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7.xml" ContentType="application/vnd.openxmlformats-officedocument.drawing+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andeep\Downloads\"/>
    </mc:Choice>
  </mc:AlternateContent>
  <xr:revisionPtr revIDLastSave="0" documentId="13_ncr:1_{A970EA1D-FB99-4712-A44D-A3CCC94AB711}" xr6:coauthVersionLast="47" xr6:coauthVersionMax="47" xr10:uidLastSave="{00000000-0000-0000-0000-000000000000}"/>
  <bookViews>
    <workbookView xWindow="-110" yWindow="-110" windowWidth="19420" windowHeight="10300" tabRatio="729" firstSheet="25" activeTab="1" xr2:uid="{9D851101-6353-4775-8735-2D7E0A57E021}"/>
  </bookViews>
  <sheets>
    <sheet name="Financials&gt;" sheetId="1" r:id="rId1"/>
    <sheet name="One Page Profile " sheetId="34" r:id="rId2"/>
    <sheet name="HistoricalFS" sheetId="3" r:id="rId3"/>
    <sheet name="Forecast" sheetId="8" r:id="rId4"/>
    <sheet name="Common Size Income Statement" sheetId="11" r:id="rId5"/>
    <sheet name="Ratio Analysis" sheetId="7" r:id="rId6"/>
    <sheet name="Dupont Analysis" sheetId="31" r:id="rId7"/>
    <sheet name="Data&gt;" sheetId="4" r:id="rId8"/>
    <sheet name="Hind. Uni Share Price Daily 5y" sheetId="36" r:id="rId9"/>
    <sheet name="Cash Flow Data" sheetId="5" r:id="rId10"/>
    <sheet name="Data Sheet" sheetId="2" r:id="rId11"/>
    <sheet name="Data Room&gt;" sheetId="12" r:id="rId12"/>
    <sheet name="Raw FS" sheetId="13" r:id="rId13"/>
    <sheet name="DCF&gt;" sheetId="17" r:id="rId14"/>
    <sheet name="Intrinsic Growth" sheetId="14" r:id="rId15"/>
    <sheet name="Beta" sheetId="19" r:id="rId16"/>
    <sheet name="Wacc" sheetId="16" r:id="rId17"/>
    <sheet name="DCF" sheetId="15" r:id="rId18"/>
    <sheet name="Comps Data Beta" sheetId="20" r:id="rId19"/>
    <sheet name="Comps_Val" sheetId="24" r:id="rId20"/>
    <sheet name="Football Field Analysis " sheetId="26" r:id="rId21"/>
    <sheet name="Data2" sheetId="18" r:id="rId22"/>
    <sheet name="Beta-Comps" sheetId="21" r:id="rId23"/>
    <sheet name="Rm" sheetId="22" r:id="rId24"/>
    <sheet name="Data of Peers" sheetId="23" r:id="rId25"/>
    <sheet name="Data_Comps" sheetId="25" r:id="rId26"/>
    <sheet name="VAR&gt;" sheetId="28" r:id="rId27"/>
    <sheet name="Historical Approach" sheetId="27" r:id="rId28"/>
    <sheet name="Monte Carlo Simulation" sheetId="30" r:id="rId29"/>
    <sheet name="Altman's Z Score" sheetId="33" r:id="rId30"/>
    <sheet name="List of Stocks" sheetId="32" r:id="rId31"/>
  </sheets>
  <externalReferences>
    <externalReference r:id="rId32"/>
  </externalReferences>
  <definedNames>
    <definedName name="_xlnm._FilterDatabase" localSheetId="18" hidden="1">'Comps Data Beta'!$B$8:$D$112</definedName>
    <definedName name="_xlnm._FilterDatabase" localSheetId="25" hidden="1">Data_Comps!$B$2:$M$29</definedName>
    <definedName name="_xlnm._FilterDatabase" localSheetId="27" hidden="1">'Historical Approach'!$B$8:$E$7606</definedName>
    <definedName name="_xlnm._FilterDatabase" localSheetId="28" hidden="1">'Monte Carlo Simulation'!$B$8:$E$7606</definedName>
    <definedName name="_xlchart.v1.0" hidden="1">'Monte Carlo Simulation'!$H$9:$H$10008</definedName>
    <definedName name="_xlnm.Print_Area" localSheetId="29">'Altman''s Z Score'!$A$1:$J$58</definedName>
    <definedName name="_xlnm.Print_Area" localSheetId="15">Beta!$A$1:$X$65</definedName>
    <definedName name="_xlnm.Print_Area" localSheetId="4">'Common Size Income Statement'!$A$1:$M$48</definedName>
    <definedName name="_xlnm.Print_Area" localSheetId="19">Comps_Val!$A$1:$R$44</definedName>
    <definedName name="_xlnm.Print_Area" localSheetId="17">DCF!$A$1:$M$46</definedName>
    <definedName name="_xlnm.Print_Area" localSheetId="6">'Dupont Analysis'!$A$1:$J$133</definedName>
    <definedName name="_xlnm.Print_Area" localSheetId="20">'Football Field Analysis '!$A$1:$J$30</definedName>
    <definedName name="_xlnm.Print_Area" localSheetId="3">Forecast!$A$1:$P$26</definedName>
    <definedName name="_xlnm.Print_Area" localSheetId="27">'Historical Approach'!$A$1:$M$68</definedName>
    <definedName name="_xlnm.Print_Area" localSheetId="2">HistoricalFS!$A$1:$N$122</definedName>
    <definedName name="_xlnm.Print_Area" localSheetId="14">'Intrinsic Growth'!$A$1:$L$70</definedName>
    <definedName name="_xlnm.Print_Area" localSheetId="28">'Monte Carlo Simulation'!$A$1:$O$86</definedName>
    <definedName name="_xlnm.Print_Area" localSheetId="5">'Ratio Analysis'!$A$1:$P$49</definedName>
    <definedName name="_xlnm.Print_Area" localSheetId="16">Wacc!$A$1:$K$47</definedName>
    <definedName name="UPDATE">'Data Sheet'!$E$1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26" l="1"/>
  <c r="B3" i="26"/>
  <c r="B4" i="30"/>
  <c r="B3" i="30"/>
  <c r="B4" i="27"/>
  <c r="B3" i="27"/>
  <c r="B4" i="24"/>
  <c r="B3" i="24"/>
  <c r="B4" i="15"/>
  <c r="B3" i="15"/>
  <c r="B4" i="14"/>
  <c r="B3" i="14"/>
  <c r="B4" i="16"/>
  <c r="B3" i="16"/>
  <c r="B3" i="19"/>
  <c r="B4" i="19"/>
  <c r="B4" i="11"/>
  <c r="B3" i="11"/>
  <c r="B3" i="8" a="1"/>
  <c r="B3" i="8" s="1"/>
  <c r="L8" i="8"/>
  <c r="G8" i="8"/>
  <c r="B8" i="8"/>
  <c r="B4" i="7"/>
  <c r="B3" i="7"/>
  <c r="B4" i="3"/>
  <c r="B3" i="3"/>
  <c r="D23" i="33"/>
  <c r="E23" i="33"/>
  <c r="F23" i="33"/>
  <c r="G23" i="33"/>
  <c r="H23" i="33"/>
  <c r="I23" i="33"/>
  <c r="C23" i="33"/>
  <c r="D34" i="33"/>
  <c r="E34" i="33"/>
  <c r="F34" i="33"/>
  <c r="G34" i="33"/>
  <c r="H34" i="33"/>
  <c r="I34" i="33"/>
  <c r="C34" i="33"/>
  <c r="E47" i="34"/>
  <c r="E46" i="34"/>
  <c r="E45" i="34"/>
  <c r="E44" i="34"/>
  <c r="E43" i="34"/>
  <c r="E42" i="34"/>
  <c r="K46" i="34"/>
  <c r="K45" i="34"/>
  <c r="K43" i="34"/>
  <c r="K42" i="34"/>
  <c r="K44" i="34" s="1"/>
  <c r="K48" i="34" s="1"/>
  <c r="C1254" i="36"/>
  <c r="E30" i="34"/>
  <c r="E31" i="34"/>
  <c r="E32" i="34"/>
  <c r="E33" i="34"/>
  <c r="E34" i="34"/>
  <c r="E35" i="34"/>
  <c r="E36" i="34"/>
  <c r="E37" i="34"/>
  <c r="E38" i="34"/>
  <c r="E29" i="34"/>
  <c r="C30" i="34"/>
  <c r="C31" i="34"/>
  <c r="C32" i="34"/>
  <c r="C33" i="34"/>
  <c r="C34" i="34"/>
  <c r="C35" i="34"/>
  <c r="C36" i="34"/>
  <c r="C37" i="34"/>
  <c r="C38" i="34"/>
  <c r="C29" i="34"/>
  <c r="B30" i="34"/>
  <c r="B31" i="34"/>
  <c r="B32" i="34"/>
  <c r="B33" i="34"/>
  <c r="B34" i="34"/>
  <c r="B35" i="34"/>
  <c r="B36" i="34"/>
  <c r="B37" i="34"/>
  <c r="B38" i="34"/>
  <c r="B29" i="34"/>
  <c r="F28" i="34"/>
  <c r="E28" i="34"/>
  <c r="C28" i="34"/>
  <c r="E1241" i="36"/>
  <c r="F30" i="34" s="1"/>
  <c r="E1242" i="36"/>
  <c r="F31" i="34" s="1"/>
  <c r="E1243" i="36"/>
  <c r="F32" i="34" s="1"/>
  <c r="E1244" i="36"/>
  <c r="F33" i="34" s="1"/>
  <c r="E1245" i="36"/>
  <c r="F34" i="34" s="1"/>
  <c r="E1246" i="36"/>
  <c r="F35" i="34" s="1"/>
  <c r="E1247" i="36"/>
  <c r="F36" i="34" s="1"/>
  <c r="E1248" i="36"/>
  <c r="F37" i="34" s="1"/>
  <c r="E1249" i="36"/>
  <c r="F38" i="34" s="1"/>
  <c r="E1240" i="36"/>
  <c r="F29" i="34" s="1"/>
  <c r="H25" i="34"/>
  <c r="D24" i="34"/>
  <c r="E24" i="34"/>
  <c r="F24" i="34"/>
  <c r="G24" i="34"/>
  <c r="C24" i="34"/>
  <c r="D23" i="34"/>
  <c r="E23" i="34"/>
  <c r="F23" i="34"/>
  <c r="G23" i="34"/>
  <c r="C23" i="34"/>
  <c r="D22" i="34"/>
  <c r="E22" i="34"/>
  <c r="F22" i="34"/>
  <c r="G22" i="34"/>
  <c r="C22" i="34"/>
  <c r="C15" i="3"/>
  <c r="D15" i="3"/>
  <c r="E15" i="3"/>
  <c r="F15" i="3"/>
  <c r="G15" i="3"/>
  <c r="H15" i="3"/>
  <c r="I15" i="3"/>
  <c r="J15" i="3"/>
  <c r="K15" i="3"/>
  <c r="L15" i="3"/>
  <c r="M15" i="3"/>
  <c r="B33" i="2"/>
  <c r="D8" i="34"/>
  <c r="E8" i="34"/>
  <c r="F8" i="34"/>
  <c r="G8" i="34"/>
  <c r="C8" i="34"/>
  <c r="D6" i="34"/>
  <c r="D19" i="34" s="1"/>
  <c r="E6" i="34"/>
  <c r="E19" i="34" s="1"/>
  <c r="F6" i="34"/>
  <c r="F19" i="34" s="1"/>
  <c r="G6" i="34"/>
  <c r="G19" i="34" s="1"/>
  <c r="C6" i="34"/>
  <c r="C19" i="34" s="1"/>
  <c r="B2" i="34"/>
  <c r="D40" i="33"/>
  <c r="E40" i="33"/>
  <c r="F40" i="33"/>
  <c r="G40" i="33"/>
  <c r="H40" i="33"/>
  <c r="I40" i="33"/>
  <c r="C40" i="33"/>
  <c r="D33" i="33"/>
  <c r="E33" i="33"/>
  <c r="F33" i="33"/>
  <c r="G33" i="33"/>
  <c r="H33" i="33"/>
  <c r="I33" i="33"/>
  <c r="C33" i="33"/>
  <c r="D18" i="33"/>
  <c r="D24" i="33" s="1"/>
  <c r="D29" i="33" s="1"/>
  <c r="D41" i="33" s="1"/>
  <c r="E18" i="33"/>
  <c r="E24" i="33" s="1"/>
  <c r="F18" i="33"/>
  <c r="F24" i="33" s="1"/>
  <c r="G18" i="33"/>
  <c r="G24" i="33" s="1"/>
  <c r="G29" i="33" s="1"/>
  <c r="G41" i="33" s="1"/>
  <c r="H18" i="33"/>
  <c r="I18" i="33"/>
  <c r="C18" i="33"/>
  <c r="C24" i="33" s="1"/>
  <c r="C29" i="33" s="1"/>
  <c r="C41" i="33" s="1"/>
  <c r="D17" i="33"/>
  <c r="E17" i="33"/>
  <c r="F17" i="33"/>
  <c r="G17" i="33"/>
  <c r="H17" i="33"/>
  <c r="I17" i="33"/>
  <c r="C17" i="33"/>
  <c r="B41" i="33"/>
  <c r="B5" i="33"/>
  <c r="B3" i="33"/>
  <c r="B4" i="33" s="1"/>
  <c r="B95" i="31"/>
  <c r="B87" i="31"/>
  <c r="B86" i="31"/>
  <c r="C83" i="31"/>
  <c r="C86" i="31" s="1"/>
  <c r="C95" i="31" s="1"/>
  <c r="C105" i="31" s="1"/>
  <c r="D83" i="31"/>
  <c r="D86" i="31" s="1"/>
  <c r="D95" i="31" s="1"/>
  <c r="D105" i="31" s="1"/>
  <c r="E83" i="31"/>
  <c r="E86" i="31" s="1"/>
  <c r="E95" i="31" s="1"/>
  <c r="E105" i="31" s="1"/>
  <c r="F83" i="31"/>
  <c r="F86" i="31" s="1"/>
  <c r="G83" i="31"/>
  <c r="G86" i="31" s="1"/>
  <c r="H83" i="31"/>
  <c r="H86" i="31" s="1"/>
  <c r="H95" i="31" s="1"/>
  <c r="H105" i="31" s="1"/>
  <c r="I83" i="31"/>
  <c r="I86" i="31" s="1"/>
  <c r="C79" i="31"/>
  <c r="C101" i="31" s="1"/>
  <c r="C104" i="31" s="1"/>
  <c r="D79" i="31"/>
  <c r="D82" i="31" s="1"/>
  <c r="E79" i="31"/>
  <c r="E82" i="31" s="1"/>
  <c r="F79" i="31"/>
  <c r="F101" i="31" s="1"/>
  <c r="G79" i="31"/>
  <c r="G101" i="31" s="1"/>
  <c r="H79" i="31"/>
  <c r="H101" i="31" s="1"/>
  <c r="H104" i="31" s="1"/>
  <c r="I79" i="31"/>
  <c r="I101" i="31" s="1"/>
  <c r="I104" i="31" s="1"/>
  <c r="B78" i="31"/>
  <c r="B94" i="31" s="1"/>
  <c r="B100" i="31" s="1"/>
  <c r="I73" i="31"/>
  <c r="I87" i="31" s="1"/>
  <c r="C73" i="31"/>
  <c r="C87" i="31" s="1"/>
  <c r="D73" i="31"/>
  <c r="E73" i="31"/>
  <c r="E87" i="31" s="1"/>
  <c r="F73" i="31"/>
  <c r="F87" i="31" s="1"/>
  <c r="G73" i="31"/>
  <c r="G87" i="31" s="1"/>
  <c r="H73" i="31"/>
  <c r="H87" i="31" s="1"/>
  <c r="C72" i="31"/>
  <c r="C78" i="31" s="1"/>
  <c r="C100" i="31" s="1"/>
  <c r="D72" i="31"/>
  <c r="D78" i="31" s="1"/>
  <c r="E72" i="31"/>
  <c r="E78" i="31" s="1"/>
  <c r="F72" i="31"/>
  <c r="F78" i="31" s="1"/>
  <c r="G72" i="31"/>
  <c r="G78" i="31" s="1"/>
  <c r="H72" i="31"/>
  <c r="H78" i="31" s="1"/>
  <c r="I72" i="31"/>
  <c r="B5" i="31"/>
  <c r="B3" i="31"/>
  <c r="B4" i="31" s="1"/>
  <c r="D7606" i="30"/>
  <c r="D7605" i="30"/>
  <c r="D7604" i="30"/>
  <c r="D7603" i="30"/>
  <c r="D7602" i="30"/>
  <c r="D7601" i="30"/>
  <c r="D7600" i="30"/>
  <c r="D7599" i="30"/>
  <c r="D7598" i="30"/>
  <c r="D7597" i="30"/>
  <c r="D7596" i="30"/>
  <c r="D7595" i="30"/>
  <c r="D7594" i="30"/>
  <c r="D7593" i="30"/>
  <c r="D7592" i="30"/>
  <c r="D7591" i="30"/>
  <c r="D7590" i="30"/>
  <c r="D7589" i="30"/>
  <c r="D7588" i="30"/>
  <c r="D7587" i="30"/>
  <c r="D7586" i="30"/>
  <c r="D7585" i="30"/>
  <c r="D7584" i="30"/>
  <c r="D7583" i="30"/>
  <c r="D7582" i="30"/>
  <c r="D7581" i="30"/>
  <c r="D7580" i="30"/>
  <c r="D7579" i="30"/>
  <c r="D7578" i="30"/>
  <c r="D7577" i="30"/>
  <c r="D7576" i="30"/>
  <c r="D7575" i="30"/>
  <c r="D7574" i="30"/>
  <c r="D7573" i="30"/>
  <c r="D7572" i="30"/>
  <c r="D7571" i="30"/>
  <c r="D7570" i="30"/>
  <c r="D7569" i="30"/>
  <c r="D7568" i="30"/>
  <c r="D7567" i="30"/>
  <c r="D7566" i="30"/>
  <c r="D7565" i="30"/>
  <c r="D7564" i="30"/>
  <c r="D7563" i="30"/>
  <c r="D7562" i="30"/>
  <c r="D7561" i="30"/>
  <c r="D7560" i="30"/>
  <c r="D7559" i="30"/>
  <c r="D7558" i="30"/>
  <c r="D7557" i="30"/>
  <c r="D7556" i="30"/>
  <c r="D7555" i="30"/>
  <c r="D7554" i="30"/>
  <c r="D7553" i="30"/>
  <c r="D7552" i="30"/>
  <c r="D7551" i="30"/>
  <c r="D7550" i="30"/>
  <c r="D7549" i="30"/>
  <c r="D7548" i="30"/>
  <c r="D7547" i="30"/>
  <c r="D7546" i="30"/>
  <c r="D7545" i="30"/>
  <c r="D7544" i="30"/>
  <c r="D7543" i="30"/>
  <c r="D7542" i="30"/>
  <c r="D7541" i="30"/>
  <c r="D7540" i="30"/>
  <c r="D7539" i="30"/>
  <c r="D7538" i="30"/>
  <c r="D7537" i="30"/>
  <c r="D7536" i="30"/>
  <c r="D7535" i="30"/>
  <c r="D7534" i="30"/>
  <c r="D7533" i="30"/>
  <c r="D7532" i="30"/>
  <c r="D7531" i="30"/>
  <c r="D7530" i="30"/>
  <c r="D7529" i="30"/>
  <c r="D7528" i="30"/>
  <c r="D7527" i="30"/>
  <c r="D7526" i="30"/>
  <c r="D7525" i="30"/>
  <c r="D7524" i="30"/>
  <c r="D7523" i="30"/>
  <c r="D7522" i="30"/>
  <c r="D7521" i="30"/>
  <c r="D7520" i="30"/>
  <c r="D7519" i="30"/>
  <c r="D7518" i="30"/>
  <c r="D7517" i="30"/>
  <c r="D7516" i="30"/>
  <c r="D7515" i="30"/>
  <c r="D7514" i="30"/>
  <c r="D7513" i="30"/>
  <c r="D7512" i="30"/>
  <c r="D7511" i="30"/>
  <c r="D7510" i="30"/>
  <c r="D7509" i="30"/>
  <c r="D7508" i="30"/>
  <c r="D7507" i="30"/>
  <c r="D7506" i="30"/>
  <c r="D7505" i="30"/>
  <c r="D7504" i="30"/>
  <c r="D7503" i="30"/>
  <c r="D7502" i="30"/>
  <c r="D7501" i="30"/>
  <c r="D7500" i="30"/>
  <c r="D7499" i="30"/>
  <c r="D7498" i="30"/>
  <c r="D7497" i="30"/>
  <c r="D7496" i="30"/>
  <c r="D7495" i="30"/>
  <c r="D7494" i="30"/>
  <c r="D7493" i="30"/>
  <c r="D7492" i="30"/>
  <c r="D7491" i="30"/>
  <c r="D7490" i="30"/>
  <c r="D7489" i="30"/>
  <c r="D7488" i="30"/>
  <c r="D7487" i="30"/>
  <c r="D7486" i="30"/>
  <c r="D7485" i="30"/>
  <c r="D7484" i="30"/>
  <c r="D7483" i="30"/>
  <c r="D7482" i="30"/>
  <c r="D7481" i="30"/>
  <c r="D7480" i="30"/>
  <c r="D7479" i="30"/>
  <c r="D7478" i="30"/>
  <c r="D7477" i="30"/>
  <c r="D7476" i="30"/>
  <c r="D7475" i="30"/>
  <c r="D7474" i="30"/>
  <c r="D7473" i="30"/>
  <c r="D7472" i="30"/>
  <c r="D7471" i="30"/>
  <c r="D7470" i="30"/>
  <c r="D7469" i="30"/>
  <c r="D7468" i="30"/>
  <c r="D7467" i="30"/>
  <c r="D7466" i="30"/>
  <c r="D7465" i="30"/>
  <c r="D7464" i="30"/>
  <c r="D7463" i="30"/>
  <c r="D7462" i="30"/>
  <c r="D7461" i="30"/>
  <c r="D7460" i="30"/>
  <c r="D7459" i="30"/>
  <c r="D7458" i="30"/>
  <c r="D7457" i="30"/>
  <c r="D7456" i="30"/>
  <c r="D7455" i="30"/>
  <c r="D7454" i="30"/>
  <c r="D7453" i="30"/>
  <c r="D7452" i="30"/>
  <c r="D7451" i="30"/>
  <c r="D7450" i="30"/>
  <c r="D7449" i="30"/>
  <c r="D7448" i="30"/>
  <c r="D7447" i="30"/>
  <c r="D7446" i="30"/>
  <c r="D7445" i="30"/>
  <c r="D7444" i="30"/>
  <c r="D7443" i="30"/>
  <c r="D7442" i="30"/>
  <c r="D7441" i="30"/>
  <c r="D7440" i="30"/>
  <c r="D7439" i="30"/>
  <c r="D7438" i="30"/>
  <c r="D7437" i="30"/>
  <c r="D7436" i="30"/>
  <c r="D7435" i="30"/>
  <c r="D7434" i="30"/>
  <c r="D7433" i="30"/>
  <c r="D7432" i="30"/>
  <c r="D7431" i="30"/>
  <c r="D7430" i="30"/>
  <c r="D7429" i="30"/>
  <c r="D7428" i="30"/>
  <c r="D7427" i="30"/>
  <c r="D7426" i="30"/>
  <c r="D7425" i="30"/>
  <c r="D7424" i="30"/>
  <c r="D7423" i="30"/>
  <c r="D7422" i="30"/>
  <c r="D7421" i="30"/>
  <c r="D7420" i="30"/>
  <c r="D7419" i="30"/>
  <c r="D7418" i="30"/>
  <c r="D7417" i="30"/>
  <c r="D7416" i="30"/>
  <c r="D7415" i="30"/>
  <c r="D7414" i="30"/>
  <c r="D7413" i="30"/>
  <c r="D7412" i="30"/>
  <c r="D7411" i="30"/>
  <c r="D7410" i="30"/>
  <c r="D7409" i="30"/>
  <c r="D7408" i="30"/>
  <c r="D7407" i="30"/>
  <c r="D7406" i="30"/>
  <c r="D7405" i="30"/>
  <c r="D7404" i="30"/>
  <c r="D7403" i="30"/>
  <c r="D7402" i="30"/>
  <c r="D7401" i="30"/>
  <c r="D7400" i="30"/>
  <c r="D7399" i="30"/>
  <c r="D7398" i="30"/>
  <c r="D7397" i="30"/>
  <c r="D7396" i="30"/>
  <c r="D7395" i="30"/>
  <c r="D7394" i="30"/>
  <c r="D7393" i="30"/>
  <c r="D7392" i="30"/>
  <c r="D7391" i="30"/>
  <c r="D7390" i="30"/>
  <c r="D7389" i="30"/>
  <c r="D7388" i="30"/>
  <c r="D7387" i="30"/>
  <c r="D7386" i="30"/>
  <c r="D7385" i="30"/>
  <c r="D7384" i="30"/>
  <c r="D7383" i="30"/>
  <c r="D7382" i="30"/>
  <c r="D7381" i="30"/>
  <c r="D7380" i="30"/>
  <c r="D7379" i="30"/>
  <c r="D7378" i="30"/>
  <c r="D7377" i="30"/>
  <c r="D7376" i="30"/>
  <c r="D7375" i="30"/>
  <c r="D7374" i="30"/>
  <c r="D7373" i="30"/>
  <c r="D7372" i="30"/>
  <c r="D7371" i="30"/>
  <c r="D7370" i="30"/>
  <c r="D7369" i="30"/>
  <c r="D7368" i="30"/>
  <c r="D7367" i="30"/>
  <c r="D7366" i="30"/>
  <c r="D7365" i="30"/>
  <c r="D7364" i="30"/>
  <c r="D7363" i="30"/>
  <c r="D7362" i="30"/>
  <c r="D7361" i="30"/>
  <c r="D7360" i="30"/>
  <c r="D7359" i="30"/>
  <c r="D7358" i="30"/>
  <c r="D7357" i="30"/>
  <c r="D7356" i="30"/>
  <c r="D7355" i="30"/>
  <c r="D7354" i="30"/>
  <c r="D7353" i="30"/>
  <c r="D7352" i="30"/>
  <c r="D7351" i="30"/>
  <c r="D7350" i="30"/>
  <c r="D7349" i="30"/>
  <c r="D7348" i="30"/>
  <c r="D7347" i="30"/>
  <c r="D7346" i="30"/>
  <c r="D7345" i="30"/>
  <c r="D7344" i="30"/>
  <c r="D7343" i="30"/>
  <c r="D7342" i="30"/>
  <c r="D7341" i="30"/>
  <c r="D7340" i="30"/>
  <c r="D7339" i="30"/>
  <c r="D7338" i="30"/>
  <c r="D7337" i="30"/>
  <c r="D7336" i="30"/>
  <c r="D7335" i="30"/>
  <c r="D7334" i="30"/>
  <c r="D7333" i="30"/>
  <c r="D7332" i="30"/>
  <c r="D7331" i="30"/>
  <c r="D7330" i="30"/>
  <c r="D7329" i="30"/>
  <c r="D7328" i="30"/>
  <c r="D7327" i="30"/>
  <c r="D7326" i="30"/>
  <c r="D7325" i="30"/>
  <c r="D7324" i="30"/>
  <c r="D7323" i="30"/>
  <c r="D7322" i="30"/>
  <c r="D7321" i="30"/>
  <c r="D7320" i="30"/>
  <c r="D7319" i="30"/>
  <c r="D7318" i="30"/>
  <c r="D7317" i="30"/>
  <c r="D7316" i="30"/>
  <c r="D7315" i="30"/>
  <c r="D7314" i="30"/>
  <c r="D7313" i="30"/>
  <c r="D7312" i="30"/>
  <c r="D7311" i="30"/>
  <c r="D7310" i="30"/>
  <c r="D7309" i="30"/>
  <c r="D7308" i="30"/>
  <c r="D7307" i="30"/>
  <c r="D7306" i="30"/>
  <c r="D7305" i="30"/>
  <c r="D7304" i="30"/>
  <c r="D7303" i="30"/>
  <c r="D7302" i="30"/>
  <c r="D7301" i="30"/>
  <c r="D7300" i="30"/>
  <c r="D7299" i="30"/>
  <c r="D7298" i="30"/>
  <c r="D7297" i="30"/>
  <c r="D7296" i="30"/>
  <c r="D7295" i="30"/>
  <c r="D7294" i="30"/>
  <c r="D7293" i="30"/>
  <c r="D7292" i="30"/>
  <c r="D7291" i="30"/>
  <c r="D7290" i="30"/>
  <c r="D7289" i="30"/>
  <c r="D7288" i="30"/>
  <c r="D7287" i="30"/>
  <c r="D7286" i="30"/>
  <c r="D7285" i="30"/>
  <c r="D7284" i="30"/>
  <c r="D7283" i="30"/>
  <c r="D7282" i="30"/>
  <c r="D7281" i="30"/>
  <c r="D7280" i="30"/>
  <c r="D7279" i="30"/>
  <c r="D7278" i="30"/>
  <c r="D7277" i="30"/>
  <c r="D7276" i="30"/>
  <c r="D7275" i="30"/>
  <c r="D7274" i="30"/>
  <c r="D7273" i="30"/>
  <c r="D7272" i="30"/>
  <c r="D7271" i="30"/>
  <c r="D7270" i="30"/>
  <c r="D7269" i="30"/>
  <c r="D7268" i="30"/>
  <c r="D7267" i="30"/>
  <c r="D7266" i="30"/>
  <c r="D7265" i="30"/>
  <c r="D7264" i="30"/>
  <c r="D7263" i="30"/>
  <c r="D7262" i="30"/>
  <c r="D7261" i="30"/>
  <c r="D7260" i="30"/>
  <c r="D7259" i="30"/>
  <c r="D7258" i="30"/>
  <c r="D7257" i="30"/>
  <c r="D7256" i="30"/>
  <c r="D7255" i="30"/>
  <c r="D7254" i="30"/>
  <c r="D7253" i="30"/>
  <c r="D7252" i="30"/>
  <c r="D7251" i="30"/>
  <c r="D7250" i="30"/>
  <c r="D7249" i="30"/>
  <c r="D7248" i="30"/>
  <c r="D7247" i="30"/>
  <c r="D7246" i="30"/>
  <c r="D7245" i="30"/>
  <c r="D7244" i="30"/>
  <c r="D7243" i="30"/>
  <c r="D7242" i="30"/>
  <c r="D7241" i="30"/>
  <c r="D7240" i="30"/>
  <c r="D7239" i="30"/>
  <c r="D7238" i="30"/>
  <c r="D7237" i="30"/>
  <c r="D7236" i="30"/>
  <c r="D7235" i="30"/>
  <c r="D7234" i="30"/>
  <c r="D7233" i="30"/>
  <c r="D7232" i="30"/>
  <c r="D7231" i="30"/>
  <c r="D7230" i="30"/>
  <c r="D7229" i="30"/>
  <c r="D7228" i="30"/>
  <c r="D7227" i="30"/>
  <c r="D7226" i="30"/>
  <c r="D7225" i="30"/>
  <c r="D7224" i="30"/>
  <c r="D7223" i="30"/>
  <c r="D7222" i="30"/>
  <c r="D7221" i="30"/>
  <c r="D7220" i="30"/>
  <c r="D7219" i="30"/>
  <c r="D7218" i="30"/>
  <c r="D7217" i="30"/>
  <c r="D7216" i="30"/>
  <c r="D7215" i="30"/>
  <c r="D7214" i="30"/>
  <c r="D7213" i="30"/>
  <c r="D7212" i="30"/>
  <c r="D7211" i="30"/>
  <c r="D7210" i="30"/>
  <c r="D7209" i="30"/>
  <c r="D7208" i="30"/>
  <c r="D7207" i="30"/>
  <c r="D7206" i="30"/>
  <c r="D7205" i="30"/>
  <c r="D7204" i="30"/>
  <c r="D7203" i="30"/>
  <c r="D7202" i="30"/>
  <c r="D7201" i="30"/>
  <c r="D7200" i="30"/>
  <c r="D7199" i="30"/>
  <c r="D7198" i="30"/>
  <c r="D7197" i="30"/>
  <c r="D7196" i="30"/>
  <c r="D7195" i="30"/>
  <c r="D7194" i="30"/>
  <c r="D7193" i="30"/>
  <c r="D7192" i="30"/>
  <c r="D7191" i="30"/>
  <c r="D7190" i="30"/>
  <c r="D7189" i="30"/>
  <c r="D7188" i="30"/>
  <c r="D7187" i="30"/>
  <c r="D7186" i="30"/>
  <c r="D7185" i="30"/>
  <c r="D7184" i="30"/>
  <c r="D7183" i="30"/>
  <c r="D7182" i="30"/>
  <c r="D7181" i="30"/>
  <c r="D7180" i="30"/>
  <c r="D7179" i="30"/>
  <c r="D7178" i="30"/>
  <c r="D7177" i="30"/>
  <c r="D7176" i="30"/>
  <c r="D7175" i="30"/>
  <c r="D7174" i="30"/>
  <c r="D7173" i="30"/>
  <c r="D7172" i="30"/>
  <c r="D7171" i="30"/>
  <c r="D7170" i="30"/>
  <c r="D7169" i="30"/>
  <c r="D7168" i="30"/>
  <c r="D7167" i="30"/>
  <c r="D7166" i="30"/>
  <c r="D7165" i="30"/>
  <c r="D7164" i="30"/>
  <c r="D7163" i="30"/>
  <c r="D7162" i="30"/>
  <c r="D7161" i="30"/>
  <c r="D7160" i="30"/>
  <c r="D7159" i="30"/>
  <c r="D7158" i="30"/>
  <c r="D7157" i="30"/>
  <c r="D7156" i="30"/>
  <c r="D7155" i="30"/>
  <c r="D7154" i="30"/>
  <c r="D7153" i="30"/>
  <c r="D7152" i="30"/>
  <c r="D7151" i="30"/>
  <c r="D7150" i="30"/>
  <c r="D7149" i="30"/>
  <c r="D7148" i="30"/>
  <c r="D7147" i="30"/>
  <c r="D7146" i="30"/>
  <c r="D7145" i="30"/>
  <c r="D7144" i="30"/>
  <c r="D7143" i="30"/>
  <c r="D7142" i="30"/>
  <c r="D7141" i="30"/>
  <c r="D7140" i="30"/>
  <c r="D7139" i="30"/>
  <c r="D7138" i="30"/>
  <c r="D7137" i="30"/>
  <c r="D7136" i="30"/>
  <c r="D7135" i="30"/>
  <c r="D7134" i="30"/>
  <c r="D7133" i="30"/>
  <c r="D7132" i="30"/>
  <c r="D7131" i="30"/>
  <c r="D7130" i="30"/>
  <c r="D7129" i="30"/>
  <c r="D7128" i="30"/>
  <c r="D7127" i="30"/>
  <c r="D7126" i="30"/>
  <c r="D7125" i="30"/>
  <c r="D7124" i="30"/>
  <c r="D7123" i="30"/>
  <c r="D7122" i="30"/>
  <c r="D7121" i="30"/>
  <c r="D7120" i="30"/>
  <c r="D7119" i="30"/>
  <c r="D7118" i="30"/>
  <c r="D7117" i="30"/>
  <c r="D7116" i="30"/>
  <c r="D7115" i="30"/>
  <c r="D7114" i="30"/>
  <c r="D7113" i="30"/>
  <c r="D7112" i="30"/>
  <c r="D7111" i="30"/>
  <c r="D7110" i="30"/>
  <c r="D7109" i="30"/>
  <c r="D7108" i="30"/>
  <c r="D7107" i="30"/>
  <c r="D7106" i="30"/>
  <c r="D7105" i="30"/>
  <c r="D7104" i="30"/>
  <c r="D7103" i="30"/>
  <c r="D7102" i="30"/>
  <c r="D7101" i="30"/>
  <c r="D7100" i="30"/>
  <c r="D7099" i="30"/>
  <c r="D7098" i="30"/>
  <c r="D7097" i="30"/>
  <c r="D7096" i="30"/>
  <c r="D7095" i="30"/>
  <c r="D7094" i="30"/>
  <c r="D7093" i="30"/>
  <c r="D7092" i="30"/>
  <c r="D7091" i="30"/>
  <c r="D7090" i="30"/>
  <c r="D7089" i="30"/>
  <c r="D7088" i="30"/>
  <c r="D7087" i="30"/>
  <c r="D7086" i="30"/>
  <c r="D7085" i="30"/>
  <c r="D7084" i="30"/>
  <c r="D7083" i="30"/>
  <c r="D7082" i="30"/>
  <c r="D7081" i="30"/>
  <c r="D7080" i="30"/>
  <c r="D7079" i="30"/>
  <c r="D7078" i="30"/>
  <c r="D7077" i="30"/>
  <c r="D7076" i="30"/>
  <c r="D7075" i="30"/>
  <c r="D7074" i="30"/>
  <c r="D7073" i="30"/>
  <c r="D7072" i="30"/>
  <c r="D7071" i="30"/>
  <c r="D7070" i="30"/>
  <c r="D7069" i="30"/>
  <c r="D7068" i="30"/>
  <c r="D7067" i="30"/>
  <c r="D7066" i="30"/>
  <c r="D7065" i="30"/>
  <c r="D7064" i="30"/>
  <c r="D7063" i="30"/>
  <c r="D7062" i="30"/>
  <c r="D7061" i="30"/>
  <c r="D7060" i="30"/>
  <c r="D7059" i="30"/>
  <c r="D7058" i="30"/>
  <c r="D7057" i="30"/>
  <c r="D7056" i="30"/>
  <c r="D7055" i="30"/>
  <c r="D7054" i="30"/>
  <c r="D7053" i="30"/>
  <c r="D7052" i="30"/>
  <c r="D7051" i="30"/>
  <c r="D7050" i="30"/>
  <c r="D7049" i="30"/>
  <c r="D7048" i="30"/>
  <c r="D7047" i="30"/>
  <c r="D7046" i="30"/>
  <c r="D7045" i="30"/>
  <c r="D7044" i="30"/>
  <c r="D7043" i="30"/>
  <c r="D7042" i="30"/>
  <c r="D7041" i="30"/>
  <c r="D7040" i="30"/>
  <c r="D7039" i="30"/>
  <c r="D7038" i="30"/>
  <c r="D7037" i="30"/>
  <c r="D7036" i="30"/>
  <c r="D7035" i="30"/>
  <c r="D7034" i="30"/>
  <c r="D7033" i="30"/>
  <c r="D7032" i="30"/>
  <c r="D7031" i="30"/>
  <c r="D7030" i="30"/>
  <c r="D7029" i="30"/>
  <c r="D7028" i="30"/>
  <c r="D7027" i="30"/>
  <c r="D7026" i="30"/>
  <c r="D7025" i="30"/>
  <c r="D7024" i="30"/>
  <c r="D7023" i="30"/>
  <c r="D7022" i="30"/>
  <c r="D7021" i="30"/>
  <c r="D7020" i="30"/>
  <c r="D7019" i="30"/>
  <c r="D7018" i="30"/>
  <c r="D7017" i="30"/>
  <c r="D7016" i="30"/>
  <c r="D7015" i="30"/>
  <c r="D7014" i="30"/>
  <c r="D7013" i="30"/>
  <c r="D7012" i="30"/>
  <c r="D7011" i="30"/>
  <c r="D7010" i="30"/>
  <c r="D7009" i="30"/>
  <c r="D7008" i="30"/>
  <c r="D7007" i="30"/>
  <c r="D7006" i="30"/>
  <c r="D7005" i="30"/>
  <c r="D7004" i="30"/>
  <c r="D7003" i="30"/>
  <c r="D7002" i="30"/>
  <c r="D7001" i="30"/>
  <c r="D7000" i="30"/>
  <c r="D6999" i="30"/>
  <c r="D6998" i="30"/>
  <c r="D6997" i="30"/>
  <c r="D6996" i="30"/>
  <c r="D6995" i="30"/>
  <c r="D6994" i="30"/>
  <c r="D6993" i="30"/>
  <c r="D6992" i="30"/>
  <c r="D6991" i="30"/>
  <c r="D6990" i="30"/>
  <c r="D6989" i="30"/>
  <c r="D6988" i="30"/>
  <c r="D6987" i="30"/>
  <c r="D6986" i="30"/>
  <c r="D6985" i="30"/>
  <c r="D6984" i="30"/>
  <c r="D6983" i="30"/>
  <c r="D6982" i="30"/>
  <c r="D6981" i="30"/>
  <c r="D6980" i="30"/>
  <c r="D6979" i="30"/>
  <c r="D6978" i="30"/>
  <c r="D6977" i="30"/>
  <c r="D6976" i="30"/>
  <c r="D6975" i="30"/>
  <c r="D6974" i="30"/>
  <c r="D6973" i="30"/>
  <c r="D6972" i="30"/>
  <c r="D6971" i="30"/>
  <c r="D6970" i="30"/>
  <c r="D6969" i="30"/>
  <c r="D6968" i="30"/>
  <c r="D6967" i="30"/>
  <c r="D6966" i="30"/>
  <c r="D6965" i="30"/>
  <c r="D6964" i="30"/>
  <c r="D6963" i="30"/>
  <c r="D6962" i="30"/>
  <c r="D6961" i="30"/>
  <c r="D6960" i="30"/>
  <c r="D6959" i="30"/>
  <c r="D6958" i="30"/>
  <c r="D6957" i="30"/>
  <c r="D6956" i="30"/>
  <c r="D6955" i="30"/>
  <c r="D6954" i="30"/>
  <c r="D6953" i="30"/>
  <c r="D6952" i="30"/>
  <c r="D6951" i="30"/>
  <c r="D6950" i="30"/>
  <c r="D6949" i="30"/>
  <c r="D6948" i="30"/>
  <c r="D6947" i="30"/>
  <c r="D6946" i="30"/>
  <c r="D6945" i="30"/>
  <c r="D6944" i="30"/>
  <c r="D6943" i="30"/>
  <c r="D6942" i="30"/>
  <c r="D6941" i="30"/>
  <c r="D6940" i="30"/>
  <c r="D6939" i="30"/>
  <c r="D6938" i="30"/>
  <c r="D6937" i="30"/>
  <c r="D6936" i="30"/>
  <c r="D6935" i="30"/>
  <c r="D6934" i="30"/>
  <c r="D6933" i="30"/>
  <c r="D6932" i="30"/>
  <c r="D6931" i="30"/>
  <c r="D6930" i="30"/>
  <c r="D6929" i="30"/>
  <c r="D6928" i="30"/>
  <c r="D6927" i="30"/>
  <c r="D6926" i="30"/>
  <c r="D6925" i="30"/>
  <c r="D6924" i="30"/>
  <c r="D6923" i="30"/>
  <c r="D6922" i="30"/>
  <c r="D6921" i="30"/>
  <c r="D6920" i="30"/>
  <c r="D6919" i="30"/>
  <c r="D6918" i="30"/>
  <c r="D6917" i="30"/>
  <c r="D6916" i="30"/>
  <c r="D6915" i="30"/>
  <c r="D6914" i="30"/>
  <c r="D6913" i="30"/>
  <c r="D6912" i="30"/>
  <c r="D6911" i="30"/>
  <c r="D6910" i="30"/>
  <c r="D6909" i="30"/>
  <c r="D6908" i="30"/>
  <c r="D6907" i="30"/>
  <c r="D6906" i="30"/>
  <c r="D6905" i="30"/>
  <c r="D6904" i="30"/>
  <c r="D6903" i="30"/>
  <c r="D6902" i="30"/>
  <c r="D6901" i="30"/>
  <c r="D6900" i="30"/>
  <c r="D6899" i="30"/>
  <c r="D6898" i="30"/>
  <c r="D6897" i="30"/>
  <c r="D6896" i="30"/>
  <c r="D6895" i="30"/>
  <c r="D6894" i="30"/>
  <c r="D6893" i="30"/>
  <c r="D6892" i="30"/>
  <c r="D6891" i="30"/>
  <c r="D6890" i="30"/>
  <c r="D6889" i="30"/>
  <c r="D6888" i="30"/>
  <c r="D6887" i="30"/>
  <c r="D6886" i="30"/>
  <c r="D6885" i="30"/>
  <c r="D6884" i="30"/>
  <c r="D6883" i="30"/>
  <c r="D6882" i="30"/>
  <c r="D6881" i="30"/>
  <c r="D6880" i="30"/>
  <c r="D6879" i="30"/>
  <c r="D6878" i="30"/>
  <c r="D6877" i="30"/>
  <c r="D6876" i="30"/>
  <c r="D6875" i="30"/>
  <c r="D6874" i="30"/>
  <c r="D6873" i="30"/>
  <c r="D6872" i="30"/>
  <c r="D6871" i="30"/>
  <c r="D6870" i="30"/>
  <c r="D6869" i="30"/>
  <c r="D6868" i="30"/>
  <c r="D6867" i="30"/>
  <c r="D6866" i="30"/>
  <c r="D6865" i="30"/>
  <c r="D6864" i="30"/>
  <c r="D6863" i="30"/>
  <c r="D6862" i="30"/>
  <c r="D6861" i="30"/>
  <c r="D6860" i="30"/>
  <c r="D6859" i="30"/>
  <c r="D6858" i="30"/>
  <c r="D6857" i="30"/>
  <c r="D6856" i="30"/>
  <c r="D6855" i="30"/>
  <c r="D6854" i="30"/>
  <c r="D6853" i="30"/>
  <c r="D6852" i="30"/>
  <c r="D6851" i="30"/>
  <c r="D6850" i="30"/>
  <c r="D6849" i="30"/>
  <c r="D6848" i="30"/>
  <c r="D6847" i="30"/>
  <c r="D6846" i="30"/>
  <c r="D6845" i="30"/>
  <c r="D6844" i="30"/>
  <c r="D6843" i="30"/>
  <c r="D6842" i="30"/>
  <c r="D6841" i="30"/>
  <c r="D6840" i="30"/>
  <c r="D6839" i="30"/>
  <c r="D6838" i="30"/>
  <c r="D6837" i="30"/>
  <c r="D6836" i="30"/>
  <c r="D6835" i="30"/>
  <c r="D6834" i="30"/>
  <c r="D6833" i="30"/>
  <c r="D6832" i="30"/>
  <c r="D6831" i="30"/>
  <c r="D6830" i="30"/>
  <c r="D6829" i="30"/>
  <c r="D6828" i="30"/>
  <c r="D6827" i="30"/>
  <c r="D6826" i="30"/>
  <c r="D6825" i="30"/>
  <c r="D6824" i="30"/>
  <c r="D6823" i="30"/>
  <c r="D6822" i="30"/>
  <c r="D6821" i="30"/>
  <c r="D6820" i="30"/>
  <c r="D6819" i="30"/>
  <c r="D6818" i="30"/>
  <c r="D6817" i="30"/>
  <c r="D6816" i="30"/>
  <c r="D6815" i="30"/>
  <c r="D6814" i="30"/>
  <c r="D6813" i="30"/>
  <c r="D6812" i="30"/>
  <c r="D6811" i="30"/>
  <c r="D6810" i="30"/>
  <c r="D6809" i="30"/>
  <c r="D6808" i="30"/>
  <c r="D6807" i="30"/>
  <c r="D6806" i="30"/>
  <c r="D6805" i="30"/>
  <c r="D6804" i="30"/>
  <c r="D6803" i="30"/>
  <c r="D6802" i="30"/>
  <c r="D6801" i="30"/>
  <c r="D6800" i="30"/>
  <c r="D6799" i="30"/>
  <c r="D6798" i="30"/>
  <c r="D6797" i="30"/>
  <c r="D6796" i="30"/>
  <c r="D6795" i="30"/>
  <c r="D6794" i="30"/>
  <c r="D6793" i="30"/>
  <c r="D6792" i="30"/>
  <c r="D6791" i="30"/>
  <c r="D6790" i="30"/>
  <c r="D6789" i="30"/>
  <c r="D6788" i="30"/>
  <c r="D6787" i="30"/>
  <c r="D6786" i="30"/>
  <c r="D6785" i="30"/>
  <c r="D6784" i="30"/>
  <c r="D6783" i="30"/>
  <c r="D6782" i="30"/>
  <c r="D6781" i="30"/>
  <c r="D6780" i="30"/>
  <c r="D6779" i="30"/>
  <c r="D6778" i="30"/>
  <c r="D6777" i="30"/>
  <c r="D6776" i="30"/>
  <c r="D6775" i="30"/>
  <c r="D6774" i="30"/>
  <c r="D6773" i="30"/>
  <c r="D6772" i="30"/>
  <c r="D6771" i="30"/>
  <c r="D6770" i="30"/>
  <c r="D6769" i="30"/>
  <c r="D6768" i="30"/>
  <c r="D6767" i="30"/>
  <c r="D6766" i="30"/>
  <c r="D6765" i="30"/>
  <c r="D6764" i="30"/>
  <c r="D6763" i="30"/>
  <c r="D6762" i="30"/>
  <c r="D6761" i="30"/>
  <c r="D6760" i="30"/>
  <c r="D6759" i="30"/>
  <c r="D6758" i="30"/>
  <c r="D6757" i="30"/>
  <c r="D6756" i="30"/>
  <c r="D6755" i="30"/>
  <c r="D6754" i="30"/>
  <c r="D6753" i="30"/>
  <c r="D6752" i="30"/>
  <c r="D6751" i="30"/>
  <c r="D6750" i="30"/>
  <c r="D6749" i="30"/>
  <c r="D6748" i="30"/>
  <c r="D6747" i="30"/>
  <c r="D6746" i="30"/>
  <c r="D6745" i="30"/>
  <c r="D6744" i="30"/>
  <c r="D6743" i="30"/>
  <c r="D6742" i="30"/>
  <c r="D6741" i="30"/>
  <c r="D6740" i="30"/>
  <c r="D6739" i="30"/>
  <c r="D6738" i="30"/>
  <c r="D6737" i="30"/>
  <c r="D6736" i="30"/>
  <c r="D6735" i="30"/>
  <c r="D6734" i="30"/>
  <c r="D6733" i="30"/>
  <c r="D6732" i="30"/>
  <c r="D6731" i="30"/>
  <c r="D6730" i="30"/>
  <c r="D6729" i="30"/>
  <c r="D6728" i="30"/>
  <c r="D6727" i="30"/>
  <c r="D6726" i="30"/>
  <c r="D6725" i="30"/>
  <c r="D6724" i="30"/>
  <c r="D6723" i="30"/>
  <c r="D6722" i="30"/>
  <c r="D6721" i="30"/>
  <c r="D6720" i="30"/>
  <c r="D6719" i="30"/>
  <c r="D6718" i="30"/>
  <c r="D6717" i="30"/>
  <c r="D6716" i="30"/>
  <c r="D6715" i="30"/>
  <c r="D6714" i="30"/>
  <c r="D6713" i="30"/>
  <c r="D6712" i="30"/>
  <c r="D6711" i="30"/>
  <c r="D6710" i="30"/>
  <c r="D6709" i="30"/>
  <c r="D6708" i="30"/>
  <c r="D6707" i="30"/>
  <c r="D6706" i="30"/>
  <c r="D6705" i="30"/>
  <c r="D6704" i="30"/>
  <c r="D6703" i="30"/>
  <c r="D6702" i="30"/>
  <c r="D6701" i="30"/>
  <c r="D6700" i="30"/>
  <c r="D6699" i="30"/>
  <c r="D6698" i="30"/>
  <c r="D6697" i="30"/>
  <c r="D6696" i="30"/>
  <c r="D6695" i="30"/>
  <c r="D6694" i="30"/>
  <c r="D6693" i="30"/>
  <c r="D6692" i="30"/>
  <c r="D6691" i="30"/>
  <c r="D6690" i="30"/>
  <c r="D6689" i="30"/>
  <c r="D6688" i="30"/>
  <c r="D6687" i="30"/>
  <c r="D6686" i="30"/>
  <c r="D6685" i="30"/>
  <c r="D6684" i="30"/>
  <c r="D6683" i="30"/>
  <c r="D6682" i="30"/>
  <c r="D6681" i="30"/>
  <c r="D6680" i="30"/>
  <c r="D6679" i="30"/>
  <c r="D6678" i="30"/>
  <c r="D6677" i="30"/>
  <c r="D6676" i="30"/>
  <c r="D6675" i="30"/>
  <c r="D6674" i="30"/>
  <c r="D6673" i="30"/>
  <c r="D6672" i="30"/>
  <c r="D6671" i="30"/>
  <c r="D6670" i="30"/>
  <c r="D6669" i="30"/>
  <c r="D6668" i="30"/>
  <c r="D6667" i="30"/>
  <c r="D6666" i="30"/>
  <c r="D6665" i="30"/>
  <c r="D6664" i="30"/>
  <c r="D6663" i="30"/>
  <c r="D6662" i="30"/>
  <c r="D6661" i="30"/>
  <c r="D6660" i="30"/>
  <c r="D6659" i="30"/>
  <c r="D6658" i="30"/>
  <c r="D6657" i="30"/>
  <c r="D6656" i="30"/>
  <c r="D6655" i="30"/>
  <c r="D6654" i="30"/>
  <c r="D6653" i="30"/>
  <c r="D6652" i="30"/>
  <c r="D6651" i="30"/>
  <c r="D6650" i="30"/>
  <c r="D6649" i="30"/>
  <c r="D6648" i="30"/>
  <c r="D6647" i="30"/>
  <c r="D6646" i="30"/>
  <c r="D6645" i="30"/>
  <c r="D6644" i="30"/>
  <c r="D6643" i="30"/>
  <c r="D6642" i="30"/>
  <c r="D6641" i="30"/>
  <c r="D6640" i="30"/>
  <c r="D6639" i="30"/>
  <c r="D6638" i="30"/>
  <c r="D6637" i="30"/>
  <c r="D6636" i="30"/>
  <c r="D6635" i="30"/>
  <c r="D6634" i="30"/>
  <c r="D6633" i="30"/>
  <c r="D6632" i="30"/>
  <c r="D6631" i="30"/>
  <c r="D6630" i="30"/>
  <c r="D6629" i="30"/>
  <c r="D6628" i="30"/>
  <c r="D6627" i="30"/>
  <c r="D6626" i="30"/>
  <c r="D6625" i="30"/>
  <c r="D6624" i="30"/>
  <c r="D6623" i="30"/>
  <c r="D6622" i="30"/>
  <c r="D6621" i="30"/>
  <c r="D6620" i="30"/>
  <c r="D6619" i="30"/>
  <c r="D6618" i="30"/>
  <c r="D6617" i="30"/>
  <c r="D6616" i="30"/>
  <c r="D6615" i="30"/>
  <c r="D6614" i="30"/>
  <c r="D6613" i="30"/>
  <c r="D6612" i="30"/>
  <c r="D6611" i="30"/>
  <c r="D6610" i="30"/>
  <c r="D6609" i="30"/>
  <c r="D6608" i="30"/>
  <c r="D6607" i="30"/>
  <c r="D6606" i="30"/>
  <c r="D6605" i="30"/>
  <c r="D6604" i="30"/>
  <c r="D6603" i="30"/>
  <c r="D6602" i="30"/>
  <c r="D6601" i="30"/>
  <c r="D6600" i="30"/>
  <c r="D6599" i="30"/>
  <c r="D6598" i="30"/>
  <c r="D6597" i="30"/>
  <c r="D6596" i="30"/>
  <c r="D6595" i="30"/>
  <c r="D6594" i="30"/>
  <c r="D6593" i="30"/>
  <c r="D6592" i="30"/>
  <c r="D6591" i="30"/>
  <c r="D6590" i="30"/>
  <c r="D6589" i="30"/>
  <c r="D6588" i="30"/>
  <c r="D6587" i="30"/>
  <c r="D6586" i="30"/>
  <c r="D6585" i="30"/>
  <c r="D6584" i="30"/>
  <c r="D6583" i="30"/>
  <c r="D6582" i="30"/>
  <c r="D6581" i="30"/>
  <c r="D6580" i="30"/>
  <c r="D6579" i="30"/>
  <c r="D6578" i="30"/>
  <c r="D6577" i="30"/>
  <c r="D6576" i="30"/>
  <c r="D6575" i="30"/>
  <c r="D6574" i="30"/>
  <c r="D6573" i="30"/>
  <c r="D6572" i="30"/>
  <c r="D6571" i="30"/>
  <c r="D6570" i="30"/>
  <c r="D6569" i="30"/>
  <c r="D6568" i="30"/>
  <c r="D6567" i="30"/>
  <c r="D6566" i="30"/>
  <c r="D6565" i="30"/>
  <c r="D6564" i="30"/>
  <c r="D6563" i="30"/>
  <c r="D6562" i="30"/>
  <c r="D6561" i="30"/>
  <c r="D6560" i="30"/>
  <c r="D6559" i="30"/>
  <c r="D6558" i="30"/>
  <c r="D6557" i="30"/>
  <c r="D6556" i="30"/>
  <c r="D6555" i="30"/>
  <c r="D6554" i="30"/>
  <c r="D6553" i="30"/>
  <c r="D6552" i="30"/>
  <c r="D6551" i="30"/>
  <c r="D6550" i="30"/>
  <c r="D6549" i="30"/>
  <c r="D6548" i="30"/>
  <c r="D6547" i="30"/>
  <c r="D6546" i="30"/>
  <c r="D6545" i="30"/>
  <c r="D6544" i="30"/>
  <c r="D6543" i="30"/>
  <c r="D6542" i="30"/>
  <c r="D6541" i="30"/>
  <c r="D6540" i="30"/>
  <c r="D6539" i="30"/>
  <c r="D6538" i="30"/>
  <c r="D6537" i="30"/>
  <c r="D6536" i="30"/>
  <c r="D6535" i="30"/>
  <c r="D6534" i="30"/>
  <c r="D6533" i="30"/>
  <c r="D6532" i="30"/>
  <c r="D6531" i="30"/>
  <c r="D6530" i="30"/>
  <c r="D6529" i="30"/>
  <c r="D6528" i="30"/>
  <c r="D6527" i="30"/>
  <c r="D6526" i="30"/>
  <c r="D6525" i="30"/>
  <c r="D6524" i="30"/>
  <c r="D6523" i="30"/>
  <c r="D6522" i="30"/>
  <c r="D6521" i="30"/>
  <c r="D6520" i="30"/>
  <c r="D6519" i="30"/>
  <c r="D6518" i="30"/>
  <c r="D6517" i="30"/>
  <c r="D6516" i="30"/>
  <c r="D6515" i="30"/>
  <c r="D6514" i="30"/>
  <c r="D6513" i="30"/>
  <c r="D6512" i="30"/>
  <c r="D6511" i="30"/>
  <c r="D6510" i="30"/>
  <c r="D6509" i="30"/>
  <c r="D6508" i="30"/>
  <c r="D6507" i="30"/>
  <c r="D6506" i="30"/>
  <c r="D6505" i="30"/>
  <c r="D6504" i="30"/>
  <c r="D6503" i="30"/>
  <c r="D6502" i="30"/>
  <c r="D6501" i="30"/>
  <c r="D6500" i="30"/>
  <c r="D6499" i="30"/>
  <c r="D6498" i="30"/>
  <c r="D6497" i="30"/>
  <c r="D6496" i="30"/>
  <c r="D6495" i="30"/>
  <c r="D6494" i="30"/>
  <c r="D6493" i="30"/>
  <c r="D6492" i="30"/>
  <c r="D6491" i="30"/>
  <c r="D6490" i="30"/>
  <c r="D6489" i="30"/>
  <c r="D6488" i="30"/>
  <c r="D6487" i="30"/>
  <c r="D6486" i="30"/>
  <c r="D6485" i="30"/>
  <c r="D6484" i="30"/>
  <c r="D6483" i="30"/>
  <c r="D6482" i="30"/>
  <c r="D6481" i="30"/>
  <c r="D6480" i="30"/>
  <c r="D6479" i="30"/>
  <c r="D6478" i="30"/>
  <c r="D6477" i="30"/>
  <c r="D6476" i="30"/>
  <c r="D6475" i="30"/>
  <c r="D6474" i="30"/>
  <c r="D6473" i="30"/>
  <c r="D6472" i="30"/>
  <c r="D6471" i="30"/>
  <c r="D6470" i="30"/>
  <c r="D6469" i="30"/>
  <c r="D6468" i="30"/>
  <c r="D6467" i="30"/>
  <c r="D6466" i="30"/>
  <c r="D6465" i="30"/>
  <c r="D6464" i="30"/>
  <c r="D6463" i="30"/>
  <c r="D6462" i="30"/>
  <c r="D6461" i="30"/>
  <c r="D6460" i="30"/>
  <c r="D6459" i="30"/>
  <c r="D6458" i="30"/>
  <c r="D6457" i="30"/>
  <c r="D6456" i="30"/>
  <c r="D6455" i="30"/>
  <c r="D6454" i="30"/>
  <c r="D6453" i="30"/>
  <c r="D6452" i="30"/>
  <c r="D6451" i="30"/>
  <c r="D6450" i="30"/>
  <c r="D6449" i="30"/>
  <c r="D6448" i="30"/>
  <c r="D6447" i="30"/>
  <c r="D6446" i="30"/>
  <c r="D6445" i="30"/>
  <c r="D6444" i="30"/>
  <c r="D6443" i="30"/>
  <c r="D6442" i="30"/>
  <c r="D6441" i="30"/>
  <c r="D6440" i="30"/>
  <c r="D6439" i="30"/>
  <c r="D6438" i="30"/>
  <c r="D6437" i="30"/>
  <c r="D6436" i="30"/>
  <c r="D6435" i="30"/>
  <c r="D6434" i="30"/>
  <c r="D6433" i="30"/>
  <c r="D6432" i="30"/>
  <c r="D6431" i="30"/>
  <c r="D6430" i="30"/>
  <c r="D6429" i="30"/>
  <c r="D6428" i="30"/>
  <c r="D6427" i="30"/>
  <c r="D6426" i="30"/>
  <c r="D6425" i="30"/>
  <c r="D6424" i="30"/>
  <c r="D6423" i="30"/>
  <c r="D6422" i="30"/>
  <c r="D6421" i="30"/>
  <c r="D6420" i="30"/>
  <c r="D6419" i="30"/>
  <c r="D6418" i="30"/>
  <c r="D6417" i="30"/>
  <c r="D6416" i="30"/>
  <c r="D6415" i="30"/>
  <c r="D6414" i="30"/>
  <c r="D6413" i="30"/>
  <c r="D6412" i="30"/>
  <c r="D6411" i="30"/>
  <c r="D6410" i="30"/>
  <c r="D6409" i="30"/>
  <c r="D6408" i="30"/>
  <c r="D6407" i="30"/>
  <c r="D6406" i="30"/>
  <c r="D6405" i="30"/>
  <c r="D6404" i="30"/>
  <c r="D6403" i="30"/>
  <c r="D6402" i="30"/>
  <c r="D6401" i="30"/>
  <c r="D6400" i="30"/>
  <c r="D6399" i="30"/>
  <c r="D6398" i="30"/>
  <c r="D6397" i="30"/>
  <c r="D6396" i="30"/>
  <c r="D6395" i="30"/>
  <c r="D6394" i="30"/>
  <c r="D6393" i="30"/>
  <c r="D6392" i="30"/>
  <c r="D6391" i="30"/>
  <c r="D6390" i="30"/>
  <c r="D6389" i="30"/>
  <c r="D6388" i="30"/>
  <c r="D6387" i="30"/>
  <c r="D6386" i="30"/>
  <c r="D6385" i="30"/>
  <c r="D6384" i="30"/>
  <c r="D6383" i="30"/>
  <c r="D6382" i="30"/>
  <c r="D6381" i="30"/>
  <c r="D6380" i="30"/>
  <c r="D6379" i="30"/>
  <c r="D6378" i="30"/>
  <c r="D6377" i="30"/>
  <c r="D6376" i="30"/>
  <c r="D6375" i="30"/>
  <c r="D6374" i="30"/>
  <c r="D6373" i="30"/>
  <c r="D6372" i="30"/>
  <c r="D6371" i="30"/>
  <c r="D6370" i="30"/>
  <c r="D6369" i="30"/>
  <c r="D6368" i="30"/>
  <c r="D6367" i="30"/>
  <c r="D6366" i="30"/>
  <c r="D6365" i="30"/>
  <c r="D6364" i="30"/>
  <c r="D6363" i="30"/>
  <c r="D6362" i="30"/>
  <c r="D6361" i="30"/>
  <c r="D6360" i="30"/>
  <c r="D6359" i="30"/>
  <c r="D6358" i="30"/>
  <c r="D6357" i="30"/>
  <c r="D6356" i="30"/>
  <c r="D6355" i="30"/>
  <c r="D6354" i="30"/>
  <c r="D6353" i="30"/>
  <c r="D6352" i="30"/>
  <c r="D6351" i="30"/>
  <c r="D6350" i="30"/>
  <c r="D6349" i="30"/>
  <c r="D6348" i="30"/>
  <c r="D6347" i="30"/>
  <c r="D6346" i="30"/>
  <c r="D6345" i="30"/>
  <c r="D6344" i="30"/>
  <c r="D6343" i="30"/>
  <c r="D6342" i="30"/>
  <c r="D6341" i="30"/>
  <c r="D6340" i="30"/>
  <c r="D6339" i="30"/>
  <c r="D6338" i="30"/>
  <c r="D6337" i="30"/>
  <c r="D6336" i="30"/>
  <c r="D6335" i="30"/>
  <c r="D6334" i="30"/>
  <c r="D6333" i="30"/>
  <c r="D6332" i="30"/>
  <c r="D6331" i="30"/>
  <c r="D6330" i="30"/>
  <c r="D6329" i="30"/>
  <c r="D6328" i="30"/>
  <c r="D6327" i="30"/>
  <c r="D6326" i="30"/>
  <c r="D6325" i="30"/>
  <c r="D6324" i="30"/>
  <c r="D6323" i="30"/>
  <c r="D6322" i="30"/>
  <c r="D6321" i="30"/>
  <c r="D6320" i="30"/>
  <c r="D6319" i="30"/>
  <c r="D6318" i="30"/>
  <c r="D6317" i="30"/>
  <c r="D6316" i="30"/>
  <c r="D6315" i="30"/>
  <c r="D6314" i="30"/>
  <c r="D6313" i="30"/>
  <c r="D6312" i="30"/>
  <c r="D6311" i="30"/>
  <c r="D6310" i="30"/>
  <c r="D6309" i="30"/>
  <c r="D6308" i="30"/>
  <c r="D6307" i="30"/>
  <c r="D6306" i="30"/>
  <c r="D6305" i="30"/>
  <c r="D6304" i="30"/>
  <c r="D6303" i="30"/>
  <c r="D6302" i="30"/>
  <c r="D6301" i="30"/>
  <c r="D6300" i="30"/>
  <c r="D6299" i="30"/>
  <c r="D6298" i="30"/>
  <c r="D6297" i="30"/>
  <c r="D6296" i="30"/>
  <c r="D6295" i="30"/>
  <c r="D6294" i="30"/>
  <c r="D6293" i="30"/>
  <c r="D6292" i="30"/>
  <c r="D6291" i="30"/>
  <c r="D6290" i="30"/>
  <c r="D6289" i="30"/>
  <c r="D6288" i="30"/>
  <c r="D6287" i="30"/>
  <c r="D6286" i="30"/>
  <c r="D6285" i="30"/>
  <c r="D6284" i="30"/>
  <c r="D6283" i="30"/>
  <c r="D6282" i="30"/>
  <c r="D6281" i="30"/>
  <c r="D6280" i="30"/>
  <c r="D6279" i="30"/>
  <c r="D6278" i="30"/>
  <c r="D6277" i="30"/>
  <c r="D6276" i="30"/>
  <c r="D6275" i="30"/>
  <c r="D6274" i="30"/>
  <c r="D6273" i="30"/>
  <c r="D6272" i="30"/>
  <c r="D6271" i="30"/>
  <c r="D6270" i="30"/>
  <c r="D6269" i="30"/>
  <c r="D6268" i="30"/>
  <c r="D6267" i="30"/>
  <c r="D6266" i="30"/>
  <c r="D6265" i="30"/>
  <c r="D6264" i="30"/>
  <c r="D6263" i="30"/>
  <c r="D6262" i="30"/>
  <c r="D6261" i="30"/>
  <c r="D6260" i="30"/>
  <c r="D6259" i="30"/>
  <c r="D6258" i="30"/>
  <c r="D6257" i="30"/>
  <c r="D6256" i="30"/>
  <c r="D6255" i="30"/>
  <c r="D6254" i="30"/>
  <c r="D6253" i="30"/>
  <c r="D6252" i="30"/>
  <c r="D6251" i="30"/>
  <c r="D6250" i="30"/>
  <c r="D6249" i="30"/>
  <c r="D6248" i="30"/>
  <c r="D6247" i="30"/>
  <c r="D6246" i="30"/>
  <c r="D6245" i="30"/>
  <c r="D6244" i="30"/>
  <c r="D6243" i="30"/>
  <c r="D6242" i="30"/>
  <c r="D6241" i="30"/>
  <c r="D6240" i="30"/>
  <c r="D6239" i="30"/>
  <c r="D6238" i="30"/>
  <c r="D6237" i="30"/>
  <c r="D6236" i="30"/>
  <c r="D6235" i="30"/>
  <c r="D6234" i="30"/>
  <c r="D6233" i="30"/>
  <c r="D6232" i="30"/>
  <c r="D6231" i="30"/>
  <c r="D6230" i="30"/>
  <c r="D6229" i="30"/>
  <c r="D6228" i="30"/>
  <c r="D6227" i="30"/>
  <c r="D6226" i="30"/>
  <c r="D6225" i="30"/>
  <c r="D6224" i="30"/>
  <c r="D6223" i="30"/>
  <c r="D6222" i="30"/>
  <c r="D6221" i="30"/>
  <c r="D6220" i="30"/>
  <c r="D6219" i="30"/>
  <c r="D6218" i="30"/>
  <c r="D6217" i="30"/>
  <c r="D6216" i="30"/>
  <c r="D6215" i="30"/>
  <c r="D6214" i="30"/>
  <c r="D6213" i="30"/>
  <c r="D6212" i="30"/>
  <c r="D6211" i="30"/>
  <c r="D6210" i="30"/>
  <c r="D6209" i="30"/>
  <c r="D6208" i="30"/>
  <c r="D6207" i="30"/>
  <c r="D6206" i="30"/>
  <c r="D6205" i="30"/>
  <c r="D6204" i="30"/>
  <c r="D6203" i="30"/>
  <c r="D6202" i="30"/>
  <c r="D6201" i="30"/>
  <c r="D6200" i="30"/>
  <c r="D6199" i="30"/>
  <c r="D6198" i="30"/>
  <c r="D6197" i="30"/>
  <c r="D6196" i="30"/>
  <c r="D6195" i="30"/>
  <c r="D6194" i="30"/>
  <c r="D6193" i="30"/>
  <c r="D6192" i="30"/>
  <c r="D6191" i="30"/>
  <c r="D6190" i="30"/>
  <c r="D6189" i="30"/>
  <c r="D6188" i="30"/>
  <c r="D6187" i="30"/>
  <c r="D6186" i="30"/>
  <c r="D6185" i="30"/>
  <c r="D6184" i="30"/>
  <c r="D6183" i="30"/>
  <c r="D6182" i="30"/>
  <c r="D6181" i="30"/>
  <c r="D6180" i="30"/>
  <c r="D6179" i="30"/>
  <c r="D6178" i="30"/>
  <c r="D6177" i="30"/>
  <c r="D6176" i="30"/>
  <c r="D6175" i="30"/>
  <c r="D6174" i="30"/>
  <c r="D6173" i="30"/>
  <c r="D6172" i="30"/>
  <c r="D6171" i="30"/>
  <c r="D6170" i="30"/>
  <c r="D6169" i="30"/>
  <c r="D6168" i="30"/>
  <c r="D6167" i="30"/>
  <c r="D6166" i="30"/>
  <c r="D6165" i="30"/>
  <c r="D6164" i="30"/>
  <c r="D6163" i="30"/>
  <c r="D6162" i="30"/>
  <c r="D6161" i="30"/>
  <c r="D6160" i="30"/>
  <c r="D6159" i="30"/>
  <c r="D6158" i="30"/>
  <c r="D6157" i="30"/>
  <c r="D6156" i="30"/>
  <c r="D6155" i="30"/>
  <c r="D6154" i="30"/>
  <c r="D6153" i="30"/>
  <c r="D6152" i="30"/>
  <c r="D6151" i="30"/>
  <c r="D6150" i="30"/>
  <c r="D6149" i="30"/>
  <c r="D6148" i="30"/>
  <c r="D6147" i="30"/>
  <c r="D6146" i="30"/>
  <c r="D6145" i="30"/>
  <c r="D6144" i="30"/>
  <c r="D6143" i="30"/>
  <c r="D6142" i="30"/>
  <c r="D6141" i="30"/>
  <c r="D6140" i="30"/>
  <c r="D6139" i="30"/>
  <c r="D6138" i="30"/>
  <c r="D6137" i="30"/>
  <c r="D6136" i="30"/>
  <c r="D6135" i="30"/>
  <c r="D6134" i="30"/>
  <c r="D6133" i="30"/>
  <c r="D6132" i="30"/>
  <c r="D6131" i="30"/>
  <c r="D6130" i="30"/>
  <c r="D6129" i="30"/>
  <c r="D6128" i="30"/>
  <c r="D6127" i="30"/>
  <c r="D6126" i="30"/>
  <c r="D6125" i="30"/>
  <c r="D6124" i="30"/>
  <c r="D6123" i="30"/>
  <c r="D6122" i="30"/>
  <c r="D6121" i="30"/>
  <c r="D6120" i="30"/>
  <c r="D6119" i="30"/>
  <c r="D6118" i="30"/>
  <c r="D6117" i="30"/>
  <c r="D6116" i="30"/>
  <c r="D6115" i="30"/>
  <c r="D6114" i="30"/>
  <c r="D6113" i="30"/>
  <c r="D6112" i="30"/>
  <c r="D6111" i="30"/>
  <c r="D6110" i="30"/>
  <c r="D6109" i="30"/>
  <c r="D6108" i="30"/>
  <c r="D6107" i="30"/>
  <c r="D6106" i="30"/>
  <c r="D6105" i="30"/>
  <c r="D6104" i="30"/>
  <c r="D6103" i="30"/>
  <c r="D6102" i="30"/>
  <c r="D6101" i="30"/>
  <c r="D6100" i="30"/>
  <c r="D6099" i="30"/>
  <c r="D6098" i="30"/>
  <c r="D6097" i="30"/>
  <c r="D6096" i="30"/>
  <c r="D6095" i="30"/>
  <c r="D6094" i="30"/>
  <c r="D6093" i="30"/>
  <c r="D6092" i="30"/>
  <c r="D6091" i="30"/>
  <c r="D6090" i="30"/>
  <c r="D6089" i="30"/>
  <c r="D6088" i="30"/>
  <c r="D6087" i="30"/>
  <c r="D6086" i="30"/>
  <c r="D6085" i="30"/>
  <c r="D6084" i="30"/>
  <c r="D6083" i="30"/>
  <c r="D6082" i="30"/>
  <c r="D6081" i="30"/>
  <c r="D6080" i="30"/>
  <c r="D6079" i="30"/>
  <c r="D6078" i="30"/>
  <c r="D6077" i="30"/>
  <c r="D6076" i="30"/>
  <c r="D6075" i="30"/>
  <c r="D6074" i="30"/>
  <c r="D6073" i="30"/>
  <c r="D6072" i="30"/>
  <c r="D6071" i="30"/>
  <c r="D6070" i="30"/>
  <c r="D6069" i="30"/>
  <c r="D6068" i="30"/>
  <c r="D6067" i="30"/>
  <c r="D6066" i="30"/>
  <c r="D6065" i="30"/>
  <c r="D6064" i="30"/>
  <c r="D6063" i="30"/>
  <c r="D6062" i="30"/>
  <c r="D6061" i="30"/>
  <c r="D6060" i="30"/>
  <c r="D6059" i="30"/>
  <c r="D6058" i="30"/>
  <c r="D6057" i="30"/>
  <c r="D6056" i="30"/>
  <c r="D6055" i="30"/>
  <c r="D6054" i="30"/>
  <c r="D6053" i="30"/>
  <c r="D6052" i="30"/>
  <c r="D6051" i="30"/>
  <c r="D6050" i="30"/>
  <c r="D6049" i="30"/>
  <c r="D6048" i="30"/>
  <c r="D6047" i="30"/>
  <c r="D6046" i="30"/>
  <c r="D6045" i="30"/>
  <c r="D6044" i="30"/>
  <c r="D6043" i="30"/>
  <c r="D6042" i="30"/>
  <c r="D6041" i="30"/>
  <c r="D6040" i="30"/>
  <c r="D6039" i="30"/>
  <c r="D6038" i="30"/>
  <c r="D6037" i="30"/>
  <c r="D6036" i="30"/>
  <c r="D6035" i="30"/>
  <c r="D6034" i="30"/>
  <c r="D6033" i="30"/>
  <c r="D6032" i="30"/>
  <c r="D6031" i="30"/>
  <c r="D6030" i="30"/>
  <c r="D6029" i="30"/>
  <c r="D6028" i="30"/>
  <c r="D6027" i="30"/>
  <c r="D6026" i="30"/>
  <c r="D6025" i="30"/>
  <c r="D6024" i="30"/>
  <c r="D6023" i="30"/>
  <c r="D6022" i="30"/>
  <c r="D6021" i="30"/>
  <c r="D6020" i="30"/>
  <c r="D6019" i="30"/>
  <c r="D6018" i="30"/>
  <c r="D6017" i="30"/>
  <c r="D6016" i="30"/>
  <c r="D6015" i="30"/>
  <c r="D6014" i="30"/>
  <c r="D6013" i="30"/>
  <c r="D6012" i="30"/>
  <c r="D6011" i="30"/>
  <c r="D6010" i="30"/>
  <c r="D6009" i="30"/>
  <c r="D6008" i="30"/>
  <c r="D6007" i="30"/>
  <c r="D6006" i="30"/>
  <c r="D6005" i="30"/>
  <c r="D6004" i="30"/>
  <c r="D6003" i="30"/>
  <c r="D6002" i="30"/>
  <c r="D6001" i="30"/>
  <c r="D6000" i="30"/>
  <c r="D5999" i="30"/>
  <c r="D5998" i="30"/>
  <c r="D5997" i="30"/>
  <c r="D5996" i="30"/>
  <c r="D5995" i="30"/>
  <c r="D5994" i="30"/>
  <c r="D5993" i="30"/>
  <c r="D5992" i="30"/>
  <c r="D5991" i="30"/>
  <c r="D5990" i="30"/>
  <c r="D5989" i="30"/>
  <c r="D5988" i="30"/>
  <c r="D5987" i="30"/>
  <c r="D5986" i="30"/>
  <c r="D5985" i="30"/>
  <c r="D5984" i="30"/>
  <c r="D5983" i="30"/>
  <c r="D5982" i="30"/>
  <c r="D5981" i="30"/>
  <c r="D5980" i="30"/>
  <c r="D5979" i="30"/>
  <c r="D5978" i="30"/>
  <c r="D5977" i="30"/>
  <c r="D5976" i="30"/>
  <c r="D5975" i="30"/>
  <c r="D5974" i="30"/>
  <c r="D5973" i="30"/>
  <c r="D5972" i="30"/>
  <c r="D5971" i="30"/>
  <c r="D5970" i="30"/>
  <c r="D5969" i="30"/>
  <c r="D5968" i="30"/>
  <c r="D5967" i="30"/>
  <c r="D5966" i="30"/>
  <c r="D5965" i="30"/>
  <c r="D5964" i="30"/>
  <c r="D5963" i="30"/>
  <c r="D5962" i="30"/>
  <c r="D5961" i="30"/>
  <c r="D5960" i="30"/>
  <c r="D5959" i="30"/>
  <c r="D5958" i="30"/>
  <c r="D5957" i="30"/>
  <c r="D5956" i="30"/>
  <c r="D5955" i="30"/>
  <c r="D5954" i="30"/>
  <c r="D5953" i="30"/>
  <c r="D5952" i="30"/>
  <c r="D5951" i="30"/>
  <c r="D5950" i="30"/>
  <c r="D5949" i="30"/>
  <c r="D5948" i="30"/>
  <c r="D5947" i="30"/>
  <c r="D5946" i="30"/>
  <c r="D5945" i="30"/>
  <c r="D5944" i="30"/>
  <c r="D5943" i="30"/>
  <c r="D5942" i="30"/>
  <c r="D5941" i="30"/>
  <c r="D5940" i="30"/>
  <c r="D5939" i="30"/>
  <c r="D5938" i="30"/>
  <c r="D5937" i="30"/>
  <c r="D5936" i="30"/>
  <c r="D5935" i="30"/>
  <c r="D5934" i="30"/>
  <c r="D5933" i="30"/>
  <c r="D5932" i="30"/>
  <c r="D5931" i="30"/>
  <c r="D5930" i="30"/>
  <c r="D5929" i="30"/>
  <c r="D5928" i="30"/>
  <c r="D5927" i="30"/>
  <c r="D5926" i="30"/>
  <c r="D5925" i="30"/>
  <c r="D5924" i="30"/>
  <c r="D5923" i="30"/>
  <c r="D5922" i="30"/>
  <c r="D5921" i="30"/>
  <c r="D5920" i="30"/>
  <c r="D5919" i="30"/>
  <c r="D5918" i="30"/>
  <c r="D5917" i="30"/>
  <c r="D5916" i="30"/>
  <c r="D5915" i="30"/>
  <c r="D5914" i="30"/>
  <c r="D5913" i="30"/>
  <c r="D5912" i="30"/>
  <c r="D5911" i="30"/>
  <c r="D5910" i="30"/>
  <c r="D5909" i="30"/>
  <c r="D5908" i="30"/>
  <c r="D5907" i="30"/>
  <c r="D5906" i="30"/>
  <c r="D5905" i="30"/>
  <c r="D5904" i="30"/>
  <c r="D5903" i="30"/>
  <c r="D5902" i="30"/>
  <c r="D5901" i="30"/>
  <c r="D5900" i="30"/>
  <c r="D5899" i="30"/>
  <c r="D5898" i="30"/>
  <c r="D5897" i="30"/>
  <c r="D5896" i="30"/>
  <c r="D5895" i="30"/>
  <c r="D5894" i="30"/>
  <c r="D5893" i="30"/>
  <c r="D5892" i="30"/>
  <c r="D5891" i="30"/>
  <c r="D5890" i="30"/>
  <c r="D5889" i="30"/>
  <c r="D5888" i="30"/>
  <c r="D5887" i="30"/>
  <c r="D5886" i="30"/>
  <c r="D5885" i="30"/>
  <c r="D5884" i="30"/>
  <c r="D5883" i="30"/>
  <c r="D5882" i="30"/>
  <c r="D5881" i="30"/>
  <c r="D5880" i="30"/>
  <c r="D5879" i="30"/>
  <c r="D5878" i="30"/>
  <c r="D5877" i="30"/>
  <c r="D5876" i="30"/>
  <c r="D5875" i="30"/>
  <c r="D5874" i="30"/>
  <c r="D5873" i="30"/>
  <c r="D5872" i="30"/>
  <c r="D5871" i="30"/>
  <c r="D5870" i="30"/>
  <c r="D5869" i="30"/>
  <c r="D5868" i="30"/>
  <c r="D5867" i="30"/>
  <c r="D5866" i="30"/>
  <c r="D5865" i="30"/>
  <c r="D5864" i="30"/>
  <c r="D5863" i="30"/>
  <c r="D5862" i="30"/>
  <c r="D5861" i="30"/>
  <c r="D5860" i="30"/>
  <c r="D5859" i="30"/>
  <c r="D5858" i="30"/>
  <c r="D5857" i="30"/>
  <c r="D5856" i="30"/>
  <c r="D5855" i="30"/>
  <c r="D5854" i="30"/>
  <c r="D5853" i="30"/>
  <c r="D5852" i="30"/>
  <c r="D5851" i="30"/>
  <c r="D5850" i="30"/>
  <c r="D5849" i="30"/>
  <c r="D5848" i="30"/>
  <c r="D5847" i="30"/>
  <c r="D5846" i="30"/>
  <c r="D5845" i="30"/>
  <c r="D5844" i="30"/>
  <c r="D5843" i="30"/>
  <c r="D5842" i="30"/>
  <c r="D5841" i="30"/>
  <c r="D5840" i="30"/>
  <c r="D5839" i="30"/>
  <c r="D5838" i="30"/>
  <c r="D5837" i="30"/>
  <c r="D5836" i="30"/>
  <c r="D5835" i="30"/>
  <c r="D5834" i="30"/>
  <c r="D5833" i="30"/>
  <c r="D5832" i="30"/>
  <c r="D5831" i="30"/>
  <c r="D5830" i="30"/>
  <c r="D5829" i="30"/>
  <c r="D5828" i="30"/>
  <c r="D5827" i="30"/>
  <c r="D5826" i="30"/>
  <c r="D5825" i="30"/>
  <c r="D5824" i="30"/>
  <c r="D5823" i="30"/>
  <c r="D5822" i="30"/>
  <c r="D5821" i="30"/>
  <c r="D5820" i="30"/>
  <c r="D5819" i="30"/>
  <c r="D5818" i="30"/>
  <c r="D5817" i="30"/>
  <c r="D5816" i="30"/>
  <c r="D5815" i="30"/>
  <c r="D5814" i="30"/>
  <c r="D5813" i="30"/>
  <c r="D5812" i="30"/>
  <c r="D5811" i="30"/>
  <c r="D5810" i="30"/>
  <c r="D5809" i="30"/>
  <c r="D5808" i="30"/>
  <c r="D5807" i="30"/>
  <c r="D5806" i="30"/>
  <c r="D5805" i="30"/>
  <c r="D5804" i="30"/>
  <c r="D5803" i="30"/>
  <c r="D5802" i="30"/>
  <c r="D5801" i="30"/>
  <c r="D5800" i="30"/>
  <c r="D5799" i="30"/>
  <c r="D5798" i="30"/>
  <c r="D5797" i="30"/>
  <c r="D5796" i="30"/>
  <c r="D5795" i="30"/>
  <c r="D5794" i="30"/>
  <c r="D5793" i="30"/>
  <c r="D5792" i="30"/>
  <c r="D5791" i="30"/>
  <c r="D5790" i="30"/>
  <c r="D5789" i="30"/>
  <c r="D5788" i="30"/>
  <c r="D5787" i="30"/>
  <c r="D5786" i="30"/>
  <c r="D5785" i="30"/>
  <c r="D5784" i="30"/>
  <c r="D5783" i="30"/>
  <c r="D5782" i="30"/>
  <c r="D5781" i="30"/>
  <c r="D5780" i="30"/>
  <c r="D5779" i="30"/>
  <c r="D5778" i="30"/>
  <c r="D5777" i="30"/>
  <c r="D5776" i="30"/>
  <c r="D5775" i="30"/>
  <c r="D5774" i="30"/>
  <c r="D5773" i="30"/>
  <c r="D5772" i="30"/>
  <c r="D5771" i="30"/>
  <c r="D5770" i="30"/>
  <c r="D5769" i="30"/>
  <c r="D5768" i="30"/>
  <c r="D5767" i="30"/>
  <c r="D5766" i="30"/>
  <c r="D5765" i="30"/>
  <c r="D5764" i="30"/>
  <c r="D5763" i="30"/>
  <c r="D5762" i="30"/>
  <c r="D5761" i="30"/>
  <c r="D5760" i="30"/>
  <c r="D5759" i="30"/>
  <c r="D5758" i="30"/>
  <c r="D5757" i="30"/>
  <c r="D5756" i="30"/>
  <c r="D5755" i="30"/>
  <c r="D5754" i="30"/>
  <c r="D5753" i="30"/>
  <c r="D5752" i="30"/>
  <c r="D5751" i="30"/>
  <c r="D5750" i="30"/>
  <c r="D5749" i="30"/>
  <c r="D5748" i="30"/>
  <c r="D5747" i="30"/>
  <c r="D5746" i="30"/>
  <c r="D5745" i="30"/>
  <c r="D5744" i="30"/>
  <c r="D5743" i="30"/>
  <c r="D5742" i="30"/>
  <c r="D5741" i="30"/>
  <c r="D5740" i="30"/>
  <c r="D5739" i="30"/>
  <c r="D5738" i="30"/>
  <c r="D5737" i="30"/>
  <c r="D5736" i="30"/>
  <c r="D5735" i="30"/>
  <c r="D5734" i="30"/>
  <c r="D5733" i="30"/>
  <c r="D5732" i="30"/>
  <c r="D5731" i="30"/>
  <c r="D5730" i="30"/>
  <c r="D5729" i="30"/>
  <c r="D5728" i="30"/>
  <c r="D5727" i="30"/>
  <c r="D5726" i="30"/>
  <c r="D5725" i="30"/>
  <c r="D5724" i="30"/>
  <c r="D5723" i="30"/>
  <c r="D5722" i="30"/>
  <c r="D5721" i="30"/>
  <c r="D5720" i="30"/>
  <c r="D5719" i="30"/>
  <c r="D5718" i="30"/>
  <c r="D5717" i="30"/>
  <c r="D5716" i="30"/>
  <c r="D5715" i="30"/>
  <c r="D5714" i="30"/>
  <c r="D5713" i="30"/>
  <c r="D5712" i="30"/>
  <c r="D5711" i="30"/>
  <c r="D5710" i="30"/>
  <c r="D5709" i="30"/>
  <c r="D5708" i="30"/>
  <c r="D5707" i="30"/>
  <c r="D5706" i="30"/>
  <c r="D5705" i="30"/>
  <c r="D5704" i="30"/>
  <c r="D5703" i="30"/>
  <c r="D5702" i="30"/>
  <c r="D5701" i="30"/>
  <c r="D5700" i="30"/>
  <c r="D5699" i="30"/>
  <c r="D5698" i="30"/>
  <c r="D5697" i="30"/>
  <c r="D5696" i="30"/>
  <c r="D5695" i="30"/>
  <c r="D5694" i="30"/>
  <c r="D5693" i="30"/>
  <c r="D5692" i="30"/>
  <c r="D5691" i="30"/>
  <c r="D5690" i="30"/>
  <c r="D5689" i="30"/>
  <c r="D5688" i="30"/>
  <c r="D5687" i="30"/>
  <c r="D5686" i="30"/>
  <c r="D5685" i="30"/>
  <c r="D5684" i="30"/>
  <c r="D5683" i="30"/>
  <c r="D5682" i="30"/>
  <c r="D5681" i="30"/>
  <c r="D5680" i="30"/>
  <c r="D5679" i="30"/>
  <c r="D5678" i="30"/>
  <c r="D5677" i="30"/>
  <c r="D5676" i="30"/>
  <c r="D5675" i="30"/>
  <c r="D5674" i="30"/>
  <c r="D5673" i="30"/>
  <c r="D5672" i="30"/>
  <c r="D5671" i="30"/>
  <c r="D5670" i="30"/>
  <c r="D5669" i="30"/>
  <c r="D5668" i="30"/>
  <c r="D5667" i="30"/>
  <c r="D5666" i="30"/>
  <c r="D5665" i="30"/>
  <c r="D5664" i="30"/>
  <c r="D5663" i="30"/>
  <c r="D5662" i="30"/>
  <c r="D5661" i="30"/>
  <c r="D5660" i="30"/>
  <c r="D5659" i="30"/>
  <c r="D5658" i="30"/>
  <c r="D5657" i="30"/>
  <c r="D5656" i="30"/>
  <c r="D5655" i="30"/>
  <c r="D5654" i="30"/>
  <c r="D5653" i="30"/>
  <c r="D5652" i="30"/>
  <c r="D5651" i="30"/>
  <c r="D5650" i="30"/>
  <c r="D5649" i="30"/>
  <c r="D5648" i="30"/>
  <c r="D5647" i="30"/>
  <c r="D5646" i="30"/>
  <c r="D5645" i="30"/>
  <c r="D5644" i="30"/>
  <c r="D5643" i="30"/>
  <c r="D5642" i="30"/>
  <c r="D5641" i="30"/>
  <c r="D5640" i="30"/>
  <c r="D5639" i="30"/>
  <c r="D5638" i="30"/>
  <c r="D5637" i="30"/>
  <c r="D5636" i="30"/>
  <c r="D5635" i="30"/>
  <c r="D5634" i="30"/>
  <c r="D5633" i="30"/>
  <c r="D5632" i="30"/>
  <c r="D5631" i="30"/>
  <c r="D5630" i="30"/>
  <c r="D5629" i="30"/>
  <c r="D5628" i="30"/>
  <c r="D5627" i="30"/>
  <c r="D5626" i="30"/>
  <c r="D5625" i="30"/>
  <c r="D5624" i="30"/>
  <c r="D5623" i="30"/>
  <c r="D5622" i="30"/>
  <c r="D5621" i="30"/>
  <c r="D5620" i="30"/>
  <c r="D5619" i="30"/>
  <c r="D5618" i="30"/>
  <c r="D5617" i="30"/>
  <c r="D5616" i="30"/>
  <c r="D5615" i="30"/>
  <c r="D5614" i="30"/>
  <c r="D5613" i="30"/>
  <c r="D5612" i="30"/>
  <c r="D5611" i="30"/>
  <c r="D5610" i="30"/>
  <c r="D5609" i="30"/>
  <c r="D5608" i="30"/>
  <c r="D5607" i="30"/>
  <c r="D5606" i="30"/>
  <c r="D5605" i="30"/>
  <c r="D5604" i="30"/>
  <c r="D5603" i="30"/>
  <c r="D5602" i="30"/>
  <c r="D5601" i="30"/>
  <c r="D5600" i="30"/>
  <c r="D5599" i="30"/>
  <c r="D5598" i="30"/>
  <c r="D5597" i="30"/>
  <c r="D5596" i="30"/>
  <c r="D5595" i="30"/>
  <c r="D5594" i="30"/>
  <c r="D5593" i="30"/>
  <c r="D5592" i="30"/>
  <c r="D5591" i="30"/>
  <c r="D5590" i="30"/>
  <c r="D5589" i="30"/>
  <c r="D5588" i="30"/>
  <c r="D5587" i="30"/>
  <c r="D5586" i="30"/>
  <c r="D5585" i="30"/>
  <c r="D5584" i="30"/>
  <c r="D5583" i="30"/>
  <c r="D5582" i="30"/>
  <c r="D5581" i="30"/>
  <c r="D5580" i="30"/>
  <c r="D5579" i="30"/>
  <c r="D5578" i="30"/>
  <c r="D5577" i="30"/>
  <c r="D5576" i="30"/>
  <c r="D5575" i="30"/>
  <c r="D5574" i="30"/>
  <c r="D5573" i="30"/>
  <c r="D5572" i="30"/>
  <c r="D5571" i="30"/>
  <c r="D5570" i="30"/>
  <c r="D5569" i="30"/>
  <c r="D5568" i="30"/>
  <c r="D5567" i="30"/>
  <c r="D5566" i="30"/>
  <c r="D5565" i="30"/>
  <c r="D5564" i="30"/>
  <c r="D5563" i="30"/>
  <c r="D5562" i="30"/>
  <c r="D5561" i="30"/>
  <c r="D5560" i="30"/>
  <c r="D5559" i="30"/>
  <c r="D5558" i="30"/>
  <c r="D5557" i="30"/>
  <c r="D5556" i="30"/>
  <c r="D5555" i="30"/>
  <c r="D5554" i="30"/>
  <c r="D5553" i="30"/>
  <c r="D5552" i="30"/>
  <c r="D5551" i="30"/>
  <c r="D5550" i="30"/>
  <c r="D5549" i="30"/>
  <c r="D5548" i="30"/>
  <c r="D5547" i="30"/>
  <c r="D5546" i="30"/>
  <c r="D5545" i="30"/>
  <c r="D5544" i="30"/>
  <c r="D5543" i="30"/>
  <c r="D5542" i="30"/>
  <c r="D5541" i="30"/>
  <c r="D5540" i="30"/>
  <c r="D5539" i="30"/>
  <c r="D5538" i="30"/>
  <c r="D5537" i="30"/>
  <c r="D5536" i="30"/>
  <c r="D5535" i="30"/>
  <c r="D5534" i="30"/>
  <c r="D5533" i="30"/>
  <c r="D5532" i="30"/>
  <c r="D5531" i="30"/>
  <c r="D5530" i="30"/>
  <c r="D5529" i="30"/>
  <c r="D5528" i="30"/>
  <c r="D5527" i="30"/>
  <c r="D5526" i="30"/>
  <c r="D5525" i="30"/>
  <c r="D5524" i="30"/>
  <c r="D5523" i="30"/>
  <c r="D5522" i="30"/>
  <c r="D5521" i="30"/>
  <c r="D5520" i="30"/>
  <c r="D5519" i="30"/>
  <c r="D5518" i="30"/>
  <c r="D5517" i="30"/>
  <c r="D5516" i="30"/>
  <c r="D5515" i="30"/>
  <c r="D5514" i="30"/>
  <c r="D5513" i="30"/>
  <c r="D5512" i="30"/>
  <c r="D5511" i="30"/>
  <c r="D5510" i="30"/>
  <c r="D5509" i="30"/>
  <c r="D5508" i="30"/>
  <c r="D5507" i="30"/>
  <c r="D5506" i="30"/>
  <c r="D5505" i="30"/>
  <c r="D5504" i="30"/>
  <c r="D5503" i="30"/>
  <c r="D5502" i="30"/>
  <c r="D5501" i="30"/>
  <c r="D5500" i="30"/>
  <c r="D5499" i="30"/>
  <c r="D5498" i="30"/>
  <c r="D5497" i="30"/>
  <c r="D5496" i="30"/>
  <c r="D5495" i="30"/>
  <c r="D5494" i="30"/>
  <c r="D5493" i="30"/>
  <c r="D5492" i="30"/>
  <c r="D5491" i="30"/>
  <c r="D5490" i="30"/>
  <c r="D5489" i="30"/>
  <c r="D5488" i="30"/>
  <c r="D5487" i="30"/>
  <c r="D5486" i="30"/>
  <c r="D5485" i="30"/>
  <c r="D5484" i="30"/>
  <c r="D5483" i="30"/>
  <c r="D5482" i="30"/>
  <c r="D5481" i="30"/>
  <c r="D5480" i="30"/>
  <c r="D5479" i="30"/>
  <c r="D5478" i="30"/>
  <c r="D5477" i="30"/>
  <c r="D5476" i="30"/>
  <c r="D5475" i="30"/>
  <c r="D5474" i="30"/>
  <c r="D5473" i="30"/>
  <c r="D5472" i="30"/>
  <c r="D5471" i="30"/>
  <c r="D5470" i="30"/>
  <c r="D5469" i="30"/>
  <c r="D5468" i="30"/>
  <c r="D5467" i="30"/>
  <c r="D5466" i="30"/>
  <c r="D5465" i="30"/>
  <c r="D5464" i="30"/>
  <c r="D5463" i="30"/>
  <c r="D5462" i="30"/>
  <c r="D5461" i="30"/>
  <c r="D5460" i="30"/>
  <c r="D5459" i="30"/>
  <c r="D5458" i="30"/>
  <c r="D5457" i="30"/>
  <c r="D5456" i="30"/>
  <c r="D5455" i="30"/>
  <c r="D5454" i="30"/>
  <c r="D5453" i="30"/>
  <c r="D5452" i="30"/>
  <c r="D5451" i="30"/>
  <c r="D5450" i="30"/>
  <c r="D5449" i="30"/>
  <c r="D5448" i="30"/>
  <c r="D5447" i="30"/>
  <c r="D5446" i="30"/>
  <c r="D5445" i="30"/>
  <c r="D5444" i="30"/>
  <c r="D5443" i="30"/>
  <c r="D5442" i="30"/>
  <c r="D5441" i="30"/>
  <c r="D5440" i="30"/>
  <c r="D5439" i="30"/>
  <c r="D5438" i="30"/>
  <c r="D5437" i="30"/>
  <c r="D5436" i="30"/>
  <c r="D5435" i="30"/>
  <c r="D5434" i="30"/>
  <c r="D5433" i="30"/>
  <c r="D5432" i="30"/>
  <c r="D5431" i="30"/>
  <c r="D5430" i="30"/>
  <c r="D5429" i="30"/>
  <c r="D5428" i="30"/>
  <c r="D5427" i="30"/>
  <c r="D5426" i="30"/>
  <c r="D5425" i="30"/>
  <c r="D5424" i="30"/>
  <c r="D5423" i="30"/>
  <c r="D5422" i="30"/>
  <c r="D5421" i="30"/>
  <c r="D5420" i="30"/>
  <c r="D5419" i="30"/>
  <c r="D5418" i="30"/>
  <c r="D5417" i="30"/>
  <c r="D5416" i="30"/>
  <c r="D5415" i="30"/>
  <c r="D5414" i="30"/>
  <c r="D5413" i="30"/>
  <c r="D5412" i="30"/>
  <c r="D5411" i="30"/>
  <c r="D5410" i="30"/>
  <c r="D5409" i="30"/>
  <c r="D5408" i="30"/>
  <c r="D5407" i="30"/>
  <c r="D5406" i="30"/>
  <c r="D5405" i="30"/>
  <c r="D5404" i="30"/>
  <c r="D5403" i="30"/>
  <c r="D5402" i="30"/>
  <c r="D5401" i="30"/>
  <c r="D5400" i="30"/>
  <c r="D5399" i="30"/>
  <c r="D5398" i="30"/>
  <c r="D5397" i="30"/>
  <c r="D5396" i="30"/>
  <c r="D5395" i="30"/>
  <c r="D5394" i="30"/>
  <c r="D5393" i="30"/>
  <c r="D5392" i="30"/>
  <c r="D5391" i="30"/>
  <c r="D5390" i="30"/>
  <c r="D5389" i="30"/>
  <c r="D5388" i="30"/>
  <c r="D5387" i="30"/>
  <c r="D5386" i="30"/>
  <c r="D5385" i="30"/>
  <c r="D5384" i="30"/>
  <c r="D5383" i="30"/>
  <c r="D5382" i="30"/>
  <c r="D5381" i="30"/>
  <c r="D5380" i="30"/>
  <c r="D5379" i="30"/>
  <c r="D5378" i="30"/>
  <c r="D5377" i="30"/>
  <c r="D5376" i="30"/>
  <c r="D5375" i="30"/>
  <c r="D5374" i="30"/>
  <c r="D5373" i="30"/>
  <c r="D5372" i="30"/>
  <c r="D5371" i="30"/>
  <c r="D5370" i="30"/>
  <c r="D5369" i="30"/>
  <c r="D5368" i="30"/>
  <c r="D5367" i="30"/>
  <c r="D5366" i="30"/>
  <c r="D5365" i="30"/>
  <c r="D5364" i="30"/>
  <c r="D5363" i="30"/>
  <c r="D5362" i="30"/>
  <c r="D5361" i="30"/>
  <c r="D5360" i="30"/>
  <c r="D5359" i="30"/>
  <c r="D5358" i="30"/>
  <c r="D5357" i="30"/>
  <c r="D5356" i="30"/>
  <c r="D5355" i="30"/>
  <c r="D5354" i="30"/>
  <c r="D5353" i="30"/>
  <c r="D5352" i="30"/>
  <c r="D5351" i="30"/>
  <c r="D5350" i="30"/>
  <c r="D5349" i="30"/>
  <c r="D5348" i="30"/>
  <c r="D5347" i="30"/>
  <c r="D5346" i="30"/>
  <c r="D5345" i="30"/>
  <c r="D5344" i="30"/>
  <c r="D5343" i="30"/>
  <c r="D5342" i="30"/>
  <c r="D5341" i="30"/>
  <c r="D5340" i="30"/>
  <c r="D5339" i="30"/>
  <c r="D5338" i="30"/>
  <c r="D5337" i="30"/>
  <c r="D5336" i="30"/>
  <c r="D5335" i="30"/>
  <c r="D5334" i="30"/>
  <c r="D5333" i="30"/>
  <c r="D5332" i="30"/>
  <c r="D5331" i="30"/>
  <c r="D5330" i="30"/>
  <c r="D5329" i="30"/>
  <c r="D5328" i="30"/>
  <c r="D5327" i="30"/>
  <c r="D5326" i="30"/>
  <c r="D5325" i="30"/>
  <c r="D5324" i="30"/>
  <c r="D5323" i="30"/>
  <c r="D5322" i="30"/>
  <c r="D5321" i="30"/>
  <c r="D5320" i="30"/>
  <c r="D5319" i="30"/>
  <c r="D5318" i="30"/>
  <c r="D5317" i="30"/>
  <c r="D5316" i="30"/>
  <c r="D5315" i="30"/>
  <c r="D5314" i="30"/>
  <c r="D5313" i="30"/>
  <c r="D5312" i="30"/>
  <c r="D5311" i="30"/>
  <c r="D5310" i="30"/>
  <c r="D5309" i="30"/>
  <c r="D5308" i="30"/>
  <c r="D5307" i="30"/>
  <c r="D5306" i="30"/>
  <c r="D5305" i="30"/>
  <c r="D5304" i="30"/>
  <c r="D5303" i="30"/>
  <c r="D5302" i="30"/>
  <c r="D5301" i="30"/>
  <c r="D5300" i="30"/>
  <c r="D5299" i="30"/>
  <c r="D5298" i="30"/>
  <c r="D5297" i="30"/>
  <c r="D5296" i="30"/>
  <c r="D5295" i="30"/>
  <c r="D5294" i="30"/>
  <c r="D5293" i="30"/>
  <c r="D5292" i="30"/>
  <c r="D5291" i="30"/>
  <c r="D5290" i="30"/>
  <c r="D5289" i="30"/>
  <c r="D5288" i="30"/>
  <c r="D5287" i="30"/>
  <c r="D5286" i="30"/>
  <c r="D5285" i="30"/>
  <c r="D5284" i="30"/>
  <c r="D5283" i="30"/>
  <c r="D5282" i="30"/>
  <c r="D5281" i="30"/>
  <c r="D5280" i="30"/>
  <c r="D5279" i="30"/>
  <c r="D5278" i="30"/>
  <c r="D5277" i="30"/>
  <c r="D5276" i="30"/>
  <c r="D5275" i="30"/>
  <c r="D5274" i="30"/>
  <c r="D5273" i="30"/>
  <c r="D5272" i="30"/>
  <c r="D5271" i="30"/>
  <c r="D5270" i="30"/>
  <c r="D5269" i="30"/>
  <c r="D5268" i="30"/>
  <c r="D5267" i="30"/>
  <c r="D5266" i="30"/>
  <c r="D5265" i="30"/>
  <c r="D5264" i="30"/>
  <c r="D5263" i="30"/>
  <c r="D5262" i="30"/>
  <c r="D5261" i="30"/>
  <c r="D5260" i="30"/>
  <c r="D5259" i="30"/>
  <c r="D5258" i="30"/>
  <c r="D5257" i="30"/>
  <c r="D5256" i="30"/>
  <c r="D5255" i="30"/>
  <c r="D5254" i="30"/>
  <c r="D5253" i="30"/>
  <c r="D5252" i="30"/>
  <c r="D5251" i="30"/>
  <c r="D5250" i="30"/>
  <c r="D5249" i="30"/>
  <c r="D5248" i="30"/>
  <c r="D5247" i="30"/>
  <c r="D5246" i="30"/>
  <c r="D5245" i="30"/>
  <c r="D5244" i="30"/>
  <c r="D5243" i="30"/>
  <c r="D5242" i="30"/>
  <c r="D5241" i="30"/>
  <c r="D5240" i="30"/>
  <c r="D5239" i="30"/>
  <c r="D5238" i="30"/>
  <c r="D5237" i="30"/>
  <c r="D5236" i="30"/>
  <c r="D5235" i="30"/>
  <c r="D5234" i="30"/>
  <c r="D5233" i="30"/>
  <c r="D5232" i="30"/>
  <c r="D5231" i="30"/>
  <c r="D5230" i="30"/>
  <c r="D5229" i="30"/>
  <c r="D5228" i="30"/>
  <c r="D5227" i="30"/>
  <c r="D5226" i="30"/>
  <c r="D5225" i="30"/>
  <c r="D5224" i="30"/>
  <c r="D5223" i="30"/>
  <c r="D5222" i="30"/>
  <c r="D5221" i="30"/>
  <c r="D5220" i="30"/>
  <c r="D5219" i="30"/>
  <c r="D5218" i="30"/>
  <c r="D5217" i="30"/>
  <c r="D5216" i="30"/>
  <c r="D5215" i="30"/>
  <c r="D5214" i="30"/>
  <c r="D5213" i="30"/>
  <c r="D5212" i="30"/>
  <c r="D5211" i="30"/>
  <c r="D5210" i="30"/>
  <c r="D5209" i="30"/>
  <c r="D5208" i="30"/>
  <c r="D5207" i="30"/>
  <c r="D5206" i="30"/>
  <c r="D5205" i="30"/>
  <c r="D5204" i="30"/>
  <c r="D5203" i="30"/>
  <c r="D5202" i="30"/>
  <c r="D5201" i="30"/>
  <c r="D5200" i="30"/>
  <c r="D5199" i="30"/>
  <c r="D5198" i="30"/>
  <c r="D5197" i="30"/>
  <c r="D5196" i="30"/>
  <c r="D5195" i="30"/>
  <c r="D5194" i="30"/>
  <c r="D5193" i="30"/>
  <c r="D5192" i="30"/>
  <c r="D5191" i="30"/>
  <c r="D5190" i="30"/>
  <c r="D5189" i="30"/>
  <c r="D5188" i="30"/>
  <c r="D5187" i="30"/>
  <c r="D5186" i="30"/>
  <c r="D5185" i="30"/>
  <c r="D5184" i="30"/>
  <c r="D5183" i="30"/>
  <c r="D5182" i="30"/>
  <c r="D5181" i="30"/>
  <c r="D5180" i="30"/>
  <c r="D5179" i="30"/>
  <c r="D5178" i="30"/>
  <c r="D5177" i="30"/>
  <c r="D5176" i="30"/>
  <c r="D5175" i="30"/>
  <c r="D5174" i="30"/>
  <c r="D5173" i="30"/>
  <c r="D5172" i="30"/>
  <c r="D5171" i="30"/>
  <c r="D5170" i="30"/>
  <c r="D5169" i="30"/>
  <c r="D5168" i="30"/>
  <c r="D5167" i="30"/>
  <c r="D5166" i="30"/>
  <c r="D5165" i="30"/>
  <c r="D5164" i="30"/>
  <c r="D5163" i="30"/>
  <c r="D5162" i="30"/>
  <c r="D5161" i="30"/>
  <c r="D5160" i="30"/>
  <c r="D5159" i="30"/>
  <c r="D5158" i="30"/>
  <c r="D5157" i="30"/>
  <c r="D5156" i="30"/>
  <c r="D5155" i="30"/>
  <c r="D5154" i="30"/>
  <c r="D5153" i="30"/>
  <c r="D5152" i="30"/>
  <c r="D5151" i="30"/>
  <c r="D5150" i="30"/>
  <c r="D5149" i="30"/>
  <c r="D5148" i="30"/>
  <c r="D5147" i="30"/>
  <c r="D5146" i="30"/>
  <c r="D5145" i="30"/>
  <c r="D5144" i="30"/>
  <c r="D5143" i="30"/>
  <c r="D5142" i="30"/>
  <c r="D5141" i="30"/>
  <c r="D5140" i="30"/>
  <c r="D5139" i="30"/>
  <c r="D5138" i="30"/>
  <c r="D5137" i="30"/>
  <c r="D5136" i="30"/>
  <c r="D5135" i="30"/>
  <c r="D5134" i="30"/>
  <c r="D5133" i="30"/>
  <c r="D5132" i="30"/>
  <c r="D5131" i="30"/>
  <c r="D5130" i="30"/>
  <c r="D5129" i="30"/>
  <c r="D5128" i="30"/>
  <c r="D5127" i="30"/>
  <c r="D5126" i="30"/>
  <c r="D5125" i="30"/>
  <c r="D5124" i="30"/>
  <c r="D5123" i="30"/>
  <c r="D5122" i="30"/>
  <c r="D5121" i="30"/>
  <c r="D5120" i="30"/>
  <c r="D5119" i="30"/>
  <c r="D5118" i="30"/>
  <c r="D5117" i="30"/>
  <c r="D5116" i="30"/>
  <c r="D5115" i="30"/>
  <c r="D5114" i="30"/>
  <c r="D5113" i="30"/>
  <c r="D5112" i="30"/>
  <c r="D5111" i="30"/>
  <c r="D5110" i="30"/>
  <c r="D5109" i="30"/>
  <c r="D5108" i="30"/>
  <c r="D5107" i="30"/>
  <c r="D5106" i="30"/>
  <c r="D5105" i="30"/>
  <c r="D5104" i="30"/>
  <c r="D5103" i="30"/>
  <c r="D5102" i="30"/>
  <c r="D5101" i="30"/>
  <c r="D5100" i="30"/>
  <c r="D5099" i="30"/>
  <c r="D5098" i="30"/>
  <c r="D5097" i="30"/>
  <c r="D5096" i="30"/>
  <c r="D5095" i="30"/>
  <c r="D5094" i="30"/>
  <c r="D5093" i="30"/>
  <c r="D5092" i="30"/>
  <c r="D5091" i="30"/>
  <c r="D5090" i="30"/>
  <c r="D5089" i="30"/>
  <c r="D5088" i="30"/>
  <c r="D5087" i="30"/>
  <c r="D5086" i="30"/>
  <c r="D5085" i="30"/>
  <c r="D5084" i="30"/>
  <c r="D5083" i="30"/>
  <c r="D5082" i="30"/>
  <c r="D5081" i="30"/>
  <c r="D5080" i="30"/>
  <c r="D5079" i="30"/>
  <c r="D5078" i="30"/>
  <c r="D5077" i="30"/>
  <c r="D5076" i="30"/>
  <c r="D5075" i="30"/>
  <c r="D5074" i="30"/>
  <c r="D5073" i="30"/>
  <c r="D5072" i="30"/>
  <c r="D5071" i="30"/>
  <c r="D5070" i="30"/>
  <c r="D5069" i="30"/>
  <c r="D5068" i="30"/>
  <c r="D5067" i="30"/>
  <c r="D5066" i="30"/>
  <c r="D5065" i="30"/>
  <c r="D5064" i="30"/>
  <c r="D5063" i="30"/>
  <c r="D5062" i="30"/>
  <c r="D5061" i="30"/>
  <c r="D5060" i="30"/>
  <c r="D5059" i="30"/>
  <c r="D5058" i="30"/>
  <c r="D5057" i="30"/>
  <c r="D5056" i="30"/>
  <c r="D5055" i="30"/>
  <c r="D5054" i="30"/>
  <c r="D5053" i="30"/>
  <c r="D5052" i="30"/>
  <c r="D5051" i="30"/>
  <c r="D5050" i="30"/>
  <c r="D5049" i="30"/>
  <c r="D5048" i="30"/>
  <c r="D5047" i="30"/>
  <c r="D5046" i="30"/>
  <c r="D5045" i="30"/>
  <c r="D5044" i="30"/>
  <c r="D5043" i="30"/>
  <c r="D5042" i="30"/>
  <c r="D5041" i="30"/>
  <c r="D5040" i="30"/>
  <c r="D5039" i="30"/>
  <c r="D5038" i="30"/>
  <c r="D5037" i="30"/>
  <c r="D5036" i="30"/>
  <c r="D5035" i="30"/>
  <c r="D5034" i="30"/>
  <c r="D5033" i="30"/>
  <c r="D5032" i="30"/>
  <c r="D5031" i="30"/>
  <c r="D5030" i="30"/>
  <c r="D5029" i="30"/>
  <c r="D5028" i="30"/>
  <c r="D5027" i="30"/>
  <c r="D5026" i="30"/>
  <c r="D5025" i="30"/>
  <c r="D5024" i="30"/>
  <c r="D5023" i="30"/>
  <c r="D5022" i="30"/>
  <c r="D5021" i="30"/>
  <c r="D5020" i="30"/>
  <c r="D5019" i="30"/>
  <c r="D5018" i="30"/>
  <c r="D5017" i="30"/>
  <c r="D5016" i="30"/>
  <c r="D5015" i="30"/>
  <c r="D5014" i="30"/>
  <c r="D5013" i="30"/>
  <c r="D5012" i="30"/>
  <c r="D5011" i="30"/>
  <c r="D5010" i="30"/>
  <c r="D5009" i="30"/>
  <c r="D5008" i="30"/>
  <c r="D5007" i="30"/>
  <c r="D5006" i="30"/>
  <c r="D5005" i="30"/>
  <c r="D5004" i="30"/>
  <c r="D5003" i="30"/>
  <c r="D5002" i="30"/>
  <c r="D5001" i="30"/>
  <c r="D5000" i="30"/>
  <c r="D4999" i="30"/>
  <c r="D4998" i="30"/>
  <c r="D4997" i="30"/>
  <c r="D4996" i="30"/>
  <c r="D4995" i="30"/>
  <c r="D4994" i="30"/>
  <c r="D4993" i="30"/>
  <c r="D4992" i="30"/>
  <c r="D4991" i="30"/>
  <c r="D4990" i="30"/>
  <c r="D4989" i="30"/>
  <c r="D4988" i="30"/>
  <c r="D4987" i="30"/>
  <c r="D4986" i="30"/>
  <c r="D4985" i="30"/>
  <c r="D4984" i="30"/>
  <c r="D4983" i="30"/>
  <c r="D4982" i="30"/>
  <c r="D4981" i="30"/>
  <c r="D4980" i="30"/>
  <c r="D4979" i="30"/>
  <c r="D4978" i="30"/>
  <c r="D4977" i="30"/>
  <c r="D4976" i="30"/>
  <c r="D4975" i="30"/>
  <c r="D4974" i="30"/>
  <c r="D4973" i="30"/>
  <c r="D4972" i="30"/>
  <c r="D4971" i="30"/>
  <c r="D4970" i="30"/>
  <c r="D4969" i="30"/>
  <c r="D4968" i="30"/>
  <c r="D4967" i="30"/>
  <c r="D4966" i="30"/>
  <c r="D4965" i="30"/>
  <c r="D4964" i="30"/>
  <c r="D4963" i="30"/>
  <c r="D4962" i="30"/>
  <c r="D4961" i="30"/>
  <c r="D4960" i="30"/>
  <c r="D4959" i="30"/>
  <c r="D4958" i="30"/>
  <c r="D4957" i="30"/>
  <c r="D4956" i="30"/>
  <c r="D4955" i="30"/>
  <c r="D4954" i="30"/>
  <c r="D4953" i="30"/>
  <c r="D4952" i="30"/>
  <c r="D4951" i="30"/>
  <c r="D4950" i="30"/>
  <c r="D4949" i="30"/>
  <c r="D4948" i="30"/>
  <c r="D4947" i="30"/>
  <c r="D4946" i="30"/>
  <c r="D4945" i="30"/>
  <c r="D4944" i="30"/>
  <c r="D4943" i="30"/>
  <c r="D4942" i="30"/>
  <c r="D4941" i="30"/>
  <c r="D4940" i="30"/>
  <c r="D4939" i="30"/>
  <c r="D4938" i="30"/>
  <c r="D4937" i="30"/>
  <c r="D4936" i="30"/>
  <c r="D4935" i="30"/>
  <c r="D4934" i="30"/>
  <c r="D4933" i="30"/>
  <c r="D4932" i="30"/>
  <c r="D4931" i="30"/>
  <c r="D4930" i="30"/>
  <c r="D4929" i="30"/>
  <c r="D4928" i="30"/>
  <c r="D4927" i="30"/>
  <c r="D4926" i="30"/>
  <c r="D4925" i="30"/>
  <c r="D4924" i="30"/>
  <c r="D4923" i="30"/>
  <c r="D4922" i="30"/>
  <c r="D4921" i="30"/>
  <c r="D4920" i="30"/>
  <c r="D4919" i="30"/>
  <c r="D4918" i="30"/>
  <c r="D4917" i="30"/>
  <c r="D4916" i="30"/>
  <c r="D4915" i="30"/>
  <c r="D4914" i="30"/>
  <c r="D4913" i="30"/>
  <c r="D4912" i="30"/>
  <c r="D4911" i="30"/>
  <c r="D4910" i="30"/>
  <c r="D4909" i="30"/>
  <c r="D4908" i="30"/>
  <c r="D4907" i="30"/>
  <c r="D4906" i="30"/>
  <c r="D4905" i="30"/>
  <c r="D4904" i="30"/>
  <c r="D4903" i="30"/>
  <c r="D4902" i="30"/>
  <c r="D4901" i="30"/>
  <c r="D4900" i="30"/>
  <c r="D4899" i="30"/>
  <c r="D4898" i="30"/>
  <c r="D4897" i="30"/>
  <c r="D4896" i="30"/>
  <c r="D4895" i="30"/>
  <c r="D4894" i="30"/>
  <c r="D4893" i="30"/>
  <c r="D4892" i="30"/>
  <c r="D4891" i="30"/>
  <c r="D4890" i="30"/>
  <c r="D4889" i="30"/>
  <c r="D4888" i="30"/>
  <c r="D4887" i="30"/>
  <c r="D4886" i="30"/>
  <c r="D4885" i="30"/>
  <c r="D4884" i="30"/>
  <c r="D4883" i="30"/>
  <c r="D4882" i="30"/>
  <c r="D4881" i="30"/>
  <c r="D4880" i="30"/>
  <c r="D4879" i="30"/>
  <c r="D4878" i="30"/>
  <c r="D4877" i="30"/>
  <c r="D4876" i="30"/>
  <c r="D4875" i="30"/>
  <c r="D4874" i="30"/>
  <c r="D4873" i="30"/>
  <c r="D4872" i="30"/>
  <c r="D4871" i="30"/>
  <c r="D4870" i="30"/>
  <c r="D4869" i="30"/>
  <c r="D4868" i="30"/>
  <c r="D4867" i="30"/>
  <c r="D4866" i="30"/>
  <c r="D4865" i="30"/>
  <c r="D4864" i="30"/>
  <c r="D4863" i="30"/>
  <c r="D4862" i="30"/>
  <c r="D4861" i="30"/>
  <c r="D4860" i="30"/>
  <c r="D4859" i="30"/>
  <c r="D4858" i="30"/>
  <c r="D4857" i="30"/>
  <c r="D4856" i="30"/>
  <c r="D4855" i="30"/>
  <c r="D4854" i="30"/>
  <c r="D4853" i="30"/>
  <c r="D4852" i="30"/>
  <c r="D4851" i="30"/>
  <c r="D4850" i="30"/>
  <c r="D4849" i="30"/>
  <c r="D4848" i="30"/>
  <c r="D4847" i="30"/>
  <c r="D4846" i="30"/>
  <c r="D4845" i="30"/>
  <c r="D4844" i="30"/>
  <c r="D4843" i="30"/>
  <c r="D4842" i="30"/>
  <c r="D4841" i="30"/>
  <c r="D4840" i="30"/>
  <c r="D4839" i="30"/>
  <c r="D4838" i="30"/>
  <c r="D4837" i="30"/>
  <c r="D4836" i="30"/>
  <c r="D4835" i="30"/>
  <c r="D4834" i="30"/>
  <c r="D4833" i="30"/>
  <c r="D4832" i="30"/>
  <c r="D4831" i="30"/>
  <c r="D4830" i="30"/>
  <c r="D4829" i="30"/>
  <c r="D4828" i="30"/>
  <c r="D4827" i="30"/>
  <c r="D4826" i="30"/>
  <c r="D4825" i="30"/>
  <c r="D4824" i="30"/>
  <c r="D4823" i="30"/>
  <c r="D4822" i="30"/>
  <c r="D4821" i="30"/>
  <c r="D4820" i="30"/>
  <c r="D4819" i="30"/>
  <c r="D4818" i="30"/>
  <c r="D4817" i="30"/>
  <c r="D4816" i="30"/>
  <c r="D4815" i="30"/>
  <c r="D4814" i="30"/>
  <c r="D4813" i="30"/>
  <c r="D4812" i="30"/>
  <c r="D4811" i="30"/>
  <c r="D4810" i="30"/>
  <c r="D4809" i="30"/>
  <c r="D4808" i="30"/>
  <c r="D4807" i="30"/>
  <c r="D4806" i="30"/>
  <c r="D4805" i="30"/>
  <c r="D4804" i="30"/>
  <c r="D4803" i="30"/>
  <c r="D4802" i="30"/>
  <c r="D4801" i="30"/>
  <c r="D4800" i="30"/>
  <c r="D4799" i="30"/>
  <c r="D4798" i="30"/>
  <c r="D4797" i="30"/>
  <c r="D4796" i="30"/>
  <c r="D4795" i="30"/>
  <c r="D4794" i="30"/>
  <c r="D4793" i="30"/>
  <c r="D4792" i="30"/>
  <c r="D4791" i="30"/>
  <c r="D4790" i="30"/>
  <c r="D4789" i="30"/>
  <c r="D4788" i="30"/>
  <c r="D4787" i="30"/>
  <c r="D4786" i="30"/>
  <c r="D4785" i="30"/>
  <c r="D4784" i="30"/>
  <c r="D4783" i="30"/>
  <c r="D4782" i="30"/>
  <c r="D4781" i="30"/>
  <c r="D4780" i="30"/>
  <c r="D4779" i="30"/>
  <c r="D4778" i="30"/>
  <c r="D4777" i="30"/>
  <c r="D4776" i="30"/>
  <c r="D4775" i="30"/>
  <c r="D4774" i="30"/>
  <c r="D4773" i="30"/>
  <c r="D4772" i="30"/>
  <c r="D4771" i="30"/>
  <c r="D4770" i="30"/>
  <c r="D4769" i="30"/>
  <c r="D4768" i="30"/>
  <c r="D4767" i="30"/>
  <c r="D4766" i="30"/>
  <c r="D4765" i="30"/>
  <c r="D4764" i="30"/>
  <c r="D4763" i="30"/>
  <c r="D4762" i="30"/>
  <c r="D4761" i="30"/>
  <c r="D4760" i="30"/>
  <c r="D4759" i="30"/>
  <c r="D4758" i="30"/>
  <c r="D4757" i="30"/>
  <c r="D4756" i="30"/>
  <c r="D4755" i="30"/>
  <c r="D4754" i="30"/>
  <c r="D4753" i="30"/>
  <c r="D4752" i="30"/>
  <c r="D4751" i="30"/>
  <c r="D4750" i="30"/>
  <c r="D4749" i="30"/>
  <c r="D4748" i="30"/>
  <c r="D4747" i="30"/>
  <c r="D4746" i="30"/>
  <c r="D4745" i="30"/>
  <c r="D4744" i="30"/>
  <c r="D4743" i="30"/>
  <c r="D4742" i="30"/>
  <c r="D4741" i="30"/>
  <c r="D4740" i="30"/>
  <c r="D4739" i="30"/>
  <c r="D4738" i="30"/>
  <c r="D4737" i="30"/>
  <c r="D4736" i="30"/>
  <c r="D4735" i="30"/>
  <c r="D4734" i="30"/>
  <c r="D4733" i="30"/>
  <c r="D4732" i="30"/>
  <c r="D4731" i="30"/>
  <c r="D4730" i="30"/>
  <c r="D4729" i="30"/>
  <c r="D4728" i="30"/>
  <c r="D4727" i="30"/>
  <c r="D4726" i="30"/>
  <c r="D4725" i="30"/>
  <c r="D4724" i="30"/>
  <c r="D4723" i="30"/>
  <c r="D4722" i="30"/>
  <c r="D4721" i="30"/>
  <c r="D4720" i="30"/>
  <c r="D4719" i="30"/>
  <c r="D4718" i="30"/>
  <c r="D4717" i="30"/>
  <c r="D4716" i="30"/>
  <c r="D4715" i="30"/>
  <c r="D4714" i="30"/>
  <c r="D4713" i="30"/>
  <c r="D4712" i="30"/>
  <c r="D4711" i="30"/>
  <c r="D4710" i="30"/>
  <c r="D4709" i="30"/>
  <c r="D4708" i="30"/>
  <c r="D4707" i="30"/>
  <c r="D4706" i="30"/>
  <c r="D4705" i="30"/>
  <c r="D4704" i="30"/>
  <c r="D4703" i="30"/>
  <c r="D4702" i="30"/>
  <c r="D4701" i="30"/>
  <c r="D4700" i="30"/>
  <c r="D4699" i="30"/>
  <c r="D4698" i="30"/>
  <c r="D4697" i="30"/>
  <c r="D4696" i="30"/>
  <c r="D4695" i="30"/>
  <c r="D4694" i="30"/>
  <c r="D4693" i="30"/>
  <c r="D4692" i="30"/>
  <c r="D4691" i="30"/>
  <c r="D4690" i="30"/>
  <c r="D4689" i="30"/>
  <c r="D4688" i="30"/>
  <c r="D4687" i="30"/>
  <c r="D4686" i="30"/>
  <c r="D4685" i="30"/>
  <c r="D4684" i="30"/>
  <c r="D4683" i="30"/>
  <c r="D4682" i="30"/>
  <c r="D4681" i="30"/>
  <c r="D4680" i="30"/>
  <c r="D4679" i="30"/>
  <c r="D4678" i="30"/>
  <c r="D4677" i="30"/>
  <c r="D4676" i="30"/>
  <c r="D4675" i="30"/>
  <c r="D4674" i="30"/>
  <c r="D4673" i="30"/>
  <c r="D4672" i="30"/>
  <c r="D4671" i="30"/>
  <c r="D4670" i="30"/>
  <c r="D4669" i="30"/>
  <c r="D4668" i="30"/>
  <c r="D4667" i="30"/>
  <c r="D4666" i="30"/>
  <c r="D4665" i="30"/>
  <c r="D4664" i="30"/>
  <c r="D4663" i="30"/>
  <c r="D4662" i="30"/>
  <c r="D4661" i="30"/>
  <c r="D4660" i="30"/>
  <c r="D4659" i="30"/>
  <c r="D4658" i="30"/>
  <c r="D4657" i="30"/>
  <c r="D4656" i="30"/>
  <c r="D4655" i="30"/>
  <c r="D4654" i="30"/>
  <c r="D4653" i="30"/>
  <c r="D4652" i="30"/>
  <c r="D4651" i="30"/>
  <c r="D4650" i="30"/>
  <c r="D4649" i="30"/>
  <c r="D4648" i="30"/>
  <c r="D4647" i="30"/>
  <c r="D4646" i="30"/>
  <c r="D4645" i="30"/>
  <c r="D4644" i="30"/>
  <c r="D4643" i="30"/>
  <c r="D4642" i="30"/>
  <c r="D4641" i="30"/>
  <c r="D4640" i="30"/>
  <c r="D4639" i="30"/>
  <c r="D4638" i="30"/>
  <c r="D4637" i="30"/>
  <c r="D4636" i="30"/>
  <c r="D4635" i="30"/>
  <c r="D4634" i="30"/>
  <c r="D4633" i="30"/>
  <c r="D4632" i="30"/>
  <c r="D4631" i="30"/>
  <c r="D4630" i="30"/>
  <c r="D4629" i="30"/>
  <c r="D4628" i="30"/>
  <c r="D4627" i="30"/>
  <c r="D4626" i="30"/>
  <c r="D4625" i="30"/>
  <c r="D4624" i="30"/>
  <c r="D4623" i="30"/>
  <c r="D4622" i="30"/>
  <c r="D4621" i="30"/>
  <c r="D4620" i="30"/>
  <c r="D4619" i="30"/>
  <c r="D4618" i="30"/>
  <c r="D4617" i="30"/>
  <c r="D4616" i="30"/>
  <c r="D4615" i="30"/>
  <c r="D4614" i="30"/>
  <c r="D4613" i="30"/>
  <c r="D4612" i="30"/>
  <c r="D4611" i="30"/>
  <c r="D4610" i="30"/>
  <c r="D4609" i="30"/>
  <c r="D4608" i="30"/>
  <c r="D4607" i="30"/>
  <c r="D4606" i="30"/>
  <c r="D4605" i="30"/>
  <c r="D4604" i="30"/>
  <c r="D4603" i="30"/>
  <c r="D4602" i="30"/>
  <c r="D4601" i="30"/>
  <c r="D4600" i="30"/>
  <c r="D4599" i="30"/>
  <c r="D4598" i="30"/>
  <c r="D4597" i="30"/>
  <c r="D4596" i="30"/>
  <c r="D4595" i="30"/>
  <c r="D4594" i="30"/>
  <c r="D4593" i="30"/>
  <c r="D4592" i="30"/>
  <c r="D4591" i="30"/>
  <c r="D4590" i="30"/>
  <c r="D4589" i="30"/>
  <c r="D4588" i="30"/>
  <c r="D4587" i="30"/>
  <c r="D4586" i="30"/>
  <c r="D4585" i="30"/>
  <c r="D4584" i="30"/>
  <c r="D4583" i="30"/>
  <c r="D4582" i="30"/>
  <c r="D4581" i="30"/>
  <c r="D4580" i="30"/>
  <c r="D4579" i="30"/>
  <c r="D4578" i="30"/>
  <c r="D4577" i="30"/>
  <c r="D4576" i="30"/>
  <c r="D4575" i="30"/>
  <c r="D4574" i="30"/>
  <c r="D4573" i="30"/>
  <c r="D4572" i="30"/>
  <c r="D4571" i="30"/>
  <c r="D4570" i="30"/>
  <c r="D4569" i="30"/>
  <c r="D4568" i="30"/>
  <c r="D4567" i="30"/>
  <c r="D4566" i="30"/>
  <c r="D4565" i="30"/>
  <c r="D4564" i="30"/>
  <c r="D4563" i="30"/>
  <c r="D4562" i="30"/>
  <c r="D4561" i="30"/>
  <c r="D4560" i="30"/>
  <c r="D4559" i="30"/>
  <c r="D4558" i="30"/>
  <c r="D4557" i="30"/>
  <c r="D4556" i="30"/>
  <c r="D4555" i="30"/>
  <c r="D4554" i="30"/>
  <c r="D4553" i="30"/>
  <c r="D4552" i="30"/>
  <c r="D4551" i="30"/>
  <c r="D4550" i="30"/>
  <c r="D4549" i="30"/>
  <c r="D4548" i="30"/>
  <c r="D4547" i="30"/>
  <c r="D4546" i="30"/>
  <c r="D4545" i="30"/>
  <c r="D4544" i="30"/>
  <c r="D4543" i="30"/>
  <c r="D4542" i="30"/>
  <c r="D4541" i="30"/>
  <c r="D4540" i="30"/>
  <c r="D4539" i="30"/>
  <c r="D4538" i="30"/>
  <c r="D4537" i="30"/>
  <c r="D4536" i="30"/>
  <c r="D4535" i="30"/>
  <c r="D4534" i="30"/>
  <c r="D4533" i="30"/>
  <c r="D4532" i="30"/>
  <c r="D4531" i="30"/>
  <c r="D4530" i="30"/>
  <c r="D4529" i="30"/>
  <c r="D4528" i="30"/>
  <c r="D4527" i="30"/>
  <c r="D4526" i="30"/>
  <c r="D4525" i="30"/>
  <c r="D4524" i="30"/>
  <c r="D4523" i="30"/>
  <c r="D4522" i="30"/>
  <c r="D4521" i="30"/>
  <c r="D4520" i="30"/>
  <c r="D4519" i="30"/>
  <c r="D4518" i="30"/>
  <c r="D4517" i="30"/>
  <c r="D4516" i="30"/>
  <c r="D4515" i="30"/>
  <c r="D4514" i="30"/>
  <c r="D4513" i="30"/>
  <c r="D4512" i="30"/>
  <c r="D4511" i="30"/>
  <c r="D4510" i="30"/>
  <c r="D4509" i="30"/>
  <c r="D4508" i="30"/>
  <c r="D4507" i="30"/>
  <c r="D4506" i="30"/>
  <c r="D4505" i="30"/>
  <c r="D4504" i="30"/>
  <c r="D4503" i="30"/>
  <c r="D4502" i="30"/>
  <c r="D4501" i="30"/>
  <c r="D4500" i="30"/>
  <c r="D4499" i="30"/>
  <c r="D4498" i="30"/>
  <c r="D4497" i="30"/>
  <c r="D4496" i="30"/>
  <c r="D4495" i="30"/>
  <c r="D4494" i="30"/>
  <c r="D4493" i="30"/>
  <c r="D4492" i="30"/>
  <c r="D4491" i="30"/>
  <c r="D4490" i="30"/>
  <c r="D4489" i="30"/>
  <c r="D4488" i="30"/>
  <c r="D4487" i="30"/>
  <c r="D4486" i="30"/>
  <c r="D4485" i="30"/>
  <c r="D4484" i="30"/>
  <c r="D4483" i="30"/>
  <c r="D4482" i="30"/>
  <c r="D4481" i="30"/>
  <c r="D4480" i="30"/>
  <c r="D4479" i="30"/>
  <c r="D4478" i="30"/>
  <c r="D4477" i="30"/>
  <c r="D4476" i="30"/>
  <c r="D4475" i="30"/>
  <c r="D4474" i="30"/>
  <c r="D4473" i="30"/>
  <c r="D4472" i="30"/>
  <c r="D4471" i="30"/>
  <c r="D4470" i="30"/>
  <c r="D4469" i="30"/>
  <c r="D4468" i="30"/>
  <c r="D4467" i="30"/>
  <c r="D4466" i="30"/>
  <c r="D4465" i="30"/>
  <c r="D4464" i="30"/>
  <c r="D4463" i="30"/>
  <c r="D4462" i="30"/>
  <c r="D4461" i="30"/>
  <c r="D4460" i="30"/>
  <c r="D4459" i="30"/>
  <c r="D4458" i="30"/>
  <c r="D4457" i="30"/>
  <c r="D4456" i="30"/>
  <c r="D4455" i="30"/>
  <c r="D4454" i="30"/>
  <c r="D4453" i="30"/>
  <c r="D4452" i="30"/>
  <c r="D4451" i="30"/>
  <c r="D4450" i="30"/>
  <c r="D4449" i="30"/>
  <c r="D4448" i="30"/>
  <c r="D4447" i="30"/>
  <c r="D4446" i="30"/>
  <c r="D4445" i="30"/>
  <c r="D4444" i="30"/>
  <c r="D4443" i="30"/>
  <c r="D4442" i="30"/>
  <c r="D4441" i="30"/>
  <c r="D4440" i="30"/>
  <c r="D4439" i="30"/>
  <c r="D4438" i="30"/>
  <c r="D4437" i="30"/>
  <c r="D4436" i="30"/>
  <c r="D4435" i="30"/>
  <c r="D4434" i="30"/>
  <c r="D4433" i="30"/>
  <c r="D4432" i="30"/>
  <c r="D4431" i="30"/>
  <c r="D4430" i="30"/>
  <c r="D4429" i="30"/>
  <c r="D4428" i="30"/>
  <c r="D4427" i="30"/>
  <c r="D4426" i="30"/>
  <c r="D4425" i="30"/>
  <c r="D4424" i="30"/>
  <c r="D4423" i="30"/>
  <c r="D4422" i="30"/>
  <c r="D4421" i="30"/>
  <c r="D4420" i="30"/>
  <c r="D4419" i="30"/>
  <c r="D4418" i="30"/>
  <c r="D4417" i="30"/>
  <c r="D4416" i="30"/>
  <c r="D4415" i="30"/>
  <c r="D4414" i="30"/>
  <c r="D4413" i="30"/>
  <c r="D4412" i="30"/>
  <c r="D4411" i="30"/>
  <c r="D4410" i="30"/>
  <c r="D4409" i="30"/>
  <c r="D4408" i="30"/>
  <c r="D4407" i="30"/>
  <c r="D4406" i="30"/>
  <c r="D4405" i="30"/>
  <c r="D4404" i="30"/>
  <c r="D4403" i="30"/>
  <c r="D4402" i="30"/>
  <c r="D4401" i="30"/>
  <c r="D4400" i="30"/>
  <c r="D4399" i="30"/>
  <c r="D4398" i="30"/>
  <c r="D4397" i="30"/>
  <c r="D4396" i="30"/>
  <c r="D4395" i="30"/>
  <c r="D4394" i="30"/>
  <c r="D4393" i="30"/>
  <c r="D4392" i="30"/>
  <c r="D4391" i="30"/>
  <c r="D4390" i="30"/>
  <c r="D4389" i="30"/>
  <c r="D4388" i="30"/>
  <c r="D4387" i="30"/>
  <c r="D4386" i="30"/>
  <c r="D4385" i="30"/>
  <c r="D4384" i="30"/>
  <c r="D4383" i="30"/>
  <c r="D4382" i="30"/>
  <c r="D4381" i="30"/>
  <c r="D4380" i="30"/>
  <c r="D4379" i="30"/>
  <c r="D4378" i="30"/>
  <c r="D4377" i="30"/>
  <c r="D4376" i="30"/>
  <c r="D4375" i="30"/>
  <c r="D4374" i="30"/>
  <c r="D4373" i="30"/>
  <c r="D4372" i="30"/>
  <c r="D4371" i="30"/>
  <c r="D4370" i="30"/>
  <c r="D4369" i="30"/>
  <c r="D4368" i="30"/>
  <c r="D4367" i="30"/>
  <c r="D4366" i="30"/>
  <c r="D4365" i="30"/>
  <c r="D4364" i="30"/>
  <c r="D4363" i="30"/>
  <c r="D4362" i="30"/>
  <c r="D4361" i="30"/>
  <c r="D4360" i="30"/>
  <c r="D4359" i="30"/>
  <c r="D4358" i="30"/>
  <c r="D4357" i="30"/>
  <c r="D4356" i="30"/>
  <c r="D4355" i="30"/>
  <c r="D4354" i="30"/>
  <c r="D4353" i="30"/>
  <c r="D4352" i="30"/>
  <c r="D4351" i="30"/>
  <c r="D4350" i="30"/>
  <c r="D4349" i="30"/>
  <c r="D4348" i="30"/>
  <c r="D4347" i="30"/>
  <c r="D4346" i="30"/>
  <c r="D4345" i="30"/>
  <c r="D4344" i="30"/>
  <c r="D4343" i="30"/>
  <c r="D4342" i="30"/>
  <c r="D4341" i="30"/>
  <c r="D4340" i="30"/>
  <c r="D4339" i="30"/>
  <c r="D4338" i="30"/>
  <c r="D4337" i="30"/>
  <c r="D4336" i="30"/>
  <c r="D4335" i="30"/>
  <c r="D4334" i="30"/>
  <c r="D4333" i="30"/>
  <c r="D4332" i="30"/>
  <c r="D4331" i="30"/>
  <c r="D4330" i="30"/>
  <c r="D4329" i="30"/>
  <c r="D4328" i="30"/>
  <c r="D4327" i="30"/>
  <c r="D4326" i="30"/>
  <c r="D4325" i="30"/>
  <c r="D4324" i="30"/>
  <c r="D4323" i="30"/>
  <c r="D4322" i="30"/>
  <c r="D4321" i="30"/>
  <c r="D4320" i="30"/>
  <c r="D4319" i="30"/>
  <c r="D4318" i="30"/>
  <c r="D4317" i="30"/>
  <c r="D4316" i="30"/>
  <c r="D4315" i="30"/>
  <c r="D4314" i="30"/>
  <c r="D4313" i="30"/>
  <c r="D4312" i="30"/>
  <c r="D4311" i="30"/>
  <c r="D4310" i="30"/>
  <c r="D4309" i="30"/>
  <c r="D4308" i="30"/>
  <c r="D4307" i="30"/>
  <c r="D4306" i="30"/>
  <c r="D4305" i="30"/>
  <c r="D4304" i="30"/>
  <c r="D4303" i="30"/>
  <c r="D4302" i="30"/>
  <c r="D4301" i="30"/>
  <c r="D4300" i="30"/>
  <c r="D4299" i="30"/>
  <c r="D4298" i="30"/>
  <c r="D4297" i="30"/>
  <c r="D4296" i="30"/>
  <c r="D4295" i="30"/>
  <c r="D4294" i="30"/>
  <c r="D4293" i="30"/>
  <c r="D4292" i="30"/>
  <c r="D4291" i="30"/>
  <c r="D4290" i="30"/>
  <c r="D4289" i="30"/>
  <c r="D4288" i="30"/>
  <c r="D4287" i="30"/>
  <c r="D4286" i="30"/>
  <c r="D4285" i="30"/>
  <c r="D4284" i="30"/>
  <c r="D4283" i="30"/>
  <c r="D4282" i="30"/>
  <c r="D4281" i="30"/>
  <c r="D4280" i="30"/>
  <c r="D4279" i="30"/>
  <c r="D4278" i="30"/>
  <c r="D4277" i="30"/>
  <c r="D4276" i="30"/>
  <c r="D4275" i="30"/>
  <c r="D4274" i="30"/>
  <c r="D4273" i="30"/>
  <c r="D4272" i="30"/>
  <c r="D4271" i="30"/>
  <c r="D4270" i="30"/>
  <c r="D4269" i="30"/>
  <c r="D4268" i="30"/>
  <c r="D4267" i="30"/>
  <c r="D4266" i="30"/>
  <c r="D4265" i="30"/>
  <c r="D4264" i="30"/>
  <c r="D4263" i="30"/>
  <c r="D4262" i="30"/>
  <c r="D4261" i="30"/>
  <c r="D4260" i="30"/>
  <c r="D4259" i="30"/>
  <c r="D4258" i="30"/>
  <c r="D4257" i="30"/>
  <c r="D4256" i="30"/>
  <c r="D4255" i="30"/>
  <c r="D4254" i="30"/>
  <c r="D4253" i="30"/>
  <c r="D4252" i="30"/>
  <c r="D4251" i="30"/>
  <c r="D4250" i="30"/>
  <c r="D4249" i="30"/>
  <c r="D4248" i="30"/>
  <c r="D4247" i="30"/>
  <c r="D4246" i="30"/>
  <c r="D4245" i="30"/>
  <c r="D4244" i="30"/>
  <c r="D4243" i="30"/>
  <c r="D4242" i="30"/>
  <c r="D4241" i="30"/>
  <c r="D4240" i="30"/>
  <c r="D4239" i="30"/>
  <c r="D4238" i="30"/>
  <c r="D4237" i="30"/>
  <c r="D4236" i="30"/>
  <c r="D4235" i="30"/>
  <c r="D4234" i="30"/>
  <c r="D4233" i="30"/>
  <c r="D4232" i="30"/>
  <c r="D4231" i="30"/>
  <c r="D4230" i="30"/>
  <c r="D4229" i="30"/>
  <c r="D4228" i="30"/>
  <c r="D4227" i="30"/>
  <c r="D4226" i="30"/>
  <c r="D4225" i="30"/>
  <c r="D4224" i="30"/>
  <c r="D4223" i="30"/>
  <c r="D4222" i="30"/>
  <c r="D4221" i="30"/>
  <c r="D4220" i="30"/>
  <c r="D4219" i="30"/>
  <c r="D4218" i="30"/>
  <c r="D4217" i="30"/>
  <c r="D4216" i="30"/>
  <c r="D4215" i="30"/>
  <c r="D4214" i="30"/>
  <c r="D4213" i="30"/>
  <c r="D4212" i="30"/>
  <c r="D4211" i="30"/>
  <c r="D4210" i="30"/>
  <c r="D4209" i="30"/>
  <c r="D4208" i="30"/>
  <c r="D4207" i="30"/>
  <c r="D4206" i="30"/>
  <c r="D4205" i="30"/>
  <c r="D4204" i="30"/>
  <c r="D4203" i="30"/>
  <c r="D4202" i="30"/>
  <c r="D4201" i="30"/>
  <c r="D4200" i="30"/>
  <c r="D4199" i="30"/>
  <c r="D4198" i="30"/>
  <c r="D4197" i="30"/>
  <c r="D4196" i="30"/>
  <c r="D4195" i="30"/>
  <c r="D4194" i="30"/>
  <c r="D4193" i="30"/>
  <c r="D4192" i="30"/>
  <c r="D4191" i="30"/>
  <c r="D4190" i="30"/>
  <c r="D4189" i="30"/>
  <c r="D4188" i="30"/>
  <c r="D4187" i="30"/>
  <c r="D4186" i="30"/>
  <c r="D4185" i="30"/>
  <c r="D4184" i="30"/>
  <c r="D4183" i="30"/>
  <c r="D4182" i="30"/>
  <c r="D4181" i="30"/>
  <c r="D4180" i="30"/>
  <c r="D4179" i="30"/>
  <c r="D4178" i="30"/>
  <c r="D4177" i="30"/>
  <c r="D4176" i="30"/>
  <c r="D4175" i="30"/>
  <c r="D4174" i="30"/>
  <c r="D4173" i="30"/>
  <c r="D4172" i="30"/>
  <c r="D4171" i="30"/>
  <c r="D4170" i="30"/>
  <c r="D4169" i="30"/>
  <c r="D4168" i="30"/>
  <c r="D4167" i="30"/>
  <c r="D4166" i="30"/>
  <c r="D4165" i="30"/>
  <c r="D4164" i="30"/>
  <c r="D4163" i="30"/>
  <c r="D4162" i="30"/>
  <c r="D4161" i="30"/>
  <c r="D4160" i="30"/>
  <c r="D4159" i="30"/>
  <c r="D4158" i="30"/>
  <c r="D4157" i="30"/>
  <c r="D4156" i="30"/>
  <c r="D4155" i="30"/>
  <c r="D4154" i="30"/>
  <c r="D4153" i="30"/>
  <c r="D4152" i="30"/>
  <c r="D4151" i="30"/>
  <c r="D4150" i="30"/>
  <c r="D4149" i="30"/>
  <c r="D4148" i="30"/>
  <c r="D4147" i="30"/>
  <c r="D4146" i="30"/>
  <c r="D4145" i="30"/>
  <c r="D4144" i="30"/>
  <c r="D4143" i="30"/>
  <c r="D4142" i="30"/>
  <c r="D4141" i="30"/>
  <c r="D4140" i="30"/>
  <c r="D4139" i="30"/>
  <c r="D4138" i="30"/>
  <c r="D4137" i="30"/>
  <c r="D4136" i="30"/>
  <c r="D4135" i="30"/>
  <c r="D4134" i="30"/>
  <c r="D4133" i="30"/>
  <c r="D4132" i="30"/>
  <c r="D4131" i="30"/>
  <c r="D4130" i="30"/>
  <c r="D4129" i="30"/>
  <c r="D4128" i="30"/>
  <c r="D4127" i="30"/>
  <c r="D4126" i="30"/>
  <c r="D4125" i="30"/>
  <c r="D4124" i="30"/>
  <c r="D4123" i="30"/>
  <c r="D4122" i="30"/>
  <c r="D4121" i="30"/>
  <c r="D4120" i="30"/>
  <c r="D4119" i="30"/>
  <c r="D4118" i="30"/>
  <c r="D4117" i="30"/>
  <c r="D4116" i="30"/>
  <c r="D4115" i="30"/>
  <c r="D4114" i="30"/>
  <c r="D4113" i="30"/>
  <c r="D4112" i="30"/>
  <c r="D4111" i="30"/>
  <c r="D4110" i="30"/>
  <c r="D4109" i="30"/>
  <c r="D4108" i="30"/>
  <c r="D4107" i="30"/>
  <c r="D4106" i="30"/>
  <c r="D4105" i="30"/>
  <c r="D4104" i="30"/>
  <c r="D4103" i="30"/>
  <c r="D4102" i="30"/>
  <c r="D4101" i="30"/>
  <c r="D4100" i="30"/>
  <c r="D4099" i="30"/>
  <c r="D4098" i="30"/>
  <c r="D4097" i="30"/>
  <c r="D4096" i="30"/>
  <c r="D4095" i="30"/>
  <c r="D4094" i="30"/>
  <c r="D4093" i="30"/>
  <c r="D4092" i="30"/>
  <c r="D4091" i="30"/>
  <c r="D4090" i="30"/>
  <c r="D4089" i="30"/>
  <c r="D4088" i="30"/>
  <c r="D4087" i="30"/>
  <c r="D4086" i="30"/>
  <c r="D4085" i="30"/>
  <c r="D4084" i="30"/>
  <c r="D4083" i="30"/>
  <c r="D4082" i="30"/>
  <c r="D4081" i="30"/>
  <c r="D4080" i="30"/>
  <c r="D4079" i="30"/>
  <c r="D4078" i="30"/>
  <c r="D4077" i="30"/>
  <c r="D4076" i="30"/>
  <c r="D4075" i="30"/>
  <c r="D4074" i="30"/>
  <c r="D4073" i="30"/>
  <c r="D4072" i="30"/>
  <c r="D4071" i="30"/>
  <c r="D4070" i="30"/>
  <c r="D4069" i="30"/>
  <c r="D4068" i="30"/>
  <c r="D4067" i="30"/>
  <c r="D4066" i="30"/>
  <c r="D4065" i="30"/>
  <c r="D4064" i="30"/>
  <c r="D4063" i="30"/>
  <c r="D4062" i="30"/>
  <c r="D4061" i="30"/>
  <c r="D4060" i="30"/>
  <c r="D4059" i="30"/>
  <c r="D4058" i="30"/>
  <c r="D4057" i="30"/>
  <c r="D4056" i="30"/>
  <c r="D4055" i="30"/>
  <c r="D4054" i="30"/>
  <c r="D4053" i="30"/>
  <c r="D4052" i="30"/>
  <c r="D4051" i="30"/>
  <c r="D4050" i="30"/>
  <c r="D4049" i="30"/>
  <c r="D4048" i="30"/>
  <c r="D4047" i="30"/>
  <c r="D4046" i="30"/>
  <c r="D4045" i="30"/>
  <c r="D4044" i="30"/>
  <c r="D4043" i="30"/>
  <c r="D4042" i="30"/>
  <c r="D4041" i="30"/>
  <c r="D4040" i="30"/>
  <c r="D4039" i="30"/>
  <c r="D4038" i="30"/>
  <c r="D4037" i="30"/>
  <c r="D4036" i="30"/>
  <c r="D4035" i="30"/>
  <c r="D4034" i="30"/>
  <c r="D4033" i="30"/>
  <c r="D4032" i="30"/>
  <c r="D4031" i="30"/>
  <c r="D4030" i="30"/>
  <c r="D4029" i="30"/>
  <c r="D4028" i="30"/>
  <c r="D4027" i="30"/>
  <c r="D4026" i="30"/>
  <c r="D4025" i="30"/>
  <c r="D4024" i="30"/>
  <c r="D4023" i="30"/>
  <c r="D4022" i="30"/>
  <c r="D4021" i="30"/>
  <c r="D4020" i="30"/>
  <c r="D4019" i="30"/>
  <c r="D4018" i="30"/>
  <c r="D4017" i="30"/>
  <c r="D4016" i="30"/>
  <c r="D4015" i="30"/>
  <c r="D4014" i="30"/>
  <c r="D4013" i="30"/>
  <c r="D4012" i="30"/>
  <c r="D4011" i="30"/>
  <c r="D4010" i="30"/>
  <c r="D4009" i="30"/>
  <c r="D4008" i="30"/>
  <c r="D4007" i="30"/>
  <c r="D4006" i="30"/>
  <c r="D4005" i="30"/>
  <c r="D4004" i="30"/>
  <c r="D4003" i="30"/>
  <c r="D4002" i="30"/>
  <c r="D4001" i="30"/>
  <c r="D4000" i="30"/>
  <c r="D3999" i="30"/>
  <c r="D3998" i="30"/>
  <c r="D3997" i="30"/>
  <c r="D3996" i="30"/>
  <c r="D3995" i="30"/>
  <c r="D3994" i="30"/>
  <c r="D3993" i="30"/>
  <c r="D3992" i="30"/>
  <c r="D3991" i="30"/>
  <c r="D3990" i="30"/>
  <c r="D3989" i="30"/>
  <c r="D3988" i="30"/>
  <c r="D3987" i="30"/>
  <c r="D3986" i="30"/>
  <c r="D3985" i="30"/>
  <c r="D3984" i="30"/>
  <c r="D3983" i="30"/>
  <c r="D3982" i="30"/>
  <c r="D3981" i="30"/>
  <c r="D3980" i="30"/>
  <c r="D3979" i="30"/>
  <c r="D3978" i="30"/>
  <c r="D3977" i="30"/>
  <c r="D3976" i="30"/>
  <c r="D3975" i="30"/>
  <c r="D3974" i="30"/>
  <c r="D3973" i="30"/>
  <c r="D3972" i="30"/>
  <c r="D3971" i="30"/>
  <c r="D3970" i="30"/>
  <c r="D3969" i="30"/>
  <c r="D3968" i="30"/>
  <c r="D3967" i="30"/>
  <c r="D3966" i="30"/>
  <c r="D3965" i="30"/>
  <c r="D3964" i="30"/>
  <c r="D3963" i="30"/>
  <c r="D3962" i="30"/>
  <c r="D3961" i="30"/>
  <c r="D3960" i="30"/>
  <c r="D3959" i="30"/>
  <c r="D3958" i="30"/>
  <c r="D3957" i="30"/>
  <c r="D3956" i="30"/>
  <c r="D3955" i="30"/>
  <c r="D3954" i="30"/>
  <c r="D3953" i="30"/>
  <c r="D3952" i="30"/>
  <c r="D3951" i="30"/>
  <c r="D3950" i="30"/>
  <c r="D3949" i="30"/>
  <c r="D3948" i="30"/>
  <c r="D3947" i="30"/>
  <c r="D3946" i="30"/>
  <c r="D3945" i="30"/>
  <c r="D3944" i="30"/>
  <c r="D3943" i="30"/>
  <c r="D3942" i="30"/>
  <c r="D3941" i="30"/>
  <c r="D3940" i="30"/>
  <c r="D3939" i="30"/>
  <c r="D3938" i="30"/>
  <c r="D3937" i="30"/>
  <c r="D3936" i="30"/>
  <c r="D3935" i="30"/>
  <c r="D3934" i="30"/>
  <c r="D3933" i="30"/>
  <c r="D3932" i="30"/>
  <c r="D3931" i="30"/>
  <c r="D3930" i="30"/>
  <c r="D3929" i="30"/>
  <c r="D3928" i="30"/>
  <c r="D3927" i="30"/>
  <c r="D3926" i="30"/>
  <c r="D3925" i="30"/>
  <c r="D3924" i="30"/>
  <c r="D3923" i="30"/>
  <c r="D3922" i="30"/>
  <c r="D3921" i="30"/>
  <c r="D3920" i="30"/>
  <c r="D3919" i="30"/>
  <c r="D3918" i="30"/>
  <c r="D3917" i="30"/>
  <c r="D3916" i="30"/>
  <c r="D3915" i="30"/>
  <c r="D3914" i="30"/>
  <c r="D3913" i="30"/>
  <c r="D3912" i="30"/>
  <c r="D3911" i="30"/>
  <c r="D3910" i="30"/>
  <c r="D3909" i="30"/>
  <c r="D3908" i="30"/>
  <c r="D3907" i="30"/>
  <c r="D3906" i="30"/>
  <c r="D3905" i="30"/>
  <c r="D3904" i="30"/>
  <c r="D3903" i="30"/>
  <c r="D3902" i="30"/>
  <c r="D3901" i="30"/>
  <c r="D3900" i="30"/>
  <c r="D3899" i="30"/>
  <c r="D3898" i="30"/>
  <c r="D3897" i="30"/>
  <c r="D3896" i="30"/>
  <c r="D3895" i="30"/>
  <c r="D3894" i="30"/>
  <c r="D3893" i="30"/>
  <c r="D3892" i="30"/>
  <c r="D3891" i="30"/>
  <c r="D3890" i="30"/>
  <c r="D3889" i="30"/>
  <c r="D3888" i="30"/>
  <c r="D3887" i="30"/>
  <c r="D3886" i="30"/>
  <c r="D3885" i="30"/>
  <c r="D3884" i="30"/>
  <c r="D3883" i="30"/>
  <c r="D3882" i="30"/>
  <c r="D3881" i="30"/>
  <c r="D3880" i="30"/>
  <c r="D3879" i="30"/>
  <c r="D3878" i="30"/>
  <c r="D3877" i="30"/>
  <c r="D3876" i="30"/>
  <c r="D3875" i="30"/>
  <c r="D3874" i="30"/>
  <c r="D3873" i="30"/>
  <c r="D3872" i="30"/>
  <c r="D3871" i="30"/>
  <c r="D3870" i="30"/>
  <c r="D3869" i="30"/>
  <c r="D3868" i="30"/>
  <c r="D3867" i="30"/>
  <c r="D3866" i="30"/>
  <c r="D3865" i="30"/>
  <c r="D3864" i="30"/>
  <c r="D3863" i="30"/>
  <c r="D3862" i="30"/>
  <c r="D3861" i="30"/>
  <c r="D3860" i="30"/>
  <c r="D3859" i="30"/>
  <c r="D3858" i="30"/>
  <c r="D3857" i="30"/>
  <c r="D3856" i="30"/>
  <c r="D3855" i="30"/>
  <c r="D3854" i="30"/>
  <c r="D3853" i="30"/>
  <c r="D3852" i="30"/>
  <c r="D3851" i="30"/>
  <c r="D3850" i="30"/>
  <c r="D3849" i="30"/>
  <c r="D3848" i="30"/>
  <c r="D3847" i="30"/>
  <c r="D3846" i="30"/>
  <c r="D3845" i="30"/>
  <c r="D3844" i="30"/>
  <c r="D3843" i="30"/>
  <c r="D3842" i="30"/>
  <c r="D3841" i="30"/>
  <c r="D3840" i="30"/>
  <c r="D3839" i="30"/>
  <c r="D3838" i="30"/>
  <c r="D3837" i="30"/>
  <c r="D3836" i="30"/>
  <c r="D3835" i="30"/>
  <c r="D3834" i="30"/>
  <c r="D3833" i="30"/>
  <c r="D3832" i="30"/>
  <c r="D3831" i="30"/>
  <c r="D3830" i="30"/>
  <c r="D3829" i="30"/>
  <c r="D3828" i="30"/>
  <c r="D3827" i="30"/>
  <c r="D3826" i="30"/>
  <c r="D3825" i="30"/>
  <c r="D3824" i="30"/>
  <c r="D3823" i="30"/>
  <c r="D3822" i="30"/>
  <c r="D3821" i="30"/>
  <c r="D3820" i="30"/>
  <c r="D3819" i="30"/>
  <c r="D3818" i="30"/>
  <c r="D3817" i="30"/>
  <c r="D3816" i="30"/>
  <c r="D3815" i="30"/>
  <c r="D3814" i="30"/>
  <c r="D3813" i="30"/>
  <c r="D3812" i="30"/>
  <c r="D3811" i="30"/>
  <c r="D3810" i="30"/>
  <c r="D3809" i="30"/>
  <c r="D3808" i="30"/>
  <c r="D3807" i="30"/>
  <c r="D3806" i="30"/>
  <c r="D3805" i="30"/>
  <c r="D3804" i="30"/>
  <c r="D3803" i="30"/>
  <c r="D3802" i="30"/>
  <c r="D3801" i="30"/>
  <c r="D3800" i="30"/>
  <c r="D3799" i="30"/>
  <c r="D3798" i="30"/>
  <c r="D3797" i="30"/>
  <c r="D3796" i="30"/>
  <c r="D3795" i="30"/>
  <c r="D3794" i="30"/>
  <c r="D3793" i="30"/>
  <c r="D3792" i="30"/>
  <c r="D3791" i="30"/>
  <c r="D3790" i="30"/>
  <c r="D3789" i="30"/>
  <c r="D3788" i="30"/>
  <c r="D3787" i="30"/>
  <c r="D3786" i="30"/>
  <c r="D3785" i="30"/>
  <c r="D3784" i="30"/>
  <c r="D3783" i="30"/>
  <c r="D3782" i="30"/>
  <c r="D3781" i="30"/>
  <c r="D3780" i="30"/>
  <c r="D3779" i="30"/>
  <c r="D3778" i="30"/>
  <c r="D3777" i="30"/>
  <c r="D3776" i="30"/>
  <c r="D3775" i="30"/>
  <c r="D3774" i="30"/>
  <c r="D3773" i="30"/>
  <c r="D3772" i="30"/>
  <c r="D3771" i="30"/>
  <c r="D3770" i="30"/>
  <c r="D3769" i="30"/>
  <c r="D3768" i="30"/>
  <c r="D3767" i="30"/>
  <c r="D3766" i="30"/>
  <c r="D3765" i="30"/>
  <c r="D3764" i="30"/>
  <c r="D3763" i="30"/>
  <c r="D3762" i="30"/>
  <c r="D3761" i="30"/>
  <c r="D3760" i="30"/>
  <c r="D3759" i="30"/>
  <c r="D3758" i="30"/>
  <c r="D3757" i="30"/>
  <c r="D3756" i="30"/>
  <c r="D3755" i="30"/>
  <c r="D3754" i="30"/>
  <c r="D3753" i="30"/>
  <c r="D3752" i="30"/>
  <c r="D3751" i="30"/>
  <c r="D3750" i="30"/>
  <c r="D3749" i="30"/>
  <c r="D3748" i="30"/>
  <c r="D3747" i="30"/>
  <c r="D3746" i="30"/>
  <c r="D3745" i="30"/>
  <c r="D3744" i="30"/>
  <c r="D3743" i="30"/>
  <c r="D3742" i="30"/>
  <c r="D3741" i="30"/>
  <c r="D3740" i="30"/>
  <c r="D3739" i="30"/>
  <c r="D3738" i="30"/>
  <c r="D3737" i="30"/>
  <c r="D3736" i="30"/>
  <c r="D3735" i="30"/>
  <c r="D3734" i="30"/>
  <c r="D3733" i="30"/>
  <c r="D3732" i="30"/>
  <c r="D3731" i="30"/>
  <c r="D3730" i="30"/>
  <c r="D3729" i="30"/>
  <c r="D3728" i="30"/>
  <c r="D3727" i="30"/>
  <c r="D3726" i="30"/>
  <c r="D3725" i="30"/>
  <c r="D3724" i="30"/>
  <c r="D3723" i="30"/>
  <c r="D3722" i="30"/>
  <c r="D3721" i="30"/>
  <c r="D3720" i="30"/>
  <c r="D3719" i="30"/>
  <c r="D3718" i="30"/>
  <c r="D3717" i="30"/>
  <c r="D3716" i="30"/>
  <c r="D3715" i="30"/>
  <c r="D3714" i="30"/>
  <c r="D3713" i="30"/>
  <c r="D3712" i="30"/>
  <c r="D3711" i="30"/>
  <c r="D3710" i="30"/>
  <c r="D3709" i="30"/>
  <c r="D3708" i="30"/>
  <c r="D3707" i="30"/>
  <c r="D3706" i="30"/>
  <c r="D3705" i="30"/>
  <c r="D3704" i="30"/>
  <c r="D3703" i="30"/>
  <c r="D3702" i="30"/>
  <c r="D3701" i="30"/>
  <c r="D3700" i="30"/>
  <c r="D3699" i="30"/>
  <c r="D3698" i="30"/>
  <c r="D3697" i="30"/>
  <c r="D3696" i="30"/>
  <c r="D3695" i="30"/>
  <c r="D3694" i="30"/>
  <c r="D3693" i="30"/>
  <c r="D3692" i="30"/>
  <c r="D3691" i="30"/>
  <c r="D3690" i="30"/>
  <c r="D3689" i="30"/>
  <c r="D3688" i="30"/>
  <c r="D3687" i="30"/>
  <c r="D3686" i="30"/>
  <c r="D3685" i="30"/>
  <c r="D3684" i="30"/>
  <c r="D3683" i="30"/>
  <c r="D3682" i="30"/>
  <c r="D3681" i="30"/>
  <c r="D3680" i="30"/>
  <c r="D3679" i="30"/>
  <c r="D3678" i="30"/>
  <c r="D3677" i="30"/>
  <c r="D3676" i="30"/>
  <c r="D3675" i="30"/>
  <c r="D3674" i="30"/>
  <c r="D3673" i="30"/>
  <c r="D3672" i="30"/>
  <c r="D3671" i="30"/>
  <c r="D3670" i="30"/>
  <c r="D3669" i="30"/>
  <c r="D3668" i="30"/>
  <c r="D3667" i="30"/>
  <c r="D3666" i="30"/>
  <c r="D3665" i="30"/>
  <c r="D3664" i="30"/>
  <c r="D3663" i="30"/>
  <c r="D3662" i="30"/>
  <c r="D3661" i="30"/>
  <c r="D3660" i="30"/>
  <c r="D3659" i="30"/>
  <c r="D3658" i="30"/>
  <c r="D3657" i="30"/>
  <c r="D3656" i="30"/>
  <c r="D3655" i="30"/>
  <c r="D3654" i="30"/>
  <c r="D3653" i="30"/>
  <c r="D3652" i="30"/>
  <c r="D3651" i="30"/>
  <c r="D3650" i="30"/>
  <c r="D3649" i="30"/>
  <c r="D3648" i="30"/>
  <c r="D3647" i="30"/>
  <c r="D3646" i="30"/>
  <c r="D3645" i="30"/>
  <c r="D3644" i="30"/>
  <c r="D3643" i="30"/>
  <c r="D3642" i="30"/>
  <c r="D3641" i="30"/>
  <c r="D3640" i="30"/>
  <c r="D3639" i="30"/>
  <c r="D3638" i="30"/>
  <c r="D3637" i="30"/>
  <c r="D3636" i="30"/>
  <c r="D3635" i="30"/>
  <c r="D3634" i="30"/>
  <c r="D3633" i="30"/>
  <c r="D3632" i="30"/>
  <c r="D3631" i="30"/>
  <c r="D3630" i="30"/>
  <c r="D3629" i="30"/>
  <c r="D3628" i="30"/>
  <c r="D3627" i="30"/>
  <c r="D3626" i="30"/>
  <c r="D3625" i="30"/>
  <c r="D3624" i="30"/>
  <c r="D3623" i="30"/>
  <c r="D3622" i="30"/>
  <c r="D3621" i="30"/>
  <c r="D3620" i="30"/>
  <c r="D3619" i="30"/>
  <c r="D3618" i="30"/>
  <c r="D3617" i="30"/>
  <c r="D3616" i="30"/>
  <c r="D3615" i="30"/>
  <c r="D3614" i="30"/>
  <c r="D3613" i="30"/>
  <c r="D3612" i="30"/>
  <c r="D3611" i="30"/>
  <c r="D3610" i="30"/>
  <c r="D3609" i="30"/>
  <c r="D3608" i="30"/>
  <c r="D3607" i="30"/>
  <c r="D3606" i="30"/>
  <c r="D3605" i="30"/>
  <c r="D3604" i="30"/>
  <c r="D3603" i="30"/>
  <c r="D3602" i="30"/>
  <c r="D3601" i="30"/>
  <c r="D3600" i="30"/>
  <c r="D3599" i="30"/>
  <c r="D3598" i="30"/>
  <c r="D3597" i="30"/>
  <c r="D3596" i="30"/>
  <c r="D3595" i="30"/>
  <c r="D3594" i="30"/>
  <c r="D3593" i="30"/>
  <c r="D3592" i="30"/>
  <c r="D3591" i="30"/>
  <c r="D3590" i="30"/>
  <c r="D3589" i="30"/>
  <c r="D3588" i="30"/>
  <c r="D3587" i="30"/>
  <c r="D3586" i="30"/>
  <c r="D3585" i="30"/>
  <c r="D3584" i="30"/>
  <c r="D3583" i="30"/>
  <c r="D3582" i="30"/>
  <c r="D3581" i="30"/>
  <c r="D3580" i="30"/>
  <c r="D3579" i="30"/>
  <c r="D3578" i="30"/>
  <c r="D3577" i="30"/>
  <c r="D3576" i="30"/>
  <c r="D3575" i="30"/>
  <c r="D3574" i="30"/>
  <c r="D3573" i="30"/>
  <c r="D3572" i="30"/>
  <c r="D3571" i="30"/>
  <c r="D3570" i="30"/>
  <c r="D3569" i="30"/>
  <c r="D3568" i="30"/>
  <c r="D3567" i="30"/>
  <c r="D3566" i="30"/>
  <c r="D3565" i="30"/>
  <c r="D3564" i="30"/>
  <c r="D3563" i="30"/>
  <c r="D3562" i="30"/>
  <c r="D3561" i="30"/>
  <c r="D3560" i="30"/>
  <c r="D3559" i="30"/>
  <c r="D3558" i="30"/>
  <c r="D3557" i="30"/>
  <c r="D3556" i="30"/>
  <c r="D3555" i="30"/>
  <c r="D3554" i="30"/>
  <c r="D3553" i="30"/>
  <c r="D3552" i="30"/>
  <c r="D3551" i="30"/>
  <c r="D3550" i="30"/>
  <c r="D3549" i="30"/>
  <c r="D3548" i="30"/>
  <c r="D3547" i="30"/>
  <c r="D3546" i="30"/>
  <c r="D3545" i="30"/>
  <c r="D3544" i="30"/>
  <c r="D3543" i="30"/>
  <c r="D3542" i="30"/>
  <c r="D3541" i="30"/>
  <c r="D3540" i="30"/>
  <c r="D3539" i="30"/>
  <c r="D3538" i="30"/>
  <c r="D3537" i="30"/>
  <c r="D3536" i="30"/>
  <c r="D3535" i="30"/>
  <c r="D3534" i="30"/>
  <c r="D3533" i="30"/>
  <c r="D3532" i="30"/>
  <c r="D3531" i="30"/>
  <c r="D3530" i="30"/>
  <c r="D3529" i="30"/>
  <c r="D3528" i="30"/>
  <c r="D3527" i="30"/>
  <c r="D3526" i="30"/>
  <c r="D3525" i="30"/>
  <c r="D3524" i="30"/>
  <c r="D3523" i="30"/>
  <c r="D3522" i="30"/>
  <c r="D3521" i="30"/>
  <c r="D3520" i="30"/>
  <c r="D3519" i="30"/>
  <c r="D3518" i="30"/>
  <c r="D3517" i="30"/>
  <c r="D3516" i="30"/>
  <c r="D3515" i="30"/>
  <c r="D3514" i="30"/>
  <c r="D3513" i="30"/>
  <c r="D3512" i="30"/>
  <c r="D3511" i="30"/>
  <c r="D3510" i="30"/>
  <c r="D3509" i="30"/>
  <c r="D3508" i="30"/>
  <c r="D3507" i="30"/>
  <c r="D3506" i="30"/>
  <c r="D3505" i="30"/>
  <c r="D3504" i="30"/>
  <c r="D3503" i="30"/>
  <c r="D3502" i="30"/>
  <c r="D3501" i="30"/>
  <c r="D3500" i="30"/>
  <c r="D3499" i="30"/>
  <c r="D3498" i="30"/>
  <c r="D3497" i="30"/>
  <c r="D3496" i="30"/>
  <c r="D3495" i="30"/>
  <c r="D3494" i="30"/>
  <c r="D3493" i="30"/>
  <c r="D3492" i="30"/>
  <c r="D3491" i="30"/>
  <c r="D3490" i="30"/>
  <c r="D3489" i="30"/>
  <c r="D3488" i="30"/>
  <c r="D3487" i="30"/>
  <c r="D3486" i="30"/>
  <c r="D3485" i="30"/>
  <c r="D3484" i="30"/>
  <c r="D3483" i="30"/>
  <c r="D3482" i="30"/>
  <c r="D3481" i="30"/>
  <c r="D3480" i="30"/>
  <c r="D3479" i="30"/>
  <c r="D3478" i="30"/>
  <c r="D3477" i="30"/>
  <c r="D3476" i="30"/>
  <c r="D3475" i="30"/>
  <c r="D3474" i="30"/>
  <c r="D3473" i="30"/>
  <c r="D3472" i="30"/>
  <c r="D3471" i="30"/>
  <c r="D3470" i="30"/>
  <c r="D3469" i="30"/>
  <c r="D3468" i="30"/>
  <c r="D3467" i="30"/>
  <c r="D3466" i="30"/>
  <c r="D3465" i="30"/>
  <c r="D3464" i="30"/>
  <c r="D3463" i="30"/>
  <c r="D3462" i="30"/>
  <c r="D3461" i="30"/>
  <c r="D3460" i="30"/>
  <c r="D3459" i="30"/>
  <c r="D3458" i="30"/>
  <c r="D3457" i="30"/>
  <c r="D3456" i="30"/>
  <c r="D3455" i="30"/>
  <c r="D3454" i="30"/>
  <c r="D3453" i="30"/>
  <c r="D3452" i="30"/>
  <c r="D3451" i="30"/>
  <c r="D3450" i="30"/>
  <c r="D3449" i="30"/>
  <c r="D3448" i="30"/>
  <c r="D3447" i="30"/>
  <c r="D3446" i="30"/>
  <c r="D3445" i="30"/>
  <c r="D3444" i="30"/>
  <c r="D3443" i="30"/>
  <c r="D3442" i="30"/>
  <c r="D3441" i="30"/>
  <c r="D3440" i="30"/>
  <c r="D3439" i="30"/>
  <c r="D3438" i="30"/>
  <c r="D3437" i="30"/>
  <c r="D3436" i="30"/>
  <c r="D3435" i="30"/>
  <c r="D3434" i="30"/>
  <c r="D3433" i="30"/>
  <c r="D3432" i="30"/>
  <c r="D3431" i="30"/>
  <c r="D3430" i="30"/>
  <c r="D3429" i="30"/>
  <c r="D3428" i="30"/>
  <c r="D3427" i="30"/>
  <c r="D3426" i="30"/>
  <c r="D3425" i="30"/>
  <c r="D3424" i="30"/>
  <c r="D3423" i="30"/>
  <c r="D3422" i="30"/>
  <c r="D3421" i="30"/>
  <c r="D3420" i="30"/>
  <c r="D3419" i="30"/>
  <c r="D3418" i="30"/>
  <c r="D3417" i="30"/>
  <c r="D3416" i="30"/>
  <c r="D3415" i="30"/>
  <c r="D3414" i="30"/>
  <c r="D3413" i="30"/>
  <c r="D3412" i="30"/>
  <c r="D3411" i="30"/>
  <c r="D3410" i="30"/>
  <c r="D3409" i="30"/>
  <c r="D3408" i="30"/>
  <c r="D3407" i="30"/>
  <c r="D3406" i="30"/>
  <c r="D3405" i="30"/>
  <c r="D3404" i="30"/>
  <c r="D3403" i="30"/>
  <c r="D3402" i="30"/>
  <c r="D3401" i="30"/>
  <c r="D3400" i="30"/>
  <c r="D3399" i="30"/>
  <c r="D3398" i="30"/>
  <c r="D3397" i="30"/>
  <c r="D3396" i="30"/>
  <c r="D3395" i="30"/>
  <c r="D3394" i="30"/>
  <c r="D3393" i="30"/>
  <c r="D3392" i="30"/>
  <c r="D3391" i="30"/>
  <c r="D3390" i="30"/>
  <c r="D3389" i="30"/>
  <c r="D3388" i="30"/>
  <c r="D3387" i="30"/>
  <c r="D3386" i="30"/>
  <c r="D3385" i="30"/>
  <c r="D3384" i="30"/>
  <c r="D3383" i="30"/>
  <c r="D3382" i="30"/>
  <c r="D3381" i="30"/>
  <c r="D3380" i="30"/>
  <c r="D3379" i="30"/>
  <c r="D3378" i="30"/>
  <c r="D3377" i="30"/>
  <c r="D3376" i="30"/>
  <c r="D3375" i="30"/>
  <c r="D3374" i="30"/>
  <c r="D3373" i="30"/>
  <c r="D3372" i="30"/>
  <c r="D3371" i="30"/>
  <c r="D3370" i="30"/>
  <c r="D3369" i="30"/>
  <c r="D3368" i="30"/>
  <c r="D3367" i="30"/>
  <c r="D3366" i="30"/>
  <c r="D3365" i="30"/>
  <c r="D3364" i="30"/>
  <c r="D3363" i="30"/>
  <c r="D3362" i="30"/>
  <c r="D3361" i="30"/>
  <c r="D3360" i="30"/>
  <c r="D3359" i="30"/>
  <c r="D3358" i="30"/>
  <c r="D3357" i="30"/>
  <c r="D3356" i="30"/>
  <c r="D3355" i="30"/>
  <c r="D3354" i="30"/>
  <c r="D3353" i="30"/>
  <c r="D3352" i="30"/>
  <c r="D3351" i="30"/>
  <c r="D3350" i="30"/>
  <c r="D3349" i="30"/>
  <c r="D3348" i="30"/>
  <c r="D3347" i="30"/>
  <c r="D3346" i="30"/>
  <c r="D3345" i="30"/>
  <c r="D3344" i="30"/>
  <c r="D3343" i="30"/>
  <c r="D3342" i="30"/>
  <c r="D3341" i="30"/>
  <c r="D3340" i="30"/>
  <c r="D3339" i="30"/>
  <c r="D3338" i="30"/>
  <c r="D3337" i="30"/>
  <c r="D3336" i="30"/>
  <c r="D3335" i="30"/>
  <c r="D3334" i="30"/>
  <c r="D3333" i="30"/>
  <c r="D3332" i="30"/>
  <c r="D3331" i="30"/>
  <c r="D3330" i="30"/>
  <c r="D3329" i="30"/>
  <c r="D3328" i="30"/>
  <c r="D3327" i="30"/>
  <c r="D3326" i="30"/>
  <c r="D3325" i="30"/>
  <c r="D3324" i="30"/>
  <c r="D3323" i="30"/>
  <c r="D3322" i="30"/>
  <c r="D3321" i="30"/>
  <c r="D3320" i="30"/>
  <c r="D3319" i="30"/>
  <c r="D3318" i="30"/>
  <c r="D3317" i="30"/>
  <c r="D3316" i="30"/>
  <c r="D3315" i="30"/>
  <c r="D3314" i="30"/>
  <c r="D3313" i="30"/>
  <c r="D3312" i="30"/>
  <c r="D3311" i="30"/>
  <c r="D3310" i="30"/>
  <c r="D3309" i="30"/>
  <c r="D3308" i="30"/>
  <c r="D3307" i="30"/>
  <c r="D3306" i="30"/>
  <c r="D3305" i="30"/>
  <c r="D3304" i="30"/>
  <c r="D3303" i="30"/>
  <c r="D3302" i="30"/>
  <c r="D3301" i="30"/>
  <c r="D3300" i="30"/>
  <c r="D3299" i="30"/>
  <c r="D3298" i="30"/>
  <c r="D3297" i="30"/>
  <c r="D3296" i="30"/>
  <c r="D3295" i="30"/>
  <c r="D3294" i="30"/>
  <c r="D3293" i="30"/>
  <c r="D3292" i="30"/>
  <c r="D3291" i="30"/>
  <c r="D3290" i="30"/>
  <c r="D3289" i="30"/>
  <c r="D3288" i="30"/>
  <c r="D3287" i="30"/>
  <c r="D3286" i="30"/>
  <c r="D3285" i="30"/>
  <c r="D3284" i="30"/>
  <c r="D3283" i="30"/>
  <c r="D3282" i="30"/>
  <c r="D3281" i="30"/>
  <c r="D3280" i="30"/>
  <c r="D3279" i="30"/>
  <c r="D3278" i="30"/>
  <c r="D3277" i="30"/>
  <c r="D3276" i="30"/>
  <c r="D3275" i="30"/>
  <c r="D3274" i="30"/>
  <c r="D3273" i="30"/>
  <c r="D3272" i="30"/>
  <c r="D3271" i="30"/>
  <c r="D3270" i="30"/>
  <c r="D3269" i="30"/>
  <c r="D3268" i="30"/>
  <c r="D3267" i="30"/>
  <c r="D3266" i="30"/>
  <c r="D3265" i="30"/>
  <c r="D3264" i="30"/>
  <c r="D3263" i="30"/>
  <c r="D3262" i="30"/>
  <c r="D3261" i="30"/>
  <c r="D3260" i="30"/>
  <c r="D3259" i="30"/>
  <c r="D3258" i="30"/>
  <c r="D3257" i="30"/>
  <c r="D3256" i="30"/>
  <c r="D3255" i="30"/>
  <c r="D3254" i="30"/>
  <c r="D3253" i="30"/>
  <c r="D3252" i="30"/>
  <c r="D3251" i="30"/>
  <c r="D3250" i="30"/>
  <c r="D3249" i="30"/>
  <c r="D3248" i="30"/>
  <c r="D3247" i="30"/>
  <c r="D3246" i="30"/>
  <c r="D3245" i="30"/>
  <c r="D3244" i="30"/>
  <c r="D3243" i="30"/>
  <c r="D3242" i="30"/>
  <c r="D3241" i="30"/>
  <c r="D3240" i="30"/>
  <c r="D3239" i="30"/>
  <c r="D3238" i="30"/>
  <c r="D3237" i="30"/>
  <c r="D3236" i="30"/>
  <c r="D3235" i="30"/>
  <c r="D3234" i="30"/>
  <c r="D3233" i="30"/>
  <c r="D3232" i="30"/>
  <c r="D3231" i="30"/>
  <c r="D3230" i="30"/>
  <c r="D3229" i="30"/>
  <c r="D3228" i="30"/>
  <c r="D3227" i="30"/>
  <c r="D3226" i="30"/>
  <c r="D3225" i="30"/>
  <c r="D3224" i="30"/>
  <c r="D3223" i="30"/>
  <c r="D3222" i="30"/>
  <c r="D3221" i="30"/>
  <c r="D3220" i="30"/>
  <c r="D3219" i="30"/>
  <c r="D3218" i="30"/>
  <c r="D3217" i="30"/>
  <c r="D3216" i="30"/>
  <c r="D3215" i="30"/>
  <c r="D3214" i="30"/>
  <c r="D3213" i="30"/>
  <c r="D3212" i="30"/>
  <c r="D3211" i="30"/>
  <c r="D3210" i="30"/>
  <c r="D3209" i="30"/>
  <c r="D3208" i="30"/>
  <c r="D3207" i="30"/>
  <c r="D3206" i="30"/>
  <c r="D3205" i="30"/>
  <c r="D3204" i="30"/>
  <c r="D3203" i="30"/>
  <c r="D3202" i="30"/>
  <c r="D3201" i="30"/>
  <c r="D3200" i="30"/>
  <c r="D3199" i="30"/>
  <c r="D3198" i="30"/>
  <c r="D3197" i="30"/>
  <c r="D3196" i="30"/>
  <c r="D3195" i="30"/>
  <c r="D3194" i="30"/>
  <c r="D3193" i="30"/>
  <c r="D3192" i="30"/>
  <c r="D3191" i="30"/>
  <c r="D3190" i="30"/>
  <c r="D3189" i="30"/>
  <c r="D3188" i="30"/>
  <c r="D3187" i="30"/>
  <c r="D3186" i="30"/>
  <c r="D3185" i="30"/>
  <c r="D3184" i="30"/>
  <c r="D3183" i="30"/>
  <c r="D3182" i="30"/>
  <c r="D3181" i="30"/>
  <c r="D3180" i="30"/>
  <c r="D3179" i="30"/>
  <c r="D3178" i="30"/>
  <c r="D3177" i="30"/>
  <c r="D3176" i="30"/>
  <c r="D3175" i="30"/>
  <c r="D3174" i="30"/>
  <c r="D3173" i="30"/>
  <c r="D3172" i="30"/>
  <c r="D3171" i="30"/>
  <c r="D3170" i="30"/>
  <c r="D3169" i="30"/>
  <c r="D3168" i="30"/>
  <c r="D3167" i="30"/>
  <c r="D3166" i="30"/>
  <c r="D3165" i="30"/>
  <c r="D3164" i="30"/>
  <c r="D3163" i="30"/>
  <c r="D3162" i="30"/>
  <c r="D3161" i="30"/>
  <c r="D3160" i="30"/>
  <c r="D3159" i="30"/>
  <c r="D3158" i="30"/>
  <c r="D3157" i="30"/>
  <c r="D3156" i="30"/>
  <c r="D3155" i="30"/>
  <c r="D3154" i="30"/>
  <c r="D3153" i="30"/>
  <c r="D3152" i="30"/>
  <c r="D3151" i="30"/>
  <c r="D3150" i="30"/>
  <c r="D3149" i="30"/>
  <c r="D3148" i="30"/>
  <c r="D3147" i="30"/>
  <c r="D3146" i="30"/>
  <c r="D3145" i="30"/>
  <c r="D3144" i="30"/>
  <c r="D3143" i="30"/>
  <c r="D3142" i="30"/>
  <c r="D3141" i="30"/>
  <c r="D3140" i="30"/>
  <c r="D3139" i="30"/>
  <c r="D3138" i="30"/>
  <c r="D3137" i="30"/>
  <c r="D3136" i="30"/>
  <c r="D3135" i="30"/>
  <c r="D3134" i="30"/>
  <c r="D3133" i="30"/>
  <c r="D3132" i="30"/>
  <c r="D3131" i="30"/>
  <c r="D3130" i="30"/>
  <c r="D3129" i="30"/>
  <c r="D3128" i="30"/>
  <c r="D3127" i="30"/>
  <c r="D3126" i="30"/>
  <c r="D3125" i="30"/>
  <c r="D3124" i="30"/>
  <c r="D3123" i="30"/>
  <c r="D3122" i="30"/>
  <c r="D3121" i="30"/>
  <c r="D3120" i="30"/>
  <c r="D3119" i="30"/>
  <c r="D3118" i="30"/>
  <c r="D3117" i="30"/>
  <c r="D3116" i="30"/>
  <c r="D3115" i="30"/>
  <c r="D3114" i="30"/>
  <c r="D3113" i="30"/>
  <c r="D3112" i="30"/>
  <c r="D3111" i="30"/>
  <c r="D3110" i="30"/>
  <c r="D3109" i="30"/>
  <c r="D3108" i="30"/>
  <c r="D3107" i="30"/>
  <c r="D3106" i="30"/>
  <c r="D3105" i="30"/>
  <c r="D3104" i="30"/>
  <c r="D3103" i="30"/>
  <c r="D3102" i="30"/>
  <c r="D3101" i="30"/>
  <c r="D3100" i="30"/>
  <c r="D3099" i="30"/>
  <c r="D3098" i="30"/>
  <c r="D3097" i="30"/>
  <c r="D3096" i="30"/>
  <c r="D3095" i="30"/>
  <c r="D3094" i="30"/>
  <c r="D3093" i="30"/>
  <c r="D3092" i="30"/>
  <c r="D3091" i="30"/>
  <c r="D3090" i="30"/>
  <c r="D3089" i="30"/>
  <c r="D3088" i="30"/>
  <c r="D3087" i="30"/>
  <c r="D3086" i="30"/>
  <c r="D3085" i="30"/>
  <c r="D3084" i="30"/>
  <c r="D3083" i="30"/>
  <c r="D3082" i="30"/>
  <c r="D3081" i="30"/>
  <c r="D3080" i="30"/>
  <c r="D3079" i="30"/>
  <c r="D3078" i="30"/>
  <c r="D3077" i="30"/>
  <c r="D3076" i="30"/>
  <c r="D3075" i="30"/>
  <c r="D3074" i="30"/>
  <c r="D3073" i="30"/>
  <c r="D3072" i="30"/>
  <c r="D3071" i="30"/>
  <c r="D3070" i="30"/>
  <c r="D3069" i="30"/>
  <c r="D3068" i="30"/>
  <c r="D3067" i="30"/>
  <c r="D3066" i="30"/>
  <c r="D3065" i="30"/>
  <c r="D3064" i="30"/>
  <c r="D3063" i="30"/>
  <c r="D3062" i="30"/>
  <c r="D3061" i="30"/>
  <c r="D3060" i="30"/>
  <c r="D3059" i="30"/>
  <c r="D3058" i="30"/>
  <c r="D3057" i="30"/>
  <c r="D3056" i="30"/>
  <c r="D3055" i="30"/>
  <c r="D3054" i="30"/>
  <c r="D3053" i="30"/>
  <c r="D3052" i="30"/>
  <c r="D3051" i="30"/>
  <c r="D3050" i="30"/>
  <c r="D3049" i="30"/>
  <c r="D3048" i="30"/>
  <c r="D3047" i="30"/>
  <c r="D3046" i="30"/>
  <c r="D3045" i="30"/>
  <c r="D3044" i="30"/>
  <c r="D3043" i="30"/>
  <c r="D3042" i="30"/>
  <c r="D3041" i="30"/>
  <c r="D3040" i="30"/>
  <c r="D3039" i="30"/>
  <c r="D3038" i="30"/>
  <c r="D3037" i="30"/>
  <c r="D3036" i="30"/>
  <c r="D3035" i="30"/>
  <c r="D3034" i="30"/>
  <c r="D3033" i="30"/>
  <c r="D3032" i="30"/>
  <c r="D3031" i="30"/>
  <c r="D3030" i="30"/>
  <c r="D3029" i="30"/>
  <c r="D3028" i="30"/>
  <c r="D3027" i="30"/>
  <c r="D3026" i="30"/>
  <c r="D3025" i="30"/>
  <c r="D3024" i="30"/>
  <c r="D3023" i="30"/>
  <c r="D3022" i="30"/>
  <c r="D3021" i="30"/>
  <c r="D3020" i="30"/>
  <c r="D3019" i="30"/>
  <c r="D3018" i="30"/>
  <c r="D3017" i="30"/>
  <c r="D3016" i="30"/>
  <c r="D3015" i="30"/>
  <c r="D3014" i="30"/>
  <c r="D3013" i="30"/>
  <c r="D3012" i="30"/>
  <c r="D3011" i="30"/>
  <c r="D3010" i="30"/>
  <c r="D3009" i="30"/>
  <c r="D3008" i="30"/>
  <c r="D3007" i="30"/>
  <c r="D3006" i="30"/>
  <c r="D3005" i="30"/>
  <c r="D3004" i="30"/>
  <c r="D3003" i="30"/>
  <c r="D3002" i="30"/>
  <c r="D3001" i="30"/>
  <c r="D3000" i="30"/>
  <c r="D2999" i="30"/>
  <c r="D2998" i="30"/>
  <c r="D2997" i="30"/>
  <c r="D2996" i="30"/>
  <c r="D2995" i="30"/>
  <c r="D2994" i="30"/>
  <c r="D2993" i="30"/>
  <c r="D2992" i="30"/>
  <c r="D2991" i="30"/>
  <c r="D2990" i="30"/>
  <c r="D2989" i="30"/>
  <c r="D2988" i="30"/>
  <c r="D2987" i="30"/>
  <c r="D2986" i="30"/>
  <c r="D2985" i="30"/>
  <c r="D2984" i="30"/>
  <c r="D2983" i="30"/>
  <c r="D2982" i="30"/>
  <c r="D2981" i="30"/>
  <c r="D2980" i="30"/>
  <c r="D2979" i="30"/>
  <c r="D2978" i="30"/>
  <c r="D2977" i="30"/>
  <c r="D2976" i="30"/>
  <c r="D2975" i="30"/>
  <c r="D2974" i="30"/>
  <c r="D2973" i="30"/>
  <c r="D2972" i="30"/>
  <c r="D2971" i="30"/>
  <c r="D2970" i="30"/>
  <c r="D2969" i="30"/>
  <c r="D2968" i="30"/>
  <c r="D2967" i="30"/>
  <c r="D2966" i="30"/>
  <c r="D2965" i="30"/>
  <c r="D2964" i="30"/>
  <c r="D2963" i="30"/>
  <c r="D2962" i="30"/>
  <c r="D2961" i="30"/>
  <c r="D2960" i="30"/>
  <c r="D2959" i="30"/>
  <c r="D2958" i="30"/>
  <c r="D2957" i="30"/>
  <c r="D2956" i="30"/>
  <c r="D2955" i="30"/>
  <c r="D2954" i="30"/>
  <c r="D2953" i="30"/>
  <c r="D2952" i="30"/>
  <c r="D2951" i="30"/>
  <c r="D2950" i="30"/>
  <c r="D2949" i="30"/>
  <c r="D2948" i="30"/>
  <c r="D2947" i="30"/>
  <c r="D2946" i="30"/>
  <c r="D2945" i="30"/>
  <c r="D2944" i="30"/>
  <c r="D2943" i="30"/>
  <c r="D2942" i="30"/>
  <c r="D2941" i="30"/>
  <c r="D2940" i="30"/>
  <c r="D2939" i="30"/>
  <c r="D2938" i="30"/>
  <c r="D2937" i="30"/>
  <c r="D2936" i="30"/>
  <c r="D2935" i="30"/>
  <c r="D2934" i="30"/>
  <c r="D2933" i="30"/>
  <c r="D2932" i="30"/>
  <c r="D2931" i="30"/>
  <c r="D2930" i="30"/>
  <c r="D2929" i="30"/>
  <c r="D2928" i="30"/>
  <c r="D2927" i="30"/>
  <c r="D2926" i="30"/>
  <c r="D2925" i="30"/>
  <c r="D2924" i="30"/>
  <c r="D2923" i="30"/>
  <c r="D2922" i="30"/>
  <c r="D2921" i="30"/>
  <c r="D2920" i="30"/>
  <c r="D2919" i="30"/>
  <c r="D2918" i="30"/>
  <c r="D2917" i="30"/>
  <c r="D2916" i="30"/>
  <c r="D2915" i="30"/>
  <c r="D2914" i="30"/>
  <c r="D2913" i="30"/>
  <c r="D2912" i="30"/>
  <c r="D2911" i="30"/>
  <c r="D2910" i="30"/>
  <c r="D2909" i="30"/>
  <c r="D2908" i="30"/>
  <c r="D2907" i="30"/>
  <c r="D2906" i="30"/>
  <c r="D2905" i="30"/>
  <c r="D2904" i="30"/>
  <c r="D2903" i="30"/>
  <c r="D2902" i="30"/>
  <c r="D2901" i="30"/>
  <c r="D2900" i="30"/>
  <c r="D2899" i="30"/>
  <c r="D2898" i="30"/>
  <c r="D2897" i="30"/>
  <c r="D2896" i="30"/>
  <c r="D2895" i="30"/>
  <c r="D2894" i="30"/>
  <c r="D2893" i="30"/>
  <c r="D2892" i="30"/>
  <c r="D2891" i="30"/>
  <c r="D2890" i="30"/>
  <c r="D2889" i="30"/>
  <c r="D2888" i="30"/>
  <c r="D2887" i="30"/>
  <c r="D2886" i="30"/>
  <c r="D2885" i="30"/>
  <c r="D2884" i="30"/>
  <c r="D2883" i="30"/>
  <c r="D2882" i="30"/>
  <c r="D2881" i="30"/>
  <c r="D2880" i="30"/>
  <c r="D2879" i="30"/>
  <c r="D2878" i="30"/>
  <c r="D2877" i="30"/>
  <c r="D2876" i="30"/>
  <c r="D2875" i="30"/>
  <c r="D2874" i="30"/>
  <c r="D2873" i="30"/>
  <c r="D2872" i="30"/>
  <c r="D2871" i="30"/>
  <c r="D2870" i="30"/>
  <c r="D2869" i="30"/>
  <c r="D2868" i="30"/>
  <c r="D2867" i="30"/>
  <c r="D2866" i="30"/>
  <c r="D2865" i="30"/>
  <c r="D2864" i="30"/>
  <c r="D2863" i="30"/>
  <c r="D2862" i="30"/>
  <c r="D2861" i="30"/>
  <c r="D2860" i="30"/>
  <c r="D2859" i="30"/>
  <c r="D2858" i="30"/>
  <c r="D2857" i="30"/>
  <c r="D2856" i="30"/>
  <c r="D2855" i="30"/>
  <c r="D2854" i="30"/>
  <c r="D2853" i="30"/>
  <c r="D2852" i="30"/>
  <c r="D2851" i="30"/>
  <c r="D2850" i="30"/>
  <c r="D2849" i="30"/>
  <c r="D2848" i="30"/>
  <c r="D2847" i="30"/>
  <c r="D2846" i="30"/>
  <c r="D2845" i="30"/>
  <c r="D2844" i="30"/>
  <c r="D2843" i="30"/>
  <c r="D2842" i="30"/>
  <c r="D2841" i="30"/>
  <c r="D2840" i="30"/>
  <c r="D2839" i="30"/>
  <c r="D2838" i="30"/>
  <c r="D2837" i="30"/>
  <c r="D2836" i="30"/>
  <c r="D2835" i="30"/>
  <c r="D2834" i="30"/>
  <c r="D2833" i="30"/>
  <c r="D2832" i="30"/>
  <c r="D2831" i="30"/>
  <c r="D2830" i="30"/>
  <c r="D2829" i="30"/>
  <c r="D2828" i="30"/>
  <c r="D2827" i="30"/>
  <c r="D2826" i="30"/>
  <c r="D2825" i="30"/>
  <c r="D2824" i="30"/>
  <c r="D2823" i="30"/>
  <c r="D2822" i="30"/>
  <c r="D2821" i="30"/>
  <c r="D2820" i="30"/>
  <c r="D2819" i="30"/>
  <c r="D2818" i="30"/>
  <c r="D2817" i="30"/>
  <c r="D2816" i="30"/>
  <c r="D2815" i="30"/>
  <c r="D2814" i="30"/>
  <c r="D2813" i="30"/>
  <c r="D2812" i="30"/>
  <c r="D2811" i="30"/>
  <c r="D2810" i="30"/>
  <c r="D2809" i="30"/>
  <c r="D2808" i="30"/>
  <c r="D2807" i="30"/>
  <c r="D2806" i="30"/>
  <c r="D2805" i="30"/>
  <c r="D2804" i="30"/>
  <c r="D2803" i="30"/>
  <c r="D2802" i="30"/>
  <c r="D2801" i="30"/>
  <c r="D2800" i="30"/>
  <c r="D2799" i="30"/>
  <c r="D2798" i="30"/>
  <c r="D2797" i="30"/>
  <c r="D2796" i="30"/>
  <c r="D2795" i="30"/>
  <c r="D2794" i="30"/>
  <c r="D2793" i="30"/>
  <c r="D2792" i="30"/>
  <c r="D2791" i="30"/>
  <c r="D2790" i="30"/>
  <c r="D2789" i="30"/>
  <c r="D2788" i="30"/>
  <c r="D2787" i="30"/>
  <c r="D2786" i="30"/>
  <c r="D2785" i="30"/>
  <c r="D2784" i="30"/>
  <c r="D2783" i="30"/>
  <c r="D2782" i="30"/>
  <c r="D2781" i="30"/>
  <c r="D2780" i="30"/>
  <c r="D2779" i="30"/>
  <c r="D2778" i="30"/>
  <c r="D2777" i="30"/>
  <c r="D2776" i="30"/>
  <c r="D2775" i="30"/>
  <c r="D2774" i="30"/>
  <c r="D2773" i="30"/>
  <c r="D2772" i="30"/>
  <c r="D2771" i="30"/>
  <c r="D2770" i="30"/>
  <c r="D2769" i="30"/>
  <c r="D2768" i="30"/>
  <c r="D2767" i="30"/>
  <c r="D2766" i="30"/>
  <c r="D2765" i="30"/>
  <c r="D2764" i="30"/>
  <c r="D2763" i="30"/>
  <c r="D2762" i="30"/>
  <c r="D2761" i="30"/>
  <c r="D2760" i="30"/>
  <c r="D2759" i="30"/>
  <c r="D2758" i="30"/>
  <c r="D2757" i="30"/>
  <c r="D2756" i="30"/>
  <c r="D2755" i="30"/>
  <c r="D2754" i="30"/>
  <c r="D2753" i="30"/>
  <c r="D2752" i="30"/>
  <c r="D2751" i="30"/>
  <c r="D2750" i="30"/>
  <c r="D2749" i="30"/>
  <c r="D2748" i="30"/>
  <c r="D2747" i="30"/>
  <c r="D2746" i="30"/>
  <c r="D2745" i="30"/>
  <c r="D2744" i="30"/>
  <c r="D2743" i="30"/>
  <c r="D2742" i="30"/>
  <c r="D2741" i="30"/>
  <c r="D2740" i="30"/>
  <c r="D2739" i="30"/>
  <c r="D2738" i="30"/>
  <c r="D2737" i="30"/>
  <c r="D2736" i="30"/>
  <c r="D2735" i="30"/>
  <c r="D2734" i="30"/>
  <c r="D2733" i="30"/>
  <c r="D2732" i="30"/>
  <c r="D2731" i="30"/>
  <c r="D2730" i="30"/>
  <c r="D2729" i="30"/>
  <c r="D2728" i="30"/>
  <c r="D2727" i="30"/>
  <c r="D2726" i="30"/>
  <c r="D2725" i="30"/>
  <c r="D2724" i="30"/>
  <c r="D2723" i="30"/>
  <c r="D2722" i="30"/>
  <c r="D2721" i="30"/>
  <c r="D2720" i="30"/>
  <c r="D2719" i="30"/>
  <c r="D2718" i="30"/>
  <c r="D2717" i="30"/>
  <c r="D2716" i="30"/>
  <c r="D2715" i="30"/>
  <c r="D2714" i="30"/>
  <c r="D2713" i="30"/>
  <c r="D2712" i="30"/>
  <c r="D2711" i="30"/>
  <c r="D2710" i="30"/>
  <c r="D2709" i="30"/>
  <c r="D2708" i="30"/>
  <c r="D2707" i="30"/>
  <c r="D2706" i="30"/>
  <c r="D2705" i="30"/>
  <c r="D2704" i="30"/>
  <c r="D2703" i="30"/>
  <c r="D2702" i="30"/>
  <c r="D2701" i="30"/>
  <c r="D2700" i="30"/>
  <c r="D2699" i="30"/>
  <c r="D2698" i="30"/>
  <c r="D2697" i="30"/>
  <c r="D2696" i="30"/>
  <c r="D2695" i="30"/>
  <c r="D2694" i="30"/>
  <c r="D2693" i="30"/>
  <c r="D2692" i="30"/>
  <c r="D2691" i="30"/>
  <c r="D2690" i="30"/>
  <c r="D2689" i="30"/>
  <c r="D2688" i="30"/>
  <c r="D2687" i="30"/>
  <c r="D2686" i="30"/>
  <c r="D2685" i="30"/>
  <c r="D2684" i="30"/>
  <c r="D2683" i="30"/>
  <c r="D2682" i="30"/>
  <c r="D2681" i="30"/>
  <c r="D2680" i="30"/>
  <c r="D2679" i="30"/>
  <c r="D2678" i="30"/>
  <c r="D2677" i="30"/>
  <c r="D2676" i="30"/>
  <c r="D2675" i="30"/>
  <c r="D2674" i="30"/>
  <c r="D2673" i="30"/>
  <c r="D2672" i="30"/>
  <c r="D2671" i="30"/>
  <c r="D2670" i="30"/>
  <c r="D2669" i="30"/>
  <c r="D2668" i="30"/>
  <c r="D2667" i="30"/>
  <c r="D2666" i="30"/>
  <c r="D2665" i="30"/>
  <c r="D2664" i="30"/>
  <c r="D2663" i="30"/>
  <c r="D2662" i="30"/>
  <c r="D2661" i="30"/>
  <c r="D2660" i="30"/>
  <c r="D2659" i="30"/>
  <c r="D2658" i="30"/>
  <c r="D2657" i="30"/>
  <c r="D2656" i="30"/>
  <c r="D2655" i="30"/>
  <c r="D2654" i="30"/>
  <c r="D2653" i="30"/>
  <c r="D2652" i="30"/>
  <c r="D2651" i="30"/>
  <c r="D2650" i="30"/>
  <c r="D2649" i="30"/>
  <c r="D2648" i="30"/>
  <c r="D2647" i="30"/>
  <c r="D2646" i="30"/>
  <c r="D2645" i="30"/>
  <c r="D2644" i="30"/>
  <c r="D2643" i="30"/>
  <c r="D2642" i="30"/>
  <c r="D2641" i="30"/>
  <c r="D2640" i="30"/>
  <c r="D2639" i="30"/>
  <c r="D2638" i="30"/>
  <c r="D2637" i="30"/>
  <c r="D2636" i="30"/>
  <c r="D2635" i="30"/>
  <c r="D2634" i="30"/>
  <c r="D2633" i="30"/>
  <c r="D2632" i="30"/>
  <c r="D2631" i="30"/>
  <c r="D2630" i="30"/>
  <c r="D2629" i="30"/>
  <c r="D2628" i="30"/>
  <c r="D2627" i="30"/>
  <c r="D2626" i="30"/>
  <c r="D2625" i="30"/>
  <c r="D2624" i="30"/>
  <c r="D2623" i="30"/>
  <c r="D2622" i="30"/>
  <c r="D2621" i="30"/>
  <c r="D2620" i="30"/>
  <c r="D2619" i="30"/>
  <c r="D2618" i="30"/>
  <c r="D2617" i="30"/>
  <c r="D2616" i="30"/>
  <c r="D2615" i="30"/>
  <c r="D2614" i="30"/>
  <c r="D2613" i="30"/>
  <c r="D2612" i="30"/>
  <c r="D2611" i="30"/>
  <c r="D2610" i="30"/>
  <c r="D2609" i="30"/>
  <c r="D2608" i="30"/>
  <c r="D2607" i="30"/>
  <c r="D2606" i="30"/>
  <c r="D2605" i="30"/>
  <c r="D2604" i="30"/>
  <c r="D2603" i="30"/>
  <c r="D2602" i="30"/>
  <c r="D2601" i="30"/>
  <c r="D2600" i="30"/>
  <c r="D2599" i="30"/>
  <c r="D2598" i="30"/>
  <c r="D2597" i="30"/>
  <c r="D2596" i="30"/>
  <c r="D2595" i="30"/>
  <c r="D2594" i="30"/>
  <c r="D2593" i="30"/>
  <c r="D2592" i="30"/>
  <c r="D2591" i="30"/>
  <c r="D2590" i="30"/>
  <c r="D2589" i="30"/>
  <c r="D2588" i="30"/>
  <c r="D2587" i="30"/>
  <c r="D2586" i="30"/>
  <c r="D2585" i="30"/>
  <c r="D2584" i="30"/>
  <c r="D2583" i="30"/>
  <c r="D2582" i="30"/>
  <c r="D2581" i="30"/>
  <c r="D2580" i="30"/>
  <c r="D2579" i="30"/>
  <c r="D2578" i="30"/>
  <c r="D2577" i="30"/>
  <c r="D2576" i="30"/>
  <c r="D2575" i="30"/>
  <c r="D2574" i="30"/>
  <c r="D2573" i="30"/>
  <c r="D2572" i="30"/>
  <c r="D2571" i="30"/>
  <c r="D2570" i="30"/>
  <c r="D2569" i="30"/>
  <c r="D2568" i="30"/>
  <c r="D2567" i="30"/>
  <c r="D2566" i="30"/>
  <c r="D2565" i="30"/>
  <c r="D2564" i="30"/>
  <c r="D2563" i="30"/>
  <c r="D2562" i="30"/>
  <c r="D2561" i="30"/>
  <c r="D2560" i="30"/>
  <c r="D2559" i="30"/>
  <c r="D2558" i="30"/>
  <c r="D2557" i="30"/>
  <c r="D2556" i="30"/>
  <c r="D2555" i="30"/>
  <c r="D2554" i="30"/>
  <c r="D2553" i="30"/>
  <c r="D2552" i="30"/>
  <c r="D2551" i="30"/>
  <c r="D2550" i="30"/>
  <c r="D2549" i="30"/>
  <c r="D2548" i="30"/>
  <c r="D2547" i="30"/>
  <c r="D2546" i="30"/>
  <c r="D2545" i="30"/>
  <c r="D2544" i="30"/>
  <c r="D2543" i="30"/>
  <c r="D2542" i="30"/>
  <c r="D2541" i="30"/>
  <c r="D2540" i="30"/>
  <c r="D2539" i="30"/>
  <c r="D2538" i="30"/>
  <c r="D2537" i="30"/>
  <c r="D2536" i="30"/>
  <c r="D2535" i="30"/>
  <c r="D2534" i="30"/>
  <c r="D2533" i="30"/>
  <c r="D2532" i="30"/>
  <c r="D2531" i="30"/>
  <c r="D2530" i="30"/>
  <c r="D2529" i="30"/>
  <c r="D2528" i="30"/>
  <c r="D2527" i="30"/>
  <c r="D2526" i="30"/>
  <c r="D2525" i="30"/>
  <c r="D2524" i="30"/>
  <c r="D2523" i="30"/>
  <c r="D2522" i="30"/>
  <c r="D2521" i="30"/>
  <c r="D2520" i="30"/>
  <c r="D2519" i="30"/>
  <c r="D2518" i="30"/>
  <c r="D2517" i="30"/>
  <c r="D2516" i="30"/>
  <c r="D2515" i="30"/>
  <c r="D2514" i="30"/>
  <c r="D2513" i="30"/>
  <c r="D2512" i="30"/>
  <c r="D2511" i="30"/>
  <c r="D2510" i="30"/>
  <c r="D2509" i="30"/>
  <c r="D2508" i="30"/>
  <c r="D2507" i="30"/>
  <c r="D2506" i="30"/>
  <c r="D2505" i="30"/>
  <c r="D2504" i="30"/>
  <c r="D2503" i="30"/>
  <c r="D2502" i="30"/>
  <c r="D2501" i="30"/>
  <c r="D2500" i="30"/>
  <c r="D2499" i="30"/>
  <c r="D2498" i="30"/>
  <c r="D2497" i="30"/>
  <c r="D2496" i="30"/>
  <c r="D2495" i="30"/>
  <c r="D2494" i="30"/>
  <c r="D2493" i="30"/>
  <c r="D2492" i="30"/>
  <c r="D2491" i="30"/>
  <c r="D2490" i="30"/>
  <c r="D2489" i="30"/>
  <c r="D2488" i="30"/>
  <c r="D2487" i="30"/>
  <c r="D2486" i="30"/>
  <c r="D2485" i="30"/>
  <c r="D2484" i="30"/>
  <c r="D2483" i="30"/>
  <c r="D2482" i="30"/>
  <c r="D2481" i="30"/>
  <c r="D2480" i="30"/>
  <c r="D2479" i="30"/>
  <c r="D2478" i="30"/>
  <c r="D2477" i="30"/>
  <c r="D2476" i="30"/>
  <c r="D2475" i="30"/>
  <c r="D2474" i="30"/>
  <c r="D2473" i="30"/>
  <c r="D2472" i="30"/>
  <c r="D2471" i="30"/>
  <c r="D2470" i="30"/>
  <c r="D2469" i="30"/>
  <c r="D2468" i="30"/>
  <c r="D2467" i="30"/>
  <c r="D2466" i="30"/>
  <c r="D2465" i="30"/>
  <c r="D2464" i="30"/>
  <c r="D2463" i="30"/>
  <c r="D2462" i="30"/>
  <c r="D2461" i="30"/>
  <c r="D2460" i="30"/>
  <c r="D2459" i="30"/>
  <c r="D2458" i="30"/>
  <c r="D2457" i="30"/>
  <c r="D2456" i="30"/>
  <c r="D2455" i="30"/>
  <c r="D2454" i="30"/>
  <c r="D2453" i="30"/>
  <c r="D2452" i="30"/>
  <c r="D2451" i="30"/>
  <c r="D2450" i="30"/>
  <c r="D2449" i="30"/>
  <c r="D2448" i="30"/>
  <c r="D2447" i="30"/>
  <c r="D2446" i="30"/>
  <c r="D2445" i="30"/>
  <c r="D2444" i="30"/>
  <c r="D2443" i="30"/>
  <c r="D2442" i="30"/>
  <c r="D2441" i="30"/>
  <c r="D2440" i="30"/>
  <c r="D2439" i="30"/>
  <c r="D2438" i="30"/>
  <c r="D2437" i="30"/>
  <c r="D2436" i="30"/>
  <c r="D2435" i="30"/>
  <c r="D2434" i="30"/>
  <c r="D2433" i="30"/>
  <c r="D2432" i="30"/>
  <c r="D2431" i="30"/>
  <c r="D2430" i="30"/>
  <c r="D2429" i="30"/>
  <c r="D2428" i="30"/>
  <c r="D2427" i="30"/>
  <c r="D2426" i="30"/>
  <c r="D2425" i="30"/>
  <c r="D2424" i="30"/>
  <c r="D2423" i="30"/>
  <c r="D2422" i="30"/>
  <c r="D2421" i="30"/>
  <c r="D2420" i="30"/>
  <c r="D2419" i="30"/>
  <c r="D2418" i="30"/>
  <c r="D2417" i="30"/>
  <c r="D2416" i="30"/>
  <c r="D2415" i="30"/>
  <c r="D2414" i="30"/>
  <c r="D2413" i="30"/>
  <c r="D2412" i="30"/>
  <c r="D2411" i="30"/>
  <c r="D2410" i="30"/>
  <c r="D2409" i="30"/>
  <c r="D2408" i="30"/>
  <c r="D2407" i="30"/>
  <c r="D2406" i="30"/>
  <c r="D2405" i="30"/>
  <c r="D2404" i="30"/>
  <c r="D2403" i="30"/>
  <c r="D2402" i="30"/>
  <c r="D2401" i="30"/>
  <c r="D2400" i="30"/>
  <c r="D2399" i="30"/>
  <c r="D2398" i="30"/>
  <c r="D2397" i="30"/>
  <c r="D2396" i="30"/>
  <c r="D2395" i="30"/>
  <c r="D2394" i="30"/>
  <c r="D2393" i="30"/>
  <c r="D2392" i="30"/>
  <c r="D2391" i="30"/>
  <c r="D2390" i="30"/>
  <c r="D2389" i="30"/>
  <c r="D2388" i="30"/>
  <c r="D2387" i="30"/>
  <c r="D2386" i="30"/>
  <c r="D2385" i="30"/>
  <c r="D2384" i="30"/>
  <c r="D2383" i="30"/>
  <c r="D2382" i="30"/>
  <c r="D2381" i="30"/>
  <c r="D2380" i="30"/>
  <c r="D2379" i="30"/>
  <c r="D2378" i="30"/>
  <c r="D2377" i="30"/>
  <c r="D2376" i="30"/>
  <c r="D2375" i="30"/>
  <c r="D2374" i="30"/>
  <c r="D2373" i="30"/>
  <c r="D2372" i="30"/>
  <c r="D2371" i="30"/>
  <c r="D2370" i="30"/>
  <c r="D2369" i="30"/>
  <c r="D2368" i="30"/>
  <c r="D2367" i="30"/>
  <c r="D2366" i="30"/>
  <c r="D2365" i="30"/>
  <c r="D2364" i="30"/>
  <c r="D2363" i="30"/>
  <c r="D2362" i="30"/>
  <c r="D2361" i="30"/>
  <c r="D2360" i="30"/>
  <c r="D2359" i="30"/>
  <c r="D2358" i="30"/>
  <c r="D2357" i="30"/>
  <c r="D2356" i="30"/>
  <c r="D2355" i="30"/>
  <c r="D2354" i="30"/>
  <c r="D2353" i="30"/>
  <c r="D2352" i="30"/>
  <c r="D2351" i="30"/>
  <c r="D2350" i="30"/>
  <c r="D2349" i="30"/>
  <c r="D2348" i="30"/>
  <c r="D2347" i="30"/>
  <c r="D2346" i="30"/>
  <c r="D2345" i="30"/>
  <c r="D2344" i="30"/>
  <c r="D2343" i="30"/>
  <c r="D2342" i="30"/>
  <c r="D2341" i="30"/>
  <c r="D2340" i="30"/>
  <c r="D2339" i="30"/>
  <c r="D2338" i="30"/>
  <c r="D2337" i="30"/>
  <c r="D2336" i="30"/>
  <c r="D2335" i="30"/>
  <c r="D2334" i="30"/>
  <c r="D2333" i="30"/>
  <c r="D2332" i="30"/>
  <c r="D2331" i="30"/>
  <c r="D2330" i="30"/>
  <c r="D2329" i="30"/>
  <c r="D2328" i="30"/>
  <c r="D2327" i="30"/>
  <c r="D2326" i="30"/>
  <c r="D2325" i="30"/>
  <c r="D2324" i="30"/>
  <c r="D2323" i="30"/>
  <c r="D2322" i="30"/>
  <c r="D2321" i="30"/>
  <c r="D2320" i="30"/>
  <c r="D2319" i="30"/>
  <c r="D2318" i="30"/>
  <c r="D2317" i="30"/>
  <c r="D2316" i="30"/>
  <c r="D2315" i="30"/>
  <c r="D2314" i="30"/>
  <c r="D2313" i="30"/>
  <c r="D2312" i="30"/>
  <c r="D2311" i="30"/>
  <c r="D2310" i="30"/>
  <c r="D2309" i="30"/>
  <c r="D2308" i="30"/>
  <c r="D2307" i="30"/>
  <c r="D2306" i="30"/>
  <c r="D2305" i="30"/>
  <c r="D2304" i="30"/>
  <c r="D2303" i="30"/>
  <c r="D2302" i="30"/>
  <c r="D2301" i="30"/>
  <c r="D2300" i="30"/>
  <c r="D2299" i="30"/>
  <c r="D2298" i="30"/>
  <c r="D2297" i="30"/>
  <c r="D2296" i="30"/>
  <c r="D2295" i="30"/>
  <c r="D2294" i="30"/>
  <c r="D2293" i="30"/>
  <c r="D2292" i="30"/>
  <c r="D2291" i="30"/>
  <c r="D2290" i="30"/>
  <c r="D2289" i="30"/>
  <c r="D2288" i="30"/>
  <c r="D2287" i="30"/>
  <c r="D2286" i="30"/>
  <c r="D2285" i="30"/>
  <c r="D2284" i="30"/>
  <c r="D2283" i="30"/>
  <c r="D2282" i="30"/>
  <c r="D2281" i="30"/>
  <c r="D2280" i="30"/>
  <c r="D2279" i="30"/>
  <c r="D2278" i="30"/>
  <c r="D2277" i="30"/>
  <c r="D2276" i="30"/>
  <c r="D2275" i="30"/>
  <c r="D2274" i="30"/>
  <c r="D2273" i="30"/>
  <c r="D2272" i="30"/>
  <c r="D2271" i="30"/>
  <c r="D2270" i="30"/>
  <c r="D2269" i="30"/>
  <c r="D2268" i="30"/>
  <c r="D2267" i="30"/>
  <c r="D2266" i="30"/>
  <c r="D2265" i="30"/>
  <c r="D2264" i="30"/>
  <c r="D2263" i="30"/>
  <c r="D2262" i="30"/>
  <c r="D2261" i="30"/>
  <c r="D2260" i="30"/>
  <c r="D2259" i="30"/>
  <c r="D2258" i="30"/>
  <c r="D2257" i="30"/>
  <c r="D2256" i="30"/>
  <c r="D2255" i="30"/>
  <c r="D2254" i="30"/>
  <c r="D2253" i="30"/>
  <c r="D2252" i="30"/>
  <c r="D2251" i="30"/>
  <c r="D2250" i="30"/>
  <c r="D2249" i="30"/>
  <c r="D2248" i="30"/>
  <c r="D2247" i="30"/>
  <c r="D2246" i="30"/>
  <c r="D2245" i="30"/>
  <c r="D2244" i="30"/>
  <c r="D2243" i="30"/>
  <c r="D2242" i="30"/>
  <c r="D2241" i="30"/>
  <c r="D2240" i="30"/>
  <c r="D2239" i="30"/>
  <c r="D2238" i="30"/>
  <c r="D2237" i="30"/>
  <c r="D2236" i="30"/>
  <c r="D2235" i="30"/>
  <c r="D2234" i="30"/>
  <c r="D2233" i="30"/>
  <c r="D2232" i="30"/>
  <c r="D2231" i="30"/>
  <c r="D2230" i="30"/>
  <c r="D2229" i="30"/>
  <c r="D2228" i="30"/>
  <c r="D2227" i="30"/>
  <c r="D2226" i="30"/>
  <c r="D2225" i="30"/>
  <c r="D2224" i="30"/>
  <c r="D2223" i="30"/>
  <c r="D2222" i="30"/>
  <c r="D2221" i="30"/>
  <c r="D2220" i="30"/>
  <c r="D2219" i="30"/>
  <c r="D2218" i="30"/>
  <c r="D2217" i="30"/>
  <c r="D2216" i="30"/>
  <c r="D2215" i="30"/>
  <c r="D2214" i="30"/>
  <c r="D2213" i="30"/>
  <c r="D2212" i="30"/>
  <c r="D2211" i="30"/>
  <c r="D2210" i="30"/>
  <c r="D2209" i="30"/>
  <c r="D2208" i="30"/>
  <c r="D2207" i="30"/>
  <c r="D2206" i="30"/>
  <c r="D2205" i="30"/>
  <c r="D2204" i="30"/>
  <c r="D2203" i="30"/>
  <c r="D2202" i="30"/>
  <c r="D2201" i="30"/>
  <c r="D2200" i="30"/>
  <c r="D2199" i="30"/>
  <c r="D2198" i="30"/>
  <c r="D2197" i="30"/>
  <c r="D2196" i="30"/>
  <c r="D2195" i="30"/>
  <c r="D2194" i="30"/>
  <c r="D2193" i="30"/>
  <c r="D2192" i="30"/>
  <c r="D2191" i="30"/>
  <c r="D2190" i="30"/>
  <c r="D2189" i="30"/>
  <c r="D2188" i="30"/>
  <c r="D2187" i="30"/>
  <c r="D2186" i="30"/>
  <c r="D2185" i="30"/>
  <c r="D2184" i="30"/>
  <c r="D2183" i="30"/>
  <c r="D2182" i="30"/>
  <c r="D2181" i="30"/>
  <c r="D2180" i="30"/>
  <c r="D2179" i="30"/>
  <c r="D2178" i="30"/>
  <c r="D2177" i="30"/>
  <c r="D2176" i="30"/>
  <c r="D2175" i="30"/>
  <c r="D2174" i="30"/>
  <c r="D2173" i="30"/>
  <c r="D2172" i="30"/>
  <c r="D2171" i="30"/>
  <c r="D2170" i="30"/>
  <c r="D2169" i="30"/>
  <c r="D2168" i="30"/>
  <c r="D2167" i="30"/>
  <c r="D2166" i="30"/>
  <c r="D2165" i="30"/>
  <c r="D2164" i="30"/>
  <c r="D2163" i="30"/>
  <c r="D2162" i="30"/>
  <c r="D2161" i="30"/>
  <c r="D2160" i="30"/>
  <c r="D2159" i="30"/>
  <c r="D2158" i="30"/>
  <c r="D2157" i="30"/>
  <c r="D2156" i="30"/>
  <c r="D2155" i="30"/>
  <c r="D2154" i="30"/>
  <c r="D2153" i="30"/>
  <c r="D2152" i="30"/>
  <c r="D2151" i="30"/>
  <c r="D2150" i="30"/>
  <c r="D2149" i="30"/>
  <c r="D2148" i="30"/>
  <c r="D2147" i="30"/>
  <c r="D2146" i="30"/>
  <c r="D2145" i="30"/>
  <c r="D2144" i="30"/>
  <c r="D2143" i="30"/>
  <c r="D2142" i="30"/>
  <c r="D2141" i="30"/>
  <c r="D2140" i="30"/>
  <c r="D2139" i="30"/>
  <c r="D2138" i="30"/>
  <c r="D2137" i="30"/>
  <c r="D2136" i="30"/>
  <c r="D2135" i="30"/>
  <c r="D2134" i="30"/>
  <c r="D2133" i="30"/>
  <c r="D2132" i="30"/>
  <c r="D2131" i="30"/>
  <c r="D2130" i="30"/>
  <c r="D2129" i="30"/>
  <c r="D2128" i="30"/>
  <c r="D2127" i="30"/>
  <c r="D2126" i="30"/>
  <c r="D2125" i="30"/>
  <c r="D2124" i="30"/>
  <c r="D2123" i="30"/>
  <c r="D2122" i="30"/>
  <c r="D2121" i="30"/>
  <c r="D2120" i="30"/>
  <c r="D2119" i="30"/>
  <c r="D2118" i="30"/>
  <c r="D2117" i="30"/>
  <c r="D2116" i="30"/>
  <c r="D2115" i="30"/>
  <c r="D2114" i="30"/>
  <c r="D2113" i="30"/>
  <c r="D2112" i="30"/>
  <c r="D2111" i="30"/>
  <c r="D2110" i="30"/>
  <c r="D2109" i="30"/>
  <c r="D2108" i="30"/>
  <c r="D2107" i="30"/>
  <c r="D2106" i="30"/>
  <c r="D2105" i="30"/>
  <c r="D2104" i="30"/>
  <c r="D2103" i="30"/>
  <c r="D2102" i="30"/>
  <c r="D2101" i="30"/>
  <c r="D2100" i="30"/>
  <c r="D2099" i="30"/>
  <c r="D2098" i="30"/>
  <c r="D2097" i="30"/>
  <c r="D2096" i="30"/>
  <c r="D2095" i="30"/>
  <c r="D2094" i="30"/>
  <c r="D2093" i="30"/>
  <c r="D2092" i="30"/>
  <c r="D2091" i="30"/>
  <c r="D2090" i="30"/>
  <c r="D2089" i="30"/>
  <c r="D2088" i="30"/>
  <c r="D2087" i="30"/>
  <c r="D2086" i="30"/>
  <c r="D2085" i="30"/>
  <c r="D2084" i="30"/>
  <c r="D2083" i="30"/>
  <c r="D2082" i="30"/>
  <c r="D2081" i="30"/>
  <c r="D2080" i="30"/>
  <c r="D2079" i="30"/>
  <c r="D2078" i="30"/>
  <c r="D2077" i="30"/>
  <c r="D2076" i="30"/>
  <c r="D2075" i="30"/>
  <c r="D2074" i="30"/>
  <c r="D2073" i="30"/>
  <c r="D2072" i="30"/>
  <c r="D2071" i="30"/>
  <c r="D2070" i="30"/>
  <c r="D2069" i="30"/>
  <c r="D2068" i="30"/>
  <c r="D2067" i="30"/>
  <c r="D2066" i="30"/>
  <c r="D2065" i="30"/>
  <c r="D2064" i="30"/>
  <c r="D2063" i="30"/>
  <c r="D2062" i="30"/>
  <c r="D2061" i="30"/>
  <c r="D2060" i="30"/>
  <c r="D2059" i="30"/>
  <c r="D2058" i="30"/>
  <c r="D2057" i="30"/>
  <c r="D2056" i="30"/>
  <c r="D2055" i="30"/>
  <c r="D2054" i="30"/>
  <c r="D2053" i="30"/>
  <c r="D2052" i="30"/>
  <c r="D2051" i="30"/>
  <c r="D2050" i="30"/>
  <c r="D2049" i="30"/>
  <c r="D2048" i="30"/>
  <c r="D2047" i="30"/>
  <c r="D2046" i="30"/>
  <c r="D2045" i="30"/>
  <c r="D2044" i="30"/>
  <c r="D2043" i="30"/>
  <c r="D2042" i="30"/>
  <c r="D2041" i="30"/>
  <c r="D2040" i="30"/>
  <c r="D2039" i="30"/>
  <c r="D2038" i="30"/>
  <c r="D2037" i="30"/>
  <c r="D2036" i="30"/>
  <c r="D2035" i="30"/>
  <c r="D2034" i="30"/>
  <c r="D2033" i="30"/>
  <c r="D2032" i="30"/>
  <c r="D2031" i="30"/>
  <c r="D2030" i="30"/>
  <c r="D2029" i="30"/>
  <c r="D2028" i="30"/>
  <c r="D2027" i="30"/>
  <c r="D2026" i="30"/>
  <c r="D2025" i="30"/>
  <c r="D2024" i="30"/>
  <c r="D2023" i="30"/>
  <c r="D2022" i="30"/>
  <c r="D2021" i="30"/>
  <c r="D2020" i="30"/>
  <c r="D2019" i="30"/>
  <c r="D2018" i="30"/>
  <c r="D2017" i="30"/>
  <c r="D2016" i="30"/>
  <c r="D2015" i="30"/>
  <c r="D2014" i="30"/>
  <c r="D2013" i="30"/>
  <c r="D2012" i="30"/>
  <c r="D2011" i="30"/>
  <c r="D2010" i="30"/>
  <c r="D2009" i="30"/>
  <c r="D2008" i="30"/>
  <c r="D2007" i="30"/>
  <c r="D2006" i="30"/>
  <c r="D2005" i="30"/>
  <c r="D2004" i="30"/>
  <c r="D2003" i="30"/>
  <c r="D2002" i="30"/>
  <c r="D2001" i="30"/>
  <c r="D2000" i="30"/>
  <c r="D1999" i="30"/>
  <c r="D1998" i="30"/>
  <c r="D1997" i="30"/>
  <c r="D1996" i="30"/>
  <c r="D1995" i="30"/>
  <c r="D1994" i="30"/>
  <c r="D1993" i="30"/>
  <c r="D1992" i="30"/>
  <c r="D1991" i="30"/>
  <c r="D1990" i="30"/>
  <c r="D1989" i="30"/>
  <c r="D1988" i="30"/>
  <c r="D1987" i="30"/>
  <c r="D1986" i="30"/>
  <c r="D1985" i="30"/>
  <c r="D1984" i="30"/>
  <c r="D1983" i="30"/>
  <c r="D1982" i="30"/>
  <c r="D1981" i="30"/>
  <c r="D1980" i="30"/>
  <c r="D1979" i="30"/>
  <c r="D1978" i="30"/>
  <c r="D1977" i="30"/>
  <c r="D1976" i="30"/>
  <c r="D1975" i="30"/>
  <c r="D1974" i="30"/>
  <c r="D1973" i="30"/>
  <c r="D1972" i="30"/>
  <c r="D1971" i="30"/>
  <c r="D1970" i="30"/>
  <c r="D1969" i="30"/>
  <c r="D1968" i="30"/>
  <c r="D1967" i="30"/>
  <c r="D1966" i="30"/>
  <c r="D1965" i="30"/>
  <c r="D1964" i="30"/>
  <c r="D1963" i="30"/>
  <c r="D1962" i="30"/>
  <c r="D1961" i="30"/>
  <c r="D1960" i="30"/>
  <c r="D1959" i="30"/>
  <c r="D1958" i="30"/>
  <c r="D1957" i="30"/>
  <c r="D1956" i="30"/>
  <c r="D1955" i="30"/>
  <c r="D1954" i="30"/>
  <c r="D1953" i="30"/>
  <c r="D1952" i="30"/>
  <c r="D1951" i="30"/>
  <c r="D1950" i="30"/>
  <c r="D1949" i="30"/>
  <c r="D1948" i="30"/>
  <c r="D1947" i="30"/>
  <c r="D1946" i="30"/>
  <c r="D1945" i="30"/>
  <c r="D1944" i="30"/>
  <c r="D1943" i="30"/>
  <c r="D1942" i="30"/>
  <c r="D1941" i="30"/>
  <c r="D1940" i="30"/>
  <c r="D1939" i="30"/>
  <c r="D1938" i="30"/>
  <c r="D1937" i="30"/>
  <c r="D1936" i="30"/>
  <c r="D1935" i="30"/>
  <c r="D1934" i="30"/>
  <c r="D1933" i="30"/>
  <c r="D1932" i="30"/>
  <c r="D1931" i="30"/>
  <c r="D1930" i="30"/>
  <c r="D1929" i="30"/>
  <c r="D1928" i="30"/>
  <c r="D1927" i="30"/>
  <c r="D1926" i="30"/>
  <c r="D1925" i="30"/>
  <c r="D1924" i="30"/>
  <c r="D1923" i="30"/>
  <c r="D1922" i="30"/>
  <c r="D1921" i="30"/>
  <c r="D1920" i="30"/>
  <c r="D1919" i="30"/>
  <c r="D1918" i="30"/>
  <c r="D1917" i="30"/>
  <c r="D1916" i="30"/>
  <c r="D1915" i="30"/>
  <c r="D1914" i="30"/>
  <c r="D1913" i="30"/>
  <c r="D1912" i="30"/>
  <c r="D1911" i="30"/>
  <c r="D1910" i="30"/>
  <c r="D1909" i="30"/>
  <c r="D1908" i="30"/>
  <c r="D1907" i="30"/>
  <c r="D1906" i="30"/>
  <c r="D1905" i="30"/>
  <c r="D1904" i="30"/>
  <c r="D1903" i="30"/>
  <c r="D1902" i="30"/>
  <c r="D1901" i="30"/>
  <c r="D1900" i="30"/>
  <c r="D1899" i="30"/>
  <c r="D1898" i="30"/>
  <c r="D1897" i="30"/>
  <c r="D1896" i="30"/>
  <c r="D1895" i="30"/>
  <c r="D1894" i="30"/>
  <c r="D1893" i="30"/>
  <c r="D1892" i="30"/>
  <c r="D1891" i="30"/>
  <c r="D1890" i="30"/>
  <c r="D1889" i="30"/>
  <c r="D1888" i="30"/>
  <c r="D1887" i="30"/>
  <c r="D1886" i="30"/>
  <c r="D1885" i="30"/>
  <c r="D1884" i="30"/>
  <c r="D1883" i="30"/>
  <c r="D1882" i="30"/>
  <c r="D1881" i="30"/>
  <c r="D1880" i="30"/>
  <c r="D1879" i="30"/>
  <c r="D1878" i="30"/>
  <c r="D1877" i="30"/>
  <c r="D1876" i="30"/>
  <c r="D1875" i="30"/>
  <c r="D1874" i="30"/>
  <c r="D1873" i="30"/>
  <c r="D1872" i="30"/>
  <c r="D1871" i="30"/>
  <c r="D1870" i="30"/>
  <c r="D1869" i="30"/>
  <c r="D1868" i="30"/>
  <c r="D1867" i="30"/>
  <c r="D1866" i="30"/>
  <c r="D1865" i="30"/>
  <c r="D1864" i="30"/>
  <c r="D1863" i="30"/>
  <c r="D1862" i="30"/>
  <c r="D1861" i="30"/>
  <c r="D1860" i="30"/>
  <c r="D1859" i="30"/>
  <c r="D1858" i="30"/>
  <c r="D1857" i="30"/>
  <c r="D1856" i="30"/>
  <c r="D1855" i="30"/>
  <c r="D1854" i="30"/>
  <c r="D1853" i="30"/>
  <c r="D1852" i="30"/>
  <c r="D1851" i="30"/>
  <c r="D1850" i="30"/>
  <c r="D1849" i="30"/>
  <c r="D1848" i="30"/>
  <c r="D1847" i="30"/>
  <c r="D1846" i="30"/>
  <c r="D1845" i="30"/>
  <c r="D1844" i="30"/>
  <c r="D1843" i="30"/>
  <c r="D1842" i="30"/>
  <c r="D1841" i="30"/>
  <c r="D1840" i="30"/>
  <c r="D1839" i="30"/>
  <c r="D1838" i="30"/>
  <c r="D1837" i="30"/>
  <c r="D1836" i="30"/>
  <c r="D1835" i="30"/>
  <c r="D1834" i="30"/>
  <c r="D1833" i="30"/>
  <c r="D1832" i="30"/>
  <c r="D1831" i="30"/>
  <c r="D1830" i="30"/>
  <c r="D1829" i="30"/>
  <c r="D1828" i="30"/>
  <c r="D1827" i="30"/>
  <c r="D1826" i="30"/>
  <c r="D1825" i="30"/>
  <c r="D1824" i="30"/>
  <c r="D1823" i="30"/>
  <c r="D1822" i="30"/>
  <c r="D1821" i="30"/>
  <c r="D1820" i="30"/>
  <c r="D1819" i="30"/>
  <c r="D1818" i="30"/>
  <c r="D1817" i="30"/>
  <c r="D1816" i="30"/>
  <c r="D1815" i="30"/>
  <c r="D1814" i="30"/>
  <c r="D1813" i="30"/>
  <c r="D1812" i="30"/>
  <c r="D1811" i="30"/>
  <c r="D1810" i="30"/>
  <c r="D1809" i="30"/>
  <c r="D1808" i="30"/>
  <c r="D1807" i="30"/>
  <c r="D1806" i="30"/>
  <c r="D1805" i="30"/>
  <c r="D1804" i="30"/>
  <c r="D1803" i="30"/>
  <c r="D1802" i="30"/>
  <c r="D1801" i="30"/>
  <c r="D1800" i="30"/>
  <c r="D1799" i="30"/>
  <c r="D1798" i="30"/>
  <c r="D1797" i="30"/>
  <c r="D1796" i="30"/>
  <c r="D1795" i="30"/>
  <c r="D1794" i="30"/>
  <c r="D1793" i="30"/>
  <c r="D1792" i="30"/>
  <c r="D1791" i="30"/>
  <c r="D1790" i="30"/>
  <c r="D1789" i="30"/>
  <c r="D1788" i="30"/>
  <c r="D1787" i="30"/>
  <c r="D1786" i="30"/>
  <c r="D1785" i="30"/>
  <c r="D1784" i="30"/>
  <c r="D1783" i="30"/>
  <c r="D1782" i="30"/>
  <c r="D1781" i="30"/>
  <c r="D1780" i="30"/>
  <c r="D1779" i="30"/>
  <c r="D1778" i="30"/>
  <c r="D1777" i="30"/>
  <c r="D1776" i="30"/>
  <c r="D1775" i="30"/>
  <c r="D1774" i="30"/>
  <c r="D1773" i="30"/>
  <c r="D1772" i="30"/>
  <c r="D1771" i="30"/>
  <c r="D1770" i="30"/>
  <c r="D1769" i="30"/>
  <c r="D1768" i="30"/>
  <c r="D1767" i="30"/>
  <c r="D1766" i="30"/>
  <c r="D1765" i="30"/>
  <c r="D1764" i="30"/>
  <c r="D1763" i="30"/>
  <c r="D1762" i="30"/>
  <c r="D1761" i="30"/>
  <c r="D1760" i="30"/>
  <c r="D1759" i="30"/>
  <c r="D1758" i="30"/>
  <c r="D1757" i="30"/>
  <c r="D1756" i="30"/>
  <c r="D1755" i="30"/>
  <c r="D1754" i="30"/>
  <c r="D1753" i="30"/>
  <c r="D1752" i="30"/>
  <c r="D1751" i="30"/>
  <c r="D1750" i="30"/>
  <c r="D1749" i="30"/>
  <c r="D1748" i="30"/>
  <c r="D1747" i="30"/>
  <c r="D1746" i="30"/>
  <c r="D1745" i="30"/>
  <c r="D1744" i="30"/>
  <c r="D1743" i="30"/>
  <c r="D1742" i="30"/>
  <c r="D1741" i="30"/>
  <c r="D1740" i="30"/>
  <c r="D1739" i="30"/>
  <c r="D1738" i="30"/>
  <c r="D1737" i="30"/>
  <c r="D1736" i="30"/>
  <c r="D1735" i="30"/>
  <c r="D1734" i="30"/>
  <c r="D1733" i="30"/>
  <c r="D1732" i="30"/>
  <c r="D1731" i="30"/>
  <c r="D1730" i="30"/>
  <c r="D1729" i="30"/>
  <c r="D1728" i="30"/>
  <c r="D1727" i="30"/>
  <c r="D1726" i="30"/>
  <c r="D1725" i="30"/>
  <c r="D1724" i="30"/>
  <c r="D1723" i="30"/>
  <c r="D1722" i="30"/>
  <c r="D1721" i="30"/>
  <c r="D1720" i="30"/>
  <c r="D1719" i="30"/>
  <c r="D1718" i="30"/>
  <c r="D1717" i="30"/>
  <c r="D1716" i="30"/>
  <c r="D1715" i="30"/>
  <c r="D1714" i="30"/>
  <c r="D1713" i="30"/>
  <c r="D1712" i="30"/>
  <c r="D1711" i="30"/>
  <c r="D1710" i="30"/>
  <c r="D1709" i="30"/>
  <c r="D1708" i="30"/>
  <c r="D1707" i="30"/>
  <c r="D1706" i="30"/>
  <c r="D1705" i="30"/>
  <c r="D1704" i="30"/>
  <c r="D1703" i="30"/>
  <c r="D1702" i="30"/>
  <c r="D1701" i="30"/>
  <c r="D1700" i="30"/>
  <c r="D1699" i="30"/>
  <c r="D1698" i="30"/>
  <c r="D1697" i="30"/>
  <c r="D1696" i="30"/>
  <c r="D1695" i="30"/>
  <c r="D1694" i="30"/>
  <c r="D1693" i="30"/>
  <c r="D1692" i="30"/>
  <c r="D1691" i="30"/>
  <c r="D1690" i="30"/>
  <c r="D1689" i="30"/>
  <c r="D1688" i="30"/>
  <c r="D1687" i="30"/>
  <c r="D1686" i="30"/>
  <c r="D1685" i="30"/>
  <c r="D1684" i="30"/>
  <c r="D1683" i="30"/>
  <c r="D1682" i="30"/>
  <c r="D1681" i="30"/>
  <c r="D1680" i="30"/>
  <c r="D1679" i="30"/>
  <c r="D1678" i="30"/>
  <c r="D1677" i="30"/>
  <c r="D1676" i="30"/>
  <c r="D1675" i="30"/>
  <c r="D1674" i="30"/>
  <c r="D1673" i="30"/>
  <c r="D1672" i="30"/>
  <c r="D1671" i="30"/>
  <c r="D1670" i="30"/>
  <c r="D1669" i="30"/>
  <c r="D1668" i="30"/>
  <c r="D1667" i="30"/>
  <c r="D1666" i="30"/>
  <c r="D1665" i="30"/>
  <c r="D1664" i="30"/>
  <c r="D1663" i="30"/>
  <c r="D1662" i="30"/>
  <c r="D1661" i="30"/>
  <c r="D1660" i="30"/>
  <c r="D1659" i="30"/>
  <c r="D1658" i="30"/>
  <c r="D1657" i="30"/>
  <c r="D1656" i="30"/>
  <c r="D1655" i="30"/>
  <c r="D1654" i="30"/>
  <c r="D1653" i="30"/>
  <c r="D1652" i="30"/>
  <c r="D1651" i="30"/>
  <c r="D1650" i="30"/>
  <c r="D1649" i="30"/>
  <c r="D1648" i="30"/>
  <c r="D1647" i="30"/>
  <c r="D1646" i="30"/>
  <c r="D1645" i="30"/>
  <c r="D1644" i="30"/>
  <c r="D1643" i="30"/>
  <c r="D1642" i="30"/>
  <c r="D1641" i="30"/>
  <c r="D1640" i="30"/>
  <c r="D1639" i="30"/>
  <c r="D1638" i="30"/>
  <c r="D1637" i="30"/>
  <c r="D1636" i="30"/>
  <c r="D1635" i="30"/>
  <c r="D1634" i="30"/>
  <c r="D1633" i="30"/>
  <c r="D1632" i="30"/>
  <c r="D1631" i="30"/>
  <c r="D1630" i="30"/>
  <c r="D1629" i="30"/>
  <c r="D1628" i="30"/>
  <c r="D1627" i="30"/>
  <c r="D1626" i="30"/>
  <c r="D1625" i="30"/>
  <c r="D1624" i="30"/>
  <c r="D1623" i="30"/>
  <c r="D1622" i="30"/>
  <c r="D1621" i="30"/>
  <c r="D1620" i="30"/>
  <c r="D1619" i="30"/>
  <c r="D1618" i="30"/>
  <c r="D1617" i="30"/>
  <c r="D1616" i="30"/>
  <c r="D1615" i="30"/>
  <c r="D1614" i="30"/>
  <c r="D1613" i="30"/>
  <c r="D1612" i="30"/>
  <c r="D1611" i="30"/>
  <c r="D1610" i="30"/>
  <c r="D1609" i="30"/>
  <c r="D1608" i="30"/>
  <c r="D1607" i="30"/>
  <c r="D1606" i="30"/>
  <c r="D1605" i="30"/>
  <c r="D1604" i="30"/>
  <c r="D1603" i="30"/>
  <c r="D1602" i="30"/>
  <c r="D1601" i="30"/>
  <c r="D1600" i="30"/>
  <c r="D1599" i="30"/>
  <c r="D1598" i="30"/>
  <c r="D1597" i="30"/>
  <c r="D1596" i="30"/>
  <c r="D1595" i="30"/>
  <c r="D1594" i="30"/>
  <c r="D1593" i="30"/>
  <c r="D1592" i="30"/>
  <c r="D1591" i="30"/>
  <c r="D1590" i="30"/>
  <c r="D1589" i="30"/>
  <c r="D1588" i="30"/>
  <c r="D1587" i="30"/>
  <c r="D1586" i="30"/>
  <c r="D1585" i="30"/>
  <c r="D1584" i="30"/>
  <c r="D1583" i="30"/>
  <c r="D1582" i="30"/>
  <c r="D1581" i="30"/>
  <c r="D1580" i="30"/>
  <c r="D1579" i="30"/>
  <c r="D1578" i="30"/>
  <c r="D1577" i="30"/>
  <c r="D1576" i="30"/>
  <c r="D1575" i="30"/>
  <c r="D1574" i="30"/>
  <c r="D1573" i="30"/>
  <c r="D1572" i="30"/>
  <c r="D1571" i="30"/>
  <c r="D1570" i="30"/>
  <c r="D1569" i="30"/>
  <c r="D1568" i="30"/>
  <c r="D1567" i="30"/>
  <c r="D1566" i="30"/>
  <c r="D1565" i="30"/>
  <c r="D1564" i="30"/>
  <c r="D1563" i="30"/>
  <c r="D1562" i="30"/>
  <c r="D1561" i="30"/>
  <c r="D1560" i="30"/>
  <c r="D1559" i="30"/>
  <c r="D1558" i="30"/>
  <c r="D1557" i="30"/>
  <c r="D1556" i="30"/>
  <c r="D1555" i="30"/>
  <c r="D1554" i="30"/>
  <c r="D1553" i="30"/>
  <c r="D1552" i="30"/>
  <c r="D1551" i="30"/>
  <c r="D1550" i="30"/>
  <c r="D1549" i="30"/>
  <c r="D1548" i="30"/>
  <c r="D1547" i="30"/>
  <c r="D1546" i="30"/>
  <c r="D1545" i="30"/>
  <c r="D1544" i="30"/>
  <c r="D1543" i="30"/>
  <c r="D1542" i="30"/>
  <c r="D1541" i="30"/>
  <c r="D1540" i="30"/>
  <c r="D1539" i="30"/>
  <c r="D1538" i="30"/>
  <c r="D1537" i="30"/>
  <c r="D1536" i="30"/>
  <c r="D1535" i="30"/>
  <c r="D1534" i="30"/>
  <c r="D1533" i="30"/>
  <c r="D1532" i="30"/>
  <c r="D1531" i="30"/>
  <c r="D1530" i="30"/>
  <c r="D1529" i="30"/>
  <c r="D1528" i="30"/>
  <c r="D1527" i="30"/>
  <c r="D1526" i="30"/>
  <c r="D1525" i="30"/>
  <c r="D1524" i="30"/>
  <c r="D1523" i="30"/>
  <c r="D1522" i="30"/>
  <c r="D1521" i="30"/>
  <c r="D1520" i="30"/>
  <c r="D1519" i="30"/>
  <c r="D1518" i="30"/>
  <c r="D1517" i="30"/>
  <c r="D1516" i="30"/>
  <c r="D1515" i="30"/>
  <c r="D1514" i="30"/>
  <c r="D1513" i="30"/>
  <c r="D1512" i="30"/>
  <c r="D1511" i="30"/>
  <c r="D1510" i="30"/>
  <c r="D1509" i="30"/>
  <c r="D1508" i="30"/>
  <c r="D1507" i="30"/>
  <c r="D1506" i="30"/>
  <c r="D1505" i="30"/>
  <c r="D1504" i="30"/>
  <c r="D1503" i="30"/>
  <c r="D1502" i="30"/>
  <c r="D1501" i="30"/>
  <c r="D1500" i="30"/>
  <c r="D1499" i="30"/>
  <c r="D1498" i="30"/>
  <c r="D1497" i="30"/>
  <c r="D1496" i="30"/>
  <c r="D1495" i="30"/>
  <c r="D1494" i="30"/>
  <c r="D1493" i="30"/>
  <c r="D1492" i="30"/>
  <c r="D1491" i="30"/>
  <c r="D1490" i="30"/>
  <c r="D1489" i="30"/>
  <c r="D1488" i="30"/>
  <c r="D1487" i="30"/>
  <c r="D1486" i="30"/>
  <c r="D1485" i="30"/>
  <c r="D1484" i="30"/>
  <c r="D1483" i="30"/>
  <c r="D1482" i="30"/>
  <c r="D1481" i="30"/>
  <c r="D1480" i="30"/>
  <c r="D1479" i="30"/>
  <c r="D1478" i="30"/>
  <c r="D1477" i="30"/>
  <c r="D1476" i="30"/>
  <c r="D1475" i="30"/>
  <c r="D1474" i="30"/>
  <c r="D1473" i="30"/>
  <c r="D1472" i="30"/>
  <c r="D1471" i="30"/>
  <c r="D1470" i="30"/>
  <c r="D1469" i="30"/>
  <c r="D1468" i="30"/>
  <c r="D1467" i="30"/>
  <c r="D1466" i="30"/>
  <c r="D1465" i="30"/>
  <c r="D1464" i="30"/>
  <c r="D1463" i="30"/>
  <c r="D1462" i="30"/>
  <c r="D1461" i="30"/>
  <c r="D1460" i="30"/>
  <c r="D1459" i="30"/>
  <c r="D1458" i="30"/>
  <c r="D1457" i="30"/>
  <c r="D1456" i="30"/>
  <c r="D1455" i="30"/>
  <c r="D1454" i="30"/>
  <c r="D1453" i="30"/>
  <c r="D1452" i="30"/>
  <c r="D1451" i="30"/>
  <c r="D1450" i="30"/>
  <c r="D1449" i="30"/>
  <c r="D1448" i="30"/>
  <c r="D1447" i="30"/>
  <c r="D1446" i="30"/>
  <c r="D1445" i="30"/>
  <c r="D1444" i="30"/>
  <c r="D1443" i="30"/>
  <c r="D1442" i="30"/>
  <c r="D1441" i="30"/>
  <c r="D1440" i="30"/>
  <c r="D1439" i="30"/>
  <c r="D1438" i="30"/>
  <c r="D1437" i="30"/>
  <c r="D1436" i="30"/>
  <c r="D1435" i="30"/>
  <c r="D1434" i="30"/>
  <c r="D1433" i="30"/>
  <c r="D1432" i="30"/>
  <c r="D1431" i="30"/>
  <c r="D1430" i="30"/>
  <c r="D1429" i="30"/>
  <c r="D1428" i="30"/>
  <c r="D1427" i="30"/>
  <c r="D1426" i="30"/>
  <c r="D1425" i="30"/>
  <c r="D1424" i="30"/>
  <c r="D1423" i="30"/>
  <c r="D1422" i="30"/>
  <c r="D1421" i="30"/>
  <c r="D1420" i="30"/>
  <c r="D1419" i="30"/>
  <c r="D1418" i="30"/>
  <c r="D1417" i="30"/>
  <c r="D1416" i="30"/>
  <c r="D1415" i="30"/>
  <c r="D1414" i="30"/>
  <c r="D1413" i="30"/>
  <c r="D1412" i="30"/>
  <c r="D1411" i="30"/>
  <c r="D1410" i="30"/>
  <c r="D1409" i="30"/>
  <c r="D1408" i="30"/>
  <c r="D1407" i="30"/>
  <c r="D1406" i="30"/>
  <c r="D1405" i="30"/>
  <c r="D1404" i="30"/>
  <c r="D1403" i="30"/>
  <c r="D1402" i="30"/>
  <c r="D1401" i="30"/>
  <c r="D1400" i="30"/>
  <c r="D1399" i="30"/>
  <c r="D1398" i="30"/>
  <c r="D1397" i="30"/>
  <c r="D1396" i="30"/>
  <c r="D1395" i="30"/>
  <c r="D1394" i="30"/>
  <c r="D1393" i="30"/>
  <c r="D1392" i="30"/>
  <c r="D1391" i="30"/>
  <c r="D1390" i="30"/>
  <c r="D1389" i="30"/>
  <c r="D1388" i="30"/>
  <c r="D1387" i="30"/>
  <c r="D1386" i="30"/>
  <c r="D1385" i="30"/>
  <c r="D1384" i="30"/>
  <c r="D1383" i="30"/>
  <c r="D1382" i="30"/>
  <c r="D1381" i="30"/>
  <c r="D1380" i="30"/>
  <c r="D1379" i="30"/>
  <c r="D1378" i="30"/>
  <c r="D1377" i="30"/>
  <c r="D1376" i="30"/>
  <c r="D1375" i="30"/>
  <c r="D1374" i="30"/>
  <c r="D1373" i="30"/>
  <c r="D1372" i="30"/>
  <c r="D1371" i="30"/>
  <c r="D1370" i="30"/>
  <c r="D1369" i="30"/>
  <c r="D1368" i="30"/>
  <c r="D1367" i="30"/>
  <c r="D1366" i="30"/>
  <c r="D1365" i="30"/>
  <c r="D1364" i="30"/>
  <c r="D1363" i="30"/>
  <c r="D1362" i="30"/>
  <c r="D1361" i="30"/>
  <c r="D1360" i="30"/>
  <c r="D1359" i="30"/>
  <c r="D1358" i="30"/>
  <c r="D1357" i="30"/>
  <c r="D1356" i="30"/>
  <c r="D1355" i="30"/>
  <c r="D1354" i="30"/>
  <c r="D1353" i="30"/>
  <c r="D1352" i="30"/>
  <c r="D1351" i="30"/>
  <c r="D1350" i="30"/>
  <c r="D1349" i="30"/>
  <c r="D1348" i="30"/>
  <c r="D1347" i="30"/>
  <c r="D1346" i="30"/>
  <c r="D1345" i="30"/>
  <c r="D1344" i="30"/>
  <c r="D1343" i="30"/>
  <c r="D1342" i="30"/>
  <c r="D1341" i="30"/>
  <c r="D1340" i="30"/>
  <c r="D1339" i="30"/>
  <c r="D1338" i="30"/>
  <c r="D1337" i="30"/>
  <c r="D1336" i="30"/>
  <c r="D1335" i="30"/>
  <c r="D1334" i="30"/>
  <c r="D1333" i="30"/>
  <c r="D1332" i="30"/>
  <c r="D1331" i="30"/>
  <c r="D1330" i="30"/>
  <c r="D1329" i="30"/>
  <c r="D1328" i="30"/>
  <c r="D1327" i="30"/>
  <c r="D1326" i="30"/>
  <c r="D1325" i="30"/>
  <c r="D1324" i="30"/>
  <c r="D1323" i="30"/>
  <c r="D1322" i="30"/>
  <c r="D1321" i="30"/>
  <c r="D1320" i="30"/>
  <c r="D1319" i="30"/>
  <c r="D1318" i="30"/>
  <c r="D1317" i="30"/>
  <c r="D1316" i="30"/>
  <c r="D1315" i="30"/>
  <c r="D1314" i="30"/>
  <c r="D1313" i="30"/>
  <c r="D1312" i="30"/>
  <c r="D1311" i="30"/>
  <c r="D1310" i="30"/>
  <c r="D1309" i="30"/>
  <c r="D1308" i="30"/>
  <c r="D1307" i="30"/>
  <c r="D1306" i="30"/>
  <c r="D1305" i="30"/>
  <c r="D1304" i="30"/>
  <c r="D1303" i="30"/>
  <c r="D1302" i="30"/>
  <c r="D1301" i="30"/>
  <c r="D1300" i="30"/>
  <c r="D1299" i="30"/>
  <c r="D1298" i="30"/>
  <c r="D1297" i="30"/>
  <c r="D1296" i="30"/>
  <c r="D1295" i="30"/>
  <c r="D1294" i="30"/>
  <c r="D1293" i="30"/>
  <c r="D1292" i="30"/>
  <c r="D1291" i="30"/>
  <c r="D1290" i="30"/>
  <c r="D1289" i="30"/>
  <c r="D1288" i="30"/>
  <c r="D1287" i="30"/>
  <c r="D1286" i="30"/>
  <c r="D1285" i="30"/>
  <c r="D1284" i="30"/>
  <c r="D1283" i="30"/>
  <c r="D1282" i="30"/>
  <c r="D1281" i="30"/>
  <c r="D1280" i="30"/>
  <c r="D1279" i="30"/>
  <c r="D1278" i="30"/>
  <c r="D1277" i="30"/>
  <c r="D1276" i="30"/>
  <c r="D1275" i="30"/>
  <c r="D1274" i="30"/>
  <c r="D1273" i="30"/>
  <c r="D1272" i="30"/>
  <c r="D1271" i="30"/>
  <c r="D1270" i="30"/>
  <c r="D1269" i="30"/>
  <c r="D1268" i="30"/>
  <c r="D1267" i="30"/>
  <c r="D1266" i="30"/>
  <c r="D1265" i="30"/>
  <c r="D1264" i="30"/>
  <c r="D1263" i="30"/>
  <c r="D1262" i="30"/>
  <c r="D1261" i="30"/>
  <c r="D1260" i="30"/>
  <c r="D1259" i="30"/>
  <c r="D1258" i="30"/>
  <c r="D1257" i="30"/>
  <c r="D1256" i="30"/>
  <c r="D1255" i="30"/>
  <c r="D1254" i="30"/>
  <c r="D1253" i="30"/>
  <c r="D1252" i="30"/>
  <c r="D1251" i="30"/>
  <c r="D1250" i="30"/>
  <c r="D1249" i="30"/>
  <c r="D1248" i="30"/>
  <c r="D1247" i="30"/>
  <c r="D1246" i="30"/>
  <c r="D1245" i="30"/>
  <c r="D1244" i="30"/>
  <c r="D1243" i="30"/>
  <c r="D1242" i="30"/>
  <c r="D1241" i="30"/>
  <c r="D1240" i="30"/>
  <c r="D1239" i="30"/>
  <c r="D1238" i="30"/>
  <c r="D1237" i="30"/>
  <c r="D1236" i="30"/>
  <c r="D1235" i="30"/>
  <c r="D1234" i="30"/>
  <c r="D1233" i="30"/>
  <c r="D1232" i="30"/>
  <c r="D1231" i="30"/>
  <c r="D1230" i="30"/>
  <c r="D1229" i="30"/>
  <c r="D1228" i="30"/>
  <c r="D1227" i="30"/>
  <c r="D1226" i="30"/>
  <c r="D1225" i="30"/>
  <c r="D1224" i="30"/>
  <c r="D1223" i="30"/>
  <c r="D1222" i="30"/>
  <c r="D1221" i="30"/>
  <c r="D1220" i="30"/>
  <c r="D1219" i="30"/>
  <c r="D1218" i="30"/>
  <c r="D1217" i="30"/>
  <c r="D1216" i="30"/>
  <c r="D1215" i="30"/>
  <c r="D1214" i="30"/>
  <c r="D1213" i="30"/>
  <c r="D1212" i="30"/>
  <c r="D1211" i="30"/>
  <c r="D1210" i="30"/>
  <c r="D1209" i="30"/>
  <c r="D1208" i="30"/>
  <c r="D1207" i="30"/>
  <c r="D1206" i="30"/>
  <c r="D1205" i="30"/>
  <c r="D1204" i="30"/>
  <c r="D1203" i="30"/>
  <c r="D1202" i="30"/>
  <c r="D1201" i="30"/>
  <c r="D1200" i="30"/>
  <c r="D1199" i="30"/>
  <c r="D1198" i="30"/>
  <c r="D1197" i="30"/>
  <c r="D1196" i="30"/>
  <c r="D1195" i="30"/>
  <c r="D1194" i="30"/>
  <c r="D1193" i="30"/>
  <c r="D1192" i="30"/>
  <c r="D1191" i="30"/>
  <c r="D1190" i="30"/>
  <c r="D1189" i="30"/>
  <c r="D1188" i="30"/>
  <c r="D1187" i="30"/>
  <c r="D1186" i="30"/>
  <c r="D1185" i="30"/>
  <c r="D1184" i="30"/>
  <c r="D1183" i="30"/>
  <c r="D1182" i="30"/>
  <c r="D1181" i="30"/>
  <c r="D1180" i="30"/>
  <c r="D1179" i="30"/>
  <c r="D1178" i="30"/>
  <c r="D1177" i="30"/>
  <c r="D1176" i="30"/>
  <c r="D1175" i="30"/>
  <c r="D1174" i="30"/>
  <c r="D1173" i="30"/>
  <c r="D1172" i="30"/>
  <c r="D1171" i="30"/>
  <c r="D1170" i="30"/>
  <c r="D1169" i="30"/>
  <c r="D1168" i="30"/>
  <c r="D1167" i="30"/>
  <c r="D1166" i="30"/>
  <c r="D1165" i="30"/>
  <c r="D1164" i="30"/>
  <c r="D1163" i="30"/>
  <c r="D1162" i="30"/>
  <c r="D1161" i="30"/>
  <c r="D1160" i="30"/>
  <c r="D1159" i="30"/>
  <c r="D1158" i="30"/>
  <c r="D1157" i="30"/>
  <c r="D1156" i="30"/>
  <c r="D1155" i="30"/>
  <c r="D1154" i="30"/>
  <c r="D1153" i="30"/>
  <c r="D1152" i="30"/>
  <c r="D1151" i="30"/>
  <c r="D1150" i="30"/>
  <c r="D1149" i="30"/>
  <c r="D1148" i="30"/>
  <c r="D1147" i="30"/>
  <c r="D1146" i="30"/>
  <c r="D1145" i="30"/>
  <c r="D1144" i="30"/>
  <c r="D1143" i="30"/>
  <c r="D1142" i="30"/>
  <c r="D1141" i="30"/>
  <c r="D1140" i="30"/>
  <c r="D1139" i="30"/>
  <c r="D1138" i="30"/>
  <c r="D1137" i="30"/>
  <c r="D1136" i="30"/>
  <c r="D1135" i="30"/>
  <c r="D1134" i="30"/>
  <c r="D1133" i="30"/>
  <c r="D1132" i="30"/>
  <c r="D1131" i="30"/>
  <c r="D1130" i="30"/>
  <c r="D1129" i="30"/>
  <c r="D1128" i="30"/>
  <c r="D1127" i="30"/>
  <c r="D1126" i="30"/>
  <c r="D1125" i="30"/>
  <c r="D1124" i="30"/>
  <c r="D1123" i="30"/>
  <c r="D1122" i="30"/>
  <c r="D1121" i="30"/>
  <c r="D1120" i="30"/>
  <c r="D1119" i="30"/>
  <c r="D1118" i="30"/>
  <c r="D1117" i="30"/>
  <c r="D1116" i="30"/>
  <c r="D1115" i="30"/>
  <c r="D1114" i="30"/>
  <c r="D1113" i="30"/>
  <c r="D1112" i="30"/>
  <c r="D1111" i="30"/>
  <c r="D1110" i="30"/>
  <c r="D1109" i="30"/>
  <c r="D1108" i="30"/>
  <c r="D1107" i="30"/>
  <c r="D1106" i="30"/>
  <c r="D1105" i="30"/>
  <c r="D1104" i="30"/>
  <c r="D1103" i="30"/>
  <c r="D1102" i="30"/>
  <c r="D1101" i="30"/>
  <c r="D1100" i="30"/>
  <c r="D1099" i="30"/>
  <c r="D1098" i="30"/>
  <c r="D1097" i="30"/>
  <c r="D1096" i="30"/>
  <c r="D1095" i="30"/>
  <c r="D1094" i="30"/>
  <c r="D1093" i="30"/>
  <c r="D1092" i="30"/>
  <c r="D1091" i="30"/>
  <c r="D1090" i="30"/>
  <c r="D1089" i="30"/>
  <c r="D1088" i="30"/>
  <c r="D1087" i="30"/>
  <c r="D1086" i="30"/>
  <c r="D1085" i="30"/>
  <c r="D1084" i="30"/>
  <c r="D1083" i="30"/>
  <c r="D1082" i="30"/>
  <c r="D1081" i="30"/>
  <c r="D1080" i="30"/>
  <c r="D1079" i="30"/>
  <c r="D1078" i="30"/>
  <c r="D1077" i="30"/>
  <c r="D1076" i="30"/>
  <c r="D1075" i="30"/>
  <c r="D1074" i="30"/>
  <c r="D1073" i="30"/>
  <c r="D1072" i="30"/>
  <c r="D1071" i="30"/>
  <c r="D1070" i="30"/>
  <c r="D1069" i="30"/>
  <c r="D1068" i="30"/>
  <c r="D1067" i="30"/>
  <c r="D1066" i="30"/>
  <c r="D1065" i="30"/>
  <c r="D1064" i="30"/>
  <c r="D1063" i="30"/>
  <c r="D1062" i="30"/>
  <c r="D1061" i="30"/>
  <c r="D1060" i="30"/>
  <c r="D1059" i="30"/>
  <c r="D1058" i="30"/>
  <c r="D1057" i="30"/>
  <c r="D1056" i="30"/>
  <c r="D1055" i="30"/>
  <c r="D1054" i="30"/>
  <c r="D1053" i="30"/>
  <c r="D1052" i="30"/>
  <c r="D1051" i="30"/>
  <c r="D1050" i="30"/>
  <c r="D1049" i="30"/>
  <c r="D1048" i="30"/>
  <c r="D1047" i="30"/>
  <c r="D1046" i="30"/>
  <c r="D1045" i="30"/>
  <c r="D1044" i="30"/>
  <c r="D1043" i="30"/>
  <c r="D1042" i="30"/>
  <c r="D1041" i="30"/>
  <c r="D1040" i="30"/>
  <c r="D1039" i="30"/>
  <c r="D1038" i="30"/>
  <c r="D1037" i="30"/>
  <c r="D1036" i="30"/>
  <c r="D1035" i="30"/>
  <c r="D1034" i="30"/>
  <c r="D1033" i="30"/>
  <c r="D1032" i="30"/>
  <c r="D1031" i="30"/>
  <c r="D1030" i="30"/>
  <c r="D1029" i="30"/>
  <c r="D1028" i="30"/>
  <c r="D1027" i="30"/>
  <c r="D1026" i="30"/>
  <c r="D1025" i="30"/>
  <c r="D1024" i="30"/>
  <c r="D1023" i="30"/>
  <c r="D1022" i="30"/>
  <c r="D1021" i="30"/>
  <c r="D1020" i="30"/>
  <c r="D1019" i="30"/>
  <c r="D1018" i="30"/>
  <c r="D1017" i="30"/>
  <c r="D1016" i="30"/>
  <c r="D1015" i="30"/>
  <c r="D1014" i="30"/>
  <c r="D1013" i="30"/>
  <c r="D1012" i="30"/>
  <c r="D1011" i="30"/>
  <c r="D1010" i="30"/>
  <c r="D1009" i="30"/>
  <c r="D1008" i="30"/>
  <c r="D1007" i="30"/>
  <c r="D1006" i="30"/>
  <c r="D1005" i="30"/>
  <c r="D1004" i="30"/>
  <c r="D1003" i="30"/>
  <c r="D1002" i="30"/>
  <c r="D1001" i="30"/>
  <c r="D1000" i="30"/>
  <c r="D999" i="30"/>
  <c r="D998" i="30"/>
  <c r="D997" i="30"/>
  <c r="D996" i="30"/>
  <c r="D995" i="30"/>
  <c r="D994" i="30"/>
  <c r="D993" i="30"/>
  <c r="D992" i="30"/>
  <c r="D991" i="30"/>
  <c r="D990" i="30"/>
  <c r="D989" i="30"/>
  <c r="D988" i="30"/>
  <c r="D987" i="30"/>
  <c r="D986" i="30"/>
  <c r="D985" i="30"/>
  <c r="D984" i="30"/>
  <c r="D983" i="30"/>
  <c r="D982" i="30"/>
  <c r="D981" i="30"/>
  <c r="D980" i="30"/>
  <c r="D979" i="30"/>
  <c r="D978" i="30"/>
  <c r="D977" i="30"/>
  <c r="D976" i="30"/>
  <c r="D975" i="30"/>
  <c r="D974" i="30"/>
  <c r="D973" i="30"/>
  <c r="D972" i="30"/>
  <c r="D971" i="30"/>
  <c r="D970" i="30"/>
  <c r="D969" i="30"/>
  <c r="D968" i="30"/>
  <c r="D967" i="30"/>
  <c r="D966" i="30"/>
  <c r="D965" i="30"/>
  <c r="D964" i="30"/>
  <c r="D963" i="30"/>
  <c r="D962" i="30"/>
  <c r="D961" i="30"/>
  <c r="D960" i="30"/>
  <c r="D959" i="30"/>
  <c r="D958" i="30"/>
  <c r="D957" i="30"/>
  <c r="D956" i="30"/>
  <c r="D955" i="30"/>
  <c r="D954" i="30"/>
  <c r="D953" i="30"/>
  <c r="D952" i="30"/>
  <c r="D951" i="30"/>
  <c r="D950" i="30"/>
  <c r="D949" i="30"/>
  <c r="D948" i="30"/>
  <c r="D947" i="30"/>
  <c r="D946" i="30"/>
  <c r="D945" i="30"/>
  <c r="D944" i="30"/>
  <c r="D943" i="30"/>
  <c r="D942" i="30"/>
  <c r="D941" i="30"/>
  <c r="D940" i="30"/>
  <c r="D939" i="30"/>
  <c r="D938" i="30"/>
  <c r="D937" i="30"/>
  <c r="D936" i="30"/>
  <c r="D935" i="30"/>
  <c r="D934" i="30"/>
  <c r="D933" i="30"/>
  <c r="D932" i="30"/>
  <c r="D931" i="30"/>
  <c r="D930" i="30"/>
  <c r="D929" i="30"/>
  <c r="D928" i="30"/>
  <c r="D927" i="30"/>
  <c r="D926" i="30"/>
  <c r="D925" i="30"/>
  <c r="D924" i="30"/>
  <c r="D923" i="30"/>
  <c r="D922" i="30"/>
  <c r="D921" i="30"/>
  <c r="D920" i="30"/>
  <c r="D919" i="30"/>
  <c r="D918" i="30"/>
  <c r="D917" i="30"/>
  <c r="D916" i="30"/>
  <c r="D915" i="30"/>
  <c r="D914" i="30"/>
  <c r="D913" i="30"/>
  <c r="D912" i="30"/>
  <c r="D911" i="30"/>
  <c r="D910" i="30"/>
  <c r="D909" i="30"/>
  <c r="D908" i="30"/>
  <c r="D907" i="30"/>
  <c r="D906" i="30"/>
  <c r="D905" i="30"/>
  <c r="D904" i="30"/>
  <c r="D903" i="30"/>
  <c r="D902" i="30"/>
  <c r="D901" i="30"/>
  <c r="D900" i="30"/>
  <c r="D899" i="30"/>
  <c r="D898" i="30"/>
  <c r="D897" i="30"/>
  <c r="D896" i="30"/>
  <c r="D895" i="30"/>
  <c r="D894" i="30"/>
  <c r="D893" i="30"/>
  <c r="D892" i="30"/>
  <c r="D891" i="30"/>
  <c r="D890" i="30"/>
  <c r="D889" i="30"/>
  <c r="D888" i="30"/>
  <c r="D887" i="30"/>
  <c r="D886" i="30"/>
  <c r="D885" i="30"/>
  <c r="D884" i="30"/>
  <c r="D883" i="30"/>
  <c r="D882" i="30"/>
  <c r="D881" i="30"/>
  <c r="D880" i="30"/>
  <c r="D879" i="30"/>
  <c r="D878" i="30"/>
  <c r="D877" i="30"/>
  <c r="D876" i="30"/>
  <c r="D875" i="30"/>
  <c r="D874" i="30"/>
  <c r="D873" i="30"/>
  <c r="D872" i="30"/>
  <c r="D871" i="30"/>
  <c r="D870" i="30"/>
  <c r="D869" i="30"/>
  <c r="D868" i="30"/>
  <c r="D867" i="30"/>
  <c r="D866" i="30"/>
  <c r="D865" i="30"/>
  <c r="D864" i="30"/>
  <c r="D863" i="30"/>
  <c r="D862" i="30"/>
  <c r="D861" i="30"/>
  <c r="D860" i="30"/>
  <c r="D859" i="30"/>
  <c r="D858" i="30"/>
  <c r="D857" i="30"/>
  <c r="D856" i="30"/>
  <c r="D855" i="30"/>
  <c r="D854" i="30"/>
  <c r="D853" i="30"/>
  <c r="D852" i="30"/>
  <c r="D851" i="30"/>
  <c r="D850" i="30"/>
  <c r="D849" i="30"/>
  <c r="D848" i="30"/>
  <c r="D847" i="30"/>
  <c r="D846" i="30"/>
  <c r="D845" i="30"/>
  <c r="D844" i="30"/>
  <c r="D843" i="30"/>
  <c r="D842" i="30"/>
  <c r="D841" i="30"/>
  <c r="D840" i="30"/>
  <c r="D839" i="30"/>
  <c r="D838" i="30"/>
  <c r="D837" i="30"/>
  <c r="D836" i="30"/>
  <c r="D835" i="30"/>
  <c r="D834" i="30"/>
  <c r="D833" i="30"/>
  <c r="D832" i="30"/>
  <c r="D831" i="30"/>
  <c r="D830" i="30"/>
  <c r="D829" i="30"/>
  <c r="D828" i="30"/>
  <c r="D827" i="30"/>
  <c r="D826" i="30"/>
  <c r="D825" i="30"/>
  <c r="D824" i="30"/>
  <c r="D823" i="30"/>
  <c r="D822" i="30"/>
  <c r="D821" i="30"/>
  <c r="D820" i="30"/>
  <c r="D819" i="30"/>
  <c r="D818" i="30"/>
  <c r="D817" i="30"/>
  <c r="D816" i="30"/>
  <c r="D815" i="30"/>
  <c r="D814" i="30"/>
  <c r="D813" i="30"/>
  <c r="D812" i="30"/>
  <c r="D811" i="30"/>
  <c r="D810" i="30"/>
  <c r="D809" i="30"/>
  <c r="D808" i="30"/>
  <c r="D807" i="30"/>
  <c r="D806" i="30"/>
  <c r="D805" i="30"/>
  <c r="D804" i="30"/>
  <c r="D803" i="30"/>
  <c r="D802" i="30"/>
  <c r="D801" i="30"/>
  <c r="D800" i="30"/>
  <c r="D799" i="30"/>
  <c r="D798" i="30"/>
  <c r="D797" i="30"/>
  <c r="D796" i="30"/>
  <c r="D795" i="30"/>
  <c r="D794" i="30"/>
  <c r="D793" i="30"/>
  <c r="D792" i="30"/>
  <c r="D791" i="30"/>
  <c r="D790" i="30"/>
  <c r="D789" i="30"/>
  <c r="D788" i="30"/>
  <c r="D787" i="30"/>
  <c r="D786" i="30"/>
  <c r="D785" i="30"/>
  <c r="D784" i="30"/>
  <c r="D783" i="30"/>
  <c r="D782" i="30"/>
  <c r="D781" i="30"/>
  <c r="D780" i="30"/>
  <c r="D779" i="30"/>
  <c r="D778" i="30"/>
  <c r="D777" i="30"/>
  <c r="D776" i="30"/>
  <c r="D775" i="30"/>
  <c r="D774" i="30"/>
  <c r="D773" i="30"/>
  <c r="D772" i="30"/>
  <c r="D771" i="30"/>
  <c r="D770" i="30"/>
  <c r="D769" i="30"/>
  <c r="D768" i="30"/>
  <c r="D767" i="30"/>
  <c r="D766" i="30"/>
  <c r="D765" i="30"/>
  <c r="D764" i="30"/>
  <c r="D763" i="30"/>
  <c r="D762" i="30"/>
  <c r="D761" i="30"/>
  <c r="D760" i="30"/>
  <c r="D759" i="30"/>
  <c r="D758" i="30"/>
  <c r="D757" i="30"/>
  <c r="D756" i="30"/>
  <c r="D755" i="30"/>
  <c r="D754" i="30"/>
  <c r="D753" i="30"/>
  <c r="D752" i="30"/>
  <c r="D751" i="30"/>
  <c r="D750" i="30"/>
  <c r="D749" i="30"/>
  <c r="D748" i="30"/>
  <c r="D747" i="30"/>
  <c r="D746" i="30"/>
  <c r="D745" i="30"/>
  <c r="D744" i="30"/>
  <c r="D743" i="30"/>
  <c r="D742" i="30"/>
  <c r="D741" i="30"/>
  <c r="D740" i="30"/>
  <c r="D739" i="30"/>
  <c r="D738" i="30"/>
  <c r="D737" i="30"/>
  <c r="D736" i="30"/>
  <c r="D735" i="30"/>
  <c r="D734" i="30"/>
  <c r="D733" i="30"/>
  <c r="D732" i="30"/>
  <c r="D731" i="30"/>
  <c r="D730" i="30"/>
  <c r="D729" i="30"/>
  <c r="D728" i="30"/>
  <c r="D727" i="30"/>
  <c r="D726" i="30"/>
  <c r="D725" i="30"/>
  <c r="D724" i="30"/>
  <c r="D723" i="30"/>
  <c r="D722" i="30"/>
  <c r="D721" i="30"/>
  <c r="D720" i="30"/>
  <c r="D719" i="30"/>
  <c r="D718" i="30"/>
  <c r="D717" i="30"/>
  <c r="D716" i="30"/>
  <c r="D715" i="30"/>
  <c r="D714" i="30"/>
  <c r="D713" i="30"/>
  <c r="D712" i="30"/>
  <c r="D711" i="30"/>
  <c r="D710" i="30"/>
  <c r="D709" i="30"/>
  <c r="D708" i="30"/>
  <c r="D707" i="30"/>
  <c r="D706" i="30"/>
  <c r="D705" i="30"/>
  <c r="D704" i="30"/>
  <c r="D703" i="30"/>
  <c r="D702" i="30"/>
  <c r="D701" i="30"/>
  <c r="D700" i="30"/>
  <c r="D699" i="30"/>
  <c r="D698" i="30"/>
  <c r="D697" i="30"/>
  <c r="D696" i="30"/>
  <c r="D695" i="30"/>
  <c r="D694" i="30"/>
  <c r="D693" i="30"/>
  <c r="D692" i="30"/>
  <c r="D691" i="30"/>
  <c r="D690" i="30"/>
  <c r="D689" i="30"/>
  <c r="D688" i="30"/>
  <c r="D687" i="30"/>
  <c r="D686" i="30"/>
  <c r="D685" i="30"/>
  <c r="D684" i="30"/>
  <c r="D683" i="30"/>
  <c r="D682" i="30"/>
  <c r="D681" i="30"/>
  <c r="D680" i="30"/>
  <c r="D679" i="30"/>
  <c r="D678" i="30"/>
  <c r="D677" i="30"/>
  <c r="D676" i="30"/>
  <c r="D675" i="30"/>
  <c r="D674" i="30"/>
  <c r="D673" i="30"/>
  <c r="D672" i="30"/>
  <c r="D671" i="30"/>
  <c r="D670" i="30"/>
  <c r="D669" i="30"/>
  <c r="D668" i="30"/>
  <c r="D667" i="30"/>
  <c r="D666" i="30"/>
  <c r="D665" i="30"/>
  <c r="D664" i="30"/>
  <c r="D663" i="30"/>
  <c r="D662" i="30"/>
  <c r="D661" i="30"/>
  <c r="D660" i="30"/>
  <c r="D659" i="30"/>
  <c r="D658" i="30"/>
  <c r="D657" i="30"/>
  <c r="D656" i="30"/>
  <c r="D655" i="30"/>
  <c r="D654" i="30"/>
  <c r="D653" i="30"/>
  <c r="D652" i="30"/>
  <c r="D651" i="30"/>
  <c r="D650" i="30"/>
  <c r="D649" i="30"/>
  <c r="D648" i="30"/>
  <c r="D647" i="30"/>
  <c r="D646" i="30"/>
  <c r="D645" i="30"/>
  <c r="D644" i="30"/>
  <c r="D643" i="30"/>
  <c r="D642" i="30"/>
  <c r="D641" i="30"/>
  <c r="D640" i="30"/>
  <c r="D639" i="30"/>
  <c r="D638" i="30"/>
  <c r="D637" i="30"/>
  <c r="D636" i="30"/>
  <c r="D635" i="30"/>
  <c r="D634" i="30"/>
  <c r="D633" i="30"/>
  <c r="D632" i="30"/>
  <c r="D631" i="30"/>
  <c r="D630" i="30"/>
  <c r="D629" i="30"/>
  <c r="D628" i="30"/>
  <c r="D627" i="30"/>
  <c r="D626" i="30"/>
  <c r="D625" i="30"/>
  <c r="D624" i="30"/>
  <c r="D623" i="30"/>
  <c r="D622" i="30"/>
  <c r="D621" i="30"/>
  <c r="D620" i="30"/>
  <c r="D619" i="30"/>
  <c r="D618" i="30"/>
  <c r="D617" i="30"/>
  <c r="D616" i="30"/>
  <c r="D615" i="30"/>
  <c r="D614" i="30"/>
  <c r="D613" i="30"/>
  <c r="D612" i="30"/>
  <c r="D611" i="30"/>
  <c r="D610" i="30"/>
  <c r="D609" i="30"/>
  <c r="D608" i="30"/>
  <c r="D607" i="30"/>
  <c r="D606" i="30"/>
  <c r="D605" i="30"/>
  <c r="D604" i="30"/>
  <c r="D603" i="30"/>
  <c r="D602" i="30"/>
  <c r="D601" i="30"/>
  <c r="D600" i="30"/>
  <c r="D599" i="30"/>
  <c r="D598" i="30"/>
  <c r="D597" i="30"/>
  <c r="D596" i="30"/>
  <c r="D595" i="30"/>
  <c r="D594" i="30"/>
  <c r="D593" i="30"/>
  <c r="D592" i="30"/>
  <c r="D591" i="30"/>
  <c r="D590" i="30"/>
  <c r="D589" i="30"/>
  <c r="D588" i="30"/>
  <c r="D587" i="30"/>
  <c r="D586" i="30"/>
  <c r="D585" i="30"/>
  <c r="D584" i="30"/>
  <c r="D583" i="30"/>
  <c r="D582" i="30"/>
  <c r="D581" i="30"/>
  <c r="D580" i="30"/>
  <c r="D579" i="30"/>
  <c r="D578" i="30"/>
  <c r="D577" i="30"/>
  <c r="D576" i="30"/>
  <c r="D575" i="30"/>
  <c r="D574" i="30"/>
  <c r="D573" i="30"/>
  <c r="D572" i="30"/>
  <c r="D571" i="30"/>
  <c r="D570" i="30"/>
  <c r="D569" i="30"/>
  <c r="D568" i="30"/>
  <c r="D567" i="30"/>
  <c r="D566" i="30"/>
  <c r="D565" i="30"/>
  <c r="D564" i="30"/>
  <c r="D563" i="30"/>
  <c r="D562" i="30"/>
  <c r="D561" i="30"/>
  <c r="D560" i="30"/>
  <c r="D559" i="30"/>
  <c r="D558" i="30"/>
  <c r="D557" i="30"/>
  <c r="D556" i="30"/>
  <c r="D555" i="30"/>
  <c r="D554" i="30"/>
  <c r="D553" i="30"/>
  <c r="D552" i="30"/>
  <c r="D551" i="30"/>
  <c r="D550" i="30"/>
  <c r="D549" i="30"/>
  <c r="D548" i="30"/>
  <c r="D547" i="30"/>
  <c r="D546" i="30"/>
  <c r="D545" i="30"/>
  <c r="D544" i="30"/>
  <c r="D543" i="30"/>
  <c r="D542" i="30"/>
  <c r="D541" i="30"/>
  <c r="D540" i="30"/>
  <c r="D539" i="30"/>
  <c r="D538" i="30"/>
  <c r="D537" i="30"/>
  <c r="D536" i="30"/>
  <c r="D535" i="30"/>
  <c r="D534" i="30"/>
  <c r="D533" i="30"/>
  <c r="D532" i="30"/>
  <c r="D531" i="30"/>
  <c r="D530" i="30"/>
  <c r="D529" i="30"/>
  <c r="D528" i="30"/>
  <c r="D527" i="30"/>
  <c r="D526" i="30"/>
  <c r="D525" i="30"/>
  <c r="D524" i="30"/>
  <c r="D523" i="30"/>
  <c r="D522" i="30"/>
  <c r="D521" i="30"/>
  <c r="D520" i="30"/>
  <c r="D519" i="30"/>
  <c r="D518" i="30"/>
  <c r="D517" i="30"/>
  <c r="D516" i="30"/>
  <c r="D515" i="30"/>
  <c r="D514" i="30"/>
  <c r="D513" i="30"/>
  <c r="D512" i="30"/>
  <c r="D511" i="30"/>
  <c r="D510" i="30"/>
  <c r="D509" i="30"/>
  <c r="D508" i="30"/>
  <c r="D507" i="30"/>
  <c r="D506" i="30"/>
  <c r="D505" i="30"/>
  <c r="D504" i="30"/>
  <c r="D503" i="30"/>
  <c r="D502" i="30"/>
  <c r="D501" i="30"/>
  <c r="D500" i="30"/>
  <c r="D499" i="30"/>
  <c r="D498" i="30"/>
  <c r="D497" i="30"/>
  <c r="D496" i="30"/>
  <c r="D495" i="30"/>
  <c r="D494" i="30"/>
  <c r="D493" i="30"/>
  <c r="D492" i="30"/>
  <c r="D491" i="30"/>
  <c r="D490" i="30"/>
  <c r="D489" i="30"/>
  <c r="D488" i="30"/>
  <c r="D487" i="30"/>
  <c r="D486" i="30"/>
  <c r="D485" i="30"/>
  <c r="D484" i="30"/>
  <c r="D483" i="30"/>
  <c r="D482" i="30"/>
  <c r="D481" i="30"/>
  <c r="D480" i="30"/>
  <c r="D479" i="30"/>
  <c r="D478" i="30"/>
  <c r="D477" i="30"/>
  <c r="D476" i="30"/>
  <c r="D475" i="30"/>
  <c r="D474" i="30"/>
  <c r="D473" i="30"/>
  <c r="D472" i="30"/>
  <c r="D471" i="30"/>
  <c r="D470" i="30"/>
  <c r="D469" i="30"/>
  <c r="D468" i="30"/>
  <c r="D467" i="30"/>
  <c r="D466" i="30"/>
  <c r="D465" i="30"/>
  <c r="D464" i="30"/>
  <c r="D463" i="30"/>
  <c r="D462" i="30"/>
  <c r="D461" i="30"/>
  <c r="D460" i="30"/>
  <c r="D459" i="30"/>
  <c r="D458" i="30"/>
  <c r="D457" i="30"/>
  <c r="D456" i="30"/>
  <c r="D455" i="30"/>
  <c r="D454" i="30"/>
  <c r="D453" i="30"/>
  <c r="D452" i="30"/>
  <c r="D451" i="30"/>
  <c r="D450" i="30"/>
  <c r="D449" i="30"/>
  <c r="D448" i="30"/>
  <c r="D447" i="30"/>
  <c r="D446" i="30"/>
  <c r="D445" i="30"/>
  <c r="D444" i="30"/>
  <c r="D443" i="30"/>
  <c r="D442" i="30"/>
  <c r="D441" i="30"/>
  <c r="D440" i="30"/>
  <c r="D439" i="30"/>
  <c r="D438" i="30"/>
  <c r="D437" i="30"/>
  <c r="D436" i="30"/>
  <c r="D435" i="30"/>
  <c r="D434" i="30"/>
  <c r="D433" i="30"/>
  <c r="D432" i="30"/>
  <c r="D431" i="30"/>
  <c r="D430" i="30"/>
  <c r="D429" i="30"/>
  <c r="D428" i="30"/>
  <c r="D427" i="30"/>
  <c r="D426" i="30"/>
  <c r="D425" i="30"/>
  <c r="D424" i="30"/>
  <c r="D423" i="30"/>
  <c r="D422" i="30"/>
  <c r="D421" i="30"/>
  <c r="D420" i="30"/>
  <c r="D419" i="30"/>
  <c r="D418" i="30"/>
  <c r="D417" i="30"/>
  <c r="D416" i="30"/>
  <c r="D415" i="30"/>
  <c r="D414" i="30"/>
  <c r="D413" i="30"/>
  <c r="D412" i="30"/>
  <c r="D411" i="30"/>
  <c r="D410" i="30"/>
  <c r="D409" i="30"/>
  <c r="D408" i="30"/>
  <c r="D407" i="30"/>
  <c r="D406" i="30"/>
  <c r="D405" i="30"/>
  <c r="D404" i="30"/>
  <c r="D403" i="30"/>
  <c r="D402" i="30"/>
  <c r="D401" i="30"/>
  <c r="D400" i="30"/>
  <c r="D399" i="30"/>
  <c r="D398" i="30"/>
  <c r="D397" i="30"/>
  <c r="D396" i="30"/>
  <c r="D395" i="30"/>
  <c r="D394" i="30"/>
  <c r="D393" i="30"/>
  <c r="D392" i="30"/>
  <c r="D391" i="30"/>
  <c r="D390" i="30"/>
  <c r="D389" i="30"/>
  <c r="D388" i="30"/>
  <c r="D387" i="30"/>
  <c r="D386" i="30"/>
  <c r="D385" i="30"/>
  <c r="D384" i="30"/>
  <c r="D383" i="30"/>
  <c r="D382" i="30"/>
  <c r="D381" i="30"/>
  <c r="D380" i="30"/>
  <c r="D379" i="30"/>
  <c r="D378" i="30"/>
  <c r="D377" i="30"/>
  <c r="D376" i="30"/>
  <c r="D375" i="30"/>
  <c r="D374" i="30"/>
  <c r="D373" i="30"/>
  <c r="D372" i="30"/>
  <c r="D371" i="30"/>
  <c r="D370" i="30"/>
  <c r="D369" i="30"/>
  <c r="D368" i="30"/>
  <c r="D367" i="30"/>
  <c r="D366" i="30"/>
  <c r="D365" i="30"/>
  <c r="D364" i="30"/>
  <c r="D363" i="30"/>
  <c r="D362" i="30"/>
  <c r="D361" i="30"/>
  <c r="D360" i="30"/>
  <c r="D359" i="30"/>
  <c r="D358" i="30"/>
  <c r="D357" i="30"/>
  <c r="D356" i="30"/>
  <c r="D355" i="30"/>
  <c r="D354" i="30"/>
  <c r="D353" i="30"/>
  <c r="D352" i="30"/>
  <c r="D351" i="30"/>
  <c r="D350" i="30"/>
  <c r="D349" i="30"/>
  <c r="D348" i="30"/>
  <c r="D347" i="30"/>
  <c r="D346" i="30"/>
  <c r="D345" i="30"/>
  <c r="D344" i="30"/>
  <c r="D343" i="30"/>
  <c r="D342" i="30"/>
  <c r="D341" i="30"/>
  <c r="D340" i="30"/>
  <c r="D339" i="30"/>
  <c r="D338" i="30"/>
  <c r="D337" i="30"/>
  <c r="D336" i="30"/>
  <c r="D335" i="30"/>
  <c r="D334" i="30"/>
  <c r="D333" i="30"/>
  <c r="D332" i="30"/>
  <c r="D331" i="30"/>
  <c r="D330" i="30"/>
  <c r="D329" i="30"/>
  <c r="D328" i="30"/>
  <c r="D327" i="30"/>
  <c r="D326" i="30"/>
  <c r="D325" i="30"/>
  <c r="D324" i="30"/>
  <c r="D323" i="30"/>
  <c r="D322" i="30"/>
  <c r="D321" i="30"/>
  <c r="D320" i="30"/>
  <c r="D319" i="30"/>
  <c r="D318" i="30"/>
  <c r="D317" i="30"/>
  <c r="D316" i="30"/>
  <c r="D315" i="30"/>
  <c r="D314" i="30"/>
  <c r="D313" i="30"/>
  <c r="D312" i="30"/>
  <c r="D311" i="30"/>
  <c r="D310" i="30"/>
  <c r="D309" i="30"/>
  <c r="D308" i="30"/>
  <c r="D307" i="30"/>
  <c r="D306" i="30"/>
  <c r="D305" i="30"/>
  <c r="D304" i="30"/>
  <c r="D303" i="30"/>
  <c r="D302" i="30"/>
  <c r="D301" i="30"/>
  <c r="D300" i="30"/>
  <c r="D299" i="30"/>
  <c r="D298" i="30"/>
  <c r="D297" i="30"/>
  <c r="D296" i="30"/>
  <c r="D295" i="30"/>
  <c r="D294" i="30"/>
  <c r="D293" i="30"/>
  <c r="D292" i="30"/>
  <c r="D291" i="30"/>
  <c r="D290" i="30"/>
  <c r="D289" i="30"/>
  <c r="D288" i="30"/>
  <c r="D287" i="30"/>
  <c r="D286" i="30"/>
  <c r="D285" i="30"/>
  <c r="D284" i="30"/>
  <c r="D283" i="30"/>
  <c r="D282" i="30"/>
  <c r="D281" i="30"/>
  <c r="D280" i="30"/>
  <c r="D279" i="30"/>
  <c r="D278" i="30"/>
  <c r="D277" i="30"/>
  <c r="D276" i="30"/>
  <c r="D275" i="30"/>
  <c r="D274" i="30"/>
  <c r="D273" i="30"/>
  <c r="D272" i="30"/>
  <c r="D271" i="30"/>
  <c r="D270" i="30"/>
  <c r="D269" i="30"/>
  <c r="D268" i="30"/>
  <c r="D267" i="30"/>
  <c r="D266" i="30"/>
  <c r="D265" i="30"/>
  <c r="D264" i="30"/>
  <c r="D263" i="30"/>
  <c r="D262" i="30"/>
  <c r="D261" i="30"/>
  <c r="D260" i="30"/>
  <c r="D259" i="30"/>
  <c r="D258" i="30"/>
  <c r="D257" i="30"/>
  <c r="D256" i="30"/>
  <c r="D255" i="30"/>
  <c r="D254" i="30"/>
  <c r="D253" i="30"/>
  <c r="D252" i="30"/>
  <c r="D251" i="30"/>
  <c r="D250" i="30"/>
  <c r="D249" i="30"/>
  <c r="D248" i="30"/>
  <c r="D247" i="30"/>
  <c r="D246" i="30"/>
  <c r="D245" i="30"/>
  <c r="D244" i="30"/>
  <c r="D243" i="30"/>
  <c r="D242" i="30"/>
  <c r="D241" i="30"/>
  <c r="D240" i="30"/>
  <c r="D239" i="30"/>
  <c r="D238" i="30"/>
  <c r="D237" i="30"/>
  <c r="D236" i="30"/>
  <c r="D235" i="30"/>
  <c r="D234" i="30"/>
  <c r="D233" i="30"/>
  <c r="D232" i="30"/>
  <c r="D231" i="30"/>
  <c r="D230" i="30"/>
  <c r="D229" i="30"/>
  <c r="D228" i="30"/>
  <c r="D227" i="30"/>
  <c r="D226" i="30"/>
  <c r="D225" i="30"/>
  <c r="D224" i="30"/>
  <c r="D223" i="30"/>
  <c r="D222" i="30"/>
  <c r="D221" i="30"/>
  <c r="D220" i="30"/>
  <c r="D219" i="30"/>
  <c r="D218" i="30"/>
  <c r="D217" i="30"/>
  <c r="D216" i="30"/>
  <c r="D215" i="30"/>
  <c r="D214" i="30"/>
  <c r="D213" i="30"/>
  <c r="D212" i="30"/>
  <c r="D211" i="30"/>
  <c r="D210" i="30"/>
  <c r="D209" i="30"/>
  <c r="D208" i="30"/>
  <c r="D207" i="30"/>
  <c r="D206" i="30"/>
  <c r="D205" i="30"/>
  <c r="D204" i="30"/>
  <c r="D203"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D74" i="30"/>
  <c r="D73" i="30"/>
  <c r="D72" i="30"/>
  <c r="D71" i="30"/>
  <c r="D70" i="30"/>
  <c r="D69" i="30"/>
  <c r="D68" i="30"/>
  <c r="D67" i="30"/>
  <c r="D66" i="30"/>
  <c r="D65" i="30"/>
  <c r="D64"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37" i="30"/>
  <c r="D36" i="30"/>
  <c r="D35" i="30"/>
  <c r="D34" i="30"/>
  <c r="D33" i="30"/>
  <c r="D32" i="30"/>
  <c r="D31" i="30"/>
  <c r="D30" i="30"/>
  <c r="D29" i="30"/>
  <c r="D28" i="30"/>
  <c r="D27" i="30"/>
  <c r="D26" i="30"/>
  <c r="D25" i="30"/>
  <c r="D24" i="30"/>
  <c r="D23" i="30"/>
  <c r="D22" i="30"/>
  <c r="D21" i="30"/>
  <c r="K28" i="30"/>
  <c r="D20" i="30"/>
  <c r="K27" i="30"/>
  <c r="D19" i="30"/>
  <c r="K26" i="30"/>
  <c r="D18" i="30"/>
  <c r="K25" i="30"/>
  <c r="D17" i="30"/>
  <c r="D16" i="30"/>
  <c r="D15" i="30"/>
  <c r="D14" i="30"/>
  <c r="N14" i="30"/>
  <c r="D13" i="30"/>
  <c r="N13" i="30"/>
  <c r="D12" i="30"/>
  <c r="N12" i="30"/>
  <c r="D11" i="30"/>
  <c r="N11" i="30"/>
  <c r="D10" i="30"/>
  <c r="D9" i="30"/>
  <c r="I20" i="27"/>
  <c r="J20" i="27" s="1"/>
  <c r="K20" i="27" s="1"/>
  <c r="H20" i="27"/>
  <c r="H18" i="27"/>
  <c r="H19" i="27"/>
  <c r="H17" i="27"/>
  <c r="I17" i="27"/>
  <c r="J17" i="27" s="1"/>
  <c r="K17" i="27" s="1"/>
  <c r="I18" i="27"/>
  <c r="J18" i="27" s="1"/>
  <c r="K18" i="27" s="1"/>
  <c r="I19" i="27"/>
  <c r="J19" i="27" s="1"/>
  <c r="K19" i="27" s="1"/>
  <c r="L13" i="27"/>
  <c r="L12" i="27"/>
  <c r="L11" i="27"/>
  <c r="L10" i="27"/>
  <c r="D1068" i="27"/>
  <c r="D1492" i="27"/>
  <c r="D1872" i="27"/>
  <c r="D3675" i="27"/>
  <c r="D2668" i="27"/>
  <c r="D5830" i="27"/>
  <c r="D7293" i="27"/>
  <c r="D585" i="27"/>
  <c r="D1131" i="27"/>
  <c r="D6525" i="27"/>
  <c r="D3102" i="27"/>
  <c r="D7261" i="27"/>
  <c r="D6035" i="27"/>
  <c r="D5605" i="27"/>
  <c r="D2199" i="27"/>
  <c r="D1677" i="27"/>
  <c r="D6160" i="27"/>
  <c r="D6382" i="27"/>
  <c r="D4368" i="27"/>
  <c r="D6457" i="27"/>
  <c r="D6357" i="27"/>
  <c r="D4557" i="27"/>
  <c r="D7214" i="27"/>
  <c r="D5520" i="27"/>
  <c r="D6884" i="27"/>
  <c r="D2903" i="27"/>
  <c r="D2251" i="27"/>
  <c r="D2475" i="27"/>
  <c r="D1368" i="27"/>
  <c r="D1185" i="27"/>
  <c r="D6889" i="27"/>
  <c r="D2620" i="27"/>
  <c r="D4575" i="27"/>
  <c r="D2416" i="27"/>
  <c r="D7520" i="27"/>
  <c r="D7052" i="27"/>
  <c r="D2848" i="27"/>
  <c r="D2141" i="27"/>
  <c r="D2697" i="27"/>
  <c r="D372" i="27"/>
  <c r="D5428" i="27"/>
  <c r="D3493" i="27"/>
  <c r="D2629" i="27"/>
  <c r="D5358" i="27"/>
  <c r="D1976" i="27"/>
  <c r="D6070" i="27"/>
  <c r="D5844" i="27"/>
  <c r="D4722" i="27"/>
  <c r="D2096" i="27"/>
  <c r="D1858" i="27"/>
  <c r="D4944" i="27"/>
  <c r="D6496" i="27"/>
  <c r="D654" i="27"/>
  <c r="D3029" i="27"/>
  <c r="D3744" i="27"/>
  <c r="D6570" i="27"/>
  <c r="D5418" i="27"/>
  <c r="D1307" i="27"/>
  <c r="D5220" i="27"/>
  <c r="D5090" i="27"/>
  <c r="D6010" i="27"/>
  <c r="D1030" i="27"/>
  <c r="D1194" i="27"/>
  <c r="D1685" i="27"/>
  <c r="D3004" i="27"/>
  <c r="D1624" i="27"/>
  <c r="D4224" i="27"/>
  <c r="D2924" i="27"/>
  <c r="D3398" i="27"/>
  <c r="D5761" i="27"/>
  <c r="D2458" i="27"/>
  <c r="D2758" i="27"/>
  <c r="D2341" i="27"/>
  <c r="D4895" i="27"/>
  <c r="D4467" i="27"/>
  <c r="D5123" i="27"/>
  <c r="D1270" i="27"/>
  <c r="D6926" i="27"/>
  <c r="D3321" i="27"/>
  <c r="D4391" i="27"/>
  <c r="D4663" i="27"/>
  <c r="D6020" i="27"/>
  <c r="D7557" i="27"/>
  <c r="D2446" i="27"/>
  <c r="D6241" i="27"/>
  <c r="D2511" i="27"/>
  <c r="D4095" i="27"/>
  <c r="D2395" i="27"/>
  <c r="D1663" i="27"/>
  <c r="D2673" i="27"/>
  <c r="D4839" i="27"/>
  <c r="D4802" i="27"/>
  <c r="D3198" i="27"/>
  <c r="D5122" i="27"/>
  <c r="D1172" i="27"/>
  <c r="D5724" i="27"/>
  <c r="D4157" i="27"/>
  <c r="D2021" i="27"/>
  <c r="D5423" i="27"/>
  <c r="D4192" i="27"/>
  <c r="D2122" i="27"/>
  <c r="D4404" i="27"/>
  <c r="D4194" i="27"/>
  <c r="D4811" i="27"/>
  <c r="D5204" i="27"/>
  <c r="D4429" i="27"/>
  <c r="D4293" i="27"/>
  <c r="D5509" i="27"/>
  <c r="D4731" i="27"/>
  <c r="D5211" i="27"/>
  <c r="D4329" i="27"/>
  <c r="D7387" i="27"/>
  <c r="D2842" i="27"/>
  <c r="D4140" i="27"/>
  <c r="D4723" i="27"/>
  <c r="D1078" i="27"/>
  <c r="D1044" i="27"/>
  <c r="D2290" i="27"/>
  <c r="D2844" i="27"/>
  <c r="D6486" i="27"/>
  <c r="D2689" i="27"/>
  <c r="D2233" i="27"/>
  <c r="D5389" i="27"/>
  <c r="D5896" i="27"/>
  <c r="D4185" i="27"/>
  <c r="D2929" i="27"/>
  <c r="D1977" i="27"/>
  <c r="D2305" i="27"/>
  <c r="D5146" i="27"/>
  <c r="D6012" i="27"/>
  <c r="D4882" i="27"/>
  <c r="D1674" i="27"/>
  <c r="D6920" i="27"/>
  <c r="D2606" i="27"/>
  <c r="D6019" i="27"/>
  <c r="D2294" i="27"/>
  <c r="D4868" i="27"/>
  <c r="D3904" i="27"/>
  <c r="D3709" i="27"/>
  <c r="D6641" i="27"/>
  <c r="D5627" i="27"/>
  <c r="D3609" i="27"/>
  <c r="D2254" i="27"/>
  <c r="D4732" i="27"/>
  <c r="D6293" i="27"/>
  <c r="D3575" i="27"/>
  <c r="D4930" i="27"/>
  <c r="D1737" i="27"/>
  <c r="D4794" i="27"/>
  <c r="D3244" i="27"/>
  <c r="D6482" i="27"/>
  <c r="D620" i="27"/>
  <c r="D3588" i="27"/>
  <c r="D5397" i="27"/>
  <c r="D5633" i="27"/>
  <c r="D534" i="27"/>
  <c r="D1296" i="27"/>
  <c r="D256" i="27"/>
  <c r="D5203" i="27"/>
  <c r="D2680" i="27"/>
  <c r="D6438" i="27"/>
  <c r="D2092" i="27"/>
  <c r="D5525" i="27"/>
  <c r="D5454" i="27"/>
  <c r="D3662" i="27"/>
  <c r="D4719" i="27"/>
  <c r="D4805" i="27"/>
  <c r="D1429" i="27"/>
  <c r="D267" i="27"/>
  <c r="D5354" i="27"/>
  <c r="D2607" i="27"/>
  <c r="D1670" i="27"/>
  <c r="D5821" i="27"/>
  <c r="D5048" i="27"/>
  <c r="D6214" i="27"/>
  <c r="D2412" i="27"/>
  <c r="D5926" i="27"/>
  <c r="D5608" i="27"/>
  <c r="D4632" i="27"/>
  <c r="D4751" i="27"/>
  <c r="D2776" i="27"/>
  <c r="D4178" i="27"/>
  <c r="D119" i="27"/>
  <c r="D5271" i="27"/>
  <c r="D1437" i="27"/>
  <c r="D5487" i="27"/>
  <c r="D355" i="27"/>
  <c r="D1628" i="27"/>
  <c r="D3076" i="27"/>
  <c r="D2579" i="27"/>
  <c r="D3656" i="27"/>
  <c r="D5102" i="27"/>
  <c r="D1603" i="27"/>
  <c r="D3516" i="27"/>
  <c r="D2255" i="27"/>
  <c r="D5081" i="27"/>
  <c r="D4635" i="27"/>
  <c r="D2541" i="27"/>
  <c r="D4222" i="27"/>
  <c r="D6414" i="27"/>
  <c r="D3624" i="27"/>
  <c r="D2884" i="27"/>
  <c r="D5213" i="27"/>
  <c r="D6846" i="27"/>
  <c r="D5563" i="27"/>
  <c r="D3542" i="27"/>
  <c r="D3389" i="27"/>
  <c r="D2471" i="27"/>
  <c r="D2583" i="27"/>
  <c r="D2548" i="27"/>
  <c r="D5630" i="27"/>
  <c r="D1804" i="27"/>
  <c r="D5552" i="27"/>
  <c r="D3250" i="27"/>
  <c r="D5538" i="27"/>
  <c r="D5202" i="27"/>
  <c r="D1249" i="27"/>
  <c r="D1511" i="27"/>
  <c r="D6468" i="27"/>
  <c r="D1824" i="27"/>
  <c r="D6794" i="27"/>
  <c r="D3619" i="27"/>
  <c r="D1641" i="27"/>
  <c r="D3249" i="27"/>
  <c r="D4815" i="27"/>
  <c r="D5856" i="27"/>
  <c r="D708" i="27"/>
  <c r="D5840" i="27"/>
  <c r="D5373" i="27"/>
  <c r="D4937" i="27"/>
  <c r="D1312" i="27"/>
  <c r="D1422" i="27"/>
  <c r="D5950" i="27"/>
  <c r="D1966" i="27"/>
  <c r="D3416" i="27"/>
  <c r="D5207" i="27"/>
  <c r="D3023" i="27"/>
  <c r="D7492" i="27"/>
  <c r="D1728" i="27"/>
  <c r="D776" i="27"/>
  <c r="D5963" i="27"/>
  <c r="D2901" i="27"/>
  <c r="D3208" i="27"/>
  <c r="D4362" i="27"/>
  <c r="D2260" i="27"/>
  <c r="D465" i="27"/>
  <c r="D983" i="27"/>
  <c r="D3206" i="27"/>
  <c r="D3745" i="27"/>
  <c r="D3022" i="27"/>
  <c r="D3301" i="27"/>
  <c r="D6113" i="27"/>
  <c r="D2355" i="27"/>
  <c r="D4025" i="27"/>
  <c r="D6126" i="27"/>
  <c r="D2285" i="27"/>
  <c r="D2698" i="27"/>
  <c r="D3320" i="27"/>
  <c r="D846" i="27"/>
  <c r="D1383" i="27"/>
  <c r="D3746" i="27"/>
  <c r="D4288" i="27"/>
  <c r="D5648" i="27"/>
  <c r="D6071" i="27"/>
  <c r="D6433" i="27"/>
  <c r="D819" i="27"/>
  <c r="D5334" i="27"/>
  <c r="D665" i="27"/>
  <c r="D2397" i="27"/>
  <c r="D5779" i="27"/>
  <c r="D5253" i="27"/>
  <c r="D7170" i="27"/>
  <c r="D5304" i="27"/>
  <c r="D2083" i="27"/>
  <c r="D3913" i="27"/>
  <c r="D4566" i="27"/>
  <c r="D4144" i="27"/>
  <c r="D6955" i="27"/>
  <c r="D6490" i="27"/>
  <c r="D2640" i="27"/>
  <c r="D4226" i="27"/>
  <c r="D4960" i="27"/>
  <c r="D2166" i="27"/>
  <c r="D6929" i="27"/>
  <c r="D4133" i="27"/>
  <c r="D4764" i="27"/>
  <c r="D5541" i="27"/>
  <c r="D6909" i="27"/>
  <c r="D4282" i="27"/>
  <c r="D7215" i="27"/>
  <c r="D1218" i="27"/>
  <c r="D537" i="27"/>
  <c r="D1735" i="27"/>
  <c r="D4383" i="27"/>
  <c r="D4295" i="27"/>
  <c r="D1731" i="27"/>
  <c r="D792" i="27"/>
  <c r="D5799" i="27"/>
  <c r="D3482" i="27"/>
  <c r="D4367" i="27"/>
  <c r="D4766" i="27"/>
  <c r="D2837" i="27"/>
  <c r="D6212" i="27"/>
  <c r="D3219" i="27"/>
  <c r="D7406" i="27"/>
  <c r="D2872" i="27"/>
  <c r="D3077" i="27"/>
  <c r="D1295" i="27"/>
  <c r="D2733" i="27"/>
  <c r="D2386" i="27"/>
  <c r="D6295" i="27"/>
  <c r="D1204" i="27"/>
  <c r="D748" i="27"/>
  <c r="D4381" i="27"/>
  <c r="D5446" i="27"/>
  <c r="D3508" i="27"/>
  <c r="D2879" i="27"/>
  <c r="D4181" i="27"/>
  <c r="D4245" i="27"/>
  <c r="D3215" i="27"/>
  <c r="D6095" i="27"/>
  <c r="D3680" i="27"/>
  <c r="D4305" i="27"/>
  <c r="D4187" i="27"/>
  <c r="D5947" i="27"/>
  <c r="D845" i="27"/>
  <c r="D7128" i="27"/>
  <c r="D3329" i="27"/>
  <c r="D4239" i="27"/>
  <c r="D7399" i="27"/>
  <c r="D4864" i="27"/>
  <c r="D1513" i="27"/>
  <c r="D5497" i="27"/>
  <c r="D3378" i="27"/>
  <c r="D5392" i="27"/>
  <c r="D1335" i="27"/>
  <c r="D5929" i="27"/>
  <c r="D2998" i="27"/>
  <c r="D2989" i="27"/>
  <c r="D1690" i="27"/>
  <c r="D488" i="27"/>
  <c r="D6167" i="27"/>
  <c r="D5060" i="27"/>
  <c r="D1314" i="27"/>
  <c r="D7356" i="27"/>
  <c r="D3399" i="27"/>
  <c r="D6221" i="27"/>
  <c r="D5361" i="27"/>
  <c r="D1415" i="27"/>
  <c r="D5958" i="27"/>
  <c r="D2939" i="27"/>
  <c r="D4230" i="27"/>
  <c r="D5030" i="27"/>
  <c r="D2876" i="27"/>
  <c r="D6013" i="27"/>
  <c r="D3040" i="27"/>
  <c r="D6086" i="27"/>
  <c r="D873" i="27"/>
  <c r="D1918" i="27"/>
  <c r="D7576" i="27"/>
  <c r="D5667" i="27"/>
  <c r="D4884" i="27"/>
  <c r="D5727" i="27"/>
  <c r="D5569" i="27"/>
  <c r="D6596" i="27"/>
  <c r="D3910" i="27"/>
  <c r="D4544" i="27"/>
  <c r="D3224" i="27"/>
  <c r="D1741" i="27"/>
  <c r="D5050" i="27"/>
  <c r="D6809" i="27"/>
  <c r="D5054" i="27"/>
  <c r="D5113" i="27"/>
  <c r="D6607" i="27"/>
  <c r="D6001" i="27"/>
  <c r="D6192" i="27"/>
  <c r="D4530" i="27"/>
  <c r="D5362" i="27"/>
  <c r="D1471" i="27"/>
  <c r="D4014" i="27"/>
  <c r="D7222" i="27"/>
  <c r="D1027" i="27"/>
  <c r="D656" i="27"/>
  <c r="D1480" i="27"/>
  <c r="D3547" i="27"/>
  <c r="D3186" i="27"/>
  <c r="D7078" i="27"/>
  <c r="D5585" i="27"/>
  <c r="D950" i="27"/>
  <c r="D3263" i="27"/>
  <c r="D5586" i="27"/>
  <c r="D378" i="27"/>
  <c r="D3717" i="27"/>
  <c r="D4126" i="27"/>
  <c r="D1050" i="27"/>
  <c r="D3275" i="27"/>
  <c r="D2796" i="27"/>
  <c r="D4515" i="27"/>
  <c r="D2155" i="27"/>
  <c r="D4112" i="27"/>
  <c r="D6902" i="27"/>
  <c r="D3251" i="27"/>
  <c r="D2051" i="27"/>
  <c r="D3607" i="27"/>
  <c r="D1268" i="27"/>
  <c r="D2999" i="27"/>
  <c r="D4389" i="27"/>
  <c r="D1842" i="27"/>
  <c r="D5437" i="27"/>
  <c r="D4522" i="27"/>
  <c r="D3618" i="27"/>
  <c r="D2562" i="27"/>
  <c r="D4810" i="27"/>
  <c r="D4417" i="27"/>
  <c r="D1473" i="27"/>
  <c r="D1975" i="27"/>
  <c r="D5695" i="27"/>
  <c r="D2875" i="27"/>
  <c r="D2529" i="27"/>
  <c r="D5514" i="27"/>
  <c r="D3707" i="27"/>
  <c r="D3390" i="27"/>
  <c r="D4741" i="27"/>
  <c r="D6816" i="27"/>
  <c r="D1610" i="27"/>
  <c r="D3008" i="27"/>
  <c r="D4838" i="27"/>
  <c r="D902" i="27"/>
  <c r="D498" i="27"/>
  <c r="D4066" i="27"/>
  <c r="D2557" i="27"/>
  <c r="D4031" i="27"/>
  <c r="D2113" i="27"/>
  <c r="D3449" i="27"/>
  <c r="D1159" i="27"/>
  <c r="D766" i="27"/>
  <c r="D5183" i="27"/>
  <c r="D1778" i="27"/>
  <c r="D5593" i="27"/>
  <c r="D1421" i="27"/>
  <c r="D2706" i="27"/>
  <c r="D2275" i="27"/>
  <c r="D2490" i="27"/>
  <c r="D4829" i="27"/>
  <c r="D3657" i="27"/>
  <c r="D6696" i="27"/>
  <c r="D1756" i="27"/>
  <c r="D6203" i="27"/>
  <c r="D3098" i="27"/>
  <c r="D2297" i="27"/>
  <c r="D6683" i="27"/>
  <c r="D6063" i="27"/>
  <c r="D4714" i="27"/>
  <c r="D4993" i="27"/>
  <c r="D1649" i="27"/>
  <c r="D6988" i="27"/>
  <c r="D161" i="27"/>
  <c r="D63" i="27"/>
  <c r="D1587" i="27"/>
  <c r="D5869" i="27"/>
  <c r="D5833" i="27"/>
  <c r="D5852" i="27"/>
  <c r="D2628" i="27"/>
  <c r="D2319" i="27"/>
  <c r="D5167" i="27"/>
  <c r="D2308" i="27"/>
  <c r="D562" i="27"/>
  <c r="D4837" i="27"/>
  <c r="D5907" i="27"/>
  <c r="D1992" i="27"/>
  <c r="D6132" i="27"/>
  <c r="D4948" i="27"/>
  <c r="D4079" i="27"/>
  <c r="D1145" i="27"/>
  <c r="D5345" i="27"/>
  <c r="D6670" i="27"/>
  <c r="D81" i="27"/>
  <c r="D988" i="27"/>
  <c r="D4836" i="27"/>
  <c r="D4342" i="27"/>
  <c r="D3252" i="27"/>
  <c r="D3361" i="27"/>
  <c r="D4749" i="27"/>
  <c r="D6359" i="27"/>
  <c r="D4156" i="27"/>
  <c r="D1865" i="27"/>
  <c r="D2704" i="27"/>
  <c r="D2149" i="27"/>
  <c r="D4535" i="27"/>
  <c r="D1518" i="27"/>
  <c r="D6761" i="27"/>
  <c r="D6316" i="27"/>
  <c r="D4246" i="27"/>
  <c r="D4397" i="27"/>
  <c r="D3533" i="27"/>
  <c r="D3532" i="27"/>
  <c r="D3917" i="27"/>
  <c r="D5848" i="27"/>
  <c r="D3663" i="27"/>
  <c r="D1862" i="27"/>
  <c r="D1658" i="27"/>
  <c r="D3920" i="27"/>
  <c r="D5485" i="27"/>
  <c r="D2353" i="27"/>
  <c r="D3715" i="27"/>
  <c r="D6103" i="27"/>
  <c r="D6491" i="27"/>
  <c r="D6228" i="27"/>
  <c r="D4594" i="27"/>
  <c r="D1863" i="27"/>
  <c r="D7276" i="27"/>
  <c r="D5009" i="27"/>
  <c r="D6273" i="27"/>
  <c r="D2117" i="27"/>
  <c r="D3654" i="27"/>
  <c r="D5810" i="27"/>
  <c r="D2567" i="27"/>
  <c r="D4149" i="27"/>
  <c r="D4780" i="27"/>
  <c r="D2277" i="27"/>
  <c r="D3645" i="27"/>
  <c r="D2744" i="27"/>
  <c r="D3126" i="27"/>
  <c r="D5573" i="27"/>
  <c r="D3430" i="27"/>
  <c r="D2225" i="27"/>
  <c r="D2592" i="27"/>
  <c r="D1738" i="27"/>
  <c r="D6614" i="27"/>
  <c r="D4497" i="27"/>
  <c r="D2915" i="27"/>
  <c r="D6647" i="27"/>
  <c r="D3027" i="27"/>
  <c r="D4708" i="27"/>
  <c r="D3978" i="27"/>
  <c r="D3048" i="27"/>
  <c r="D6421" i="27"/>
  <c r="D5697" i="27"/>
  <c r="D4653" i="27"/>
  <c r="D1900" i="27"/>
  <c r="D2440" i="27"/>
  <c r="D2300" i="27"/>
  <c r="D5128" i="27"/>
  <c r="D417" i="27"/>
  <c r="D7596" i="27"/>
  <c r="D2264" i="27"/>
  <c r="D5205" i="27"/>
  <c r="D4468" i="27"/>
  <c r="D4281" i="27"/>
  <c r="D1596" i="27"/>
  <c r="D3003" i="27"/>
  <c r="D6655" i="27"/>
  <c r="D4109" i="27"/>
  <c r="D3603" i="27"/>
  <c r="D6653" i="27"/>
  <c r="D1710" i="27"/>
  <c r="D5109" i="27"/>
  <c r="D4554" i="27"/>
  <c r="D6609" i="27"/>
  <c r="D4705" i="27"/>
  <c r="D1602" i="27"/>
  <c r="D1819" i="27"/>
  <c r="D1924" i="27"/>
  <c r="D2899" i="27"/>
  <c r="D1968" i="27"/>
  <c r="D4298" i="27"/>
  <c r="D4199" i="27"/>
  <c r="D1800" i="27"/>
  <c r="D2595" i="27"/>
  <c r="D3101" i="27"/>
  <c r="D3308" i="27"/>
  <c r="D2878" i="27"/>
  <c r="D3971" i="27"/>
  <c r="D5499" i="27"/>
  <c r="D3347" i="27"/>
  <c r="D6905" i="27"/>
  <c r="D3316" i="27"/>
  <c r="D6565" i="27"/>
  <c r="D1219" i="27"/>
  <c r="D2221" i="27"/>
  <c r="D2059" i="27"/>
  <c r="D2449" i="27"/>
  <c r="D4336" i="27"/>
  <c r="D4344" i="27"/>
  <c r="D4078" i="27"/>
  <c r="D2295" i="27"/>
  <c r="D4001" i="27"/>
  <c r="D5757" i="27"/>
  <c r="D1217" i="27"/>
  <c r="D3261" i="27"/>
  <c r="D2944" i="27"/>
  <c r="D4690" i="27"/>
  <c r="D2797" i="27"/>
  <c r="D6750" i="27"/>
  <c r="D1915" i="27"/>
  <c r="D3980" i="27"/>
  <c r="D4963" i="27"/>
  <c r="D1933" i="27"/>
  <c r="D1384" i="27"/>
  <c r="D4965" i="27"/>
  <c r="D3241" i="27"/>
  <c r="D4206" i="27"/>
  <c r="D3171" i="27"/>
  <c r="D3973" i="27"/>
  <c r="D4487" i="27"/>
  <c r="D4947" i="27"/>
  <c r="D7006" i="27"/>
  <c r="D3908" i="27"/>
  <c r="D4630" i="27"/>
  <c r="D4089" i="27"/>
  <c r="D4867" i="27"/>
  <c r="D2616" i="27"/>
  <c r="D3696" i="27"/>
  <c r="D1132" i="27"/>
  <c r="D3253" i="27"/>
  <c r="D2642" i="27"/>
  <c r="D5599" i="27"/>
  <c r="D2659" i="27"/>
  <c r="D1157" i="27"/>
  <c r="D3415" i="27"/>
  <c r="D3218" i="27"/>
  <c r="D6705" i="27"/>
  <c r="D1912" i="27"/>
  <c r="D3428" i="27"/>
  <c r="D4523" i="27"/>
  <c r="D2870" i="27"/>
  <c r="D3093" i="27"/>
  <c r="D5740" i="27"/>
  <c r="D2136" i="27"/>
  <c r="D6289" i="27"/>
  <c r="D4440" i="27"/>
  <c r="D3002" i="27"/>
  <c r="D6537" i="27"/>
  <c r="D1947" i="27"/>
  <c r="D3121" i="27"/>
  <c r="D5309" i="27"/>
  <c r="D2313" i="27"/>
  <c r="D3175" i="27"/>
  <c r="D4227" i="27"/>
  <c r="D3915" i="27"/>
  <c r="D6038" i="27"/>
  <c r="D3169" i="27"/>
  <c r="D6182" i="27"/>
  <c r="D4623" i="27"/>
  <c r="D5403" i="27"/>
  <c r="D3057" i="27"/>
  <c r="D2963" i="27"/>
  <c r="D3438" i="27"/>
  <c r="D2991" i="27"/>
  <c r="D2683" i="27"/>
  <c r="D4748" i="27"/>
  <c r="D2133" i="27"/>
  <c r="D1478" i="27"/>
  <c r="D6441" i="27"/>
  <c r="D5249" i="27"/>
  <c r="D5098" i="27"/>
  <c r="D4214" i="27"/>
  <c r="D1923" i="27"/>
  <c r="D4390" i="27"/>
  <c r="D5407" i="27"/>
  <c r="D2235" i="27"/>
  <c r="D4773" i="27"/>
  <c r="D5826" i="27"/>
  <c r="D2455" i="27"/>
  <c r="D5070" i="27"/>
  <c r="D2429" i="27"/>
  <c r="D4952" i="27"/>
  <c r="D5804" i="27"/>
  <c r="D7452" i="27"/>
  <c r="D1544" i="27"/>
  <c r="D4840" i="27"/>
  <c r="D3652" i="27"/>
  <c r="D3304" i="27"/>
  <c r="D2018" i="27"/>
  <c r="D5443" i="27"/>
  <c r="D4819" i="27"/>
  <c r="D1721" i="27"/>
  <c r="D6602" i="27"/>
  <c r="D7043" i="27"/>
  <c r="D3641" i="27"/>
  <c r="D744" i="27"/>
  <c r="D3981" i="27"/>
  <c r="D1990" i="27"/>
  <c r="D2350" i="27"/>
  <c r="D2861" i="27"/>
  <c r="D3957" i="27"/>
  <c r="D2799" i="27"/>
  <c r="D4988" i="27"/>
  <c r="D5655" i="27"/>
  <c r="D3711" i="27"/>
  <c r="D4526" i="27"/>
  <c r="D4791" i="27"/>
  <c r="D1838" i="27"/>
  <c r="D4685" i="27"/>
  <c r="D1994" i="27"/>
  <c r="D1504" i="27"/>
  <c r="D3069" i="27"/>
  <c r="D6681" i="27"/>
  <c r="D6404" i="27"/>
  <c r="D1902" i="27"/>
  <c r="D4308" i="27"/>
  <c r="D5544" i="27"/>
  <c r="D2241" i="27"/>
  <c r="D1609" i="27"/>
  <c r="D2767" i="27"/>
  <c r="D3149" i="27"/>
  <c r="D4071" i="27"/>
  <c r="D712" i="27"/>
  <c r="D5381" i="27"/>
  <c r="D5039" i="27"/>
  <c r="D4758" i="27"/>
  <c r="D4205" i="27"/>
  <c r="D2531" i="27"/>
  <c r="D6338" i="27"/>
  <c r="D5087" i="27"/>
  <c r="D2561" i="27"/>
  <c r="D1247" i="27"/>
  <c r="D1532" i="27"/>
  <c r="D423" i="27"/>
  <c r="D3072" i="27"/>
  <c r="D3935" i="27"/>
  <c r="D2372" i="27"/>
  <c r="D4461" i="27"/>
  <c r="D2022" i="27"/>
  <c r="D1323" i="27"/>
  <c r="D4437" i="27"/>
  <c r="D4961" i="27"/>
  <c r="D6719" i="27"/>
  <c r="D2049" i="27"/>
  <c r="D4760" i="27"/>
  <c r="D3570" i="27"/>
  <c r="D3214" i="27"/>
  <c r="D6604" i="27"/>
  <c r="D4759" i="27"/>
  <c r="D4853" i="27"/>
  <c r="D2380" i="27"/>
  <c r="D3037" i="27"/>
  <c r="D5495" i="27"/>
  <c r="D2382" i="27"/>
  <c r="D6345" i="27"/>
  <c r="D5384" i="27"/>
  <c r="D917" i="27"/>
  <c r="D5861" i="27"/>
  <c r="D1570" i="27"/>
  <c r="D839" i="27"/>
  <c r="D5331" i="27"/>
  <c r="D2184" i="27"/>
  <c r="D4310" i="27"/>
  <c r="D2904" i="27"/>
  <c r="D2479" i="27"/>
  <c r="D6914" i="27"/>
  <c r="D495" i="27"/>
  <c r="D4998" i="27"/>
  <c r="D676" i="27"/>
  <c r="D6558" i="27"/>
  <c r="D5053" i="27"/>
  <c r="D4843" i="27"/>
  <c r="D3338" i="27"/>
  <c r="D5876" i="27"/>
  <c r="D3730" i="27"/>
  <c r="D2477" i="27"/>
  <c r="D2346" i="27"/>
  <c r="D4888" i="27"/>
  <c r="D3172" i="27"/>
  <c r="D4614" i="27"/>
  <c r="D5329" i="27"/>
  <c r="D4512" i="27"/>
  <c r="D4228" i="27"/>
  <c r="D5745" i="27"/>
  <c r="D3282" i="27"/>
  <c r="D4284" i="27"/>
  <c r="D4929" i="27"/>
  <c r="D5676" i="27"/>
  <c r="D6246" i="27"/>
  <c r="D4015" i="27"/>
  <c r="D3413" i="27"/>
  <c r="D4721" i="27"/>
  <c r="D3370" i="27"/>
  <c r="D5441" i="27"/>
  <c r="D6446" i="27"/>
  <c r="D4849" i="27"/>
  <c r="D2534" i="27"/>
  <c r="D600" i="27"/>
  <c r="D4121" i="27"/>
  <c r="D2940" i="27"/>
  <c r="D6741" i="27"/>
  <c r="D4797" i="27"/>
  <c r="D2015" i="27"/>
  <c r="D3355" i="27"/>
  <c r="D894" i="27"/>
  <c r="D7468" i="27"/>
  <c r="D6427" i="27"/>
  <c r="D2239" i="27"/>
  <c r="D443" i="27"/>
  <c r="D5981" i="27"/>
  <c r="D1402" i="27"/>
  <c r="D4190" i="27"/>
  <c r="D6897" i="27"/>
  <c r="D2157" i="27"/>
  <c r="D910" i="27"/>
  <c r="D4561" i="27"/>
  <c r="D887" i="27"/>
  <c r="D4448" i="27"/>
  <c r="D5317" i="27"/>
  <c r="D4138" i="27"/>
  <c r="D4541" i="27"/>
  <c r="D5245" i="27"/>
  <c r="D4761" i="27"/>
  <c r="D5828" i="27"/>
  <c r="D4234" i="27"/>
  <c r="D5817" i="27"/>
  <c r="D5561" i="27"/>
  <c r="D4639" i="27"/>
  <c r="D6658" i="27"/>
  <c r="D996" i="27"/>
  <c r="D3009" i="27"/>
  <c r="D5595" i="27"/>
  <c r="D5859" i="27"/>
  <c r="D4505" i="27"/>
  <c r="D4332" i="27"/>
  <c r="D2375" i="27"/>
  <c r="D4058" i="27"/>
  <c r="D798" i="27"/>
  <c r="D1389" i="27"/>
  <c r="D3300" i="27"/>
  <c r="D6824" i="27"/>
  <c r="D5601" i="27"/>
  <c r="D860" i="27"/>
  <c r="D159" i="27"/>
  <c r="D4992" i="27"/>
  <c r="D4928" i="27"/>
  <c r="D1062" i="27"/>
  <c r="D4678" i="27"/>
  <c r="D2460" i="27"/>
  <c r="D2220" i="27"/>
  <c r="D1841" i="27"/>
  <c r="D5464" i="27"/>
  <c r="D2035" i="27"/>
  <c r="D3919" i="27"/>
  <c r="D6828" i="27"/>
  <c r="D4842" i="27"/>
  <c r="D3264" i="27"/>
  <c r="D5863" i="27"/>
  <c r="D2603" i="27"/>
  <c r="D5971" i="27"/>
  <c r="D1640" i="27"/>
  <c r="D6378" i="27"/>
  <c r="D2217" i="27"/>
  <c r="D1725" i="27"/>
  <c r="D3236" i="27"/>
  <c r="D2506" i="27"/>
  <c r="D7237" i="27"/>
  <c r="D7347" i="27"/>
  <c r="D771" i="27"/>
  <c r="D2248" i="27"/>
  <c r="D5500" i="27"/>
  <c r="D2684" i="27"/>
  <c r="D2456" i="27"/>
  <c r="D2873" i="27"/>
  <c r="D5889" i="27"/>
  <c r="D1137" i="27"/>
  <c r="D7022" i="27"/>
  <c r="D3173" i="27"/>
  <c r="D5131" i="27"/>
  <c r="D6971" i="27"/>
  <c r="D1012" i="27"/>
  <c r="D7270" i="27"/>
  <c r="D4261" i="27"/>
  <c r="D4023" i="27"/>
  <c r="D1995" i="27"/>
  <c r="D2231" i="27"/>
  <c r="D5602" i="27"/>
  <c r="D4812" i="27"/>
  <c r="D475" i="27"/>
  <c r="D1181" i="27"/>
  <c r="D3330" i="27"/>
  <c r="D779" i="27"/>
  <c r="D6305" i="27"/>
  <c r="D4857" i="27"/>
  <c r="D5215" i="27"/>
  <c r="D3141" i="27"/>
  <c r="D4654" i="27"/>
  <c r="D2691" i="27"/>
  <c r="D2610" i="27"/>
  <c r="D4675" i="27"/>
  <c r="D6028" i="27"/>
  <c r="D4168" i="27"/>
  <c r="D4111" i="27"/>
  <c r="D6974" i="27"/>
  <c r="D305" i="27"/>
  <c r="D3335" i="27"/>
  <c r="D4136" i="27"/>
  <c r="D5126" i="27"/>
  <c r="D4312" i="27"/>
  <c r="D6350" i="27"/>
  <c r="D4601" i="27"/>
  <c r="D6810" i="27"/>
  <c r="D4120" i="27"/>
  <c r="D1212" i="27"/>
  <c r="D855" i="27"/>
  <c r="D5460" i="27"/>
  <c r="D6098" i="27"/>
  <c r="D4567" i="27"/>
  <c r="D3283" i="27"/>
  <c r="D2296" i="27"/>
  <c r="D3599" i="27"/>
  <c r="D4689" i="27"/>
  <c r="D1101" i="27"/>
  <c r="D6738" i="27"/>
  <c r="D2306" i="27"/>
  <c r="D1252" i="27"/>
  <c r="D1339" i="27"/>
  <c r="D7314" i="27"/>
  <c r="D5323" i="27"/>
  <c r="D1450" i="27"/>
  <c r="D3460" i="27"/>
  <c r="D1301" i="27"/>
  <c r="D2468" i="27"/>
  <c r="D5209" i="27"/>
  <c r="D405" i="27"/>
  <c r="D3743" i="27"/>
  <c r="D814" i="27"/>
  <c r="D6697" i="27"/>
  <c r="D4490" i="27"/>
  <c r="D1834" i="27"/>
  <c r="D5967" i="27"/>
  <c r="D192" i="27"/>
  <c r="D1648" i="27"/>
  <c r="D183" i="27"/>
  <c r="D619" i="27"/>
  <c r="D4208" i="27"/>
  <c r="D7447" i="27"/>
  <c r="D4212" i="27"/>
  <c r="D2197" i="27"/>
  <c r="D649" i="27"/>
  <c r="D657" i="27"/>
  <c r="D4123" i="27"/>
  <c r="D2765" i="27"/>
  <c r="D188" i="27"/>
  <c r="D6743" i="27"/>
  <c r="D3734" i="27"/>
  <c r="D4499" i="27"/>
  <c r="D6207" i="27"/>
  <c r="D4229" i="27"/>
  <c r="D3496" i="27"/>
  <c r="D3674" i="27"/>
  <c r="D5346" i="27"/>
  <c r="D7340" i="27"/>
  <c r="D5028" i="27"/>
  <c r="D2992" i="27"/>
  <c r="D5976" i="27"/>
  <c r="D6892" i="27"/>
  <c r="D3293" i="27"/>
  <c r="D2103" i="27"/>
  <c r="D677" i="27"/>
  <c r="D5607" i="27"/>
  <c r="D4968" i="27"/>
  <c r="D7319" i="27"/>
  <c r="D622" i="27"/>
  <c r="D445" i="27"/>
  <c r="D6194" i="27"/>
  <c r="D745" i="27"/>
  <c r="D1477" i="27"/>
  <c r="D1716" i="27"/>
  <c r="D507" i="27"/>
  <c r="D6166" i="27"/>
  <c r="D5549" i="27"/>
  <c r="D359" i="27"/>
  <c r="D6580" i="27"/>
  <c r="D5604" i="27"/>
  <c r="D4438" i="27"/>
  <c r="D7241" i="27"/>
  <c r="D4356" i="27"/>
  <c r="D4641" i="27"/>
  <c r="D131" i="27"/>
  <c r="D4260" i="27"/>
  <c r="D655" i="27"/>
  <c r="D6277" i="27"/>
  <c r="D7380" i="27"/>
  <c r="D1208" i="27"/>
  <c r="D558" i="27"/>
  <c r="D7325" i="27"/>
  <c r="D1543" i="27"/>
  <c r="D1896" i="27"/>
  <c r="D6485" i="27"/>
  <c r="D5814" i="27"/>
  <c r="D2010" i="27"/>
  <c r="D1706" i="27"/>
  <c r="D3480" i="27"/>
  <c r="D2521" i="27"/>
  <c r="D568" i="27"/>
  <c r="D1287" i="27"/>
  <c r="D1103" i="27"/>
  <c r="D1274" i="27"/>
  <c r="D2405" i="27"/>
  <c r="D1616" i="27"/>
  <c r="D5342" i="27"/>
  <c r="D5318" i="27"/>
  <c r="D5523" i="27"/>
  <c r="D7290" i="27"/>
  <c r="D7163" i="27"/>
  <c r="D1286" i="27"/>
  <c r="D1063" i="27"/>
  <c r="D5978" i="27"/>
  <c r="D6725" i="27"/>
  <c r="D4728" i="27"/>
  <c r="D89" i="27"/>
  <c r="D532" i="27"/>
  <c r="D3103" i="27"/>
  <c r="D7460" i="27"/>
  <c r="D7411" i="27"/>
  <c r="D7256" i="27"/>
  <c r="D6030" i="27"/>
  <c r="D3590" i="27"/>
  <c r="D3968" i="27"/>
  <c r="D7480" i="27"/>
  <c r="D4848" i="27"/>
  <c r="D6066" i="27"/>
  <c r="D5542" i="27"/>
  <c r="D3205" i="27"/>
  <c r="D1909" i="27"/>
  <c r="D4273" i="27"/>
  <c r="D424" i="27"/>
  <c r="D6365" i="27"/>
  <c r="D6100" i="27"/>
  <c r="D3139" i="27"/>
  <c r="D2432" i="27"/>
  <c r="D3015" i="27"/>
  <c r="D7031" i="27"/>
  <c r="D2871" i="27"/>
  <c r="D6330" i="27"/>
  <c r="D1837" i="27"/>
  <c r="D1319" i="27"/>
  <c r="D4861" i="27"/>
  <c r="D5047" i="27"/>
  <c r="D6434" i="27"/>
  <c r="D896" i="27"/>
  <c r="D6799" i="27"/>
  <c r="D410" i="27"/>
  <c r="D7011" i="27"/>
  <c r="D7199" i="27"/>
  <c r="D5681" i="27"/>
  <c r="D1660" i="27"/>
  <c r="D7018" i="27"/>
  <c r="D3647" i="27"/>
  <c r="D2806" i="27"/>
  <c r="D4238" i="27"/>
  <c r="D4771" i="27"/>
  <c r="D1739" i="27"/>
  <c r="D5962" i="27"/>
  <c r="D2402" i="27"/>
  <c r="D1040" i="27"/>
  <c r="D3632" i="27"/>
  <c r="D1242" i="27"/>
  <c r="D2057" i="27"/>
  <c r="D4122" i="27"/>
  <c r="D2941" i="27"/>
  <c r="D3259" i="27"/>
  <c r="D4283" i="27"/>
  <c r="D1783" i="27"/>
  <c r="D3230" i="27"/>
  <c r="D3334" i="27"/>
  <c r="D1002" i="27"/>
  <c r="D7413" i="27"/>
  <c r="D5014" i="27"/>
  <c r="D3457" i="27"/>
  <c r="D2404" i="27"/>
  <c r="D6258" i="27"/>
  <c r="D4596" i="27"/>
  <c r="D3974" i="27"/>
  <c r="D2046" i="27"/>
  <c r="D2316" i="27"/>
  <c r="D6643" i="27"/>
  <c r="D6714" i="27"/>
  <c r="D1088" i="27"/>
  <c r="D1556" i="27"/>
  <c r="D5042" i="27"/>
  <c r="D4473" i="27"/>
  <c r="D5228" i="27"/>
  <c r="D6065" i="27"/>
  <c r="D5623" i="27"/>
  <c r="D3146" i="27"/>
  <c r="D4916" i="27"/>
  <c r="D2925" i="27"/>
  <c r="D5324" i="27"/>
  <c r="D5517" i="27"/>
  <c r="D2039" i="27"/>
  <c r="D1523" i="27"/>
  <c r="D5943" i="27"/>
  <c r="D6324" i="27"/>
  <c r="D3963" i="27"/>
  <c r="D2860" i="27"/>
  <c r="D2639" i="27"/>
  <c r="D4638" i="27"/>
  <c r="D2608" i="27"/>
  <c r="D2441" i="27"/>
  <c r="D3384" i="27"/>
  <c r="D4579" i="27"/>
  <c r="D6701" i="27"/>
  <c r="D4289" i="27"/>
  <c r="D3577" i="27"/>
  <c r="D2931" i="27"/>
  <c r="D6392" i="27"/>
  <c r="D7251" i="27"/>
  <c r="D7488" i="27"/>
  <c r="D3326" i="27"/>
  <c r="D3477" i="27"/>
  <c r="D6092" i="27"/>
  <c r="D1562" i="27"/>
  <c r="D3265" i="27"/>
  <c r="D6094" i="27"/>
  <c r="D5276" i="27"/>
  <c r="D5664" i="27"/>
  <c r="D2019" i="27"/>
  <c r="D5352" i="27"/>
  <c r="D3545" i="27"/>
  <c r="D2385" i="27"/>
  <c r="D6479" i="27"/>
  <c r="D2528" i="27"/>
  <c r="D6422" i="27"/>
  <c r="D6334" i="27"/>
  <c r="D4076" i="27"/>
  <c r="D5932" i="27"/>
  <c r="D2724" i="27"/>
  <c r="D393" i="27"/>
  <c r="D6711" i="27"/>
  <c r="D4513" i="27"/>
  <c r="D2657" i="27"/>
  <c r="D5703" i="27"/>
  <c r="D5721" i="27"/>
  <c r="D2919" i="27"/>
  <c r="D2020" i="27"/>
  <c r="D4142" i="27"/>
  <c r="D2588" i="27"/>
  <c r="D6270" i="27"/>
  <c r="D536" i="27"/>
  <c r="D2958" i="27"/>
  <c r="D1356" i="27"/>
  <c r="D2880" i="27"/>
  <c r="D2722" i="27"/>
  <c r="D2067" i="27"/>
  <c r="D2679" i="27"/>
  <c r="D3993" i="27"/>
  <c r="D2473" i="27"/>
  <c r="D84" i="27"/>
  <c r="D3525" i="27"/>
  <c r="D595" i="27"/>
  <c r="D1927" i="27"/>
  <c r="D2569" i="27"/>
  <c r="D3562" i="27"/>
  <c r="D2882" i="27"/>
  <c r="D4163" i="27"/>
  <c r="D2496" i="27"/>
  <c r="D2437" i="27"/>
  <c r="D5632" i="27"/>
  <c r="D4827" i="27"/>
  <c r="D621" i="27"/>
  <c r="D3943" i="27"/>
  <c r="D4036" i="27"/>
  <c r="D6151" i="27"/>
  <c r="D2063" i="27"/>
  <c r="D4531" i="27"/>
  <c r="D4813" i="27"/>
  <c r="D5687" i="27"/>
  <c r="D7122" i="27"/>
  <c r="D1666" i="27"/>
  <c r="D4738" i="27"/>
  <c r="D3234" i="27"/>
  <c r="D4139" i="27"/>
  <c r="D5783" i="27"/>
  <c r="D4618" i="27"/>
  <c r="D4599" i="27"/>
  <c r="D3351" i="27"/>
  <c r="D6439" i="27"/>
  <c r="D2863" i="27"/>
  <c r="D6037" i="27"/>
  <c r="D2651" i="27"/>
  <c r="D2854" i="27"/>
  <c r="D3080" i="27"/>
  <c r="D5700" i="27"/>
  <c r="D1398" i="27"/>
  <c r="D2652" i="27"/>
  <c r="D6718" i="27"/>
  <c r="D2822" i="27"/>
  <c r="D4804" i="27"/>
  <c r="D5884" i="27"/>
  <c r="D1461" i="27"/>
  <c r="D449" i="27"/>
  <c r="D2780" i="27"/>
  <c r="D2292" i="27"/>
  <c r="D1583" i="27"/>
  <c r="D2334" i="27"/>
  <c r="D5056" i="27"/>
  <c r="D1832" i="27"/>
  <c r="D4207" i="27"/>
  <c r="D2013" i="27"/>
  <c r="D4174" i="27"/>
  <c r="D5784" i="27"/>
  <c r="D3274" i="27"/>
  <c r="D3704" i="27"/>
  <c r="D2119" i="27"/>
  <c r="D2098" i="27"/>
  <c r="D4372" i="27"/>
  <c r="D6197" i="27"/>
  <c r="D2741" i="27"/>
  <c r="D2964" i="27"/>
  <c r="D6077" i="27"/>
  <c r="D2127" i="27"/>
  <c r="D5357" i="27"/>
  <c r="D5251" i="27"/>
  <c r="D4090" i="27"/>
  <c r="D3949" i="27"/>
  <c r="D755" i="27"/>
  <c r="D7348" i="27"/>
  <c r="D6317" i="27"/>
  <c r="D1936" i="27"/>
  <c r="D1958" i="27"/>
  <c r="D4355" i="27"/>
  <c r="D5119" i="27"/>
  <c r="D3922" i="27"/>
  <c r="D630" i="27"/>
  <c r="D7073" i="27"/>
  <c r="D3646" i="27"/>
  <c r="D1625" i="27"/>
  <c r="D2056" i="27"/>
  <c r="D639" i="27"/>
  <c r="D6812" i="27"/>
  <c r="D6963" i="27"/>
  <c r="D6667" i="27"/>
  <c r="D5794" i="27"/>
  <c r="D4059" i="27"/>
  <c r="D3115" i="27"/>
  <c r="D4629" i="27"/>
  <c r="D5169" i="27"/>
  <c r="D432" i="27"/>
  <c r="D3260" i="27"/>
  <c r="D4204" i="27"/>
  <c r="D1251" i="27"/>
  <c r="D6061" i="27"/>
  <c r="D6398" i="27"/>
  <c r="D1341" i="27"/>
  <c r="D260" i="27"/>
  <c r="D243" i="27"/>
  <c r="D7423" i="27"/>
  <c r="D5600" i="27"/>
  <c r="D5379" i="27"/>
  <c r="D975" i="27"/>
  <c r="D152" i="27"/>
  <c r="D5027" i="27"/>
  <c r="D5576" i="27"/>
  <c r="D1226" i="27"/>
  <c r="D3063" i="27"/>
  <c r="D5994" i="27"/>
  <c r="D1369" i="27"/>
  <c r="D1656" i="27"/>
  <c r="D6245" i="27"/>
  <c r="D3266" i="27"/>
  <c r="D3363" i="27"/>
  <c r="D2218" i="27"/>
  <c r="D1117" i="27"/>
  <c r="D2523" i="27"/>
  <c r="D6500" i="27"/>
  <c r="D5452" i="27"/>
  <c r="D3930" i="27"/>
  <c r="D2515" i="27"/>
  <c r="D5272" i="27"/>
  <c r="D1139" i="27"/>
  <c r="D5571" i="27"/>
  <c r="D6528" i="27"/>
  <c r="D5716" i="27"/>
  <c r="D6200" i="27"/>
  <c r="D5865" i="27"/>
  <c r="D1499" i="27"/>
  <c r="D1973" i="27"/>
  <c r="D5805" i="27"/>
  <c r="D6502" i="27"/>
  <c r="D1700" i="27"/>
  <c r="D2461" i="27"/>
  <c r="D3472" i="27"/>
  <c r="D5609" i="27"/>
  <c r="D5380" i="27"/>
  <c r="D6645" i="27"/>
  <c r="D7467" i="27"/>
  <c r="D4707" i="27"/>
  <c r="D4820" i="27"/>
  <c r="D991" i="27"/>
  <c r="D2601" i="27"/>
  <c r="D4617" i="27"/>
  <c r="D1406" i="27"/>
  <c r="D5572" i="27"/>
  <c r="D6946" i="27"/>
  <c r="D1651" i="27"/>
  <c r="D4257" i="27"/>
  <c r="D7059" i="27"/>
  <c r="D1148" i="27"/>
  <c r="D1874" i="27"/>
  <c r="D6964" i="27"/>
  <c r="D6426" i="27"/>
  <c r="D1806" i="27"/>
  <c r="D1099" i="27"/>
  <c r="D4667" i="27"/>
  <c r="D4943" i="27"/>
  <c r="D1891" i="27"/>
  <c r="D4353" i="27"/>
  <c r="D5151" i="27"/>
  <c r="D1360" i="27"/>
  <c r="D515" i="27"/>
  <c r="D3195" i="27"/>
  <c r="D6206" i="27"/>
  <c r="D2112" i="27"/>
  <c r="D6262" i="27"/>
  <c r="D1748" i="27"/>
  <c r="D7042" i="27"/>
  <c r="D4299" i="27"/>
  <c r="D1744" i="27"/>
  <c r="D523" i="27"/>
  <c r="D1298" i="27"/>
  <c r="D3318" i="27"/>
  <c r="D294" i="27"/>
  <c r="D466" i="27"/>
  <c r="D5118" i="27"/>
  <c r="D3030" i="27"/>
  <c r="D4466" i="27"/>
  <c r="D5505" i="27"/>
  <c r="D1985" i="27"/>
  <c r="D5938" i="27"/>
  <c r="D1401" i="27"/>
  <c r="D2725" i="27"/>
  <c r="D5013" i="27"/>
  <c r="D4041" i="27"/>
  <c r="D7015" i="27"/>
  <c r="D4935" i="27"/>
  <c r="D3473" i="27"/>
  <c r="D4627" i="27"/>
  <c r="D398" i="27"/>
  <c r="D4503" i="27"/>
  <c r="D3268" i="27"/>
  <c r="D927" i="27"/>
  <c r="D4799" i="27"/>
  <c r="D759" i="27"/>
  <c r="D3228" i="27"/>
  <c r="D5568" i="27"/>
  <c r="D3665" i="27"/>
  <c r="D7151" i="27"/>
  <c r="D6927" i="27"/>
  <c r="D3566" i="27"/>
  <c r="D2675" i="27"/>
  <c r="D1696" i="27"/>
  <c r="D6680" i="27"/>
  <c r="D2163" i="27"/>
  <c r="D4926" i="27"/>
  <c r="D4407" i="27"/>
  <c r="D1460" i="27"/>
  <c r="D4114" i="27"/>
  <c r="D4514" i="27"/>
  <c r="D1897" i="27"/>
  <c r="D3914" i="27"/>
  <c r="D4027" i="27"/>
  <c r="D5911" i="27"/>
  <c r="D1789" i="27"/>
  <c r="D1647" i="27"/>
  <c r="D3168" i="27"/>
  <c r="D2140" i="27"/>
  <c r="D1424" i="27"/>
  <c r="D1017" i="27"/>
  <c r="D6515" i="27"/>
  <c r="D5532" i="27"/>
  <c r="D1962" i="27"/>
  <c r="D2781" i="27"/>
  <c r="D1453" i="27"/>
  <c r="D5117" i="27"/>
  <c r="D7309" i="27"/>
  <c r="D6449" i="27"/>
  <c r="D5453" i="27"/>
  <c r="D1942" i="27"/>
  <c r="D3642" i="27"/>
  <c r="D6706" i="27"/>
  <c r="D1539" i="27"/>
  <c r="D3564" i="27"/>
  <c r="D4946" i="27"/>
  <c r="D5851" i="27"/>
  <c r="D966" i="27"/>
  <c r="D5385" i="27"/>
  <c r="D4172" i="27"/>
  <c r="D5829" i="27"/>
  <c r="D730" i="27"/>
  <c r="D6665" i="27"/>
  <c r="D5767" i="27"/>
  <c r="D5089" i="27"/>
  <c r="D3319" i="27"/>
  <c r="D5424" i="27"/>
  <c r="D4711" i="27"/>
  <c r="D2164" i="27"/>
  <c r="D4730" i="27"/>
  <c r="D5843" i="27"/>
  <c r="D2023" i="27"/>
  <c r="D1769" i="27"/>
  <c r="D6146" i="27"/>
  <c r="D3344" i="27"/>
  <c r="D5432" i="27"/>
  <c r="D3310" i="27"/>
  <c r="D4306" i="27"/>
  <c r="D4900" i="27"/>
  <c r="D1551" i="27"/>
  <c r="D4253" i="27"/>
  <c r="D4615" i="27"/>
  <c r="D4474" i="27"/>
  <c r="D2323" i="27"/>
  <c r="D6210" i="27"/>
  <c r="D5033" i="27"/>
  <c r="D1867" i="27"/>
  <c r="D2486" i="27"/>
  <c r="D4113" i="27"/>
  <c r="D6702" i="27"/>
  <c r="D7333" i="27"/>
  <c r="D5150" i="27"/>
  <c r="D4268" i="27"/>
  <c r="D770" i="27"/>
  <c r="D2480" i="27"/>
  <c r="D945" i="27"/>
  <c r="D6418" i="27"/>
  <c r="D900" i="27"/>
  <c r="D680" i="27"/>
  <c r="D4945" i="27"/>
  <c r="D1248" i="27"/>
  <c r="D4704" i="27"/>
  <c r="D5153" i="27"/>
  <c r="D1766" i="27"/>
  <c r="D5709" i="27"/>
  <c r="D4886" i="27"/>
  <c r="D4223" i="27"/>
  <c r="D1371" i="27"/>
  <c r="D5736" i="27"/>
  <c r="D783" i="27"/>
  <c r="D6225" i="27"/>
  <c r="D482" i="27"/>
  <c r="D2834" i="27"/>
  <c r="D780" i="27"/>
  <c r="D5278" i="27"/>
  <c r="D3521" i="27"/>
  <c r="D4778" i="27"/>
  <c r="D6080" i="27"/>
  <c r="D3724" i="27"/>
  <c r="D5238" i="27"/>
  <c r="D2371" i="27"/>
  <c r="D4478" i="27"/>
  <c r="D1586" i="27"/>
  <c r="D6615" i="27"/>
  <c r="D3739" i="27"/>
  <c r="D2374" i="27"/>
  <c r="D4018" i="27"/>
  <c r="D541" i="27"/>
  <c r="D598" i="27"/>
  <c r="D2425" i="27"/>
  <c r="D1753" i="27"/>
  <c r="D5041" i="27"/>
  <c r="D1982" i="27"/>
  <c r="D5948" i="27"/>
  <c r="D2126" i="27"/>
  <c r="D6545" i="27"/>
  <c r="D6389" i="27"/>
  <c r="D1418" i="27"/>
  <c r="D2553" i="27"/>
  <c r="D5565" i="27"/>
  <c r="D6815" i="27"/>
  <c r="D6953" i="27"/>
  <c r="D106" i="27"/>
  <c r="D5792" i="27"/>
  <c r="D6598" i="27"/>
  <c r="D6945" i="27"/>
  <c r="D7560" i="27"/>
  <c r="D6694" i="27"/>
  <c r="D7207" i="27"/>
  <c r="D6380" i="27"/>
  <c r="D1093" i="27"/>
  <c r="D6552" i="27"/>
  <c r="D7303" i="27"/>
  <c r="D371" i="27"/>
  <c r="D5638" i="27"/>
  <c r="D6979" i="27"/>
  <c r="D7019" i="27"/>
  <c r="D6999" i="27"/>
  <c r="D62" i="27"/>
  <c r="D6076" i="27"/>
  <c r="D7442" i="27"/>
  <c r="D2318" i="27"/>
  <c r="D10" i="27"/>
  <c r="D6196" i="27"/>
  <c r="D7563" i="27"/>
  <c r="D88" i="27"/>
  <c r="D764" i="27"/>
  <c r="D7187" i="27"/>
  <c r="D92" i="27"/>
  <c r="D369" i="27"/>
  <c r="D21" i="27"/>
  <c r="D7605" i="27"/>
  <c r="D13" i="27"/>
  <c r="D7526" i="27"/>
  <c r="D7484" i="27"/>
  <c r="D324" i="27"/>
  <c r="D7529" i="27"/>
  <c r="D6112" i="27"/>
  <c r="D7537" i="27"/>
  <c r="D1155" i="27"/>
  <c r="D7357" i="27"/>
  <c r="D6377" i="27"/>
  <c r="D834" i="27"/>
  <c r="D2739" i="27"/>
  <c r="D2943" i="27"/>
  <c r="D5433" i="27"/>
  <c r="D7433" i="27"/>
  <c r="D2017" i="27"/>
  <c r="D3445" i="27"/>
  <c r="D2026" i="27"/>
  <c r="D6533" i="27"/>
  <c r="D6898" i="27"/>
  <c r="D509" i="27"/>
  <c r="D5615" i="27"/>
  <c r="D4151" i="27"/>
  <c r="D6287" i="27"/>
  <c r="D1767" i="27"/>
  <c r="D99" i="27"/>
  <c r="D4628" i="27"/>
  <c r="D3961" i="27"/>
  <c r="D3337" i="27"/>
  <c r="D4326" i="27"/>
  <c r="D3199" i="27"/>
  <c r="D6053" i="27"/>
  <c r="D46" i="27"/>
  <c r="D6185" i="27"/>
  <c r="D5550" i="27"/>
  <c r="D2307" i="27"/>
  <c r="D3975" i="27"/>
  <c r="D5231" i="27"/>
  <c r="D2050" i="27"/>
  <c r="D3120" i="27"/>
  <c r="D4324" i="27"/>
  <c r="D4733" i="27"/>
  <c r="D3432" i="27"/>
  <c r="D2513" i="27"/>
  <c r="D1342" i="27"/>
  <c r="D2343" i="27"/>
  <c r="D2237" i="27"/>
  <c r="D732" i="27"/>
  <c r="D1816" i="27"/>
  <c r="D3024" i="27"/>
  <c r="D2688" i="27"/>
  <c r="D3073" i="27"/>
  <c r="D5285" i="27"/>
  <c r="D5129" i="27"/>
  <c r="D3561" i="27"/>
  <c r="D2230" i="27"/>
  <c r="D5489" i="27"/>
  <c r="D5333" i="27"/>
  <c r="D3116" i="27"/>
  <c r="D4067" i="27"/>
  <c r="D4382" i="27"/>
  <c r="D2853" i="27"/>
  <c r="D4830" i="27"/>
  <c r="D1565" i="27"/>
  <c r="D6722" i="27"/>
  <c r="D5388" i="27"/>
  <c r="D6629" i="27"/>
  <c r="D4022" i="27"/>
  <c r="D4267" i="27"/>
  <c r="D5490" i="27"/>
  <c r="D1988" i="27"/>
  <c r="D5756" i="27"/>
  <c r="D5158" i="27"/>
  <c r="D5051" i="27"/>
  <c r="D1840" i="27"/>
  <c r="D5465" i="27"/>
  <c r="D2824" i="27"/>
  <c r="D7189" i="27"/>
  <c r="D4581" i="27"/>
  <c r="D1036" i="27"/>
  <c r="D4361" i="27"/>
  <c r="D1052" i="27"/>
  <c r="D5923" i="27"/>
  <c r="D1662" i="27"/>
  <c r="D5141" i="27"/>
  <c r="D5785" i="27"/>
  <c r="D4063" i="27"/>
  <c r="D5132" i="27"/>
  <c r="D6016" i="27"/>
  <c r="D2663" i="27"/>
  <c r="D4469" i="27"/>
  <c r="D7166" i="27"/>
  <c r="D6882" i="27"/>
  <c r="D2937" i="27"/>
  <c r="D2328" i="27"/>
  <c r="D5906" i="27"/>
  <c r="D3289" i="27"/>
  <c r="D3071" i="27"/>
  <c r="D2734" i="27"/>
  <c r="D1855" i="27"/>
  <c r="D4485" i="27"/>
  <c r="D2491" i="27"/>
  <c r="D3740" i="27"/>
  <c r="D2081" i="27"/>
  <c r="D1826" i="27"/>
  <c r="D3388" i="27"/>
  <c r="D1147" i="27"/>
  <c r="D2970" i="27"/>
  <c r="D540" i="27"/>
  <c r="D2632" i="27"/>
  <c r="D930" i="27"/>
  <c r="D1702" i="27"/>
  <c r="D2774" i="27"/>
  <c r="D4398" i="27"/>
  <c r="D5802" i="27"/>
  <c r="D6483" i="27"/>
  <c r="D2751" i="27"/>
  <c r="D6494" i="27"/>
  <c r="D6180" i="27"/>
  <c r="D5661" i="27"/>
  <c r="D3626" i="27"/>
  <c r="D2539" i="27"/>
  <c r="D252" i="27"/>
  <c r="D20" i="27"/>
  <c r="D5789" i="27"/>
  <c r="D4154" i="27"/>
  <c r="D2041" i="27"/>
  <c r="D2423" i="27"/>
  <c r="D3731" i="27"/>
  <c r="D5992" i="27"/>
  <c r="D5097" i="27"/>
  <c r="D2044" i="27"/>
  <c r="D5198" i="27"/>
  <c r="D5807" i="27"/>
  <c r="D3109" i="27"/>
  <c r="D7036" i="27"/>
  <c r="D458" i="27"/>
  <c r="D3092" i="27"/>
  <c r="D6820" i="27"/>
  <c r="D5611" i="27"/>
  <c r="D1955" i="27"/>
  <c r="D5330" i="27"/>
  <c r="D1533" i="27"/>
  <c r="D2890" i="27"/>
  <c r="D1493" i="27"/>
  <c r="D4854" i="27"/>
  <c r="D5171" i="27"/>
  <c r="D2114" i="27"/>
  <c r="D5790" i="27"/>
  <c r="D714" i="27"/>
  <c r="D1271" i="27"/>
  <c r="D862" i="27"/>
  <c r="D3331" i="27"/>
  <c r="D3209" i="27"/>
  <c r="D2900" i="27"/>
  <c r="D3086" i="27"/>
  <c r="D2816" i="27"/>
  <c r="D2832" i="27"/>
  <c r="D5949" i="27"/>
  <c r="D4706" i="27"/>
  <c r="D2665" i="27"/>
  <c r="D734" i="27"/>
  <c r="D2158" i="27"/>
  <c r="D7108" i="27"/>
  <c r="D6060" i="27"/>
  <c r="D6267" i="27"/>
  <c r="D1639" i="27"/>
  <c r="D1304" i="27"/>
  <c r="D3196" i="27"/>
  <c r="D5975" i="27"/>
  <c r="D2214" i="27"/>
  <c r="D6290" i="27"/>
  <c r="D5534" i="27"/>
  <c r="D7025" i="27"/>
  <c r="D4188" i="27"/>
  <c r="D2597" i="27"/>
  <c r="D4491" i="27"/>
  <c r="D2578" i="27"/>
  <c r="D4833" i="27"/>
  <c r="D2168" i="27"/>
  <c r="D2145" i="27"/>
  <c r="D3107" i="27"/>
  <c r="D4919" i="27"/>
  <c r="D4195" i="27"/>
  <c r="D7035" i="27"/>
  <c r="D2905" i="27"/>
  <c r="D3447" i="27"/>
  <c r="D4942" i="27"/>
  <c r="D4532" i="27"/>
  <c r="D6261" i="27"/>
  <c r="D4101" i="27"/>
  <c r="D2801" i="27"/>
  <c r="D5401" i="27"/>
  <c r="D1538" i="27"/>
  <c r="D4777" i="27"/>
  <c r="D1517" i="27"/>
  <c r="D6375" i="27"/>
  <c r="D397" i="27"/>
  <c r="D3142" i="27"/>
  <c r="D3267" i="27"/>
  <c r="D3187" i="27"/>
  <c r="D3061" i="27"/>
  <c r="D1445" i="27"/>
  <c r="D4470" i="27"/>
  <c r="D5635" i="27"/>
  <c r="D5867" i="27"/>
  <c r="D2209" i="27"/>
  <c r="D758" i="27"/>
  <c r="D390" i="27"/>
  <c r="D1754" i="27"/>
  <c r="D6675" i="27"/>
  <c r="D4386" i="27"/>
  <c r="D1983" i="27"/>
  <c r="D5880" i="27"/>
  <c r="D1949" i="27"/>
  <c r="D5064" i="27"/>
  <c r="D1026" i="27"/>
  <c r="D6509" i="27"/>
  <c r="D6791" i="27"/>
  <c r="D6918" i="27"/>
  <c r="D2427" i="27"/>
  <c r="D2152" i="27"/>
  <c r="D6018" i="27"/>
  <c r="D2623" i="27"/>
  <c r="D3127" i="27"/>
  <c r="D3901" i="27"/>
  <c r="D3560" i="27"/>
  <c r="D1852" i="27"/>
  <c r="D3697" i="27"/>
  <c r="D2311" i="27"/>
  <c r="D1846" i="27"/>
  <c r="D2058" i="27"/>
  <c r="D1887" i="27"/>
  <c r="D2916" i="27"/>
  <c r="D4906" i="27"/>
  <c r="D4502" i="27"/>
  <c r="D5900" i="27"/>
  <c r="D4300" i="27"/>
  <c r="D2883" i="27"/>
  <c r="D3288" i="27"/>
  <c r="D4319" i="27"/>
  <c r="D2424" i="27"/>
  <c r="D4489" i="27"/>
  <c r="D5164" i="27"/>
  <c r="D5449" i="27"/>
  <c r="D3433" i="27"/>
  <c r="D4006" i="27"/>
  <c r="D7074" i="27"/>
  <c r="D5218" i="27"/>
  <c r="D2180" i="27"/>
  <c r="D1581" i="27"/>
  <c r="D2110" i="27"/>
  <c r="D4428" i="27"/>
  <c r="D2946" i="27"/>
  <c r="D6492" i="27"/>
  <c r="D5199" i="27"/>
  <c r="D3452" i="27"/>
  <c r="D4425" i="27"/>
  <c r="D6969" i="27"/>
  <c r="D3440" i="27"/>
  <c r="D3526" i="27"/>
  <c r="D2100" i="27"/>
  <c r="D1510" i="27"/>
  <c r="D4506" i="27"/>
  <c r="D5592" i="27"/>
  <c r="D6208" i="27"/>
  <c r="D5406" i="27"/>
  <c r="D5077" i="27"/>
  <c r="D5179" i="27"/>
  <c r="D5408" i="27"/>
  <c r="D6219" i="27"/>
  <c r="D2599" i="27"/>
  <c r="D2658" i="27"/>
  <c r="D1729" i="27"/>
  <c r="D3291" i="27"/>
  <c r="D767" i="27"/>
  <c r="D1014" i="27"/>
  <c r="D6394" i="27"/>
  <c r="D2106" i="27"/>
  <c r="D5566" i="27"/>
  <c r="D4263" i="27"/>
  <c r="D4875" i="27"/>
  <c r="D1828" i="27"/>
  <c r="D3273" i="27"/>
  <c r="D3349" i="27"/>
  <c r="D4851" i="27"/>
  <c r="D6222" i="27"/>
  <c r="D5895" i="27"/>
  <c r="D1260" i="27"/>
  <c r="D4634" i="27"/>
  <c r="D5849" i="27"/>
  <c r="D3582" i="27"/>
  <c r="D2078" i="27"/>
  <c r="D5575" i="27"/>
  <c r="D3297" i="27"/>
  <c r="D4770" i="27"/>
  <c r="D3222" i="27"/>
  <c r="D5813" i="27"/>
  <c r="D5970" i="27"/>
  <c r="D4216" i="27"/>
  <c r="D2810" i="27"/>
  <c r="D1416" i="27"/>
  <c r="D2821" i="27"/>
  <c r="D6014" i="27"/>
  <c r="D6727" i="27"/>
  <c r="D5180" i="27"/>
  <c r="D3192" i="27"/>
  <c r="D5111" i="27"/>
  <c r="D5091" i="27"/>
  <c r="D3085" i="27"/>
  <c r="D1944" i="27"/>
  <c r="D555" i="27"/>
  <c r="D4007" i="27"/>
  <c r="D6621" i="27"/>
  <c r="D1463" i="27"/>
  <c r="D7200" i="27"/>
  <c r="D664" i="27"/>
  <c r="D5916" i="27"/>
  <c r="D181" i="27"/>
  <c r="D5640" i="27"/>
  <c r="D727" i="27"/>
  <c r="D4043" i="27"/>
  <c r="D5259" i="27"/>
  <c r="D174" i="27"/>
  <c r="D5747" i="27"/>
  <c r="D4458" i="27"/>
  <c r="D4873" i="27"/>
  <c r="D2193" i="27"/>
  <c r="D5931" i="27"/>
  <c r="D5137" i="27"/>
  <c r="D463" i="27"/>
  <c r="D1776" i="27"/>
  <c r="D6089" i="27"/>
  <c r="D999" i="27"/>
  <c r="D2190" i="27"/>
  <c r="D5017" i="27"/>
  <c r="D3504" i="27"/>
  <c r="D853" i="27"/>
  <c r="D5725" i="27"/>
  <c r="D951" i="27"/>
  <c r="D508" i="27"/>
  <c r="D4700" i="27"/>
  <c r="D5692" i="27"/>
  <c r="D4697" i="27"/>
  <c r="D685" i="27"/>
  <c r="D7002" i="27"/>
  <c r="D2772" i="27"/>
  <c r="D1723" i="27"/>
  <c r="D1763" i="27"/>
  <c r="D1411" i="27"/>
  <c r="D7277" i="27"/>
  <c r="D402" i="27"/>
  <c r="D4132" i="27"/>
  <c r="D1786" i="27"/>
  <c r="D7338" i="27"/>
  <c r="D3625" i="27"/>
  <c r="D5910" i="27"/>
  <c r="D7279" i="27"/>
  <c r="D6487" i="27"/>
  <c r="D721" i="27"/>
  <c r="D5466" i="27"/>
  <c r="D2444" i="27"/>
  <c r="D6278" i="27"/>
  <c r="D525" i="27"/>
  <c r="D6890" i="27"/>
  <c r="D6627" i="27"/>
  <c r="D6054" i="27"/>
  <c r="D229" i="27"/>
  <c r="D6524" i="27"/>
  <c r="D3371" i="27"/>
  <c r="D651" i="27"/>
  <c r="D6259" i="27"/>
  <c r="D6787" i="27"/>
  <c r="D890" i="27"/>
  <c r="D4352" i="27"/>
  <c r="D7148" i="27"/>
  <c r="D7291" i="27"/>
  <c r="D7531" i="27"/>
  <c r="D2777" i="27"/>
  <c r="D1831" i="27"/>
  <c r="D5726" i="27"/>
  <c r="D6205" i="27"/>
  <c r="D2347" i="27"/>
  <c r="D2674" i="27"/>
  <c r="D1579" i="27"/>
  <c r="D6443" i="27"/>
  <c r="D4869" i="27"/>
  <c r="D438" i="27"/>
  <c r="D4806" i="27"/>
  <c r="D1951" i="27"/>
  <c r="D6430" i="27"/>
  <c r="D4096" i="27"/>
  <c r="D4297" i="27"/>
  <c r="D1171" i="27"/>
  <c r="D3921" i="27"/>
  <c r="D6859" i="27"/>
  <c r="D2034" i="27"/>
  <c r="D2045" i="27"/>
  <c r="D3366" i="27"/>
  <c r="D522" i="27"/>
  <c r="D959" i="27"/>
  <c r="D5340" i="27"/>
  <c r="D1751" i="27"/>
  <c r="D5781" i="27"/>
  <c r="D6343" i="27"/>
  <c r="D769" i="27"/>
  <c r="D2570" i="27"/>
  <c r="D3179" i="27"/>
  <c r="D7083" i="27"/>
  <c r="D7481" i="27"/>
  <c r="D2604" i="27"/>
  <c r="D3719" i="27"/>
  <c r="D1315" i="27"/>
  <c r="D912" i="27"/>
  <c r="D4577" i="27"/>
  <c r="D2065" i="27"/>
  <c r="D5186" i="27"/>
  <c r="D2213" i="27"/>
  <c r="D805" i="27"/>
  <c r="D3742" i="27"/>
  <c r="D3400" i="27"/>
  <c r="D582" i="27"/>
  <c r="D4824" i="27"/>
  <c r="D5543" i="27"/>
  <c r="D2778" i="27"/>
  <c r="D2715" i="27"/>
  <c r="D1913" i="27"/>
  <c r="D3262" i="27"/>
  <c r="D3536" i="27"/>
  <c r="D4953" i="27"/>
  <c r="D5567" i="27"/>
  <c r="D2198" i="27"/>
  <c r="D5457" i="27"/>
  <c r="D6021" i="27"/>
  <c r="D624" i="27"/>
  <c r="D2881" i="27"/>
  <c r="D4941" i="27"/>
  <c r="D772" i="27"/>
  <c r="D2518" i="27"/>
  <c r="D3950" i="27"/>
  <c r="D6673" i="27"/>
  <c r="D6462" i="27"/>
  <c r="D1112" i="27"/>
  <c r="D2025" i="27"/>
  <c r="D5321" i="27"/>
  <c r="D2687" i="27"/>
  <c r="D1883" i="27"/>
  <c r="D4903" i="27"/>
  <c r="D4808" i="27"/>
  <c r="D4549" i="27"/>
  <c r="D6746" i="27"/>
  <c r="D637" i="27"/>
  <c r="D4542" i="27"/>
  <c r="D212" i="27"/>
  <c r="D2086" i="27"/>
  <c r="D3976" i="27"/>
  <c r="D1546" i="27"/>
  <c r="D5303" i="27"/>
  <c r="D3902" i="27"/>
  <c r="D4191" i="27"/>
  <c r="D633" i="27"/>
  <c r="D2037" i="27"/>
  <c r="D6409" i="27"/>
  <c r="D7174" i="27"/>
  <c r="D593" i="27"/>
  <c r="D6187" i="27"/>
  <c r="D682" i="27"/>
  <c r="D3964" i="27"/>
  <c r="D2647" i="27"/>
  <c r="D5982" i="27"/>
  <c r="D1892" i="27"/>
  <c r="D3114" i="27"/>
  <c r="D2930" i="27"/>
  <c r="D925" i="27"/>
  <c r="D2352" i="27"/>
  <c r="D4271" i="27"/>
  <c r="D3113" i="27"/>
  <c r="D1457" i="27"/>
  <c r="D3911" i="27"/>
  <c r="D1512" i="27"/>
  <c r="D5104" i="27"/>
  <c r="D932" i="27"/>
  <c r="D2283" i="27"/>
  <c r="D4403" i="27"/>
  <c r="D1359" i="27"/>
  <c r="D3651" i="27"/>
  <c r="D2337" i="27"/>
  <c r="D1007" i="27"/>
  <c r="D5553" i="27"/>
  <c r="D4568" i="27"/>
  <c r="D3305" i="27"/>
  <c r="D3026" i="27"/>
  <c r="D2102" i="27"/>
  <c r="D4033" i="27"/>
  <c r="D6342" i="27"/>
  <c r="D4552" i="27"/>
  <c r="D4550" i="27"/>
  <c r="D948" i="27"/>
  <c r="D2431" i="27"/>
  <c r="D4013" i="27"/>
  <c r="D3628" i="27"/>
  <c r="D5035" i="27"/>
  <c r="D6856" i="27"/>
  <c r="D2605" i="27"/>
  <c r="D7030" i="27"/>
  <c r="D1817" i="27"/>
  <c r="D2139" i="27"/>
  <c r="D4484" i="27"/>
  <c r="D4637" i="27"/>
  <c r="D4106" i="27"/>
  <c r="D4625" i="27"/>
  <c r="D6234" i="27"/>
  <c r="D4899" i="27"/>
  <c r="D2329" i="27"/>
  <c r="D2869" i="27"/>
  <c r="D1989" i="27"/>
  <c r="D3095" i="27"/>
  <c r="D1432" i="27"/>
  <c r="D5883" i="27"/>
  <c r="D7076" i="27"/>
  <c r="D6236" i="27"/>
  <c r="D3580" i="27"/>
  <c r="D3404" i="27"/>
  <c r="D7068" i="27"/>
  <c r="D3231" i="27"/>
  <c r="D964" i="27"/>
  <c r="D2591" i="27"/>
  <c r="D4321" i="27"/>
  <c r="D1818" i="27"/>
  <c r="D5116" i="27"/>
  <c r="D2785" i="27"/>
  <c r="D5999" i="27"/>
  <c r="D5560" i="27"/>
  <c r="D1673" i="27"/>
  <c r="D5019" i="27"/>
  <c r="D4687" i="27"/>
  <c r="D1878" i="27"/>
  <c r="D2945" i="27"/>
  <c r="D5066" i="27"/>
  <c r="D1971" i="27"/>
  <c r="D2976" i="27"/>
  <c r="D3395" i="27"/>
  <c r="D1967" i="27"/>
  <c r="D4879" i="27"/>
  <c r="D6757" i="27"/>
  <c r="D1813" i="27"/>
  <c r="D3368" i="27"/>
  <c r="D2959" i="27"/>
  <c r="D5274" i="27"/>
  <c r="D2418" i="27"/>
  <c r="D6008" i="27"/>
  <c r="D1845" i="27"/>
  <c r="D1358" i="27"/>
  <c r="D2505" i="27"/>
  <c r="D3185" i="27"/>
  <c r="D2598" i="27"/>
  <c r="D3673" i="27"/>
  <c r="D5445" i="27"/>
  <c r="D4360" i="27"/>
  <c r="D454" i="27"/>
  <c r="D1440" i="27"/>
  <c r="D1580" i="27"/>
  <c r="D5237" i="27"/>
  <c r="D1277" i="27"/>
  <c r="D6777" i="27"/>
  <c r="D4578" i="27"/>
  <c r="D2317" i="27"/>
  <c r="D2414" i="27"/>
  <c r="D4901" i="27"/>
  <c r="D4186" i="27"/>
  <c r="D4445" i="27"/>
  <c r="D5120" i="27"/>
  <c r="D3184" i="27"/>
  <c r="D4569" i="27"/>
  <c r="D3420" i="27"/>
  <c r="D1929" i="27"/>
  <c r="D6532" i="27"/>
  <c r="D2926" i="27"/>
  <c r="D5720" i="27"/>
  <c r="D357" i="27"/>
  <c r="D1299" i="27"/>
  <c r="D3529" i="27"/>
  <c r="D5055" i="27"/>
  <c r="D3530" i="27"/>
  <c r="D4286" i="27"/>
  <c r="D6376" i="27"/>
  <c r="D618" i="27"/>
  <c r="D3094" i="27"/>
  <c r="D6996" i="27"/>
  <c r="D6041" i="27"/>
  <c r="D3503" i="27"/>
  <c r="D3272" i="27"/>
  <c r="D1121" i="27"/>
  <c r="D5266" i="27"/>
  <c r="D5018" i="27"/>
  <c r="D6484" i="27"/>
  <c r="D3587" i="27"/>
  <c r="D489" i="27"/>
  <c r="D2389" i="27"/>
  <c r="D879" i="27"/>
  <c r="D2185" i="27"/>
  <c r="D5796" i="27"/>
  <c r="D1688" i="27"/>
  <c r="D1072" i="27"/>
  <c r="D5643" i="27"/>
  <c r="D1881" i="27"/>
  <c r="D1711" i="27"/>
  <c r="D7157" i="27"/>
  <c r="D4508" i="27"/>
  <c r="D5850" i="27"/>
  <c r="D7146" i="27"/>
  <c r="D2338" i="27"/>
  <c r="D6454" i="27"/>
  <c r="D4394" i="27"/>
  <c r="D6618" i="27"/>
  <c r="D4028" i="27"/>
  <c r="D436" i="27"/>
  <c r="D4254" i="27"/>
  <c r="D4481" i="27"/>
  <c r="D3517" i="27"/>
  <c r="D560" i="27"/>
  <c r="D1760" i="27"/>
  <c r="D4127" i="27"/>
  <c r="D3256" i="27"/>
  <c r="D3498" i="27"/>
  <c r="D2281" i="27"/>
  <c r="D6622" i="27"/>
  <c r="D4592" i="27"/>
  <c r="D1438" i="27"/>
  <c r="D1574" i="27"/>
  <c r="D5546" i="27"/>
  <c r="D1037" i="27"/>
  <c r="D5448" i="27"/>
  <c r="D5877" i="27"/>
  <c r="D2262" i="27"/>
  <c r="D5777" i="27"/>
  <c r="D717" i="27"/>
  <c r="D5536" i="27"/>
  <c r="D467" i="27"/>
  <c r="D3124" i="27"/>
  <c r="D6595" i="27"/>
  <c r="D6280" i="27"/>
  <c r="D4970" i="27"/>
  <c r="D2803" i="27"/>
  <c r="D5000" i="27"/>
  <c r="D865" i="27"/>
  <c r="D3502" i="27"/>
  <c r="D4893" i="27"/>
  <c r="D1160" i="27"/>
  <c r="D3336" i="27"/>
  <c r="D6603" i="27"/>
  <c r="D2359" i="27"/>
  <c r="D1417" i="27"/>
  <c r="D5685" i="27"/>
  <c r="D3600" i="27"/>
  <c r="D2596" i="27"/>
  <c r="D4201" i="27"/>
  <c r="D4609" i="27"/>
  <c r="D2738" i="27"/>
  <c r="D1531" i="27"/>
  <c r="D2784" i="27"/>
  <c r="D3084" i="27"/>
  <c r="D648" i="27"/>
  <c r="D1903" i="27"/>
  <c r="D4217" i="27"/>
  <c r="D2644" i="27"/>
  <c r="D4783" i="27"/>
  <c r="D2097" i="27"/>
  <c r="D5748" i="27"/>
  <c r="D1049" i="27"/>
  <c r="D5559" i="27"/>
  <c r="D4316" i="27"/>
  <c r="D4351" i="27"/>
  <c r="D5083" i="27"/>
  <c r="D2908" i="27"/>
  <c r="D6792" i="27"/>
  <c r="D418" i="27"/>
  <c r="D4454" i="27"/>
  <c r="D2907" i="27"/>
  <c r="D6109" i="27"/>
  <c r="D5735" i="27"/>
  <c r="D1802" i="27"/>
  <c r="D3052" i="27"/>
  <c r="D2815" i="27"/>
  <c r="D3322" i="27"/>
  <c r="D6188" i="27"/>
  <c r="D1352" i="27"/>
  <c r="D5168" i="27"/>
  <c r="D1732" i="27"/>
  <c r="D5634" i="27"/>
  <c r="D462" i="27"/>
  <c r="D5073" i="27"/>
  <c r="D3667" i="27"/>
  <c r="D362" i="27"/>
  <c r="D4463" i="27"/>
  <c r="D2546" i="27"/>
  <c r="D1425" i="27"/>
  <c r="D2393" i="27"/>
  <c r="D1722" i="27"/>
  <c r="D955" i="27"/>
  <c r="D6885" i="27"/>
  <c r="D1937" i="27"/>
  <c r="D1001" i="27"/>
  <c r="D2997" i="27"/>
  <c r="D3382" i="27"/>
  <c r="D6807" i="27"/>
  <c r="D118" i="27"/>
  <c r="D4585" i="27"/>
  <c r="D3497" i="27"/>
  <c r="D4583" i="27"/>
  <c r="D563" i="27"/>
  <c r="D2349" i="27"/>
  <c r="D5481" i="27"/>
  <c r="D6364" i="27"/>
  <c r="D2357" i="27"/>
  <c r="D885" i="27"/>
  <c r="D697" i="27"/>
  <c r="D4380" i="27"/>
  <c r="D5966" i="27"/>
  <c r="D2104" i="27"/>
  <c r="D4933" i="27"/>
  <c r="D4242" i="27"/>
  <c r="D6034" i="27"/>
  <c r="D3729" i="27"/>
  <c r="D3737" i="27"/>
  <c r="D4471" i="27"/>
  <c r="D3356" i="27"/>
  <c r="D6073" i="27"/>
  <c r="D4068" i="27"/>
  <c r="D1134" i="27"/>
  <c r="D1821" i="27"/>
  <c r="D5620" i="27"/>
  <c r="D2191" i="27"/>
  <c r="D1727" i="27"/>
  <c r="D2635" i="27"/>
  <c r="D4269" i="27"/>
  <c r="D4365" i="27"/>
  <c r="D4665" i="27"/>
  <c r="D3333" i="27"/>
  <c r="D2482" i="27"/>
  <c r="D4920" i="27"/>
  <c r="D4816" i="27"/>
  <c r="D2354" i="27"/>
  <c r="D6504" i="27"/>
  <c r="D147" i="27"/>
  <c r="D2474" i="27"/>
  <c r="D4167" i="27"/>
  <c r="D4097" i="27"/>
  <c r="D4182" i="27"/>
  <c r="D4936" i="27"/>
  <c r="D3986" i="27"/>
  <c r="D3170" i="27"/>
  <c r="D1646" i="27"/>
  <c r="D4042" i="27"/>
  <c r="D1856" i="27"/>
  <c r="D5395" i="27"/>
  <c r="D3342" i="27"/>
  <c r="D1827" i="27"/>
  <c r="D1167" i="27"/>
  <c r="D5181" i="27"/>
  <c r="D4940" i="27"/>
  <c r="D3182" i="27"/>
  <c r="D6693" i="27"/>
  <c r="D1366" i="27"/>
  <c r="D3716" i="27"/>
  <c r="D4509" i="27"/>
  <c r="D4533" i="27"/>
  <c r="D5264" i="27"/>
  <c r="D1452" i="27"/>
  <c r="D2537" i="27"/>
  <c r="D5977" i="27"/>
  <c r="D4274" i="27"/>
  <c r="D3204" i="27"/>
  <c r="D4559" i="27"/>
  <c r="D6592" i="27"/>
  <c r="D1750" i="27"/>
  <c r="D4456" i="27"/>
  <c r="D3174" i="27"/>
  <c r="D3718" i="27"/>
  <c r="D5110" i="27"/>
  <c r="D385" i="27"/>
  <c r="D1144" i="27"/>
  <c r="D4017" i="27"/>
  <c r="D3129" i="27"/>
  <c r="D6858" i="27"/>
  <c r="D1396" i="27"/>
  <c r="D4030" i="27"/>
  <c r="D4660" i="27"/>
  <c r="D3571" i="27"/>
  <c r="D1317" i="27"/>
  <c r="D5934" i="27"/>
  <c r="D2502" i="27"/>
  <c r="D4184" i="27"/>
  <c r="D1848" i="27"/>
  <c r="D1780" i="27"/>
  <c r="D2712" i="27"/>
  <c r="D2379" i="27"/>
  <c r="D1178" i="27"/>
  <c r="D2996" i="27"/>
  <c r="D6265" i="27"/>
  <c r="D5184" i="27"/>
  <c r="D5987" i="27"/>
  <c r="D5751" i="27"/>
  <c r="D3467" i="27"/>
  <c r="D5427" i="27"/>
  <c r="D6145" i="27"/>
  <c r="D4314" i="27"/>
  <c r="D6535" i="27"/>
  <c r="D3135" i="27"/>
  <c r="D1635" i="27"/>
  <c r="D4547" i="27"/>
  <c r="D6023" i="27"/>
  <c r="D1111" i="27"/>
  <c r="D6938" i="27"/>
  <c r="D2618" i="27"/>
  <c r="D1350" i="27"/>
  <c r="D5261" i="27"/>
  <c r="D2572" i="27"/>
  <c r="D1785" i="27"/>
  <c r="D5545" i="27"/>
  <c r="D1288" i="27"/>
  <c r="D419" i="27"/>
  <c r="D5305" i="27"/>
  <c r="D6069" i="27"/>
  <c r="D2889" i="27"/>
  <c r="D2775" i="27"/>
  <c r="D2672" i="27"/>
  <c r="D6993" i="27"/>
  <c r="D6204" i="27"/>
  <c r="D6910" i="27"/>
  <c r="D2033" i="27"/>
  <c r="D6260" i="27"/>
  <c r="D1758" i="27"/>
  <c r="D4374" i="27"/>
  <c r="D2232" i="27"/>
  <c r="D2247" i="27"/>
  <c r="D4917" i="27"/>
  <c r="D4610" i="27"/>
  <c r="D1470" i="27"/>
  <c r="D6876" i="27"/>
  <c r="D4684" i="27"/>
  <c r="D1420" i="27"/>
  <c r="D5377" i="27"/>
  <c r="D6137" i="27"/>
  <c r="D2165" i="27"/>
  <c r="D2030" i="27"/>
  <c r="D7103" i="27"/>
  <c r="D6668" i="27"/>
  <c r="D4200" i="27"/>
  <c r="D5631" i="27"/>
  <c r="D1182" i="27"/>
  <c r="D1507" i="27"/>
  <c r="D5888" i="27"/>
  <c r="D3485" i="27"/>
  <c r="D6226" i="27"/>
  <c r="D5941" i="27"/>
  <c r="D6156" i="27"/>
  <c r="D2536" i="27"/>
  <c r="D6943" i="27"/>
  <c r="D3644" i="27"/>
  <c r="D4648" i="27"/>
  <c r="D1621" i="27"/>
  <c r="D5928" i="27"/>
  <c r="D3682" i="27"/>
  <c r="D4492" i="27"/>
  <c r="D2391" i="27"/>
  <c r="D6079" i="27"/>
  <c r="D6281" i="27"/>
  <c r="D7092" i="27"/>
  <c r="D799" i="27"/>
  <c r="D5057" i="27"/>
  <c r="D903" i="27"/>
  <c r="D5127" i="27"/>
  <c r="D1859" i="27"/>
  <c r="D5678" i="27"/>
  <c r="D689" i="27"/>
  <c r="D3563" i="27"/>
  <c r="D5412" i="27"/>
  <c r="D5841" i="27"/>
  <c r="D4486" i="27"/>
  <c r="D5786" i="27"/>
  <c r="D706" i="27"/>
  <c r="D2768" i="27"/>
  <c r="D5410" i="27"/>
  <c r="D6465" i="27"/>
  <c r="D5853" i="27"/>
  <c r="D4055" i="27"/>
  <c r="D1582" i="27"/>
  <c r="D5936" i="27"/>
  <c r="D2565" i="27"/>
  <c r="D2723" i="27"/>
  <c r="D2060" i="27"/>
  <c r="D2661" i="27"/>
  <c r="D6529" i="27"/>
  <c r="D3105" i="27"/>
  <c r="D3091" i="27"/>
  <c r="D1280" i="27"/>
  <c r="D2388" i="27"/>
  <c r="D3422" i="27"/>
  <c r="D4951" i="27"/>
  <c r="D2763" i="27"/>
  <c r="D5529" i="27"/>
  <c r="D2922" i="27"/>
  <c r="D1400" i="27"/>
  <c r="D7311" i="27"/>
  <c r="D7004" i="27"/>
  <c r="D1917" i="27"/>
  <c r="D2426" i="27"/>
  <c r="D3163" i="27"/>
  <c r="D4887" i="27"/>
  <c r="D1870" i="27"/>
  <c r="D3099" i="27"/>
  <c r="D327" i="27"/>
  <c r="D4651" i="27"/>
  <c r="D5037" i="27"/>
  <c r="D4145" i="27"/>
  <c r="D1059" i="27"/>
  <c r="D4897" i="27"/>
  <c r="D275" i="27"/>
  <c r="D3958" i="27"/>
  <c r="D6209" i="27"/>
  <c r="D1559" i="27"/>
  <c r="D4315" i="27"/>
  <c r="D6005" i="27"/>
  <c r="D4424" i="27"/>
  <c r="D3207" i="27"/>
  <c r="D2494" i="27"/>
  <c r="D1745" i="27"/>
  <c r="D5905" i="27"/>
  <c r="D4008" i="27"/>
  <c r="D4385" i="27"/>
  <c r="D7113" i="27"/>
  <c r="D3723" i="27"/>
  <c r="D782" i="27"/>
  <c r="D5282" i="27"/>
  <c r="D850" i="27"/>
  <c r="D1206" i="27"/>
  <c r="D2043" i="27"/>
  <c r="D5463" i="27"/>
  <c r="D5591" i="27"/>
  <c r="D1446" i="27"/>
  <c r="D1516" i="27"/>
  <c r="D746" i="27"/>
  <c r="D2732" i="27"/>
  <c r="D1959" i="27"/>
  <c r="D4677" i="27"/>
  <c r="D6307" i="27"/>
  <c r="D5980" i="27"/>
  <c r="D6497" i="27"/>
  <c r="D1009" i="27"/>
  <c r="D7190" i="27"/>
  <c r="D6115" i="27"/>
  <c r="D3727" i="27"/>
  <c r="D786" i="27"/>
  <c r="D5832" i="27"/>
  <c r="D2841" i="27"/>
  <c r="D4776" i="27"/>
  <c r="D3050" i="27"/>
  <c r="D6564" i="27"/>
  <c r="D4922" i="27"/>
  <c r="D5875" i="27"/>
  <c r="D6818" i="27"/>
  <c r="D2194" i="27"/>
  <c r="D3303" i="27"/>
  <c r="D3907" i="27"/>
  <c r="D7062" i="27"/>
  <c r="D3906" i="27"/>
  <c r="D2492" i="27"/>
  <c r="D3345" i="27"/>
  <c r="D386" i="27"/>
  <c r="D1864" i="27"/>
  <c r="D1096" i="27"/>
  <c r="D6127" i="27"/>
  <c r="D6410" i="27"/>
  <c r="D2868" i="27"/>
  <c r="D4855" i="27"/>
  <c r="D2574" i="27"/>
  <c r="D4359" i="27"/>
  <c r="D1925" i="27"/>
  <c r="D3604" i="27"/>
  <c r="D4576" i="27"/>
  <c r="D6164" i="27"/>
  <c r="D2802" i="27"/>
  <c r="D6062" i="27"/>
  <c r="D232" i="27"/>
  <c r="D4262" i="27"/>
  <c r="D2321" i="27"/>
  <c r="D2794" i="27"/>
  <c r="D6895" i="27"/>
  <c r="D2320" i="27"/>
  <c r="D1053" i="27"/>
  <c r="D4488" i="27"/>
  <c r="D1107" i="27"/>
  <c r="D7242" i="27"/>
  <c r="D3927" i="27"/>
  <c r="D3988" i="27"/>
  <c r="D352" i="27"/>
  <c r="D5528" i="27"/>
  <c r="D7101" i="27"/>
  <c r="D2012" i="27"/>
  <c r="D2203" i="27"/>
  <c r="D3918" i="27"/>
  <c r="D7304" i="27"/>
  <c r="D173" i="27"/>
  <c r="D3695" i="27"/>
  <c r="D929" i="27"/>
  <c r="D1572" i="27"/>
  <c r="D4343" i="27"/>
  <c r="D5904" i="27"/>
  <c r="D1485" i="27"/>
  <c r="D7247" i="27"/>
  <c r="D4415" i="27"/>
  <c r="D4626" i="27"/>
  <c r="D6887" i="27"/>
  <c r="D1521" i="27"/>
  <c r="D1122" i="27"/>
  <c r="D451" i="27"/>
  <c r="D4146" i="27"/>
  <c r="D6928" i="27"/>
  <c r="D325" i="27"/>
  <c r="D339" i="27"/>
  <c r="D6939" i="27"/>
  <c r="D1205" i="27"/>
  <c r="D5086" i="27"/>
  <c r="D7173" i="27"/>
  <c r="D6888" i="27"/>
  <c r="D3597" i="27"/>
  <c r="D2226" i="27"/>
  <c r="D7281" i="27"/>
  <c r="D5356" i="27"/>
  <c r="D1141" i="27"/>
  <c r="D1815" i="27"/>
  <c r="D3156" i="27"/>
  <c r="D6320" i="27"/>
  <c r="D7258" i="27"/>
  <c r="D5194" i="27"/>
  <c r="D6340" i="27"/>
  <c r="D3043" i="27"/>
  <c r="D5461" i="27"/>
  <c r="D2378" i="27"/>
  <c r="D4011" i="27"/>
  <c r="D5820" i="27"/>
  <c r="D3286" i="27"/>
  <c r="D3450" i="27"/>
  <c r="D1333" i="27"/>
  <c r="D3926" i="27"/>
  <c r="D5306" i="27"/>
  <c r="D5659" i="27"/>
  <c r="D1740" i="27"/>
  <c r="D4763" i="27"/>
  <c r="D609" i="27"/>
  <c r="D757" i="27"/>
  <c r="D2147" i="27"/>
  <c r="D5061" i="27"/>
  <c r="D5386" i="27"/>
  <c r="D5835" i="27"/>
  <c r="D650" i="27"/>
  <c r="D4373" i="27"/>
  <c r="D6660" i="27"/>
  <c r="D4844" i="27"/>
  <c r="D476" i="27"/>
  <c r="D5049" i="27"/>
  <c r="D2671" i="27"/>
  <c r="D3598" i="27"/>
  <c r="D485" i="27"/>
  <c r="D5734" i="27"/>
  <c r="D2693" i="27"/>
  <c r="D3405" i="27"/>
  <c r="D5244" i="27"/>
  <c r="D942" i="27"/>
  <c r="D6639" i="27"/>
  <c r="D5699" i="27"/>
  <c r="D3441" i="27"/>
  <c r="D2701" i="27"/>
  <c r="D4909" i="27"/>
  <c r="D3240" i="27"/>
  <c r="D4858" i="27"/>
  <c r="D3226" i="27"/>
  <c r="D3096" i="27"/>
  <c r="D4129" i="27"/>
  <c r="D7012" i="27"/>
  <c r="D2115" i="27"/>
  <c r="D2714" i="27"/>
  <c r="D1724" i="27"/>
  <c r="D1484" i="27"/>
  <c r="D2771" i="27"/>
  <c r="D5706" i="27"/>
  <c r="D804" i="27"/>
  <c r="D5650" i="27"/>
  <c r="D5442" i="27"/>
  <c r="D6912" i="27"/>
  <c r="D4459" i="27"/>
  <c r="D4787" i="27"/>
  <c r="D4971" i="27"/>
  <c r="D4366" i="27"/>
  <c r="D5415" i="27"/>
  <c r="D574" i="27"/>
  <c r="D5616" i="27"/>
  <c r="D3248" i="27"/>
  <c r="D211" i="27"/>
  <c r="D5594" i="27"/>
  <c r="D1601" i="27"/>
  <c r="D4845" i="27"/>
  <c r="D4166" i="27"/>
  <c r="D5247" i="27"/>
  <c r="D5780" i="27"/>
  <c r="D6125" i="27"/>
  <c r="D3058" i="27"/>
  <c r="D1488" i="27"/>
  <c r="D4039" i="27"/>
  <c r="D2331" i="27"/>
  <c r="D6662" i="27"/>
  <c r="D3134" i="27"/>
  <c r="D7097" i="27"/>
  <c r="D6264" i="27"/>
  <c r="D4913" i="27"/>
  <c r="D2847" i="27"/>
  <c r="D7260" i="27"/>
  <c r="D5653" i="27"/>
  <c r="D2162" i="27"/>
  <c r="D4785" i="27"/>
  <c r="D2951" i="27"/>
  <c r="D6313" i="27"/>
  <c r="D1008" i="27"/>
  <c r="D7457" i="27"/>
  <c r="D1331" i="27"/>
  <c r="D4966" i="27"/>
  <c r="D2838" i="27"/>
  <c r="D3700" i="27"/>
  <c r="D3140" i="27"/>
  <c r="D2670" i="27"/>
  <c r="D3699" i="27"/>
  <c r="D7181" i="27"/>
  <c r="D6951" i="27"/>
  <c r="D3387" i="27"/>
  <c r="D4652" i="27"/>
  <c r="D4117" i="27"/>
  <c r="D3616" i="27"/>
  <c r="D4317" i="27"/>
  <c r="D6354" i="27"/>
  <c r="D3488" i="27"/>
  <c r="D584" i="27"/>
  <c r="D5258" i="27"/>
  <c r="D2552" i="27"/>
  <c r="D5496" i="27"/>
  <c r="D3051" i="27"/>
  <c r="D6805" i="27"/>
  <c r="D299" i="27"/>
  <c r="D7145" i="27"/>
  <c r="D6250" i="27"/>
  <c r="D6406" i="27"/>
  <c r="D2004" i="27"/>
  <c r="D3292" i="27"/>
  <c r="D933" i="27"/>
  <c r="D1576" i="27"/>
  <c r="D7110" i="27"/>
  <c r="D5344" i="27"/>
  <c r="D2893" i="27"/>
  <c r="D4683" i="27"/>
  <c r="D2973" i="27"/>
  <c r="D3458" i="27"/>
  <c r="D2476" i="27"/>
  <c r="D3313" i="27"/>
  <c r="D943" i="27"/>
  <c r="D1320" i="27"/>
  <c r="D2525" i="27"/>
  <c r="D6549" i="27"/>
  <c r="D588" i="27"/>
  <c r="D3111" i="27"/>
  <c r="D921" i="27"/>
  <c r="D2626" i="27"/>
  <c r="D3591" i="27"/>
  <c r="D314" i="27"/>
  <c r="D1123" i="27"/>
  <c r="D1953" i="27"/>
  <c r="D4534" i="27"/>
  <c r="D4925" i="27"/>
  <c r="D3538" i="27"/>
  <c r="D1906" i="27"/>
  <c r="D6980" i="27"/>
  <c r="D2111" i="27"/>
  <c r="D6029" i="27"/>
  <c r="D7196" i="27"/>
  <c r="D7374" i="27"/>
  <c r="D549" i="27"/>
  <c r="D1156" i="27"/>
  <c r="D6407" i="27"/>
  <c r="D3070" i="27"/>
  <c r="D2933" i="27"/>
  <c r="D6370" i="27"/>
  <c r="D4054" i="27"/>
  <c r="D1761" i="27"/>
  <c r="D1436" i="27"/>
  <c r="D5838" i="27"/>
  <c r="D1893" i="27"/>
  <c r="D4358" i="27"/>
  <c r="D2336" i="27"/>
  <c r="D4703" i="27"/>
  <c r="D7154" i="27"/>
  <c r="D7410" i="27"/>
  <c r="D281" i="27"/>
  <c r="D1884" i="27"/>
  <c r="D7137" i="27"/>
  <c r="D785" i="27"/>
  <c r="D1365" i="27"/>
  <c r="D5707" i="27"/>
  <c r="D4686" i="27"/>
  <c r="D5426" i="27"/>
  <c r="D7217" i="27"/>
  <c r="D6512" i="27"/>
  <c r="D5023" i="27"/>
  <c r="D208" i="27"/>
  <c r="D7523" i="27"/>
  <c r="D7226" i="27"/>
  <c r="D2614" i="27"/>
  <c r="D4304" i="27"/>
  <c r="D6589" i="27"/>
  <c r="D1082" i="27"/>
  <c r="D2091" i="27"/>
  <c r="D1209" i="27"/>
  <c r="D4125" i="27"/>
  <c r="D2403" i="27"/>
  <c r="D421" i="27"/>
  <c r="D1607" i="27"/>
  <c r="D1373" i="27"/>
  <c r="D1467" i="27"/>
  <c r="D6742" i="27"/>
  <c r="D7112" i="27"/>
  <c r="D4107" i="27"/>
  <c r="D6740" i="27"/>
  <c r="D2176" i="27"/>
  <c r="D7313" i="27"/>
  <c r="D3601" i="27"/>
  <c r="D6006" i="27"/>
  <c r="D3738" i="27"/>
  <c r="D6026" i="27"/>
  <c r="D6936" i="27"/>
  <c r="D5714" i="27"/>
  <c r="D1503" i="27"/>
  <c r="D6911" i="27"/>
  <c r="D213" i="27"/>
  <c r="D512" i="27"/>
  <c r="D6522" i="27"/>
  <c r="D5307" i="27"/>
  <c r="D80" i="27"/>
  <c r="D3540" i="27"/>
  <c r="D6768" i="27"/>
  <c r="D6349" i="27"/>
  <c r="D338" i="27"/>
  <c r="D6626" i="27"/>
  <c r="D5731" i="27"/>
  <c r="D5069" i="27"/>
  <c r="D2326" i="27"/>
  <c r="D1142" i="27"/>
  <c r="D2472" i="27"/>
  <c r="D6451" i="27"/>
  <c r="D1311" i="27"/>
  <c r="D6442" i="27"/>
  <c r="D5269" i="27"/>
  <c r="D4742" i="27"/>
  <c r="D1772" i="27"/>
  <c r="D6240" i="27"/>
  <c r="D2988" i="27"/>
  <c r="D7238" i="27"/>
  <c r="D5887" i="27"/>
  <c r="D2031" i="27"/>
  <c r="D5712" i="27"/>
  <c r="D7162" i="27"/>
  <c r="D684" i="27"/>
  <c r="D3039" i="27"/>
  <c r="D90" i="27"/>
  <c r="D2955" i="27"/>
  <c r="D7562" i="27"/>
  <c r="D716" i="27"/>
  <c r="D4536" i="27"/>
  <c r="D138" i="27"/>
  <c r="D6413" i="27"/>
  <c r="D230" i="27"/>
  <c r="D66" i="27"/>
  <c r="D872" i="27"/>
  <c r="D258" i="27"/>
  <c r="D870" i="27"/>
  <c r="D2453" i="27"/>
  <c r="D4673" i="27"/>
  <c r="D4411" i="27"/>
  <c r="D3552" i="27"/>
  <c r="D3537" i="27"/>
  <c r="D1614" i="27"/>
  <c r="D5746" i="27"/>
  <c r="D6223" i="27"/>
  <c r="D4436" i="27"/>
  <c r="D1048" i="27"/>
  <c r="D6475" i="27"/>
  <c r="D4009" i="27"/>
  <c r="D3983" i="27"/>
  <c r="D7326" i="27"/>
  <c r="D5885" i="27"/>
  <c r="D3217" i="27"/>
  <c r="D4419" i="27"/>
  <c r="D6860" i="27"/>
  <c r="D5711" i="27"/>
  <c r="D4077" i="27"/>
  <c r="D4996" i="27"/>
  <c r="D2253" i="27"/>
  <c r="D1089" i="27"/>
  <c r="D4717" i="27"/>
  <c r="D394" i="27"/>
  <c r="D5029" i="27"/>
  <c r="D472" i="27"/>
  <c r="D2532" i="27"/>
  <c r="D736" i="27"/>
  <c r="D4788" i="27"/>
  <c r="D6068" i="27"/>
  <c r="D3407" i="27"/>
  <c r="D1644" i="27"/>
  <c r="D5438" i="27"/>
  <c r="D3403" i="27"/>
  <c r="D6055" i="27"/>
  <c r="D5486" i="27"/>
  <c r="D4600" i="27"/>
  <c r="D3324" i="27"/>
  <c r="D1481" i="27"/>
  <c r="D918" i="27"/>
  <c r="D1698" i="27"/>
  <c r="D3246" i="27"/>
  <c r="D993" i="27"/>
  <c r="D1713" i="27"/>
  <c r="D1843" i="27"/>
  <c r="D4962" i="27"/>
  <c r="D7552" i="27"/>
  <c r="D1765" i="27"/>
  <c r="D956" i="27"/>
  <c r="D1313" i="27"/>
  <c r="D5216" i="27"/>
  <c r="D4103" i="27"/>
  <c r="D3747" i="27"/>
  <c r="D1222" i="27"/>
  <c r="D3735" i="27"/>
  <c r="D7205" i="27"/>
  <c r="D2428" i="27"/>
  <c r="D4244" i="27"/>
  <c r="D3999" i="27"/>
  <c r="D6387" i="27"/>
  <c r="D4050" i="27"/>
  <c r="D5348" i="27"/>
  <c r="D6004" i="27"/>
  <c r="D5283" i="27"/>
  <c r="D370" i="27"/>
  <c r="D3635" i="27"/>
  <c r="D2406" i="27"/>
  <c r="D6703" i="27"/>
  <c r="D5359" i="27"/>
  <c r="D4320" i="27"/>
  <c r="D3367" i="27"/>
  <c r="D4713" i="27"/>
  <c r="D3125" i="27"/>
  <c r="D1974" i="27"/>
  <c r="D4762" i="27"/>
  <c r="D2047" i="27"/>
  <c r="D1086" i="27"/>
  <c r="D4921" i="27"/>
  <c r="D2433" i="27"/>
  <c r="D3726" i="27"/>
  <c r="D6002" i="27"/>
  <c r="D4551" i="27"/>
  <c r="D1742" i="27"/>
  <c r="D1747" i="27"/>
  <c r="D1241" i="27"/>
  <c r="D980" i="27"/>
  <c r="D5723" i="27"/>
  <c r="D4395" i="27"/>
  <c r="D6051" i="27"/>
  <c r="D5470" i="27"/>
  <c r="D1292" i="27"/>
  <c r="D5193" i="27"/>
  <c r="D526" i="27"/>
  <c r="D2749" i="27"/>
  <c r="D5208" i="27"/>
  <c r="D3725" i="27"/>
  <c r="D5660" i="27"/>
  <c r="D2735" i="27"/>
  <c r="D2172" i="27"/>
  <c r="D1964" i="27"/>
  <c r="D1779" i="27"/>
  <c r="D6186" i="27"/>
  <c r="D1604" i="27"/>
  <c r="D263" i="27"/>
  <c r="D315" i="27"/>
  <c r="D1330" i="27"/>
  <c r="D3553" i="27"/>
  <c r="D1839" i="27"/>
  <c r="D2062" i="27"/>
  <c r="D5417" i="27"/>
  <c r="D1946" i="27"/>
  <c r="D2826" i="27"/>
  <c r="D5336" i="27"/>
  <c r="D7317" i="27"/>
  <c r="D1153" i="27"/>
  <c r="D2978" i="27"/>
  <c r="D2793" i="27"/>
  <c r="D3985" i="27"/>
  <c r="D2818" i="27"/>
  <c r="D3325" i="27"/>
  <c r="D6129" i="27"/>
  <c r="D2877" i="27"/>
  <c r="D1338" i="27"/>
  <c r="D2339" i="27"/>
  <c r="D4743" i="27"/>
  <c r="D6040" i="27"/>
  <c r="D1263" i="27"/>
  <c r="D4433" i="27"/>
  <c r="D6043" i="27"/>
  <c r="D4443" i="27"/>
  <c r="D1637" i="27"/>
  <c r="D6839" i="27"/>
  <c r="D5414" i="27"/>
  <c r="D3967" i="27"/>
  <c r="D2134" i="27"/>
  <c r="D2272" i="27"/>
  <c r="D6083" i="27"/>
  <c r="D1534" i="27"/>
  <c r="D6158" i="27"/>
  <c r="D1174" i="27"/>
  <c r="D170" i="27"/>
  <c r="D831" i="27"/>
  <c r="D6302" i="27"/>
  <c r="D4798" i="27"/>
  <c r="D22" i="27"/>
  <c r="D5901" i="27"/>
  <c r="D2994" i="27"/>
  <c r="D3622" i="27"/>
  <c r="D4587" i="27"/>
  <c r="D4483" i="27"/>
  <c r="D3065" i="27"/>
  <c r="D4426" i="27"/>
  <c r="D1509" i="27"/>
  <c r="D7517" i="27"/>
  <c r="D6460" i="27"/>
  <c r="D803" i="27"/>
  <c r="D3924" i="27"/>
  <c r="D1699" i="27"/>
  <c r="D437" i="27"/>
  <c r="D2202" i="27"/>
  <c r="D4266" i="27"/>
  <c r="D4128" i="27"/>
  <c r="D5273" i="27"/>
  <c r="D5770" i="27"/>
  <c r="D5855" i="27"/>
  <c r="D1940" i="27"/>
  <c r="D7375" i="27"/>
  <c r="D3720" i="27"/>
  <c r="D7176" i="27"/>
  <c r="D3748" i="27"/>
  <c r="D4279" i="27"/>
  <c r="D4891" i="27"/>
  <c r="D6752" i="27"/>
  <c r="D2993" i="27"/>
  <c r="D5527" i="27"/>
  <c r="D2685" i="27"/>
  <c r="D6440" i="27"/>
  <c r="D1284" i="27"/>
  <c r="D2222" i="27"/>
  <c r="D4083" i="27"/>
  <c r="D4291" i="27"/>
  <c r="D813" i="27"/>
  <c r="D6224" i="27"/>
  <c r="D5292" i="27"/>
  <c r="D1851" i="27"/>
  <c r="D3749" i="27"/>
  <c r="D1327" i="27"/>
  <c r="D4375" i="27"/>
  <c r="D967" i="27"/>
  <c r="D901" i="27"/>
  <c r="D4256" i="27"/>
  <c r="D821" i="27"/>
  <c r="D1795" i="27"/>
  <c r="D2721" i="27"/>
  <c r="D6516" i="27"/>
  <c r="D3044" i="27"/>
  <c r="D3929" i="27"/>
  <c r="D2470" i="27"/>
  <c r="D1494" i="27"/>
  <c r="D3132" i="27"/>
  <c r="D4800" i="27"/>
  <c r="D5365" i="27"/>
  <c r="D695" i="27"/>
  <c r="D6099" i="27"/>
  <c r="D5925" i="27"/>
  <c r="D3621" i="27"/>
  <c r="D4081" i="27"/>
  <c r="D4080" i="27"/>
  <c r="D3155" i="27"/>
  <c r="D5656" i="27"/>
  <c r="D5301" i="27"/>
  <c r="D2894" i="27"/>
  <c r="D3750" i="27"/>
  <c r="D2514" i="27"/>
  <c r="D7044" i="27"/>
  <c r="D1487" i="27"/>
  <c r="D4546" i="27"/>
  <c r="D7132" i="27"/>
  <c r="D6585" i="27"/>
  <c r="D383" i="27"/>
  <c r="D3994" i="27"/>
  <c r="D3535" i="27"/>
  <c r="D4032" i="27"/>
  <c r="D4012" i="27"/>
  <c r="D3397" i="27"/>
  <c r="D3925" i="27"/>
  <c r="D5893" i="27"/>
  <c r="D1057" i="27"/>
  <c r="D4439" i="27"/>
  <c r="D3454" i="27"/>
  <c r="D1540" i="27"/>
  <c r="D2002" i="27"/>
  <c r="D5391" i="27"/>
  <c r="D1498" i="27"/>
  <c r="D1464" i="27"/>
  <c r="D1466" i="27"/>
  <c r="D6405" i="27"/>
  <c r="D5515" i="27"/>
  <c r="D5564" i="27"/>
  <c r="D5778" i="27"/>
  <c r="D3661" i="27"/>
  <c r="D5612" i="27"/>
  <c r="D4521" i="27"/>
  <c r="D2667" i="27"/>
  <c r="D6789" i="27"/>
  <c r="D3016" i="27"/>
  <c r="D4958" i="27"/>
  <c r="D2068" i="27"/>
  <c r="D1920" i="27"/>
  <c r="D4520" i="27"/>
  <c r="D3928" i="27"/>
  <c r="D5262" i="27"/>
  <c r="D545" i="27"/>
  <c r="D5149" i="27"/>
  <c r="D3210" i="27"/>
  <c r="D4038" i="27"/>
  <c r="D5337" i="27"/>
  <c r="D4688" i="27"/>
  <c r="D4984" i="27"/>
  <c r="D2790" i="27"/>
  <c r="D2381" i="27"/>
  <c r="D3714" i="27"/>
  <c r="D5960" i="27"/>
  <c r="D6189" i="27"/>
  <c r="D6247" i="27"/>
  <c r="D5100" i="27"/>
  <c r="D7034" i="27"/>
  <c r="D2001" i="27"/>
  <c r="D1752" i="27"/>
  <c r="D5684" i="27"/>
  <c r="D1387" i="27"/>
  <c r="D1080" i="27"/>
  <c r="D4918" i="27"/>
  <c r="D6300" i="27"/>
  <c r="D6835" i="27"/>
  <c r="D5493" i="27"/>
  <c r="D406" i="27"/>
  <c r="D4860" i="27"/>
  <c r="D1283" i="27"/>
  <c r="D4143" i="27"/>
  <c r="D6779" i="27"/>
  <c r="D5629" i="27"/>
  <c r="D2986" i="27"/>
  <c r="D6384" i="27"/>
  <c r="D7033" i="27"/>
  <c r="D4272" i="27"/>
  <c r="D3059" i="27"/>
  <c r="D1238" i="27"/>
  <c r="D491" i="27"/>
  <c r="D5579" i="27"/>
  <c r="D7213" i="27"/>
  <c r="D5677" i="27"/>
  <c r="D1889" i="27"/>
  <c r="D3912" i="27"/>
  <c r="D2634" i="27"/>
  <c r="D3299" i="27"/>
  <c r="D2843" i="27"/>
  <c r="D1714" i="27"/>
  <c r="D6288" i="27"/>
  <c r="D2743" i="27"/>
  <c r="D6505" i="27"/>
  <c r="D3527" i="27"/>
  <c r="D4455" i="27"/>
  <c r="D2212" i="27"/>
  <c r="D4976" i="27"/>
  <c r="D6608" i="27"/>
  <c r="D6381" i="27"/>
  <c r="D1736" i="27"/>
  <c r="D6301" i="27"/>
  <c r="D5504" i="27"/>
  <c r="D6539" i="27"/>
  <c r="D3558" i="27"/>
  <c r="D6355" i="27"/>
  <c r="D7478" i="27"/>
  <c r="D74" i="27"/>
  <c r="D693" i="27"/>
  <c r="D1336" i="27"/>
  <c r="D4519" i="27"/>
  <c r="D5474" i="27"/>
  <c r="D7252" i="27"/>
  <c r="D6581" i="27"/>
  <c r="D67" i="27"/>
  <c r="D6707" i="27"/>
  <c r="D898" i="27"/>
  <c r="D2558" i="27"/>
  <c r="D7522" i="27"/>
  <c r="D1176" i="27"/>
  <c r="D193" i="27"/>
  <c r="D729" i="27"/>
  <c r="D4296" i="27"/>
  <c r="D7037" i="27"/>
  <c r="D1537" i="27"/>
  <c r="D1264" i="27"/>
  <c r="D2488" i="27"/>
  <c r="D4377" i="27"/>
  <c r="D3190" i="27"/>
  <c r="D6676" i="27"/>
  <c r="D7298" i="27"/>
  <c r="D5606" i="27"/>
  <c r="D1835" i="27"/>
  <c r="D493" i="27"/>
  <c r="D5094" i="27"/>
  <c r="D5693" i="27"/>
  <c r="D6744" i="27"/>
  <c r="D2666" i="27"/>
  <c r="D7342" i="27"/>
  <c r="D231" i="27"/>
  <c r="D7105" i="27"/>
  <c r="D6830" i="27"/>
  <c r="D7466" i="27"/>
  <c r="D7425" i="27"/>
  <c r="D7341" i="27"/>
  <c r="D6360" i="27"/>
  <c r="D340" i="27"/>
  <c r="D1119" i="27"/>
  <c r="D4563" i="27"/>
  <c r="D2716" i="27"/>
  <c r="D16" i="27"/>
  <c r="D1276" i="27"/>
  <c r="D728" i="27"/>
  <c r="D3522" i="27"/>
  <c r="D1757" i="27"/>
  <c r="D5370" i="27"/>
  <c r="D5555" i="27"/>
  <c r="D3606" i="27"/>
  <c r="D1391" i="27"/>
  <c r="D629" i="27"/>
  <c r="D3751" i="27"/>
  <c r="D3565" i="27"/>
  <c r="D2835" i="27"/>
  <c r="D5326" i="27"/>
  <c r="D3491" i="27"/>
  <c r="D3490" i="27"/>
  <c r="D2325" i="27"/>
  <c r="D6161" i="27"/>
  <c r="D4905" i="27"/>
  <c r="D4472" i="27"/>
  <c r="D4259" i="27"/>
  <c r="D3990" i="27"/>
  <c r="D2828" i="27"/>
  <c r="D4337" i="27"/>
  <c r="D3309" i="27"/>
  <c r="D3692" i="27"/>
  <c r="D3414" i="27"/>
  <c r="D3097" i="27"/>
  <c r="D3627" i="27"/>
  <c r="D3514" i="27"/>
  <c r="D4052" i="27"/>
  <c r="D4452" i="27"/>
  <c r="D4051" i="27"/>
  <c r="D5045" i="27"/>
  <c r="D3152" i="27"/>
  <c r="D2649" i="27"/>
  <c r="D3992" i="27"/>
  <c r="D1904" i="27"/>
  <c r="D3365" i="27"/>
  <c r="D3686" i="27"/>
  <c r="D4180" i="27"/>
  <c r="D4135" i="27"/>
  <c r="D3581" i="27"/>
  <c r="D2481" i="27"/>
  <c r="D4954" i="27"/>
  <c r="D3049" i="27"/>
  <c r="D3047" i="27"/>
  <c r="D4985" i="27"/>
  <c r="D3687" i="27"/>
  <c r="D4747" i="27"/>
  <c r="D1394" i="27"/>
  <c r="D1675" i="27"/>
  <c r="D3418" i="27"/>
  <c r="D3507" i="27"/>
  <c r="D6991" i="27"/>
  <c r="D9" i="27"/>
  <c r="D50" i="27"/>
  <c r="D7296" i="27"/>
  <c r="D4251" i="27"/>
  <c r="D5488" i="27"/>
  <c r="D4035" i="27"/>
  <c r="D3671" i="27"/>
  <c r="D5172" i="27"/>
  <c r="D652" i="27"/>
  <c r="D5690" i="27"/>
  <c r="D1168" i="27"/>
  <c r="D2095" i="27"/>
  <c r="D5772" i="27"/>
  <c r="D6254" i="27"/>
  <c r="D1388" i="27"/>
  <c r="D2911" i="27"/>
  <c r="D1170" i="27"/>
  <c r="D6770" i="27"/>
  <c r="D4119" i="27"/>
  <c r="D1875" i="27"/>
  <c r="D6256" i="27"/>
  <c r="D550" i="27"/>
  <c r="D2630" i="27"/>
  <c r="D4754" i="27"/>
  <c r="D6723" i="27"/>
  <c r="D283" i="27"/>
  <c r="D7046" i="27"/>
  <c r="D1712" i="27"/>
  <c r="D2478" i="27"/>
  <c r="D735" i="27"/>
  <c r="D2550" i="27"/>
  <c r="D1500" i="27"/>
  <c r="D3045" i="27"/>
  <c r="D1707" i="27"/>
  <c r="D6708" i="27"/>
  <c r="D7014" i="27"/>
  <c r="D774" i="27"/>
  <c r="D7231" i="27"/>
  <c r="D681" i="27"/>
  <c r="D7082" i="27"/>
  <c r="D3117" i="27"/>
  <c r="D3531" i="27"/>
  <c r="D5625" i="27"/>
  <c r="D7271" i="27"/>
  <c r="D6863" i="27"/>
  <c r="D3453" i="27"/>
  <c r="D1347" i="27"/>
  <c r="D995" i="27"/>
  <c r="D5080" i="27"/>
  <c r="D843" i="27"/>
  <c r="D5827" i="27"/>
  <c r="D4179" i="27"/>
  <c r="D1011" i="27"/>
  <c r="D5468" i="27"/>
  <c r="D2831" i="27"/>
  <c r="D6631" i="27"/>
  <c r="D6238" i="27"/>
  <c r="D2622" i="27"/>
  <c r="D6899" i="27"/>
  <c r="D5484" i="27"/>
  <c r="D863" i="27"/>
  <c r="D4781" i="27"/>
  <c r="D6347" i="27"/>
  <c r="D1085" i="27"/>
  <c r="D861" i="27"/>
  <c r="D7519" i="27"/>
  <c r="D7391" i="27"/>
  <c r="D1325" i="27"/>
  <c r="D6977" i="27"/>
  <c r="D3549" i="27"/>
  <c r="D5435" i="27"/>
  <c r="D4646" i="27"/>
  <c r="D1281" i="27"/>
  <c r="D7437" i="27"/>
  <c r="D5068" i="27"/>
  <c r="D6211" i="27"/>
  <c r="D3710" i="27"/>
  <c r="D6790" i="27"/>
  <c r="D2708" i="27"/>
  <c r="D2918" i="27"/>
  <c r="D3933" i="27"/>
  <c r="D1659" i="27"/>
  <c r="D2535" i="27"/>
  <c r="D2159" i="27"/>
  <c r="D5930" i="27"/>
  <c r="D6619" i="27"/>
  <c r="D1980" i="27"/>
  <c r="D6007" i="27"/>
  <c r="D899" i="27"/>
  <c r="D4699" i="27"/>
  <c r="D2840" i="27"/>
  <c r="D1550" i="27"/>
  <c r="D5232" i="27"/>
  <c r="D6878" i="27"/>
  <c r="D7282" i="27"/>
  <c r="D884" i="27"/>
  <c r="D2093" i="27"/>
  <c r="D5710" i="27"/>
  <c r="D2310" i="27"/>
  <c r="D4746" i="27"/>
  <c r="D5071" i="27"/>
  <c r="D4597" i="27"/>
  <c r="D6843" i="27"/>
  <c r="D1529" i="27"/>
  <c r="D2094" i="27"/>
  <c r="D1348" i="27"/>
  <c r="D1634" i="27"/>
  <c r="D4000" i="27"/>
  <c r="D2003" i="27"/>
  <c r="D2261" i="27"/>
  <c r="D5666" i="27"/>
  <c r="D7153" i="27"/>
  <c r="D2156" i="27"/>
  <c r="D3434" i="27"/>
  <c r="D5570" i="27"/>
  <c r="D4431" i="27"/>
  <c r="D2974" i="27"/>
  <c r="D3956" i="27"/>
  <c r="D3752" i="27"/>
  <c r="D5651" i="27"/>
  <c r="D2366" i="27"/>
  <c r="D5475" i="27"/>
  <c r="D2024" i="27"/>
  <c r="D7372" i="27"/>
  <c r="D6139" i="27"/>
  <c r="D3354" i="27"/>
  <c r="D2564" i="27"/>
  <c r="D6633" i="27"/>
  <c r="D2699" i="27"/>
  <c r="D4393" i="27"/>
  <c r="D5508" i="27"/>
  <c r="D2394" i="27"/>
  <c r="D2330" i="27"/>
  <c r="D1393" i="27"/>
  <c r="D5732" i="27"/>
  <c r="D1165" i="27"/>
  <c r="D5858" i="27"/>
  <c r="D974" i="27"/>
  <c r="D3753" i="27"/>
  <c r="D613" i="27"/>
  <c r="D5134" i="27"/>
  <c r="D1221" i="27"/>
  <c r="D743" i="27"/>
  <c r="D4586" i="27"/>
  <c r="D793" i="27"/>
  <c r="D7066" i="27"/>
  <c r="D2757" i="27"/>
  <c r="D5823" i="27"/>
  <c r="D3487" i="27"/>
  <c r="D7322" i="27"/>
  <c r="D3295" i="27"/>
  <c r="D1630" i="27"/>
  <c r="D1022" i="27"/>
  <c r="D5267" i="27"/>
  <c r="D5436" i="27"/>
  <c r="D590" i="27"/>
  <c r="D5776" i="27"/>
  <c r="D823" i="27"/>
  <c r="D1585" i="27"/>
  <c r="D3754" i="27"/>
  <c r="D7220" i="27"/>
  <c r="D1558" i="27"/>
  <c r="D4595" i="27"/>
  <c r="D2436" i="27"/>
  <c r="D2417" i="27"/>
  <c r="D4957" i="27"/>
  <c r="D1259" i="27"/>
  <c r="D4252" i="27"/>
  <c r="D778" i="27"/>
  <c r="D1000" i="27"/>
  <c r="D4444" i="27"/>
  <c r="D1605" i="27"/>
  <c r="D6557" i="27"/>
  <c r="D838" i="27"/>
  <c r="D614" i="27"/>
  <c r="D1186" i="27"/>
  <c r="D2501" i="27"/>
  <c r="D3348" i="27"/>
  <c r="D4809" i="27"/>
  <c r="D4737" i="27"/>
  <c r="D2413" i="27"/>
  <c r="D2927" i="27"/>
  <c r="D3131" i="27"/>
  <c r="D2422" i="27"/>
  <c r="D5159" i="27"/>
  <c r="D7185" i="27"/>
  <c r="D41" i="27"/>
  <c r="D5420" i="27"/>
  <c r="D4220" i="27"/>
  <c r="D3556" i="27"/>
  <c r="D2621" i="27"/>
  <c r="D2269" i="27"/>
  <c r="D3728" i="27"/>
  <c r="D4841" i="27"/>
  <c r="D2910" i="27"/>
  <c r="D6134" i="27"/>
  <c r="D2487" i="27"/>
  <c r="D4956" i="27"/>
  <c r="D1552" i="27"/>
  <c r="D2301" i="27"/>
  <c r="D3410" i="27"/>
  <c r="D6201" i="27"/>
  <c r="D6788" i="27"/>
  <c r="D2360" i="27"/>
  <c r="D4318" i="27"/>
  <c r="D2823" i="27"/>
  <c r="D6981" i="27"/>
  <c r="D4016" i="27"/>
  <c r="D3668" i="27"/>
  <c r="D1793" i="27"/>
  <c r="D1300" i="27"/>
  <c r="D2383" i="27"/>
  <c r="D5368" i="27"/>
  <c r="D817" i="27"/>
  <c r="D6572" i="27"/>
  <c r="D264" i="27"/>
  <c r="D5649" i="27"/>
  <c r="D1138" i="27"/>
  <c r="D1405" i="27"/>
  <c r="D1961" i="27"/>
  <c r="D334" i="27"/>
  <c r="D6282" i="27"/>
  <c r="D6749" i="27"/>
  <c r="D6954" i="27"/>
  <c r="D1399" i="27"/>
  <c r="D1236" i="27"/>
  <c r="D4572" i="27"/>
  <c r="D5614" i="27"/>
  <c r="D5797" i="27"/>
  <c r="D5112" i="27"/>
  <c r="D2173" i="27"/>
  <c r="D5140" i="27"/>
  <c r="D6424" i="27"/>
  <c r="D2612" i="27"/>
  <c r="D2555" i="27"/>
  <c r="D6074" i="27"/>
  <c r="D4658" i="27"/>
  <c r="D2759" i="27"/>
  <c r="D4553" i="27"/>
  <c r="D3343" i="27"/>
  <c r="D2809" i="27"/>
  <c r="D3235" i="27"/>
  <c r="D6163" i="27"/>
  <c r="D3664" i="27"/>
  <c r="D636" i="27"/>
  <c r="D982" i="27"/>
  <c r="D2527" i="27"/>
  <c r="D3323" i="27"/>
  <c r="D6017" i="27"/>
  <c r="D4681" i="27"/>
  <c r="D2054" i="27"/>
  <c r="D6456" i="27"/>
  <c r="D5214" i="27"/>
  <c r="D2368" i="27"/>
  <c r="D3364" i="27"/>
  <c r="D3176" i="27"/>
  <c r="D5818" i="27"/>
  <c r="D1885" i="27"/>
  <c r="D1653" i="27"/>
  <c r="D2798" i="27"/>
  <c r="D510" i="27"/>
  <c r="D1381" i="27"/>
  <c r="D6148" i="27"/>
  <c r="D4949" i="27"/>
  <c r="D6056" i="27"/>
  <c r="D2760" i="27"/>
  <c r="D5953" i="27"/>
  <c r="D5702" i="27"/>
  <c r="D329" i="27"/>
  <c r="D3596" i="27"/>
  <c r="D928" i="27"/>
  <c r="D6838" i="27"/>
  <c r="D811" i="27"/>
  <c r="D2811" i="27"/>
  <c r="D1890" i="27"/>
  <c r="D2508" i="27"/>
  <c r="D1024" i="27"/>
  <c r="D4049" i="27"/>
  <c r="D2949" i="27"/>
  <c r="D4896" i="27"/>
  <c r="D5456" i="27"/>
  <c r="D1468" i="27"/>
  <c r="D5260" i="27"/>
  <c r="D4074" i="27"/>
  <c r="D2312" i="27"/>
  <c r="D3655" i="27"/>
  <c r="D4548" i="27"/>
  <c r="D2983" i="27"/>
  <c r="D6583" i="27"/>
  <c r="D5225" i="27"/>
  <c r="D516" i="27"/>
  <c r="D5793" i="27"/>
  <c r="D5637" i="27"/>
  <c r="D3075" i="27"/>
  <c r="D6170" i="27"/>
  <c r="D5704" i="27"/>
  <c r="D3689" i="27"/>
  <c r="D1623" i="27"/>
  <c r="D6578" i="27"/>
  <c r="D1495" i="27"/>
  <c r="D1056" i="27"/>
  <c r="D6318" i="27"/>
  <c r="D7436" i="27"/>
  <c r="D434" i="27"/>
  <c r="D1183" i="27"/>
  <c r="D1203" i="27"/>
  <c r="D5768" i="27"/>
  <c r="D6924" i="27"/>
  <c r="D5811" i="27"/>
  <c r="D3455" i="27"/>
  <c r="D5325" i="27"/>
  <c r="D1590" i="27"/>
  <c r="D4044" i="27"/>
  <c r="D4410" i="27"/>
  <c r="D6417" i="27"/>
  <c r="D380" i="27"/>
  <c r="D6423" i="27"/>
  <c r="D5250" i="27"/>
  <c r="D2807" i="27"/>
  <c r="D5516" i="27"/>
  <c r="D2573" i="27"/>
  <c r="D5689" i="27"/>
  <c r="D1969" i="27"/>
  <c r="D5095" i="27"/>
  <c r="D7354" i="27"/>
  <c r="D1334" i="27"/>
  <c r="D6272" i="27"/>
  <c r="D6716" i="27"/>
  <c r="D2333" i="27"/>
  <c r="D6266" i="27"/>
  <c r="D5210" i="27"/>
  <c r="D934" i="27"/>
  <c r="D2069" i="27"/>
  <c r="D1023" i="27"/>
  <c r="D1522" i="27"/>
  <c r="D3424" i="27"/>
  <c r="D1978" i="27"/>
  <c r="D5248" i="27"/>
  <c r="D415" i="27"/>
  <c r="D4834" i="27"/>
  <c r="D2211" i="27"/>
  <c r="D5284" i="27"/>
  <c r="D6852" i="27"/>
  <c r="D5882" i="27"/>
  <c r="D2705" i="27"/>
  <c r="D3691" i="27"/>
  <c r="D1657" i="27"/>
  <c r="D6699" i="27"/>
  <c r="D628" i="27"/>
  <c r="D1077" i="27"/>
  <c r="D1104" i="27"/>
  <c r="D7147" i="27"/>
  <c r="D2909" i="27"/>
  <c r="D4664" i="27"/>
  <c r="D6429" i="27"/>
  <c r="D3528" i="27"/>
  <c r="D4413" i="27"/>
  <c r="D4622" i="27"/>
  <c r="D3396" i="27"/>
  <c r="D6992" i="27"/>
  <c r="D1812" i="27"/>
  <c r="D2234" i="27"/>
  <c r="D320" i="27"/>
  <c r="D3064" i="27"/>
  <c r="D3145" i="27"/>
  <c r="D6961" i="27"/>
  <c r="D2587" i="27"/>
  <c r="D301" i="27"/>
  <c r="D47" i="27"/>
  <c r="D377" i="27"/>
  <c r="D1497" i="27"/>
  <c r="D288" i="27"/>
  <c r="D6383" i="27"/>
  <c r="D4607" i="27"/>
  <c r="D2398" i="27"/>
  <c r="D6399" i="27"/>
  <c r="D2178" i="27"/>
  <c r="D1290" i="27"/>
  <c r="D5574" i="27"/>
  <c r="D1667" i="27"/>
  <c r="D6674" i="27"/>
  <c r="D2498" i="27"/>
  <c r="D623" i="27"/>
  <c r="D6401" i="27"/>
  <c r="D7133" i="27"/>
  <c r="D6883" i="27"/>
  <c r="D5836" i="27"/>
  <c r="D447" i="27"/>
  <c r="D6230" i="27"/>
  <c r="D361" i="27"/>
  <c r="D5390" i="27"/>
  <c r="D4432" i="27"/>
  <c r="D6970" i="27"/>
  <c r="D6285" i="27"/>
  <c r="D1207" i="27"/>
  <c r="D4889" i="27"/>
  <c r="D7294" i="27"/>
  <c r="D5868" i="27"/>
  <c r="D292" i="27"/>
  <c r="D6412" i="27"/>
  <c r="D217" i="27"/>
  <c r="D506" i="27"/>
  <c r="D1385" i="27"/>
  <c r="D3359" i="27"/>
  <c r="D3636" i="27"/>
  <c r="D3997" i="27"/>
  <c r="D4198" i="27"/>
  <c r="D3429" i="27"/>
  <c r="D3469" i="27"/>
  <c r="D4376" i="27"/>
  <c r="D3279" i="27"/>
  <c r="D2615" i="27"/>
  <c r="D1133" i="27"/>
  <c r="D5613" i="27"/>
  <c r="D4710" i="27"/>
  <c r="D3423" i="27"/>
  <c r="D851" i="27"/>
  <c r="D6519" i="27"/>
  <c r="D4276" i="27"/>
  <c r="D4453" i="27"/>
  <c r="D5917" i="27"/>
  <c r="D4073" i="27"/>
  <c r="D3089" i="27"/>
  <c r="D4155" i="27"/>
  <c r="D5730" i="27"/>
  <c r="D5121" i="27"/>
  <c r="D3130" i="27"/>
  <c r="D4662" i="27"/>
  <c r="D2897" i="27"/>
  <c r="D5894" i="27"/>
  <c r="D4892" i="27"/>
  <c r="D6157" i="27"/>
  <c r="D5522" i="27"/>
  <c r="D3923" i="27"/>
  <c r="D2457" i="27"/>
  <c r="D3010" i="27"/>
  <c r="D5378" i="27"/>
  <c r="D1775" i="27"/>
  <c r="D5540" i="27"/>
  <c r="D3038" i="27"/>
  <c r="D4991" i="27"/>
  <c r="D3041" i="27"/>
  <c r="D4872" i="27"/>
  <c r="D2887" i="27"/>
  <c r="D935" i="27"/>
  <c r="D5816" i="27"/>
  <c r="D6072" i="27"/>
  <c r="D4104" i="27"/>
  <c r="D6965" i="27"/>
  <c r="D306" i="27"/>
  <c r="D403" i="27"/>
  <c r="D3638" i="27"/>
  <c r="D4556" i="27"/>
  <c r="D710" i="27"/>
  <c r="D678" i="27"/>
  <c r="D7441" i="27"/>
  <c r="D4034" i="27"/>
  <c r="D2556" i="27"/>
  <c r="D3755" i="27"/>
  <c r="D1404" i="27"/>
  <c r="D2703" i="27"/>
  <c r="D2695" i="27"/>
  <c r="D2072" i="27"/>
  <c r="D4715" i="27"/>
  <c r="D4538" i="27"/>
  <c r="D1223" i="27"/>
  <c r="D6941" i="27"/>
  <c r="D6154" i="27"/>
  <c r="D5405" i="27"/>
  <c r="D287" i="27"/>
  <c r="D833" i="27"/>
  <c r="D2448" i="27"/>
  <c r="D3053" i="27"/>
  <c r="D7050" i="27"/>
  <c r="D395" i="27"/>
  <c r="D5512" i="27"/>
  <c r="D5189" i="27"/>
  <c r="D6960" i="27"/>
  <c r="D3258" i="27"/>
  <c r="D3307" i="27"/>
  <c r="D3669" i="27"/>
  <c r="D1215" i="27"/>
  <c r="D5524" i="27"/>
  <c r="D1003" i="27"/>
  <c r="D2789" i="27"/>
  <c r="D1803" i="27"/>
  <c r="D151" i="27"/>
  <c r="D318" i="27"/>
  <c r="D336" i="27"/>
  <c r="D7272" i="27"/>
  <c r="D1939" i="27"/>
  <c r="D7330" i="27"/>
  <c r="D6508" i="27"/>
  <c r="D719" i="27"/>
  <c r="D6546" i="27"/>
  <c r="D3970" i="27"/>
  <c r="D6797" i="27"/>
  <c r="D3969" i="27"/>
  <c r="D1090" i="27"/>
  <c r="D521" i="27"/>
  <c r="D6514" i="27"/>
  <c r="D674" i="27"/>
  <c r="D7118" i="27"/>
  <c r="D382" i="27"/>
  <c r="D6271" i="27"/>
  <c r="D2845" i="27"/>
  <c r="D4863" i="27"/>
  <c r="D2282" i="27"/>
  <c r="D6601" i="27"/>
  <c r="D6579" i="27"/>
  <c r="D6091" i="27"/>
  <c r="D309" i="27"/>
  <c r="D3426" i="27"/>
  <c r="D2886" i="27"/>
  <c r="D795" i="27"/>
  <c r="D2048" i="27"/>
  <c r="D4379" i="27"/>
  <c r="D2192" i="27"/>
  <c r="D2442" i="27"/>
  <c r="D6032" i="27"/>
  <c r="D5294" i="27"/>
  <c r="D4462" i="27"/>
  <c r="D6283" i="27"/>
  <c r="D6244" i="27"/>
  <c r="D3082" i="27"/>
  <c r="D3122" i="27"/>
  <c r="D6082" i="27"/>
  <c r="D5476" i="27"/>
  <c r="D3391" i="27"/>
  <c r="D7094" i="27"/>
  <c r="D5940" i="27"/>
  <c r="D1571" i="27"/>
  <c r="D840" i="27"/>
  <c r="D2400" i="27"/>
  <c r="D3572" i="27"/>
  <c r="D3756" i="27"/>
  <c r="D4060" i="27"/>
  <c r="D3757" i="27"/>
  <c r="D2961" i="27"/>
  <c r="D797" i="27"/>
  <c r="D5439" i="27"/>
  <c r="D1784" i="27"/>
  <c r="D3758" i="27"/>
  <c r="D1240" i="27"/>
  <c r="D6336" i="27"/>
  <c r="D6425" i="27"/>
  <c r="D1633" i="27"/>
  <c r="D4745" i="27"/>
  <c r="D2559" i="27"/>
  <c r="D7049" i="27"/>
  <c r="D1151" i="27"/>
  <c r="D922" i="27"/>
  <c r="D5144" i="27"/>
  <c r="D4588" i="27"/>
  <c r="D2669" i="27"/>
  <c r="D7482" i="27"/>
  <c r="D7566" i="27"/>
  <c r="D4088" i="27"/>
  <c r="D5175" i="27"/>
  <c r="D3543" i="27"/>
  <c r="D5477" i="27"/>
  <c r="D3586" i="27"/>
  <c r="D4598" i="27"/>
  <c r="D3451" i="27"/>
  <c r="D5759" i="27"/>
  <c r="D5922" i="27"/>
  <c r="D4694" i="27"/>
  <c r="D6351" i="27"/>
  <c r="D7155" i="27"/>
  <c r="D6586" i="27"/>
  <c r="D1231" i="27"/>
  <c r="D548" i="27"/>
  <c r="D3551" i="27"/>
  <c r="D1573" i="27"/>
  <c r="D1216" i="27"/>
  <c r="D259" i="27"/>
  <c r="D5286" i="27"/>
  <c r="D2745" i="27"/>
  <c r="D1367" i="27"/>
  <c r="D5636" i="27"/>
  <c r="D4094" i="27"/>
  <c r="D4969" i="27"/>
  <c r="D2820" i="27"/>
  <c r="D6648" i="27"/>
  <c r="D3327" i="27"/>
  <c r="D5809" i="27"/>
  <c r="D1042" i="27"/>
  <c r="D586" i="27"/>
  <c r="D7184" i="27"/>
  <c r="D3193" i="27"/>
  <c r="D6582" i="27"/>
  <c r="D2914" i="27"/>
  <c r="D2125" i="27"/>
  <c r="D4418" i="27"/>
  <c r="D4416" i="27"/>
  <c r="D3369" i="27"/>
  <c r="D1126" i="27"/>
  <c r="D6444" i="27"/>
  <c r="D5729" i="27"/>
  <c r="D4294" i="27"/>
  <c r="D3203" i="27"/>
  <c r="D3201" i="27"/>
  <c r="D4331" i="27"/>
  <c r="D2867" i="27"/>
  <c r="D6782" i="27"/>
  <c r="D2363" i="27"/>
  <c r="D7149" i="27"/>
  <c r="D6804" i="27"/>
  <c r="D6397" i="27"/>
  <c r="D194" i="27"/>
  <c r="D539" i="27"/>
  <c r="D1676" i="27"/>
  <c r="D2646" i="27"/>
  <c r="D3721" i="27"/>
  <c r="D1820" i="27"/>
  <c r="D1568" i="27"/>
  <c r="D5200" i="27"/>
  <c r="D6802" i="27"/>
  <c r="D7235" i="27"/>
  <c r="D1054" i="27"/>
  <c r="D6751" i="27"/>
  <c r="D141" i="27"/>
  <c r="D6251" i="27"/>
  <c r="D3722" i="27"/>
  <c r="D5142" i="27"/>
  <c r="D4333" i="27"/>
  <c r="D6448" i="27"/>
  <c r="D203" i="27"/>
  <c r="D5989" i="27"/>
  <c r="D4656" i="27"/>
  <c r="D4340" i="27"/>
  <c r="D6652" i="27"/>
  <c r="D5845" i="27"/>
  <c r="D6538" i="27"/>
  <c r="D4756" i="27"/>
  <c r="D3232" i="27"/>
  <c r="D1797" i="27"/>
  <c r="D4047" i="27"/>
  <c r="D5708" i="27"/>
  <c r="D6915" i="27"/>
  <c r="D218" i="27"/>
  <c r="D976" i="27"/>
  <c r="D1743" i="27"/>
  <c r="D2420" i="27"/>
  <c r="D189" i="27"/>
  <c r="D1378" i="27"/>
  <c r="D3713" i="27"/>
  <c r="D3972" i="27"/>
  <c r="D4726" i="27"/>
  <c r="D3660" i="27"/>
  <c r="D997" i="27"/>
  <c r="D1379" i="27"/>
  <c r="D4753" i="27"/>
  <c r="D4927" i="27"/>
  <c r="D1643" i="27"/>
  <c r="D1475" i="27"/>
  <c r="D2124" i="27"/>
  <c r="D2960" i="27"/>
  <c r="D4165" i="27"/>
  <c r="D5320" i="27"/>
  <c r="D5742" i="27"/>
  <c r="D5254" i="27"/>
  <c r="D3020" i="27"/>
  <c r="D3932" i="27"/>
  <c r="D6873" i="27"/>
  <c r="D972" i="27"/>
  <c r="D1354" i="27"/>
  <c r="D6635" i="27"/>
  <c r="D1188" i="27"/>
  <c r="D4069" i="27"/>
  <c r="D937" i="27"/>
  <c r="D2787" i="27"/>
  <c r="D1108" i="27"/>
  <c r="D2817" i="27"/>
  <c r="D4124" i="27"/>
  <c r="D5076" i="27"/>
  <c r="D1413" i="27"/>
  <c r="D3984" i="27"/>
  <c r="D2084" i="27"/>
  <c r="D6942" i="27"/>
  <c r="D1081" i="27"/>
  <c r="D7358" i="27"/>
  <c r="D5223" i="27"/>
  <c r="D3759" i="27"/>
  <c r="D4218" i="27"/>
  <c r="D3233" i="27"/>
  <c r="D4698" i="27"/>
  <c r="D5492" i="27"/>
  <c r="D5206" i="27"/>
  <c r="D1705" i="27"/>
  <c r="D666" i="27"/>
  <c r="D5694" i="27"/>
  <c r="D5782" i="27"/>
  <c r="D4118" i="27"/>
  <c r="D6587" i="27"/>
  <c r="D1954" i="27"/>
  <c r="D3513" i="27"/>
  <c r="D2686" i="27"/>
  <c r="D5679" i="27"/>
  <c r="D6569" i="27"/>
  <c r="D906" i="27"/>
  <c r="D897" i="27"/>
  <c r="D6599" i="27"/>
  <c r="D3278" i="27"/>
  <c r="D6765" i="27"/>
  <c r="D989" i="27"/>
  <c r="D1032" i="27"/>
  <c r="D1577" i="27"/>
  <c r="D2825" i="27"/>
  <c r="D886" i="27"/>
  <c r="D6159" i="27"/>
  <c r="D6685" i="27"/>
  <c r="D916" i="27"/>
  <c r="D1695" i="27"/>
  <c r="D3019" i="27"/>
  <c r="D1814" i="27"/>
  <c r="D5491" i="27"/>
  <c r="D3401" i="27"/>
  <c r="D4510" i="27"/>
  <c r="D882" i="27"/>
  <c r="D207" i="27"/>
  <c r="D1041" i="27"/>
  <c r="D6489" i="27"/>
  <c r="D2888" i="27"/>
  <c r="D1291" i="27"/>
  <c r="D2369" i="27"/>
  <c r="D2719" i="27"/>
  <c r="D5024" i="27"/>
  <c r="D2720" i="27"/>
  <c r="D7240" i="27"/>
  <c r="D1187" i="27"/>
  <c r="D7286" i="27"/>
  <c r="D3760" i="27"/>
  <c r="D479" i="27"/>
  <c r="D6825" i="27"/>
  <c r="D4202" i="27"/>
  <c r="D2242" i="27"/>
  <c r="D3991" i="27"/>
  <c r="D1792" i="27"/>
  <c r="D1715" i="27"/>
  <c r="D1239" i="27"/>
  <c r="D6612" i="27"/>
  <c r="D5235" i="27"/>
  <c r="D7201" i="27"/>
  <c r="D973" i="27"/>
  <c r="D7234" i="27"/>
  <c r="D4573" i="27"/>
  <c r="D2641" i="27"/>
  <c r="D1788" i="27"/>
  <c r="D2182" i="27"/>
  <c r="D841" i="27"/>
  <c r="D675" i="27"/>
  <c r="D1349" i="27"/>
  <c r="D5924" i="27"/>
  <c r="D2259" i="27"/>
  <c r="D1998" i="27"/>
  <c r="D4852" i="27"/>
  <c r="D1302" i="27"/>
  <c r="D5246" i="27"/>
  <c r="D5974" i="27"/>
  <c r="D7040" i="27"/>
  <c r="D2917" i="27"/>
  <c r="D5166" i="27"/>
  <c r="D7471" i="27"/>
  <c r="D5870" i="27"/>
  <c r="D1941" i="27"/>
  <c r="D2584" i="27"/>
  <c r="D413" i="27"/>
  <c r="D1202" i="27"/>
  <c r="D3468" i="27"/>
  <c r="D4621" i="27"/>
  <c r="D931" i="27"/>
  <c r="D2742" i="27"/>
  <c r="D6279" i="27"/>
  <c r="D2571" i="27"/>
  <c r="D411" i="27"/>
  <c r="D7496" i="27"/>
  <c r="D7532" i="27"/>
  <c r="D1169" i="27"/>
  <c r="D6155" i="27"/>
  <c r="D6796" i="27"/>
  <c r="D4335" i="27"/>
  <c r="D936" i="27"/>
  <c r="D802" i="27"/>
  <c r="D5503" i="27"/>
  <c r="D2736" i="27"/>
  <c r="D7301" i="27"/>
  <c r="D6141" i="27"/>
  <c r="D5038" i="27"/>
  <c r="D702" i="27"/>
  <c r="D5270" i="27"/>
  <c r="D2064" i="27"/>
  <c r="D1294" i="27"/>
  <c r="D317" i="27"/>
  <c r="D6623" i="27"/>
  <c r="D1293" i="27"/>
  <c r="D6058" i="27"/>
  <c r="D6698" i="27"/>
  <c r="D311" i="27"/>
  <c r="D5722" i="27"/>
  <c r="D7095" i="27"/>
  <c r="D3942" i="27"/>
  <c r="D4645" i="27"/>
  <c r="D7013" i="27"/>
  <c r="D7559" i="27"/>
  <c r="D6620" i="27"/>
  <c r="D6793" i="27"/>
  <c r="D615" i="27"/>
  <c r="D2656" i="27"/>
  <c r="D4826" i="27"/>
  <c r="D1911" i="27"/>
  <c r="D5462" i="27"/>
  <c r="D2913" i="27"/>
  <c r="D3412" i="27"/>
  <c r="D7177" i="27"/>
  <c r="D3417" i="27"/>
  <c r="D6554" i="27"/>
  <c r="D3611" i="27"/>
  <c r="D2717" i="27"/>
  <c r="D4388" i="27"/>
  <c r="D2464" i="27"/>
  <c r="D4655" i="27"/>
  <c r="D3979" i="27"/>
  <c r="D5006" i="27"/>
  <c r="D2764" i="27"/>
  <c r="D4476" i="27"/>
  <c r="D2566" i="27"/>
  <c r="D1595" i="27"/>
  <c r="D4619" i="27"/>
  <c r="D4972" i="27"/>
  <c r="D6976" i="27"/>
  <c r="D868" i="27"/>
  <c r="D5881" i="27"/>
  <c r="D4910" i="27"/>
  <c r="D6948" i="27"/>
  <c r="D3977" i="27"/>
  <c r="D6386" i="27"/>
  <c r="D4150" i="27"/>
  <c r="D842" i="27"/>
  <c r="D4064" i="27"/>
  <c r="D2627" i="27"/>
  <c r="D6575" i="27"/>
  <c r="D6447" i="27"/>
  <c r="D7102" i="27"/>
  <c r="D2981" i="27"/>
  <c r="D5675" i="27"/>
  <c r="D1984" i="27"/>
  <c r="D1180" i="27"/>
  <c r="D4692" i="27"/>
  <c r="D1195" i="27"/>
  <c r="D2791" i="27"/>
  <c r="D4915" i="27"/>
  <c r="D3620" i="27"/>
  <c r="D2016" i="27"/>
  <c r="D1060" i="27"/>
  <c r="D768" i="27"/>
  <c r="D5040" i="27"/>
  <c r="D2206" i="27"/>
  <c r="D7283" i="27"/>
  <c r="D4885" i="27"/>
  <c r="D6547" i="27"/>
  <c r="D2362" i="27"/>
  <c r="D977" i="27"/>
  <c r="D7450" i="27"/>
  <c r="D3393" i="27"/>
  <c r="D1553" i="27"/>
  <c r="D4400" i="27"/>
  <c r="D1914" i="27"/>
  <c r="D5942" i="27"/>
  <c r="D2007" i="27"/>
  <c r="D1034" i="27"/>
  <c r="D7130" i="27"/>
  <c r="D7064" i="27"/>
  <c r="D5815" i="27"/>
  <c r="D6640" i="27"/>
  <c r="D1629" i="27"/>
  <c r="D3761" i="27"/>
  <c r="D1428" i="27"/>
  <c r="D4349" i="27"/>
  <c r="D504" i="27"/>
  <c r="D5135" i="27"/>
  <c r="D78" i="27"/>
  <c r="D2373" i="27"/>
  <c r="D1701" i="27"/>
  <c r="D4479" i="27"/>
  <c r="D1282" i="27"/>
  <c r="D4311" i="27"/>
  <c r="D2445" i="27"/>
  <c r="D7125" i="27"/>
  <c r="D1599" i="27"/>
  <c r="D3314" i="27"/>
  <c r="D1097" i="27"/>
  <c r="D5945" i="27"/>
  <c r="D4169" i="27"/>
  <c r="D1243" i="27"/>
  <c r="D7098" i="27"/>
  <c r="D6310" i="27"/>
  <c r="D4603" i="27"/>
  <c r="D7292" i="27"/>
  <c r="D2920" i="27"/>
  <c r="D781" i="27"/>
  <c r="D3281" i="27"/>
  <c r="D957" i="27"/>
  <c r="D1844" i="27"/>
  <c r="D4265" i="27"/>
  <c r="D1192" i="27"/>
  <c r="D7210" i="27"/>
  <c r="D7139" i="27"/>
  <c r="D3243" i="27"/>
  <c r="D331" i="27"/>
  <c r="D1113" i="27"/>
  <c r="D4173" i="27"/>
  <c r="D5343" i="27"/>
  <c r="D175" i="27"/>
  <c r="D7394" i="27"/>
  <c r="D7186" i="27"/>
  <c r="D502" i="27"/>
  <c r="D7169" i="27"/>
  <c r="D1847" i="27"/>
  <c r="D7396" i="27"/>
  <c r="D7385" i="27"/>
  <c r="D7489" i="27"/>
  <c r="D6268" i="27"/>
  <c r="D335" i="27"/>
  <c r="D7061" i="27"/>
  <c r="D245" i="27"/>
  <c r="D110" i="27"/>
  <c r="D7334" i="27"/>
  <c r="D7598" i="27"/>
  <c r="D61" i="27"/>
  <c r="D705" i="27"/>
  <c r="D422" i="27"/>
  <c r="D4255" i="27"/>
  <c r="D1781" i="27"/>
  <c r="D3512" i="27"/>
  <c r="D3239" i="27"/>
  <c r="D6664" i="27"/>
  <c r="D2779" i="27"/>
  <c r="D711" i="27"/>
  <c r="D6374" i="27"/>
  <c r="D2410" i="27"/>
  <c r="D6737" i="27"/>
  <c r="D6177" i="27"/>
  <c r="D5082" i="27"/>
  <c r="D2340" i="27"/>
  <c r="D1619" i="27"/>
  <c r="D5959" i="27"/>
  <c r="D790" i="27"/>
  <c r="D2936" i="27"/>
  <c r="D3238" i="27"/>
  <c r="D433" i="27"/>
  <c r="D6588" i="27"/>
  <c r="D1636" i="27"/>
  <c r="D3001" i="27"/>
  <c r="D5187" i="27"/>
  <c r="D2833" i="27"/>
  <c r="D5440" i="27"/>
  <c r="D5430" i="27"/>
  <c r="D1066" i="27"/>
  <c r="D1380" i="27"/>
  <c r="D4072" i="27"/>
  <c r="D6715" i="27"/>
  <c r="D375" i="27"/>
  <c r="D969" i="27"/>
  <c r="D3501" i="27"/>
  <c r="D1791" i="27"/>
  <c r="D179" i="27"/>
  <c r="D520" i="27"/>
  <c r="D2650" i="27"/>
  <c r="D2075" i="27"/>
  <c r="D4099" i="27"/>
  <c r="D2865" i="27"/>
  <c r="D4750" i="27"/>
  <c r="D5749" i="27"/>
  <c r="D2682" i="27"/>
  <c r="D2244" i="27"/>
  <c r="D6368" i="27"/>
  <c r="D1021" i="27"/>
  <c r="D7513" i="27"/>
  <c r="D53" i="27"/>
  <c r="D4475" i="27"/>
  <c r="D1408" i="27"/>
  <c r="D6458" i="27"/>
  <c r="D5791" i="27"/>
  <c r="D7204" i="27"/>
  <c r="D1734" i="27"/>
  <c r="D6739" i="27"/>
  <c r="D6634" i="27"/>
  <c r="D5328" i="27"/>
  <c r="D683" i="27"/>
  <c r="D3762" i="27"/>
  <c r="D167" i="27"/>
  <c r="D7143" i="27"/>
  <c r="D7368" i="27"/>
  <c r="D5621" i="27"/>
  <c r="D4250" i="27"/>
  <c r="D5860" i="27"/>
  <c r="D751" i="27"/>
  <c r="D4932" i="27"/>
  <c r="D3939" i="27"/>
  <c r="D1163" i="27"/>
  <c r="D594" i="27"/>
  <c r="D6344" i="27"/>
  <c r="D7418" i="27"/>
  <c r="D60" i="27"/>
  <c r="D6617" i="27"/>
  <c r="D7106" i="27"/>
  <c r="D4890" i="27"/>
  <c r="D5846" i="27"/>
  <c r="D4141" i="27"/>
  <c r="D3483" i="27"/>
  <c r="D687" i="27"/>
  <c r="D6901" i="27"/>
  <c r="D3079" i="27"/>
  <c r="D653" i="27"/>
  <c r="D1412" i="27"/>
  <c r="D5713" i="27"/>
  <c r="D4959" i="27"/>
  <c r="D5733" i="27"/>
  <c r="D471" i="27"/>
  <c r="D1065" i="27"/>
  <c r="D155" i="27"/>
  <c r="D7416" i="27"/>
  <c r="D7253" i="27"/>
  <c r="D7525" i="27"/>
  <c r="D4676" i="27"/>
  <c r="D6341" i="27"/>
  <c r="D7414" i="27"/>
  <c r="D4075" i="27"/>
  <c r="D1991" i="27"/>
  <c r="D5103" i="27"/>
  <c r="D1266" i="27"/>
  <c r="D3936" i="27"/>
  <c r="D6688" i="27"/>
  <c r="D2804" i="27"/>
  <c r="D6548" i="27"/>
  <c r="D6183" i="27"/>
  <c r="D3223" i="27"/>
  <c r="D4354" i="27"/>
  <c r="D3506" i="27"/>
  <c r="D4934" i="27"/>
  <c r="D4309" i="27"/>
  <c r="D6039" i="27"/>
  <c r="D6735" i="27"/>
  <c r="D2276" i="27"/>
  <c r="D1125" i="27"/>
  <c r="D3509" i="27"/>
  <c r="D962" i="27"/>
  <c r="D5547" i="27"/>
  <c r="D660" i="27"/>
  <c r="D464" i="27"/>
  <c r="D7212" i="27"/>
  <c r="D5472" i="27"/>
  <c r="D236" i="27"/>
  <c r="D7377" i="27"/>
  <c r="D1353" i="27"/>
  <c r="D1193" i="27"/>
  <c r="D7274" i="27"/>
  <c r="D4408" i="27"/>
  <c r="D7424" i="27"/>
  <c r="D3317" i="27"/>
  <c r="D109" i="27"/>
  <c r="D1020" i="27"/>
  <c r="D1124" i="27"/>
  <c r="D6836" i="27"/>
  <c r="D6131" i="27"/>
  <c r="D5583" i="27"/>
  <c r="D4412" i="27"/>
  <c r="D3021" i="27"/>
  <c r="D7007" i="27"/>
  <c r="D4171" i="27"/>
  <c r="D6786" i="27"/>
  <c r="D6308" i="27"/>
  <c r="D200" i="27"/>
  <c r="D1328" i="27"/>
  <c r="D1235" i="27"/>
  <c r="D971" i="27"/>
  <c r="D1255" i="27"/>
  <c r="D5025" i="27"/>
  <c r="D6319" i="27"/>
  <c r="D963" i="27"/>
  <c r="D577" i="27"/>
  <c r="D5501" i="27"/>
  <c r="D891" i="27"/>
  <c r="D4859" i="27"/>
  <c r="D3060" i="27"/>
  <c r="D6700" i="27"/>
  <c r="D4092" i="27"/>
  <c r="D3763" i="27"/>
  <c r="D3381" i="27"/>
  <c r="D3475" i="27"/>
  <c r="D2786" i="27"/>
  <c r="D3157" i="27"/>
  <c r="D3474" i="27"/>
  <c r="D4736" i="27"/>
  <c r="D4348" i="27"/>
  <c r="D2839" i="27"/>
  <c r="D3648" i="27"/>
  <c r="D7556" i="27"/>
  <c r="D6842" i="27"/>
  <c r="D2204" i="27"/>
  <c r="D830" i="27"/>
  <c r="D518" i="27"/>
  <c r="D7408" i="27"/>
  <c r="D169" i="27"/>
  <c r="D48" i="27"/>
  <c r="D51" i="27"/>
  <c r="D6966" i="27"/>
  <c r="D7588" i="27"/>
  <c r="D7586" i="27"/>
  <c r="D7493" i="27"/>
  <c r="D2271" i="27"/>
  <c r="D120" i="27"/>
  <c r="D5837" i="27"/>
  <c r="D7164" i="27"/>
  <c r="D49" i="27"/>
  <c r="D7363" i="27"/>
  <c r="D273" i="27"/>
  <c r="D172" i="27"/>
  <c r="D7592" i="27"/>
  <c r="D7527" i="27"/>
  <c r="D4130" i="27"/>
  <c r="D7284" i="27"/>
  <c r="D1905" i="27"/>
  <c r="D2027" i="27"/>
  <c r="D5854" i="27"/>
  <c r="D1996" i="27"/>
  <c r="D1363" i="27"/>
  <c r="D4422" i="27"/>
  <c r="D1746" i="27"/>
  <c r="D5972" i="27"/>
  <c r="D924" i="27"/>
  <c r="D893" i="27"/>
  <c r="D1692" i="27"/>
  <c r="D5909" i="27"/>
  <c r="D6015" i="27"/>
  <c r="D7109" i="27"/>
  <c r="D2099" i="27"/>
  <c r="D6584" i="27"/>
  <c r="D4691" i="27"/>
  <c r="D5182" i="27"/>
  <c r="D322" i="27"/>
  <c r="D907" i="27"/>
  <c r="D7219" i="27"/>
  <c r="D733" i="27"/>
  <c r="D6470" i="27"/>
  <c r="D553" i="27"/>
  <c r="D7295" i="27"/>
  <c r="D4702" i="27"/>
  <c r="D1105" i="27"/>
  <c r="D5256" i="27"/>
  <c r="D215" i="27"/>
  <c r="D7335" i="27"/>
  <c r="D4189" i="27"/>
  <c r="D2105" i="27"/>
  <c r="D2128" i="27"/>
  <c r="D6712" i="27"/>
  <c r="D3000" i="27"/>
  <c r="D2769" i="27"/>
  <c r="D3937" i="27"/>
  <c r="D4137" i="27"/>
  <c r="D6466" i="27"/>
  <c r="D581" i="27"/>
  <c r="D546" i="27"/>
  <c r="D1569" i="27"/>
  <c r="D6935" i="27"/>
  <c r="D2754" i="27"/>
  <c r="D2891" i="27"/>
  <c r="D360" i="27"/>
  <c r="D5957" i="27"/>
  <c r="D570" i="27"/>
  <c r="D6431" i="27"/>
  <c r="D5589" i="27"/>
  <c r="D749" i="27"/>
  <c r="D226" i="27"/>
  <c r="D3702" i="27"/>
  <c r="D701" i="27"/>
  <c r="D1100" i="27"/>
  <c r="D7470" i="27"/>
  <c r="D412" i="27"/>
  <c r="D6968" i="27"/>
  <c r="D1868" i="27"/>
  <c r="D330" i="27"/>
  <c r="D3634" i="27"/>
  <c r="D178" i="27"/>
  <c r="D484" i="27"/>
  <c r="D6903" i="27"/>
  <c r="D1427" i="27"/>
  <c r="D7535" i="27"/>
  <c r="D5375" i="27"/>
  <c r="D6990" i="27"/>
  <c r="D6544" i="27"/>
  <c r="D2443" i="27"/>
  <c r="D7565" i="27"/>
  <c r="D2452" i="27"/>
  <c r="D7243" i="27"/>
  <c r="D5915" i="27"/>
  <c r="D5801" i="27"/>
  <c r="D661" i="27"/>
  <c r="D828" i="27"/>
  <c r="D7107" i="27"/>
  <c r="D4792" i="27"/>
  <c r="D5190" i="27"/>
  <c r="D1626" i="27"/>
  <c r="D7114" i="27"/>
  <c r="D4494" i="27"/>
  <c r="D297" i="27"/>
  <c r="D7032" i="27"/>
  <c r="D3379" i="27"/>
  <c r="D5798" i="27"/>
  <c r="D3478" i="27"/>
  <c r="D5296" i="27"/>
  <c r="D511" i="27"/>
  <c r="D2645" i="27"/>
  <c r="D6734" i="27"/>
  <c r="D3221" i="27"/>
  <c r="D4856" i="27"/>
  <c r="D7124" i="27"/>
  <c r="D6046" i="27"/>
  <c r="D494" i="27"/>
  <c r="D7027" i="27"/>
  <c r="D6332" i="27"/>
  <c r="D4821" i="27"/>
  <c r="D6921" i="27"/>
  <c r="D2676" i="27"/>
  <c r="D4979" i="27"/>
  <c r="D1329" i="27"/>
  <c r="D3394" i="27"/>
  <c r="D5787" i="27"/>
  <c r="D3550" i="27"/>
  <c r="D5263" i="27"/>
  <c r="D914" i="27"/>
  <c r="D6257" i="27"/>
  <c r="D2543" i="27"/>
  <c r="D742" i="27"/>
  <c r="D801" i="27"/>
  <c r="D1372" i="27"/>
  <c r="D961" i="27"/>
  <c r="D7464" i="27"/>
  <c r="D6957" i="27"/>
  <c r="D145" i="27"/>
  <c r="D6930" i="27"/>
  <c r="D6872" i="27"/>
  <c r="D6679" i="27"/>
  <c r="D6767" i="27"/>
  <c r="D115" i="27"/>
  <c r="D5148" i="27"/>
  <c r="D313" i="27"/>
  <c r="D6231" i="27"/>
  <c r="D165" i="27"/>
  <c r="D7571" i="27"/>
  <c r="D5973" i="27"/>
  <c r="D180" i="27"/>
  <c r="D7491" i="27"/>
  <c r="D157" i="27"/>
  <c r="D176" i="27"/>
  <c r="D7218" i="27"/>
  <c r="D206" i="27"/>
  <c r="D4371" i="27"/>
  <c r="D832" i="27"/>
  <c r="D4221" i="27"/>
  <c r="D6118" i="27"/>
  <c r="D2740" i="27"/>
  <c r="D5760" i="27"/>
  <c r="D3643" i="27"/>
  <c r="D6495" i="27"/>
  <c r="D6274" i="27"/>
  <c r="D854" i="27"/>
  <c r="D374" i="27"/>
  <c r="D2977" i="27"/>
  <c r="D3298" i="27"/>
  <c r="D847" i="27"/>
  <c r="D4555" i="27"/>
  <c r="D6811" i="27"/>
  <c r="D407" i="27"/>
  <c r="D7392" i="27"/>
  <c r="D787" i="27"/>
  <c r="D409" i="27"/>
  <c r="D202" i="27"/>
  <c r="D77" i="27"/>
  <c r="D5518" i="27"/>
  <c r="D4070" i="27"/>
  <c r="D7602" i="27"/>
  <c r="D72" i="27"/>
  <c r="D6982" i="27"/>
  <c r="D7115" i="27"/>
  <c r="D6958" i="27"/>
  <c r="D513" i="27"/>
  <c r="D4825" i="27"/>
  <c r="D56" i="27"/>
  <c r="D7581" i="27"/>
  <c r="D136" i="27"/>
  <c r="D4197" i="27"/>
  <c r="D39" i="27"/>
  <c r="D7123" i="27"/>
  <c r="D251" i="27"/>
  <c r="D7599" i="27"/>
  <c r="D7591" i="27"/>
  <c r="D6730" i="27"/>
  <c r="D1382" i="27"/>
  <c r="D5898" i="27"/>
  <c r="D5985" i="27"/>
  <c r="D7008" i="27"/>
  <c r="D7029" i="27"/>
  <c r="D7121" i="27"/>
  <c r="D6093" i="27"/>
  <c r="D4498" i="27"/>
  <c r="D673" i="27"/>
  <c r="D171" i="27"/>
  <c r="D304" i="27"/>
  <c r="D6253" i="27"/>
  <c r="D670" i="27"/>
  <c r="D6269" i="27"/>
  <c r="D4501" i="27"/>
  <c r="D2174" i="27"/>
  <c r="D5096" i="27"/>
  <c r="D1061" i="27"/>
  <c r="D3276" i="27"/>
  <c r="D3444" i="27"/>
  <c r="D7352" i="27"/>
  <c r="D3456" i="27"/>
  <c r="D326" i="27"/>
  <c r="D2028" i="27"/>
  <c r="D4399" i="27"/>
  <c r="D612" i="27"/>
  <c r="D6352" i="27"/>
  <c r="D2678" i="27"/>
  <c r="D2076" i="27"/>
  <c r="D4525" i="27"/>
  <c r="D3137" i="27"/>
  <c r="D4693" i="27"/>
  <c r="D6632" i="27"/>
  <c r="D2783" i="27"/>
  <c r="D5229" i="27"/>
  <c r="D3576" i="27"/>
  <c r="D1039" i="27"/>
  <c r="D565" i="27"/>
  <c r="D3947" i="27"/>
  <c r="D6756" i="27"/>
  <c r="D3254" i="27"/>
  <c r="D919" i="27"/>
  <c r="D1618" i="27"/>
  <c r="D5824" i="27"/>
  <c r="D2593" i="27"/>
  <c r="D2638" i="27"/>
  <c r="D849" i="27"/>
  <c r="D1519" i="27"/>
  <c r="D3559" i="27"/>
  <c r="D1458" i="27"/>
  <c r="D6329" i="27"/>
  <c r="D1671" i="27"/>
  <c r="D7587" i="27"/>
  <c r="D7572" i="27"/>
  <c r="D4053" i="27"/>
  <c r="D2036" i="27"/>
  <c r="D6403" i="27"/>
  <c r="D669" i="27"/>
  <c r="D3515" i="27"/>
  <c r="D199" i="27"/>
  <c r="D1997" i="27"/>
  <c r="D7069" i="27"/>
  <c r="D2637" i="27"/>
  <c r="D6720" i="27"/>
  <c r="D7307" i="27"/>
  <c r="D5752" i="27"/>
  <c r="D6986" i="27"/>
  <c r="D2071" i="27"/>
  <c r="D4159" i="27"/>
  <c r="D1120" i="27"/>
  <c r="D5063" i="27"/>
  <c r="D5774" i="27"/>
  <c r="D1190" i="27"/>
  <c r="D6663" i="27"/>
  <c r="D1146" i="27"/>
  <c r="D2121" i="27"/>
  <c r="D7310" i="27"/>
  <c r="D5671" i="27"/>
  <c r="D1019" i="27"/>
  <c r="D895" i="27"/>
  <c r="D564" i="27"/>
  <c r="D6346" i="27"/>
  <c r="D1606" i="27"/>
  <c r="D5287" i="27"/>
  <c r="D938" i="27"/>
  <c r="D6435" i="27"/>
  <c r="D6195" i="27"/>
  <c r="D3237" i="27"/>
  <c r="D992" i="27"/>
  <c r="D4560" i="27"/>
  <c r="D6117" i="27"/>
  <c r="D880" i="27"/>
  <c r="D2342" i="27"/>
  <c r="D2459" i="27"/>
  <c r="D2207" i="27"/>
  <c r="D531" i="27"/>
  <c r="D2377" i="27"/>
  <c r="D4065" i="27"/>
  <c r="D2280" i="27"/>
  <c r="D2274" i="27"/>
  <c r="D2153" i="27"/>
  <c r="D1948" i="27"/>
  <c r="D1228" i="27"/>
  <c r="D7211" i="27"/>
  <c r="D358" i="27"/>
  <c r="D6934" i="27"/>
  <c r="D7026" i="27"/>
  <c r="D6745" i="27"/>
  <c r="D187" i="27"/>
  <c r="D7172" i="27"/>
  <c r="D6114" i="27"/>
  <c r="D1162" i="27"/>
  <c r="D1210" i="27"/>
  <c r="D7224" i="27"/>
  <c r="D877" i="27"/>
  <c r="D4193" i="27"/>
  <c r="D7135" i="27"/>
  <c r="D6022" i="27"/>
  <c r="D54" i="27"/>
  <c r="D7546" i="27"/>
  <c r="D904" i="27"/>
  <c r="D1655" i="27"/>
  <c r="D7192" i="27"/>
  <c r="D75" i="27"/>
  <c r="D6853" i="27"/>
  <c r="D5034" i="27"/>
  <c r="D1809" i="27"/>
  <c r="D5531" i="27"/>
  <c r="D6975" i="27"/>
  <c r="D6724" i="27"/>
  <c r="D1051" i="27"/>
  <c r="D876" i="27"/>
  <c r="D1177" i="27"/>
  <c r="D7259" i="27"/>
  <c r="D1717" i="27"/>
  <c r="D2109" i="27"/>
  <c r="D1332" i="27"/>
  <c r="D307" i="27"/>
  <c r="D3685" i="27"/>
  <c r="D4701" i="27"/>
  <c r="D5680" i="27"/>
  <c r="D2985" i="27"/>
  <c r="D2484" i="27"/>
  <c r="D6689" i="27"/>
  <c r="D1254" i="27"/>
  <c r="D2582" i="27"/>
  <c r="D4339" i="27"/>
  <c r="D2344" i="27"/>
  <c r="D2967" i="27"/>
  <c r="D3280" i="27"/>
  <c r="D3764" i="27"/>
  <c r="D6759" i="27"/>
  <c r="D1310" i="27"/>
  <c r="D5642" i="27"/>
  <c r="D6428" i="27"/>
  <c r="D7000" i="27"/>
  <c r="D4134" i="27"/>
  <c r="D4378" i="27"/>
  <c r="D7244" i="27"/>
  <c r="D5800" i="27"/>
  <c r="D569" i="27"/>
  <c r="D7197" i="27"/>
  <c r="D1136" i="27"/>
  <c r="D6366" i="27"/>
  <c r="D1829" i="27"/>
  <c r="D1370" i="27"/>
  <c r="D806" i="27"/>
  <c r="D2466" i="27"/>
  <c r="D3765" i="27"/>
  <c r="D5587" i="27"/>
  <c r="D6314" i="27"/>
  <c r="D599" i="27"/>
  <c r="D2602" i="27"/>
  <c r="D261" i="27"/>
  <c r="D7089" i="27"/>
  <c r="D5188" i="27"/>
  <c r="D6813" i="27"/>
  <c r="D5409" i="27"/>
  <c r="D2836" i="27"/>
  <c r="D4724" i="27"/>
  <c r="D6783" i="27"/>
  <c r="D7569" i="27"/>
  <c r="D7016" i="27"/>
  <c r="D827" i="27"/>
  <c r="D1237" i="27"/>
  <c r="D384" i="27"/>
  <c r="D6556" i="27"/>
  <c r="D2348" i="27"/>
  <c r="D5084" i="27"/>
  <c r="D6728" i="27"/>
  <c r="D5771" i="27"/>
  <c r="D285" i="27"/>
  <c r="D5145" i="27"/>
  <c r="D1694" i="27"/>
  <c r="D6555" i="27"/>
  <c r="D788" i="27"/>
  <c r="D616" i="27"/>
  <c r="D1642" i="27"/>
  <c r="D6237" i="27"/>
  <c r="D634" i="27"/>
  <c r="D7539" i="27"/>
  <c r="D3505" i="27"/>
  <c r="D227" i="27"/>
  <c r="D4435" i="27"/>
  <c r="D4434" i="27"/>
  <c r="D1879" i="27"/>
  <c r="D365" i="27"/>
  <c r="D223" i="27"/>
  <c r="D690" i="27"/>
  <c r="D920" i="27"/>
  <c r="D4021" i="27"/>
  <c r="D3461" i="27"/>
  <c r="D7138" i="27"/>
  <c r="D7010" i="27"/>
  <c r="D2268" i="27"/>
  <c r="D3953" i="27"/>
  <c r="D17" i="27"/>
  <c r="D7175" i="27"/>
  <c r="D6526" i="27"/>
  <c r="D7287" i="27"/>
  <c r="D1029" i="27"/>
  <c r="D4303" i="27"/>
  <c r="D7554" i="27"/>
  <c r="D7054" i="27"/>
  <c r="D2167" i="27"/>
  <c r="D6774" i="27"/>
  <c r="D7079" i="27"/>
  <c r="D6871" i="27"/>
  <c r="D7267" i="27"/>
  <c r="D4744" i="27"/>
  <c r="D430" i="27"/>
  <c r="D4543" i="27"/>
  <c r="D6181" i="27"/>
  <c r="D2965" i="27"/>
  <c r="D6476" i="27"/>
  <c r="D5688" i="27"/>
  <c r="D5674" i="27"/>
  <c r="D2411" i="27"/>
  <c r="D5185" i="27"/>
  <c r="D2008" i="27"/>
  <c r="D4924" i="27"/>
  <c r="D7361" i="27"/>
  <c r="D5242" i="27"/>
  <c r="D1981" i="27"/>
  <c r="D7422" i="27"/>
  <c r="D6048" i="27"/>
  <c r="D1434" i="27"/>
  <c r="D5951" i="27"/>
  <c r="D1191" i="27"/>
  <c r="D3078" i="27"/>
  <c r="D5511" i="27"/>
  <c r="D1957" i="27"/>
  <c r="D1999" i="27"/>
  <c r="D135" i="27"/>
  <c r="D5322" i="27"/>
  <c r="D4177" i="27"/>
  <c r="D6591" i="27"/>
  <c r="D1409" i="27"/>
  <c r="D5355" i="27"/>
  <c r="D6983" i="27"/>
  <c r="D3766" i="27"/>
  <c r="D6834" i="27"/>
  <c r="D2829" i="27"/>
  <c r="D5217" i="27"/>
  <c r="D2263" i="27"/>
  <c r="D4280" i="27"/>
  <c r="D2223" i="27"/>
  <c r="D7355" i="27"/>
  <c r="D7159" i="27"/>
  <c r="D4045" i="27"/>
  <c r="D1297" i="27"/>
  <c r="D216" i="27"/>
  <c r="D6891" i="27"/>
  <c r="D7221" i="27"/>
  <c r="D6967" i="27"/>
  <c r="D7257" i="27"/>
  <c r="D2250" i="27"/>
  <c r="D3541" i="27"/>
  <c r="D4582" i="27"/>
  <c r="D5067" i="27"/>
  <c r="D659" i="27"/>
  <c r="D4729" i="27"/>
  <c r="D4396" i="27"/>
  <c r="D6249" i="27"/>
  <c r="D6445" i="27"/>
  <c r="D1945" i="27"/>
  <c r="D6814" i="27"/>
  <c r="D6393" i="27"/>
  <c r="D726" i="27"/>
  <c r="D1246" i="27"/>
  <c r="D6517" i="27"/>
  <c r="D4668" i="27"/>
  <c r="D6925" i="27"/>
  <c r="D6568" i="27"/>
  <c r="D4507" i="27"/>
  <c r="D1608" i="27"/>
  <c r="D1337" i="27"/>
  <c r="D4784" i="27"/>
  <c r="D2737" i="27"/>
  <c r="D122" i="27"/>
  <c r="D5176" i="27"/>
  <c r="D3941" i="27"/>
  <c r="D1058" i="27"/>
  <c r="D725" i="27"/>
  <c r="D1520" i="27"/>
  <c r="D2611" i="27"/>
  <c r="D6870" i="27"/>
  <c r="D6027" i="27"/>
  <c r="D3767" i="27"/>
  <c r="D5108" i="27"/>
  <c r="D2874" i="27"/>
  <c r="D7021" i="27"/>
  <c r="D2747" i="27"/>
  <c r="D1069" i="27"/>
  <c r="D6150" i="27"/>
  <c r="D6649" i="27"/>
  <c r="D6881" i="27"/>
  <c r="D5669" i="27"/>
  <c r="D6837" i="27"/>
  <c r="D1689" i="27"/>
  <c r="D5715" i="27"/>
  <c r="D7332" i="27"/>
  <c r="D1876" i="27"/>
  <c r="D6169" i="27"/>
  <c r="D4670" i="27"/>
  <c r="D760" i="27"/>
  <c r="D6847" i="27"/>
  <c r="D4790" i="27"/>
  <c r="D248" i="27"/>
  <c r="D1476" i="27"/>
  <c r="D6385" i="27"/>
  <c r="D453" i="27"/>
  <c r="D773" i="27"/>
  <c r="D1321" i="27"/>
  <c r="D416" i="27"/>
  <c r="D4870" i="27"/>
  <c r="D7524" i="27"/>
  <c r="D2053" i="27"/>
  <c r="D3768" i="27"/>
  <c r="D6550" i="27"/>
  <c r="D4801" i="27"/>
  <c r="D825" i="27"/>
  <c r="D888" i="27"/>
  <c r="D5728" i="27"/>
  <c r="D2267" i="27"/>
  <c r="D7080" i="27"/>
  <c r="D1173" i="27"/>
  <c r="D741" i="27"/>
  <c r="D2000" i="27"/>
  <c r="D6217" i="27"/>
  <c r="D6644" i="27"/>
  <c r="D5376" i="27"/>
  <c r="D1419" i="27"/>
  <c r="D856" i="27"/>
  <c r="D1257" i="27"/>
  <c r="D984" i="27"/>
  <c r="D4160" i="27"/>
  <c r="D4529" i="27"/>
  <c r="D2690" i="27"/>
  <c r="D350" i="27"/>
  <c r="D4978" i="27"/>
  <c r="D6866" i="27"/>
  <c r="D6577" i="27"/>
  <c r="D4565" i="27"/>
  <c r="D6726" i="27"/>
  <c r="D7500" i="27"/>
  <c r="D6520" i="27"/>
  <c r="D646" i="27"/>
  <c r="D428" i="27"/>
  <c r="D440" i="27"/>
  <c r="D752" i="27"/>
  <c r="D7400" i="27"/>
  <c r="D268" i="27"/>
  <c r="D7351" i="27"/>
  <c r="D3470" i="27"/>
  <c r="D7528" i="27"/>
  <c r="D5983" i="27"/>
  <c r="D557" i="27"/>
  <c r="D1672" i="27"/>
  <c r="D6916" i="27"/>
  <c r="D1810" i="27"/>
  <c r="D6997" i="27"/>
  <c r="D3285" i="27"/>
  <c r="D201" i="27"/>
  <c r="D6566" i="27"/>
  <c r="D300" i="27"/>
  <c r="D18" i="27"/>
  <c r="D7349" i="27"/>
  <c r="D6798" i="27"/>
  <c r="D332" i="27"/>
  <c r="D7474" i="27"/>
  <c r="D1267" i="27"/>
  <c r="D3520" i="27"/>
  <c r="D1993" i="27"/>
  <c r="D7278" i="27"/>
  <c r="D295" i="27"/>
  <c r="D52" i="27"/>
  <c r="D24" i="27"/>
  <c r="D5991" i="27"/>
  <c r="D7516" i="27"/>
  <c r="D7534" i="27"/>
  <c r="D2029" i="27"/>
  <c r="D7595" i="27"/>
  <c r="D6855" i="27"/>
  <c r="D7542" i="27"/>
  <c r="D7233" i="27"/>
  <c r="D37" i="27"/>
  <c r="D7444" i="27"/>
  <c r="D7405" i="27"/>
  <c r="D3595" i="27"/>
  <c r="D5717" i="27"/>
  <c r="D401" i="27"/>
  <c r="D153" i="27"/>
  <c r="D7545" i="27"/>
  <c r="D3649" i="27"/>
  <c r="D6995" i="27"/>
  <c r="D7577" i="27"/>
  <c r="D7582" i="27"/>
  <c r="D981" i="27"/>
  <c r="D316" i="27"/>
  <c r="D7502" i="27"/>
  <c r="D6776" i="27"/>
  <c r="D5147" i="27"/>
  <c r="D3213" i="27"/>
  <c r="D6391" i="27"/>
  <c r="D5366" i="27"/>
  <c r="D7273" i="27"/>
  <c r="D4540" i="27"/>
  <c r="D2631" i="27"/>
  <c r="D2376" i="27"/>
  <c r="D1035" i="27"/>
  <c r="D5031" i="27"/>
  <c r="D177" i="27"/>
  <c r="D7245" i="27"/>
  <c r="D2866" i="27"/>
  <c r="D366" i="27"/>
  <c r="D4325" i="27"/>
  <c r="D5862" i="27"/>
  <c r="D1095" i="27"/>
  <c r="D1386" i="27"/>
  <c r="D5451" i="27"/>
  <c r="D7104" i="27"/>
  <c r="D5101" i="27"/>
  <c r="D7216" i="27"/>
  <c r="D501" i="27"/>
  <c r="D2038" i="27"/>
  <c r="D455" i="27"/>
  <c r="D4881" i="27"/>
  <c r="D530" i="27"/>
  <c r="D4997" i="27"/>
  <c r="D4558" i="27"/>
  <c r="D96" i="27"/>
  <c r="D3357" i="27"/>
  <c r="D3934" i="27"/>
  <c r="D1455" i="27"/>
  <c r="D4414" i="27"/>
  <c r="D5138" i="27"/>
  <c r="D6753" i="27"/>
  <c r="D3220" i="27"/>
  <c r="D807" i="27"/>
  <c r="D2892" i="27"/>
  <c r="D351" i="27"/>
  <c r="D2177" i="27"/>
  <c r="D7465" i="27"/>
  <c r="D240" i="27"/>
  <c r="D4666" i="27"/>
  <c r="D3706" i="27"/>
  <c r="D5043" i="27"/>
  <c r="D2210" i="27"/>
  <c r="D715" i="27"/>
  <c r="D6527" i="27"/>
  <c r="D6937" i="27"/>
  <c r="D635" i="27"/>
  <c r="D864" i="27"/>
  <c r="D5295" i="27"/>
  <c r="D271" i="27"/>
  <c r="D7386" i="27"/>
  <c r="D1678" i="27"/>
  <c r="D93" i="27"/>
  <c r="D45" i="27"/>
  <c r="D2240" i="27"/>
  <c r="D79" i="27"/>
  <c r="D4611" i="27"/>
  <c r="D1110" i="27"/>
  <c r="D643" i="27"/>
  <c r="D6732" i="27"/>
  <c r="D1771" i="27"/>
  <c r="D6867" i="27"/>
  <c r="D1116" i="27"/>
  <c r="D6576" i="27"/>
  <c r="D5160" i="27"/>
  <c r="D166" i="27"/>
  <c r="D3350" i="27"/>
  <c r="D1986" i="27"/>
  <c r="D5364" i="27"/>
  <c r="D1073" i="27"/>
  <c r="D5556" i="27"/>
  <c r="D4590" i="27"/>
  <c r="D3952" i="27"/>
  <c r="D5157" i="27"/>
  <c r="D5455" i="27"/>
  <c r="D7057" i="27"/>
  <c r="D4211" i="27"/>
  <c r="D5367" i="27"/>
  <c r="D4209" i="27"/>
  <c r="D5252" i="27"/>
  <c r="D2430" i="27"/>
  <c r="D6042" i="27"/>
  <c r="D1684" i="27"/>
  <c r="D1965" i="27"/>
  <c r="D2500" i="27"/>
  <c r="D949" i="27"/>
  <c r="D7048" i="27"/>
  <c r="D5979" i="27"/>
  <c r="D4504" i="27"/>
  <c r="D2510" i="27"/>
  <c r="D4874" i="27"/>
  <c r="D224" i="27"/>
  <c r="D2288" i="27"/>
  <c r="D4527" i="27"/>
  <c r="D4983" i="27"/>
  <c r="D1549" i="27"/>
  <c r="D6463" i="27"/>
  <c r="D2580" i="27"/>
  <c r="D3684" i="27"/>
  <c r="D1491" i="27"/>
  <c r="D6000" i="27"/>
  <c r="D1682" i="27"/>
  <c r="D4345" i="27"/>
  <c r="D718" i="27"/>
  <c r="D7324" i="27"/>
  <c r="D7024" i="27"/>
  <c r="D456" i="27"/>
  <c r="D76" i="27"/>
  <c r="D448" i="27"/>
  <c r="D1047" i="27"/>
  <c r="D5154" i="27"/>
  <c r="D6362" i="27"/>
  <c r="D986" i="27"/>
  <c r="D2702" i="27"/>
  <c r="D6067" i="27"/>
  <c r="D5686" i="27"/>
  <c r="D704" i="27"/>
  <c r="D7072" i="27"/>
  <c r="D1076" i="27"/>
  <c r="D1232" i="27"/>
  <c r="D1374" i="27"/>
  <c r="D3769" i="27"/>
  <c r="D688" i="27"/>
  <c r="D572" i="27"/>
  <c r="D7299" i="27"/>
  <c r="D6850" i="27"/>
  <c r="D6299" i="27"/>
  <c r="D3376" i="27"/>
  <c r="D7150" i="27"/>
  <c r="D1164" i="27"/>
  <c r="D3959" i="27"/>
  <c r="D7485" i="27"/>
  <c r="D3608" i="27"/>
  <c r="D1309" i="27"/>
  <c r="D6120" i="27"/>
  <c r="D6956" i="27"/>
  <c r="D5658" i="27"/>
  <c r="D3615" i="27"/>
  <c r="D388" i="27"/>
  <c r="D7359" i="27"/>
  <c r="D6854" i="27"/>
  <c r="D5935" i="27"/>
  <c r="D486" i="27"/>
  <c r="D7075" i="27"/>
  <c r="D2782" i="27"/>
  <c r="D765" i="27"/>
  <c r="D459" i="27"/>
  <c r="D228" i="27"/>
  <c r="D346" i="27"/>
  <c r="D7446" i="27"/>
  <c r="D7017" i="27"/>
  <c r="D6478" i="27"/>
  <c r="D4500" i="27"/>
  <c r="D2040" i="27"/>
  <c r="D487" i="27"/>
  <c r="D1305" i="27"/>
  <c r="D3770" i="27"/>
  <c r="D679" i="27"/>
  <c r="D5178" i="27"/>
  <c r="D2560" i="27"/>
  <c r="D4990" i="27"/>
  <c r="D6600" i="27"/>
  <c r="D2216" i="27"/>
  <c r="D1275" i="27"/>
  <c r="D5353" i="27"/>
  <c r="D490" i="27"/>
  <c r="D5537" i="27"/>
  <c r="D1770" i="27"/>
  <c r="D3965" i="27"/>
  <c r="D6801" i="27"/>
  <c r="D6235" i="27"/>
  <c r="D4982" i="27"/>
  <c r="D5227" i="27"/>
  <c r="D7156" i="27"/>
  <c r="D2154" i="27"/>
  <c r="D998" i="27"/>
  <c r="D5383" i="27"/>
  <c r="D108" i="27"/>
  <c r="D2066" i="27"/>
  <c r="D5663" i="27"/>
  <c r="D5143" i="27"/>
  <c r="D6379" i="27"/>
  <c r="D4392" i="27"/>
  <c r="D6931" i="27"/>
  <c r="D6717" i="27"/>
  <c r="D137" i="27"/>
  <c r="D1322" i="27"/>
  <c r="D3771" i="27"/>
  <c r="D3294" i="27"/>
  <c r="D5741" i="27"/>
  <c r="D603" i="27"/>
  <c r="D761" i="27"/>
  <c r="D6142" i="27"/>
  <c r="D3197" i="27"/>
  <c r="D3966" i="27"/>
  <c r="D611" i="27"/>
  <c r="D2756" i="27"/>
  <c r="D5372" i="27"/>
  <c r="D6348" i="27"/>
  <c r="D2921" i="27"/>
  <c r="D4564" i="27"/>
  <c r="D3271" i="27"/>
  <c r="D7316" i="27"/>
  <c r="D3212" i="27"/>
  <c r="D5808" i="27"/>
  <c r="D4682" i="27"/>
  <c r="D2613" i="27"/>
  <c r="D2079" i="27"/>
  <c r="D3962" i="27"/>
  <c r="D3211" i="27"/>
  <c r="D4931" i="27"/>
  <c r="D94" i="27"/>
  <c r="D2384" i="27"/>
  <c r="D1600" i="27"/>
  <c r="D396" i="27"/>
  <c r="D5310" i="27"/>
  <c r="D3494" i="27"/>
  <c r="D3583" i="27"/>
  <c r="D2170" i="27"/>
  <c r="D6162" i="27"/>
  <c r="D496" i="27"/>
  <c r="D6339" i="27"/>
  <c r="D221" i="27"/>
  <c r="D5480" i="27"/>
  <c r="D6102" i="27"/>
  <c r="D2503" i="27"/>
  <c r="D4765" i="27"/>
  <c r="D6116" i="27"/>
  <c r="D197" i="27"/>
  <c r="D5654" i="27"/>
  <c r="D128" i="27"/>
  <c r="D117" i="27"/>
  <c r="D784" i="27"/>
  <c r="D3448" i="27"/>
  <c r="D1611" i="27"/>
  <c r="D6747" i="27"/>
  <c r="D4264" i="27"/>
  <c r="D4350" i="27"/>
  <c r="D5803" i="27"/>
  <c r="D5459" i="27"/>
  <c r="D2082" i="27"/>
  <c r="D2070" i="27"/>
  <c r="D5670" i="27"/>
  <c r="D5578" i="27"/>
  <c r="D2850" i="27"/>
  <c r="D6481" i="27"/>
  <c r="D5299" i="27"/>
  <c r="D4823" i="27"/>
  <c r="D631" i="27"/>
  <c r="D5241" i="27"/>
  <c r="D7365" i="27"/>
  <c r="D7549" i="27"/>
  <c r="D2074" i="27"/>
  <c r="D185" i="27"/>
  <c r="D363" i="27"/>
  <c r="D1563" i="27"/>
  <c r="D2143" i="27"/>
  <c r="D3772" i="27"/>
  <c r="D270" i="27"/>
  <c r="D7180" i="27"/>
  <c r="D6678" i="27"/>
  <c r="D6962" i="27"/>
  <c r="D875" i="27"/>
  <c r="D878" i="27"/>
  <c r="D6613" i="27"/>
  <c r="D3773" i="27"/>
  <c r="D5079" i="27"/>
  <c r="D626" i="27"/>
  <c r="D6395" i="27"/>
  <c r="D5092" i="27"/>
  <c r="D3270" i="27"/>
  <c r="D2520" i="27"/>
  <c r="D3774" i="27"/>
  <c r="D7250" i="27"/>
  <c r="D3462" i="27"/>
  <c r="D2107" i="27"/>
  <c r="D686" i="27"/>
  <c r="D2750" i="27"/>
  <c r="D7208" i="27"/>
  <c r="D4161" i="27"/>
  <c r="D6215" i="27"/>
  <c r="D4589" i="27"/>
  <c r="D6827" i="27"/>
  <c r="D7455" i="27"/>
  <c r="D4709" i="27"/>
  <c r="D3775" i="27"/>
  <c r="D6361" i="27"/>
  <c r="D2148" i="27"/>
  <c r="D7382" i="27"/>
  <c r="D4680" i="27"/>
  <c r="D604" i="27"/>
  <c r="D2700" i="27"/>
  <c r="D1234" i="27"/>
  <c r="D538" i="27"/>
  <c r="D6606" i="27"/>
  <c r="D5598" i="27"/>
  <c r="D6045" i="27"/>
  <c r="D816" i="27"/>
  <c r="D6506" i="27"/>
  <c r="D4231" i="27"/>
  <c r="D2189" i="27"/>
  <c r="D7567" i="27"/>
  <c r="D3166" i="27"/>
  <c r="D7127" i="27"/>
  <c r="D1877" i="27"/>
  <c r="D7486" i="27"/>
  <c r="D3055" i="27"/>
  <c r="D6353" i="27"/>
  <c r="D7099" i="27"/>
  <c r="D3302" i="27"/>
  <c r="D2450" i="27"/>
  <c r="D7071" i="27"/>
  <c r="D83" i="27"/>
  <c r="D158" i="27"/>
  <c r="D1762" i="27"/>
  <c r="D1318" i="27"/>
  <c r="D1392" i="27"/>
  <c r="D219" i="27"/>
  <c r="D3579" i="27"/>
  <c r="D4789" i="27"/>
  <c r="D1055" i="27"/>
  <c r="D3573" i="27"/>
  <c r="D3574" i="27"/>
  <c r="D2660" i="27"/>
  <c r="D6286" i="27"/>
  <c r="D6136" i="27"/>
  <c r="D1525" i="27"/>
  <c r="D5165" i="27"/>
  <c r="D6864" i="27"/>
  <c r="D6232" i="27"/>
  <c r="D1486" i="27"/>
  <c r="D2137" i="27"/>
  <c r="D4642" i="27"/>
  <c r="D5341" i="27"/>
  <c r="D2545" i="27"/>
  <c r="D5279" i="27"/>
  <c r="D2619" i="27"/>
  <c r="D5058" i="27"/>
  <c r="D1782" i="27"/>
  <c r="D5588" i="27"/>
  <c r="D7131" i="27"/>
  <c r="D4817" i="27"/>
  <c r="D5243" i="27"/>
  <c r="D1970" i="27"/>
  <c r="D500" i="27"/>
  <c r="D2617" i="27"/>
  <c r="D5469" i="27"/>
  <c r="D5338" i="27"/>
  <c r="D7475" i="27"/>
  <c r="D6561" i="27"/>
  <c r="D671" i="27"/>
  <c r="D162" i="27"/>
  <c r="D3406" i="27"/>
  <c r="D1627" i="27"/>
  <c r="D6248" i="27"/>
  <c r="D376" i="27"/>
  <c r="D289" i="27"/>
  <c r="D3776" i="27"/>
  <c r="D698" i="27"/>
  <c r="D667" i="27"/>
  <c r="D6461" i="27"/>
  <c r="D5382" i="27"/>
  <c r="D6178" i="27"/>
  <c r="D5293" i="27"/>
  <c r="D4752" i="27"/>
  <c r="D1459" i="27"/>
  <c r="D3777" i="27"/>
  <c r="D4430" i="27"/>
  <c r="D5933" i="27"/>
  <c r="D5739" i="27"/>
  <c r="D2302" i="27"/>
  <c r="D527" i="27"/>
  <c r="D345" i="27"/>
  <c r="D3159" i="27"/>
  <c r="D2654" i="27"/>
  <c r="D692" i="27"/>
  <c r="D2968" i="27"/>
  <c r="D4465" i="27"/>
  <c r="D204" i="27"/>
  <c r="D6686" i="27"/>
  <c r="D5698" i="27"/>
  <c r="D5890" i="27"/>
  <c r="D3778" i="27"/>
  <c r="D3548" i="27"/>
  <c r="D6275" i="27"/>
  <c r="D4176" i="27"/>
  <c r="D4720" i="27"/>
  <c r="D6088" i="27"/>
  <c r="D1811" i="27"/>
  <c r="D3779" i="27"/>
  <c r="D6337" i="27"/>
  <c r="D4539" i="27"/>
  <c r="D3160" i="27"/>
  <c r="D1708" i="27"/>
  <c r="D1179" i="27"/>
  <c r="D6511" i="27"/>
  <c r="D2898" i="27"/>
  <c r="D1853" i="27"/>
  <c r="D1836" i="27"/>
  <c r="D274" i="27"/>
  <c r="D4086" i="27"/>
  <c r="D4196" i="27"/>
  <c r="D3780" i="27"/>
  <c r="D7129" i="27"/>
  <c r="D4818" i="27"/>
  <c r="D6184" i="27"/>
  <c r="D4725" i="27"/>
  <c r="D1198" i="27"/>
  <c r="D3436" i="27"/>
  <c r="D353" i="27"/>
  <c r="D6541" i="27"/>
  <c r="D2303" i="27"/>
  <c r="D944" i="27"/>
  <c r="D571" i="27"/>
  <c r="D1613" i="27"/>
  <c r="D499" i="27"/>
  <c r="D1801" i="27"/>
  <c r="D6294" i="27"/>
  <c r="D4636" i="27"/>
  <c r="D2694" i="27"/>
  <c r="D3781" i="27"/>
  <c r="D2278" i="27"/>
  <c r="D5533" i="27"/>
  <c r="D1935" i="27"/>
  <c r="D1664" i="27"/>
  <c r="D5026" i="27"/>
  <c r="D302" i="27"/>
  <c r="D5665" i="27"/>
  <c r="D1129" i="27"/>
  <c r="D6978" i="27"/>
  <c r="D1087" i="27"/>
  <c r="D7426" i="27"/>
  <c r="D5986" i="27"/>
  <c r="D4876" i="27"/>
  <c r="D4616" i="27"/>
  <c r="D6242" i="27"/>
  <c r="D3108" i="27"/>
  <c r="D5239" i="27"/>
  <c r="D278" i="27"/>
  <c r="D7553" i="27"/>
  <c r="D4493" i="27"/>
  <c r="D575" i="27"/>
  <c r="D6950" i="27"/>
  <c r="D7227" i="27"/>
  <c r="D2447" i="27"/>
  <c r="D2227" i="27"/>
  <c r="D4084" i="27"/>
  <c r="D3650" i="27"/>
  <c r="D6455" i="27"/>
  <c r="D3339" i="27"/>
  <c r="D5255" i="27"/>
  <c r="D5618" i="27"/>
  <c r="D3987" i="27"/>
  <c r="D1652" i="27"/>
  <c r="D6252" i="27"/>
  <c r="D4740" i="27"/>
  <c r="D1261" i="27"/>
  <c r="D6594" i="27"/>
  <c r="D7420" i="27"/>
  <c r="D1880" i="27"/>
  <c r="D3151" i="27"/>
  <c r="D3147" i="27"/>
  <c r="D4644" i="27"/>
  <c r="D3555" i="27"/>
  <c r="D6879" i="27"/>
  <c r="D1015" i="27"/>
  <c r="D4862" i="27"/>
  <c r="D6780" i="27"/>
  <c r="D994" i="27"/>
  <c r="D4446" i="27"/>
  <c r="D3255" i="27"/>
  <c r="D1703" i="27"/>
  <c r="D6459" i="27"/>
  <c r="D2655" i="27"/>
  <c r="D5280" i="27"/>
  <c r="D2175" i="27"/>
  <c r="D5701" i="27"/>
  <c r="D5413" i="27"/>
  <c r="D7297" i="27"/>
  <c r="D5891" i="27"/>
  <c r="D6450" i="27"/>
  <c r="D6356" i="27"/>
  <c r="D642" i="27"/>
  <c r="D6284" i="27"/>
  <c r="D3658" i="27"/>
  <c r="D3296" i="27"/>
  <c r="D3569" i="27"/>
  <c r="D7194" i="27"/>
  <c r="D2516" i="27"/>
  <c r="D6501" i="27"/>
  <c r="D605" i="27"/>
  <c r="D2792" i="27"/>
  <c r="D2187" i="27"/>
  <c r="D836" i="27"/>
  <c r="D246" i="27"/>
  <c r="D35" i="27"/>
  <c r="D7606" i="27"/>
  <c r="D892" i="27"/>
  <c r="D4237" i="27"/>
  <c r="D1850" i="27"/>
  <c r="D6143" i="27"/>
  <c r="D6823" i="27"/>
  <c r="D4989" i="27"/>
  <c r="D874" i="27"/>
  <c r="D2984" i="27"/>
  <c r="D4057" i="27"/>
  <c r="D1857" i="27"/>
  <c r="D6869" i="27"/>
  <c r="D5062" i="27"/>
  <c r="D6309" i="27"/>
  <c r="D7393" i="27"/>
  <c r="D3782" i="27"/>
  <c r="D5075" i="27"/>
  <c r="D5691" i="27"/>
  <c r="D1109" i="27"/>
  <c r="D5015" i="27"/>
  <c r="D3165" i="27"/>
  <c r="D2188" i="27"/>
  <c r="D6331" i="27"/>
  <c r="D3783" i="27"/>
  <c r="D1010" i="27"/>
  <c r="D1598" i="27"/>
  <c r="D3784" i="27"/>
  <c r="D2052" i="27"/>
  <c r="D7558" i="27"/>
  <c r="D6736" i="27"/>
  <c r="D2077" i="27"/>
  <c r="D1888" i="27"/>
  <c r="D3106" i="27"/>
  <c r="D517" i="27"/>
  <c r="D2351" i="27"/>
  <c r="D1928" i="27"/>
  <c r="D478" i="27"/>
  <c r="D7202" i="27"/>
  <c r="D6775" i="27"/>
  <c r="D2289" i="27"/>
  <c r="D1679" i="27"/>
  <c r="D724" i="27"/>
  <c r="D2142" i="27"/>
  <c r="D7508" i="27"/>
  <c r="D7136" i="27"/>
  <c r="D6654" i="27"/>
  <c r="D1501" i="27"/>
  <c r="D319" i="27"/>
  <c r="D7381" i="27"/>
  <c r="D6291" i="27"/>
  <c r="D6107" i="27"/>
  <c r="D3269" i="27"/>
  <c r="D7512" i="27"/>
  <c r="D7561" i="27"/>
  <c r="D3785" i="27"/>
  <c r="D3676" i="27"/>
  <c r="D2547" i="27"/>
  <c r="D5763" i="27"/>
  <c r="D5290" i="27"/>
  <c r="D2309" i="27"/>
  <c r="D7206" i="27"/>
  <c r="D6781" i="27"/>
  <c r="D7315" i="27"/>
  <c r="D7232" i="27"/>
  <c r="D7409" i="27"/>
  <c r="D6773" i="27"/>
  <c r="D356" i="27"/>
  <c r="D2009" i="27"/>
  <c r="D2509" i="27"/>
  <c r="D2161" i="27"/>
  <c r="D911" i="27"/>
  <c r="D7045" i="27"/>
  <c r="D3162" i="27"/>
  <c r="D1158" i="27"/>
  <c r="D1508" i="27"/>
  <c r="D3786" i="27"/>
  <c r="D3787" i="27"/>
  <c r="D7263" i="27"/>
  <c r="D7499" i="27"/>
  <c r="D323" i="27"/>
  <c r="D3788" i="27"/>
  <c r="D1854" i="27"/>
  <c r="D7421" i="27"/>
  <c r="D6821" i="27"/>
  <c r="D6123" i="27"/>
  <c r="D2982" i="27"/>
  <c r="D6111" i="27"/>
  <c r="D2935" i="27"/>
  <c r="D5539" i="27"/>
  <c r="D2530" i="27"/>
  <c r="D6952" i="27"/>
  <c r="D2219" i="27"/>
  <c r="D3143" i="27"/>
  <c r="D6784" i="27"/>
  <c r="D4712" i="27"/>
  <c r="D5002" i="27"/>
  <c r="D1456" i="27"/>
  <c r="D186" i="27"/>
  <c r="D5899" i="27"/>
  <c r="D3386" i="27"/>
  <c r="D1031" i="27"/>
  <c r="D1726" i="27"/>
  <c r="D3789" i="27"/>
  <c r="D2855" i="27"/>
  <c r="D3629" i="27"/>
  <c r="D4768" i="27"/>
  <c r="D1963" i="27"/>
  <c r="D5240" i="27"/>
  <c r="D3694" i="27"/>
  <c r="D209" i="27"/>
  <c r="D379" i="27"/>
  <c r="D3623" i="27"/>
  <c r="D5510" i="27"/>
  <c r="D2625" i="27"/>
  <c r="D4584" i="27"/>
  <c r="D2624" i="27"/>
  <c r="D280" i="27"/>
  <c r="D1561" i="27"/>
  <c r="D3056" i="27"/>
  <c r="D4904" i="27"/>
  <c r="D2581" i="27"/>
  <c r="D5155" i="27"/>
  <c r="D4158" i="27"/>
  <c r="D3790" i="27"/>
  <c r="D1693" i="27"/>
  <c r="D6298" i="27"/>
  <c r="D1118" i="27"/>
  <c r="D6335" i="27"/>
  <c r="D7051" i="27"/>
  <c r="D2451" i="27"/>
  <c r="D2709" i="27"/>
  <c r="D3679" i="27"/>
  <c r="D4421" i="27"/>
  <c r="D4672" i="27"/>
  <c r="D4604" i="27"/>
  <c r="D1650" i="27"/>
  <c r="D6172" i="27"/>
  <c r="D3194" i="27"/>
  <c r="D6772" i="27"/>
  <c r="D822" i="27"/>
  <c r="D133" i="27"/>
  <c r="D4757" i="27"/>
  <c r="D5921" i="27"/>
  <c r="D1921" i="27"/>
  <c r="D7331" i="27"/>
  <c r="D7443" i="27"/>
  <c r="D519" i="27"/>
  <c r="D6795" i="27"/>
  <c r="D6573" i="27"/>
  <c r="D7370" i="27"/>
  <c r="D4322" i="27"/>
  <c r="D731" i="27"/>
  <c r="D2181" i="27"/>
  <c r="D1443" i="27"/>
  <c r="D5871" i="27"/>
  <c r="D3476" i="27"/>
  <c r="D3352" i="27"/>
  <c r="D1364" i="27"/>
  <c r="D6923" i="27"/>
  <c r="D5668" i="27"/>
  <c r="D2932" i="27"/>
  <c r="D253" i="27"/>
  <c r="D3791" i="27"/>
  <c r="D2952" i="27"/>
  <c r="D668" i="27"/>
  <c r="D6415" i="27"/>
  <c r="D1201" i="27"/>
  <c r="D7318" i="27"/>
  <c r="D573" i="27"/>
  <c r="D247" i="27"/>
  <c r="D7438" i="27"/>
  <c r="D1362" i="27"/>
  <c r="D7427" i="27"/>
  <c r="D6333" i="27"/>
  <c r="D908" i="27"/>
  <c r="D4865" i="27"/>
  <c r="D7070" i="27"/>
  <c r="D7119" i="27"/>
  <c r="D1262" i="27"/>
  <c r="D7067" i="27"/>
  <c r="D2609" i="27"/>
  <c r="D242" i="27"/>
  <c r="D2568" i="27"/>
  <c r="D7384" i="27"/>
  <c r="D1091" i="27"/>
  <c r="D763" i="27"/>
  <c r="D5521" i="27"/>
  <c r="D6845" i="27"/>
  <c r="D1709" i="27"/>
  <c r="D164" i="27"/>
  <c r="D7350" i="27"/>
  <c r="D6616" i="27"/>
  <c r="D6862" i="27"/>
  <c r="D444" i="27"/>
  <c r="D272" i="27"/>
  <c r="D583" i="27"/>
  <c r="D3792" i="27"/>
  <c r="D514" i="27"/>
  <c r="D713" i="27"/>
  <c r="D2438" i="27"/>
  <c r="D1016" i="27"/>
  <c r="D1306" i="27"/>
  <c r="D303" i="27"/>
  <c r="D6567" i="27"/>
  <c r="D7134" i="27"/>
  <c r="D5773" i="27"/>
  <c r="D6276" i="27"/>
  <c r="D1483" i="27"/>
  <c r="D5755" i="27"/>
  <c r="D987" i="27"/>
  <c r="D6597" i="27"/>
  <c r="D296" i="27"/>
  <c r="D286" i="27"/>
  <c r="D103" i="27"/>
  <c r="D333" i="27"/>
  <c r="D7453" i="27"/>
  <c r="D7428" i="27"/>
  <c r="D7397" i="27"/>
  <c r="D6704" i="27"/>
  <c r="D6096" i="27"/>
  <c r="D6832" i="27"/>
  <c r="D2085" i="27"/>
  <c r="D4175" i="27"/>
  <c r="D2324" i="27"/>
  <c r="D2896" i="27"/>
  <c r="D6904" i="27"/>
  <c r="D7504" i="27"/>
  <c r="D1849" i="27"/>
  <c r="D4631" i="27"/>
  <c r="D3955" i="27"/>
  <c r="D1070" i="27"/>
  <c r="D6857" i="27"/>
  <c r="D1407" i="27"/>
  <c r="D1114" i="27"/>
  <c r="D1083" i="27"/>
  <c r="D4828" i="27"/>
  <c r="D1033" i="27"/>
  <c r="D3793" i="27"/>
  <c r="D3602" i="27"/>
  <c r="D738" i="27"/>
  <c r="D7087" i="27"/>
  <c r="D4102" i="27"/>
  <c r="D2956" i="27"/>
  <c r="D2522" i="27"/>
  <c r="D4831" i="27"/>
  <c r="D124" i="27"/>
  <c r="D1799" i="27"/>
  <c r="D640" i="27"/>
  <c r="D2972" i="27"/>
  <c r="D6191" i="27"/>
  <c r="D2291" i="27"/>
  <c r="D4647" i="27"/>
  <c r="D1479" i="27"/>
  <c r="D952" i="27"/>
  <c r="D4046" i="27"/>
  <c r="D954" i="27"/>
  <c r="D543" i="27"/>
  <c r="D5506" i="27"/>
  <c r="D4131" i="27"/>
  <c r="D3794" i="27"/>
  <c r="D1375" i="27"/>
  <c r="D2257" i="27"/>
  <c r="D6081" i="27"/>
  <c r="D142" i="27"/>
  <c r="D722" i="27"/>
  <c r="D4248" i="27"/>
  <c r="D4734" i="27"/>
  <c r="D3202" i="27"/>
  <c r="D2499" i="27"/>
  <c r="D4328" i="27"/>
  <c r="D4739" i="27"/>
  <c r="D7501" i="27"/>
  <c r="D3795" i="27"/>
  <c r="D474" i="27"/>
  <c r="D2332" i="27"/>
  <c r="D492" i="27"/>
  <c r="D3383" i="27"/>
  <c r="D7429" i="27"/>
  <c r="D7084" i="27"/>
  <c r="D4775" i="27"/>
  <c r="D1289" i="27"/>
  <c r="D3796" i="27"/>
  <c r="D7430" i="27"/>
  <c r="D139" i="27"/>
  <c r="D5431" i="27"/>
  <c r="D3797" i="27"/>
  <c r="D6255" i="27"/>
  <c r="D3484" i="27"/>
  <c r="D7239" i="27"/>
  <c r="D7339" i="27"/>
  <c r="D1575" i="27"/>
  <c r="D5874" i="27"/>
  <c r="D3589" i="27"/>
  <c r="D222" i="27"/>
  <c r="D2512" i="27"/>
  <c r="D7264" i="27"/>
  <c r="D5212" i="27"/>
  <c r="D7088" i="27"/>
  <c r="D2279" i="27"/>
  <c r="D2962" i="27"/>
  <c r="D7495" i="27"/>
  <c r="D1895" i="27"/>
  <c r="D837" i="27"/>
  <c r="D1584" i="27"/>
  <c r="D3798" i="27"/>
  <c r="D7086" i="27"/>
  <c r="D3799" i="27"/>
  <c r="D2465" i="27"/>
  <c r="D6373" i="27"/>
  <c r="D5078" i="27"/>
  <c r="D6806" i="27"/>
  <c r="D6199" i="27"/>
  <c r="D3960" i="27"/>
  <c r="D6367" i="27"/>
  <c r="D3439" i="27"/>
  <c r="D5335" i="27"/>
  <c r="D4518" i="27"/>
  <c r="D3443" i="27"/>
  <c r="D4779" i="27"/>
  <c r="D6326" i="27"/>
  <c r="D2439" i="27"/>
  <c r="D4516" i="27"/>
  <c r="D1462" i="27"/>
  <c r="D1439" i="27"/>
  <c r="D1184" i="27"/>
  <c r="D1472" i="27"/>
  <c r="D7280" i="27"/>
  <c r="D3800" i="27"/>
  <c r="D6036" i="27"/>
  <c r="D1435" i="27"/>
  <c r="D3375" i="27"/>
  <c r="D4980" i="27"/>
  <c r="D389" i="27"/>
  <c r="D6503" i="27"/>
  <c r="D6771" i="27"/>
  <c r="D6636" i="27"/>
  <c r="D3242" i="27"/>
  <c r="D5788" i="27"/>
  <c r="D7142" i="27"/>
  <c r="D6408" i="27"/>
  <c r="D4898" i="27"/>
  <c r="D4087" i="27"/>
  <c r="D3062" i="27"/>
  <c r="D2643" i="27"/>
  <c r="D2576" i="27"/>
  <c r="D4846" i="27"/>
  <c r="D5093" i="27"/>
  <c r="D4357" i="27"/>
  <c r="D4894" i="27"/>
  <c r="D3801" i="27"/>
  <c r="D3466" i="27"/>
  <c r="D3463" i="27"/>
  <c r="D1423" i="27"/>
  <c r="D3612" i="27"/>
  <c r="D5864" i="27"/>
  <c r="D4620" i="27"/>
  <c r="D3328" i="27"/>
  <c r="D6218" i="27"/>
  <c r="D3617" i="27"/>
  <c r="D4290" i="27"/>
  <c r="D4669" i="27"/>
  <c r="D5866" i="27"/>
  <c r="D2265" i="27"/>
  <c r="D3802" i="27"/>
  <c r="D1038" i="27"/>
  <c r="D6769" i="27"/>
  <c r="D2132" i="27"/>
  <c r="D2123" i="27"/>
  <c r="D3332" i="27"/>
  <c r="D3677" i="27"/>
  <c r="D4019" i="27"/>
  <c r="D3544" i="27"/>
  <c r="D3678" i="27"/>
  <c r="D2586" i="27"/>
  <c r="D645" i="27"/>
  <c r="D6560" i="27"/>
  <c r="D452" i="27"/>
  <c r="D2286" i="27"/>
  <c r="D4026" i="27"/>
  <c r="D5610" i="27"/>
  <c r="D1768" i="27"/>
  <c r="D5136" i="27"/>
  <c r="D578" i="27"/>
  <c r="D2367" i="27"/>
  <c r="D601" i="27"/>
  <c r="D4110" i="27"/>
  <c r="D3672" i="27"/>
  <c r="D3290" i="27"/>
  <c r="D5314" i="27"/>
  <c r="D3803" i="27"/>
  <c r="D291" i="27"/>
  <c r="D2196" i="27"/>
  <c r="D5903" i="27"/>
  <c r="D4640" i="27"/>
  <c r="D3358" i="27"/>
  <c r="D2304" i="27"/>
  <c r="D5939" i="27"/>
  <c r="D3128" i="27"/>
  <c r="D3804" i="27"/>
  <c r="D5673" i="27"/>
  <c r="D1536" i="27"/>
  <c r="D4822" i="27"/>
  <c r="D6886" i="27"/>
  <c r="D234" i="27"/>
  <c r="D368" i="27"/>
  <c r="D7548" i="27"/>
  <c r="D7514" i="27"/>
  <c r="D6933" i="27"/>
  <c r="D7228" i="27"/>
  <c r="D5230" i="27"/>
  <c r="D3805" i="27"/>
  <c r="D2563" i="27"/>
  <c r="D2729" i="27"/>
  <c r="D1071" i="27"/>
  <c r="D3806" i="27"/>
  <c r="D2042" i="27"/>
  <c r="D3028" i="27"/>
  <c r="D2590" i="27"/>
  <c r="D4718" i="27"/>
  <c r="D2524" i="27"/>
  <c r="D4450" i="27"/>
  <c r="D1005" i="27"/>
  <c r="D6363" i="27"/>
  <c r="D3807" i="27"/>
  <c r="D7056" i="27"/>
  <c r="D7001" i="27"/>
  <c r="D2171" i="27"/>
  <c r="D5494" i="27"/>
  <c r="D4164" i="27"/>
  <c r="D1825" i="27"/>
  <c r="D4696" i="27"/>
  <c r="D6932" i="27"/>
  <c r="D5551" i="27"/>
  <c r="D4232" i="27"/>
  <c r="D2942" i="27"/>
  <c r="D4233" i="27"/>
  <c r="D6642" i="27"/>
  <c r="D6748" i="27"/>
  <c r="D343" i="27"/>
  <c r="D3808" i="27"/>
  <c r="D3006" i="27"/>
  <c r="D7494" i="27"/>
  <c r="D4650" i="27"/>
  <c r="D3090" i="27"/>
  <c r="D5581" i="27"/>
  <c r="D1303" i="27"/>
  <c r="D121" i="27"/>
  <c r="D5257" i="27"/>
  <c r="D6101" i="27"/>
  <c r="D3189" i="27"/>
  <c r="D1822" i="27"/>
  <c r="D2055" i="27"/>
  <c r="D6025" i="27"/>
  <c r="D3954" i="27"/>
  <c r="D3809" i="27"/>
  <c r="D6311" i="27"/>
  <c r="D146" i="27"/>
  <c r="D3810" i="27"/>
  <c r="D2299" i="27"/>
  <c r="D284" i="27"/>
  <c r="D1934" i="27"/>
  <c r="D6153" i="27"/>
  <c r="D6078" i="27"/>
  <c r="D4950" i="27"/>
  <c r="D3033" i="27"/>
  <c r="D1894" i="27"/>
  <c r="D858" i="27"/>
  <c r="D6690" i="27"/>
  <c r="D6593" i="27"/>
  <c r="D6024" i="27"/>
  <c r="D3042" i="27"/>
  <c r="D7497" i="27"/>
  <c r="D4939" i="27"/>
  <c r="D5624" i="27"/>
  <c r="D4409" i="27"/>
  <c r="D6138" i="27"/>
  <c r="D3216" i="27"/>
  <c r="D2469" i="27"/>
  <c r="D6233" i="27"/>
  <c r="D7041" i="27"/>
  <c r="D6306" i="27"/>
  <c r="D2938" i="27"/>
  <c r="D2327" i="27"/>
  <c r="D6106" i="27"/>
  <c r="D3112" i="27"/>
  <c r="D2200" i="27"/>
  <c r="D3360" i="27"/>
  <c r="D5548" i="27"/>
  <c r="D1777" i="27"/>
  <c r="D6220" i="27"/>
  <c r="D2238" i="27"/>
  <c r="D1067" i="27"/>
  <c r="D6263" i="27"/>
  <c r="D2146" i="27"/>
  <c r="D1938" i="27"/>
  <c r="D6849" i="27"/>
  <c r="D4795" i="27"/>
  <c r="D866" i="27"/>
  <c r="D6543" i="27"/>
  <c r="D6104" i="27"/>
  <c r="D5106" i="27"/>
  <c r="D3690" i="27"/>
  <c r="D7463" i="27"/>
  <c r="D2969" i="27"/>
  <c r="D425" i="27"/>
  <c r="D6149" i="27"/>
  <c r="D6471" i="27"/>
  <c r="D1622" i="27"/>
  <c r="D1489" i="27"/>
  <c r="D126" i="27"/>
  <c r="D737" i="27"/>
  <c r="D6474" i="27"/>
  <c r="D7230" i="27"/>
  <c r="D7389" i="27"/>
  <c r="D6165" i="27"/>
  <c r="D1557" i="27"/>
  <c r="D91" i="27"/>
  <c r="D7398" i="27"/>
  <c r="D5662" i="27"/>
  <c r="D5339" i="27"/>
  <c r="D6754" i="27"/>
  <c r="D4307" i="27"/>
  <c r="D6695" i="27"/>
  <c r="D3946" i="27"/>
  <c r="D6826" i="27"/>
  <c r="D3510" i="27"/>
  <c r="D6472" i="27"/>
  <c r="D1377" i="27"/>
  <c r="D2589" i="27"/>
  <c r="D470" i="27"/>
  <c r="D3188" i="27"/>
  <c r="D3568" i="27"/>
  <c r="D2923" i="27"/>
  <c r="D3811" i="27"/>
  <c r="D4593" i="27"/>
  <c r="D6949" i="27"/>
  <c r="D5374" i="27"/>
  <c r="D4727" i="27"/>
  <c r="D4973" i="27"/>
  <c r="D1922" i="27"/>
  <c r="D477" i="27"/>
  <c r="D6133" i="27"/>
  <c r="D6179" i="27"/>
  <c r="D6755" i="27"/>
  <c r="D7570" i="27"/>
  <c r="D3944" i="27"/>
  <c r="D3032" i="27"/>
  <c r="D5450" i="27"/>
  <c r="D4270" i="27"/>
  <c r="D4633" i="27"/>
  <c r="D3035" i="27"/>
  <c r="D3995" i="27"/>
  <c r="D143" i="27"/>
  <c r="D6947" i="27"/>
  <c r="D7023" i="27"/>
  <c r="D1899" i="27"/>
  <c r="D3812" i="27"/>
  <c r="D6059" i="27"/>
  <c r="D5912" i="27"/>
  <c r="D5163" i="27"/>
  <c r="D3813" i="27"/>
  <c r="D5478" i="27"/>
  <c r="D6518" i="27"/>
  <c r="D1245" i="27"/>
  <c r="D7120" i="27"/>
  <c r="D2752" i="27"/>
  <c r="D5170" i="27"/>
  <c r="D3481" i="27"/>
  <c r="D442" i="27"/>
  <c r="D7337" i="27"/>
  <c r="D7305" i="27"/>
  <c r="D6868" i="27"/>
  <c r="D739" i="27"/>
  <c r="D5327" i="27"/>
  <c r="D5557" i="27"/>
  <c r="D7555" i="27"/>
  <c r="D69" i="27"/>
  <c r="D2061" i="27"/>
  <c r="D617" i="27"/>
  <c r="D1987" i="27"/>
  <c r="D5619" i="27"/>
  <c r="D3705" i="27"/>
  <c r="D3081" i="27"/>
  <c r="D4679" i="27"/>
  <c r="D5645" i="27"/>
  <c r="D254" i="27"/>
  <c r="D1196" i="27"/>
  <c r="D5954" i="27"/>
  <c r="D2011" i="27"/>
  <c r="D7376" i="27"/>
  <c r="D220" i="27"/>
  <c r="D439" i="27"/>
  <c r="D1808" i="27"/>
  <c r="D658" i="27"/>
  <c r="D5479" i="27"/>
  <c r="D4384" i="27"/>
  <c r="D5219" i="27"/>
  <c r="D4735" i="27"/>
  <c r="D4225" i="27"/>
  <c r="D1631" i="27"/>
  <c r="D5072" i="27"/>
  <c r="D3459" i="27"/>
  <c r="D747" i="27"/>
  <c r="D750" i="27"/>
  <c r="D5394" i="27"/>
  <c r="D4850" i="27"/>
  <c r="D1773" i="27"/>
  <c r="D2335" i="27"/>
  <c r="D5315" i="27"/>
  <c r="D6661" i="27"/>
  <c r="D4115" i="27"/>
  <c r="D3341" i="27"/>
  <c r="D4341" i="27"/>
  <c r="D7093" i="27"/>
  <c r="D1594" i="27"/>
  <c r="D7141" i="27"/>
  <c r="D1449" i="27"/>
  <c r="D5988" i="27"/>
  <c r="D2130" i="27"/>
  <c r="D5918" i="27"/>
  <c r="D826" i="27"/>
  <c r="D2770" i="27"/>
  <c r="D1414" i="27"/>
  <c r="D5196" i="27"/>
  <c r="D3814" i="27"/>
  <c r="D5696" i="27"/>
  <c r="D2766" i="27"/>
  <c r="D2761" i="27"/>
  <c r="D4877" i="27"/>
  <c r="D3346" i="27"/>
  <c r="D3815" i="27"/>
  <c r="D3945" i="27"/>
  <c r="D1960" i="27"/>
  <c r="D5738" i="27"/>
  <c r="D1759" i="27"/>
  <c r="D3637" i="27"/>
  <c r="D4938" i="27"/>
  <c r="D5961" i="27"/>
  <c r="D720" i="27"/>
  <c r="D1006" i="27"/>
  <c r="D4457" i="27"/>
  <c r="D3816" i="27"/>
  <c r="D6031" i="27"/>
  <c r="D3148" i="27"/>
  <c r="D6057" i="27"/>
  <c r="D4235" i="27"/>
  <c r="D4116" i="27"/>
  <c r="D4170" i="27"/>
  <c r="D3161" i="27"/>
  <c r="D7255" i="27"/>
  <c r="D909" i="27"/>
  <c r="D3817" i="27"/>
  <c r="D2710" i="27"/>
  <c r="D2273" i="27"/>
  <c r="D5291" i="27"/>
  <c r="D4880" i="27"/>
  <c r="D4287" i="27"/>
  <c r="D2205" i="27"/>
  <c r="D5990" i="27"/>
  <c r="D1441" i="27"/>
  <c r="D6994" i="27"/>
  <c r="D923" i="27"/>
  <c r="D3284" i="27"/>
  <c r="D644" i="27"/>
  <c r="D5483" i="27"/>
  <c r="D4240" i="27"/>
  <c r="D3818" i="27"/>
  <c r="D6766" i="27"/>
  <c r="D7111" i="27"/>
  <c r="D364" i="27"/>
  <c r="D6819" i="27"/>
  <c r="D6047" i="27"/>
  <c r="D7275" i="27"/>
  <c r="D4517" i="27"/>
  <c r="D1213" i="27"/>
  <c r="D5192" i="27"/>
  <c r="D5268" i="27"/>
  <c r="D6420" i="27"/>
  <c r="D19" i="27"/>
  <c r="D1340" i="27"/>
  <c r="D6808" i="27"/>
  <c r="D4511" i="27"/>
  <c r="D3150" i="27"/>
  <c r="D1861" i="27"/>
  <c r="D3819" i="27"/>
  <c r="D1258" i="27"/>
  <c r="D195" i="27"/>
  <c r="D239" i="27"/>
  <c r="D2600" i="27"/>
  <c r="D6721" i="27"/>
  <c r="D3489" i="27"/>
  <c r="D7597" i="27"/>
  <c r="D5400" i="27"/>
  <c r="D210" i="27"/>
  <c r="D23" i="27"/>
  <c r="D7580" i="27"/>
  <c r="D7077" i="27"/>
  <c r="D4002" i="27"/>
  <c r="D7195" i="27"/>
  <c r="D7449" i="27"/>
  <c r="D5177" i="27"/>
  <c r="D3523" i="27"/>
  <c r="D791" i="27"/>
  <c r="D7053" i="27"/>
  <c r="D3524" i="27"/>
  <c r="D2718" i="27"/>
  <c r="D3409" i="27"/>
  <c r="D4923" i="27"/>
  <c r="D3411" i="27"/>
  <c r="D5754" i="27"/>
  <c r="D1687" i="27"/>
  <c r="D6498" i="27"/>
  <c r="D5562" i="27"/>
  <c r="D3820" i="27"/>
  <c r="D775" i="27"/>
  <c r="D2928" i="27"/>
  <c r="D6574" i="27"/>
  <c r="D460" i="27"/>
  <c r="D3821" i="27"/>
  <c r="D1079" i="27"/>
  <c r="D6052" i="27"/>
  <c r="D6064" i="27"/>
  <c r="D699" i="27"/>
  <c r="D2224" i="27"/>
  <c r="D6372" i="27"/>
  <c r="D3158" i="27"/>
  <c r="D1474" i="27"/>
  <c r="D4772" i="27"/>
  <c r="D7506" i="27"/>
  <c r="D1278" i="27"/>
  <c r="D3639" i="27"/>
  <c r="D5133" i="27"/>
  <c r="D7020" i="27"/>
  <c r="D426" i="27"/>
  <c r="D1794" i="27"/>
  <c r="D4755" i="27"/>
  <c r="D1250" i="27"/>
  <c r="D7269" i="27"/>
  <c r="D7225" i="27"/>
  <c r="D3585" i="27"/>
  <c r="D1152" i="27"/>
  <c r="D130" i="27"/>
  <c r="D113" i="27"/>
  <c r="D953" i="27"/>
  <c r="D1542" i="27"/>
  <c r="D2948" i="27"/>
  <c r="D3247" i="27"/>
  <c r="D3822" i="27"/>
  <c r="D7289" i="27"/>
  <c r="D663" i="27"/>
  <c r="D7401" i="27"/>
  <c r="D156" i="27"/>
  <c r="D4613" i="27"/>
  <c r="D4496" i="27"/>
  <c r="D6198" i="27"/>
  <c r="D6875" i="27"/>
  <c r="D5044" i="27"/>
  <c r="D5429" i="27"/>
  <c r="D387" i="27"/>
  <c r="D1140" i="27"/>
  <c r="D4495" i="27"/>
  <c r="D559" i="27"/>
  <c r="D3419" i="27"/>
  <c r="D3104" i="27"/>
  <c r="D1798" i="27"/>
  <c r="D596" i="27"/>
  <c r="D3277" i="27"/>
  <c r="D1787" i="27"/>
  <c r="D2365" i="27"/>
  <c r="D7126" i="27"/>
  <c r="D7321" i="27"/>
  <c r="D7165" i="27"/>
  <c r="D6499" i="27"/>
  <c r="D3014" i="27"/>
  <c r="D3630" i="27"/>
  <c r="D4005" i="27"/>
  <c r="D5584" i="27"/>
  <c r="D3431" i="27"/>
  <c r="D4427" i="27"/>
  <c r="D3017" i="27"/>
  <c r="D7288" i="27"/>
  <c r="D7009" i="27"/>
  <c r="D4674" i="27"/>
  <c r="D1823" i="27"/>
  <c r="D4911" i="27"/>
  <c r="D2594" i="27"/>
  <c r="D3823" i="27"/>
  <c r="D7171" i="27"/>
  <c r="D1681" i="27"/>
  <c r="D1638" i="27"/>
  <c r="D3144" i="27"/>
  <c r="D4912" i="27"/>
  <c r="D2497" i="27"/>
  <c r="D4243" i="27"/>
  <c r="D3824" i="27"/>
  <c r="D4814" i="27"/>
  <c r="D1683" i="27"/>
  <c r="D7038" i="27"/>
  <c r="D5425" i="27"/>
  <c r="D7144" i="27"/>
  <c r="D2462" i="27"/>
  <c r="D587" i="27"/>
  <c r="D789" i="27"/>
  <c r="D5265" i="27"/>
  <c r="D647" i="27"/>
  <c r="D6829" i="27"/>
  <c r="D3825" i="27"/>
  <c r="D6709" i="27"/>
  <c r="D5968" i="27"/>
  <c r="D2131" i="27"/>
  <c r="D7060" i="27"/>
  <c r="D2966" i="27"/>
  <c r="D3826" i="27"/>
  <c r="D6800" i="27"/>
  <c r="D3703" i="27"/>
  <c r="D1361" i="27"/>
  <c r="D7373" i="27"/>
  <c r="D468" i="27"/>
  <c r="D97" i="27"/>
  <c r="D2681" i="27"/>
  <c r="D6893" i="27"/>
  <c r="D6840" i="27"/>
  <c r="D6922" i="27"/>
  <c r="D182" i="27"/>
  <c r="D6530" i="27"/>
  <c r="D5396" i="27"/>
  <c r="D5628" i="27"/>
  <c r="D777" i="27"/>
  <c r="D481" i="27"/>
  <c r="D6987" i="27"/>
  <c r="D7469" i="27"/>
  <c r="D6657" i="27"/>
  <c r="D1645" i="27"/>
  <c r="D3465" i="27"/>
  <c r="D3827" i="27"/>
  <c r="D7167" i="27"/>
  <c r="D4213" i="27"/>
  <c r="D2392" i="27"/>
  <c r="D14" i="27"/>
  <c r="D5769" i="27"/>
  <c r="D7507" i="27"/>
  <c r="D4832" i="27"/>
  <c r="D6972" i="27"/>
  <c r="D1025" i="27"/>
  <c r="D1612" i="27"/>
  <c r="D3698" i="27"/>
  <c r="D6959" i="27"/>
  <c r="D59" i="27"/>
  <c r="D4987" i="27"/>
  <c r="D7402" i="27"/>
  <c r="D1564" i="27"/>
  <c r="D960" i="27"/>
  <c r="D298" i="27"/>
  <c r="D2284" i="27"/>
  <c r="D2201" i="27"/>
  <c r="D3693" i="27"/>
  <c r="D6848" i="27"/>
  <c r="D6590" i="27"/>
  <c r="D6985" i="27"/>
  <c r="D225" i="27"/>
  <c r="D6087" i="27"/>
  <c r="D3828" i="27"/>
  <c r="D1357" i="27"/>
  <c r="D1871" i="27"/>
  <c r="D3499" i="27"/>
  <c r="D2857" i="27"/>
  <c r="D3178" i="27"/>
  <c r="D7039" i="27"/>
  <c r="D709" i="27"/>
  <c r="D354" i="27"/>
  <c r="D7431" i="27"/>
  <c r="D6713" i="27"/>
  <c r="D6003" i="27"/>
  <c r="D7530" i="27"/>
  <c r="D341" i="27"/>
  <c r="D1502" i="27"/>
  <c r="D6625" i="27"/>
  <c r="D129" i="27"/>
  <c r="D1197" i="27"/>
  <c r="D5032" i="27"/>
  <c r="D7403" i="27"/>
  <c r="D3633" i="27"/>
  <c r="D6762" i="27"/>
  <c r="D262" i="27"/>
  <c r="D1390" i="27"/>
  <c r="D3829" i="27"/>
  <c r="D2408" i="27"/>
  <c r="D913" i="27"/>
  <c r="D7435" i="27"/>
  <c r="D606" i="27"/>
  <c r="D544" i="27"/>
  <c r="D3486" i="27"/>
  <c r="D2322" i="27"/>
  <c r="D1273" i="27"/>
  <c r="D6553" i="27"/>
  <c r="D2990" i="27"/>
  <c r="D5016" i="27"/>
  <c r="D6303" i="27"/>
  <c r="D116" i="27"/>
  <c r="D5795" i="27"/>
  <c r="D7404" i="27"/>
  <c r="D2713" i="27"/>
  <c r="D149" i="27"/>
  <c r="D2229" i="27"/>
  <c r="D104" i="27"/>
  <c r="D1075" i="27"/>
  <c r="D5908" i="27"/>
  <c r="D7521" i="27"/>
  <c r="D5872" i="27"/>
  <c r="D5332" i="27"/>
  <c r="D2006" i="27"/>
  <c r="D2454" i="27"/>
  <c r="D7379" i="27"/>
  <c r="D1620" i="27"/>
  <c r="D1910" i="27"/>
  <c r="D5758" i="27"/>
  <c r="D7179" i="27"/>
  <c r="D552" i="27"/>
  <c r="D205" i="27"/>
  <c r="D1149" i="27"/>
  <c r="D7511" i="27"/>
  <c r="D1465" i="27"/>
  <c r="D2830" i="27"/>
  <c r="D829" i="27"/>
  <c r="D533" i="27"/>
  <c r="D450" i="27"/>
  <c r="D7308" i="27"/>
  <c r="D3167" i="27"/>
  <c r="D392" i="27"/>
  <c r="D5847" i="27"/>
  <c r="D7183" i="27"/>
  <c r="D6562" i="27"/>
  <c r="D349" i="27"/>
  <c r="D4249" i="27"/>
  <c r="D4649" i="27"/>
  <c r="D7589" i="27"/>
  <c r="D7476" i="27"/>
  <c r="D1256" i="27"/>
  <c r="D5672" i="27"/>
  <c r="D7594" i="27"/>
  <c r="D7451" i="27"/>
  <c r="D5007" i="27"/>
  <c r="D2800" i="27"/>
  <c r="D1669" i="27"/>
  <c r="D1199" i="27"/>
  <c r="D3830" i="27"/>
  <c r="D184" i="27"/>
  <c r="D7578" i="27"/>
  <c r="D1665" i="27"/>
  <c r="D5022" i="27"/>
  <c r="D7547" i="27"/>
  <c r="D7503" i="27"/>
  <c r="D1668" i="27"/>
  <c r="D5641" i="27"/>
  <c r="D7198" i="27"/>
  <c r="D6371" i="27"/>
  <c r="D4037" i="27"/>
  <c r="D7407" i="27"/>
  <c r="D6416" i="27"/>
  <c r="D2419" i="27"/>
  <c r="D2144" i="27"/>
  <c r="D6084" i="27"/>
  <c r="D3500" i="27"/>
  <c r="D344" i="27"/>
  <c r="D5526" i="27"/>
  <c r="D233" i="27"/>
  <c r="D3831" i="27"/>
  <c r="D3832" i="27"/>
  <c r="D3593" i="27"/>
  <c r="D5965" i="27"/>
  <c r="D3989" i="27"/>
  <c r="D6147" i="27"/>
  <c r="D6831" i="27"/>
  <c r="D535" i="27"/>
  <c r="D6097" i="27"/>
  <c r="D3180" i="27"/>
  <c r="D2421" i="27"/>
  <c r="D4334" i="27"/>
  <c r="D279" i="27"/>
  <c r="D3833" i="27"/>
  <c r="D1430" i="27"/>
  <c r="D7388" i="27"/>
  <c r="D2902" i="27"/>
  <c r="D7498" i="27"/>
  <c r="D7096" i="27"/>
  <c r="D3557" i="27"/>
  <c r="D42" i="27"/>
  <c r="D5998" i="27"/>
  <c r="D3938" i="27"/>
  <c r="D3834" i="27"/>
  <c r="D915" i="27"/>
  <c r="D6778" i="27"/>
  <c r="D4085" i="27"/>
  <c r="D2544" i="27"/>
  <c r="D4769" i="27"/>
  <c r="D7584" i="27"/>
  <c r="D6973" i="27"/>
  <c r="D7047" i="27"/>
  <c r="D7346" i="27"/>
  <c r="D5750" i="27"/>
  <c r="D7574" i="27"/>
  <c r="D2108" i="27"/>
  <c r="D237" i="27"/>
  <c r="D1130" i="27"/>
  <c r="D4657" i="27"/>
  <c r="D2151" i="27"/>
  <c r="D5993" i="27"/>
  <c r="D7158" i="27"/>
  <c r="D266" i="27"/>
  <c r="D542" i="27"/>
  <c r="D7544" i="27"/>
  <c r="D6822" i="27"/>
  <c r="D3087" i="27"/>
  <c r="D753" i="27"/>
  <c r="D627" i="27"/>
  <c r="D6731" i="27"/>
  <c r="D70" i="27"/>
  <c r="D321" i="27"/>
  <c r="D556" i="27"/>
  <c r="D5744" i="27"/>
  <c r="D1064" i="27"/>
  <c r="D3005" i="27"/>
  <c r="D6907" i="27"/>
  <c r="D1343" i="27"/>
  <c r="D6531" i="27"/>
  <c r="D7236" i="27"/>
  <c r="D4460" i="27"/>
  <c r="D1316" i="27"/>
  <c r="D5349" i="27"/>
  <c r="D1704" i="27"/>
  <c r="D2812" i="27"/>
  <c r="D503" i="27"/>
  <c r="D7412" i="27"/>
  <c r="D1547" i="27"/>
  <c r="D5822" i="27"/>
  <c r="D420" i="27"/>
  <c r="D11" i="27"/>
  <c r="D2270" i="27"/>
  <c r="D2080" i="27"/>
  <c r="D5554" i="27"/>
  <c r="D6171" i="27"/>
  <c r="D7536" i="27"/>
  <c r="D1106" i="27"/>
  <c r="D5008" i="27"/>
  <c r="D3183" i="27"/>
  <c r="D800" i="27"/>
  <c r="D5156" i="27"/>
  <c r="D7564" i="27"/>
  <c r="D6687" i="27"/>
  <c r="D473" i="27"/>
  <c r="D7573" i="27"/>
  <c r="D86" i="27"/>
  <c r="D15" i="27"/>
  <c r="D3982" i="27"/>
  <c r="D7604" i="27"/>
  <c r="D3835" i="27"/>
  <c r="D7362" i="27"/>
  <c r="D5825" i="27"/>
  <c r="D399" i="27"/>
  <c r="D7533" i="27"/>
  <c r="D2364" i="27"/>
  <c r="D3836" i="27"/>
  <c r="D1774" i="27"/>
  <c r="D1211" i="27"/>
  <c r="D5226" i="27"/>
  <c r="D7462" i="27"/>
  <c r="D3837" i="27"/>
  <c r="D6989" i="27"/>
  <c r="D7246" i="27"/>
  <c r="D6563" i="27"/>
  <c r="D3012" i="27"/>
  <c r="D43" i="27"/>
  <c r="D2980" i="27"/>
  <c r="D64" i="27"/>
  <c r="D7601" i="27"/>
  <c r="D29" i="27"/>
  <c r="D7510" i="27"/>
  <c r="D1225" i="27"/>
  <c r="D6135" i="27"/>
  <c r="D3435" i="27"/>
  <c r="D7505" i="27"/>
  <c r="D5997" i="27"/>
  <c r="D7254" i="27"/>
  <c r="D7490" i="27"/>
  <c r="D7336" i="27"/>
  <c r="D3838" i="27"/>
  <c r="D3839" i="27"/>
  <c r="D1526" i="27"/>
  <c r="D32" i="27"/>
  <c r="D65" i="27"/>
  <c r="D55" i="27"/>
  <c r="D6692" i="27"/>
  <c r="D7323" i="27"/>
  <c r="D2808" i="27"/>
  <c r="D2852" i="27"/>
  <c r="D7540" i="27"/>
  <c r="D7600" i="27"/>
  <c r="D7575" i="27"/>
  <c r="D144" i="27"/>
  <c r="D7583" i="27"/>
  <c r="D7266" i="27"/>
  <c r="D990" i="27"/>
  <c r="D44" i="27"/>
  <c r="D6877" i="27"/>
  <c r="D27" i="27"/>
  <c r="D28" i="27"/>
  <c r="D33" i="27"/>
  <c r="D2249" i="27"/>
  <c r="D2814" i="27"/>
  <c r="D3567" i="27"/>
  <c r="D7378" i="27"/>
  <c r="D824" i="27"/>
  <c r="D7439" i="27"/>
  <c r="D112" i="27"/>
  <c r="D4100" i="27"/>
  <c r="D6669" i="27"/>
  <c r="D7458" i="27"/>
  <c r="D1433" i="27"/>
  <c r="D265" i="27"/>
  <c r="D7541" i="27"/>
  <c r="D7395" i="27"/>
  <c r="D6464" i="27"/>
  <c r="D3018" i="27"/>
  <c r="D3840" i="27"/>
  <c r="D5984" i="27"/>
  <c r="D1535" i="27"/>
  <c r="D1882" i="27"/>
  <c r="D4323" i="27"/>
  <c r="D6321" i="27"/>
  <c r="D6480" i="27"/>
  <c r="D7473" i="27"/>
  <c r="D7344" i="27"/>
  <c r="D87" i="27"/>
  <c r="D58" i="27"/>
  <c r="D662" i="27"/>
  <c r="D2150" i="27"/>
  <c r="D82" i="27"/>
  <c r="D198" i="27"/>
  <c r="D7434" i="27"/>
  <c r="D6174" i="27"/>
  <c r="D26" i="27"/>
  <c r="D3841" i="27"/>
  <c r="D7383" i="27"/>
  <c r="D4327" i="27"/>
  <c r="D6119" i="27"/>
  <c r="D6646" i="27"/>
  <c r="D5913" i="27"/>
  <c r="D5498" i="27"/>
  <c r="D889" i="27"/>
  <c r="D7415" i="27"/>
  <c r="D5914" i="27"/>
  <c r="D5036" i="27"/>
  <c r="D5005" i="27"/>
  <c r="D3074" i="27"/>
  <c r="D7518" i="27"/>
  <c r="D3471" i="27"/>
  <c r="D5719" i="27"/>
  <c r="D941" i="27"/>
  <c r="D2314" i="27"/>
  <c r="D6605" i="27"/>
  <c r="D381" i="27"/>
  <c r="D529" i="27"/>
  <c r="D483" i="27"/>
  <c r="D2243" i="27"/>
  <c r="D4977" i="27"/>
  <c r="D5130" i="27"/>
  <c r="D6763" i="27"/>
  <c r="D2533" i="27"/>
  <c r="D694" i="27"/>
  <c r="D3842" i="27"/>
  <c r="D2677" i="27"/>
  <c r="D7300" i="27"/>
  <c r="D2135" i="27"/>
  <c r="D985" i="27"/>
  <c r="D4967" i="27"/>
  <c r="D6998" i="27"/>
  <c r="D7117" i="27"/>
  <c r="D1527" i="27"/>
  <c r="D2859" i="27"/>
  <c r="D6411" i="27"/>
  <c r="D3843" i="27"/>
  <c r="D947" i="27"/>
  <c r="D1617" i="27"/>
  <c r="D4482" i="27"/>
  <c r="D1932" i="27"/>
  <c r="D4292" i="27"/>
  <c r="D6896" i="27"/>
  <c r="D7360" i="27"/>
  <c r="D34" i="27"/>
  <c r="D6833" i="27"/>
  <c r="D2773" i="27"/>
  <c r="D7191" i="27"/>
  <c r="D5458" i="27"/>
  <c r="D6124" i="27"/>
  <c r="D3844" i="27"/>
  <c r="D7390" i="27"/>
  <c r="D6122" i="27"/>
  <c r="D4981" i="27"/>
  <c r="D1972" i="27"/>
  <c r="D5065" i="27"/>
  <c r="D4338" i="27"/>
  <c r="D7459" i="27"/>
  <c r="D196" i="27"/>
  <c r="D2489" i="27"/>
  <c r="D5995" i="27"/>
  <c r="D4152" i="27"/>
  <c r="D6452" i="27"/>
  <c r="D4402" i="27"/>
  <c r="D1926" i="27"/>
  <c r="D6328" i="27"/>
  <c r="D2073" i="27"/>
  <c r="D1154" i="27"/>
  <c r="D2813" i="27"/>
  <c r="D591" i="27"/>
  <c r="D6105" i="27"/>
  <c r="D3659" i="27"/>
  <c r="D6908" i="27"/>
  <c r="D6510" i="27"/>
  <c r="D867" i="27"/>
  <c r="D7509" i="27"/>
  <c r="D3845" i="27"/>
  <c r="D4451" i="27"/>
  <c r="D3287" i="27"/>
  <c r="D5404" i="27"/>
  <c r="D3495" i="27"/>
  <c r="D3067" i="27"/>
  <c r="D5398" i="27"/>
  <c r="D6637" i="27"/>
  <c r="D1541" i="27"/>
  <c r="D5319" i="27"/>
  <c r="D4148" i="27"/>
  <c r="D4786" i="27"/>
  <c r="D480" i="27"/>
  <c r="D818" i="27"/>
  <c r="D3362" i="27"/>
  <c r="D4907" i="27"/>
  <c r="D5297" i="27"/>
  <c r="D3421" i="27"/>
  <c r="D2827" i="27"/>
  <c r="D1128" i="27"/>
  <c r="D5107" i="27"/>
  <c r="D7085" i="27"/>
  <c r="D7100" i="27"/>
  <c r="D3736" i="27"/>
  <c r="D6315" i="27"/>
  <c r="D3200" i="27"/>
  <c r="D6432" i="27"/>
  <c r="D2118" i="27"/>
  <c r="D2485" i="27"/>
  <c r="D4004" i="27"/>
  <c r="D5012" i="27"/>
  <c r="D2409" i="27"/>
  <c r="D3666" i="27"/>
  <c r="D5302" i="27"/>
  <c r="D2228" i="27"/>
  <c r="D6121" i="27"/>
  <c r="D1098" i="27"/>
  <c r="D150" i="27"/>
  <c r="D391" i="27"/>
  <c r="D567" i="27"/>
  <c r="D608" i="27"/>
  <c r="D6551" i="27"/>
  <c r="D6437" i="27"/>
  <c r="D1444" i="27"/>
  <c r="D1615" i="27"/>
  <c r="D1654" i="27"/>
  <c r="D6894" i="27"/>
  <c r="D3479" i="27"/>
  <c r="D2236" i="27"/>
  <c r="D5647" i="27"/>
  <c r="D2554" i="27"/>
  <c r="D1749" i="27"/>
  <c r="D2730" i="27"/>
  <c r="D5161" i="27"/>
  <c r="D1084" i="27"/>
  <c r="D566" i="27"/>
  <c r="D3229" i="27"/>
  <c r="D7203" i="27"/>
  <c r="D7417" i="27"/>
  <c r="D1720" i="27"/>
  <c r="D3225" i="27"/>
  <c r="D2805" i="27"/>
  <c r="D191" i="27"/>
  <c r="D431" i="27"/>
  <c r="D1578" i="27"/>
  <c r="D5347" i="27"/>
  <c r="D6193" i="27"/>
  <c r="D2256" i="27"/>
  <c r="D2005" i="27"/>
  <c r="D7448" i="27"/>
  <c r="D1448" i="27"/>
  <c r="D2711" i="27"/>
  <c r="D4878" i="27"/>
  <c r="D7328" i="27"/>
  <c r="D579" i="27"/>
  <c r="D576" i="27"/>
  <c r="D6325" i="27"/>
  <c r="D6919" i="27"/>
  <c r="D6559" i="27"/>
  <c r="D446" i="27"/>
  <c r="D1490" i="27"/>
  <c r="D1244" i="27"/>
  <c r="D1506" i="27"/>
  <c r="D3996" i="27"/>
  <c r="D5920" i="27"/>
  <c r="D7178" i="27"/>
  <c r="D7058" i="27"/>
  <c r="D554" i="27"/>
  <c r="D125" i="27"/>
  <c r="D140" i="27"/>
  <c r="D547" i="27"/>
  <c r="D5743" i="27"/>
  <c r="D3905" i="27"/>
  <c r="D2183" i="27"/>
  <c r="D1796" i="27"/>
  <c r="D7152" i="27"/>
  <c r="D4301" i="27"/>
  <c r="D5088" i="27"/>
  <c r="D5944" i="27"/>
  <c r="D3846" i="27"/>
  <c r="D7371" i="27"/>
  <c r="D5074" i="27"/>
  <c r="D3177" i="27"/>
  <c r="D3741" i="27"/>
  <c r="D7081" i="27"/>
  <c r="D7551" i="27"/>
  <c r="D30" i="27"/>
  <c r="D7306" i="27"/>
  <c r="D3847" i="27"/>
  <c r="D3083" i="27"/>
  <c r="D968" i="27"/>
  <c r="D5311" i="27"/>
  <c r="D6453" i="27"/>
  <c r="D1345" i="27"/>
  <c r="D1166" i="27"/>
  <c r="D7188" i="27"/>
  <c r="D3848" i="27"/>
  <c r="D6917" i="27"/>
  <c r="D1950" i="27"/>
  <c r="D1943" i="27"/>
  <c r="D3849" i="27"/>
  <c r="D5766" i="27"/>
  <c r="D1355" i="27"/>
  <c r="D6402" i="27"/>
  <c r="D457" i="27"/>
  <c r="D4215" i="27"/>
  <c r="D5222" i="27"/>
  <c r="D2979" i="27"/>
  <c r="D1214" i="27"/>
  <c r="D3153" i="27"/>
  <c r="D2957" i="27"/>
  <c r="D3402" i="27"/>
  <c r="D1515" i="27"/>
  <c r="D4562" i="27"/>
  <c r="D857" i="27"/>
  <c r="D6691" i="27"/>
  <c r="D2653" i="27"/>
  <c r="D4570" i="27"/>
  <c r="D190" i="27"/>
  <c r="D3850" i="27"/>
  <c r="D12" i="27"/>
  <c r="D7090" i="27"/>
  <c r="D5308" i="27"/>
  <c r="D2975" i="27"/>
  <c r="D6677" i="27"/>
  <c r="D5652" i="27"/>
  <c r="D3851" i="27"/>
  <c r="D6682" i="27"/>
  <c r="D2129" i="27"/>
  <c r="D6322" i="27"/>
  <c r="D7312" i="27"/>
  <c r="D2696" i="27"/>
  <c r="D3708" i="27"/>
  <c r="D31" i="27"/>
  <c r="D2636" i="27"/>
  <c r="D6436" i="27"/>
  <c r="D4278" i="27"/>
  <c r="D6534" i="27"/>
  <c r="D1442" i="27"/>
  <c r="D3227" i="27"/>
  <c r="D7248" i="27"/>
  <c r="D68" i="27"/>
  <c r="D1426" i="27"/>
  <c r="D528" i="27"/>
  <c r="D3852" i="27"/>
  <c r="D1127" i="27"/>
  <c r="D6477" i="27"/>
  <c r="D249" i="27"/>
  <c r="D3853" i="27"/>
  <c r="D5812" i="27"/>
  <c r="D871" i="27"/>
  <c r="D6304" i="27"/>
  <c r="D3539" i="27"/>
  <c r="D5197" i="27"/>
  <c r="D6312" i="27"/>
  <c r="D7353" i="27"/>
  <c r="D1150" i="27"/>
  <c r="D2463" i="27"/>
  <c r="D73" i="27"/>
  <c r="D3373" i="27"/>
  <c r="D3372" i="27"/>
  <c r="D4624" i="27"/>
  <c r="D5762" i="27"/>
  <c r="D241" i="27"/>
  <c r="D7182" i="27"/>
  <c r="D2748" i="27"/>
  <c r="D3854" i="27"/>
  <c r="D4994" i="27"/>
  <c r="D3007" i="27"/>
  <c r="D6659" i="27"/>
  <c r="D1224" i="27"/>
  <c r="D3855" i="27"/>
  <c r="D6656" i="27"/>
  <c r="D2856" i="27"/>
  <c r="D7366" i="27"/>
  <c r="D5393" i="27"/>
  <c r="D3054" i="27"/>
  <c r="D310" i="27"/>
  <c r="D238" i="27"/>
  <c r="D5124" i="27"/>
  <c r="D551" i="27"/>
  <c r="D1719" i="27"/>
  <c r="D4545" i="27"/>
  <c r="D4370" i="27"/>
  <c r="D4574" i="27"/>
  <c r="D1230" i="27"/>
  <c r="D6388" i="27"/>
  <c r="D3427" i="27"/>
  <c r="D3856" i="27"/>
  <c r="D6130" i="27"/>
  <c r="D2862" i="27"/>
  <c r="D5281" i="27"/>
  <c r="D3670" i="27"/>
  <c r="D1755" i="27"/>
  <c r="D5236" i="27"/>
  <c r="D6419" i="27"/>
  <c r="D4423" i="27"/>
  <c r="D4902" i="27"/>
  <c r="D3518" i="27"/>
  <c r="D5277" i="27"/>
  <c r="D3605" i="27"/>
  <c r="D4275" i="27"/>
  <c r="D5191" i="27"/>
  <c r="D3857" i="27"/>
  <c r="D597" i="27"/>
  <c r="D2542" i="27"/>
  <c r="D4883" i="27"/>
  <c r="D2692" i="27"/>
  <c r="D2517" i="27"/>
  <c r="D2090" i="27"/>
  <c r="D5444" i="27"/>
  <c r="D3511" i="27"/>
  <c r="D7472" i="27"/>
  <c r="D3858" i="27"/>
  <c r="D7285" i="27"/>
  <c r="D3377" i="27"/>
  <c r="D1591" i="27"/>
  <c r="D2912" i="27"/>
  <c r="D5298" i="27"/>
  <c r="D2947" i="27"/>
  <c r="D5657" i="27"/>
  <c r="D2399" i="27"/>
  <c r="D5582" i="27"/>
  <c r="D342" i="27"/>
  <c r="D85" i="27"/>
  <c r="D7593" i="27"/>
  <c r="D3859" i="27"/>
  <c r="D3860" i="27"/>
  <c r="D1043" i="27"/>
  <c r="D6400" i="27"/>
  <c r="D5646" i="27"/>
  <c r="D5806" i="27"/>
  <c r="D400" i="27"/>
  <c r="D3683" i="27"/>
  <c r="D1351" i="27"/>
  <c r="D4774" i="27"/>
  <c r="D6844" i="27"/>
  <c r="D5447" i="27"/>
  <c r="D5473" i="27"/>
  <c r="D2726" i="27"/>
  <c r="D2088" i="27"/>
  <c r="D4835" i="27"/>
  <c r="D1376" i="27"/>
  <c r="D4369" i="27"/>
  <c r="D703" i="27"/>
  <c r="D3036" i="27"/>
  <c r="D2138" i="27"/>
  <c r="D3088" i="27"/>
  <c r="D2252" i="27"/>
  <c r="D5765" i="27"/>
  <c r="D1227" i="27"/>
  <c r="D6173" i="27"/>
  <c r="D4241" i="27"/>
  <c r="D3861" i="27"/>
  <c r="D2662" i="27"/>
  <c r="D1588" i="27"/>
  <c r="D5114" i="27"/>
  <c r="D762" i="27"/>
  <c r="D1886" i="27"/>
  <c r="D7454" i="27"/>
  <c r="D4364" i="27"/>
  <c r="D4643" i="27"/>
  <c r="D2245" i="27"/>
  <c r="D5737" i="27"/>
  <c r="D2315" i="27"/>
  <c r="D6651" i="27"/>
  <c r="D4464" i="27"/>
  <c r="D5020" i="27"/>
  <c r="D5233" i="27"/>
  <c r="D4258" i="27"/>
  <c r="D6861" i="27"/>
  <c r="D6176" i="27"/>
  <c r="D3446" i="27"/>
  <c r="D154" i="27"/>
  <c r="D2293" i="27"/>
  <c r="D4659" i="27"/>
  <c r="D4528" i="27"/>
  <c r="D6803" i="27"/>
  <c r="D5919" i="27"/>
  <c r="D2483" i="27"/>
  <c r="D6128" i="27"/>
  <c r="D3374" i="27"/>
  <c r="D114" i="27"/>
  <c r="D756" i="27"/>
  <c r="D2728" i="27"/>
  <c r="D6906" i="27"/>
  <c r="D1908" i="27"/>
  <c r="D441" i="27"/>
  <c r="D580" i="27"/>
  <c r="D5312" i="27"/>
  <c r="D2345" i="27"/>
  <c r="D1930" i="27"/>
  <c r="D7590" i="27"/>
  <c r="D36" i="27"/>
  <c r="D2585" i="27"/>
  <c r="D2258" i="27"/>
  <c r="D3025" i="27"/>
  <c r="D3191" i="27"/>
  <c r="D163" i="27"/>
  <c r="D7483" i="27"/>
  <c r="D7262" i="27"/>
  <c r="D7461" i="27"/>
  <c r="D7477" i="27"/>
  <c r="D57" i="27"/>
  <c r="D276" i="27"/>
  <c r="D7538" i="27"/>
  <c r="D2101" i="27"/>
  <c r="D3578" i="27"/>
  <c r="D7329" i="27"/>
  <c r="D132" i="27"/>
  <c r="D7327" i="27"/>
  <c r="D4449" i="27"/>
  <c r="D5162" i="27"/>
  <c r="D1115" i="27"/>
  <c r="D6090" i="27"/>
  <c r="D6473" i="27"/>
  <c r="D4363" i="27"/>
  <c r="D6296" i="27"/>
  <c r="D4302" i="27"/>
  <c r="D6944" i="27"/>
  <c r="D5507" i="27"/>
  <c r="D1661" i="27"/>
  <c r="D2407" i="27"/>
  <c r="D1013" i="27"/>
  <c r="D1554" i="27"/>
  <c r="D3998" i="27"/>
  <c r="D2762" i="27"/>
  <c r="D1135" i="27"/>
  <c r="D6202" i="27"/>
  <c r="D7168" i="27"/>
  <c r="D2906" i="27"/>
  <c r="D6108" i="27"/>
  <c r="D3862" i="27"/>
  <c r="D3640" i="27"/>
  <c r="D6760" i="27"/>
  <c r="D95" i="27"/>
  <c r="D3863" i="27"/>
  <c r="D3119" i="27"/>
  <c r="D2950" i="27"/>
  <c r="D6650" i="27"/>
  <c r="D3594" i="27"/>
  <c r="D5775" i="27"/>
  <c r="D6900" i="27"/>
  <c r="D5004" i="27"/>
  <c r="D1285" i="27"/>
  <c r="D2160" i="27"/>
  <c r="D3133" i="27"/>
  <c r="D3385" i="27"/>
  <c r="D1200" i="27"/>
  <c r="D3864" i="27"/>
  <c r="D7055" i="27"/>
  <c r="D5558" i="27"/>
  <c r="D5174" i="27"/>
  <c r="D3865" i="27"/>
  <c r="D939" i="27"/>
  <c r="D1632" i="27"/>
  <c r="D4580" i="27"/>
  <c r="D5513" i="27"/>
  <c r="D1560" i="27"/>
  <c r="D3909" i="27"/>
  <c r="D4695" i="27"/>
  <c r="D3408" i="27"/>
  <c r="D5964" i="27"/>
  <c r="D5288" i="27"/>
  <c r="D4974" i="27"/>
  <c r="D625" i="27"/>
  <c r="D4082" i="27"/>
  <c r="D4062" i="27"/>
  <c r="D1346" i="27"/>
  <c r="D3546" i="27"/>
  <c r="D4330" i="27"/>
  <c r="D3866" i="27"/>
  <c r="D4866" i="27"/>
  <c r="D461" i="27"/>
  <c r="D6624" i="27"/>
  <c r="D1496" i="27"/>
  <c r="D4807" i="27"/>
  <c r="D4847" i="27"/>
  <c r="D347" i="27"/>
  <c r="D7515" i="27"/>
  <c r="D250" i="27"/>
  <c r="D3340" i="27"/>
  <c r="D5105" i="27"/>
  <c r="D2087" i="27"/>
  <c r="D6369" i="27"/>
  <c r="D1344" i="27"/>
  <c r="D4612" i="27"/>
  <c r="D2549" i="27"/>
  <c r="D6630" i="27"/>
  <c r="D148" i="27"/>
  <c r="D3867" i="27"/>
  <c r="D40" i="27"/>
  <c r="D3245" i="27"/>
  <c r="D6050" i="27"/>
  <c r="D6729" i="27"/>
  <c r="D4793" i="27"/>
  <c r="D4003" i="27"/>
  <c r="D844" i="27"/>
  <c r="D958" i="27"/>
  <c r="D2186" i="27"/>
  <c r="D1830" i="27"/>
  <c r="D123" i="27"/>
  <c r="D5764" i="27"/>
  <c r="D6152" i="27"/>
  <c r="D6327" i="27"/>
  <c r="D3868" i="27"/>
  <c r="D5402" i="27"/>
  <c r="D5902" i="27"/>
  <c r="D4608" i="27"/>
  <c r="D2819" i="27"/>
  <c r="D809" i="27"/>
  <c r="D4153" i="27"/>
  <c r="D3492" i="27"/>
  <c r="D1269" i="27"/>
  <c r="D7302" i="27"/>
  <c r="D7229" i="27"/>
  <c r="D4602" i="27"/>
  <c r="D5173" i="27"/>
  <c r="D5221" i="27"/>
  <c r="D6540" i="27"/>
  <c r="D1220" i="27"/>
  <c r="D3118" i="27"/>
  <c r="D3306" i="27"/>
  <c r="D589" i="27"/>
  <c r="D6874" i="27"/>
  <c r="D4061" i="27"/>
  <c r="D5399" i="27"/>
  <c r="D3869" i="27"/>
  <c r="D3948" i="27"/>
  <c r="D5996" i="27"/>
  <c r="D1004" i="27"/>
  <c r="D105" i="27"/>
  <c r="D2507" i="27"/>
  <c r="D3031" i="27"/>
  <c r="D98" i="27"/>
  <c r="D1229" i="27"/>
  <c r="D5590" i="27"/>
  <c r="D6865" i="27"/>
  <c r="D7005" i="27"/>
  <c r="D7320" i="27"/>
  <c r="D5139" i="27"/>
  <c r="D6216" i="27"/>
  <c r="D6785" i="27"/>
  <c r="D5886" i="27"/>
  <c r="D1907" i="27"/>
  <c r="D2435" i="27"/>
  <c r="D6396" i="27"/>
  <c r="D905" i="27"/>
  <c r="D2014" i="27"/>
  <c r="D111" i="27"/>
  <c r="D6390" i="27"/>
  <c r="D1045" i="27"/>
  <c r="D700" i="27"/>
  <c r="D6764" i="27"/>
  <c r="D6243" i="27"/>
  <c r="D2169" i="27"/>
  <c r="D3870" i="27"/>
  <c r="D5952" i="27"/>
  <c r="D7445" i="27"/>
  <c r="D1589" i="27"/>
  <c r="D1952" i="27"/>
  <c r="D2390" i="27"/>
  <c r="D5313" i="27"/>
  <c r="D3903" i="27"/>
  <c r="D881" i="27"/>
  <c r="D1233" i="27"/>
  <c r="D3871" i="27"/>
  <c r="D7568" i="27"/>
  <c r="D25" i="27"/>
  <c r="D7603" i="27"/>
  <c r="D6666" i="27"/>
  <c r="D6144" i="27"/>
  <c r="D7140" i="27"/>
  <c r="D5626" i="27"/>
  <c r="D4048" i="27"/>
  <c r="D965" i="27"/>
  <c r="D1102" i="27"/>
  <c r="D632" i="27"/>
  <c r="D5363" i="27"/>
  <c r="D979" i="27"/>
  <c r="D2361" i="27"/>
  <c r="D4147" i="27"/>
  <c r="D2538" i="27"/>
  <c r="D3872" i="27"/>
  <c r="D3873" i="27"/>
  <c r="D3874" i="27"/>
  <c r="D3875" i="27"/>
  <c r="D3876" i="27"/>
  <c r="D3733" i="27"/>
  <c r="D3154" i="27"/>
  <c r="D2858" i="27"/>
  <c r="D1979" i="27"/>
  <c r="D3353" i="27"/>
  <c r="D1403" i="27"/>
  <c r="D1265" i="27"/>
  <c r="D7369" i="27"/>
  <c r="D5839" i="27"/>
  <c r="D7432" i="27"/>
  <c r="D4098" i="27"/>
  <c r="D5580" i="27"/>
  <c r="D4441" i="27"/>
  <c r="D6033" i="27"/>
  <c r="D6671" i="27"/>
  <c r="D168" i="27"/>
  <c r="D4277" i="27"/>
  <c r="D4406" i="27"/>
  <c r="D5387" i="27"/>
  <c r="D5052" i="27"/>
  <c r="D978" i="27"/>
  <c r="D337" i="27"/>
  <c r="D4420" i="27"/>
  <c r="D5819" i="27"/>
  <c r="D7419" i="27"/>
  <c r="D835" i="27"/>
  <c r="D2895" i="27"/>
  <c r="D6075" i="27"/>
  <c r="D5411" i="27"/>
  <c r="D5369" i="27"/>
  <c r="D100" i="27"/>
  <c r="D7479" i="27"/>
  <c r="D7550" i="27"/>
  <c r="D3877" i="27"/>
  <c r="D7456" i="27"/>
  <c r="D6227" i="27"/>
  <c r="D2116" i="27"/>
  <c r="D5644" i="27"/>
  <c r="D5046" i="27"/>
  <c r="D6044" i="27"/>
  <c r="D848" i="27"/>
  <c r="D524" i="27"/>
  <c r="D282" i="27"/>
  <c r="D1094" i="27"/>
  <c r="D3123" i="27"/>
  <c r="D404" i="27"/>
  <c r="D1898" i="27"/>
  <c r="D4571" i="27"/>
  <c r="D6710" i="27"/>
  <c r="D561" i="27"/>
  <c r="D269" i="27"/>
  <c r="D2246" i="27"/>
  <c r="D7003" i="27"/>
  <c r="D3878" i="27"/>
  <c r="D5422" i="27"/>
  <c r="D1397" i="27"/>
  <c r="D6358" i="27"/>
  <c r="D7209" i="27"/>
  <c r="D6292" i="27"/>
  <c r="D1567" i="27"/>
  <c r="D373" i="27"/>
  <c r="D6110" i="27"/>
  <c r="D6469" i="27"/>
  <c r="D5535" i="27"/>
  <c r="D7161" i="27"/>
  <c r="D6049" i="27"/>
  <c r="D3916" i="27"/>
  <c r="D214" i="27"/>
  <c r="D1901" i="27"/>
  <c r="D723" i="27"/>
  <c r="D102" i="27"/>
  <c r="D4995" i="27"/>
  <c r="D7345" i="27"/>
  <c r="D7193" i="27"/>
  <c r="D6190" i="27"/>
  <c r="D4537" i="27"/>
  <c r="D638" i="27"/>
  <c r="D277" i="27"/>
  <c r="D1454" i="27"/>
  <c r="D244" i="27"/>
  <c r="D414" i="27"/>
  <c r="D2370" i="27"/>
  <c r="D7367" i="27"/>
  <c r="D1395" i="27"/>
  <c r="D6011" i="27"/>
  <c r="D127" i="27"/>
  <c r="D290" i="27"/>
  <c r="D257" i="27"/>
  <c r="D926" i="27"/>
  <c r="D255" i="27"/>
  <c r="D852" i="27"/>
  <c r="D4442" i="27"/>
  <c r="D6536" i="27"/>
  <c r="D5434" i="27"/>
  <c r="D5502" i="27"/>
  <c r="D2707" i="27"/>
  <c r="D2995" i="27"/>
  <c r="D5639" i="27"/>
  <c r="D2358" i="27"/>
  <c r="D5115" i="27"/>
  <c r="D4162" i="27"/>
  <c r="D7543" i="27"/>
  <c r="D1324" i="27"/>
  <c r="D796" i="27"/>
  <c r="D1548" i="27"/>
  <c r="D6229" i="27"/>
  <c r="D2577" i="27"/>
  <c r="D6239" i="27"/>
  <c r="D5955" i="27"/>
  <c r="D3879" i="27"/>
  <c r="D1545" i="27"/>
  <c r="D4796" i="27"/>
  <c r="D3100" i="27"/>
  <c r="D1860" i="27"/>
  <c r="D1807" i="27"/>
  <c r="D4236" i="27"/>
  <c r="D2575" i="27"/>
  <c r="D1524" i="27"/>
  <c r="D3880" i="27"/>
  <c r="D2987" i="27"/>
  <c r="D3881" i="27"/>
  <c r="D3311" i="27"/>
  <c r="D3882" i="27"/>
  <c r="D3584" i="27"/>
  <c r="D6758" i="27"/>
  <c r="D607" i="27"/>
  <c r="D3883" i="27"/>
  <c r="D505" i="27"/>
  <c r="D2788" i="27"/>
  <c r="D1686" i="27"/>
  <c r="D101" i="27"/>
  <c r="D808" i="27"/>
  <c r="D7585" i="27"/>
  <c r="D3884" i="27"/>
  <c r="D5577" i="27"/>
  <c r="D2864" i="27"/>
  <c r="D4247" i="27"/>
  <c r="D3885" i="27"/>
  <c r="D3631" i="27"/>
  <c r="D754" i="27"/>
  <c r="D1566" i="27"/>
  <c r="D7063" i="27"/>
  <c r="D5956" i="27"/>
  <c r="D4447" i="27"/>
  <c r="D4803" i="27"/>
  <c r="D1869" i="27"/>
  <c r="D1764" i="27"/>
  <c r="D7487" i="27"/>
  <c r="D3886" i="27"/>
  <c r="D6175" i="27"/>
  <c r="D1272" i="27"/>
  <c r="D1451" i="27"/>
  <c r="D38" i="27"/>
  <c r="D107" i="27"/>
  <c r="D160" i="27"/>
  <c r="D5842" i="27"/>
  <c r="D497" i="27"/>
  <c r="D6684" i="27"/>
  <c r="D7265" i="27"/>
  <c r="D6488" i="27"/>
  <c r="D2755" i="27"/>
  <c r="D6542" i="27"/>
  <c r="D3681" i="27"/>
  <c r="D4203" i="27"/>
  <c r="D4606" i="27"/>
  <c r="D1482" i="27"/>
  <c r="D1308" i="27"/>
  <c r="D4313" i="27"/>
  <c r="D1514" i="27"/>
  <c r="D5857" i="27"/>
  <c r="D3613" i="27"/>
  <c r="D3442" i="27"/>
  <c r="D4105" i="27"/>
  <c r="D5351" i="27"/>
  <c r="D2396" i="27"/>
  <c r="D3138" i="27"/>
  <c r="D5419" i="27"/>
  <c r="D1873" i="27"/>
  <c r="D2846" i="27"/>
  <c r="D3887" i="27"/>
  <c r="D1805" i="27"/>
  <c r="D2753" i="27"/>
  <c r="D6513" i="27"/>
  <c r="D2633" i="27"/>
  <c r="D7116" i="27"/>
  <c r="D610" i="27"/>
  <c r="D5003" i="27"/>
  <c r="D6638" i="27"/>
  <c r="D312" i="27"/>
  <c r="D235" i="27"/>
  <c r="D408" i="27"/>
  <c r="D1593" i="27"/>
  <c r="D5201" i="27"/>
  <c r="D3931" i="27"/>
  <c r="D5371" i="27"/>
  <c r="D367" i="27"/>
  <c r="D7065" i="27"/>
  <c r="D3888" i="27"/>
  <c r="D3889" i="27"/>
  <c r="D2731" i="27"/>
  <c r="D3890" i="27"/>
  <c r="D4524" i="27"/>
  <c r="D5927" i="27"/>
  <c r="D1189" i="27"/>
  <c r="D3136" i="27"/>
  <c r="D3068" i="27"/>
  <c r="D940" i="27"/>
  <c r="D3315" i="27"/>
  <c r="D2954" i="27"/>
  <c r="D6733" i="27"/>
  <c r="D707" i="27"/>
  <c r="D6521" i="27"/>
  <c r="D1253" i="27"/>
  <c r="D1279" i="27"/>
  <c r="D2504" i="27"/>
  <c r="D7364" i="27"/>
  <c r="D5471" i="27"/>
  <c r="D4782" i="27"/>
  <c r="D883" i="27"/>
  <c r="D2266" i="27"/>
  <c r="D7249" i="27"/>
  <c r="D3534" i="27"/>
  <c r="D6140" i="27"/>
  <c r="D5421" i="27"/>
  <c r="D3464" i="27"/>
  <c r="D4964" i="27"/>
  <c r="D2434" i="27"/>
  <c r="D2519" i="27"/>
  <c r="D4975" i="27"/>
  <c r="D1431" i="27"/>
  <c r="D2934" i="27"/>
  <c r="D3891" i="27"/>
  <c r="D1528" i="27"/>
  <c r="D2493" i="27"/>
  <c r="D2287" i="27"/>
  <c r="D5316" i="27"/>
  <c r="D3688" i="27"/>
  <c r="D5897" i="27"/>
  <c r="D5234" i="27"/>
  <c r="D6213" i="27"/>
  <c r="D3892" i="27"/>
  <c r="D5300" i="27"/>
  <c r="D5682" i="27"/>
  <c r="D5360" i="27"/>
  <c r="D4908" i="27"/>
  <c r="D2208" i="27"/>
  <c r="D812" i="27"/>
  <c r="D3893" i="27"/>
  <c r="D1916" i="27"/>
  <c r="D3011" i="27"/>
  <c r="D6297" i="27"/>
  <c r="D794" i="27"/>
  <c r="D5597" i="27"/>
  <c r="D2795" i="27"/>
  <c r="D820" i="27"/>
  <c r="D6880" i="27"/>
  <c r="D435" i="27"/>
  <c r="D7440" i="27"/>
  <c r="D6984" i="27"/>
  <c r="D4955" i="27"/>
  <c r="D3894" i="27"/>
  <c r="D5011" i="27"/>
  <c r="D3312" i="27"/>
  <c r="D2526" i="27"/>
  <c r="D6507" i="27"/>
  <c r="D2953" i="27"/>
  <c r="D4480" i="27"/>
  <c r="D4091" i="27"/>
  <c r="D4108" i="27"/>
  <c r="D4661" i="27"/>
  <c r="D3034" i="27"/>
  <c r="D1410" i="27"/>
  <c r="D3712" i="27"/>
  <c r="D4347" i="27"/>
  <c r="D3164" i="27"/>
  <c r="D1833" i="27"/>
  <c r="D6009" i="27"/>
  <c r="D6571" i="27"/>
  <c r="D4671" i="27"/>
  <c r="D1592" i="27"/>
  <c r="D672" i="27"/>
  <c r="D7091" i="27"/>
  <c r="D6913" i="27"/>
  <c r="D5350" i="27"/>
  <c r="D4029" i="27"/>
  <c r="D1505" i="27"/>
  <c r="D4401" i="27"/>
  <c r="D5099" i="27"/>
  <c r="D2179" i="27"/>
  <c r="D4767" i="27"/>
  <c r="D696" i="27"/>
  <c r="D2495" i="27"/>
  <c r="D6841" i="27"/>
  <c r="D5969" i="27"/>
  <c r="D3895" i="27"/>
  <c r="D3380" i="27"/>
  <c r="D6610" i="27"/>
  <c r="D5519" i="27"/>
  <c r="D4716" i="27"/>
  <c r="D5879" i="27"/>
  <c r="D1074" i="27"/>
  <c r="D4871" i="27"/>
  <c r="D2971" i="27"/>
  <c r="D4010" i="27"/>
  <c r="D1919" i="27"/>
  <c r="D970" i="27"/>
  <c r="D5718" i="27"/>
  <c r="D5831" i="27"/>
  <c r="D2540" i="27"/>
  <c r="D5753" i="27"/>
  <c r="D6493" i="27"/>
  <c r="D6085" i="27"/>
  <c r="D2467" i="27"/>
  <c r="D3701" i="27"/>
  <c r="D1866" i="27"/>
  <c r="D429" i="27"/>
  <c r="D7028" i="27"/>
  <c r="D3046" i="27"/>
  <c r="D5275" i="27"/>
  <c r="D3592" i="27"/>
  <c r="D7160" i="27"/>
  <c r="D5892" i="27"/>
  <c r="D469" i="27"/>
  <c r="D1956" i="27"/>
  <c r="D134" i="27"/>
  <c r="D1733" i="27"/>
  <c r="D5125" i="27"/>
  <c r="D5683" i="27"/>
  <c r="D5834" i="27"/>
  <c r="D2356" i="27"/>
  <c r="D1691" i="27"/>
  <c r="D7579" i="27"/>
  <c r="D7223" i="27"/>
  <c r="D5622" i="27"/>
  <c r="D6672" i="27"/>
  <c r="D810" i="27"/>
  <c r="D328" i="27"/>
  <c r="D2727" i="27"/>
  <c r="D427" i="27"/>
  <c r="D5873" i="27"/>
  <c r="D3110" i="27"/>
  <c r="D2746" i="27"/>
  <c r="D869" i="27"/>
  <c r="D1718" i="27"/>
  <c r="D2089" i="27"/>
  <c r="D859" i="27"/>
  <c r="D1028" i="27"/>
  <c r="D2885" i="27"/>
  <c r="D1161" i="27"/>
  <c r="D4387" i="27"/>
  <c r="D1143" i="27"/>
  <c r="D4405" i="27"/>
  <c r="D6611" i="27"/>
  <c r="D2387" i="27"/>
  <c r="D1730" i="27"/>
  <c r="D4093" i="27"/>
  <c r="D2298" i="27"/>
  <c r="D6523" i="27"/>
  <c r="D5482" i="27"/>
  <c r="D4024" i="27"/>
  <c r="D4605" i="27"/>
  <c r="D1790" i="27"/>
  <c r="D3257" i="27"/>
  <c r="D5085" i="27"/>
  <c r="D7343" i="27"/>
  <c r="D308" i="27"/>
  <c r="D4210" i="27"/>
  <c r="D5937" i="27"/>
  <c r="D5878" i="27"/>
  <c r="D6168" i="27"/>
  <c r="D1046" i="27"/>
  <c r="D2551" i="27"/>
  <c r="D6467" i="27"/>
  <c r="D5705" i="27"/>
  <c r="D293" i="27"/>
  <c r="D691" i="27"/>
  <c r="D3951" i="27"/>
  <c r="D6817" i="27"/>
  <c r="D5416" i="27"/>
  <c r="D5289" i="27"/>
  <c r="D592" i="27"/>
  <c r="D71" i="27"/>
  <c r="D740" i="27"/>
  <c r="D5010" i="27"/>
  <c r="D6851" i="27"/>
  <c r="D1326" i="27"/>
  <c r="D5530" i="27"/>
  <c r="D2401" i="27"/>
  <c r="D3896" i="27"/>
  <c r="D5603" i="27"/>
  <c r="D1447" i="27"/>
  <c r="D1469" i="27"/>
  <c r="D4183" i="27"/>
  <c r="D4219" i="27"/>
  <c r="D3610" i="27"/>
  <c r="D5946" i="27"/>
  <c r="D2415" i="27"/>
  <c r="D2648" i="27"/>
  <c r="D5152" i="27"/>
  <c r="D4591" i="27"/>
  <c r="D3897" i="27"/>
  <c r="D4477" i="27"/>
  <c r="D815" i="27"/>
  <c r="D3554" i="27"/>
  <c r="D1555" i="27"/>
  <c r="D1530" i="27"/>
  <c r="D1092" i="27"/>
  <c r="D3066" i="27"/>
  <c r="D6940" i="27"/>
  <c r="D7268" i="27"/>
  <c r="D5021" i="27"/>
  <c r="D3898" i="27"/>
  <c r="D4914" i="27"/>
  <c r="D3519" i="27"/>
  <c r="D5596" i="27"/>
  <c r="D3425" i="27"/>
  <c r="D3940" i="27"/>
  <c r="D5467" i="27"/>
  <c r="D3013" i="27"/>
  <c r="D1018" i="27"/>
  <c r="D3899" i="27"/>
  <c r="D5617" i="27"/>
  <c r="D2032" i="27"/>
  <c r="D6323" i="27"/>
  <c r="D1597" i="27"/>
  <c r="D4986" i="27"/>
  <c r="D1175" i="27"/>
  <c r="D602" i="27"/>
  <c r="D5059" i="27"/>
  <c r="D641" i="27"/>
  <c r="D3181" i="27"/>
  <c r="D6628" i="27"/>
  <c r="D348" i="27"/>
  <c r="D946" i="27"/>
  <c r="D2120" i="27"/>
  <c r="D4056" i="27"/>
  <c r="D2195" i="27"/>
  <c r="D1931" i="27"/>
  <c r="D3900" i="27"/>
  <c r="D4040" i="27"/>
  <c r="D5001" i="27"/>
  <c r="D3392" i="27"/>
  <c r="D4346" i="27"/>
  <c r="D1680" i="27"/>
  <c r="D3437" i="27"/>
  <c r="D2664" i="27"/>
  <c r="D2851" i="27"/>
  <c r="D4020" i="27"/>
  <c r="D3614" i="27"/>
  <c r="D4999" i="27"/>
  <c r="D2215" i="27"/>
  <c r="D2849" i="27"/>
  <c r="D3653" i="27"/>
  <c r="D4285" i="27"/>
  <c r="D3732" i="27"/>
  <c r="D5224" i="27"/>
  <c r="D1697" i="27"/>
  <c r="D5195" i="27"/>
  <c r="E15" i="24"/>
  <c r="M14" i="24"/>
  <c r="L14" i="24"/>
  <c r="K14" i="24"/>
  <c r="G14" i="24"/>
  <c r="O35" i="24" s="1"/>
  <c r="E14" i="24"/>
  <c r="D14" i="24"/>
  <c r="B14" i="24"/>
  <c r="M16" i="24"/>
  <c r="M17" i="24"/>
  <c r="M18" i="24"/>
  <c r="M19" i="24"/>
  <c r="M20" i="24"/>
  <c r="M21" i="24"/>
  <c r="M22" i="24"/>
  <c r="M23" i="24"/>
  <c r="M15" i="24"/>
  <c r="L16" i="24"/>
  <c r="L17" i="24"/>
  <c r="L18" i="24"/>
  <c r="L19" i="24"/>
  <c r="L20" i="24"/>
  <c r="L21" i="24"/>
  <c r="L22" i="24"/>
  <c r="L23" i="24"/>
  <c r="L15" i="24"/>
  <c r="K16" i="24"/>
  <c r="K17" i="24"/>
  <c r="K18" i="24"/>
  <c r="K19" i="24"/>
  <c r="K20" i="24"/>
  <c r="K21" i="24"/>
  <c r="K22" i="24"/>
  <c r="K23" i="24"/>
  <c r="K15" i="24"/>
  <c r="G16" i="24"/>
  <c r="G17" i="24"/>
  <c r="G18" i="24"/>
  <c r="G19" i="24"/>
  <c r="G20" i="24"/>
  <c r="G21" i="24"/>
  <c r="G22" i="24"/>
  <c r="G23" i="24"/>
  <c r="G15" i="24"/>
  <c r="I4" i="25"/>
  <c r="I5" i="25"/>
  <c r="I6" i="25"/>
  <c r="I7" i="25"/>
  <c r="I8" i="25"/>
  <c r="I9" i="25"/>
  <c r="I10" i="25"/>
  <c r="I11" i="25"/>
  <c r="I12" i="25"/>
  <c r="I13" i="25"/>
  <c r="I3" i="25"/>
  <c r="E16" i="24"/>
  <c r="E17" i="24"/>
  <c r="E18" i="24"/>
  <c r="E19" i="24"/>
  <c r="E20" i="24"/>
  <c r="E21" i="24"/>
  <c r="E22" i="24"/>
  <c r="E23" i="24"/>
  <c r="D16" i="24"/>
  <c r="D17" i="24"/>
  <c r="D18" i="24"/>
  <c r="D19" i="24"/>
  <c r="D20" i="24"/>
  <c r="D21" i="24"/>
  <c r="D22" i="24"/>
  <c r="D23" i="24"/>
  <c r="D15" i="24"/>
  <c r="B16" i="24"/>
  <c r="B17" i="24"/>
  <c r="B18" i="24"/>
  <c r="B19" i="24"/>
  <c r="B20" i="24"/>
  <c r="B21" i="24"/>
  <c r="B22" i="24"/>
  <c r="B23" i="24"/>
  <c r="B15" i="24"/>
  <c r="F18" i="25"/>
  <c r="J18" i="25" s="1"/>
  <c r="F3" i="25"/>
  <c r="J3" i="25" s="1"/>
  <c r="F13" i="25"/>
  <c r="J13" i="25" s="1"/>
  <c r="F20" i="25"/>
  <c r="J20" i="25" s="1"/>
  <c r="F27" i="25"/>
  <c r="J27" i="25" s="1"/>
  <c r="F5" i="25"/>
  <c r="J5" i="25" s="1"/>
  <c r="F6" i="25"/>
  <c r="J6" i="25" s="1"/>
  <c r="F9" i="25"/>
  <c r="J9" i="25" s="1"/>
  <c r="F23" i="25"/>
  <c r="J23" i="25" s="1"/>
  <c r="F7" i="25"/>
  <c r="J7" i="25" s="1"/>
  <c r="F8" i="25"/>
  <c r="J8" i="25" s="1"/>
  <c r="F10" i="25"/>
  <c r="J10" i="25" s="1"/>
  <c r="F12" i="25"/>
  <c r="J12" i="25" s="1"/>
  <c r="F11" i="25"/>
  <c r="J11" i="25" s="1"/>
  <c r="F21" i="25"/>
  <c r="J21" i="25" s="1"/>
  <c r="F22" i="25"/>
  <c r="J22" i="25" s="1"/>
  <c r="F19" i="25"/>
  <c r="J19" i="25" s="1"/>
  <c r="F28" i="25"/>
  <c r="J28" i="25" s="1"/>
  <c r="F16" i="25"/>
  <c r="J16" i="25" s="1"/>
  <c r="F29" i="25"/>
  <c r="J29" i="25" s="1"/>
  <c r="F25" i="25"/>
  <c r="J25" i="25" s="1"/>
  <c r="F17" i="25"/>
  <c r="J17" i="25" s="1"/>
  <c r="F24" i="25"/>
  <c r="J24" i="25" s="1"/>
  <c r="F26" i="25"/>
  <c r="J26" i="25" s="1"/>
  <c r="F4" i="25"/>
  <c r="J4" i="25" s="1"/>
  <c r="J27" i="16"/>
  <c r="K33" i="2"/>
  <c r="L30" i="3"/>
  <c r="D39" i="15"/>
  <c r="D38" i="15"/>
  <c r="D28" i="15"/>
  <c r="G14" i="16"/>
  <c r="H14" i="16"/>
  <c r="G18" i="16"/>
  <c r="I18" i="16"/>
  <c r="I14" i="16"/>
  <c r="T113" i="20"/>
  <c r="T112" i="20"/>
  <c r="T111" i="20"/>
  <c r="T110" i="20"/>
  <c r="T109" i="20"/>
  <c r="T108" i="20"/>
  <c r="T107" i="20"/>
  <c r="T106" i="20"/>
  <c r="T105" i="20"/>
  <c r="T104" i="20"/>
  <c r="T103" i="20"/>
  <c r="T102" i="20"/>
  <c r="T101" i="20"/>
  <c r="T100" i="20"/>
  <c r="T99" i="20"/>
  <c r="T98" i="20"/>
  <c r="T97" i="20"/>
  <c r="T96" i="20"/>
  <c r="T95" i="20"/>
  <c r="T94" i="20"/>
  <c r="T93" i="20"/>
  <c r="T92" i="20"/>
  <c r="T91" i="20"/>
  <c r="T90" i="20"/>
  <c r="T89" i="20"/>
  <c r="T88" i="20"/>
  <c r="T87" i="20"/>
  <c r="T86" i="20"/>
  <c r="T85" i="20"/>
  <c r="T84" i="20"/>
  <c r="T83" i="20"/>
  <c r="T82" i="20"/>
  <c r="T81" i="20"/>
  <c r="T80" i="20"/>
  <c r="T79" i="20"/>
  <c r="T78" i="20"/>
  <c r="T77" i="20"/>
  <c r="T76" i="20"/>
  <c r="T75" i="20"/>
  <c r="T74" i="20"/>
  <c r="T73" i="20"/>
  <c r="T72" i="20"/>
  <c r="T71" i="20"/>
  <c r="T70" i="20"/>
  <c r="T69" i="20"/>
  <c r="T68" i="20"/>
  <c r="T67" i="20"/>
  <c r="T66" i="20"/>
  <c r="T65" i="20"/>
  <c r="T64" i="20"/>
  <c r="T63" i="20"/>
  <c r="T62" i="20"/>
  <c r="T61" i="20"/>
  <c r="T60" i="20"/>
  <c r="T59" i="20"/>
  <c r="T58" i="20"/>
  <c r="T57" i="20"/>
  <c r="T56" i="20"/>
  <c r="T55" i="20"/>
  <c r="T54" i="20"/>
  <c r="T53" i="20"/>
  <c r="T52" i="20"/>
  <c r="T51" i="20"/>
  <c r="T50" i="20"/>
  <c r="T49" i="20"/>
  <c r="T48" i="20"/>
  <c r="T47" i="20"/>
  <c r="T46" i="20"/>
  <c r="T45" i="20"/>
  <c r="T44" i="20"/>
  <c r="T43" i="20"/>
  <c r="T42" i="20"/>
  <c r="T41" i="20"/>
  <c r="T40" i="20"/>
  <c r="T39" i="20"/>
  <c r="T38" i="20"/>
  <c r="T37" i="20"/>
  <c r="T36" i="20"/>
  <c r="T35" i="20"/>
  <c r="T34" i="20"/>
  <c r="T33" i="20"/>
  <c r="T32" i="20"/>
  <c r="T31" i="20"/>
  <c r="T30" i="20"/>
  <c r="T29" i="20"/>
  <c r="T28" i="20"/>
  <c r="T27" i="20"/>
  <c r="T26" i="20"/>
  <c r="T25" i="20"/>
  <c r="T24" i="20"/>
  <c r="T23" i="20"/>
  <c r="T22" i="20"/>
  <c r="T21" i="20"/>
  <c r="T20" i="20"/>
  <c r="T19" i="20"/>
  <c r="T18" i="20"/>
  <c r="T17" i="20"/>
  <c r="T16" i="20"/>
  <c r="T15" i="20"/>
  <c r="T14" i="20"/>
  <c r="T13" i="20"/>
  <c r="T12" i="20"/>
  <c r="T11" i="20"/>
  <c r="T10" i="20"/>
  <c r="O13" i="19"/>
  <c r="I35" i="33" l="1"/>
  <c r="C35" i="33"/>
  <c r="H35" i="33"/>
  <c r="F35" i="33"/>
  <c r="E35" i="33"/>
  <c r="D35" i="33"/>
  <c r="G35" i="33"/>
  <c r="C19" i="33"/>
  <c r="F29" i="33"/>
  <c r="F41" i="33" s="1"/>
  <c r="E29" i="33"/>
  <c r="E41" i="33" s="1"/>
  <c r="E19" i="33"/>
  <c r="D19" i="33"/>
  <c r="H24" i="33"/>
  <c r="I24" i="33"/>
  <c r="G19" i="33"/>
  <c r="H19" i="33"/>
  <c r="F19" i="33"/>
  <c r="I19" i="33"/>
  <c r="I74" i="31"/>
  <c r="D74" i="31"/>
  <c r="C102" i="31"/>
  <c r="E101" i="31"/>
  <c r="E104" i="31" s="1"/>
  <c r="E106" i="31" s="1"/>
  <c r="D84" i="31"/>
  <c r="E88" i="31"/>
  <c r="E84" i="31"/>
  <c r="D101" i="31"/>
  <c r="D104" i="31" s="1"/>
  <c r="D106" i="31" s="1"/>
  <c r="C82" i="31"/>
  <c r="C84" i="31" s="1"/>
  <c r="I88" i="31"/>
  <c r="I95" i="31"/>
  <c r="I105" i="31" s="1"/>
  <c r="I106" i="31" s="1"/>
  <c r="G95" i="31"/>
  <c r="G105" i="31" s="1"/>
  <c r="G88" i="31"/>
  <c r="F88" i="31"/>
  <c r="F95" i="31"/>
  <c r="F105" i="31" s="1"/>
  <c r="H106" i="31"/>
  <c r="G104" i="31"/>
  <c r="F104" i="31"/>
  <c r="H100" i="31"/>
  <c r="H102" i="31" s="1"/>
  <c r="H80" i="31"/>
  <c r="H94" i="31"/>
  <c r="H96" i="31" s="1"/>
  <c r="G80" i="31"/>
  <c r="G100" i="31"/>
  <c r="G102" i="31" s="1"/>
  <c r="G94" i="31"/>
  <c r="F80" i="31"/>
  <c r="F94" i="31"/>
  <c r="F100" i="31"/>
  <c r="F102" i="31" s="1"/>
  <c r="C88" i="31"/>
  <c r="E94" i="31"/>
  <c r="E96" i="31" s="1"/>
  <c r="E80" i="31"/>
  <c r="E100" i="31"/>
  <c r="C106" i="31"/>
  <c r="D94" i="31"/>
  <c r="D96" i="31" s="1"/>
  <c r="D80" i="31"/>
  <c r="D100" i="31"/>
  <c r="C74" i="31"/>
  <c r="C80" i="31"/>
  <c r="H74" i="31"/>
  <c r="G74" i="31"/>
  <c r="I78" i="31"/>
  <c r="I82" i="31"/>
  <c r="I84" i="31" s="1"/>
  <c r="D87" i="31"/>
  <c r="D88" i="31" s="1"/>
  <c r="C94" i="31"/>
  <c r="C96" i="31" s="1"/>
  <c r="F74" i="31"/>
  <c r="H82" i="31"/>
  <c r="H84" i="31" s="1"/>
  <c r="E74" i="31"/>
  <c r="G82" i="31"/>
  <c r="G84" i="31" s="1"/>
  <c r="F82" i="31"/>
  <c r="F84" i="31" s="1"/>
  <c r="H88" i="31"/>
  <c r="H9932" i="30"/>
  <c r="H4946" i="30"/>
  <c r="H9814" i="30"/>
  <c r="H9695" i="30"/>
  <c r="H9556" i="30"/>
  <c r="H9372" i="30"/>
  <c r="H9132" i="30"/>
  <c r="H8874" i="30"/>
  <c r="H8516" i="30"/>
  <c r="H8086" i="30"/>
  <c r="H7588" i="30"/>
  <c r="H6926" i="30"/>
  <c r="H9931" i="30"/>
  <c r="H9813" i="30"/>
  <c r="H9692" i="30"/>
  <c r="H9554" i="30"/>
  <c r="H9371" i="30"/>
  <c r="H9131" i="30"/>
  <c r="H8873" i="30"/>
  <c r="H8514" i="30"/>
  <c r="H8085" i="30"/>
  <c r="H6925" i="30"/>
  <c r="H9910" i="30"/>
  <c r="H9792" i="30"/>
  <c r="H9672" i="30"/>
  <c r="H9529" i="30"/>
  <c r="H9333" i="30"/>
  <c r="H9090" i="30"/>
  <c r="H8828" i="30"/>
  <c r="H8449" i="30"/>
  <c r="H8007" i="30"/>
  <c r="H7502" i="30"/>
  <c r="H6750" i="30"/>
  <c r="H7587" i="30"/>
  <c r="H9909" i="30"/>
  <c r="H9791" i="30"/>
  <c r="H9670" i="30"/>
  <c r="H9528" i="30"/>
  <c r="H9332" i="30"/>
  <c r="H9089" i="30"/>
  <c r="H8826" i="30"/>
  <c r="H8448" i="30"/>
  <c r="H8006" i="30"/>
  <c r="H7501" i="30"/>
  <c r="H6749" i="30"/>
  <c r="H10002" i="30"/>
  <c r="H9893" i="30"/>
  <c r="H9775" i="30"/>
  <c r="H9648" i="30"/>
  <c r="H9502" i="30"/>
  <c r="H9294" i="30"/>
  <c r="H9046" i="30"/>
  <c r="H8775" i="30"/>
  <c r="H8382" i="30"/>
  <c r="H7929" i="30"/>
  <c r="H7417" i="30"/>
  <c r="H6483" i="30"/>
  <c r="H10001" i="30"/>
  <c r="H9892" i="30"/>
  <c r="H9774" i="30"/>
  <c r="H9647" i="30"/>
  <c r="H9500" i="30"/>
  <c r="H9293" i="30"/>
  <c r="H9045" i="30"/>
  <c r="H8774" i="30"/>
  <c r="H8381" i="30"/>
  <c r="H7928" i="30"/>
  <c r="H7416" i="30"/>
  <c r="H6470" i="30"/>
  <c r="H9985" i="30"/>
  <c r="H9871" i="30"/>
  <c r="H9753" i="30"/>
  <c r="H9626" i="30"/>
  <c r="H9466" i="30"/>
  <c r="H9254" i="30"/>
  <c r="H9002" i="30"/>
  <c r="H8720" i="30"/>
  <c r="H8316" i="30"/>
  <c r="H7845" i="30"/>
  <c r="H7328" i="30"/>
  <c r="H6066" i="30"/>
  <c r="H9984" i="30"/>
  <c r="H9870" i="30"/>
  <c r="H9752" i="30"/>
  <c r="H9623" i="30"/>
  <c r="H9465" i="30"/>
  <c r="H9253" i="30"/>
  <c r="H9001" i="30"/>
  <c r="H8714" i="30"/>
  <c r="H8314" i="30"/>
  <c r="H7844" i="30"/>
  <c r="H7326" i="30"/>
  <c r="H6046" i="30"/>
  <c r="H9969" i="30"/>
  <c r="H9853" i="30"/>
  <c r="H9736" i="30"/>
  <c r="H9605" i="30"/>
  <c r="H9438" i="30"/>
  <c r="H9215" i="30"/>
  <c r="H8960" i="30"/>
  <c r="H8649" i="30"/>
  <c r="H8243" i="30"/>
  <c r="H7760" i="30"/>
  <c r="H7210" i="30"/>
  <c r="H5563" i="30"/>
  <c r="H9967" i="30"/>
  <c r="H9852" i="30"/>
  <c r="H9734" i="30"/>
  <c r="H9604" i="30"/>
  <c r="H9437" i="30"/>
  <c r="H9214" i="30"/>
  <c r="H8959" i="30"/>
  <c r="H8648" i="30"/>
  <c r="H8242" i="30"/>
  <c r="H7758" i="30"/>
  <c r="H7209" i="30"/>
  <c r="H5524" i="30"/>
  <c r="H9949" i="30"/>
  <c r="H9832" i="30"/>
  <c r="H9714" i="30"/>
  <c r="H9582" i="30"/>
  <c r="H9408" i="30"/>
  <c r="H9176" i="30"/>
  <c r="H8916" i="30"/>
  <c r="H8582" i="30"/>
  <c r="H8164" i="30"/>
  <c r="H7673" i="30"/>
  <c r="H7077" i="30"/>
  <c r="H4957" i="30"/>
  <c r="H9948" i="30"/>
  <c r="H9830" i="30"/>
  <c r="H9713" i="30"/>
  <c r="H9581" i="30"/>
  <c r="H9401" i="30"/>
  <c r="H9175" i="30"/>
  <c r="H8915" i="30"/>
  <c r="H8581" i="30"/>
  <c r="H8163" i="30"/>
  <c r="H7672" i="30"/>
  <c r="H7076" i="30"/>
  <c r="H9" i="30"/>
  <c r="H21" i="30"/>
  <c r="H33" i="30"/>
  <c r="H45" i="30"/>
  <c r="H57" i="30"/>
  <c r="H69" i="30"/>
  <c r="H81" i="30"/>
  <c r="H93" i="30"/>
  <c r="H105" i="30"/>
  <c r="H117" i="30"/>
  <c r="H129" i="30"/>
  <c r="H141" i="30"/>
  <c r="H153" i="30"/>
  <c r="H165" i="30"/>
  <c r="H177" i="30"/>
  <c r="H189" i="30"/>
  <c r="H201" i="30"/>
  <c r="H213" i="30"/>
  <c r="H225" i="30"/>
  <c r="H237" i="30"/>
  <c r="H249" i="30"/>
  <c r="H261" i="30"/>
  <c r="H273" i="30"/>
  <c r="H285" i="30"/>
  <c r="H297" i="30"/>
  <c r="H309" i="30"/>
  <c r="H321" i="30"/>
  <c r="H333" i="30"/>
  <c r="H345" i="30"/>
  <c r="H357" i="30"/>
  <c r="H369" i="30"/>
  <c r="H381" i="30"/>
  <c r="H393" i="30"/>
  <c r="H405" i="30"/>
  <c r="H417" i="30"/>
  <c r="H429" i="30"/>
  <c r="H441" i="30"/>
  <c r="H453" i="30"/>
  <c r="H465" i="30"/>
  <c r="H477" i="30"/>
  <c r="H489" i="30"/>
  <c r="H501" i="30"/>
  <c r="H513" i="30"/>
  <c r="H525" i="30"/>
  <c r="H537" i="30"/>
  <c r="H549" i="30"/>
  <c r="H561" i="30"/>
  <c r="H573" i="30"/>
  <c r="H585" i="30"/>
  <c r="H597" i="30"/>
  <c r="H609" i="30"/>
  <c r="H621" i="30"/>
  <c r="H633" i="30"/>
  <c r="H645" i="30"/>
  <c r="H657" i="30"/>
  <c r="H669" i="30"/>
  <c r="H681" i="30"/>
  <c r="H693" i="30"/>
  <c r="H705" i="30"/>
  <c r="H717" i="30"/>
  <c r="H729" i="30"/>
  <c r="H741" i="30"/>
  <c r="H753" i="30"/>
  <c r="H765" i="30"/>
  <c r="H777" i="30"/>
  <c r="H789" i="30"/>
  <c r="H801" i="30"/>
  <c r="H813" i="30"/>
  <c r="H825" i="30"/>
  <c r="H837" i="30"/>
  <c r="H849" i="30"/>
  <c r="H861" i="30"/>
  <c r="H873" i="30"/>
  <c r="H885" i="30"/>
  <c r="H897" i="30"/>
  <c r="H909" i="30"/>
  <c r="H921" i="30"/>
  <c r="H933" i="30"/>
  <c r="H945" i="30"/>
  <c r="H957" i="30"/>
  <c r="H969" i="30"/>
  <c r="H981" i="30"/>
  <c r="H993" i="30"/>
  <c r="H1005" i="30"/>
  <c r="H1017" i="30"/>
  <c r="H10" i="30"/>
  <c r="H11" i="30"/>
  <c r="H12" i="30"/>
  <c r="H13" i="30"/>
  <c r="H14" i="30"/>
  <c r="H15" i="30"/>
  <c r="H16" i="30"/>
  <c r="H17" i="30"/>
  <c r="H29" i="30"/>
  <c r="H41" i="30"/>
  <c r="H53" i="30"/>
  <c r="H65" i="30"/>
  <c r="H77" i="30"/>
  <c r="H89" i="30"/>
  <c r="H101" i="30"/>
  <c r="H113" i="30"/>
  <c r="H125" i="30"/>
  <c r="H137" i="30"/>
  <c r="H149" i="30"/>
  <c r="H161" i="30"/>
  <c r="H173" i="30"/>
  <c r="H185" i="30"/>
  <c r="H197" i="30"/>
  <c r="H209" i="30"/>
  <c r="H221" i="30"/>
  <c r="H233" i="30"/>
  <c r="H245" i="30"/>
  <c r="H257" i="30"/>
  <c r="H269" i="30"/>
  <c r="H281" i="30"/>
  <c r="H293" i="30"/>
  <c r="H305" i="30"/>
  <c r="H317" i="30"/>
  <c r="H329" i="30"/>
  <c r="H341" i="30"/>
  <c r="H353" i="30"/>
  <c r="H365" i="30"/>
  <c r="H377" i="30"/>
  <c r="H389" i="30"/>
  <c r="H401" i="30"/>
  <c r="H413" i="30"/>
  <c r="H425" i="30"/>
  <c r="H437" i="30"/>
  <c r="H449" i="30"/>
  <c r="H461" i="30"/>
  <c r="H473" i="30"/>
  <c r="H485" i="30"/>
  <c r="H497" i="30"/>
  <c r="H509" i="30"/>
  <c r="H521" i="30"/>
  <c r="H533" i="30"/>
  <c r="H545" i="30"/>
  <c r="H557" i="30"/>
  <c r="H569" i="30"/>
  <c r="H581" i="30"/>
  <c r="H593" i="30"/>
  <c r="H605" i="30"/>
  <c r="H617" i="30"/>
  <c r="H629" i="30"/>
  <c r="H18" i="30"/>
  <c r="H30" i="30"/>
  <c r="H42" i="30"/>
  <c r="H54" i="30"/>
  <c r="H66" i="30"/>
  <c r="H78" i="30"/>
  <c r="H90" i="30"/>
  <c r="H102" i="30"/>
  <c r="H114" i="30"/>
  <c r="H126" i="30"/>
  <c r="H138" i="30"/>
  <c r="H150" i="30"/>
  <c r="H162" i="30"/>
  <c r="H174" i="30"/>
  <c r="H186" i="30"/>
  <c r="H198" i="30"/>
  <c r="H210" i="30"/>
  <c r="H222" i="30"/>
  <c r="H234" i="30"/>
  <c r="H246" i="30"/>
  <c r="H258" i="30"/>
  <c r="H270" i="30"/>
  <c r="H282" i="30"/>
  <c r="H294" i="30"/>
  <c r="H306" i="30"/>
  <c r="H318" i="30"/>
  <c r="H330" i="30"/>
  <c r="H342" i="30"/>
  <c r="H354" i="30"/>
  <c r="H366" i="30"/>
  <c r="H378" i="30"/>
  <c r="H390" i="30"/>
  <c r="H402" i="30"/>
  <c r="H414" i="30"/>
  <c r="H426" i="30"/>
  <c r="H438" i="30"/>
  <c r="H450" i="30"/>
  <c r="H462" i="30"/>
  <c r="H474" i="30"/>
  <c r="H486" i="30"/>
  <c r="H19" i="30"/>
  <c r="H20" i="30"/>
  <c r="H22" i="30"/>
  <c r="H37" i="30"/>
  <c r="H52" i="30"/>
  <c r="H70" i="30"/>
  <c r="H85" i="30"/>
  <c r="H100" i="30"/>
  <c r="H118" i="30"/>
  <c r="H133" i="30"/>
  <c r="H148" i="30"/>
  <c r="H166" i="30"/>
  <c r="H181" i="30"/>
  <c r="H196" i="30"/>
  <c r="H214" i="30"/>
  <c r="H229" i="30"/>
  <c r="H244" i="30"/>
  <c r="H262" i="30"/>
  <c r="H277" i="30"/>
  <c r="H292" i="30"/>
  <c r="H310" i="30"/>
  <c r="H325" i="30"/>
  <c r="H340" i="30"/>
  <c r="H358" i="30"/>
  <c r="H373" i="30"/>
  <c r="H388" i="30"/>
  <c r="H406" i="30"/>
  <c r="H421" i="30"/>
  <c r="H436" i="30"/>
  <c r="H454" i="30"/>
  <c r="H469" i="30"/>
  <c r="H484" i="30"/>
  <c r="H500" i="30"/>
  <c r="H515" i="30"/>
  <c r="H529" i="30"/>
  <c r="H543" i="30"/>
  <c r="H558" i="30"/>
  <c r="H572" i="30"/>
  <c r="H587" i="30"/>
  <c r="H601" i="30"/>
  <c r="H615" i="30"/>
  <c r="H630" i="30"/>
  <c r="H643" i="30"/>
  <c r="H656" i="30"/>
  <c r="H670" i="30"/>
  <c r="H683" i="30"/>
  <c r="H696" i="30"/>
  <c r="H709" i="30"/>
  <c r="H722" i="30"/>
  <c r="H735" i="30"/>
  <c r="H748" i="30"/>
  <c r="H761" i="30"/>
  <c r="H774" i="30"/>
  <c r="H787" i="30"/>
  <c r="H800" i="30"/>
  <c r="H814" i="30"/>
  <c r="H827" i="30"/>
  <c r="H840" i="30"/>
  <c r="H853" i="30"/>
  <c r="H866" i="30"/>
  <c r="H879" i="30"/>
  <c r="H892" i="30"/>
  <c r="H905" i="30"/>
  <c r="H918" i="30"/>
  <c r="H931" i="30"/>
  <c r="H944" i="30"/>
  <c r="H958" i="30"/>
  <c r="H971" i="30"/>
  <c r="H984" i="30"/>
  <c r="H997" i="30"/>
  <c r="H1010" i="30"/>
  <c r="H1023" i="30"/>
  <c r="H1035" i="30"/>
  <c r="H1047" i="30"/>
  <c r="H1059" i="30"/>
  <c r="H1071" i="30"/>
  <c r="H1083" i="30"/>
  <c r="H1095" i="30"/>
  <c r="H1107" i="30"/>
  <c r="H1119" i="30"/>
  <c r="H1131" i="30"/>
  <c r="H1143" i="30"/>
  <c r="H1155" i="30"/>
  <c r="H1167" i="30"/>
  <c r="H1179" i="30"/>
  <c r="H1191" i="30"/>
  <c r="H1203" i="30"/>
  <c r="H1215" i="30"/>
  <c r="H1227" i="30"/>
  <c r="H1239" i="30"/>
  <c r="H23" i="30"/>
  <c r="H38" i="30"/>
  <c r="H55" i="30"/>
  <c r="H71" i="30"/>
  <c r="H86" i="30"/>
  <c r="H103" i="30"/>
  <c r="H119" i="30"/>
  <c r="H134" i="30"/>
  <c r="H151" i="30"/>
  <c r="H167" i="30"/>
  <c r="H182" i="30"/>
  <c r="H199" i="30"/>
  <c r="H215" i="30"/>
  <c r="H230" i="30"/>
  <c r="H247" i="30"/>
  <c r="H263" i="30"/>
  <c r="H278" i="30"/>
  <c r="H295" i="30"/>
  <c r="H311" i="30"/>
  <c r="H326" i="30"/>
  <c r="H343" i="30"/>
  <c r="H359" i="30"/>
  <c r="H374" i="30"/>
  <c r="H391" i="30"/>
  <c r="H407" i="30"/>
  <c r="H422" i="30"/>
  <c r="H439" i="30"/>
  <c r="H455" i="30"/>
  <c r="H470" i="30"/>
  <c r="H487" i="30"/>
  <c r="H502" i="30"/>
  <c r="H516" i="30"/>
  <c r="H530" i="30"/>
  <c r="H544" i="30"/>
  <c r="H559" i="30"/>
  <c r="H574" i="30"/>
  <c r="H588" i="30"/>
  <c r="H602" i="30"/>
  <c r="H616" i="30"/>
  <c r="H631" i="30"/>
  <c r="H644" i="30"/>
  <c r="H658" i="30"/>
  <c r="H671" i="30"/>
  <c r="H684" i="30"/>
  <c r="H697" i="30"/>
  <c r="H710" i="30"/>
  <c r="H723" i="30"/>
  <c r="H736" i="30"/>
  <c r="H749" i="30"/>
  <c r="H762" i="30"/>
  <c r="H775" i="30"/>
  <c r="H788" i="30"/>
  <c r="H802" i="30"/>
  <c r="H815" i="30"/>
  <c r="H828" i="30"/>
  <c r="H841" i="30"/>
  <c r="H854" i="30"/>
  <c r="H867" i="30"/>
  <c r="H880" i="30"/>
  <c r="H893" i="30"/>
  <c r="H906" i="30"/>
  <c r="H919" i="30"/>
  <c r="H932" i="30"/>
  <c r="H946" i="30"/>
  <c r="H959" i="30"/>
  <c r="H972" i="30"/>
  <c r="H985" i="30"/>
  <c r="H998" i="30"/>
  <c r="H1011" i="30"/>
  <c r="H1024" i="30"/>
  <c r="H1036" i="30"/>
  <c r="H1048" i="30"/>
  <c r="H1060" i="30"/>
  <c r="H1072" i="30"/>
  <c r="H1084" i="30"/>
  <c r="H1096" i="30"/>
  <c r="H1108" i="30"/>
  <c r="H1120" i="30"/>
  <c r="H1132" i="30"/>
  <c r="H1144" i="30"/>
  <c r="H1156" i="30"/>
  <c r="H1168" i="30"/>
  <c r="H1180" i="30"/>
  <c r="H1192" i="30"/>
  <c r="H1204" i="30"/>
  <c r="H24" i="30"/>
  <c r="H39" i="30"/>
  <c r="H56" i="30"/>
  <c r="H72" i="30"/>
  <c r="H87" i="30"/>
  <c r="H104" i="30"/>
  <c r="H120" i="30"/>
  <c r="H135" i="30"/>
  <c r="H152" i="30"/>
  <c r="H168" i="30"/>
  <c r="H183" i="30"/>
  <c r="H200" i="30"/>
  <c r="H216" i="30"/>
  <c r="H231" i="30"/>
  <c r="H248" i="30"/>
  <c r="H264" i="30"/>
  <c r="H279" i="30"/>
  <c r="H296" i="30"/>
  <c r="H312" i="30"/>
  <c r="H327" i="30"/>
  <c r="H344" i="30"/>
  <c r="H360" i="30"/>
  <c r="H375" i="30"/>
  <c r="H392" i="30"/>
  <c r="H408" i="30"/>
  <c r="H423" i="30"/>
  <c r="H440" i="30"/>
  <c r="H456" i="30"/>
  <c r="H471" i="30"/>
  <c r="H488" i="30"/>
  <c r="H503" i="30"/>
  <c r="H517" i="30"/>
  <c r="H531" i="30"/>
  <c r="H546" i="30"/>
  <c r="H560" i="30"/>
  <c r="H575" i="30"/>
  <c r="H589" i="30"/>
  <c r="H603" i="30"/>
  <c r="H618" i="30"/>
  <c r="H632" i="30"/>
  <c r="H646" i="30"/>
  <c r="H659" i="30"/>
  <c r="H672" i="30"/>
  <c r="H685" i="30"/>
  <c r="H698" i="30"/>
  <c r="H711" i="30"/>
  <c r="H724" i="30"/>
  <c r="H737" i="30"/>
  <c r="H750" i="30"/>
  <c r="H763" i="30"/>
  <c r="H776" i="30"/>
  <c r="H790" i="30"/>
  <c r="H803" i="30"/>
  <c r="H816" i="30"/>
  <c r="H829" i="30"/>
  <c r="H842" i="30"/>
  <c r="H855" i="30"/>
  <c r="H868" i="30"/>
  <c r="H881" i="30"/>
  <c r="H894" i="30"/>
  <c r="H907" i="30"/>
  <c r="H920" i="30"/>
  <c r="H934" i="30"/>
  <c r="H947" i="30"/>
  <c r="H960" i="30"/>
  <c r="H973" i="30"/>
  <c r="H986" i="30"/>
  <c r="H999" i="30"/>
  <c r="H1012" i="30"/>
  <c r="H1025" i="30"/>
  <c r="H1037" i="30"/>
  <c r="H1049" i="30"/>
  <c r="H1061" i="30"/>
  <c r="H1073" i="30"/>
  <c r="H1085" i="30"/>
  <c r="H1097" i="30"/>
  <c r="H1109" i="30"/>
  <c r="H1121" i="30"/>
  <c r="H1133" i="30"/>
  <c r="H1145" i="30"/>
  <c r="H1157" i="30"/>
  <c r="H1169" i="30"/>
  <c r="H1181" i="30"/>
  <c r="H1193" i="30"/>
  <c r="H1205" i="30"/>
  <c r="H25" i="30"/>
  <c r="H40" i="30"/>
  <c r="H58" i="30"/>
  <c r="H73" i="30"/>
  <c r="H88" i="30"/>
  <c r="H106" i="30"/>
  <c r="H121" i="30"/>
  <c r="H136" i="30"/>
  <c r="H154" i="30"/>
  <c r="H169" i="30"/>
  <c r="H184" i="30"/>
  <c r="H202" i="30"/>
  <c r="H217" i="30"/>
  <c r="H232" i="30"/>
  <c r="H250" i="30"/>
  <c r="H265" i="30"/>
  <c r="H280" i="30"/>
  <c r="H298" i="30"/>
  <c r="H313" i="30"/>
  <c r="H328" i="30"/>
  <c r="H346" i="30"/>
  <c r="H361" i="30"/>
  <c r="H376" i="30"/>
  <c r="H394" i="30"/>
  <c r="H409" i="30"/>
  <c r="H424" i="30"/>
  <c r="H442" i="30"/>
  <c r="H457" i="30"/>
  <c r="H472" i="30"/>
  <c r="H490" i="30"/>
  <c r="H504" i="30"/>
  <c r="H518" i="30"/>
  <c r="H532" i="30"/>
  <c r="H547" i="30"/>
  <c r="H562" i="30"/>
  <c r="H576" i="30"/>
  <c r="H590" i="30"/>
  <c r="H604" i="30"/>
  <c r="H619" i="30"/>
  <c r="H634" i="30"/>
  <c r="H647" i="30"/>
  <c r="H660" i="30"/>
  <c r="H673" i="30"/>
  <c r="H686" i="30"/>
  <c r="H699" i="30"/>
  <c r="H712" i="30"/>
  <c r="H725" i="30"/>
  <c r="H738" i="30"/>
  <c r="H751" i="30"/>
  <c r="H764" i="30"/>
  <c r="H778" i="30"/>
  <c r="H791" i="30"/>
  <c r="H804" i="30"/>
  <c r="H817" i="30"/>
  <c r="H830" i="30"/>
  <c r="H843" i="30"/>
  <c r="H856" i="30"/>
  <c r="H869" i="30"/>
  <c r="H882" i="30"/>
  <c r="H895" i="30"/>
  <c r="H908" i="30"/>
  <c r="H922" i="30"/>
  <c r="H935" i="30"/>
  <c r="H948" i="30"/>
  <c r="H961" i="30"/>
  <c r="H974" i="30"/>
  <c r="H987" i="30"/>
  <c r="H1000" i="30"/>
  <c r="H1013" i="30"/>
  <c r="H1026" i="30"/>
  <c r="H1038" i="30"/>
  <c r="H1050" i="30"/>
  <c r="H1062" i="30"/>
  <c r="H1074" i="30"/>
  <c r="H1086" i="30"/>
  <c r="H1098" i="30"/>
  <c r="H1110" i="30"/>
  <c r="H1122" i="30"/>
  <c r="H1134" i="30"/>
  <c r="H1146" i="30"/>
  <c r="H1158" i="30"/>
  <c r="H1170" i="30"/>
  <c r="H1182" i="30"/>
  <c r="H1194" i="30"/>
  <c r="H1206" i="30"/>
  <c r="H26" i="30"/>
  <c r="H43" i="30"/>
  <c r="H59" i="30"/>
  <c r="H74" i="30"/>
  <c r="H91" i="30"/>
  <c r="H107" i="30"/>
  <c r="H122" i="30"/>
  <c r="H139" i="30"/>
  <c r="H155" i="30"/>
  <c r="H170" i="30"/>
  <c r="H187" i="30"/>
  <c r="H203" i="30"/>
  <c r="H218" i="30"/>
  <c r="H235" i="30"/>
  <c r="H251" i="30"/>
  <c r="H266" i="30"/>
  <c r="H283" i="30"/>
  <c r="H299" i="30"/>
  <c r="H314" i="30"/>
  <c r="H331" i="30"/>
  <c r="H347" i="30"/>
  <c r="H362" i="30"/>
  <c r="H379" i="30"/>
  <c r="H395" i="30"/>
  <c r="H410" i="30"/>
  <c r="H427" i="30"/>
  <c r="H443" i="30"/>
  <c r="H458" i="30"/>
  <c r="H475" i="30"/>
  <c r="H491" i="30"/>
  <c r="H505" i="30"/>
  <c r="H519" i="30"/>
  <c r="H534" i="30"/>
  <c r="H548" i="30"/>
  <c r="H563" i="30"/>
  <c r="H577" i="30"/>
  <c r="H591" i="30"/>
  <c r="H606" i="30"/>
  <c r="H620" i="30"/>
  <c r="H635" i="30"/>
  <c r="H648" i="30"/>
  <c r="H661" i="30"/>
  <c r="H674" i="30"/>
  <c r="H687" i="30"/>
  <c r="H700" i="30"/>
  <c r="H713" i="30"/>
  <c r="H726" i="30"/>
  <c r="H739" i="30"/>
  <c r="H752" i="30"/>
  <c r="H766" i="30"/>
  <c r="H779" i="30"/>
  <c r="H792" i="30"/>
  <c r="H805" i="30"/>
  <c r="H28" i="30"/>
  <c r="H46" i="30"/>
  <c r="H61" i="30"/>
  <c r="H76" i="30"/>
  <c r="H94" i="30"/>
  <c r="H109" i="30"/>
  <c r="H124" i="30"/>
  <c r="H142" i="30"/>
  <c r="H157" i="30"/>
  <c r="H172" i="30"/>
  <c r="H190" i="30"/>
  <c r="H205" i="30"/>
  <c r="H220" i="30"/>
  <c r="H238" i="30"/>
  <c r="H253" i="30"/>
  <c r="H268" i="30"/>
  <c r="H286" i="30"/>
  <c r="H301" i="30"/>
  <c r="H316" i="30"/>
  <c r="H334" i="30"/>
  <c r="H349" i="30"/>
  <c r="H364" i="30"/>
  <c r="H382" i="30"/>
  <c r="H397" i="30"/>
  <c r="H412" i="30"/>
  <c r="H430" i="30"/>
  <c r="H445" i="30"/>
  <c r="H460" i="30"/>
  <c r="H478" i="30"/>
  <c r="H493" i="30"/>
  <c r="H507" i="30"/>
  <c r="H522" i="30"/>
  <c r="H536" i="30"/>
  <c r="H551" i="30"/>
  <c r="H565" i="30"/>
  <c r="H579" i="30"/>
  <c r="H594" i="30"/>
  <c r="H608" i="30"/>
  <c r="H623" i="30"/>
  <c r="H637" i="30"/>
  <c r="H650" i="30"/>
  <c r="H663" i="30"/>
  <c r="H676" i="30"/>
  <c r="H689" i="30"/>
  <c r="H702" i="30"/>
  <c r="H715" i="30"/>
  <c r="H27" i="30"/>
  <c r="H60" i="30"/>
  <c r="H92" i="30"/>
  <c r="H123" i="30"/>
  <c r="H156" i="30"/>
  <c r="H188" i="30"/>
  <c r="H219" i="30"/>
  <c r="H252" i="30"/>
  <c r="H284" i="30"/>
  <c r="H315" i="30"/>
  <c r="H348" i="30"/>
  <c r="H380" i="30"/>
  <c r="H411" i="30"/>
  <c r="H444" i="30"/>
  <c r="H476" i="30"/>
  <c r="H506" i="30"/>
  <c r="H535" i="30"/>
  <c r="H564" i="30"/>
  <c r="H592" i="30"/>
  <c r="H622" i="30"/>
  <c r="H649" i="30"/>
  <c r="H675" i="30"/>
  <c r="H701" i="30"/>
  <c r="H727" i="30"/>
  <c r="H746" i="30"/>
  <c r="H770" i="30"/>
  <c r="H794" i="30"/>
  <c r="H812" i="30"/>
  <c r="H834" i="30"/>
  <c r="H852" i="30"/>
  <c r="H874" i="30"/>
  <c r="H891" i="30"/>
  <c r="H913" i="30"/>
  <c r="H930" i="30"/>
  <c r="H952" i="30"/>
  <c r="H970" i="30"/>
  <c r="H991" i="30"/>
  <c r="H1009" i="30"/>
  <c r="H1030" i="30"/>
  <c r="H1046" i="30"/>
  <c r="H1066" i="30"/>
  <c r="H1082" i="30"/>
  <c r="H1102" i="30"/>
  <c r="H1118" i="30"/>
  <c r="H1138" i="30"/>
  <c r="H1154" i="30"/>
  <c r="H1174" i="30"/>
  <c r="H1190" i="30"/>
  <c r="H1210" i="30"/>
  <c r="H1223" i="30"/>
  <c r="H1236" i="30"/>
  <c r="H1249" i="30"/>
  <c r="H1261" i="30"/>
  <c r="H1273" i="30"/>
  <c r="H1285" i="30"/>
  <c r="H1297" i="30"/>
  <c r="H1309" i="30"/>
  <c r="H1321" i="30"/>
  <c r="H1333" i="30"/>
  <c r="H1345" i="30"/>
  <c r="H1357" i="30"/>
  <c r="H1369" i="30"/>
  <c r="H1381" i="30"/>
  <c r="H1393" i="30"/>
  <c r="H1405" i="30"/>
  <c r="H1417" i="30"/>
  <c r="H1429" i="30"/>
  <c r="H1441" i="30"/>
  <c r="H1453" i="30"/>
  <c r="H1465" i="30"/>
  <c r="H1477" i="30"/>
  <c r="H1489" i="30"/>
  <c r="H1501" i="30"/>
  <c r="H1513" i="30"/>
  <c r="H1525" i="30"/>
  <c r="H1537" i="30"/>
  <c r="H1549" i="30"/>
  <c r="H1561" i="30"/>
  <c r="H1573" i="30"/>
  <c r="H1585" i="30"/>
  <c r="H1597" i="30"/>
  <c r="H1609" i="30"/>
  <c r="H1621" i="30"/>
  <c r="H1633" i="30"/>
  <c r="H1645" i="30"/>
  <c r="H1657" i="30"/>
  <c r="H1669" i="30"/>
  <c r="H1681" i="30"/>
  <c r="H1693" i="30"/>
  <c r="H1705" i="30"/>
  <c r="H1717" i="30"/>
  <c r="H1729" i="30"/>
  <c r="H1741" i="30"/>
  <c r="H1753" i="30"/>
  <c r="H1765" i="30"/>
  <c r="H1777" i="30"/>
  <c r="H1789" i="30"/>
  <c r="H1801" i="30"/>
  <c r="H1813" i="30"/>
  <c r="H1825" i="30"/>
  <c r="H1837" i="30"/>
  <c r="H1849" i="30"/>
  <c r="H1861" i="30"/>
  <c r="H1873" i="30"/>
  <c r="H1885" i="30"/>
  <c r="H1897" i="30"/>
  <c r="H1909" i="30"/>
  <c r="H1921" i="30"/>
  <c r="H1933" i="30"/>
  <c r="H1945" i="30"/>
  <c r="H1957" i="30"/>
  <c r="H1969" i="30"/>
  <c r="H1981" i="30"/>
  <c r="H1993" i="30"/>
  <c r="H2005" i="30"/>
  <c r="H2017" i="30"/>
  <c r="H2029" i="30"/>
  <c r="H2041" i="30"/>
  <c r="H2053" i="30"/>
  <c r="H2065" i="30"/>
  <c r="H2077" i="30"/>
  <c r="H2089" i="30"/>
  <c r="H2101" i="30"/>
  <c r="H2113" i="30"/>
  <c r="H2125" i="30"/>
  <c r="H2137" i="30"/>
  <c r="H2149" i="30"/>
  <c r="H2161" i="30"/>
  <c r="H31" i="30"/>
  <c r="H62" i="30"/>
  <c r="H95" i="30"/>
  <c r="H127" i="30"/>
  <c r="H158" i="30"/>
  <c r="H191" i="30"/>
  <c r="H223" i="30"/>
  <c r="H254" i="30"/>
  <c r="H287" i="30"/>
  <c r="H319" i="30"/>
  <c r="H350" i="30"/>
  <c r="H383" i="30"/>
  <c r="H415" i="30"/>
  <c r="H446" i="30"/>
  <c r="H479" i="30"/>
  <c r="H508" i="30"/>
  <c r="H538" i="30"/>
  <c r="H566" i="30"/>
  <c r="H595" i="30"/>
  <c r="H624" i="30"/>
  <c r="H651" i="30"/>
  <c r="H677" i="30"/>
  <c r="H703" i="30"/>
  <c r="H728" i="30"/>
  <c r="H747" i="30"/>
  <c r="H771" i="30"/>
  <c r="H795" i="30"/>
  <c r="H818" i="30"/>
  <c r="H835" i="30"/>
  <c r="H857" i="30"/>
  <c r="H875" i="30"/>
  <c r="H896" i="30"/>
  <c r="H914" i="30"/>
  <c r="H936" i="30"/>
  <c r="H953" i="30"/>
  <c r="H975" i="30"/>
  <c r="H992" i="30"/>
  <c r="H1014" i="30"/>
  <c r="H1031" i="30"/>
  <c r="H1051" i="30"/>
  <c r="H1067" i="30"/>
  <c r="H1087" i="30"/>
  <c r="H1103" i="30"/>
  <c r="H1123" i="30"/>
  <c r="H1139" i="30"/>
  <c r="H1159" i="30"/>
  <c r="H1175" i="30"/>
  <c r="H1195" i="30"/>
  <c r="H1211" i="30"/>
  <c r="H1224" i="30"/>
  <c r="H1237" i="30"/>
  <c r="H1250" i="30"/>
  <c r="H1262" i="30"/>
  <c r="H1274" i="30"/>
  <c r="H1286" i="30"/>
  <c r="H1298" i="30"/>
  <c r="H1310" i="30"/>
  <c r="H1322" i="30"/>
  <c r="H1334" i="30"/>
  <c r="H1346" i="30"/>
  <c r="H1358" i="30"/>
  <c r="H1370" i="30"/>
  <c r="H1382" i="30"/>
  <c r="H1394" i="30"/>
  <c r="H1406" i="30"/>
  <c r="H1418" i="30"/>
  <c r="H1430" i="30"/>
  <c r="H1442" i="30"/>
  <c r="H1454" i="30"/>
  <c r="H1466" i="30"/>
  <c r="H1478" i="30"/>
  <c r="H1490" i="30"/>
  <c r="H1502" i="30"/>
  <c r="H1514" i="30"/>
  <c r="H1526" i="30"/>
  <c r="H1538" i="30"/>
  <c r="H1550" i="30"/>
  <c r="H1562" i="30"/>
  <c r="H1574" i="30"/>
  <c r="H1586" i="30"/>
  <c r="H1598" i="30"/>
  <c r="H1610" i="30"/>
  <c r="H1622" i="30"/>
  <c r="H1634" i="30"/>
  <c r="H1646" i="30"/>
  <c r="H1658" i="30"/>
  <c r="H1670" i="30"/>
  <c r="H1682" i="30"/>
  <c r="H1694" i="30"/>
  <c r="H1706" i="30"/>
  <c r="H1718" i="30"/>
  <c r="H1730" i="30"/>
  <c r="H1742" i="30"/>
  <c r="H1754" i="30"/>
  <c r="H1766" i="30"/>
  <c r="H1778" i="30"/>
  <c r="H1790" i="30"/>
  <c r="H1802" i="30"/>
  <c r="H1814" i="30"/>
  <c r="H1826" i="30"/>
  <c r="H1838" i="30"/>
  <c r="H1850" i="30"/>
  <c r="H1862" i="30"/>
  <c r="H1874" i="30"/>
  <c r="H1886" i="30"/>
  <c r="H1898" i="30"/>
  <c r="H1910" i="30"/>
  <c r="H32" i="30"/>
  <c r="H63" i="30"/>
  <c r="H96" i="30"/>
  <c r="H128" i="30"/>
  <c r="H159" i="30"/>
  <c r="H192" i="30"/>
  <c r="H224" i="30"/>
  <c r="H255" i="30"/>
  <c r="H288" i="30"/>
  <c r="H320" i="30"/>
  <c r="H351" i="30"/>
  <c r="H384" i="30"/>
  <c r="H416" i="30"/>
  <c r="H447" i="30"/>
  <c r="H480" i="30"/>
  <c r="H510" i="30"/>
  <c r="H539" i="30"/>
  <c r="H567" i="30"/>
  <c r="H596" i="30"/>
  <c r="H625" i="30"/>
  <c r="H652" i="30"/>
  <c r="H678" i="30"/>
  <c r="H704" i="30"/>
  <c r="H730" i="30"/>
  <c r="H754" i="30"/>
  <c r="H772" i="30"/>
  <c r="H796" i="30"/>
  <c r="H819" i="30"/>
  <c r="H836" i="30"/>
  <c r="H858" i="30"/>
  <c r="H876" i="30"/>
  <c r="H898" i="30"/>
  <c r="H915" i="30"/>
  <c r="H937" i="30"/>
  <c r="H954" i="30"/>
  <c r="H976" i="30"/>
  <c r="H994" i="30"/>
  <c r="H1015" i="30"/>
  <c r="H1032" i="30"/>
  <c r="H1052" i="30"/>
  <c r="H1068" i="30"/>
  <c r="H1088" i="30"/>
  <c r="H1104" i="30"/>
  <c r="H1124" i="30"/>
  <c r="H1140" i="30"/>
  <c r="H1160" i="30"/>
  <c r="H1176" i="30"/>
  <c r="H1196" i="30"/>
  <c r="H1212" i="30"/>
  <c r="H1225" i="30"/>
  <c r="H1238" i="30"/>
  <c r="H1251" i="30"/>
  <c r="H1263" i="30"/>
  <c r="H1275" i="30"/>
  <c r="H1287" i="30"/>
  <c r="H1299" i="30"/>
  <c r="H1311" i="30"/>
  <c r="H1323" i="30"/>
  <c r="H1335" i="30"/>
  <c r="H1347" i="30"/>
  <c r="H1359" i="30"/>
  <c r="H1371" i="30"/>
  <c r="H1383" i="30"/>
  <c r="H1395" i="30"/>
  <c r="H1407" i="30"/>
  <c r="H1419" i="30"/>
  <c r="H1431" i="30"/>
  <c r="H1443" i="30"/>
  <c r="H1455" i="30"/>
  <c r="H1467" i="30"/>
  <c r="H1479" i="30"/>
  <c r="H1491" i="30"/>
  <c r="H1503" i="30"/>
  <c r="H1515" i="30"/>
  <c r="H1527" i="30"/>
  <c r="H1539" i="30"/>
  <c r="H1551" i="30"/>
  <c r="H1563" i="30"/>
  <c r="H1575" i="30"/>
  <c r="H1587" i="30"/>
  <c r="H1599" i="30"/>
  <c r="H1611" i="30"/>
  <c r="H1623" i="30"/>
  <c r="H1635" i="30"/>
  <c r="H1647" i="30"/>
  <c r="H1659" i="30"/>
  <c r="H1671" i="30"/>
  <c r="H1683" i="30"/>
  <c r="H1695" i="30"/>
  <c r="H1707" i="30"/>
  <c r="H1719" i="30"/>
  <c r="H1731" i="30"/>
  <c r="H1743" i="30"/>
  <c r="H35" i="30"/>
  <c r="H67" i="30"/>
  <c r="H98" i="30"/>
  <c r="H131" i="30"/>
  <c r="H163" i="30"/>
  <c r="H194" i="30"/>
  <c r="H227" i="30"/>
  <c r="H259" i="30"/>
  <c r="H290" i="30"/>
  <c r="H323" i="30"/>
  <c r="H355" i="30"/>
  <c r="H386" i="30"/>
  <c r="H419" i="30"/>
  <c r="H451" i="30"/>
  <c r="H482" i="30"/>
  <c r="H512" i="30"/>
  <c r="H541" i="30"/>
  <c r="H570" i="30"/>
  <c r="H599" i="30"/>
  <c r="H627" i="30"/>
  <c r="H654" i="30"/>
  <c r="H680" i="30"/>
  <c r="H707" i="30"/>
  <c r="H732" i="30"/>
  <c r="H756" i="30"/>
  <c r="H780" i="30"/>
  <c r="H798" i="30"/>
  <c r="H821" i="30"/>
  <c r="H839" i="30"/>
  <c r="H860" i="30"/>
  <c r="H878" i="30"/>
  <c r="H900" i="30"/>
  <c r="H917" i="30"/>
  <c r="H939" i="30"/>
  <c r="H956" i="30"/>
  <c r="H978" i="30"/>
  <c r="H996" i="30"/>
  <c r="H1018" i="30"/>
  <c r="H1034" i="30"/>
  <c r="H1054" i="30"/>
  <c r="H1070" i="30"/>
  <c r="H1090" i="30"/>
  <c r="H1106" i="30"/>
  <c r="H1126" i="30"/>
  <c r="H1142" i="30"/>
  <c r="H1162" i="30"/>
  <c r="H1178" i="30"/>
  <c r="H1198" i="30"/>
  <c r="H1214" i="30"/>
  <c r="H1228" i="30"/>
  <c r="H1241" i="30"/>
  <c r="H1253" i="30"/>
  <c r="H1265" i="30"/>
  <c r="H1277" i="30"/>
  <c r="H1289" i="30"/>
  <c r="H1301" i="30"/>
  <c r="H1313" i="30"/>
  <c r="H1325" i="30"/>
  <c r="H1337" i="30"/>
  <c r="H1349" i="30"/>
  <c r="H1361" i="30"/>
  <c r="H1373" i="30"/>
  <c r="H1385" i="30"/>
  <c r="H1397" i="30"/>
  <c r="H1409" i="30"/>
  <c r="H1421" i="30"/>
  <c r="H1433" i="30"/>
  <c r="H1445" i="30"/>
  <c r="H1457" i="30"/>
  <c r="H44" i="30"/>
  <c r="H75" i="30"/>
  <c r="H108" i="30"/>
  <c r="H140" i="30"/>
  <c r="H171" i="30"/>
  <c r="H204" i="30"/>
  <c r="H236" i="30"/>
  <c r="H267" i="30"/>
  <c r="H300" i="30"/>
  <c r="H332" i="30"/>
  <c r="H363" i="30"/>
  <c r="H396" i="30"/>
  <c r="H428" i="30"/>
  <c r="H459" i="30"/>
  <c r="H492" i="30"/>
  <c r="H520" i="30"/>
  <c r="H550" i="30"/>
  <c r="H578" i="30"/>
  <c r="H607" i="30"/>
  <c r="H636" i="30"/>
  <c r="H662" i="30"/>
  <c r="H688" i="30"/>
  <c r="H714" i="30"/>
  <c r="H734" i="30"/>
  <c r="H758" i="30"/>
  <c r="H782" i="30"/>
  <c r="H806" i="30"/>
  <c r="H823" i="30"/>
  <c r="H845" i="30"/>
  <c r="H863" i="30"/>
  <c r="H884" i="30"/>
  <c r="H902" i="30"/>
  <c r="H924" i="30"/>
  <c r="H941" i="30"/>
  <c r="H963" i="30"/>
  <c r="H980" i="30"/>
  <c r="H1002" i="30"/>
  <c r="H1020" i="30"/>
  <c r="H1040" i="30"/>
  <c r="H1056" i="30"/>
  <c r="H1076" i="30"/>
  <c r="H1092" i="30"/>
  <c r="H1112" i="30"/>
  <c r="H1128" i="30"/>
  <c r="H1148" i="30"/>
  <c r="H1164" i="30"/>
  <c r="H1184" i="30"/>
  <c r="H1200" i="30"/>
  <c r="H1217" i="30"/>
  <c r="H1230" i="30"/>
  <c r="H1243" i="30"/>
  <c r="H1255" i="30"/>
  <c r="H1267" i="30"/>
  <c r="H1279" i="30"/>
  <c r="H1291" i="30"/>
  <c r="H1303" i="30"/>
  <c r="H1315" i="30"/>
  <c r="H1327" i="30"/>
  <c r="H1339" i="30"/>
  <c r="H1351" i="30"/>
  <c r="H1363" i="30"/>
  <c r="H1375" i="30"/>
  <c r="H1387" i="30"/>
  <c r="H1399" i="30"/>
  <c r="H1411" i="30"/>
  <c r="H1423" i="30"/>
  <c r="H1435" i="30"/>
  <c r="H1447" i="30"/>
  <c r="H1459" i="30"/>
  <c r="H1471" i="30"/>
  <c r="H1483" i="30"/>
  <c r="H1495" i="30"/>
  <c r="H1507" i="30"/>
  <c r="H1519" i="30"/>
  <c r="H1531" i="30"/>
  <c r="H1543" i="30"/>
  <c r="H1555" i="30"/>
  <c r="H1567" i="30"/>
  <c r="H1579" i="30"/>
  <c r="H1591" i="30"/>
  <c r="H1603" i="30"/>
  <c r="H1615" i="30"/>
  <c r="H1627" i="30"/>
  <c r="H1639" i="30"/>
  <c r="H1651" i="30"/>
  <c r="H47" i="30"/>
  <c r="H79" i="30"/>
  <c r="H110" i="30"/>
  <c r="H143" i="30"/>
  <c r="H175" i="30"/>
  <c r="H206" i="30"/>
  <c r="H239" i="30"/>
  <c r="H271" i="30"/>
  <c r="H302" i="30"/>
  <c r="H335" i="30"/>
  <c r="H367" i="30"/>
  <c r="H398" i="30"/>
  <c r="H431" i="30"/>
  <c r="H463" i="30"/>
  <c r="H494" i="30"/>
  <c r="H523" i="30"/>
  <c r="H552" i="30"/>
  <c r="H580" i="30"/>
  <c r="H610" i="30"/>
  <c r="H638" i="30"/>
  <c r="H664" i="30"/>
  <c r="H690" i="30"/>
  <c r="H716" i="30"/>
  <c r="H740" i="30"/>
  <c r="H759" i="30"/>
  <c r="H783" i="30"/>
  <c r="H807" i="30"/>
  <c r="H824" i="30"/>
  <c r="H846" i="30"/>
  <c r="H864" i="30"/>
  <c r="H886" i="30"/>
  <c r="H903" i="30"/>
  <c r="H925" i="30"/>
  <c r="H942" i="30"/>
  <c r="H964" i="30"/>
  <c r="H982" i="30"/>
  <c r="H1003" i="30"/>
  <c r="H1021" i="30"/>
  <c r="H1041" i="30"/>
  <c r="H1057" i="30"/>
  <c r="H1077" i="30"/>
  <c r="H1093" i="30"/>
  <c r="H1113" i="30"/>
  <c r="H1129" i="30"/>
  <c r="H1149" i="30"/>
  <c r="H1165" i="30"/>
  <c r="H1185" i="30"/>
  <c r="H1201" i="30"/>
  <c r="H1218" i="30"/>
  <c r="H1231" i="30"/>
  <c r="H1244" i="30"/>
  <c r="H1256" i="30"/>
  <c r="H1268" i="30"/>
  <c r="H1280" i="30"/>
  <c r="H1292" i="30"/>
  <c r="H1304" i="30"/>
  <c r="H1316" i="30"/>
  <c r="H1328" i="30"/>
  <c r="H34" i="30"/>
  <c r="H97" i="30"/>
  <c r="H160" i="30"/>
  <c r="H226" i="30"/>
  <c r="H289" i="30"/>
  <c r="H352" i="30"/>
  <c r="H418" i="30"/>
  <c r="H481" i="30"/>
  <c r="H540" i="30"/>
  <c r="H598" i="30"/>
  <c r="H653" i="30"/>
  <c r="H706" i="30"/>
  <c r="H755" i="30"/>
  <c r="H797" i="30"/>
  <c r="H838" i="30"/>
  <c r="H877" i="30"/>
  <c r="H916" i="30"/>
  <c r="H955" i="30"/>
  <c r="H995" i="30"/>
  <c r="H1033" i="30"/>
  <c r="H1069" i="30"/>
  <c r="H1105" i="30"/>
  <c r="H1141" i="30"/>
  <c r="H1177" i="30"/>
  <c r="H1213" i="30"/>
  <c r="H1240" i="30"/>
  <c r="H1264" i="30"/>
  <c r="H1288" i="30"/>
  <c r="H1312" i="30"/>
  <c r="H1336" i="30"/>
  <c r="H1355" i="30"/>
  <c r="H1377" i="30"/>
  <c r="H1398" i="30"/>
  <c r="H1416" i="30"/>
  <c r="H1438" i="30"/>
  <c r="H1460" i="30"/>
  <c r="H1476" i="30"/>
  <c r="H1496" i="30"/>
  <c r="H1512" i="30"/>
  <c r="H1532" i="30"/>
  <c r="H1548" i="30"/>
  <c r="H1568" i="30"/>
  <c r="H1584" i="30"/>
  <c r="H1604" i="30"/>
  <c r="H1620" i="30"/>
  <c r="H1640" i="30"/>
  <c r="H1656" i="30"/>
  <c r="H1674" i="30"/>
  <c r="H1689" i="30"/>
  <c r="H1704" i="30"/>
  <c r="H1722" i="30"/>
  <c r="H1737" i="30"/>
  <c r="H1752" i="30"/>
  <c r="H1768" i="30"/>
  <c r="H1782" i="30"/>
  <c r="H1796" i="30"/>
  <c r="H1810" i="30"/>
  <c r="H1824" i="30"/>
  <c r="H1840" i="30"/>
  <c r="H1854" i="30"/>
  <c r="H1868" i="30"/>
  <c r="H1882" i="30"/>
  <c r="H1896" i="30"/>
  <c r="H1912" i="30"/>
  <c r="H1925" i="30"/>
  <c r="H1938" i="30"/>
  <c r="H1951" i="30"/>
  <c r="H1964" i="30"/>
  <c r="H1977" i="30"/>
  <c r="H1990" i="30"/>
  <c r="H2003" i="30"/>
  <c r="H2016" i="30"/>
  <c r="H2030" i="30"/>
  <c r="H2043" i="30"/>
  <c r="H2056" i="30"/>
  <c r="H2069" i="30"/>
  <c r="H2082" i="30"/>
  <c r="H2095" i="30"/>
  <c r="H2108" i="30"/>
  <c r="H2121" i="30"/>
  <c r="H2134" i="30"/>
  <c r="H2147" i="30"/>
  <c r="H2160" i="30"/>
  <c r="H2173" i="30"/>
  <c r="H2185" i="30"/>
  <c r="H2197" i="30"/>
  <c r="H2209" i="30"/>
  <c r="H2221" i="30"/>
  <c r="H2233" i="30"/>
  <c r="H2245" i="30"/>
  <c r="H2257" i="30"/>
  <c r="H2269" i="30"/>
  <c r="H2281" i="30"/>
  <c r="H2293" i="30"/>
  <c r="H2305" i="30"/>
  <c r="H2317" i="30"/>
  <c r="H2329" i="30"/>
  <c r="H2341" i="30"/>
  <c r="H2353" i="30"/>
  <c r="H2365" i="30"/>
  <c r="H2377" i="30"/>
  <c r="H2389" i="30"/>
  <c r="H2401" i="30"/>
  <c r="H2413" i="30"/>
  <c r="H2425" i="30"/>
  <c r="H2437" i="30"/>
  <c r="H2449" i="30"/>
  <c r="H2461" i="30"/>
  <c r="H2473" i="30"/>
  <c r="H2485" i="30"/>
  <c r="H2497" i="30"/>
  <c r="H2509" i="30"/>
  <c r="H2521" i="30"/>
  <c r="H2533" i="30"/>
  <c r="H2545" i="30"/>
  <c r="H2557" i="30"/>
  <c r="H2569" i="30"/>
  <c r="H2581" i="30"/>
  <c r="H2593" i="30"/>
  <c r="H2605" i="30"/>
  <c r="H2617" i="30"/>
  <c r="H2629" i="30"/>
  <c r="H2641" i="30"/>
  <c r="H2653" i="30"/>
  <c r="H2665" i="30"/>
  <c r="H2677" i="30"/>
  <c r="H2689" i="30"/>
  <c r="H2701" i="30"/>
  <c r="H2713" i="30"/>
  <c r="H2725" i="30"/>
  <c r="H2737" i="30"/>
  <c r="H2749" i="30"/>
  <c r="H2761" i="30"/>
  <c r="H2773" i="30"/>
  <c r="H2785" i="30"/>
  <c r="H2797" i="30"/>
  <c r="H2809" i="30"/>
  <c r="H2821" i="30"/>
  <c r="H2833" i="30"/>
  <c r="H2845" i="30"/>
  <c r="H2857" i="30"/>
  <c r="H2869" i="30"/>
  <c r="H2881" i="30"/>
  <c r="H2893" i="30"/>
  <c r="H2905" i="30"/>
  <c r="H2917" i="30"/>
  <c r="H2929" i="30"/>
  <c r="H2941" i="30"/>
  <c r="H2953" i="30"/>
  <c r="H2965" i="30"/>
  <c r="H2977" i="30"/>
  <c r="H2989" i="30"/>
  <c r="H3001" i="30"/>
  <c r="H3013" i="30"/>
  <c r="H3025" i="30"/>
  <c r="H3037" i="30"/>
  <c r="H3049" i="30"/>
  <c r="H3061" i="30"/>
  <c r="H3073" i="30"/>
  <c r="H3085" i="30"/>
  <c r="H3097" i="30"/>
  <c r="H36" i="30"/>
  <c r="H99" i="30"/>
  <c r="H164" i="30"/>
  <c r="H228" i="30"/>
  <c r="H291" i="30"/>
  <c r="H356" i="30"/>
  <c r="H420" i="30"/>
  <c r="H483" i="30"/>
  <c r="H542" i="30"/>
  <c r="H600" i="30"/>
  <c r="H655" i="30"/>
  <c r="H708" i="30"/>
  <c r="H757" i="30"/>
  <c r="H799" i="30"/>
  <c r="H844" i="30"/>
  <c r="H883" i="30"/>
  <c r="H923" i="30"/>
  <c r="H962" i="30"/>
  <c r="H1001" i="30"/>
  <c r="H1039" i="30"/>
  <c r="H1075" i="30"/>
  <c r="H1111" i="30"/>
  <c r="H1147" i="30"/>
  <c r="H1183" i="30"/>
  <c r="H1216" i="30"/>
  <c r="H1242" i="30"/>
  <c r="H1266" i="30"/>
  <c r="H1290" i="30"/>
  <c r="H1314" i="30"/>
  <c r="H1338" i="30"/>
  <c r="H1356" i="30"/>
  <c r="H1378" i="30"/>
  <c r="H1400" i="30"/>
  <c r="H1420" i="30"/>
  <c r="H1439" i="30"/>
  <c r="H1461" i="30"/>
  <c r="H1480" i="30"/>
  <c r="H1497" i="30"/>
  <c r="H1516" i="30"/>
  <c r="H1533" i="30"/>
  <c r="H1552" i="30"/>
  <c r="H1569" i="30"/>
  <c r="H1588" i="30"/>
  <c r="H1605" i="30"/>
  <c r="H1624" i="30"/>
  <c r="H1641" i="30"/>
  <c r="H1660" i="30"/>
  <c r="H1675" i="30"/>
  <c r="H1690" i="30"/>
  <c r="H1708" i="30"/>
  <c r="H1723" i="30"/>
  <c r="H1738" i="30"/>
  <c r="H1755" i="30"/>
  <c r="H1769" i="30"/>
  <c r="H1783" i="30"/>
  <c r="H1797" i="30"/>
  <c r="H1811" i="30"/>
  <c r="H1827" i="30"/>
  <c r="H1841" i="30"/>
  <c r="H1855" i="30"/>
  <c r="H1869" i="30"/>
  <c r="H1883" i="30"/>
  <c r="H1899" i="30"/>
  <c r="H1913" i="30"/>
  <c r="H1926" i="30"/>
  <c r="H1939" i="30"/>
  <c r="H1952" i="30"/>
  <c r="H1965" i="30"/>
  <c r="H1978" i="30"/>
  <c r="H1991" i="30"/>
  <c r="H2004" i="30"/>
  <c r="H2018" i="30"/>
  <c r="H2031" i="30"/>
  <c r="H2044" i="30"/>
  <c r="H2057" i="30"/>
  <c r="H2070" i="30"/>
  <c r="H2083" i="30"/>
  <c r="H2096" i="30"/>
  <c r="H2109" i="30"/>
  <c r="H2122" i="30"/>
  <c r="H2135" i="30"/>
  <c r="H2148" i="30"/>
  <c r="H2162" i="30"/>
  <c r="H2174" i="30"/>
  <c r="H2186" i="30"/>
  <c r="H2198" i="30"/>
  <c r="H2210" i="30"/>
  <c r="H2222" i="30"/>
  <c r="H2234" i="30"/>
  <c r="H2246" i="30"/>
  <c r="H2258" i="30"/>
  <c r="H2270" i="30"/>
  <c r="H2282" i="30"/>
  <c r="H2294" i="30"/>
  <c r="H2306" i="30"/>
  <c r="H2318" i="30"/>
  <c r="H2330" i="30"/>
  <c r="H2342" i="30"/>
  <c r="H2354" i="30"/>
  <c r="H2366" i="30"/>
  <c r="H2378" i="30"/>
  <c r="H2390" i="30"/>
  <c r="H2402" i="30"/>
  <c r="H2414" i="30"/>
  <c r="H2426" i="30"/>
  <c r="H2438" i="30"/>
  <c r="H2450" i="30"/>
  <c r="H2462" i="30"/>
  <c r="H2474" i="30"/>
  <c r="H2486" i="30"/>
  <c r="H2498" i="30"/>
  <c r="H2510" i="30"/>
  <c r="H2522" i="30"/>
  <c r="H2534" i="30"/>
  <c r="H2546" i="30"/>
  <c r="H2558" i="30"/>
  <c r="H2570" i="30"/>
  <c r="H2582" i="30"/>
  <c r="H2594" i="30"/>
  <c r="H2606" i="30"/>
  <c r="H48" i="30"/>
  <c r="H111" i="30"/>
  <c r="H176" i="30"/>
  <c r="H240" i="30"/>
  <c r="H303" i="30"/>
  <c r="H368" i="30"/>
  <c r="H432" i="30"/>
  <c r="H495" i="30"/>
  <c r="H553" i="30"/>
  <c r="H611" i="30"/>
  <c r="H665" i="30"/>
  <c r="H718" i="30"/>
  <c r="H760" i="30"/>
  <c r="H808" i="30"/>
  <c r="H847" i="30"/>
  <c r="H887" i="30"/>
  <c r="H926" i="30"/>
  <c r="H965" i="30"/>
  <c r="H1004" i="30"/>
  <c r="H1042" i="30"/>
  <c r="H1078" i="30"/>
  <c r="H1114" i="30"/>
  <c r="H1150" i="30"/>
  <c r="H1186" i="30"/>
  <c r="H1219" i="30"/>
  <c r="H1245" i="30"/>
  <c r="H1269" i="30"/>
  <c r="H1293" i="30"/>
  <c r="H1317" i="30"/>
  <c r="H1340" i="30"/>
  <c r="H1360" i="30"/>
  <c r="H1379" i="30"/>
  <c r="H1401" i="30"/>
  <c r="H1422" i="30"/>
  <c r="H1440" i="30"/>
  <c r="H1462" i="30"/>
  <c r="H1481" i="30"/>
  <c r="H1498" i="30"/>
  <c r="H1517" i="30"/>
  <c r="H1534" i="30"/>
  <c r="H1553" i="30"/>
  <c r="H1570" i="30"/>
  <c r="H1589" i="30"/>
  <c r="H1606" i="30"/>
  <c r="H1625" i="30"/>
  <c r="H1642" i="30"/>
  <c r="H1661" i="30"/>
  <c r="H1676" i="30"/>
  <c r="H1691" i="30"/>
  <c r="H1709" i="30"/>
  <c r="H1724" i="30"/>
  <c r="H1739" i="30"/>
  <c r="H1756" i="30"/>
  <c r="H1770" i="30"/>
  <c r="H1784" i="30"/>
  <c r="H1798" i="30"/>
  <c r="H1812" i="30"/>
  <c r="H1828" i="30"/>
  <c r="H1842" i="30"/>
  <c r="H1856" i="30"/>
  <c r="H1870" i="30"/>
  <c r="H1884" i="30"/>
  <c r="H1900" i="30"/>
  <c r="H1914" i="30"/>
  <c r="H1927" i="30"/>
  <c r="H1940" i="30"/>
  <c r="H1953" i="30"/>
  <c r="H1966" i="30"/>
  <c r="H1979" i="30"/>
  <c r="H1992" i="30"/>
  <c r="H2006" i="30"/>
  <c r="H2019" i="30"/>
  <c r="H2032" i="30"/>
  <c r="H2045" i="30"/>
  <c r="H2058" i="30"/>
  <c r="H2071" i="30"/>
  <c r="H2084" i="30"/>
  <c r="H2097" i="30"/>
  <c r="H2110" i="30"/>
  <c r="H2123" i="30"/>
  <c r="H2136" i="30"/>
  <c r="H2150" i="30"/>
  <c r="H2163" i="30"/>
  <c r="H2175" i="30"/>
  <c r="H2187" i="30"/>
  <c r="H2199" i="30"/>
  <c r="H2211" i="30"/>
  <c r="H2223" i="30"/>
  <c r="H2235" i="30"/>
  <c r="H2247" i="30"/>
  <c r="H2259" i="30"/>
  <c r="H2271" i="30"/>
  <c r="H2283" i="30"/>
  <c r="H2295" i="30"/>
  <c r="H2307" i="30"/>
  <c r="H2319" i="30"/>
  <c r="H2331" i="30"/>
  <c r="H2343" i="30"/>
  <c r="H2355" i="30"/>
  <c r="H2367" i="30"/>
  <c r="H2379" i="30"/>
  <c r="H2391" i="30"/>
  <c r="H2403" i="30"/>
  <c r="H2415" i="30"/>
  <c r="H2427" i="30"/>
  <c r="H2439" i="30"/>
  <c r="H2451" i="30"/>
  <c r="H2463" i="30"/>
  <c r="H2475" i="30"/>
  <c r="H2487" i="30"/>
  <c r="H2499" i="30"/>
  <c r="H2511" i="30"/>
  <c r="H2523" i="30"/>
  <c r="H2535" i="30"/>
  <c r="H2547" i="30"/>
  <c r="H2559" i="30"/>
  <c r="H2571" i="30"/>
  <c r="H2583" i="30"/>
  <c r="H2595" i="30"/>
  <c r="H2607" i="30"/>
  <c r="H2619" i="30"/>
  <c r="H50" i="30"/>
  <c r="H115" i="30"/>
  <c r="H179" i="30"/>
  <c r="H242" i="30"/>
  <c r="H307" i="30"/>
  <c r="H371" i="30"/>
  <c r="H434" i="30"/>
  <c r="H498" i="30"/>
  <c r="H555" i="30"/>
  <c r="H613" i="30"/>
  <c r="H667" i="30"/>
  <c r="H720" i="30"/>
  <c r="H768" i="30"/>
  <c r="H810" i="30"/>
  <c r="H850" i="30"/>
  <c r="H889" i="30"/>
  <c r="H928" i="30"/>
  <c r="H967" i="30"/>
  <c r="H1007" i="30"/>
  <c r="H1044" i="30"/>
  <c r="H1080" i="30"/>
  <c r="H1116" i="30"/>
  <c r="H1152" i="30"/>
  <c r="H1188" i="30"/>
  <c r="H1221" i="30"/>
  <c r="H1247" i="30"/>
  <c r="H1271" i="30"/>
  <c r="H1295" i="30"/>
  <c r="H1319" i="30"/>
  <c r="H1342" i="30"/>
  <c r="H1364" i="30"/>
  <c r="H1384" i="30"/>
  <c r="H1403" i="30"/>
  <c r="H1425" i="30"/>
  <c r="H1446" i="30"/>
  <c r="H1464" i="30"/>
  <c r="H1484" i="30"/>
  <c r="H1500" i="30"/>
  <c r="H1520" i="30"/>
  <c r="H1536" i="30"/>
  <c r="H1556" i="30"/>
  <c r="H1572" i="30"/>
  <c r="H1592" i="30"/>
  <c r="H1608" i="30"/>
  <c r="H1628" i="30"/>
  <c r="H1644" i="30"/>
  <c r="H1663" i="30"/>
  <c r="H1678" i="30"/>
  <c r="H1696" i="30"/>
  <c r="H1711" i="30"/>
  <c r="H1726" i="30"/>
  <c r="H1744" i="30"/>
  <c r="H1758" i="30"/>
  <c r="H1772" i="30"/>
  <c r="H1786" i="30"/>
  <c r="H1800" i="30"/>
  <c r="H1816" i="30"/>
  <c r="H1830" i="30"/>
  <c r="H1844" i="30"/>
  <c r="H1858" i="30"/>
  <c r="H1872" i="30"/>
  <c r="H1888" i="30"/>
  <c r="H1902" i="30"/>
  <c r="H1916" i="30"/>
  <c r="H1929" i="30"/>
  <c r="H1942" i="30"/>
  <c r="H1955" i="30"/>
  <c r="H1968" i="30"/>
  <c r="H1982" i="30"/>
  <c r="H1995" i="30"/>
  <c r="H2008" i="30"/>
  <c r="H2021" i="30"/>
  <c r="H2034" i="30"/>
  <c r="H2047" i="30"/>
  <c r="H2060" i="30"/>
  <c r="H2073" i="30"/>
  <c r="H2086" i="30"/>
  <c r="H2099" i="30"/>
  <c r="H2112" i="30"/>
  <c r="H2126" i="30"/>
  <c r="H2139" i="30"/>
  <c r="H2152" i="30"/>
  <c r="H2165" i="30"/>
  <c r="H2177" i="30"/>
  <c r="H2189" i="30"/>
  <c r="H64" i="30"/>
  <c r="H130" i="30"/>
  <c r="H193" i="30"/>
  <c r="H256" i="30"/>
  <c r="H322" i="30"/>
  <c r="H385" i="30"/>
  <c r="H448" i="30"/>
  <c r="H511" i="30"/>
  <c r="H568" i="30"/>
  <c r="H626" i="30"/>
  <c r="H679" i="30"/>
  <c r="H731" i="30"/>
  <c r="H773" i="30"/>
  <c r="H820" i="30"/>
  <c r="H859" i="30"/>
  <c r="H899" i="30"/>
  <c r="H938" i="30"/>
  <c r="H977" i="30"/>
  <c r="H1016" i="30"/>
  <c r="H1053" i="30"/>
  <c r="H1089" i="30"/>
  <c r="H1125" i="30"/>
  <c r="H1161" i="30"/>
  <c r="H1197" i="30"/>
  <c r="H1226" i="30"/>
  <c r="H1252" i="30"/>
  <c r="H1276" i="30"/>
  <c r="H1300" i="30"/>
  <c r="H1324" i="30"/>
  <c r="H1344" i="30"/>
  <c r="H1366" i="30"/>
  <c r="H1388" i="30"/>
  <c r="H1408" i="30"/>
  <c r="H1427" i="30"/>
  <c r="H1449" i="30"/>
  <c r="H1469" i="30"/>
  <c r="H1486" i="30"/>
  <c r="H1505" i="30"/>
  <c r="H1522" i="30"/>
  <c r="H1541" i="30"/>
  <c r="H1558" i="30"/>
  <c r="H1577" i="30"/>
  <c r="H1594" i="30"/>
  <c r="H1613" i="30"/>
  <c r="H1630" i="30"/>
  <c r="H1649" i="30"/>
  <c r="H1665" i="30"/>
  <c r="H1680" i="30"/>
  <c r="H1698" i="30"/>
  <c r="H1713" i="30"/>
  <c r="H1728" i="30"/>
  <c r="H1746" i="30"/>
  <c r="H1760" i="30"/>
  <c r="H1774" i="30"/>
  <c r="H1788" i="30"/>
  <c r="H1804" i="30"/>
  <c r="H1818" i="30"/>
  <c r="H1832" i="30"/>
  <c r="H1846" i="30"/>
  <c r="H1860" i="30"/>
  <c r="H1876" i="30"/>
  <c r="H1890" i="30"/>
  <c r="H1904" i="30"/>
  <c r="H1918" i="30"/>
  <c r="H1931" i="30"/>
  <c r="H1944" i="30"/>
  <c r="H1958" i="30"/>
  <c r="H1971" i="30"/>
  <c r="H1984" i="30"/>
  <c r="H1997" i="30"/>
  <c r="H2010" i="30"/>
  <c r="H2023" i="30"/>
  <c r="H2036" i="30"/>
  <c r="H2049" i="30"/>
  <c r="H2062" i="30"/>
  <c r="H2075" i="30"/>
  <c r="H2088" i="30"/>
  <c r="H2102" i="30"/>
  <c r="H2115" i="30"/>
  <c r="H2128" i="30"/>
  <c r="H2141" i="30"/>
  <c r="H2154" i="30"/>
  <c r="H2167" i="30"/>
  <c r="H2179" i="30"/>
  <c r="H2191" i="30"/>
  <c r="H2203" i="30"/>
  <c r="H2215" i="30"/>
  <c r="H2227" i="30"/>
  <c r="H2239" i="30"/>
  <c r="H2251" i="30"/>
  <c r="H2263" i="30"/>
  <c r="H2275" i="30"/>
  <c r="H2287" i="30"/>
  <c r="H2299" i="30"/>
  <c r="H2311" i="30"/>
  <c r="H2323" i="30"/>
  <c r="H68" i="30"/>
  <c r="H132" i="30"/>
  <c r="H195" i="30"/>
  <c r="H260" i="30"/>
  <c r="H324" i="30"/>
  <c r="H387" i="30"/>
  <c r="H452" i="30"/>
  <c r="H514" i="30"/>
  <c r="H571" i="30"/>
  <c r="H628" i="30"/>
  <c r="H682" i="30"/>
  <c r="H733" i="30"/>
  <c r="H781" i="30"/>
  <c r="H822" i="30"/>
  <c r="H862" i="30"/>
  <c r="H901" i="30"/>
  <c r="H940" i="30"/>
  <c r="H979" i="30"/>
  <c r="H1019" i="30"/>
  <c r="H1055" i="30"/>
  <c r="H1091" i="30"/>
  <c r="H1127" i="30"/>
  <c r="H1163" i="30"/>
  <c r="H1199" i="30"/>
  <c r="H1229" i="30"/>
  <c r="H1254" i="30"/>
  <c r="H1278" i="30"/>
  <c r="H1302" i="30"/>
  <c r="H1326" i="30"/>
  <c r="H1348" i="30"/>
  <c r="H1367" i="30"/>
  <c r="H1389" i="30"/>
  <c r="H1410" i="30"/>
  <c r="H1428" i="30"/>
  <c r="H1450" i="30"/>
  <c r="H1470" i="30"/>
  <c r="H1487" i="30"/>
  <c r="H1506" i="30"/>
  <c r="H1523" i="30"/>
  <c r="H1542" i="30"/>
  <c r="H1559" i="30"/>
  <c r="H1578" i="30"/>
  <c r="H1595" i="30"/>
  <c r="H1614" i="30"/>
  <c r="H1631" i="30"/>
  <c r="H1650" i="30"/>
  <c r="H1666" i="30"/>
  <c r="H1684" i="30"/>
  <c r="H1699" i="30"/>
  <c r="H1714" i="30"/>
  <c r="H1732" i="30"/>
  <c r="H1747" i="30"/>
  <c r="H1761" i="30"/>
  <c r="H1775" i="30"/>
  <c r="H1791" i="30"/>
  <c r="H1805" i="30"/>
  <c r="H1819" i="30"/>
  <c r="H1833" i="30"/>
  <c r="H1847" i="30"/>
  <c r="H1863" i="30"/>
  <c r="H1877" i="30"/>
  <c r="H1891" i="30"/>
  <c r="H1905" i="30"/>
  <c r="H1919" i="30"/>
  <c r="H1932" i="30"/>
  <c r="H1946" i="30"/>
  <c r="H1959" i="30"/>
  <c r="H1972" i="30"/>
  <c r="H1985" i="30"/>
  <c r="H49" i="30"/>
  <c r="H178" i="30"/>
  <c r="H304" i="30"/>
  <c r="H433" i="30"/>
  <c r="H554" i="30"/>
  <c r="H666" i="30"/>
  <c r="H767" i="30"/>
  <c r="H848" i="30"/>
  <c r="H927" i="30"/>
  <c r="H1006" i="30"/>
  <c r="H1079" i="30"/>
  <c r="H1151" i="30"/>
  <c r="H1220" i="30"/>
  <c r="H1270" i="30"/>
  <c r="H1318" i="30"/>
  <c r="H1362" i="30"/>
  <c r="H1402" i="30"/>
  <c r="H1444" i="30"/>
  <c r="H1482" i="30"/>
  <c r="H1518" i="30"/>
  <c r="H1554" i="30"/>
  <c r="H1590" i="30"/>
  <c r="H1626" i="30"/>
  <c r="H1662" i="30"/>
  <c r="H1692" i="30"/>
  <c r="H1725" i="30"/>
  <c r="H1757" i="30"/>
  <c r="H1785" i="30"/>
  <c r="H1815" i="30"/>
  <c r="H1843" i="30"/>
  <c r="H1871" i="30"/>
  <c r="H1901" i="30"/>
  <c r="H1928" i="30"/>
  <c r="H1954" i="30"/>
  <c r="H1980" i="30"/>
  <c r="H2002" i="30"/>
  <c r="H2026" i="30"/>
  <c r="H2050" i="30"/>
  <c r="H2072" i="30"/>
  <c r="H2093" i="30"/>
  <c r="H2117" i="30"/>
  <c r="H2140" i="30"/>
  <c r="H2159" i="30"/>
  <c r="H2182" i="30"/>
  <c r="H2202" i="30"/>
  <c r="H2219" i="30"/>
  <c r="H2238" i="30"/>
  <c r="H2255" i="30"/>
  <c r="H2274" i="30"/>
  <c r="H2291" i="30"/>
  <c r="H2310" i="30"/>
  <c r="H2327" i="30"/>
  <c r="H2345" i="30"/>
  <c r="H2360" i="30"/>
  <c r="H2375" i="30"/>
  <c r="H2393" i="30"/>
  <c r="H2408" i="30"/>
  <c r="H2423" i="30"/>
  <c r="H2441" i="30"/>
  <c r="H2456" i="30"/>
  <c r="H2471" i="30"/>
  <c r="H2489" i="30"/>
  <c r="H2504" i="30"/>
  <c r="H2519" i="30"/>
  <c r="H2537" i="30"/>
  <c r="H2552" i="30"/>
  <c r="H2567" i="30"/>
  <c r="H2585" i="30"/>
  <c r="H2600" i="30"/>
  <c r="H2615" i="30"/>
  <c r="H2630" i="30"/>
  <c r="H2643" i="30"/>
  <c r="H2656" i="30"/>
  <c r="H2669" i="30"/>
  <c r="H2682" i="30"/>
  <c r="H2695" i="30"/>
  <c r="H2708" i="30"/>
  <c r="H2721" i="30"/>
  <c r="H2734" i="30"/>
  <c r="H2747" i="30"/>
  <c r="H2760" i="30"/>
  <c r="H2774" i="30"/>
  <c r="H2787" i="30"/>
  <c r="H2800" i="30"/>
  <c r="H2813" i="30"/>
  <c r="H2826" i="30"/>
  <c r="H2839" i="30"/>
  <c r="H2852" i="30"/>
  <c r="H2865" i="30"/>
  <c r="H2878" i="30"/>
  <c r="H2891" i="30"/>
  <c r="H2904" i="30"/>
  <c r="H2918" i="30"/>
  <c r="H2931" i="30"/>
  <c r="H2944" i="30"/>
  <c r="H2957" i="30"/>
  <c r="H2970" i="30"/>
  <c r="H2983" i="30"/>
  <c r="H2996" i="30"/>
  <c r="H3009" i="30"/>
  <c r="H3022" i="30"/>
  <c r="H3035" i="30"/>
  <c r="H3048" i="30"/>
  <c r="H3062" i="30"/>
  <c r="H3075" i="30"/>
  <c r="H3088" i="30"/>
  <c r="H3101" i="30"/>
  <c r="H3113" i="30"/>
  <c r="H3125" i="30"/>
  <c r="H3137" i="30"/>
  <c r="H3149" i="30"/>
  <c r="H3161" i="30"/>
  <c r="H3173" i="30"/>
  <c r="H3185" i="30"/>
  <c r="H3197" i="30"/>
  <c r="H3209" i="30"/>
  <c r="H3221" i="30"/>
  <c r="H3233" i="30"/>
  <c r="H3245" i="30"/>
  <c r="H3257" i="30"/>
  <c r="H3269" i="30"/>
  <c r="H3281" i="30"/>
  <c r="H3293" i="30"/>
  <c r="H3305" i="30"/>
  <c r="H3317" i="30"/>
  <c r="H3329" i="30"/>
  <c r="H3341" i="30"/>
  <c r="H3353" i="30"/>
  <c r="H3365" i="30"/>
  <c r="H3377" i="30"/>
  <c r="H3389" i="30"/>
  <c r="H3401" i="30"/>
  <c r="H3413" i="30"/>
  <c r="H3425" i="30"/>
  <c r="H3437" i="30"/>
  <c r="H3449" i="30"/>
  <c r="H3461" i="30"/>
  <c r="H3473" i="30"/>
  <c r="H3485" i="30"/>
  <c r="H3497" i="30"/>
  <c r="H3509" i="30"/>
  <c r="H3521" i="30"/>
  <c r="H3533" i="30"/>
  <c r="H3545" i="30"/>
  <c r="H3557" i="30"/>
  <c r="H3569" i="30"/>
  <c r="H3581" i="30"/>
  <c r="H3593" i="30"/>
  <c r="H3605" i="30"/>
  <c r="H3617" i="30"/>
  <c r="H3629" i="30"/>
  <c r="H51" i="30"/>
  <c r="H180" i="30"/>
  <c r="H308" i="30"/>
  <c r="H435" i="30"/>
  <c r="H556" i="30"/>
  <c r="H668" i="30"/>
  <c r="H769" i="30"/>
  <c r="H851" i="30"/>
  <c r="H929" i="30"/>
  <c r="H1008" i="30"/>
  <c r="H1081" i="30"/>
  <c r="H1153" i="30"/>
  <c r="H1222" i="30"/>
  <c r="H1272" i="30"/>
  <c r="H1320" i="30"/>
  <c r="H1365" i="30"/>
  <c r="H1404" i="30"/>
  <c r="H1448" i="30"/>
  <c r="H1485" i="30"/>
  <c r="H1521" i="30"/>
  <c r="H1557" i="30"/>
  <c r="H1593" i="30"/>
  <c r="H1629" i="30"/>
  <c r="H1664" i="30"/>
  <c r="H1697" i="30"/>
  <c r="H1727" i="30"/>
  <c r="H1759" i="30"/>
  <c r="H1787" i="30"/>
  <c r="H1817" i="30"/>
  <c r="H1845" i="30"/>
  <c r="H1875" i="30"/>
  <c r="H1903" i="30"/>
  <c r="H1930" i="30"/>
  <c r="H1956" i="30"/>
  <c r="H1983" i="30"/>
  <c r="H2007" i="30"/>
  <c r="H2027" i="30"/>
  <c r="H2051" i="30"/>
  <c r="H2074" i="30"/>
  <c r="H2094" i="30"/>
  <c r="H2118" i="30"/>
  <c r="H2142" i="30"/>
  <c r="H2164" i="30"/>
  <c r="H2183" i="30"/>
  <c r="H2204" i="30"/>
  <c r="H2220" i="30"/>
  <c r="H2240" i="30"/>
  <c r="H2256" i="30"/>
  <c r="H2276" i="30"/>
  <c r="H2292" i="30"/>
  <c r="H2312" i="30"/>
  <c r="H2328" i="30"/>
  <c r="H2346" i="30"/>
  <c r="H2361" i="30"/>
  <c r="H2376" i="30"/>
  <c r="H2394" i="30"/>
  <c r="H2409" i="30"/>
  <c r="H2424" i="30"/>
  <c r="H2442" i="30"/>
  <c r="H2457" i="30"/>
  <c r="H2472" i="30"/>
  <c r="H2490" i="30"/>
  <c r="H2505" i="30"/>
  <c r="H2520" i="30"/>
  <c r="H2538" i="30"/>
  <c r="H2553" i="30"/>
  <c r="H2568" i="30"/>
  <c r="H2586" i="30"/>
  <c r="H2601" i="30"/>
  <c r="H2616" i="30"/>
  <c r="H2631" i="30"/>
  <c r="H2644" i="30"/>
  <c r="H2657" i="30"/>
  <c r="H2670" i="30"/>
  <c r="H2683" i="30"/>
  <c r="H2696" i="30"/>
  <c r="H2709" i="30"/>
  <c r="H2722" i="30"/>
  <c r="H2735" i="30"/>
  <c r="H2748" i="30"/>
  <c r="H2762" i="30"/>
  <c r="H2775" i="30"/>
  <c r="H2788" i="30"/>
  <c r="H2801" i="30"/>
  <c r="H2814" i="30"/>
  <c r="H2827" i="30"/>
  <c r="H2840" i="30"/>
  <c r="H2853" i="30"/>
  <c r="H2866" i="30"/>
  <c r="H2879" i="30"/>
  <c r="H2892" i="30"/>
  <c r="H2906" i="30"/>
  <c r="H2919" i="30"/>
  <c r="H2932" i="30"/>
  <c r="H2945" i="30"/>
  <c r="H2958" i="30"/>
  <c r="H2971" i="30"/>
  <c r="H2984" i="30"/>
  <c r="H2997" i="30"/>
  <c r="H3010" i="30"/>
  <c r="H3023" i="30"/>
  <c r="H3036" i="30"/>
  <c r="H3050" i="30"/>
  <c r="H3063" i="30"/>
  <c r="H3076" i="30"/>
  <c r="H3089" i="30"/>
  <c r="H3102" i="30"/>
  <c r="H3114" i="30"/>
  <c r="H3126" i="30"/>
  <c r="H3138" i="30"/>
  <c r="H3150" i="30"/>
  <c r="H3162" i="30"/>
  <c r="H3174" i="30"/>
  <c r="H3186" i="30"/>
  <c r="H3198" i="30"/>
  <c r="H3210" i="30"/>
  <c r="H3222" i="30"/>
  <c r="H3234" i="30"/>
  <c r="H3246" i="30"/>
  <c r="H3258" i="30"/>
  <c r="H3270" i="30"/>
  <c r="H3282" i="30"/>
  <c r="H3294" i="30"/>
  <c r="H3306" i="30"/>
  <c r="H3318" i="30"/>
  <c r="H3330" i="30"/>
  <c r="H3342" i="30"/>
  <c r="H3354" i="30"/>
  <c r="H3366" i="30"/>
  <c r="H3378" i="30"/>
  <c r="H3390" i="30"/>
  <c r="H3402" i="30"/>
  <c r="H3414" i="30"/>
  <c r="H3426" i="30"/>
  <c r="H3438" i="30"/>
  <c r="H3450" i="30"/>
  <c r="H3462" i="30"/>
  <c r="H3474" i="30"/>
  <c r="H3486" i="30"/>
  <c r="H3498" i="30"/>
  <c r="H3510" i="30"/>
  <c r="H3522" i="30"/>
  <c r="H3534" i="30"/>
  <c r="H3546" i="30"/>
  <c r="H3558" i="30"/>
  <c r="H3570" i="30"/>
  <c r="H3582" i="30"/>
  <c r="H3594" i="30"/>
  <c r="H3606" i="30"/>
  <c r="H3618" i="30"/>
  <c r="H82" i="30"/>
  <c r="H208" i="30"/>
  <c r="H337" i="30"/>
  <c r="H466" i="30"/>
  <c r="H583" i="30"/>
  <c r="H692" i="30"/>
  <c r="H785" i="30"/>
  <c r="H870" i="30"/>
  <c r="H949" i="30"/>
  <c r="H1027" i="30"/>
  <c r="H1099" i="30"/>
  <c r="H1171" i="30"/>
  <c r="H1233" i="30"/>
  <c r="H1282" i="30"/>
  <c r="H1330" i="30"/>
  <c r="H1372" i="30"/>
  <c r="H1413" i="30"/>
  <c r="H1452" i="30"/>
  <c r="H1492" i="30"/>
  <c r="H1528" i="30"/>
  <c r="H1564" i="30"/>
  <c r="H1600" i="30"/>
  <c r="H1636" i="30"/>
  <c r="H1668" i="30"/>
  <c r="H1701" i="30"/>
  <c r="H1734" i="30"/>
  <c r="H1763" i="30"/>
  <c r="H1793" i="30"/>
  <c r="H1821" i="30"/>
  <c r="H1851" i="30"/>
  <c r="H1879" i="30"/>
  <c r="H1907" i="30"/>
  <c r="H1935" i="30"/>
  <c r="H1961" i="30"/>
  <c r="H1987" i="30"/>
  <c r="H2011" i="30"/>
  <c r="H2033" i="30"/>
  <c r="H2054" i="30"/>
  <c r="H2078" i="30"/>
  <c r="H2100" i="30"/>
  <c r="H2120" i="30"/>
  <c r="H2144" i="30"/>
  <c r="H2168" i="30"/>
  <c r="H2188" i="30"/>
  <c r="H2206" i="30"/>
  <c r="H2225" i="30"/>
  <c r="H2242" i="30"/>
  <c r="H2261" i="30"/>
  <c r="H2278" i="30"/>
  <c r="H2297" i="30"/>
  <c r="H2314" i="30"/>
  <c r="H2333" i="30"/>
  <c r="H2348" i="30"/>
  <c r="H2363" i="30"/>
  <c r="H2381" i="30"/>
  <c r="H2396" i="30"/>
  <c r="H2411" i="30"/>
  <c r="H2429" i="30"/>
  <c r="H2444" i="30"/>
  <c r="H2459" i="30"/>
  <c r="H2477" i="30"/>
  <c r="H2492" i="30"/>
  <c r="H2507" i="30"/>
  <c r="H2525" i="30"/>
  <c r="H2540" i="30"/>
  <c r="H2555" i="30"/>
  <c r="H2573" i="30"/>
  <c r="H2588" i="30"/>
  <c r="H2603" i="30"/>
  <c r="H2620" i="30"/>
  <c r="H2633" i="30"/>
  <c r="H2646" i="30"/>
  <c r="H2659" i="30"/>
  <c r="H2672" i="30"/>
  <c r="H2685" i="30"/>
  <c r="H2698" i="30"/>
  <c r="H2711" i="30"/>
  <c r="H2724" i="30"/>
  <c r="H2738" i="30"/>
  <c r="H2751" i="30"/>
  <c r="H2764" i="30"/>
  <c r="H2777" i="30"/>
  <c r="H2790" i="30"/>
  <c r="H2803" i="30"/>
  <c r="H2816" i="30"/>
  <c r="H2829" i="30"/>
  <c r="H2842" i="30"/>
  <c r="H2855" i="30"/>
  <c r="H2868" i="30"/>
  <c r="H2882" i="30"/>
  <c r="H2895" i="30"/>
  <c r="H2908" i="30"/>
  <c r="H2921" i="30"/>
  <c r="H83" i="30"/>
  <c r="H211" i="30"/>
  <c r="H338" i="30"/>
  <c r="H467" i="30"/>
  <c r="H584" i="30"/>
  <c r="H694" i="30"/>
  <c r="H786" i="30"/>
  <c r="H871" i="30"/>
  <c r="H950" i="30"/>
  <c r="H1028" i="30"/>
  <c r="H1100" i="30"/>
  <c r="H1172" i="30"/>
  <c r="H1234" i="30"/>
  <c r="H1283" i="30"/>
  <c r="H1331" i="30"/>
  <c r="H1374" i="30"/>
  <c r="H1414" i="30"/>
  <c r="H1456" i="30"/>
  <c r="H1493" i="30"/>
  <c r="H1529" i="30"/>
  <c r="H1565" i="30"/>
  <c r="H1601" i="30"/>
  <c r="H1637" i="30"/>
  <c r="H1672" i="30"/>
  <c r="H1702" i="30"/>
  <c r="H1735" i="30"/>
  <c r="H1764" i="30"/>
  <c r="H1794" i="30"/>
  <c r="H1822" i="30"/>
  <c r="H1852" i="30"/>
  <c r="H1880" i="30"/>
  <c r="H1908" i="30"/>
  <c r="H1936" i="30"/>
  <c r="H1962" i="30"/>
  <c r="H1988" i="30"/>
  <c r="H2012" i="30"/>
  <c r="H2035" i="30"/>
  <c r="H2055" i="30"/>
  <c r="H2079" i="30"/>
  <c r="H2103" i="30"/>
  <c r="H2124" i="30"/>
  <c r="H2145" i="30"/>
  <c r="H2169" i="30"/>
  <c r="H2190" i="30"/>
  <c r="H2207" i="30"/>
  <c r="H2226" i="30"/>
  <c r="H2243" i="30"/>
  <c r="H2262" i="30"/>
  <c r="H2279" i="30"/>
  <c r="H2298" i="30"/>
  <c r="H2315" i="30"/>
  <c r="H2334" i="30"/>
  <c r="H2349" i="30"/>
  <c r="H2364" i="30"/>
  <c r="H2382" i="30"/>
  <c r="H2397" i="30"/>
  <c r="H2412" i="30"/>
  <c r="H2430" i="30"/>
  <c r="H2445" i="30"/>
  <c r="H2460" i="30"/>
  <c r="H2478" i="30"/>
  <c r="H2493" i="30"/>
  <c r="H2508" i="30"/>
  <c r="H2526" i="30"/>
  <c r="H2541" i="30"/>
  <c r="H2556" i="30"/>
  <c r="H2574" i="30"/>
  <c r="H2589" i="30"/>
  <c r="H2604" i="30"/>
  <c r="H2621" i="30"/>
  <c r="H2634" i="30"/>
  <c r="H2647" i="30"/>
  <c r="H2660" i="30"/>
  <c r="H2673" i="30"/>
  <c r="H2686" i="30"/>
  <c r="H2699" i="30"/>
  <c r="H2712" i="30"/>
  <c r="H2726" i="30"/>
  <c r="H2739" i="30"/>
  <c r="H2752" i="30"/>
  <c r="H2765" i="30"/>
  <c r="H84" i="30"/>
  <c r="H212" i="30"/>
  <c r="H339" i="30"/>
  <c r="H468" i="30"/>
  <c r="H586" i="30"/>
  <c r="H695" i="30"/>
  <c r="H793" i="30"/>
  <c r="H872" i="30"/>
  <c r="H951" i="30"/>
  <c r="H1029" i="30"/>
  <c r="H1101" i="30"/>
  <c r="H1173" i="30"/>
  <c r="H1235" i="30"/>
  <c r="H1284" i="30"/>
  <c r="H1332" i="30"/>
  <c r="H1376" i="30"/>
  <c r="H1415" i="30"/>
  <c r="H1458" i="30"/>
  <c r="H1494" i="30"/>
  <c r="H1530" i="30"/>
  <c r="H1566" i="30"/>
  <c r="H1602" i="30"/>
  <c r="H1638" i="30"/>
  <c r="H1673" i="30"/>
  <c r="H1703" i="30"/>
  <c r="H1736" i="30"/>
  <c r="H1767" i="30"/>
  <c r="H1795" i="30"/>
  <c r="H1823" i="30"/>
  <c r="H1853" i="30"/>
  <c r="H1881" i="30"/>
  <c r="H1911" i="30"/>
  <c r="H1937" i="30"/>
  <c r="H1963" i="30"/>
  <c r="H1989" i="30"/>
  <c r="H2013" i="30"/>
  <c r="H2037" i="30"/>
  <c r="H2059" i="30"/>
  <c r="H2080" i="30"/>
  <c r="H2104" i="30"/>
  <c r="H2127" i="30"/>
  <c r="H2146" i="30"/>
  <c r="H2170" i="30"/>
  <c r="H2192" i="30"/>
  <c r="H2208" i="30"/>
  <c r="H2228" i="30"/>
  <c r="H2244" i="30"/>
  <c r="H2264" i="30"/>
  <c r="H2280" i="30"/>
  <c r="H2300" i="30"/>
  <c r="H2316" i="30"/>
  <c r="H2335" i="30"/>
  <c r="H2350" i="30"/>
  <c r="H2368" i="30"/>
  <c r="H2383" i="30"/>
  <c r="H2398" i="30"/>
  <c r="H2416" i="30"/>
  <c r="H2431" i="30"/>
  <c r="H2446" i="30"/>
  <c r="H2464" i="30"/>
  <c r="H2479" i="30"/>
  <c r="H2494" i="30"/>
  <c r="H2512" i="30"/>
  <c r="H2527" i="30"/>
  <c r="H2542" i="30"/>
  <c r="H2560" i="30"/>
  <c r="H2575" i="30"/>
  <c r="H2590" i="30"/>
  <c r="H2608" i="30"/>
  <c r="H2622" i="30"/>
  <c r="H2635" i="30"/>
  <c r="H2648" i="30"/>
  <c r="H2661" i="30"/>
  <c r="H2674" i="30"/>
  <c r="H2687" i="30"/>
  <c r="H2700" i="30"/>
  <c r="H2714" i="30"/>
  <c r="H2727" i="30"/>
  <c r="H2740" i="30"/>
  <c r="H2753" i="30"/>
  <c r="H2766" i="30"/>
  <c r="H2779" i="30"/>
  <c r="H2792" i="30"/>
  <c r="H2805" i="30"/>
  <c r="H2818" i="30"/>
  <c r="H80" i="30"/>
  <c r="H275" i="30"/>
  <c r="H524" i="30"/>
  <c r="H719" i="30"/>
  <c r="H833" i="30"/>
  <c r="H988" i="30"/>
  <c r="H1117" i="30"/>
  <c r="H1232" i="30"/>
  <c r="H1307" i="30"/>
  <c r="H1390" i="30"/>
  <c r="H1463" i="30"/>
  <c r="H1511" i="30"/>
  <c r="H1581" i="30"/>
  <c r="H1648" i="30"/>
  <c r="H1700" i="30"/>
  <c r="H1750" i="30"/>
  <c r="H1806" i="30"/>
  <c r="H1857" i="30"/>
  <c r="H1895" i="30"/>
  <c r="H1948" i="30"/>
  <c r="H1996" i="30"/>
  <c r="H2028" i="30"/>
  <c r="H2067" i="30"/>
  <c r="H2107" i="30"/>
  <c r="H2151" i="30"/>
  <c r="H2181" i="30"/>
  <c r="H2216" i="30"/>
  <c r="H2249" i="30"/>
  <c r="H2277" i="30"/>
  <c r="H2308" i="30"/>
  <c r="H2338" i="30"/>
  <c r="H2369" i="30"/>
  <c r="H2392" i="30"/>
  <c r="H2420" i="30"/>
  <c r="H2448" i="30"/>
  <c r="H2476" i="30"/>
  <c r="H2502" i="30"/>
  <c r="H2530" i="30"/>
  <c r="H2561" i="30"/>
  <c r="H2584" i="30"/>
  <c r="H2612" i="30"/>
  <c r="H2637" i="30"/>
  <c r="H2658" i="30"/>
  <c r="H2680" i="30"/>
  <c r="H2704" i="30"/>
  <c r="H2728" i="30"/>
  <c r="H2746" i="30"/>
  <c r="H2770" i="30"/>
  <c r="H2791" i="30"/>
  <c r="H2810" i="30"/>
  <c r="H2830" i="30"/>
  <c r="H2847" i="30"/>
  <c r="H2863" i="30"/>
  <c r="H2883" i="30"/>
  <c r="H2899" i="30"/>
  <c r="H2915" i="30"/>
  <c r="H2934" i="30"/>
  <c r="H2949" i="30"/>
  <c r="H2964" i="30"/>
  <c r="H2980" i="30"/>
  <c r="H2995" i="30"/>
  <c r="H3012" i="30"/>
  <c r="H3028" i="30"/>
  <c r="H3043" i="30"/>
  <c r="H3058" i="30"/>
  <c r="H3074" i="30"/>
  <c r="H3091" i="30"/>
  <c r="H3106" i="30"/>
  <c r="H3120" i="30"/>
  <c r="H3134" i="30"/>
  <c r="H3148" i="30"/>
  <c r="H3164" i="30"/>
  <c r="H3178" i="30"/>
  <c r="H3192" i="30"/>
  <c r="H3206" i="30"/>
  <c r="H3220" i="30"/>
  <c r="H3236" i="30"/>
  <c r="H3250" i="30"/>
  <c r="H3264" i="30"/>
  <c r="H3278" i="30"/>
  <c r="H3292" i="30"/>
  <c r="H3308" i="30"/>
  <c r="H3322" i="30"/>
  <c r="H3336" i="30"/>
  <c r="H3350" i="30"/>
  <c r="H3364" i="30"/>
  <c r="H3380" i="30"/>
  <c r="H3394" i="30"/>
  <c r="H3408" i="30"/>
  <c r="H3422" i="30"/>
  <c r="H3436" i="30"/>
  <c r="H3452" i="30"/>
  <c r="H3466" i="30"/>
  <c r="H3480" i="30"/>
  <c r="H3494" i="30"/>
  <c r="H3508" i="30"/>
  <c r="H3524" i="30"/>
  <c r="H3538" i="30"/>
  <c r="H3552" i="30"/>
  <c r="H3566" i="30"/>
  <c r="H3580" i="30"/>
  <c r="H3596" i="30"/>
  <c r="H3610" i="30"/>
  <c r="H3624" i="30"/>
  <c r="H3637" i="30"/>
  <c r="H3649" i="30"/>
  <c r="H3661" i="30"/>
  <c r="H3673" i="30"/>
  <c r="H3685" i="30"/>
  <c r="H3697" i="30"/>
  <c r="H3709" i="30"/>
  <c r="H3721" i="30"/>
  <c r="H3733" i="30"/>
  <c r="H3745" i="30"/>
  <c r="H3757" i="30"/>
  <c r="H3769" i="30"/>
  <c r="H3781" i="30"/>
  <c r="H3793" i="30"/>
  <c r="H3805" i="30"/>
  <c r="H3817" i="30"/>
  <c r="H3829" i="30"/>
  <c r="H3841" i="30"/>
  <c r="H3853" i="30"/>
  <c r="H3865" i="30"/>
  <c r="H3877" i="30"/>
  <c r="H3889" i="30"/>
  <c r="H3901" i="30"/>
  <c r="H3913" i="30"/>
  <c r="H3925" i="30"/>
  <c r="H3937" i="30"/>
  <c r="H3949" i="30"/>
  <c r="H3961" i="30"/>
  <c r="H3973" i="30"/>
  <c r="H3985" i="30"/>
  <c r="H3997" i="30"/>
  <c r="H4009" i="30"/>
  <c r="H4021" i="30"/>
  <c r="H4033" i="30"/>
  <c r="H4045" i="30"/>
  <c r="H4057" i="30"/>
  <c r="H4069" i="30"/>
  <c r="H4081" i="30"/>
  <c r="H4093" i="30"/>
  <c r="H4105" i="30"/>
  <c r="H4117" i="30"/>
  <c r="H4129" i="30"/>
  <c r="H4141" i="30"/>
  <c r="H4153" i="30"/>
  <c r="H4165" i="30"/>
  <c r="H4177" i="30"/>
  <c r="H4189" i="30"/>
  <c r="H4201" i="30"/>
  <c r="H4213" i="30"/>
  <c r="H4225" i="30"/>
  <c r="H4237" i="30"/>
  <c r="H4249" i="30"/>
  <c r="H4261" i="30"/>
  <c r="H4273" i="30"/>
  <c r="H4285" i="30"/>
  <c r="H4297" i="30"/>
  <c r="H4309" i="30"/>
  <c r="H4321" i="30"/>
  <c r="H4333" i="30"/>
  <c r="H4345" i="30"/>
  <c r="H4357" i="30"/>
  <c r="H4369" i="30"/>
  <c r="H4381" i="30"/>
  <c r="H4393" i="30"/>
  <c r="H4405" i="30"/>
  <c r="H4417" i="30"/>
  <c r="H112" i="30"/>
  <c r="H276" i="30"/>
  <c r="H526" i="30"/>
  <c r="H721" i="30"/>
  <c r="H865" i="30"/>
  <c r="H989" i="30"/>
  <c r="H1130" i="30"/>
  <c r="H1246" i="30"/>
  <c r="H1308" i="30"/>
  <c r="H1391" i="30"/>
  <c r="H1468" i="30"/>
  <c r="H1524" i="30"/>
  <c r="H1582" i="30"/>
  <c r="H1652" i="30"/>
  <c r="H1710" i="30"/>
  <c r="H1751" i="30"/>
  <c r="H1807" i="30"/>
  <c r="H1859" i="30"/>
  <c r="H1906" i="30"/>
  <c r="H1949" i="30"/>
  <c r="H1998" i="30"/>
  <c r="H2038" i="30"/>
  <c r="H2068" i="30"/>
  <c r="H2111" i="30"/>
  <c r="H2153" i="30"/>
  <c r="H2184" i="30"/>
  <c r="H2217" i="30"/>
  <c r="H2250" i="30"/>
  <c r="H2284" i="30"/>
  <c r="H2309" i="30"/>
  <c r="H2339" i="30"/>
  <c r="H2370" i="30"/>
  <c r="H2395" i="30"/>
  <c r="H2421" i="30"/>
  <c r="H2452" i="30"/>
  <c r="H2480" i="30"/>
  <c r="H2503" i="30"/>
  <c r="H2531" i="30"/>
  <c r="H2562" i="30"/>
  <c r="H2587" i="30"/>
  <c r="H2613" i="30"/>
  <c r="H2638" i="30"/>
  <c r="H2662" i="30"/>
  <c r="H2681" i="30"/>
  <c r="H2705" i="30"/>
  <c r="H2729" i="30"/>
  <c r="H2750" i="30"/>
  <c r="H2771" i="30"/>
  <c r="H2793" i="30"/>
  <c r="H2811" i="30"/>
  <c r="H2831" i="30"/>
  <c r="H2848" i="30"/>
  <c r="H2864" i="30"/>
  <c r="H2884" i="30"/>
  <c r="H2900" i="30"/>
  <c r="H2916" i="30"/>
  <c r="H2935" i="30"/>
  <c r="H2950" i="30"/>
  <c r="H2966" i="30"/>
  <c r="H2981" i="30"/>
  <c r="H2998" i="30"/>
  <c r="H3014" i="30"/>
  <c r="H3029" i="30"/>
  <c r="H3044" i="30"/>
  <c r="H3059" i="30"/>
  <c r="H3077" i="30"/>
  <c r="H3092" i="30"/>
  <c r="H3107" i="30"/>
  <c r="H3121" i="30"/>
  <c r="H3135" i="30"/>
  <c r="H3151" i="30"/>
  <c r="H3165" i="30"/>
  <c r="H3179" i="30"/>
  <c r="H3193" i="30"/>
  <c r="H3207" i="30"/>
  <c r="H3223" i="30"/>
  <c r="H3237" i="30"/>
  <c r="H3251" i="30"/>
  <c r="H3265" i="30"/>
  <c r="H3279" i="30"/>
  <c r="H3295" i="30"/>
  <c r="H3309" i="30"/>
  <c r="H3323" i="30"/>
  <c r="H3337" i="30"/>
  <c r="H3351" i="30"/>
  <c r="H3367" i="30"/>
  <c r="H3381" i="30"/>
  <c r="H3395" i="30"/>
  <c r="H3409" i="30"/>
  <c r="H3423" i="30"/>
  <c r="H3439" i="30"/>
  <c r="H3453" i="30"/>
  <c r="H3467" i="30"/>
  <c r="H3481" i="30"/>
  <c r="H3495" i="30"/>
  <c r="H3511" i="30"/>
  <c r="H3525" i="30"/>
  <c r="H3539" i="30"/>
  <c r="H3553" i="30"/>
  <c r="H3567" i="30"/>
  <c r="H3583" i="30"/>
  <c r="H3597" i="30"/>
  <c r="H3611" i="30"/>
  <c r="H3625" i="30"/>
  <c r="H3638" i="30"/>
  <c r="H3650" i="30"/>
  <c r="H3662" i="30"/>
  <c r="H3674" i="30"/>
  <c r="H3686" i="30"/>
  <c r="H3698" i="30"/>
  <c r="H3710" i="30"/>
  <c r="H3722" i="30"/>
  <c r="H3734" i="30"/>
  <c r="H3746" i="30"/>
  <c r="H3758" i="30"/>
  <c r="H3770" i="30"/>
  <c r="H3782" i="30"/>
  <c r="H3794" i="30"/>
  <c r="H3806" i="30"/>
  <c r="H3818" i="30"/>
  <c r="H3830" i="30"/>
  <c r="H3842" i="30"/>
  <c r="H3854" i="30"/>
  <c r="H3866" i="30"/>
  <c r="H3878" i="30"/>
  <c r="H3890" i="30"/>
  <c r="H3902" i="30"/>
  <c r="H3914" i="30"/>
  <c r="H3926" i="30"/>
  <c r="H3938" i="30"/>
  <c r="H3950" i="30"/>
  <c r="H3962" i="30"/>
  <c r="H3974" i="30"/>
  <c r="H3986" i="30"/>
  <c r="H3998" i="30"/>
  <c r="H4010" i="30"/>
  <c r="H4022" i="30"/>
  <c r="H4034" i="30"/>
  <c r="H4046" i="30"/>
  <c r="H4058" i="30"/>
  <c r="H4070" i="30"/>
  <c r="H4082" i="30"/>
  <c r="H4094" i="30"/>
  <c r="H4106" i="30"/>
  <c r="H4118" i="30"/>
  <c r="H4130" i="30"/>
  <c r="H4142" i="30"/>
  <c r="H4154" i="30"/>
  <c r="H4166" i="30"/>
  <c r="H4178" i="30"/>
  <c r="H4190" i="30"/>
  <c r="H4202" i="30"/>
  <c r="H4214" i="30"/>
  <c r="H4226" i="30"/>
  <c r="H4238" i="30"/>
  <c r="H4250" i="30"/>
  <c r="H4262" i="30"/>
  <c r="H4274" i="30"/>
  <c r="H4286" i="30"/>
  <c r="H4298" i="30"/>
  <c r="H4310" i="30"/>
  <c r="H4322" i="30"/>
  <c r="H4334" i="30"/>
  <c r="H4346" i="30"/>
  <c r="H4358" i="30"/>
  <c r="H4370" i="30"/>
  <c r="H4382" i="30"/>
  <c r="H4394" i="30"/>
  <c r="H4406" i="30"/>
  <c r="H4418" i="30"/>
  <c r="H116" i="30"/>
  <c r="H336" i="30"/>
  <c r="H527" i="30"/>
  <c r="H742" i="30"/>
  <c r="H888" i="30"/>
  <c r="H990" i="30"/>
  <c r="H1135" i="30"/>
  <c r="H1248" i="30"/>
  <c r="H1329" i="30"/>
  <c r="H1392" i="30"/>
  <c r="H1472" i="30"/>
  <c r="H1535" i="30"/>
  <c r="H1583" i="30"/>
  <c r="H1653" i="30"/>
  <c r="H1712" i="30"/>
  <c r="H1762" i="30"/>
  <c r="H1808" i="30"/>
  <c r="H1864" i="30"/>
  <c r="H1915" i="30"/>
  <c r="H1950" i="30"/>
  <c r="H1999" i="30"/>
  <c r="H2039" i="30"/>
  <c r="H2076" i="30"/>
  <c r="H2114" i="30"/>
  <c r="H2155" i="30"/>
  <c r="H2193" i="30"/>
  <c r="H2218" i="30"/>
  <c r="H2252" i="30"/>
  <c r="H2285" i="30"/>
  <c r="H2313" i="30"/>
  <c r="H2340" i="30"/>
  <c r="H2371" i="30"/>
  <c r="H2399" i="30"/>
  <c r="H2422" i="30"/>
  <c r="H2453" i="30"/>
  <c r="H2481" i="30"/>
  <c r="H2506" i="30"/>
  <c r="H2532" i="30"/>
  <c r="H2563" i="30"/>
  <c r="H2591" i="30"/>
  <c r="H2614" i="30"/>
  <c r="H2639" i="30"/>
  <c r="H2663" i="30"/>
  <c r="H2684" i="30"/>
  <c r="H2706" i="30"/>
  <c r="H2730" i="30"/>
  <c r="H2754" i="30"/>
  <c r="H2772" i="30"/>
  <c r="H2794" i="30"/>
  <c r="H2812" i="30"/>
  <c r="H2832" i="30"/>
  <c r="H2849" i="30"/>
  <c r="H2867" i="30"/>
  <c r="H2885" i="30"/>
  <c r="H2901" i="30"/>
  <c r="H2920" i="30"/>
  <c r="H2936" i="30"/>
  <c r="H2951" i="30"/>
  <c r="H2967" i="30"/>
  <c r="H2982" i="30"/>
  <c r="H2999" i="30"/>
  <c r="H3015" i="30"/>
  <c r="H3030" i="30"/>
  <c r="H3045" i="30"/>
  <c r="H3060" i="30"/>
  <c r="H3078" i="30"/>
  <c r="H3093" i="30"/>
  <c r="H3108" i="30"/>
  <c r="H3122" i="30"/>
  <c r="H3136" i="30"/>
  <c r="H3152" i="30"/>
  <c r="H3166" i="30"/>
  <c r="H3180" i="30"/>
  <c r="H3194" i="30"/>
  <c r="H3208" i="30"/>
  <c r="H3224" i="30"/>
  <c r="H3238" i="30"/>
  <c r="H3252" i="30"/>
  <c r="H3266" i="30"/>
  <c r="H3280" i="30"/>
  <c r="H3296" i="30"/>
  <c r="H3310" i="30"/>
  <c r="H3324" i="30"/>
  <c r="H3338" i="30"/>
  <c r="H3352" i="30"/>
  <c r="H3368" i="30"/>
  <c r="H3382" i="30"/>
  <c r="H3396" i="30"/>
  <c r="H3410" i="30"/>
  <c r="H3424" i="30"/>
  <c r="H3440" i="30"/>
  <c r="H3454" i="30"/>
  <c r="H3468" i="30"/>
  <c r="H3482" i="30"/>
  <c r="H3496" i="30"/>
  <c r="H3512" i="30"/>
  <c r="H3526" i="30"/>
  <c r="H3540" i="30"/>
  <c r="H3554" i="30"/>
  <c r="H3568" i="30"/>
  <c r="H3584" i="30"/>
  <c r="H3598" i="30"/>
  <c r="H3612" i="30"/>
  <c r="H3626" i="30"/>
  <c r="H3639" i="30"/>
  <c r="H3651" i="30"/>
  <c r="H3663" i="30"/>
  <c r="H3675" i="30"/>
  <c r="H3687" i="30"/>
  <c r="H3699" i="30"/>
  <c r="H3711" i="30"/>
  <c r="H3723" i="30"/>
  <c r="H3735" i="30"/>
  <c r="H3747" i="30"/>
  <c r="H3759" i="30"/>
  <c r="H3771" i="30"/>
  <c r="H3783" i="30"/>
  <c r="H3795" i="30"/>
  <c r="H3807" i="30"/>
  <c r="H3819" i="30"/>
  <c r="H3831" i="30"/>
  <c r="H3843" i="30"/>
  <c r="H3855" i="30"/>
  <c r="H3867" i="30"/>
  <c r="H3879" i="30"/>
  <c r="H3891" i="30"/>
  <c r="H3903" i="30"/>
  <c r="H3915" i="30"/>
  <c r="H3927" i="30"/>
  <c r="H3939" i="30"/>
  <c r="H3951" i="30"/>
  <c r="H3963" i="30"/>
  <c r="H3975" i="30"/>
  <c r="H3987" i="30"/>
  <c r="H3999" i="30"/>
  <c r="H4011" i="30"/>
  <c r="H4023" i="30"/>
  <c r="H4035" i="30"/>
  <c r="H4047" i="30"/>
  <c r="H4059" i="30"/>
  <c r="H4071" i="30"/>
  <c r="H4083" i="30"/>
  <c r="H145" i="30"/>
  <c r="H372" i="30"/>
  <c r="H582" i="30"/>
  <c r="H744" i="30"/>
  <c r="H904" i="30"/>
  <c r="H1043" i="30"/>
  <c r="H1137" i="30"/>
  <c r="H1258" i="30"/>
  <c r="H1343" i="30"/>
  <c r="H1412" i="30"/>
  <c r="H1474" i="30"/>
  <c r="H1544" i="30"/>
  <c r="H1607" i="30"/>
  <c r="H1655" i="30"/>
  <c r="H1716" i="30"/>
  <c r="H1773" i="30"/>
  <c r="H1820" i="30"/>
  <c r="H1866" i="30"/>
  <c r="H1920" i="30"/>
  <c r="H1967" i="30"/>
  <c r="H2001" i="30"/>
  <c r="H2042" i="30"/>
  <c r="H2085" i="30"/>
  <c r="H2119" i="30"/>
  <c r="H2157" i="30"/>
  <c r="H2195" i="30"/>
  <c r="H2229" i="30"/>
  <c r="H2254" i="30"/>
  <c r="H2288" i="30"/>
  <c r="H2321" i="30"/>
  <c r="H2347" i="30"/>
  <c r="H2373" i="30"/>
  <c r="H2404" i="30"/>
  <c r="H2432" i="30"/>
  <c r="H2455" i="30"/>
  <c r="H2483" i="30"/>
  <c r="H2514" i="30"/>
  <c r="H2539" i="30"/>
  <c r="H2565" i="30"/>
  <c r="H2596" i="30"/>
  <c r="H2623" i="30"/>
  <c r="H2642" i="30"/>
  <c r="H2666" i="30"/>
  <c r="H2690" i="30"/>
  <c r="H2710" i="30"/>
  <c r="H2732" i="30"/>
  <c r="H2756" i="30"/>
  <c r="H2778" i="30"/>
  <c r="H2796" i="30"/>
  <c r="H2817" i="30"/>
  <c r="H2835" i="30"/>
  <c r="H2851" i="30"/>
  <c r="H2871" i="30"/>
  <c r="H2887" i="30"/>
  <c r="H2903" i="30"/>
  <c r="H2923" i="30"/>
  <c r="H2938" i="30"/>
  <c r="H2954" i="30"/>
  <c r="H2969" i="30"/>
  <c r="H2986" i="30"/>
  <c r="H3002" i="30"/>
  <c r="H3017" i="30"/>
  <c r="H3032" i="30"/>
  <c r="H3047" i="30"/>
  <c r="H3065" i="30"/>
  <c r="H3080" i="30"/>
  <c r="H3095" i="30"/>
  <c r="H3110" i="30"/>
  <c r="H3124" i="30"/>
  <c r="H3140" i="30"/>
  <c r="H3154" i="30"/>
  <c r="H3168" i="30"/>
  <c r="H3182" i="30"/>
  <c r="H3196" i="30"/>
  <c r="H3212" i="30"/>
  <c r="H3226" i="30"/>
  <c r="H3240" i="30"/>
  <c r="H3254" i="30"/>
  <c r="H3268" i="30"/>
  <c r="H3284" i="30"/>
  <c r="H3298" i="30"/>
  <c r="H3312" i="30"/>
  <c r="H3326" i="30"/>
  <c r="H3340" i="30"/>
  <c r="H3356" i="30"/>
  <c r="H3370" i="30"/>
  <c r="H3384" i="30"/>
  <c r="H3398" i="30"/>
  <c r="H3412" i="30"/>
  <c r="H3428" i="30"/>
  <c r="H3442" i="30"/>
  <c r="H3456" i="30"/>
  <c r="H3470" i="30"/>
  <c r="H3484" i="30"/>
  <c r="H3500" i="30"/>
  <c r="H3514" i="30"/>
  <c r="H3528" i="30"/>
  <c r="H3542" i="30"/>
  <c r="H3556" i="30"/>
  <c r="H3572" i="30"/>
  <c r="H3586" i="30"/>
  <c r="H3600" i="30"/>
  <c r="H3614" i="30"/>
  <c r="H3628" i="30"/>
  <c r="H3641" i="30"/>
  <c r="H3653" i="30"/>
  <c r="H3665" i="30"/>
  <c r="H3677" i="30"/>
  <c r="H3689" i="30"/>
  <c r="H3701" i="30"/>
  <c r="H3713" i="30"/>
  <c r="H3725" i="30"/>
  <c r="H3737" i="30"/>
  <c r="H3749" i="30"/>
  <c r="H147" i="30"/>
  <c r="H400" i="30"/>
  <c r="H614" i="30"/>
  <c r="H784" i="30"/>
  <c r="H911" i="30"/>
  <c r="H1058" i="30"/>
  <c r="H1187" i="30"/>
  <c r="H1260" i="30"/>
  <c r="H1352" i="30"/>
  <c r="H1426" i="30"/>
  <c r="H1488" i="30"/>
  <c r="H1546" i="30"/>
  <c r="H1616" i="30"/>
  <c r="H1677" i="30"/>
  <c r="H1721" i="30"/>
  <c r="H1779" i="30"/>
  <c r="H1831" i="30"/>
  <c r="H1878" i="30"/>
  <c r="H1923" i="30"/>
  <c r="H1973" i="30"/>
  <c r="H2014" i="30"/>
  <c r="H2048" i="30"/>
  <c r="H2090" i="30"/>
  <c r="H2130" i="30"/>
  <c r="H2166" i="30"/>
  <c r="H2200" i="30"/>
  <c r="H2231" i="30"/>
  <c r="H2265" i="30"/>
  <c r="H2290" i="30"/>
  <c r="H2324" i="30"/>
  <c r="H2352" i="30"/>
  <c r="H2380" i="30"/>
  <c r="H2406" i="30"/>
  <c r="H2434" i="30"/>
  <c r="H2465" i="30"/>
  <c r="H2488" i="30"/>
  <c r="H2516" i="30"/>
  <c r="H2544" i="30"/>
  <c r="H2572" i="30"/>
  <c r="H2598" i="30"/>
  <c r="H2625" i="30"/>
  <c r="H2649" i="30"/>
  <c r="H2668" i="30"/>
  <c r="H2692" i="30"/>
  <c r="H2716" i="30"/>
  <c r="H2736" i="30"/>
  <c r="H2758" i="30"/>
  <c r="H2781" i="30"/>
  <c r="H2799" i="30"/>
  <c r="H2820" i="30"/>
  <c r="H2837" i="30"/>
  <c r="H2856" i="30"/>
  <c r="H2873" i="30"/>
  <c r="H2889" i="30"/>
  <c r="H2909" i="30"/>
  <c r="H2925" i="30"/>
  <c r="H2940" i="30"/>
  <c r="H2956" i="30"/>
  <c r="H2973" i="30"/>
  <c r="H2988" i="30"/>
  <c r="H3004" i="30"/>
  <c r="H3019" i="30"/>
  <c r="H3034" i="30"/>
  <c r="H3052" i="30"/>
  <c r="H3067" i="30"/>
  <c r="H3082" i="30"/>
  <c r="H3098" i="30"/>
  <c r="H3112" i="30"/>
  <c r="H3128" i="30"/>
  <c r="H3142" i="30"/>
  <c r="H3156" i="30"/>
  <c r="H3170" i="30"/>
  <c r="H3184" i="30"/>
  <c r="H3200" i="30"/>
  <c r="H3214" i="30"/>
  <c r="H3228" i="30"/>
  <c r="H3242" i="30"/>
  <c r="H3256" i="30"/>
  <c r="H3272" i="30"/>
  <c r="H3286" i="30"/>
  <c r="H3300" i="30"/>
  <c r="H3314" i="30"/>
  <c r="H3328" i="30"/>
  <c r="H3344" i="30"/>
  <c r="H3358" i="30"/>
  <c r="H3372" i="30"/>
  <c r="H3386" i="30"/>
  <c r="H3400" i="30"/>
  <c r="H3416" i="30"/>
  <c r="H3430" i="30"/>
  <c r="H3444" i="30"/>
  <c r="H3458" i="30"/>
  <c r="H3472" i="30"/>
  <c r="H3488" i="30"/>
  <c r="H3502" i="30"/>
  <c r="H3516" i="30"/>
  <c r="H3530" i="30"/>
  <c r="H3544" i="30"/>
  <c r="H3560" i="30"/>
  <c r="H3574" i="30"/>
  <c r="H3588" i="30"/>
  <c r="H3602" i="30"/>
  <c r="H3616" i="30"/>
  <c r="H3631" i="30"/>
  <c r="H144" i="30"/>
  <c r="H496" i="30"/>
  <c r="H811" i="30"/>
  <c r="H1045" i="30"/>
  <c r="H1209" i="30"/>
  <c r="H1368" i="30"/>
  <c r="H1499" i="30"/>
  <c r="H1596" i="30"/>
  <c r="H1687" i="30"/>
  <c r="H1781" i="30"/>
  <c r="H1867" i="30"/>
  <c r="H1947" i="30"/>
  <c r="H2022" i="30"/>
  <c r="H2091" i="30"/>
  <c r="H2156" i="30"/>
  <c r="H2213" i="30"/>
  <c r="H2267" i="30"/>
  <c r="H2322" i="30"/>
  <c r="H2362" i="30"/>
  <c r="H2417" i="30"/>
  <c r="H2466" i="30"/>
  <c r="H2513" i="30"/>
  <c r="H2551" i="30"/>
  <c r="H2602" i="30"/>
  <c r="H2645" i="30"/>
  <c r="H2679" i="30"/>
  <c r="H2719" i="30"/>
  <c r="H2759" i="30"/>
  <c r="H2795" i="30"/>
  <c r="H2825" i="30"/>
  <c r="H2859" i="30"/>
  <c r="H2888" i="30"/>
  <c r="H2914" i="30"/>
  <c r="H2946" i="30"/>
  <c r="H2974" i="30"/>
  <c r="H3000" i="30"/>
  <c r="H3026" i="30"/>
  <c r="H3054" i="30"/>
  <c r="H3081" i="30"/>
  <c r="H3105" i="30"/>
  <c r="H3131" i="30"/>
  <c r="H3157" i="30"/>
  <c r="H3181" i="30"/>
  <c r="H3204" i="30"/>
  <c r="H3230" i="30"/>
  <c r="H3255" i="30"/>
  <c r="H3277" i="30"/>
  <c r="H3303" i="30"/>
  <c r="H3331" i="30"/>
  <c r="H3355" i="30"/>
  <c r="H3376" i="30"/>
  <c r="H3404" i="30"/>
  <c r="H3429" i="30"/>
  <c r="H3451" i="30"/>
  <c r="H3477" i="30"/>
  <c r="H3503" i="30"/>
  <c r="H3527" i="30"/>
  <c r="H3550" i="30"/>
  <c r="H3576" i="30"/>
  <c r="H3601" i="30"/>
  <c r="H3623" i="30"/>
  <c r="H3645" i="30"/>
  <c r="H3664" i="30"/>
  <c r="H3681" i="30"/>
  <c r="H3700" i="30"/>
  <c r="H3717" i="30"/>
  <c r="H3736" i="30"/>
  <c r="H3753" i="30"/>
  <c r="H3768" i="30"/>
  <c r="H3786" i="30"/>
  <c r="H3801" i="30"/>
  <c r="H3816" i="30"/>
  <c r="H3834" i="30"/>
  <c r="H3849" i="30"/>
  <c r="H3864" i="30"/>
  <c r="H3882" i="30"/>
  <c r="H3897" i="30"/>
  <c r="H3912" i="30"/>
  <c r="H3930" i="30"/>
  <c r="H3945" i="30"/>
  <c r="H3960" i="30"/>
  <c r="H3978" i="30"/>
  <c r="H3993" i="30"/>
  <c r="H4008" i="30"/>
  <c r="H4026" i="30"/>
  <c r="H4041" i="30"/>
  <c r="H4056" i="30"/>
  <c r="H4074" i="30"/>
  <c r="H4089" i="30"/>
  <c r="H4103" i="30"/>
  <c r="H4119" i="30"/>
  <c r="H4133" i="30"/>
  <c r="H4147" i="30"/>
  <c r="H4161" i="30"/>
  <c r="H4175" i="30"/>
  <c r="H4191" i="30"/>
  <c r="H4205" i="30"/>
  <c r="H4219" i="30"/>
  <c r="H4233" i="30"/>
  <c r="H4247" i="30"/>
  <c r="H4263" i="30"/>
  <c r="H4277" i="30"/>
  <c r="H4291" i="30"/>
  <c r="H4305" i="30"/>
  <c r="H4319" i="30"/>
  <c r="H4335" i="30"/>
  <c r="H4349" i="30"/>
  <c r="H4363" i="30"/>
  <c r="H4377" i="30"/>
  <c r="H4391" i="30"/>
  <c r="H4407" i="30"/>
  <c r="H4421" i="30"/>
  <c r="H4433" i="30"/>
  <c r="H4445" i="30"/>
  <c r="H4457" i="30"/>
  <c r="H4469" i="30"/>
  <c r="H4481" i="30"/>
  <c r="H4493" i="30"/>
  <c r="H4505" i="30"/>
  <c r="H4517" i="30"/>
  <c r="H4529" i="30"/>
  <c r="H4541" i="30"/>
  <c r="H4553" i="30"/>
  <c r="H4565" i="30"/>
  <c r="H4577" i="30"/>
  <c r="H4589" i="30"/>
  <c r="H4601" i="30"/>
  <c r="H4613" i="30"/>
  <c r="H4625" i="30"/>
  <c r="H4637" i="30"/>
  <c r="H4649" i="30"/>
  <c r="H4661" i="30"/>
  <c r="H4673" i="30"/>
  <c r="H4685" i="30"/>
  <c r="H4697" i="30"/>
  <c r="H4709" i="30"/>
  <c r="H4721" i="30"/>
  <c r="H4733" i="30"/>
  <c r="H4745" i="30"/>
  <c r="H4757" i="30"/>
  <c r="H4769" i="30"/>
  <c r="H4781" i="30"/>
  <c r="H4793" i="30"/>
  <c r="H4805" i="30"/>
  <c r="H4817" i="30"/>
  <c r="H4829" i="30"/>
  <c r="H4841" i="30"/>
  <c r="H4853" i="30"/>
  <c r="H4865" i="30"/>
  <c r="H4877" i="30"/>
  <c r="H4889" i="30"/>
  <c r="H4901" i="30"/>
  <c r="H4913" i="30"/>
  <c r="H4925" i="30"/>
  <c r="H4937" i="30"/>
  <c r="H4949" i="30"/>
  <c r="H4961" i="30"/>
  <c r="H4973" i="30"/>
  <c r="H4985" i="30"/>
  <c r="H4997" i="30"/>
  <c r="H5009" i="30"/>
  <c r="H5021" i="30"/>
  <c r="H5033" i="30"/>
  <c r="H5045" i="30"/>
  <c r="H5057" i="30"/>
  <c r="H5069" i="30"/>
  <c r="H5081" i="30"/>
  <c r="H5093" i="30"/>
  <c r="H5105" i="30"/>
  <c r="H5117" i="30"/>
  <c r="H5129" i="30"/>
  <c r="H5141" i="30"/>
  <c r="H5153" i="30"/>
  <c r="H5165" i="30"/>
  <c r="H5177" i="30"/>
  <c r="H5189" i="30"/>
  <c r="H5201" i="30"/>
  <c r="H5213" i="30"/>
  <c r="H5225" i="30"/>
  <c r="H5237" i="30"/>
  <c r="H5249" i="30"/>
  <c r="H5261" i="30"/>
  <c r="H5273" i="30"/>
  <c r="H5285" i="30"/>
  <c r="H5297" i="30"/>
  <c r="H5309" i="30"/>
  <c r="H5321" i="30"/>
  <c r="H5333" i="30"/>
  <c r="H5345" i="30"/>
  <c r="H5357" i="30"/>
  <c r="H5369" i="30"/>
  <c r="H5381" i="30"/>
  <c r="H5393" i="30"/>
  <c r="H5405" i="30"/>
  <c r="H5417" i="30"/>
  <c r="H5429" i="30"/>
  <c r="H5441" i="30"/>
  <c r="H5453" i="30"/>
  <c r="H5465" i="30"/>
  <c r="H5477" i="30"/>
  <c r="H5489" i="30"/>
  <c r="H5501" i="30"/>
  <c r="H5513" i="30"/>
  <c r="H5525" i="30"/>
  <c r="H5537" i="30"/>
  <c r="H5549" i="30"/>
  <c r="H5561" i="30"/>
  <c r="H5573" i="30"/>
  <c r="H5585" i="30"/>
  <c r="H5597" i="30"/>
  <c r="H5609" i="30"/>
  <c r="H5621" i="30"/>
  <c r="H5633" i="30"/>
  <c r="H5645" i="30"/>
  <c r="H5657" i="30"/>
  <c r="H5669" i="30"/>
  <c r="H5681" i="30"/>
  <c r="H5693" i="30"/>
  <c r="H5705" i="30"/>
  <c r="H5717" i="30"/>
  <c r="H5729" i="30"/>
  <c r="H5741" i="30"/>
  <c r="H5753" i="30"/>
  <c r="H5765" i="30"/>
  <c r="H5777" i="30"/>
  <c r="H5789" i="30"/>
  <c r="H5801" i="30"/>
  <c r="H5813" i="30"/>
  <c r="H5825" i="30"/>
  <c r="H5837" i="30"/>
  <c r="H5849" i="30"/>
  <c r="H5861" i="30"/>
  <c r="H5873" i="30"/>
  <c r="H5885" i="30"/>
  <c r="H5897" i="30"/>
  <c r="H5909" i="30"/>
  <c r="H5921" i="30"/>
  <c r="H5933" i="30"/>
  <c r="H5945" i="30"/>
  <c r="H5957" i="30"/>
  <c r="H5969" i="30"/>
  <c r="H5981" i="30"/>
  <c r="H5993" i="30"/>
  <c r="H6005" i="30"/>
  <c r="H6017" i="30"/>
  <c r="H6029" i="30"/>
  <c r="H6041" i="30"/>
  <c r="H6053" i="30"/>
  <c r="H6065" i="30"/>
  <c r="H6077" i="30"/>
  <c r="H6089" i="30"/>
  <c r="H6101" i="30"/>
  <c r="H6113" i="30"/>
  <c r="H6125" i="30"/>
  <c r="H6137" i="30"/>
  <c r="H6149" i="30"/>
  <c r="H6161" i="30"/>
  <c r="H6173" i="30"/>
  <c r="H6185" i="30"/>
  <c r="H6197" i="30"/>
  <c r="H6209" i="30"/>
  <c r="H6221" i="30"/>
  <c r="H6233" i="30"/>
  <c r="H6245" i="30"/>
  <c r="H6257" i="30"/>
  <c r="H6269" i="30"/>
  <c r="H6281" i="30"/>
  <c r="H6293" i="30"/>
  <c r="H6305" i="30"/>
  <c r="H6317" i="30"/>
  <c r="H6329" i="30"/>
  <c r="H6341" i="30"/>
  <c r="H6353" i="30"/>
  <c r="H6365" i="30"/>
  <c r="H146" i="30"/>
  <c r="H499" i="30"/>
  <c r="H826" i="30"/>
  <c r="H1063" i="30"/>
  <c r="H1257" i="30"/>
  <c r="H1380" i="30"/>
  <c r="H1504" i="30"/>
  <c r="H1612" i="30"/>
  <c r="H1688" i="30"/>
  <c r="H1792" i="30"/>
  <c r="H1887" i="30"/>
  <c r="H1960" i="30"/>
  <c r="H2024" i="30"/>
  <c r="H2092" i="30"/>
  <c r="H2158" i="30"/>
  <c r="H2214" i="30"/>
  <c r="H2268" i="30"/>
  <c r="H2325" i="30"/>
  <c r="H2372" i="30"/>
  <c r="H2418" i="30"/>
  <c r="H2467" i="30"/>
  <c r="H2515" i="30"/>
  <c r="H2554" i="30"/>
  <c r="H2609" i="30"/>
  <c r="H2650" i="30"/>
  <c r="H2688" i="30"/>
  <c r="H2720" i="30"/>
  <c r="H2763" i="30"/>
  <c r="H2798" i="30"/>
  <c r="H2828" i="30"/>
  <c r="H2860" i="30"/>
  <c r="H2890" i="30"/>
  <c r="H2922" i="30"/>
  <c r="H2947" i="30"/>
  <c r="H2975" i="30"/>
  <c r="H3003" i="30"/>
  <c r="H3027" i="30"/>
  <c r="H3055" i="30"/>
  <c r="H3083" i="30"/>
  <c r="H3109" i="30"/>
  <c r="H3132" i="30"/>
  <c r="H3158" i="30"/>
  <c r="H3183" i="30"/>
  <c r="H3205" i="30"/>
  <c r="H3231" i="30"/>
  <c r="H3259" i="30"/>
  <c r="H3283" i="30"/>
  <c r="H3304" i="30"/>
  <c r="H3332" i="30"/>
  <c r="H3357" i="30"/>
  <c r="H3379" i="30"/>
  <c r="H3405" i="30"/>
  <c r="H3431" i="30"/>
  <c r="H3455" i="30"/>
  <c r="H3478" i="30"/>
  <c r="H3504" i="30"/>
  <c r="H3529" i="30"/>
  <c r="H3551" i="30"/>
  <c r="H3577" i="30"/>
  <c r="H3603" i="30"/>
  <c r="H3627" i="30"/>
  <c r="H3646" i="30"/>
  <c r="H3666" i="30"/>
  <c r="H3682" i="30"/>
  <c r="H3702" i="30"/>
  <c r="H3718" i="30"/>
  <c r="H3738" i="30"/>
  <c r="H3754" i="30"/>
  <c r="H3772" i="30"/>
  <c r="H3787" i="30"/>
  <c r="H3802" i="30"/>
  <c r="H3820" i="30"/>
  <c r="H3835" i="30"/>
  <c r="H3850" i="30"/>
  <c r="H3868" i="30"/>
  <c r="H3883" i="30"/>
  <c r="H3898" i="30"/>
  <c r="H3916" i="30"/>
  <c r="H3931" i="30"/>
  <c r="H3946" i="30"/>
  <c r="H3964" i="30"/>
  <c r="H3979" i="30"/>
  <c r="H3994" i="30"/>
  <c r="H4012" i="30"/>
  <c r="H4027" i="30"/>
  <c r="H4042" i="30"/>
  <c r="H4060" i="30"/>
  <c r="H4075" i="30"/>
  <c r="H4090" i="30"/>
  <c r="H4104" i="30"/>
  <c r="H4120" i="30"/>
  <c r="H4134" i="30"/>
  <c r="H4148" i="30"/>
  <c r="H4162" i="30"/>
  <c r="H4176" i="30"/>
  <c r="H4192" i="30"/>
  <c r="H4206" i="30"/>
  <c r="H4220" i="30"/>
  <c r="H4234" i="30"/>
  <c r="H4248" i="30"/>
  <c r="H4264" i="30"/>
  <c r="H4278" i="30"/>
  <c r="H4292" i="30"/>
  <c r="H4306" i="30"/>
  <c r="H4320" i="30"/>
  <c r="H4336" i="30"/>
  <c r="H4350" i="30"/>
  <c r="H4364" i="30"/>
  <c r="H4378" i="30"/>
  <c r="H4392" i="30"/>
  <c r="H4408" i="30"/>
  <c r="H4422" i="30"/>
  <c r="H4434" i="30"/>
  <c r="H4446" i="30"/>
  <c r="H4458" i="30"/>
  <c r="H4470" i="30"/>
  <c r="H4482" i="30"/>
  <c r="H4494" i="30"/>
  <c r="H4506" i="30"/>
  <c r="H4518" i="30"/>
  <c r="H4530" i="30"/>
  <c r="H4542" i="30"/>
  <c r="H4554" i="30"/>
  <c r="H4566" i="30"/>
  <c r="H4578" i="30"/>
  <c r="H4590" i="30"/>
  <c r="H4602" i="30"/>
  <c r="H4614" i="30"/>
  <c r="H4626" i="30"/>
  <c r="H4638" i="30"/>
  <c r="H4650" i="30"/>
  <c r="H4662" i="30"/>
  <c r="H4674" i="30"/>
  <c r="H4686" i="30"/>
  <c r="H4698" i="30"/>
  <c r="H4710" i="30"/>
  <c r="H4722" i="30"/>
  <c r="H4734" i="30"/>
  <c r="H4746" i="30"/>
  <c r="H4758" i="30"/>
  <c r="H4770" i="30"/>
  <c r="H4782" i="30"/>
  <c r="H4794" i="30"/>
  <c r="H4806" i="30"/>
  <c r="H4818" i="30"/>
  <c r="H4830" i="30"/>
  <c r="H4842" i="30"/>
  <c r="H4854" i="30"/>
  <c r="H4866" i="30"/>
  <c r="H4878" i="30"/>
  <c r="H4890" i="30"/>
  <c r="H4902" i="30"/>
  <c r="H4914" i="30"/>
  <c r="H4926" i="30"/>
  <c r="H4938" i="30"/>
  <c r="H4950" i="30"/>
  <c r="H4962" i="30"/>
  <c r="H4974" i="30"/>
  <c r="H4986" i="30"/>
  <c r="H4998" i="30"/>
  <c r="H5010" i="30"/>
  <c r="H5022" i="30"/>
  <c r="H5034" i="30"/>
  <c r="H5046" i="30"/>
  <c r="H5058" i="30"/>
  <c r="H207" i="30"/>
  <c r="H528" i="30"/>
  <c r="H831" i="30"/>
  <c r="H1064" i="30"/>
  <c r="H1259" i="30"/>
  <c r="H1386" i="30"/>
  <c r="H1508" i="30"/>
  <c r="H1617" i="30"/>
  <c r="H1715" i="30"/>
  <c r="H1799" i="30"/>
  <c r="H1889" i="30"/>
  <c r="H1970" i="30"/>
  <c r="H2025" i="30"/>
  <c r="H2098" i="30"/>
  <c r="H2171" i="30"/>
  <c r="H2224" i="30"/>
  <c r="H2272" i="30"/>
  <c r="H2326" i="30"/>
  <c r="H2374" i="30"/>
  <c r="H2419" i="30"/>
  <c r="H2468" i="30"/>
  <c r="H2517" i="30"/>
  <c r="H2564" i="30"/>
  <c r="H2610" i="30"/>
  <c r="H2651" i="30"/>
  <c r="H2691" i="30"/>
  <c r="H2723" i="30"/>
  <c r="H2767" i="30"/>
  <c r="H2802" i="30"/>
  <c r="H2834" i="30"/>
  <c r="H2861" i="30"/>
  <c r="H2894" i="30"/>
  <c r="H2924" i="30"/>
  <c r="H2948" i="30"/>
  <c r="H2976" i="30"/>
  <c r="H3005" i="30"/>
  <c r="H3031" i="30"/>
  <c r="H3056" i="30"/>
  <c r="H3084" i="30"/>
  <c r="H3111" i="30"/>
  <c r="H3133" i="30"/>
  <c r="H3159" i="30"/>
  <c r="H3187" i="30"/>
  <c r="H3211" i="30"/>
  <c r="H3232" i="30"/>
  <c r="H3260" i="30"/>
  <c r="H3285" i="30"/>
  <c r="H3307" i="30"/>
  <c r="H3333" i="30"/>
  <c r="H3359" i="30"/>
  <c r="H3383" i="30"/>
  <c r="H3406" i="30"/>
  <c r="H3432" i="30"/>
  <c r="H3457" i="30"/>
  <c r="H3479" i="30"/>
  <c r="H3505" i="30"/>
  <c r="H3531" i="30"/>
  <c r="H3555" i="30"/>
  <c r="H3578" i="30"/>
  <c r="H3604" i="30"/>
  <c r="H3630" i="30"/>
  <c r="H3647" i="30"/>
  <c r="H3667" i="30"/>
  <c r="H3683" i="30"/>
  <c r="H3703" i="30"/>
  <c r="H3719" i="30"/>
  <c r="H3739" i="30"/>
  <c r="H3755" i="30"/>
  <c r="H3773" i="30"/>
  <c r="H3788" i="30"/>
  <c r="H3803" i="30"/>
  <c r="H3821" i="30"/>
  <c r="H3836" i="30"/>
  <c r="H3851" i="30"/>
  <c r="H3869" i="30"/>
  <c r="H3884" i="30"/>
  <c r="H3899" i="30"/>
  <c r="H3917" i="30"/>
  <c r="H3932" i="30"/>
  <c r="H3947" i="30"/>
  <c r="H3965" i="30"/>
  <c r="H3980" i="30"/>
  <c r="H3995" i="30"/>
  <c r="H4013" i="30"/>
  <c r="H4028" i="30"/>
  <c r="H4043" i="30"/>
  <c r="H4061" i="30"/>
  <c r="H4076" i="30"/>
  <c r="H4091" i="30"/>
  <c r="H4107" i="30"/>
  <c r="H4121" i="30"/>
  <c r="H4135" i="30"/>
  <c r="H4149" i="30"/>
  <c r="H4163" i="30"/>
  <c r="H4179" i="30"/>
  <c r="H4193" i="30"/>
  <c r="H4207" i="30"/>
  <c r="H4221" i="30"/>
  <c r="H4235" i="30"/>
  <c r="H4251" i="30"/>
  <c r="H4265" i="30"/>
  <c r="H4279" i="30"/>
  <c r="H4293" i="30"/>
  <c r="H4307" i="30"/>
  <c r="H4323" i="30"/>
  <c r="H4337" i="30"/>
  <c r="H4351" i="30"/>
  <c r="H4365" i="30"/>
  <c r="H4379" i="30"/>
  <c r="H4395" i="30"/>
  <c r="H4409" i="30"/>
  <c r="H4423" i="30"/>
  <c r="H4435" i="30"/>
  <c r="H4447" i="30"/>
  <c r="H4459" i="30"/>
  <c r="H4471" i="30"/>
  <c r="H4483" i="30"/>
  <c r="H4495" i="30"/>
  <c r="H4507" i="30"/>
  <c r="H4519" i="30"/>
  <c r="H4531" i="30"/>
  <c r="H4543" i="30"/>
  <c r="H4555" i="30"/>
  <c r="H4567" i="30"/>
  <c r="H4579" i="30"/>
  <c r="H4591" i="30"/>
  <c r="H4603" i="30"/>
  <c r="H4615" i="30"/>
  <c r="H4627" i="30"/>
  <c r="H4639" i="30"/>
  <c r="H4651" i="30"/>
  <c r="H4663" i="30"/>
  <c r="H243" i="30"/>
  <c r="H639" i="30"/>
  <c r="H890" i="30"/>
  <c r="H1094" i="30"/>
  <c r="H1294" i="30"/>
  <c r="H1424" i="30"/>
  <c r="H1510" i="30"/>
  <c r="H1619" i="30"/>
  <c r="H1733" i="30"/>
  <c r="H1809" i="30"/>
  <c r="H1893" i="30"/>
  <c r="H1975" i="30"/>
  <c r="H2046" i="30"/>
  <c r="H2106" i="30"/>
  <c r="H2176" i="30"/>
  <c r="H2232" i="30"/>
  <c r="H2286" i="30"/>
  <c r="H2336" i="30"/>
  <c r="H2385" i="30"/>
  <c r="H2433" i="30"/>
  <c r="H2470" i="30"/>
  <c r="H2524" i="30"/>
  <c r="H2576" i="30"/>
  <c r="H2618" i="30"/>
  <c r="H2654" i="30"/>
  <c r="H2694" i="30"/>
  <c r="H2733" i="30"/>
  <c r="H2769" i="30"/>
  <c r="H2806" i="30"/>
  <c r="H2838" i="30"/>
  <c r="H2870" i="30"/>
  <c r="H2897" i="30"/>
  <c r="H2927" i="30"/>
  <c r="H2955" i="30"/>
  <c r="H2979" i="30"/>
  <c r="H3007" i="30"/>
  <c r="H3038" i="30"/>
  <c r="H3064" i="30"/>
  <c r="H3087" i="30"/>
  <c r="H3116" i="30"/>
  <c r="H3141" i="30"/>
  <c r="H3163" i="30"/>
  <c r="H3189" i="30"/>
  <c r="H3215" i="30"/>
  <c r="H3239" i="30"/>
  <c r="H3262" i="30"/>
  <c r="H3288" i="30"/>
  <c r="H3313" i="30"/>
  <c r="H3335" i="30"/>
  <c r="H3361" i="30"/>
  <c r="H3387" i="30"/>
  <c r="H3411" i="30"/>
  <c r="H3434" i="30"/>
  <c r="H3460" i="30"/>
  <c r="H3487" i="30"/>
  <c r="H3507" i="30"/>
  <c r="H3535" i="30"/>
  <c r="H3561" i="30"/>
  <c r="H3585" i="30"/>
  <c r="H3608" i="30"/>
  <c r="H3633" i="30"/>
  <c r="H3652" i="30"/>
  <c r="H3669" i="30"/>
  <c r="H3688" i="30"/>
  <c r="H3705" i="30"/>
  <c r="H3724" i="30"/>
  <c r="H3741" i="30"/>
  <c r="H3760" i="30"/>
  <c r="H3775" i="30"/>
  <c r="H3790" i="30"/>
  <c r="H3808" i="30"/>
  <c r="H3823" i="30"/>
  <c r="H3838" i="30"/>
  <c r="H3856" i="30"/>
  <c r="H3871" i="30"/>
  <c r="H3886" i="30"/>
  <c r="H3904" i="30"/>
  <c r="H3919" i="30"/>
  <c r="H3934" i="30"/>
  <c r="H3952" i="30"/>
  <c r="H3967" i="30"/>
  <c r="H3982" i="30"/>
  <c r="H4000" i="30"/>
  <c r="H4015" i="30"/>
  <c r="H4030" i="30"/>
  <c r="H4048" i="30"/>
  <c r="H4063" i="30"/>
  <c r="H4078" i="30"/>
  <c r="H4095" i="30"/>
  <c r="H4109" i="30"/>
  <c r="H4123" i="30"/>
  <c r="H4137" i="30"/>
  <c r="H4151" i="30"/>
  <c r="H4167" i="30"/>
  <c r="H4181" i="30"/>
  <c r="H4195" i="30"/>
  <c r="H4209" i="30"/>
  <c r="H4223" i="30"/>
  <c r="H4239" i="30"/>
  <c r="H4253" i="30"/>
  <c r="H4267" i="30"/>
  <c r="H4281" i="30"/>
  <c r="H4295" i="30"/>
  <c r="H4311" i="30"/>
  <c r="H4325" i="30"/>
  <c r="H4339" i="30"/>
  <c r="H4353" i="30"/>
  <c r="H4367" i="30"/>
  <c r="H4383" i="30"/>
  <c r="H274" i="30"/>
  <c r="H641" i="30"/>
  <c r="H912" i="30"/>
  <c r="H1136" i="30"/>
  <c r="H1305" i="30"/>
  <c r="H1434" i="30"/>
  <c r="H1545" i="30"/>
  <c r="H1643" i="30"/>
  <c r="H1745" i="30"/>
  <c r="H1834" i="30"/>
  <c r="H1917" i="30"/>
  <c r="H1986" i="30"/>
  <c r="H2061" i="30"/>
  <c r="H2129" i="30"/>
  <c r="H2180" i="30"/>
  <c r="H2237" i="30"/>
  <c r="H2296" i="30"/>
  <c r="H2344" i="30"/>
  <c r="H2387" i="30"/>
  <c r="H2436" i="30"/>
  <c r="H2484" i="30"/>
  <c r="H2529" i="30"/>
  <c r="H2578" i="30"/>
  <c r="H2626" i="30"/>
  <c r="H2664" i="30"/>
  <c r="H2702" i="30"/>
  <c r="H2742" i="30"/>
  <c r="H2780" i="30"/>
  <c r="H2808" i="30"/>
  <c r="H2843" i="30"/>
  <c r="H2874" i="30"/>
  <c r="H2902" i="30"/>
  <c r="H2930" i="30"/>
  <c r="H2960" i="30"/>
  <c r="H2987" i="30"/>
  <c r="H3011" i="30"/>
  <c r="H3040" i="30"/>
  <c r="H3068" i="30"/>
  <c r="H3094" i="30"/>
  <c r="H3118" i="30"/>
  <c r="H3144" i="30"/>
  <c r="H3169" i="30"/>
  <c r="H3191" i="30"/>
  <c r="H3217" i="30"/>
  <c r="H3243" i="30"/>
  <c r="H3267" i="30"/>
  <c r="H3290" i="30"/>
  <c r="H3316" i="30"/>
  <c r="H3343" i="30"/>
  <c r="H3363" i="30"/>
  <c r="H3391" i="30"/>
  <c r="H3417" i="30"/>
  <c r="H3441" i="30"/>
  <c r="H3464" i="30"/>
  <c r="H3490" i="30"/>
  <c r="H3515" i="30"/>
  <c r="H3537" i="30"/>
  <c r="H3563" i="30"/>
  <c r="H3589" i="30"/>
  <c r="H3613" i="30"/>
  <c r="H3635" i="30"/>
  <c r="H3655" i="30"/>
  <c r="H3671" i="30"/>
  <c r="H3691" i="30"/>
  <c r="H3707" i="30"/>
  <c r="H3727" i="30"/>
  <c r="H3743" i="30"/>
  <c r="H3762" i="30"/>
  <c r="H3777" i="30"/>
  <c r="H3792" i="30"/>
  <c r="H3810" i="30"/>
  <c r="H3825" i="30"/>
  <c r="H3840" i="30"/>
  <c r="H3858" i="30"/>
  <c r="H3873" i="30"/>
  <c r="H3888" i="30"/>
  <c r="H3906" i="30"/>
  <c r="H3921" i="30"/>
  <c r="H3936" i="30"/>
  <c r="H3954" i="30"/>
  <c r="H3969" i="30"/>
  <c r="H3984" i="30"/>
  <c r="H4002" i="30"/>
  <c r="H4017" i="30"/>
  <c r="H4032" i="30"/>
  <c r="H4050" i="30"/>
  <c r="H4065" i="30"/>
  <c r="H4080" i="30"/>
  <c r="H4097" i="30"/>
  <c r="H4111" i="30"/>
  <c r="H4125" i="30"/>
  <c r="H4139" i="30"/>
  <c r="H4155" i="30"/>
  <c r="H4169" i="30"/>
  <c r="H4183" i="30"/>
  <c r="H4197" i="30"/>
  <c r="H4211" i="30"/>
  <c r="H4227" i="30"/>
  <c r="H4241" i="30"/>
  <c r="H4255" i="30"/>
  <c r="H4269" i="30"/>
  <c r="H4283" i="30"/>
  <c r="H4299" i="30"/>
  <c r="H4313" i="30"/>
  <c r="H4327" i="30"/>
  <c r="H4341" i="30"/>
  <c r="H4355" i="30"/>
  <c r="H4371" i="30"/>
  <c r="H4385" i="30"/>
  <c r="H4399" i="30"/>
  <c r="H4413" i="30"/>
  <c r="H4427" i="30"/>
  <c r="H4439" i="30"/>
  <c r="H4451" i="30"/>
  <c r="H4463" i="30"/>
  <c r="H4475" i="30"/>
  <c r="H4487" i="30"/>
  <c r="H4499" i="30"/>
  <c r="H4511" i="30"/>
  <c r="H4523" i="30"/>
  <c r="H4535" i="30"/>
  <c r="H4547" i="30"/>
  <c r="H370" i="30"/>
  <c r="H642" i="30"/>
  <c r="H943" i="30"/>
  <c r="H1166" i="30"/>
  <c r="H1306" i="30"/>
  <c r="H1436" i="30"/>
  <c r="H1547" i="30"/>
  <c r="H1654" i="30"/>
  <c r="H1748" i="30"/>
  <c r="H1835" i="30"/>
  <c r="H1922" i="30"/>
  <c r="H1994" i="30"/>
  <c r="H2063" i="30"/>
  <c r="H2131" i="30"/>
  <c r="H2194" i="30"/>
  <c r="H2241" i="30"/>
  <c r="H2301" i="30"/>
  <c r="H2351" i="30"/>
  <c r="H2388" i="30"/>
  <c r="H2440" i="30"/>
  <c r="H2491" i="30"/>
  <c r="H2536" i="30"/>
  <c r="H2579" i="30"/>
  <c r="H2627" i="30"/>
  <c r="H2667" i="30"/>
  <c r="H2703" i="30"/>
  <c r="H2743" i="30"/>
  <c r="H2782" i="30"/>
  <c r="H2815" i="30"/>
  <c r="H2844" i="30"/>
  <c r="H2875" i="30"/>
  <c r="H2907" i="30"/>
  <c r="H2933" i="30"/>
  <c r="H2961" i="30"/>
  <c r="H2990" i="30"/>
  <c r="H3016" i="30"/>
  <c r="H3041" i="30"/>
  <c r="H3069" i="30"/>
  <c r="H3096" i="30"/>
  <c r="H3119" i="30"/>
  <c r="H3145" i="30"/>
  <c r="H3171" i="30"/>
  <c r="H3195" i="30"/>
  <c r="H3218" i="30"/>
  <c r="H3244" i="30"/>
  <c r="H3271" i="30"/>
  <c r="H3291" i="30"/>
  <c r="H3319" i="30"/>
  <c r="H3345" i="30"/>
  <c r="H3369" i="30"/>
  <c r="H3392" i="30"/>
  <c r="H3418" i="30"/>
  <c r="H3443" i="30"/>
  <c r="H3465" i="30"/>
  <c r="H3491" i="30"/>
  <c r="H3517" i="30"/>
  <c r="H3541" i="30"/>
  <c r="H3564" i="30"/>
  <c r="H3590" i="30"/>
  <c r="H3615" i="30"/>
  <c r="H3636" i="30"/>
  <c r="H3656" i="30"/>
  <c r="H3672" i="30"/>
  <c r="H3692" i="30"/>
  <c r="H3708" i="30"/>
  <c r="H3728" i="30"/>
  <c r="H3744" i="30"/>
  <c r="H3763" i="30"/>
  <c r="H3778" i="30"/>
  <c r="H3796" i="30"/>
  <c r="H3811" i="30"/>
  <c r="H3826" i="30"/>
  <c r="H3844" i="30"/>
  <c r="H3859" i="30"/>
  <c r="H3874" i="30"/>
  <c r="H3892" i="30"/>
  <c r="H3907" i="30"/>
  <c r="H3922" i="30"/>
  <c r="H3940" i="30"/>
  <c r="H3955" i="30"/>
  <c r="H3970" i="30"/>
  <c r="H3988" i="30"/>
  <c r="H4003" i="30"/>
  <c r="H4018" i="30"/>
  <c r="H4036" i="30"/>
  <c r="H241" i="30"/>
  <c r="H832" i="30"/>
  <c r="H1281" i="30"/>
  <c r="H1509" i="30"/>
  <c r="H1720" i="30"/>
  <c r="H1892" i="30"/>
  <c r="H2040" i="30"/>
  <c r="H2172" i="30"/>
  <c r="H2273" i="30"/>
  <c r="H2384" i="30"/>
  <c r="H2469" i="30"/>
  <c r="H2566" i="30"/>
  <c r="H2652" i="30"/>
  <c r="H2731" i="30"/>
  <c r="H2804" i="30"/>
  <c r="H2862" i="30"/>
  <c r="H2926" i="30"/>
  <c r="H2978" i="30"/>
  <c r="H3033" i="30"/>
  <c r="H3086" i="30"/>
  <c r="H3139" i="30"/>
  <c r="H3188" i="30"/>
  <c r="H3235" i="30"/>
  <c r="H3287" i="30"/>
  <c r="H3334" i="30"/>
  <c r="H3385" i="30"/>
  <c r="H3433" i="30"/>
  <c r="H3483" i="30"/>
  <c r="H3532" i="30"/>
  <c r="H3579" i="30"/>
  <c r="H3632" i="30"/>
  <c r="H3668" i="30"/>
  <c r="H3704" i="30"/>
  <c r="H3740" i="30"/>
  <c r="H3774" i="30"/>
  <c r="H3804" i="30"/>
  <c r="H3837" i="30"/>
  <c r="H3870" i="30"/>
  <c r="H3900" i="30"/>
  <c r="H3933" i="30"/>
  <c r="H3966" i="30"/>
  <c r="H3996" i="30"/>
  <c r="H4029" i="30"/>
  <c r="H4055" i="30"/>
  <c r="H4086" i="30"/>
  <c r="H4112" i="30"/>
  <c r="H4136" i="30"/>
  <c r="H4159" i="30"/>
  <c r="H4185" i="30"/>
  <c r="H4210" i="30"/>
  <c r="H4232" i="30"/>
  <c r="H4258" i="30"/>
  <c r="H4284" i="30"/>
  <c r="H4308" i="30"/>
  <c r="H4331" i="30"/>
  <c r="H4359" i="30"/>
  <c r="H4384" i="30"/>
  <c r="H4403" i="30"/>
  <c r="H4426" i="30"/>
  <c r="H4443" i="30"/>
  <c r="H4462" i="30"/>
  <c r="H4479" i="30"/>
  <c r="H4498" i="30"/>
  <c r="H4515" i="30"/>
  <c r="H4534" i="30"/>
  <c r="H4551" i="30"/>
  <c r="H4569" i="30"/>
  <c r="H4584" i="30"/>
  <c r="H4599" i="30"/>
  <c r="H4617" i="30"/>
  <c r="H4632" i="30"/>
  <c r="H4647" i="30"/>
  <c r="H4665" i="30"/>
  <c r="H4679" i="30"/>
  <c r="H4693" i="30"/>
  <c r="H4707" i="30"/>
  <c r="H4723" i="30"/>
  <c r="H4737" i="30"/>
  <c r="H4751" i="30"/>
  <c r="H4765" i="30"/>
  <c r="H4779" i="30"/>
  <c r="H4795" i="30"/>
  <c r="H4809" i="30"/>
  <c r="H4823" i="30"/>
  <c r="H4837" i="30"/>
  <c r="H4851" i="30"/>
  <c r="H4867" i="30"/>
  <c r="H4881" i="30"/>
  <c r="H4895" i="30"/>
  <c r="H4909" i="30"/>
  <c r="H4923" i="30"/>
  <c r="H4939" i="30"/>
  <c r="H4953" i="30"/>
  <c r="H4967" i="30"/>
  <c r="H4981" i="30"/>
  <c r="H4995" i="30"/>
  <c r="H5011" i="30"/>
  <c r="H5025" i="30"/>
  <c r="H5039" i="30"/>
  <c r="H5053" i="30"/>
  <c r="H5067" i="30"/>
  <c r="H5080" i="30"/>
  <c r="H5094" i="30"/>
  <c r="H5107" i="30"/>
  <c r="H5120" i="30"/>
  <c r="H5133" i="30"/>
  <c r="H5146" i="30"/>
  <c r="H5159" i="30"/>
  <c r="H5172" i="30"/>
  <c r="H5185" i="30"/>
  <c r="H5198" i="30"/>
  <c r="H5211" i="30"/>
  <c r="H5224" i="30"/>
  <c r="H5238" i="30"/>
  <c r="H5251" i="30"/>
  <c r="H5264" i="30"/>
  <c r="H5277" i="30"/>
  <c r="H5290" i="30"/>
  <c r="H5303" i="30"/>
  <c r="H5316" i="30"/>
  <c r="H5329" i="30"/>
  <c r="H5342" i="30"/>
  <c r="H5355" i="30"/>
  <c r="H5368" i="30"/>
  <c r="H5382" i="30"/>
  <c r="H5395" i="30"/>
  <c r="H5408" i="30"/>
  <c r="H5421" i="30"/>
  <c r="H5434" i="30"/>
  <c r="H5447" i="30"/>
  <c r="H5460" i="30"/>
  <c r="H5473" i="30"/>
  <c r="H5486" i="30"/>
  <c r="H5499" i="30"/>
  <c r="H5512" i="30"/>
  <c r="H5526" i="30"/>
  <c r="H5539" i="30"/>
  <c r="H5552" i="30"/>
  <c r="H5565" i="30"/>
  <c r="H5578" i="30"/>
  <c r="H5591" i="30"/>
  <c r="H5604" i="30"/>
  <c r="H5617" i="30"/>
  <c r="H5630" i="30"/>
  <c r="H5643" i="30"/>
  <c r="H5656" i="30"/>
  <c r="H5670" i="30"/>
  <c r="H5683" i="30"/>
  <c r="H5696" i="30"/>
  <c r="H5709" i="30"/>
  <c r="H5722" i="30"/>
  <c r="H5735" i="30"/>
  <c r="H5748" i="30"/>
  <c r="H5761" i="30"/>
  <c r="H5774" i="30"/>
  <c r="H5787" i="30"/>
  <c r="H5800" i="30"/>
  <c r="H5814" i="30"/>
  <c r="H5827" i="30"/>
  <c r="H5840" i="30"/>
  <c r="H5853" i="30"/>
  <c r="H5866" i="30"/>
  <c r="H5879" i="30"/>
  <c r="H5892" i="30"/>
  <c r="H5905" i="30"/>
  <c r="H5918" i="30"/>
  <c r="H5931" i="30"/>
  <c r="H5944" i="30"/>
  <c r="H5958" i="30"/>
  <c r="H5971" i="30"/>
  <c r="H5984" i="30"/>
  <c r="H5997" i="30"/>
  <c r="H6010" i="30"/>
  <c r="H6023" i="30"/>
  <c r="H6036" i="30"/>
  <c r="H6049" i="30"/>
  <c r="H6062" i="30"/>
  <c r="H6075" i="30"/>
  <c r="H6088" i="30"/>
  <c r="H6102" i="30"/>
  <c r="H6115" i="30"/>
  <c r="H6128" i="30"/>
  <c r="H6141" i="30"/>
  <c r="H6154" i="30"/>
  <c r="H6167" i="30"/>
  <c r="H6180" i="30"/>
  <c r="H272" i="30"/>
  <c r="H910" i="30"/>
  <c r="H1296" i="30"/>
  <c r="H1540" i="30"/>
  <c r="H1740" i="30"/>
  <c r="H1894" i="30"/>
  <c r="H2052" i="30"/>
  <c r="H2178" i="30"/>
  <c r="H2289" i="30"/>
  <c r="H2386" i="30"/>
  <c r="H2482" i="30"/>
  <c r="H2577" i="30"/>
  <c r="H2655" i="30"/>
  <c r="H2741" i="30"/>
  <c r="H2807" i="30"/>
  <c r="H2872" i="30"/>
  <c r="H2928" i="30"/>
  <c r="H2985" i="30"/>
  <c r="H3039" i="30"/>
  <c r="H3090" i="30"/>
  <c r="H3143" i="30"/>
  <c r="H3190" i="30"/>
  <c r="H3241" i="30"/>
  <c r="H3289" i="30"/>
  <c r="H3339" i="30"/>
  <c r="H3388" i="30"/>
  <c r="H3435" i="30"/>
  <c r="H3489" i="30"/>
  <c r="H3536" i="30"/>
  <c r="H3587" i="30"/>
  <c r="H3634" i="30"/>
  <c r="H3670" i="30"/>
  <c r="H3706" i="30"/>
  <c r="H3742" i="30"/>
  <c r="H3776" i="30"/>
  <c r="H3809" i="30"/>
  <c r="H3839" i="30"/>
  <c r="H3872" i="30"/>
  <c r="H3905" i="30"/>
  <c r="H3935" i="30"/>
  <c r="H3968" i="30"/>
  <c r="H4001" i="30"/>
  <c r="H4031" i="30"/>
  <c r="H4062" i="30"/>
  <c r="H4087" i="30"/>
  <c r="H4113" i="30"/>
  <c r="H4138" i="30"/>
  <c r="H4160" i="30"/>
  <c r="H4186" i="30"/>
  <c r="H4212" i="30"/>
  <c r="H4236" i="30"/>
  <c r="H4259" i="30"/>
  <c r="H4287" i="30"/>
  <c r="H4312" i="30"/>
  <c r="H4332" i="30"/>
  <c r="H4360" i="30"/>
  <c r="H4386" i="30"/>
  <c r="H4404" i="30"/>
  <c r="H4428" i="30"/>
  <c r="H4444" i="30"/>
  <c r="H4464" i="30"/>
  <c r="H4480" i="30"/>
  <c r="H4500" i="30"/>
  <c r="H4516" i="30"/>
  <c r="H4536" i="30"/>
  <c r="H4552" i="30"/>
  <c r="H4570" i="30"/>
  <c r="H4585" i="30"/>
  <c r="H4600" i="30"/>
  <c r="H4618" i="30"/>
  <c r="H4633" i="30"/>
  <c r="H4648" i="30"/>
  <c r="H4666" i="30"/>
  <c r="H4680" i="30"/>
  <c r="H4694" i="30"/>
  <c r="H4708" i="30"/>
  <c r="H4724" i="30"/>
  <c r="H4738" i="30"/>
  <c r="H4752" i="30"/>
  <c r="H4766" i="30"/>
  <c r="H4780" i="30"/>
  <c r="H4796" i="30"/>
  <c r="H4810" i="30"/>
  <c r="H4824" i="30"/>
  <c r="H4838" i="30"/>
  <c r="H4852" i="30"/>
  <c r="H4868" i="30"/>
  <c r="H4882" i="30"/>
  <c r="H4896" i="30"/>
  <c r="H4910" i="30"/>
  <c r="H4924" i="30"/>
  <c r="H4940" i="30"/>
  <c r="H4954" i="30"/>
  <c r="H4968" i="30"/>
  <c r="H4982" i="30"/>
  <c r="H4996" i="30"/>
  <c r="H5012" i="30"/>
  <c r="H5026" i="30"/>
  <c r="H5040" i="30"/>
  <c r="H5054" i="30"/>
  <c r="H5068" i="30"/>
  <c r="H5082" i="30"/>
  <c r="H5095" i="30"/>
  <c r="H5108" i="30"/>
  <c r="H5121" i="30"/>
  <c r="H5134" i="30"/>
  <c r="H5147" i="30"/>
  <c r="H5160" i="30"/>
  <c r="H5173" i="30"/>
  <c r="H5186" i="30"/>
  <c r="H5199" i="30"/>
  <c r="H5212" i="30"/>
  <c r="H5226" i="30"/>
  <c r="H5239" i="30"/>
  <c r="H5252" i="30"/>
  <c r="H5265" i="30"/>
  <c r="H5278" i="30"/>
  <c r="H5291" i="30"/>
  <c r="H5304" i="30"/>
  <c r="H5317" i="30"/>
  <c r="H5330" i="30"/>
  <c r="H5343" i="30"/>
  <c r="H5356" i="30"/>
  <c r="H5370" i="30"/>
  <c r="H5383" i="30"/>
  <c r="H5396" i="30"/>
  <c r="H399" i="30"/>
  <c r="H966" i="30"/>
  <c r="H1341" i="30"/>
  <c r="H1560" i="30"/>
  <c r="H1749" i="30"/>
  <c r="H1924" i="30"/>
  <c r="H2064" i="30"/>
  <c r="H2196" i="30"/>
  <c r="H2302" i="30"/>
  <c r="H2400" i="30"/>
  <c r="H2495" i="30"/>
  <c r="H2580" i="30"/>
  <c r="H2671" i="30"/>
  <c r="H2744" i="30"/>
  <c r="H2819" i="30"/>
  <c r="H2876" i="30"/>
  <c r="H2937" i="30"/>
  <c r="H2991" i="30"/>
  <c r="H3042" i="30"/>
  <c r="H3099" i="30"/>
  <c r="H3146" i="30"/>
  <c r="H3199" i="30"/>
  <c r="H3247" i="30"/>
  <c r="H3297" i="30"/>
  <c r="H3346" i="30"/>
  <c r="H3393" i="30"/>
  <c r="H3445" i="30"/>
  <c r="H3492" i="30"/>
  <c r="H3543" i="30"/>
  <c r="H3591" i="30"/>
  <c r="H3640" i="30"/>
  <c r="H3676" i="30"/>
  <c r="H3712" i="30"/>
  <c r="H3748" i="30"/>
  <c r="H3779" i="30"/>
  <c r="H3812" i="30"/>
  <c r="H3845" i="30"/>
  <c r="H3875" i="30"/>
  <c r="H3908" i="30"/>
  <c r="H3941" i="30"/>
  <c r="H3971" i="30"/>
  <c r="H4004" i="30"/>
  <c r="H4037" i="30"/>
  <c r="H4064" i="30"/>
  <c r="H4088" i="30"/>
  <c r="H4114" i="30"/>
  <c r="H4140" i="30"/>
  <c r="H4164" i="30"/>
  <c r="H4187" i="30"/>
  <c r="H4215" i="30"/>
  <c r="H4240" i="30"/>
  <c r="H4260" i="30"/>
  <c r="H4288" i="30"/>
  <c r="H4314" i="30"/>
  <c r="H4338" i="30"/>
  <c r="H4361" i="30"/>
  <c r="H4387" i="30"/>
  <c r="H4410" i="30"/>
  <c r="H4429" i="30"/>
  <c r="H4448" i="30"/>
  <c r="H4465" i="30"/>
  <c r="H4484" i="30"/>
  <c r="H4501" i="30"/>
  <c r="H4520" i="30"/>
  <c r="H4537" i="30"/>
  <c r="H4556" i="30"/>
  <c r="H4571" i="30"/>
  <c r="H4586" i="30"/>
  <c r="H4604" i="30"/>
  <c r="H4619" i="30"/>
  <c r="H4634" i="30"/>
  <c r="H4652" i="30"/>
  <c r="H4667" i="30"/>
  <c r="H4681" i="30"/>
  <c r="H4695" i="30"/>
  <c r="H4711" i="30"/>
  <c r="H4725" i="30"/>
  <c r="H4739" i="30"/>
  <c r="H4753" i="30"/>
  <c r="H4767" i="30"/>
  <c r="H4783" i="30"/>
  <c r="H4797" i="30"/>
  <c r="H4811" i="30"/>
  <c r="H4825" i="30"/>
  <c r="H4839" i="30"/>
  <c r="H4855" i="30"/>
  <c r="H4869" i="30"/>
  <c r="H4883" i="30"/>
  <c r="H403" i="30"/>
  <c r="H968" i="30"/>
  <c r="H1350" i="30"/>
  <c r="H1571" i="30"/>
  <c r="H1771" i="30"/>
  <c r="H1934" i="30"/>
  <c r="H2066" i="30"/>
  <c r="H2201" i="30"/>
  <c r="H2303" i="30"/>
  <c r="H2405" i="30"/>
  <c r="H2496" i="30"/>
  <c r="H2592" i="30"/>
  <c r="H2675" i="30"/>
  <c r="H2745" i="30"/>
  <c r="H2822" i="30"/>
  <c r="H2877" i="30"/>
  <c r="H2939" i="30"/>
  <c r="H2992" i="30"/>
  <c r="H3046" i="30"/>
  <c r="H3100" i="30"/>
  <c r="H3147" i="30"/>
  <c r="H3201" i="30"/>
  <c r="H3248" i="30"/>
  <c r="H3299" i="30"/>
  <c r="H3347" i="30"/>
  <c r="H3397" i="30"/>
  <c r="H3446" i="30"/>
  <c r="H3493" i="30"/>
  <c r="H3547" i="30"/>
  <c r="H3592" i="30"/>
  <c r="H3642" i="30"/>
  <c r="H3678" i="30"/>
  <c r="H3714" i="30"/>
  <c r="H3750" i="30"/>
  <c r="H3780" i="30"/>
  <c r="H3813" i="30"/>
  <c r="H3846" i="30"/>
  <c r="H3876" i="30"/>
  <c r="H3909" i="30"/>
  <c r="H3942" i="30"/>
  <c r="H3972" i="30"/>
  <c r="H4005" i="30"/>
  <c r="H4038" i="30"/>
  <c r="H4066" i="30"/>
  <c r="H4092" i="30"/>
  <c r="H4115" i="30"/>
  <c r="H4143" i="30"/>
  <c r="H4168" i="30"/>
  <c r="H4188" i="30"/>
  <c r="H4216" i="30"/>
  <c r="H4242" i="30"/>
  <c r="H4266" i="30"/>
  <c r="H4289" i="30"/>
  <c r="H4315" i="30"/>
  <c r="H4340" i="30"/>
  <c r="H4362" i="30"/>
  <c r="H4388" i="30"/>
  <c r="H4411" i="30"/>
  <c r="H4430" i="30"/>
  <c r="H4449" i="30"/>
  <c r="H4466" i="30"/>
  <c r="H4485" i="30"/>
  <c r="H4502" i="30"/>
  <c r="H4521" i="30"/>
  <c r="H4538" i="30"/>
  <c r="H4557" i="30"/>
  <c r="H4572" i="30"/>
  <c r="H4587" i="30"/>
  <c r="H4605" i="30"/>
  <c r="H4620" i="30"/>
  <c r="H4635" i="30"/>
  <c r="H4653" i="30"/>
  <c r="H4668" i="30"/>
  <c r="H4682" i="30"/>
  <c r="H4696" i="30"/>
  <c r="H4712" i="30"/>
  <c r="H4726" i="30"/>
  <c r="H4740" i="30"/>
  <c r="H4754" i="30"/>
  <c r="H4768" i="30"/>
  <c r="H4784" i="30"/>
  <c r="H4798" i="30"/>
  <c r="H4812" i="30"/>
  <c r="H4826" i="30"/>
  <c r="H4840" i="30"/>
  <c r="H4856" i="30"/>
  <c r="H4870" i="30"/>
  <c r="H4884" i="30"/>
  <c r="H4898" i="30"/>
  <c r="H4912" i="30"/>
  <c r="H4928" i="30"/>
  <c r="H4942" i="30"/>
  <c r="H4956" i="30"/>
  <c r="H4970" i="30"/>
  <c r="H4984" i="30"/>
  <c r="H5000" i="30"/>
  <c r="H5014" i="30"/>
  <c r="H5028" i="30"/>
  <c r="H5042" i="30"/>
  <c r="H5056" i="30"/>
  <c r="H5071" i="30"/>
  <c r="H5084" i="30"/>
  <c r="H5097" i="30"/>
  <c r="H5110" i="30"/>
  <c r="H5123" i="30"/>
  <c r="H5136" i="30"/>
  <c r="H5149" i="30"/>
  <c r="H5162" i="30"/>
  <c r="H5175" i="30"/>
  <c r="H5188" i="30"/>
  <c r="H5202" i="30"/>
  <c r="H5215" i="30"/>
  <c r="H5228" i="30"/>
  <c r="H5241" i="30"/>
  <c r="H5254" i="30"/>
  <c r="H5267" i="30"/>
  <c r="H5280" i="30"/>
  <c r="H5293" i="30"/>
  <c r="H404" i="30"/>
  <c r="H983" i="30"/>
  <c r="H1353" i="30"/>
  <c r="H1576" i="30"/>
  <c r="H1776" i="30"/>
  <c r="H1941" i="30"/>
  <c r="H2081" i="30"/>
  <c r="H2205" i="30"/>
  <c r="H2304" i="30"/>
  <c r="H2407" i="30"/>
  <c r="H2500" i="30"/>
  <c r="H2597" i="30"/>
  <c r="H2676" i="30"/>
  <c r="H2755" i="30"/>
  <c r="H2823" i="30"/>
  <c r="H2880" i="30"/>
  <c r="H2942" i="30"/>
  <c r="H2993" i="30"/>
  <c r="H3051" i="30"/>
  <c r="H3103" i="30"/>
  <c r="H3153" i="30"/>
  <c r="H3202" i="30"/>
  <c r="H3249" i="30"/>
  <c r="H3301" i="30"/>
  <c r="H3348" i="30"/>
  <c r="H3399" i="30"/>
  <c r="H3447" i="30"/>
  <c r="H3499" i="30"/>
  <c r="H3548" i="30"/>
  <c r="H3595" i="30"/>
  <c r="H3643" i="30"/>
  <c r="H3679" i="30"/>
  <c r="H3715" i="30"/>
  <c r="H3751" i="30"/>
  <c r="H3784" i="30"/>
  <c r="H3814" i="30"/>
  <c r="H3847" i="30"/>
  <c r="H3880" i="30"/>
  <c r="H3910" i="30"/>
  <c r="H3943" i="30"/>
  <c r="H3976" i="30"/>
  <c r="H4006" i="30"/>
  <c r="H4039" i="30"/>
  <c r="H4067" i="30"/>
  <c r="H4096" i="30"/>
  <c r="H4116" i="30"/>
  <c r="H4144" i="30"/>
  <c r="H4170" i="30"/>
  <c r="H4194" i="30"/>
  <c r="H4217" i="30"/>
  <c r="H4243" i="30"/>
  <c r="H4268" i="30"/>
  <c r="H4290" i="30"/>
  <c r="H4316" i="30"/>
  <c r="H4342" i="30"/>
  <c r="H4366" i="30"/>
  <c r="H4389" i="30"/>
  <c r="H4412" i="30"/>
  <c r="H4431" i="30"/>
  <c r="H4450" i="30"/>
  <c r="H4467" i="30"/>
  <c r="H4486" i="30"/>
  <c r="H4503" i="30"/>
  <c r="H4522" i="30"/>
  <c r="H4539" i="30"/>
  <c r="H4558" i="30"/>
  <c r="H4573" i="30"/>
  <c r="H4588" i="30"/>
  <c r="H4606" i="30"/>
  <c r="H4621" i="30"/>
  <c r="H4636" i="30"/>
  <c r="H4654" i="30"/>
  <c r="H4669" i="30"/>
  <c r="H4683" i="30"/>
  <c r="H4699" i="30"/>
  <c r="H4713" i="30"/>
  <c r="H4727" i="30"/>
  <c r="H4741" i="30"/>
  <c r="H4755" i="30"/>
  <c r="H4771" i="30"/>
  <c r="H4785" i="30"/>
  <c r="H4799" i="30"/>
  <c r="H4813" i="30"/>
  <c r="H4827" i="30"/>
  <c r="H4843" i="30"/>
  <c r="H4857" i="30"/>
  <c r="H4871" i="30"/>
  <c r="H4885" i="30"/>
  <c r="H4899" i="30"/>
  <c r="H4915" i="30"/>
  <c r="H4929" i="30"/>
  <c r="H612" i="30"/>
  <c r="H1065" i="30"/>
  <c r="H1396" i="30"/>
  <c r="H1618" i="30"/>
  <c r="H1803" i="30"/>
  <c r="H1974" i="30"/>
  <c r="H2105" i="30"/>
  <c r="H2230" i="30"/>
  <c r="H2332" i="30"/>
  <c r="H2428" i="30"/>
  <c r="H2518" i="30"/>
  <c r="H2611" i="30"/>
  <c r="H2693" i="30"/>
  <c r="H2768" i="30"/>
  <c r="H2836" i="30"/>
  <c r="H2896" i="30"/>
  <c r="H2952" i="30"/>
  <c r="H3006" i="30"/>
  <c r="H3057" i="30"/>
  <c r="H3115" i="30"/>
  <c r="H3160" i="30"/>
  <c r="H3213" i="30"/>
  <c r="H3261" i="30"/>
  <c r="H3311" i="30"/>
  <c r="H3360" i="30"/>
  <c r="H3407" i="30"/>
  <c r="H3459" i="30"/>
  <c r="H3506" i="30"/>
  <c r="H3559" i="30"/>
  <c r="H3607" i="30"/>
  <c r="H3648" i="30"/>
  <c r="H3684" i="30"/>
  <c r="H3720" i="30"/>
  <c r="H3756" i="30"/>
  <c r="H3789" i="30"/>
  <c r="H3822" i="30"/>
  <c r="H3852" i="30"/>
  <c r="H3885" i="30"/>
  <c r="H3918" i="30"/>
  <c r="H3948" i="30"/>
  <c r="H3981" i="30"/>
  <c r="H4014" i="30"/>
  <c r="H4044" i="30"/>
  <c r="H4072" i="30"/>
  <c r="H4099" i="30"/>
  <c r="H4124" i="30"/>
  <c r="H4146" i="30"/>
  <c r="H4172" i="30"/>
  <c r="H4198" i="30"/>
  <c r="H4222" i="30"/>
  <c r="H4245" i="30"/>
  <c r="H4271" i="30"/>
  <c r="H4296" i="30"/>
  <c r="H4318" i="30"/>
  <c r="H4344" i="30"/>
  <c r="H4372" i="30"/>
  <c r="H4396" i="30"/>
  <c r="H4415" i="30"/>
  <c r="H4436" i="30"/>
  <c r="H4453" i="30"/>
  <c r="H4472" i="30"/>
  <c r="H4489" i="30"/>
  <c r="H4508" i="30"/>
  <c r="H4525" i="30"/>
  <c r="H4544" i="30"/>
  <c r="H4560" i="30"/>
  <c r="H4575" i="30"/>
  <c r="H4593" i="30"/>
  <c r="H4608" i="30"/>
  <c r="H4623" i="30"/>
  <c r="H4641" i="30"/>
  <c r="H4656" i="30"/>
  <c r="H4671" i="30"/>
  <c r="H4687" i="30"/>
  <c r="H4701" i="30"/>
  <c r="H4715" i="30"/>
  <c r="H4729" i="30"/>
  <c r="H4743" i="30"/>
  <c r="H4759" i="30"/>
  <c r="H4773" i="30"/>
  <c r="H4787" i="30"/>
  <c r="H4801" i="30"/>
  <c r="H4815" i="30"/>
  <c r="H4831" i="30"/>
  <c r="H4845" i="30"/>
  <c r="H4859" i="30"/>
  <c r="H4873" i="30"/>
  <c r="H4887" i="30"/>
  <c r="H4903" i="30"/>
  <c r="H4917" i="30"/>
  <c r="H4931" i="30"/>
  <c r="H4945" i="30"/>
  <c r="H4959" i="30"/>
  <c r="H4975" i="30"/>
  <c r="H4989" i="30"/>
  <c r="H5003" i="30"/>
  <c r="H5017" i="30"/>
  <c r="H5031" i="30"/>
  <c r="H5047" i="30"/>
  <c r="H5061" i="30"/>
  <c r="H5074" i="30"/>
  <c r="H745" i="30"/>
  <c r="H1207" i="30"/>
  <c r="H1473" i="30"/>
  <c r="H1685" i="30"/>
  <c r="H1848" i="30"/>
  <c r="H2015" i="30"/>
  <c r="H2138" i="30"/>
  <c r="H2260" i="30"/>
  <c r="H2358" i="30"/>
  <c r="H2454" i="30"/>
  <c r="H2549" i="30"/>
  <c r="H2636" i="30"/>
  <c r="H2717" i="30"/>
  <c r="H2786" i="30"/>
  <c r="H2854" i="30"/>
  <c r="H2912" i="30"/>
  <c r="H2968" i="30"/>
  <c r="H3021" i="30"/>
  <c r="H3072" i="30"/>
  <c r="H3129" i="30"/>
  <c r="H3176" i="30"/>
  <c r="H3227" i="30"/>
  <c r="H3275" i="30"/>
  <c r="H3325" i="30"/>
  <c r="H3374" i="30"/>
  <c r="H3421" i="30"/>
  <c r="H3475" i="30"/>
  <c r="H3520" i="30"/>
  <c r="H3573" i="30"/>
  <c r="H3621" i="30"/>
  <c r="H3659" i="30"/>
  <c r="H3695" i="30"/>
  <c r="H3731" i="30"/>
  <c r="H3766" i="30"/>
  <c r="H3799" i="30"/>
  <c r="H3832" i="30"/>
  <c r="H3862" i="30"/>
  <c r="H3895" i="30"/>
  <c r="H3928" i="30"/>
  <c r="H3958" i="30"/>
  <c r="H3991" i="30"/>
  <c r="H4024" i="30"/>
  <c r="H4053" i="30"/>
  <c r="H4084" i="30"/>
  <c r="H4108" i="30"/>
  <c r="H4131" i="30"/>
  <c r="H4157" i="30"/>
  <c r="H4182" i="30"/>
  <c r="H4204" i="30"/>
  <c r="H4230" i="30"/>
  <c r="H4256" i="30"/>
  <c r="H4280" i="30"/>
  <c r="H4303" i="30"/>
  <c r="H4329" i="30"/>
  <c r="H4354" i="30"/>
  <c r="H4376" i="30"/>
  <c r="H4401" i="30"/>
  <c r="H4424" i="30"/>
  <c r="H4441" i="30"/>
  <c r="H4460" i="30"/>
  <c r="H4477" i="30"/>
  <c r="H4496" i="30"/>
  <c r="H4513" i="30"/>
  <c r="H4532" i="30"/>
  <c r="H4549" i="30"/>
  <c r="H4564" i="30"/>
  <c r="H4582" i="30"/>
  <c r="H4597" i="30"/>
  <c r="H4612" i="30"/>
  <c r="H4630" i="30"/>
  <c r="H4645" i="30"/>
  <c r="H4660" i="30"/>
  <c r="H4677" i="30"/>
  <c r="H4691" i="30"/>
  <c r="H4705" i="30"/>
  <c r="H4719" i="30"/>
  <c r="H4735" i="30"/>
  <c r="H4749" i="30"/>
  <c r="H4763" i="30"/>
  <c r="H4777" i="30"/>
  <c r="H4791" i="30"/>
  <c r="H4807" i="30"/>
  <c r="H4821" i="30"/>
  <c r="H4835" i="30"/>
  <c r="H4849" i="30"/>
  <c r="H464" i="30"/>
  <c r="H1437" i="30"/>
  <c r="H1865" i="30"/>
  <c r="H2236" i="30"/>
  <c r="H2447" i="30"/>
  <c r="H2678" i="30"/>
  <c r="H2846" i="30"/>
  <c r="H2972" i="30"/>
  <c r="H3117" i="30"/>
  <c r="H3225" i="30"/>
  <c r="H3349" i="30"/>
  <c r="H3469" i="30"/>
  <c r="H3575" i="30"/>
  <c r="H3690" i="30"/>
  <c r="H3765" i="30"/>
  <c r="H3848" i="30"/>
  <c r="H3923" i="30"/>
  <c r="H3992" i="30"/>
  <c r="H4073" i="30"/>
  <c r="H4128" i="30"/>
  <c r="H4196" i="30"/>
  <c r="H4252" i="30"/>
  <c r="H4304" i="30"/>
  <c r="H4373" i="30"/>
  <c r="H4420" i="30"/>
  <c r="H4468" i="30"/>
  <c r="H4510" i="30"/>
  <c r="H4550" i="30"/>
  <c r="H4594" i="30"/>
  <c r="H4629" i="30"/>
  <c r="H4670" i="30"/>
  <c r="H4703" i="30"/>
  <c r="H4736" i="30"/>
  <c r="H4774" i="30"/>
  <c r="H4804" i="30"/>
  <c r="H4844" i="30"/>
  <c r="H4874" i="30"/>
  <c r="H4900" i="30"/>
  <c r="H4922" i="30"/>
  <c r="H4947" i="30"/>
  <c r="H4969" i="30"/>
  <c r="H4991" i="30"/>
  <c r="H5013" i="30"/>
  <c r="H5035" i="30"/>
  <c r="H5055" i="30"/>
  <c r="H5076" i="30"/>
  <c r="H5092" i="30"/>
  <c r="H5112" i="30"/>
  <c r="H5128" i="30"/>
  <c r="H5145" i="30"/>
  <c r="H5164" i="30"/>
  <c r="H5181" i="30"/>
  <c r="H5197" i="30"/>
  <c r="H5217" i="30"/>
  <c r="H5233" i="30"/>
  <c r="H5250" i="30"/>
  <c r="H5269" i="30"/>
  <c r="H5286" i="30"/>
  <c r="H5302" i="30"/>
  <c r="H5319" i="30"/>
  <c r="H5335" i="30"/>
  <c r="H5350" i="30"/>
  <c r="H5365" i="30"/>
  <c r="H5380" i="30"/>
  <c r="H5398" i="30"/>
  <c r="H5412" i="30"/>
  <c r="H5426" i="30"/>
  <c r="H5440" i="30"/>
  <c r="H5455" i="30"/>
  <c r="H5469" i="30"/>
  <c r="H5483" i="30"/>
  <c r="H5497" i="30"/>
  <c r="H5511" i="30"/>
  <c r="H5527" i="30"/>
  <c r="H5541" i="30"/>
  <c r="H5555" i="30"/>
  <c r="H5569" i="30"/>
  <c r="H5583" i="30"/>
  <c r="H5598" i="30"/>
  <c r="H5612" i="30"/>
  <c r="H5626" i="30"/>
  <c r="H5640" i="30"/>
  <c r="H5654" i="30"/>
  <c r="H5668" i="30"/>
  <c r="H5684" i="30"/>
  <c r="H5698" i="30"/>
  <c r="H5712" i="30"/>
  <c r="H5726" i="30"/>
  <c r="H5740" i="30"/>
  <c r="H5755" i="30"/>
  <c r="H5769" i="30"/>
  <c r="H5783" i="30"/>
  <c r="H5797" i="30"/>
  <c r="H5811" i="30"/>
  <c r="H5826" i="30"/>
  <c r="H5841" i="30"/>
  <c r="H5855" i="30"/>
  <c r="H5869" i="30"/>
  <c r="H5883" i="30"/>
  <c r="H5898" i="30"/>
  <c r="H5912" i="30"/>
  <c r="H5926" i="30"/>
  <c r="H5940" i="30"/>
  <c r="H5954" i="30"/>
  <c r="H5968" i="30"/>
  <c r="H5983" i="30"/>
  <c r="H5998" i="30"/>
  <c r="H6012" i="30"/>
  <c r="H6026" i="30"/>
  <c r="H6040" i="30"/>
  <c r="H6055" i="30"/>
  <c r="H6069" i="30"/>
  <c r="H6083" i="30"/>
  <c r="H6097" i="30"/>
  <c r="H6111" i="30"/>
  <c r="H6126" i="30"/>
  <c r="H6140" i="30"/>
  <c r="H6155" i="30"/>
  <c r="H6169" i="30"/>
  <c r="H6183" i="30"/>
  <c r="H6196" i="30"/>
  <c r="H6210" i="30"/>
  <c r="H6223" i="30"/>
  <c r="H6236" i="30"/>
  <c r="H6249" i="30"/>
  <c r="H6262" i="30"/>
  <c r="H6275" i="30"/>
  <c r="H6288" i="30"/>
  <c r="H6301" i="30"/>
  <c r="H6314" i="30"/>
  <c r="H6327" i="30"/>
  <c r="H6340" i="30"/>
  <c r="H6354" i="30"/>
  <c r="H6367" i="30"/>
  <c r="H6379" i="30"/>
  <c r="H6391" i="30"/>
  <c r="H6403" i="30"/>
  <c r="H6415" i="30"/>
  <c r="H6427" i="30"/>
  <c r="H6439" i="30"/>
  <c r="H6451" i="30"/>
  <c r="H6463" i="30"/>
  <c r="H6475" i="30"/>
  <c r="H6487" i="30"/>
  <c r="H6499" i="30"/>
  <c r="H6511" i="30"/>
  <c r="H6523" i="30"/>
  <c r="H6535" i="30"/>
  <c r="H6547" i="30"/>
  <c r="H6559" i="30"/>
  <c r="H6571" i="30"/>
  <c r="H6583" i="30"/>
  <c r="H6595" i="30"/>
  <c r="H6607" i="30"/>
  <c r="H6619" i="30"/>
  <c r="H6631" i="30"/>
  <c r="H6643" i="30"/>
  <c r="H6655" i="30"/>
  <c r="H6667" i="30"/>
  <c r="H6679" i="30"/>
  <c r="H6691" i="30"/>
  <c r="H6703" i="30"/>
  <c r="H6715" i="30"/>
  <c r="H6727" i="30"/>
  <c r="H6739" i="30"/>
  <c r="H6751" i="30"/>
  <c r="H6763" i="30"/>
  <c r="H6775" i="30"/>
  <c r="H6787" i="30"/>
  <c r="H6799" i="30"/>
  <c r="H6811" i="30"/>
  <c r="H6823" i="30"/>
  <c r="H6835" i="30"/>
  <c r="H6847" i="30"/>
  <c r="H6859" i="30"/>
  <c r="H6871" i="30"/>
  <c r="H6883" i="30"/>
  <c r="H6895" i="30"/>
  <c r="H6907" i="30"/>
  <c r="H6919" i="30"/>
  <c r="H6931" i="30"/>
  <c r="H6943" i="30"/>
  <c r="H6955" i="30"/>
  <c r="H6967" i="30"/>
  <c r="H6979" i="30"/>
  <c r="H6991" i="30"/>
  <c r="H7003" i="30"/>
  <c r="H7015" i="30"/>
  <c r="H7027" i="30"/>
  <c r="H7039" i="30"/>
  <c r="H7051" i="30"/>
  <c r="H7063" i="30"/>
  <c r="H7075" i="30"/>
  <c r="H7087" i="30"/>
  <c r="H7099" i="30"/>
  <c r="H7111" i="30"/>
  <c r="H7123" i="30"/>
  <c r="H7135" i="30"/>
  <c r="H7147" i="30"/>
  <c r="H7159" i="30"/>
  <c r="H7171" i="30"/>
  <c r="H7183" i="30"/>
  <c r="H7195" i="30"/>
  <c r="H7207" i="30"/>
  <c r="H7219" i="30"/>
  <c r="H7231" i="30"/>
  <c r="H7243" i="30"/>
  <c r="H7255" i="30"/>
  <c r="H7267" i="30"/>
  <c r="H7279" i="30"/>
  <c r="H7291" i="30"/>
  <c r="H7303" i="30"/>
  <c r="H7315" i="30"/>
  <c r="H7327" i="30"/>
  <c r="H7339" i="30"/>
  <c r="H7351" i="30"/>
  <c r="H7363" i="30"/>
  <c r="H7375" i="30"/>
  <c r="H7387" i="30"/>
  <c r="H7399" i="30"/>
  <c r="H7411" i="30"/>
  <c r="H7423" i="30"/>
  <c r="H7435" i="30"/>
  <c r="H7447" i="30"/>
  <c r="H7459" i="30"/>
  <c r="H7471" i="30"/>
  <c r="H7483" i="30"/>
  <c r="H7495" i="30"/>
  <c r="H7507" i="30"/>
  <c r="H7519" i="30"/>
  <c r="H7531" i="30"/>
  <c r="H7543" i="30"/>
  <c r="H7555" i="30"/>
  <c r="H7567" i="30"/>
  <c r="H7579" i="30"/>
  <c r="H7591" i="30"/>
  <c r="H7603" i="30"/>
  <c r="H7615" i="30"/>
  <c r="H7627" i="30"/>
  <c r="H7639" i="30"/>
  <c r="H7651" i="30"/>
  <c r="H7663" i="30"/>
  <c r="H7675" i="30"/>
  <c r="H7687" i="30"/>
  <c r="H7699" i="30"/>
  <c r="H7711" i="30"/>
  <c r="H7723" i="30"/>
  <c r="H7735" i="30"/>
  <c r="H7747" i="30"/>
  <c r="H7759" i="30"/>
  <c r="H7771" i="30"/>
  <c r="H7783" i="30"/>
  <c r="H7795" i="30"/>
  <c r="H7807" i="30"/>
  <c r="H7819" i="30"/>
  <c r="H7831" i="30"/>
  <c r="H7843" i="30"/>
  <c r="H7855" i="30"/>
  <c r="H7867" i="30"/>
  <c r="H7879" i="30"/>
  <c r="H7891" i="30"/>
  <c r="H7903" i="30"/>
  <c r="H7915" i="30"/>
  <c r="H7927" i="30"/>
  <c r="H7939" i="30"/>
  <c r="H7951" i="30"/>
  <c r="H7963" i="30"/>
  <c r="H7975" i="30"/>
  <c r="H7987" i="30"/>
  <c r="H7999" i="30"/>
  <c r="H8011" i="30"/>
  <c r="H8023" i="30"/>
  <c r="H8035" i="30"/>
  <c r="H8047" i="30"/>
  <c r="H8059" i="30"/>
  <c r="H8071" i="30"/>
  <c r="H8083" i="30"/>
  <c r="H8095" i="30"/>
  <c r="H8107" i="30"/>
  <c r="H8119" i="30"/>
  <c r="H8131" i="30"/>
  <c r="H8143" i="30"/>
  <c r="H8155" i="30"/>
  <c r="H8167" i="30"/>
  <c r="H8179" i="30"/>
  <c r="H8191" i="30"/>
  <c r="H8203" i="30"/>
  <c r="H8215" i="30"/>
  <c r="H8227" i="30"/>
  <c r="H8239" i="30"/>
  <c r="H8251" i="30"/>
  <c r="H8263" i="30"/>
  <c r="H8275" i="30"/>
  <c r="H8287" i="30"/>
  <c r="H8299" i="30"/>
  <c r="H8311" i="30"/>
  <c r="H8323" i="30"/>
  <c r="H8335" i="30"/>
  <c r="H8347" i="30"/>
  <c r="H8359" i="30"/>
  <c r="H8371" i="30"/>
  <c r="H8383" i="30"/>
  <c r="H8395" i="30"/>
  <c r="H8407" i="30"/>
  <c r="H8419" i="30"/>
  <c r="H8431" i="30"/>
  <c r="H8443" i="30"/>
  <c r="H8455" i="30"/>
  <c r="H8467" i="30"/>
  <c r="H8479" i="30"/>
  <c r="H8491" i="30"/>
  <c r="H8503" i="30"/>
  <c r="H8515" i="30"/>
  <c r="H8527" i="30"/>
  <c r="H8539" i="30"/>
  <c r="H8551" i="30"/>
  <c r="H8563" i="30"/>
  <c r="H8575" i="30"/>
  <c r="H8587" i="30"/>
  <c r="H8599" i="30"/>
  <c r="H8611" i="30"/>
  <c r="H8623" i="30"/>
  <c r="H8635" i="30"/>
  <c r="H8647" i="30"/>
  <c r="H8659" i="30"/>
  <c r="H8671" i="30"/>
  <c r="H8683" i="30"/>
  <c r="H8695" i="30"/>
  <c r="H8707" i="30"/>
  <c r="H8719" i="30"/>
  <c r="H8731" i="30"/>
  <c r="H8743" i="30"/>
  <c r="H8755" i="30"/>
  <c r="H8767" i="30"/>
  <c r="H8779" i="30"/>
  <c r="H8791" i="30"/>
  <c r="H8803" i="30"/>
  <c r="H8815" i="30"/>
  <c r="H8827" i="30"/>
  <c r="H8839" i="30"/>
  <c r="H8851" i="30"/>
  <c r="H640" i="30"/>
  <c r="H1451" i="30"/>
  <c r="H1943" i="30"/>
  <c r="H2248" i="30"/>
  <c r="H2458" i="30"/>
  <c r="H2697" i="30"/>
  <c r="H2850" i="30"/>
  <c r="H2994" i="30"/>
  <c r="H3123" i="30"/>
  <c r="H3229" i="30"/>
  <c r="H3362" i="30"/>
  <c r="H3471" i="30"/>
  <c r="H3599" i="30"/>
  <c r="H3693" i="30"/>
  <c r="H3767" i="30"/>
  <c r="H3857" i="30"/>
  <c r="H3924" i="30"/>
  <c r="H4007" i="30"/>
  <c r="H4077" i="30"/>
  <c r="H4132" i="30"/>
  <c r="H4199" i="30"/>
  <c r="H4254" i="30"/>
  <c r="H4317" i="30"/>
  <c r="H4374" i="30"/>
  <c r="H4425" i="30"/>
  <c r="H4473" i="30"/>
  <c r="H4512" i="30"/>
  <c r="H4559" i="30"/>
  <c r="H4595" i="30"/>
  <c r="H4631" i="30"/>
  <c r="H4672" i="30"/>
  <c r="H4704" i="30"/>
  <c r="H4742" i="30"/>
  <c r="H4775" i="30"/>
  <c r="H4808" i="30"/>
  <c r="H4846" i="30"/>
  <c r="H4875" i="30"/>
  <c r="H4904" i="30"/>
  <c r="H4927" i="30"/>
  <c r="H4948" i="30"/>
  <c r="H4971" i="30"/>
  <c r="H4992" i="30"/>
  <c r="H5015" i="30"/>
  <c r="H5036" i="30"/>
  <c r="H5059" i="30"/>
  <c r="H5077" i="30"/>
  <c r="H5096" i="30"/>
  <c r="H5113" i="30"/>
  <c r="H5130" i="30"/>
  <c r="H5148" i="30"/>
  <c r="H5166" i="30"/>
  <c r="H5182" i="30"/>
  <c r="H5200" i="30"/>
  <c r="H5218" i="30"/>
  <c r="H5234" i="30"/>
  <c r="H5253" i="30"/>
  <c r="H5270" i="30"/>
  <c r="H5287" i="30"/>
  <c r="H5305" i="30"/>
  <c r="H5320" i="30"/>
  <c r="H5336" i="30"/>
  <c r="H5351" i="30"/>
  <c r="H5366" i="30"/>
  <c r="H5384" i="30"/>
  <c r="H5399" i="30"/>
  <c r="H5413" i="30"/>
  <c r="H5427" i="30"/>
  <c r="H5442" i="30"/>
  <c r="H5456" i="30"/>
  <c r="H5470" i="30"/>
  <c r="H5484" i="30"/>
  <c r="H5498" i="30"/>
  <c r="H5514" i="30"/>
  <c r="H5528" i="30"/>
  <c r="H5542" i="30"/>
  <c r="H5556" i="30"/>
  <c r="H5570" i="30"/>
  <c r="H5584" i="30"/>
  <c r="H5599" i="30"/>
  <c r="H5613" i="30"/>
  <c r="H5627" i="30"/>
  <c r="H5641" i="30"/>
  <c r="H5655" i="30"/>
  <c r="H5671" i="30"/>
  <c r="H5685" i="30"/>
  <c r="H5699" i="30"/>
  <c r="H5713" i="30"/>
  <c r="H5727" i="30"/>
  <c r="H5742" i="30"/>
  <c r="H5756" i="30"/>
  <c r="H5770" i="30"/>
  <c r="H5784" i="30"/>
  <c r="H5798" i="30"/>
  <c r="H5812" i="30"/>
  <c r="H5828" i="30"/>
  <c r="H5842" i="30"/>
  <c r="H5856" i="30"/>
  <c r="H5870" i="30"/>
  <c r="H5884" i="30"/>
  <c r="H5899" i="30"/>
  <c r="H5913" i="30"/>
  <c r="H5927" i="30"/>
  <c r="H5941" i="30"/>
  <c r="H5955" i="30"/>
  <c r="H5970" i="30"/>
  <c r="H5985" i="30"/>
  <c r="H5999" i="30"/>
  <c r="H6013" i="30"/>
  <c r="H6027" i="30"/>
  <c r="H6042" i="30"/>
  <c r="H6056" i="30"/>
  <c r="H6070" i="30"/>
  <c r="H6084" i="30"/>
  <c r="H6098" i="30"/>
  <c r="H6112" i="30"/>
  <c r="H6127" i="30"/>
  <c r="H6142" i="30"/>
  <c r="H6156" i="30"/>
  <c r="H6170" i="30"/>
  <c r="H6184" i="30"/>
  <c r="H6198" i="30"/>
  <c r="H6211" i="30"/>
  <c r="H6224" i="30"/>
  <c r="H6237" i="30"/>
  <c r="H6250" i="30"/>
  <c r="H6263" i="30"/>
  <c r="H6276" i="30"/>
  <c r="H6289" i="30"/>
  <c r="H6302" i="30"/>
  <c r="H6315" i="30"/>
  <c r="H6328" i="30"/>
  <c r="H6342" i="30"/>
  <c r="H6355" i="30"/>
  <c r="H6368" i="30"/>
  <c r="H6380" i="30"/>
  <c r="H6392" i="30"/>
  <c r="H6404" i="30"/>
  <c r="H6416" i="30"/>
  <c r="H6428" i="30"/>
  <c r="H6440" i="30"/>
  <c r="H6452" i="30"/>
  <c r="H6464" i="30"/>
  <c r="H6476" i="30"/>
  <c r="H6488" i="30"/>
  <c r="H6500" i="30"/>
  <c r="H6512" i="30"/>
  <c r="H6524" i="30"/>
  <c r="H6536" i="30"/>
  <c r="H6548" i="30"/>
  <c r="H6560" i="30"/>
  <c r="H6572" i="30"/>
  <c r="H6584" i="30"/>
  <c r="H6596" i="30"/>
  <c r="H6608" i="30"/>
  <c r="H6620" i="30"/>
  <c r="H6632" i="30"/>
  <c r="H6644" i="30"/>
  <c r="H6656" i="30"/>
  <c r="H6668" i="30"/>
  <c r="H6680" i="30"/>
  <c r="H6692" i="30"/>
  <c r="H6704" i="30"/>
  <c r="H6716" i="30"/>
  <c r="H6728" i="30"/>
  <c r="H6740" i="30"/>
  <c r="H6752" i="30"/>
  <c r="H6764" i="30"/>
  <c r="H6776" i="30"/>
  <c r="H6788" i="30"/>
  <c r="H6800" i="30"/>
  <c r="H6812" i="30"/>
  <c r="H6824" i="30"/>
  <c r="H6836" i="30"/>
  <c r="H6848" i="30"/>
  <c r="H6860" i="30"/>
  <c r="H6872" i="30"/>
  <c r="H6884" i="30"/>
  <c r="H6896" i="30"/>
  <c r="H6908" i="30"/>
  <c r="H6920" i="30"/>
  <c r="H6932" i="30"/>
  <c r="H6944" i="30"/>
  <c r="H6956" i="30"/>
  <c r="H6968" i="30"/>
  <c r="H6980" i="30"/>
  <c r="H6992" i="30"/>
  <c r="H7004" i="30"/>
  <c r="H7016" i="30"/>
  <c r="H7028" i="30"/>
  <c r="H7040" i="30"/>
  <c r="H691" i="30"/>
  <c r="H1475" i="30"/>
  <c r="H1976" i="30"/>
  <c r="H2253" i="30"/>
  <c r="H2501" i="30"/>
  <c r="H2707" i="30"/>
  <c r="H2858" i="30"/>
  <c r="H3008" i="30"/>
  <c r="H3127" i="30"/>
  <c r="H3253" i="30"/>
  <c r="H3371" i="30"/>
  <c r="H3476" i="30"/>
  <c r="H3609" i="30"/>
  <c r="H3694" i="30"/>
  <c r="H3785" i="30"/>
  <c r="H3860" i="30"/>
  <c r="H3929" i="30"/>
  <c r="H4016" i="30"/>
  <c r="H4079" i="30"/>
  <c r="H4145" i="30"/>
  <c r="H4200" i="30"/>
  <c r="H4257" i="30"/>
  <c r="H4324" i="30"/>
  <c r="H4375" i="30"/>
  <c r="H4432" i="30"/>
  <c r="H4474" i="30"/>
  <c r="H4514" i="30"/>
  <c r="H4561" i="30"/>
  <c r="H4596" i="30"/>
  <c r="H4640" i="30"/>
  <c r="H4675" i="30"/>
  <c r="H4706" i="30"/>
  <c r="H4744" i="30"/>
  <c r="H4776" i="30"/>
  <c r="H4814" i="30"/>
  <c r="H4847" i="30"/>
  <c r="H4876" i="30"/>
  <c r="H4905" i="30"/>
  <c r="H4930" i="30"/>
  <c r="H4951" i="30"/>
  <c r="H4972" i="30"/>
  <c r="H4993" i="30"/>
  <c r="H5016" i="30"/>
  <c r="H5037" i="30"/>
  <c r="H5060" i="30"/>
  <c r="H5078" i="30"/>
  <c r="H5098" i="30"/>
  <c r="H5114" i="30"/>
  <c r="H5131" i="30"/>
  <c r="H5150" i="30"/>
  <c r="H5167" i="30"/>
  <c r="H5183" i="30"/>
  <c r="H5203" i="30"/>
  <c r="H5219" i="30"/>
  <c r="H5235" i="30"/>
  <c r="H5255" i="30"/>
  <c r="H5271" i="30"/>
  <c r="H5288" i="30"/>
  <c r="H5306" i="30"/>
  <c r="H5322" i="30"/>
  <c r="H5337" i="30"/>
  <c r="H5352" i="30"/>
  <c r="H5367" i="30"/>
  <c r="H5385" i="30"/>
  <c r="H5400" i="30"/>
  <c r="H5414" i="30"/>
  <c r="H5428" i="30"/>
  <c r="H5443" i="30"/>
  <c r="H5457" i="30"/>
  <c r="H5471" i="30"/>
  <c r="H5485" i="30"/>
  <c r="H5500" i="30"/>
  <c r="H5515" i="30"/>
  <c r="H5529" i="30"/>
  <c r="H5543" i="30"/>
  <c r="H5557" i="30"/>
  <c r="H5571" i="30"/>
  <c r="H5586" i="30"/>
  <c r="H5600" i="30"/>
  <c r="H5614" i="30"/>
  <c r="H5628" i="30"/>
  <c r="H5642" i="30"/>
  <c r="H5658" i="30"/>
  <c r="H5672" i="30"/>
  <c r="H5686" i="30"/>
  <c r="H5700" i="30"/>
  <c r="H5714" i="30"/>
  <c r="H5728" i="30"/>
  <c r="H5743" i="30"/>
  <c r="H5757" i="30"/>
  <c r="H5771" i="30"/>
  <c r="H5785" i="30"/>
  <c r="H5799" i="30"/>
  <c r="H5815" i="30"/>
  <c r="H5829" i="30"/>
  <c r="H5843" i="30"/>
  <c r="H5857" i="30"/>
  <c r="H5871" i="30"/>
  <c r="H5886" i="30"/>
  <c r="H5900" i="30"/>
  <c r="H5914" i="30"/>
  <c r="H5928" i="30"/>
  <c r="H5942" i="30"/>
  <c r="H5956" i="30"/>
  <c r="H5972" i="30"/>
  <c r="H5986" i="30"/>
  <c r="H6000" i="30"/>
  <c r="H6014" i="30"/>
  <c r="H6028" i="30"/>
  <c r="H6043" i="30"/>
  <c r="H6057" i="30"/>
  <c r="H6071" i="30"/>
  <c r="H6085" i="30"/>
  <c r="H6099" i="30"/>
  <c r="H6114" i="30"/>
  <c r="H6129" i="30"/>
  <c r="H6143" i="30"/>
  <c r="H6157" i="30"/>
  <c r="H6171" i="30"/>
  <c r="H6186" i="30"/>
  <c r="H6199" i="30"/>
  <c r="H6212" i="30"/>
  <c r="H6225" i="30"/>
  <c r="H6238" i="30"/>
  <c r="H6251" i="30"/>
  <c r="H6264" i="30"/>
  <c r="H6277" i="30"/>
  <c r="H6290" i="30"/>
  <c r="H6303" i="30"/>
  <c r="H6316" i="30"/>
  <c r="H6330" i="30"/>
  <c r="H6343" i="30"/>
  <c r="H6356" i="30"/>
  <c r="H6369" i="30"/>
  <c r="H6381" i="30"/>
  <c r="H6393" i="30"/>
  <c r="H6405" i="30"/>
  <c r="H6417" i="30"/>
  <c r="H6429" i="30"/>
  <c r="H6441" i="30"/>
  <c r="H6453" i="30"/>
  <c r="H6465" i="30"/>
  <c r="H6477" i="30"/>
  <c r="H6489" i="30"/>
  <c r="H6501" i="30"/>
  <c r="H6513" i="30"/>
  <c r="H6525" i="30"/>
  <c r="H6537" i="30"/>
  <c r="H6549" i="30"/>
  <c r="H6561" i="30"/>
  <c r="H6573" i="30"/>
  <c r="H6585" i="30"/>
  <c r="H6597" i="30"/>
  <c r="H6609" i="30"/>
  <c r="H6621" i="30"/>
  <c r="H6633" i="30"/>
  <c r="H6645" i="30"/>
  <c r="H6657" i="30"/>
  <c r="H6669" i="30"/>
  <c r="H6681" i="30"/>
  <c r="H6693" i="30"/>
  <c r="H6705" i="30"/>
  <c r="H6717" i="30"/>
  <c r="H6729" i="30"/>
  <c r="H6741" i="30"/>
  <c r="H6753" i="30"/>
  <c r="H6765" i="30"/>
  <c r="H743" i="30"/>
  <c r="H1580" i="30"/>
  <c r="H2000" i="30"/>
  <c r="H2266" i="30"/>
  <c r="H2528" i="30"/>
  <c r="H2715" i="30"/>
  <c r="H2886" i="30"/>
  <c r="H3018" i="30"/>
  <c r="H3130" i="30"/>
  <c r="H3263" i="30"/>
  <c r="H3373" i="30"/>
  <c r="H3501" i="30"/>
  <c r="H3619" i="30"/>
  <c r="H3696" i="30"/>
  <c r="H3791" i="30"/>
  <c r="H3861" i="30"/>
  <c r="H3944" i="30"/>
  <c r="H4019" i="30"/>
  <c r="H4085" i="30"/>
  <c r="H4150" i="30"/>
  <c r="H4203" i="30"/>
  <c r="H4270" i="30"/>
  <c r="H4326" i="30"/>
  <c r="H4380" i="30"/>
  <c r="H4437" i="30"/>
  <c r="H4476" i="30"/>
  <c r="H4524" i="30"/>
  <c r="H4562" i="30"/>
  <c r="H4598" i="30"/>
  <c r="H4642" i="30"/>
  <c r="H4676" i="30"/>
  <c r="H4714" i="30"/>
  <c r="H4747" i="30"/>
  <c r="H4778" i="30"/>
  <c r="H4816" i="30"/>
  <c r="H4848" i="30"/>
  <c r="H4879" i="30"/>
  <c r="H4906" i="30"/>
  <c r="H4932" i="30"/>
  <c r="H4952" i="30"/>
  <c r="H4976" i="30"/>
  <c r="H4994" i="30"/>
  <c r="H5018" i="30"/>
  <c r="H5038" i="30"/>
  <c r="H5062" i="30"/>
  <c r="H5079" i="30"/>
  <c r="H5099" i="30"/>
  <c r="H5115" i="30"/>
  <c r="H5132" i="30"/>
  <c r="H5151" i="30"/>
  <c r="H5168" i="30"/>
  <c r="H5184" i="30"/>
  <c r="H5204" i="30"/>
  <c r="H5220" i="30"/>
  <c r="H5236" i="30"/>
  <c r="H5256" i="30"/>
  <c r="H5272" i="30"/>
  <c r="H5289" i="30"/>
  <c r="H5307" i="30"/>
  <c r="H5323" i="30"/>
  <c r="H5338" i="30"/>
  <c r="H5353" i="30"/>
  <c r="H5371" i="30"/>
  <c r="H5386" i="30"/>
  <c r="H5401" i="30"/>
  <c r="H5415" i="30"/>
  <c r="H5430" i="30"/>
  <c r="H5444" i="30"/>
  <c r="H5458" i="30"/>
  <c r="H5472" i="30"/>
  <c r="H5487" i="30"/>
  <c r="H5502" i="30"/>
  <c r="H5516" i="30"/>
  <c r="H5530" i="30"/>
  <c r="H5544" i="30"/>
  <c r="H5558" i="30"/>
  <c r="H5572" i="30"/>
  <c r="H5587" i="30"/>
  <c r="H5601" i="30"/>
  <c r="H5615" i="30"/>
  <c r="H5629" i="30"/>
  <c r="H5644" i="30"/>
  <c r="H5659" i="30"/>
  <c r="H5673" i="30"/>
  <c r="H5687" i="30"/>
  <c r="H5701" i="30"/>
  <c r="H5715" i="30"/>
  <c r="H5730" i="30"/>
  <c r="H5744" i="30"/>
  <c r="H5758" i="30"/>
  <c r="H5772" i="30"/>
  <c r="H5786" i="30"/>
  <c r="H5802" i="30"/>
  <c r="H5816" i="30"/>
  <c r="H5830" i="30"/>
  <c r="H5844" i="30"/>
  <c r="H5858" i="30"/>
  <c r="H5872" i="30"/>
  <c r="H5887" i="30"/>
  <c r="H5901" i="30"/>
  <c r="H5915" i="30"/>
  <c r="H5929" i="30"/>
  <c r="H5943" i="30"/>
  <c r="H5959" i="30"/>
  <c r="H5973" i="30"/>
  <c r="H5987" i="30"/>
  <c r="H6001" i="30"/>
  <c r="H6015" i="30"/>
  <c r="H6030" i="30"/>
  <c r="H6044" i="30"/>
  <c r="H6058" i="30"/>
  <c r="H6072" i="30"/>
  <c r="H6086" i="30"/>
  <c r="H6100" i="30"/>
  <c r="H6116" i="30"/>
  <c r="H6130" i="30"/>
  <c r="H6144" i="30"/>
  <c r="H6158" i="30"/>
  <c r="H6172" i="30"/>
  <c r="H6187" i="30"/>
  <c r="H6200" i="30"/>
  <c r="H6213" i="30"/>
  <c r="H6226" i="30"/>
  <c r="H6239" i="30"/>
  <c r="H6252" i="30"/>
  <c r="H6265" i="30"/>
  <c r="H6278" i="30"/>
  <c r="H6291" i="30"/>
  <c r="H6304" i="30"/>
  <c r="H6318" i="30"/>
  <c r="H6331" i="30"/>
  <c r="H6344" i="30"/>
  <c r="H6357" i="30"/>
  <c r="H6370" i="30"/>
  <c r="H6382" i="30"/>
  <c r="H6394" i="30"/>
  <c r="H6406" i="30"/>
  <c r="H6418" i="30"/>
  <c r="H6430" i="30"/>
  <c r="H6442" i="30"/>
  <c r="H6454" i="30"/>
  <c r="H6466" i="30"/>
  <c r="H6478" i="30"/>
  <c r="H6490" i="30"/>
  <c r="H6502" i="30"/>
  <c r="H6514" i="30"/>
  <c r="H6526" i="30"/>
  <c r="H6538" i="30"/>
  <c r="H6550" i="30"/>
  <c r="H6562" i="30"/>
  <c r="H6574" i="30"/>
  <c r="H6586" i="30"/>
  <c r="H6598" i="30"/>
  <c r="H6610" i="30"/>
  <c r="H6622" i="30"/>
  <c r="H6634" i="30"/>
  <c r="H6646" i="30"/>
  <c r="H6658" i="30"/>
  <c r="H6670" i="30"/>
  <c r="H6682" i="30"/>
  <c r="H6694" i="30"/>
  <c r="H6706" i="30"/>
  <c r="H6718" i="30"/>
  <c r="H6730" i="30"/>
  <c r="H809" i="30"/>
  <c r="H1632" i="30"/>
  <c r="H2009" i="30"/>
  <c r="H2320" i="30"/>
  <c r="H2543" i="30"/>
  <c r="H2718" i="30"/>
  <c r="H2898" i="30"/>
  <c r="H3020" i="30"/>
  <c r="H3155" i="30"/>
  <c r="H3273" i="30"/>
  <c r="H3375" i="30"/>
  <c r="H3513" i="30"/>
  <c r="H3620" i="30"/>
  <c r="H3716" i="30"/>
  <c r="H3797" i="30"/>
  <c r="H3863" i="30"/>
  <c r="H3953" i="30"/>
  <c r="H4020" i="30"/>
  <c r="H4098" i="30"/>
  <c r="H4152" i="30"/>
  <c r="H4208" i="30"/>
  <c r="H4272" i="30"/>
  <c r="H4328" i="30"/>
  <c r="H4390" i="30"/>
  <c r="H4438" i="30"/>
  <c r="H4478" i="30"/>
  <c r="H4526" i="30"/>
  <c r="H4563" i="30"/>
  <c r="H4607" i="30"/>
  <c r="H4643" i="30"/>
  <c r="H4678" i="30"/>
  <c r="H4716" i="30"/>
  <c r="H4748" i="30"/>
  <c r="H4786" i="30"/>
  <c r="H4819" i="30"/>
  <c r="H4850" i="30"/>
  <c r="H4880" i="30"/>
  <c r="H4907" i="30"/>
  <c r="H4933" i="30"/>
  <c r="H4955" i="30"/>
  <c r="H4977" i="30"/>
  <c r="H4999" i="30"/>
  <c r="H5019" i="30"/>
  <c r="H5041" i="30"/>
  <c r="H5063" i="30"/>
  <c r="H5083" i="30"/>
  <c r="H5100" i="30"/>
  <c r="H5116" i="30"/>
  <c r="H5135" i="30"/>
  <c r="H5152" i="30"/>
  <c r="H5169" i="30"/>
  <c r="H5187" i="30"/>
  <c r="H5205" i="30"/>
  <c r="H5221" i="30"/>
  <c r="H5240" i="30"/>
  <c r="H5257" i="30"/>
  <c r="H5274" i="30"/>
  <c r="H5292" i="30"/>
  <c r="H5308" i="30"/>
  <c r="H5324" i="30"/>
  <c r="H5339" i="30"/>
  <c r="H5354" i="30"/>
  <c r="H5372" i="30"/>
  <c r="H5387" i="30"/>
  <c r="H5402" i="30"/>
  <c r="H5416" i="30"/>
  <c r="H5431" i="30"/>
  <c r="H5445" i="30"/>
  <c r="H5459" i="30"/>
  <c r="H5474" i="30"/>
  <c r="H5488" i="30"/>
  <c r="H5503" i="30"/>
  <c r="H5517" i="30"/>
  <c r="H5531" i="30"/>
  <c r="H5545" i="30"/>
  <c r="H5559" i="30"/>
  <c r="H5574" i="30"/>
  <c r="H5588" i="30"/>
  <c r="H5602" i="30"/>
  <c r="H5616" i="30"/>
  <c r="H5631" i="30"/>
  <c r="H5646" i="30"/>
  <c r="H5660" i="30"/>
  <c r="H5674" i="30"/>
  <c r="H5688" i="30"/>
  <c r="H5702" i="30"/>
  <c r="H5716" i="30"/>
  <c r="H5731" i="30"/>
  <c r="H5745" i="30"/>
  <c r="H5759" i="30"/>
  <c r="H5773" i="30"/>
  <c r="H5788" i="30"/>
  <c r="H5803" i="30"/>
  <c r="H5817" i="30"/>
  <c r="H5831" i="30"/>
  <c r="H5845" i="30"/>
  <c r="H5859" i="30"/>
  <c r="H5874" i="30"/>
  <c r="H5888" i="30"/>
  <c r="H5902" i="30"/>
  <c r="H5916" i="30"/>
  <c r="H5930" i="30"/>
  <c r="H5946" i="30"/>
  <c r="H5960" i="30"/>
  <c r="H5974" i="30"/>
  <c r="H5988" i="30"/>
  <c r="H6002" i="30"/>
  <c r="H6016" i="30"/>
  <c r="H6031" i="30"/>
  <c r="H6045" i="30"/>
  <c r="H6059" i="30"/>
  <c r="H6073" i="30"/>
  <c r="H6087" i="30"/>
  <c r="H6103" i="30"/>
  <c r="H6117" i="30"/>
  <c r="H6131" i="30"/>
  <c r="H6145" i="30"/>
  <c r="H6159" i="30"/>
  <c r="H6174" i="30"/>
  <c r="H6188" i="30"/>
  <c r="H6201" i="30"/>
  <c r="H6214" i="30"/>
  <c r="H6227" i="30"/>
  <c r="H6240" i="30"/>
  <c r="H6253" i="30"/>
  <c r="H6266" i="30"/>
  <c r="H6279" i="30"/>
  <c r="H6292" i="30"/>
  <c r="H6306" i="30"/>
  <c r="H6319" i="30"/>
  <c r="H1022" i="30"/>
  <c r="H1667" i="30"/>
  <c r="H2020" i="30"/>
  <c r="H2337" i="30"/>
  <c r="H2548" i="30"/>
  <c r="H2757" i="30"/>
  <c r="H2910" i="30"/>
  <c r="H3024" i="30"/>
  <c r="H3167" i="30"/>
  <c r="H3274" i="30"/>
  <c r="H3403" i="30"/>
  <c r="H3518" i="30"/>
  <c r="H1115" i="30"/>
  <c r="H1679" i="30"/>
  <c r="H2087" i="30"/>
  <c r="H2356" i="30"/>
  <c r="H2550" i="30"/>
  <c r="H2776" i="30"/>
  <c r="H2911" i="30"/>
  <c r="H3053" i="30"/>
  <c r="H3172" i="30"/>
  <c r="H3276" i="30"/>
  <c r="H3415" i="30"/>
  <c r="H3519" i="30"/>
  <c r="H3644" i="30"/>
  <c r="H3729" i="30"/>
  <c r="H3800" i="30"/>
  <c r="H3887" i="30"/>
  <c r="H3957" i="30"/>
  <c r="H4040" i="30"/>
  <c r="H4101" i="30"/>
  <c r="H4158" i="30"/>
  <c r="H4224" i="30"/>
  <c r="H4276" i="30"/>
  <c r="H4343" i="30"/>
  <c r="H4398" i="30"/>
  <c r="H4442" i="30"/>
  <c r="H4490" i="30"/>
  <c r="H4528" i="30"/>
  <c r="H4574" i="30"/>
  <c r="H4610" i="30"/>
  <c r="H4646" i="30"/>
  <c r="H4688" i="30"/>
  <c r="H4718" i="30"/>
  <c r="H4756" i="30"/>
  <c r="H4789" i="30"/>
  <c r="H4822" i="30"/>
  <c r="H4860" i="30"/>
  <c r="H4888" i="30"/>
  <c r="H4911" i="30"/>
  <c r="H4935" i="30"/>
  <c r="H4958" i="30"/>
  <c r="H4979" i="30"/>
  <c r="H5002" i="30"/>
  <c r="H5023" i="30"/>
  <c r="H5044" i="30"/>
  <c r="H5065" i="30"/>
  <c r="H5086" i="30"/>
  <c r="H5102" i="30"/>
  <c r="H5119" i="30"/>
  <c r="H5138" i="30"/>
  <c r="H5155" i="30"/>
  <c r="H5171" i="30"/>
  <c r="H5191" i="30"/>
  <c r="H5207" i="30"/>
  <c r="H5223" i="30"/>
  <c r="H5243" i="30"/>
  <c r="H5259" i="30"/>
  <c r="H5276" i="30"/>
  <c r="H5295" i="30"/>
  <c r="H5311" i="30"/>
  <c r="H5326" i="30"/>
  <c r="H5341" i="30"/>
  <c r="H5359" i="30"/>
  <c r="H5374" i="30"/>
  <c r="H5389" i="30"/>
  <c r="H5404" i="30"/>
  <c r="H5419" i="30"/>
  <c r="H5433" i="30"/>
  <c r="H5448" i="30"/>
  <c r="H5462" i="30"/>
  <c r="H5476" i="30"/>
  <c r="H5491" i="30"/>
  <c r="H5505" i="30"/>
  <c r="H5519" i="30"/>
  <c r="H5533" i="30"/>
  <c r="H5547" i="30"/>
  <c r="H5562" i="30"/>
  <c r="H5576" i="30"/>
  <c r="H5590" i="30"/>
  <c r="H5605" i="30"/>
  <c r="H5619" i="30"/>
  <c r="H5634" i="30"/>
  <c r="H5648" i="30"/>
  <c r="H5662" i="30"/>
  <c r="H5676" i="30"/>
  <c r="H5690" i="30"/>
  <c r="H5704" i="30"/>
  <c r="H5719" i="30"/>
  <c r="H5733" i="30"/>
  <c r="H5747" i="30"/>
  <c r="H5762" i="30"/>
  <c r="H5776" i="30"/>
  <c r="H5791" i="30"/>
  <c r="H5805" i="30"/>
  <c r="H5819" i="30"/>
  <c r="H5833" i="30"/>
  <c r="H5847" i="30"/>
  <c r="H5862" i="30"/>
  <c r="H5876" i="30"/>
  <c r="H5890" i="30"/>
  <c r="H5904" i="30"/>
  <c r="H5919" i="30"/>
  <c r="H5934" i="30"/>
  <c r="H5948" i="30"/>
  <c r="H5962" i="30"/>
  <c r="H5976" i="30"/>
  <c r="H5990" i="30"/>
  <c r="H6004" i="30"/>
  <c r="H6019" i="30"/>
  <c r="H6033" i="30"/>
  <c r="H6047" i="30"/>
  <c r="H6061" i="30"/>
  <c r="H6076" i="30"/>
  <c r="H6091" i="30"/>
  <c r="H6105" i="30"/>
  <c r="H6119" i="30"/>
  <c r="H6133" i="30"/>
  <c r="H6147" i="30"/>
  <c r="H6162" i="30"/>
  <c r="H6176" i="30"/>
  <c r="H6190" i="30"/>
  <c r="H6203" i="30"/>
  <c r="H6216" i="30"/>
  <c r="H6229" i="30"/>
  <c r="H6242" i="30"/>
  <c r="H6255" i="30"/>
  <c r="H6268" i="30"/>
  <c r="H6282" i="30"/>
  <c r="H6295" i="30"/>
  <c r="H6308" i="30"/>
  <c r="H6321" i="30"/>
  <c r="H6334" i="30"/>
  <c r="H6347" i="30"/>
  <c r="H6360" i="30"/>
  <c r="H6373" i="30"/>
  <c r="H6385" i="30"/>
  <c r="H6397" i="30"/>
  <c r="H6409" i="30"/>
  <c r="H6421" i="30"/>
  <c r="H6433" i="30"/>
  <c r="H6445" i="30"/>
  <c r="H6457" i="30"/>
  <c r="H6469" i="30"/>
  <c r="H6481" i="30"/>
  <c r="H6493" i="30"/>
  <c r="H6505" i="30"/>
  <c r="H6517" i="30"/>
  <c r="H6529" i="30"/>
  <c r="H6541" i="30"/>
  <c r="H6553" i="30"/>
  <c r="H6565" i="30"/>
  <c r="H6577" i="30"/>
  <c r="H6589" i="30"/>
  <c r="H1189" i="30"/>
  <c r="H1686" i="30"/>
  <c r="H2116" i="30"/>
  <c r="H2357" i="30"/>
  <c r="H2599" i="30"/>
  <c r="H2783" i="30"/>
  <c r="H2913" i="30"/>
  <c r="H3066" i="30"/>
  <c r="H3175" i="30"/>
  <c r="H3302" i="30"/>
  <c r="H3419" i="30"/>
  <c r="H3523" i="30"/>
  <c r="H3654" i="30"/>
  <c r="H3730" i="30"/>
  <c r="H3815" i="30"/>
  <c r="H3893" i="30"/>
  <c r="H3959" i="30"/>
  <c r="H4049" i="30"/>
  <c r="H4102" i="30"/>
  <c r="H4171" i="30"/>
  <c r="H1202" i="30"/>
  <c r="H2359" i="30"/>
  <c r="H2943" i="30"/>
  <c r="H3315" i="30"/>
  <c r="H3622" i="30"/>
  <c r="H3827" i="30"/>
  <c r="H3990" i="30"/>
  <c r="H4173" i="30"/>
  <c r="H4294" i="30"/>
  <c r="H4402" i="30"/>
  <c r="H4492" i="30"/>
  <c r="H4580" i="30"/>
  <c r="H4657" i="30"/>
  <c r="H4728" i="30"/>
  <c r="H4792" i="30"/>
  <c r="H4862" i="30"/>
  <c r="H4918" i="30"/>
  <c r="H4963" i="30"/>
  <c r="H5005" i="30"/>
  <c r="H5049" i="30"/>
  <c r="H5088" i="30"/>
  <c r="H5124" i="30"/>
  <c r="H5157" i="30"/>
  <c r="H5193" i="30"/>
  <c r="H5229" i="30"/>
  <c r="H5262" i="30"/>
  <c r="H5298" i="30"/>
  <c r="H5328" i="30"/>
  <c r="H5361" i="30"/>
  <c r="H5391" i="30"/>
  <c r="H5422" i="30"/>
  <c r="H5450" i="30"/>
  <c r="H5479" i="30"/>
  <c r="H5507" i="30"/>
  <c r="H5535" i="30"/>
  <c r="H5564" i="30"/>
  <c r="H5593" i="30"/>
  <c r="H5622" i="30"/>
  <c r="H5650" i="30"/>
  <c r="H5678" i="30"/>
  <c r="H5707" i="30"/>
  <c r="H5736" i="30"/>
  <c r="H5764" i="30"/>
  <c r="H5793" i="30"/>
  <c r="H5821" i="30"/>
  <c r="H5850" i="30"/>
  <c r="H5878" i="30"/>
  <c r="H5907" i="30"/>
  <c r="H5936" i="30"/>
  <c r="H5964" i="30"/>
  <c r="H5992" i="30"/>
  <c r="H6021" i="30"/>
  <c r="H6050" i="30"/>
  <c r="H6079" i="30"/>
  <c r="H6107" i="30"/>
  <c r="H6135" i="30"/>
  <c r="H6164" i="30"/>
  <c r="H6192" i="30"/>
  <c r="H6218" i="30"/>
  <c r="H6244" i="30"/>
  <c r="H6271" i="30"/>
  <c r="H6297" i="30"/>
  <c r="H6323" i="30"/>
  <c r="H6346" i="30"/>
  <c r="H6366" i="30"/>
  <c r="H6388" i="30"/>
  <c r="H6410" i="30"/>
  <c r="H6431" i="30"/>
  <c r="H6449" i="30"/>
  <c r="H6471" i="30"/>
  <c r="H6492" i="30"/>
  <c r="H6510" i="30"/>
  <c r="H6532" i="30"/>
  <c r="H6554" i="30"/>
  <c r="H6575" i="30"/>
  <c r="H6593" i="30"/>
  <c r="H6613" i="30"/>
  <c r="H6629" i="30"/>
  <c r="H6649" i="30"/>
  <c r="H6665" i="30"/>
  <c r="H6685" i="30"/>
  <c r="H6701" i="30"/>
  <c r="H6721" i="30"/>
  <c r="H6737" i="30"/>
  <c r="H6755" i="30"/>
  <c r="H6770" i="30"/>
  <c r="H6784" i="30"/>
  <c r="H6798" i="30"/>
  <c r="H6814" i="30"/>
  <c r="H6828" i="30"/>
  <c r="H6842" i="30"/>
  <c r="H6856" i="30"/>
  <c r="H6870" i="30"/>
  <c r="H6886" i="30"/>
  <c r="H6900" i="30"/>
  <c r="H6914" i="30"/>
  <c r="H6928" i="30"/>
  <c r="H6942" i="30"/>
  <c r="H6958" i="30"/>
  <c r="H6972" i="30"/>
  <c r="H6986" i="30"/>
  <c r="H7000" i="30"/>
  <c r="H7014" i="30"/>
  <c r="H7030" i="30"/>
  <c r="H7044" i="30"/>
  <c r="H7057" i="30"/>
  <c r="H7070" i="30"/>
  <c r="H7083" i="30"/>
  <c r="H7096" i="30"/>
  <c r="H7109" i="30"/>
  <c r="H7122" i="30"/>
  <c r="H7136" i="30"/>
  <c r="H7149" i="30"/>
  <c r="H7162" i="30"/>
  <c r="H7175" i="30"/>
  <c r="H7188" i="30"/>
  <c r="H7201" i="30"/>
  <c r="H7214" i="30"/>
  <c r="H7227" i="30"/>
  <c r="H7240" i="30"/>
  <c r="H7253" i="30"/>
  <c r="H7266" i="30"/>
  <c r="H7280" i="30"/>
  <c r="H7293" i="30"/>
  <c r="H7306" i="30"/>
  <c r="H7319" i="30"/>
  <c r="H7332" i="30"/>
  <c r="H7345" i="30"/>
  <c r="H7358" i="30"/>
  <c r="H1208" i="30"/>
  <c r="H2410" i="30"/>
  <c r="H2959" i="30"/>
  <c r="H3320" i="30"/>
  <c r="H3657" i="30"/>
  <c r="H3828" i="30"/>
  <c r="H4025" i="30"/>
  <c r="H4174" i="30"/>
  <c r="H4300" i="30"/>
  <c r="H4414" i="30"/>
  <c r="H4497" i="30"/>
  <c r="H4581" i="30"/>
  <c r="H4658" i="30"/>
  <c r="H4730" i="30"/>
  <c r="H4800" i="30"/>
  <c r="H4863" i="30"/>
  <c r="H4919" i="30"/>
  <c r="H4964" i="30"/>
  <c r="H5006" i="30"/>
  <c r="H5050" i="30"/>
  <c r="H5089" i="30"/>
  <c r="H5125" i="30"/>
  <c r="H5158" i="30"/>
  <c r="H5194" i="30"/>
  <c r="H5230" i="30"/>
  <c r="H5263" i="30"/>
  <c r="H5299" i="30"/>
  <c r="H5331" i="30"/>
  <c r="H5362" i="30"/>
  <c r="H5392" i="30"/>
  <c r="H5423" i="30"/>
  <c r="H5451" i="30"/>
  <c r="H5480" i="30"/>
  <c r="H5508" i="30"/>
  <c r="H5536" i="30"/>
  <c r="H5566" i="30"/>
  <c r="H5594" i="30"/>
  <c r="H5623" i="30"/>
  <c r="H5651" i="30"/>
  <c r="H5679" i="30"/>
  <c r="H5708" i="30"/>
  <c r="H5737" i="30"/>
  <c r="H5766" i="30"/>
  <c r="H5794" i="30"/>
  <c r="H5822" i="30"/>
  <c r="H5851" i="30"/>
  <c r="H5880" i="30"/>
  <c r="H5908" i="30"/>
  <c r="H5937" i="30"/>
  <c r="H5965" i="30"/>
  <c r="H5994" i="30"/>
  <c r="H6022" i="30"/>
  <c r="H6051" i="30"/>
  <c r="H6080" i="30"/>
  <c r="H6108" i="30"/>
  <c r="H6136" i="30"/>
  <c r="H6165" i="30"/>
  <c r="H6193" i="30"/>
  <c r="H6219" i="30"/>
  <c r="H6246" i="30"/>
  <c r="H6272" i="30"/>
  <c r="H6298" i="30"/>
  <c r="H6324" i="30"/>
  <c r="H6348" i="30"/>
  <c r="H6371" i="30"/>
  <c r="H6389" i="30"/>
  <c r="H6411" i="30"/>
  <c r="H6432" i="30"/>
  <c r="H6450" i="30"/>
  <c r="H6472" i="30"/>
  <c r="H6494" i="30"/>
  <c r="H6515" i="30"/>
  <c r="H6533" i="30"/>
  <c r="H6555" i="30"/>
  <c r="H6576" i="30"/>
  <c r="H6594" i="30"/>
  <c r="H6614" i="30"/>
  <c r="H6630" i="30"/>
  <c r="H6650" i="30"/>
  <c r="H6666" i="30"/>
  <c r="H6686" i="30"/>
  <c r="H6702" i="30"/>
  <c r="H6722" i="30"/>
  <c r="H6738" i="30"/>
  <c r="H6756" i="30"/>
  <c r="H6771" i="30"/>
  <c r="H6785" i="30"/>
  <c r="H6801" i="30"/>
  <c r="H6815" i="30"/>
  <c r="H6829" i="30"/>
  <c r="H6843" i="30"/>
  <c r="H6857" i="30"/>
  <c r="H6873" i="30"/>
  <c r="H6887" i="30"/>
  <c r="H6901" i="30"/>
  <c r="H6915" i="30"/>
  <c r="H6929" i="30"/>
  <c r="H6945" i="30"/>
  <c r="H6959" i="30"/>
  <c r="H6973" i="30"/>
  <c r="H6987" i="30"/>
  <c r="H7001" i="30"/>
  <c r="H7017" i="30"/>
  <c r="H7031" i="30"/>
  <c r="H7045" i="30"/>
  <c r="H7058" i="30"/>
  <c r="H7071" i="30"/>
  <c r="H7084" i="30"/>
  <c r="H7097" i="30"/>
  <c r="H7110" i="30"/>
  <c r="H7124" i="30"/>
  <c r="H7137" i="30"/>
  <c r="H7150" i="30"/>
  <c r="H7163" i="30"/>
  <c r="H7176" i="30"/>
  <c r="H7189" i="30"/>
  <c r="H7202" i="30"/>
  <c r="H7215" i="30"/>
  <c r="H7228" i="30"/>
  <c r="H7241" i="30"/>
  <c r="H7254" i="30"/>
  <c r="H7268" i="30"/>
  <c r="H7281" i="30"/>
  <c r="H7294" i="30"/>
  <c r="H7307" i="30"/>
  <c r="H7320" i="30"/>
  <c r="H1354" i="30"/>
  <c r="H2435" i="30"/>
  <c r="H2962" i="30"/>
  <c r="H3321" i="30"/>
  <c r="H3658" i="30"/>
  <c r="H3833" i="30"/>
  <c r="H4051" i="30"/>
  <c r="H4180" i="30"/>
  <c r="H4301" i="30"/>
  <c r="H4416" i="30"/>
  <c r="H4504" i="30"/>
  <c r="H4583" i="30"/>
  <c r="H4659" i="30"/>
  <c r="H4731" i="30"/>
  <c r="H4802" i="30"/>
  <c r="H4864" i="30"/>
  <c r="H4920" i="30"/>
  <c r="H4965" i="30"/>
  <c r="H5007" i="30"/>
  <c r="H5051" i="30"/>
  <c r="H5090" i="30"/>
  <c r="H5126" i="30"/>
  <c r="H5161" i="30"/>
  <c r="H5195" i="30"/>
  <c r="H5231" i="30"/>
  <c r="H5266" i="30"/>
  <c r="H5300" i="30"/>
  <c r="H5332" i="30"/>
  <c r="H5363" i="30"/>
  <c r="H5394" i="30"/>
  <c r="H5424" i="30"/>
  <c r="H5452" i="30"/>
  <c r="H5481" i="30"/>
  <c r="H5509" i="30"/>
  <c r="H5538" i="30"/>
  <c r="H5567" i="30"/>
  <c r="H5595" i="30"/>
  <c r="H5624" i="30"/>
  <c r="H5652" i="30"/>
  <c r="H5680" i="30"/>
  <c r="H5710" i="30"/>
  <c r="H5738" i="30"/>
  <c r="H5767" i="30"/>
  <c r="H5795" i="30"/>
  <c r="H5823" i="30"/>
  <c r="H5852" i="30"/>
  <c r="H5881" i="30"/>
  <c r="H5910" i="30"/>
  <c r="H5938" i="30"/>
  <c r="H5966" i="30"/>
  <c r="H5995" i="30"/>
  <c r="H6024" i="30"/>
  <c r="H6052" i="30"/>
  <c r="H6081" i="30"/>
  <c r="H6109" i="30"/>
  <c r="H6138" i="30"/>
  <c r="H6166" i="30"/>
  <c r="H6194" i="30"/>
  <c r="H6220" i="30"/>
  <c r="H6247" i="30"/>
  <c r="H6273" i="30"/>
  <c r="H6299" i="30"/>
  <c r="H6325" i="30"/>
  <c r="H6349" i="30"/>
  <c r="H6372" i="30"/>
  <c r="H6390" i="30"/>
  <c r="H6412" i="30"/>
  <c r="H6434" i="30"/>
  <c r="H6455" i="30"/>
  <c r="H6473" i="30"/>
  <c r="H6495" i="30"/>
  <c r="H6516" i="30"/>
  <c r="H6534" i="30"/>
  <c r="H6556" i="30"/>
  <c r="H6578" i="30"/>
  <c r="H6599" i="30"/>
  <c r="H6615" i="30"/>
  <c r="H6635" i="30"/>
  <c r="H6651" i="30"/>
  <c r="H6671" i="30"/>
  <c r="H6687" i="30"/>
  <c r="H6707" i="30"/>
  <c r="H6723" i="30"/>
  <c r="H6742" i="30"/>
  <c r="H6757" i="30"/>
  <c r="H6772" i="30"/>
  <c r="H6786" i="30"/>
  <c r="H6802" i="30"/>
  <c r="H6816" i="30"/>
  <c r="H6830" i="30"/>
  <c r="H6844" i="30"/>
  <c r="H6858" i="30"/>
  <c r="H6874" i="30"/>
  <c r="H6888" i="30"/>
  <c r="H6902" i="30"/>
  <c r="H6916" i="30"/>
  <c r="H6930" i="30"/>
  <c r="H6946" i="30"/>
  <c r="H6960" i="30"/>
  <c r="H6974" i="30"/>
  <c r="H6988" i="30"/>
  <c r="H7002" i="30"/>
  <c r="H7018" i="30"/>
  <c r="H7032" i="30"/>
  <c r="H7046" i="30"/>
  <c r="H7059" i="30"/>
  <c r="H7072" i="30"/>
  <c r="H7085" i="30"/>
  <c r="H7098" i="30"/>
  <c r="H7112" i="30"/>
  <c r="H7125" i="30"/>
  <c r="H7138" i="30"/>
  <c r="H7151" i="30"/>
  <c r="H7164" i="30"/>
  <c r="H7177" i="30"/>
  <c r="H7190" i="30"/>
  <c r="H7203" i="30"/>
  <c r="H7216" i="30"/>
  <c r="H7229" i="30"/>
  <c r="H7242" i="30"/>
  <c r="H7256" i="30"/>
  <c r="H7269" i="30"/>
  <c r="H7282" i="30"/>
  <c r="H7295" i="30"/>
  <c r="H7308" i="30"/>
  <c r="H7321" i="30"/>
  <c r="H1432" i="30"/>
  <c r="H2443" i="30"/>
  <c r="H2963" i="30"/>
  <c r="H3327" i="30"/>
  <c r="H3660" i="30"/>
  <c r="H3881" i="30"/>
  <c r="H4052" i="30"/>
  <c r="H4184" i="30"/>
  <c r="H4302" i="30"/>
  <c r="H4419" i="30"/>
  <c r="H4509" i="30"/>
  <c r="H4592" i="30"/>
  <c r="H4664" i="30"/>
  <c r="H4732" i="30"/>
  <c r="H4803" i="30"/>
  <c r="H4872" i="30"/>
  <c r="H4921" i="30"/>
  <c r="H4966" i="30"/>
  <c r="H5008" i="30"/>
  <c r="H5052" i="30"/>
  <c r="H5091" i="30"/>
  <c r="H5127" i="30"/>
  <c r="H5163" i="30"/>
  <c r="H5196" i="30"/>
  <c r="H5232" i="30"/>
  <c r="H5268" i="30"/>
  <c r="H5301" i="30"/>
  <c r="H5334" i="30"/>
  <c r="H5364" i="30"/>
  <c r="H5397" i="30"/>
  <c r="H5425" i="30"/>
  <c r="H5454" i="30"/>
  <c r="H5482" i="30"/>
  <c r="H5510" i="30"/>
  <c r="H5540" i="30"/>
  <c r="H5568" i="30"/>
  <c r="H5596" i="30"/>
  <c r="H5625" i="30"/>
  <c r="H5653" i="30"/>
  <c r="H5682" i="30"/>
  <c r="H5711" i="30"/>
  <c r="H5739" i="30"/>
  <c r="H5768" i="30"/>
  <c r="H5796" i="30"/>
  <c r="H5824" i="30"/>
  <c r="H5854" i="30"/>
  <c r="H5882" i="30"/>
  <c r="H5911" i="30"/>
  <c r="H5939" i="30"/>
  <c r="H5967" i="30"/>
  <c r="H5996" i="30"/>
  <c r="H6025" i="30"/>
  <c r="H6054" i="30"/>
  <c r="H6082" i="30"/>
  <c r="H6110" i="30"/>
  <c r="H6139" i="30"/>
  <c r="H6168" i="30"/>
  <c r="H6195" i="30"/>
  <c r="H6222" i="30"/>
  <c r="H6248" i="30"/>
  <c r="H6274" i="30"/>
  <c r="H6300" i="30"/>
  <c r="H6326" i="30"/>
  <c r="H6350" i="30"/>
  <c r="H6374" i="30"/>
  <c r="H6395" i="30"/>
  <c r="H6413" i="30"/>
  <c r="H6435" i="30"/>
  <c r="H6456" i="30"/>
  <c r="H6474" i="30"/>
  <c r="H6496" i="30"/>
  <c r="H6518" i="30"/>
  <c r="H6539" i="30"/>
  <c r="H6557" i="30"/>
  <c r="H6579" i="30"/>
  <c r="H6600" i="30"/>
  <c r="H6616" i="30"/>
  <c r="H6636" i="30"/>
  <c r="H6652" i="30"/>
  <c r="H6672" i="30"/>
  <c r="H6688" i="30"/>
  <c r="H6708" i="30"/>
  <c r="H6724" i="30"/>
  <c r="H6743" i="30"/>
  <c r="H6758" i="30"/>
  <c r="H6773" i="30"/>
  <c r="H6789" i="30"/>
  <c r="H6803" i="30"/>
  <c r="H6817" i="30"/>
  <c r="H6831" i="30"/>
  <c r="H6845" i="30"/>
  <c r="H6861" i="30"/>
  <c r="H6875" i="30"/>
  <c r="H6889" i="30"/>
  <c r="H6903" i="30"/>
  <c r="H6917" i="30"/>
  <c r="H6933" i="30"/>
  <c r="H6947" i="30"/>
  <c r="H6961" i="30"/>
  <c r="H6975" i="30"/>
  <c r="H6989" i="30"/>
  <c r="H7005" i="30"/>
  <c r="H7019" i="30"/>
  <c r="H7033" i="30"/>
  <c r="H7047" i="30"/>
  <c r="H7060" i="30"/>
  <c r="H7073" i="30"/>
  <c r="H7086" i="30"/>
  <c r="H7100" i="30"/>
  <c r="H7113" i="30"/>
  <c r="H7126" i="30"/>
  <c r="H7139" i="30"/>
  <c r="H7152" i="30"/>
  <c r="H7165" i="30"/>
  <c r="H7178" i="30"/>
  <c r="H7191" i="30"/>
  <c r="H7204" i="30"/>
  <c r="H7217" i="30"/>
  <c r="H7230" i="30"/>
  <c r="H7244" i="30"/>
  <c r="H7257" i="30"/>
  <c r="H7270" i="30"/>
  <c r="H7283" i="30"/>
  <c r="H7296" i="30"/>
  <c r="H7309" i="30"/>
  <c r="H7322" i="30"/>
  <c r="H7335" i="30"/>
  <c r="H7348" i="30"/>
  <c r="H7361" i="30"/>
  <c r="H7374" i="30"/>
  <c r="H7388" i="30"/>
  <c r="H7401" i="30"/>
  <c r="H7414" i="30"/>
  <c r="H7427" i="30"/>
  <c r="H7440" i="30"/>
  <c r="H7453" i="30"/>
  <c r="H7466" i="30"/>
  <c r="H7479" i="30"/>
  <c r="H7492" i="30"/>
  <c r="H7505" i="30"/>
  <c r="H7518" i="30"/>
  <c r="H7532" i="30"/>
  <c r="H7545" i="30"/>
  <c r="H7558" i="30"/>
  <c r="H7571" i="30"/>
  <c r="H7584" i="30"/>
  <c r="H7597" i="30"/>
  <c r="H7610" i="30"/>
  <c r="H7623" i="30"/>
  <c r="H7636" i="30"/>
  <c r="H7649" i="30"/>
  <c r="H7662" i="30"/>
  <c r="H7676" i="30"/>
  <c r="H7689" i="30"/>
  <c r="H7702" i="30"/>
  <c r="H7715" i="30"/>
  <c r="H7728" i="30"/>
  <c r="H7741" i="30"/>
  <c r="H7754" i="30"/>
  <c r="H7767" i="30"/>
  <c r="H7780" i="30"/>
  <c r="H7793" i="30"/>
  <c r="H7806" i="30"/>
  <c r="H7820" i="30"/>
  <c r="H7833" i="30"/>
  <c r="H7846" i="30"/>
  <c r="H7859" i="30"/>
  <c r="H7872" i="30"/>
  <c r="H7885" i="30"/>
  <c r="H7898" i="30"/>
  <c r="H1780" i="30"/>
  <c r="H2624" i="30"/>
  <c r="H3070" i="30"/>
  <c r="H3420" i="30"/>
  <c r="H3680" i="30"/>
  <c r="H3894" i="30"/>
  <c r="H4054" i="30"/>
  <c r="H4218" i="30"/>
  <c r="H4330" i="30"/>
  <c r="H4440" i="30"/>
  <c r="H4527" i="30"/>
  <c r="H4609" i="30"/>
  <c r="H4684" i="30"/>
  <c r="H4750" i="30"/>
  <c r="H4820" i="30"/>
  <c r="H4886" i="30"/>
  <c r="H4934" i="30"/>
  <c r="H4978" i="30"/>
  <c r="H5020" i="30"/>
  <c r="H5064" i="30"/>
  <c r="H5101" i="30"/>
  <c r="H5137" i="30"/>
  <c r="H5170" i="30"/>
  <c r="H5206" i="30"/>
  <c r="H5242" i="30"/>
  <c r="H5275" i="30"/>
  <c r="H5310" i="30"/>
  <c r="H5340" i="30"/>
  <c r="H5373" i="30"/>
  <c r="H5403" i="30"/>
  <c r="H5432" i="30"/>
  <c r="H5461" i="30"/>
  <c r="H5490" i="30"/>
  <c r="H5518" i="30"/>
  <c r="H5546" i="30"/>
  <c r="H5575" i="30"/>
  <c r="H5603" i="30"/>
  <c r="H5632" i="30"/>
  <c r="H5661" i="30"/>
  <c r="H5689" i="30"/>
  <c r="H5718" i="30"/>
  <c r="H5746" i="30"/>
  <c r="H5775" i="30"/>
  <c r="H5804" i="30"/>
  <c r="H5832" i="30"/>
  <c r="H5860" i="30"/>
  <c r="H5889" i="30"/>
  <c r="H5917" i="30"/>
  <c r="H5947" i="30"/>
  <c r="H5975" i="30"/>
  <c r="H6003" i="30"/>
  <c r="H6032" i="30"/>
  <c r="H6060" i="30"/>
  <c r="H6090" i="30"/>
  <c r="H6118" i="30"/>
  <c r="H6146" i="30"/>
  <c r="H6175" i="30"/>
  <c r="H6202" i="30"/>
  <c r="H6228" i="30"/>
  <c r="H6254" i="30"/>
  <c r="H6280" i="30"/>
  <c r="H6307" i="30"/>
  <c r="H6332" i="30"/>
  <c r="H6351" i="30"/>
  <c r="H6375" i="30"/>
  <c r="H6396" i="30"/>
  <c r="H6414" i="30"/>
  <c r="H6436" i="30"/>
  <c r="H6458" i="30"/>
  <c r="H6479" i="30"/>
  <c r="H6497" i="30"/>
  <c r="H6519" i="30"/>
  <c r="H6540" i="30"/>
  <c r="H6558" i="30"/>
  <c r="H6580" i="30"/>
  <c r="H6601" i="30"/>
  <c r="H6617" i="30"/>
  <c r="H6637" i="30"/>
  <c r="H6653" i="30"/>
  <c r="H6673" i="30"/>
  <c r="H6689" i="30"/>
  <c r="H6709" i="30"/>
  <c r="H6725" i="30"/>
  <c r="H6744" i="30"/>
  <c r="H6759" i="30"/>
  <c r="H6774" i="30"/>
  <c r="H6790" i="30"/>
  <c r="H6804" i="30"/>
  <c r="H6818" i="30"/>
  <c r="H6832" i="30"/>
  <c r="H6846" i="30"/>
  <c r="H6862" i="30"/>
  <c r="H6876" i="30"/>
  <c r="H6890" i="30"/>
  <c r="H6904" i="30"/>
  <c r="H6918" i="30"/>
  <c r="H6934" i="30"/>
  <c r="H6948" i="30"/>
  <c r="H6962" i="30"/>
  <c r="H6976" i="30"/>
  <c r="H6990" i="30"/>
  <c r="H7006" i="30"/>
  <c r="H7020" i="30"/>
  <c r="H7034" i="30"/>
  <c r="H7048" i="30"/>
  <c r="H7061" i="30"/>
  <c r="H7074" i="30"/>
  <c r="H7088" i="30"/>
  <c r="H7101" i="30"/>
  <c r="H7114" i="30"/>
  <c r="H7127" i="30"/>
  <c r="H7140" i="30"/>
  <c r="H7153" i="30"/>
  <c r="H7166" i="30"/>
  <c r="H7179" i="30"/>
  <c r="H7192" i="30"/>
  <c r="H7205" i="30"/>
  <c r="H1829" i="30"/>
  <c r="H2628" i="30"/>
  <c r="H3071" i="30"/>
  <c r="H3427" i="30"/>
  <c r="H3726" i="30"/>
  <c r="H3896" i="30"/>
  <c r="H4068" i="30"/>
  <c r="H4228" i="30"/>
  <c r="H4347" i="30"/>
  <c r="H4452" i="30"/>
  <c r="H4533" i="30"/>
  <c r="H4611" i="30"/>
  <c r="H4689" i="30"/>
  <c r="H4760" i="30"/>
  <c r="H4828" i="30"/>
  <c r="H4891" i="30"/>
  <c r="H4936" i="30"/>
  <c r="H4980" i="30"/>
  <c r="H5024" i="30"/>
  <c r="H5066" i="30"/>
  <c r="H5103" i="30"/>
  <c r="H5139" i="30"/>
  <c r="H5174" i="30"/>
  <c r="H5208" i="30"/>
  <c r="H5244" i="30"/>
  <c r="H5279" i="30"/>
  <c r="H5312" i="30"/>
  <c r="H5344" i="30"/>
  <c r="H5375" i="30"/>
  <c r="H5406" i="30"/>
  <c r="H5435" i="30"/>
  <c r="H5463" i="30"/>
  <c r="H5492" i="30"/>
  <c r="H5520" i="30"/>
  <c r="H5548" i="30"/>
  <c r="H5577" i="30"/>
  <c r="H5606" i="30"/>
  <c r="H5635" i="30"/>
  <c r="H5663" i="30"/>
  <c r="H5691" i="30"/>
  <c r="H5720" i="30"/>
  <c r="H5749" i="30"/>
  <c r="H5778" i="30"/>
  <c r="H5806" i="30"/>
  <c r="H5834" i="30"/>
  <c r="H5863" i="30"/>
  <c r="H5891" i="30"/>
  <c r="H5920" i="30"/>
  <c r="H5949" i="30"/>
  <c r="H5977" i="30"/>
  <c r="H6006" i="30"/>
  <c r="H6034" i="30"/>
  <c r="H6063" i="30"/>
  <c r="H6092" i="30"/>
  <c r="H6120" i="30"/>
  <c r="H6148" i="30"/>
  <c r="H6177" i="30"/>
  <c r="H6204" i="30"/>
  <c r="H6230" i="30"/>
  <c r="H6256" i="30"/>
  <c r="H6283" i="30"/>
  <c r="H6309" i="30"/>
  <c r="H6333" i="30"/>
  <c r="H6352" i="30"/>
  <c r="H6376" i="30"/>
  <c r="H6398" i="30"/>
  <c r="H6419" i="30"/>
  <c r="H6437" i="30"/>
  <c r="H6459" i="30"/>
  <c r="H6480" i="30"/>
  <c r="H6498" i="30"/>
  <c r="H6520" i="30"/>
  <c r="H6542" i="30"/>
  <c r="H6563" i="30"/>
  <c r="H6581" i="30"/>
  <c r="H6602" i="30"/>
  <c r="H6618" i="30"/>
  <c r="H6638" i="30"/>
  <c r="H6654" i="30"/>
  <c r="H6674" i="30"/>
  <c r="H6690" i="30"/>
  <c r="H6710" i="30"/>
  <c r="H6726" i="30"/>
  <c r="H6745" i="30"/>
  <c r="H6760" i="30"/>
  <c r="H6777" i="30"/>
  <c r="H6791" i="30"/>
  <c r="H6805" i="30"/>
  <c r="H6819" i="30"/>
  <c r="H6833" i="30"/>
  <c r="H6849" i="30"/>
  <c r="H6863" i="30"/>
  <c r="H6877" i="30"/>
  <c r="H6891" i="30"/>
  <c r="H6905" i="30"/>
  <c r="H6921" i="30"/>
  <c r="H6935" i="30"/>
  <c r="H1836" i="30"/>
  <c r="H2632" i="30"/>
  <c r="H3079" i="30"/>
  <c r="H3448" i="30"/>
  <c r="H3732" i="30"/>
  <c r="H3911" i="30"/>
  <c r="H4100" i="30"/>
  <c r="H4229" i="30"/>
  <c r="H4348" i="30"/>
  <c r="H4454" i="30"/>
  <c r="H4540" i="30"/>
  <c r="H4616" i="30"/>
  <c r="H4690" i="30"/>
  <c r="H4761" i="30"/>
  <c r="H4832" i="30"/>
  <c r="H4892" i="30"/>
  <c r="H4941" i="30"/>
  <c r="H4983" i="30"/>
  <c r="H5027" i="30"/>
  <c r="H5070" i="30"/>
  <c r="H5104" i="30"/>
  <c r="H5140" i="30"/>
  <c r="H5176" i="30"/>
  <c r="H5209" i="30"/>
  <c r="H5245" i="30"/>
  <c r="H5281" i="30"/>
  <c r="H5313" i="30"/>
  <c r="H5346" i="30"/>
  <c r="H5376" i="30"/>
  <c r="H5407" i="30"/>
  <c r="H5436" i="30"/>
  <c r="H5464" i="30"/>
  <c r="H5493" i="30"/>
  <c r="H5521" i="30"/>
  <c r="H5550" i="30"/>
  <c r="H5579" i="30"/>
  <c r="H5607" i="30"/>
  <c r="H5636" i="30"/>
  <c r="H5664" i="30"/>
  <c r="H5692" i="30"/>
  <c r="H5721" i="30"/>
  <c r="H5750" i="30"/>
  <c r="H5779" i="30"/>
  <c r="H5807" i="30"/>
  <c r="H5835" i="30"/>
  <c r="H5864" i="30"/>
  <c r="H5893" i="30"/>
  <c r="H5922" i="30"/>
  <c r="H5950" i="30"/>
  <c r="H5978" i="30"/>
  <c r="H6007" i="30"/>
  <c r="H6035" i="30"/>
  <c r="H6064" i="30"/>
  <c r="H6093" i="30"/>
  <c r="H6121" i="30"/>
  <c r="H6150" i="30"/>
  <c r="H6178" i="30"/>
  <c r="H6205" i="30"/>
  <c r="H6231" i="30"/>
  <c r="H6258" i="30"/>
  <c r="H6284" i="30"/>
  <c r="H6310" i="30"/>
  <c r="H6335" i="30"/>
  <c r="H6358" i="30"/>
  <c r="H6377" i="30"/>
  <c r="H6399" i="30"/>
  <c r="H6420" i="30"/>
  <c r="H6438" i="30"/>
  <c r="H6460" i="30"/>
  <c r="H6482" i="30"/>
  <c r="H6503" i="30"/>
  <c r="H6521" i="30"/>
  <c r="H6543" i="30"/>
  <c r="H6564" i="30"/>
  <c r="H6582" i="30"/>
  <c r="H6603" i="30"/>
  <c r="H6623" i="30"/>
  <c r="H6639" i="30"/>
  <c r="H6659" i="30"/>
  <c r="H6675" i="30"/>
  <c r="H6695" i="30"/>
  <c r="H6711" i="30"/>
  <c r="H6731" i="30"/>
  <c r="H1839" i="30"/>
  <c r="H3203" i="30"/>
  <c r="H3824" i="30"/>
  <c r="H4244" i="30"/>
  <c r="H4488" i="30"/>
  <c r="H4692" i="30"/>
  <c r="H4836" i="30"/>
  <c r="H4960" i="30"/>
  <c r="H5073" i="30"/>
  <c r="H5154" i="30"/>
  <c r="H5246" i="30"/>
  <c r="H5318" i="30"/>
  <c r="H5390" i="30"/>
  <c r="H5467" i="30"/>
  <c r="H5532" i="30"/>
  <c r="H5608" i="30"/>
  <c r="H5667" i="30"/>
  <c r="H5734" i="30"/>
  <c r="H5809" i="30"/>
  <c r="H5875" i="30"/>
  <c r="H5951" i="30"/>
  <c r="H6011" i="30"/>
  <c r="H6078" i="30"/>
  <c r="H6152" i="30"/>
  <c r="H6215" i="30"/>
  <c r="H6285" i="30"/>
  <c r="H6338" i="30"/>
  <c r="H6387" i="30"/>
  <c r="H6444" i="30"/>
  <c r="H6486" i="30"/>
  <c r="H6544" i="30"/>
  <c r="H6590" i="30"/>
  <c r="H6628" i="30"/>
  <c r="H6677" i="30"/>
  <c r="H6719" i="30"/>
  <c r="H6754" i="30"/>
  <c r="H6783" i="30"/>
  <c r="H6813" i="30"/>
  <c r="H6841" i="30"/>
  <c r="H6869" i="30"/>
  <c r="H6899" i="30"/>
  <c r="H6927" i="30"/>
  <c r="H6954" i="30"/>
  <c r="H6982" i="30"/>
  <c r="H7008" i="30"/>
  <c r="H7029" i="30"/>
  <c r="H7054" i="30"/>
  <c r="H7078" i="30"/>
  <c r="H7102" i="30"/>
  <c r="H7120" i="30"/>
  <c r="H7144" i="30"/>
  <c r="H7168" i="30"/>
  <c r="H7187" i="30"/>
  <c r="H7211" i="30"/>
  <c r="H7233" i="30"/>
  <c r="H7250" i="30"/>
  <c r="H7272" i="30"/>
  <c r="H7289" i="30"/>
  <c r="H7311" i="30"/>
  <c r="H7329" i="30"/>
  <c r="H7344" i="30"/>
  <c r="H7360" i="30"/>
  <c r="H7376" i="30"/>
  <c r="H7390" i="30"/>
  <c r="H7404" i="30"/>
  <c r="H7418" i="30"/>
  <c r="H7432" i="30"/>
  <c r="H7446" i="30"/>
  <c r="H7461" i="30"/>
  <c r="H7475" i="30"/>
  <c r="H7489" i="30"/>
  <c r="H7503" i="30"/>
  <c r="H7517" i="30"/>
  <c r="H7533" i="30"/>
  <c r="H7547" i="30"/>
  <c r="H7561" i="30"/>
  <c r="H7575" i="30"/>
  <c r="H7589" i="30"/>
  <c r="H7604" i="30"/>
  <c r="H7618" i="30"/>
  <c r="H7632" i="30"/>
  <c r="H7646" i="30"/>
  <c r="H7660" i="30"/>
  <c r="H7674" i="30"/>
  <c r="H7690" i="30"/>
  <c r="H7704" i="30"/>
  <c r="H7718" i="30"/>
  <c r="H7732" i="30"/>
  <c r="H7746" i="30"/>
  <c r="H7761" i="30"/>
  <c r="H7775" i="30"/>
  <c r="H7789" i="30"/>
  <c r="H7803" i="30"/>
  <c r="H7817" i="30"/>
  <c r="H7832" i="30"/>
  <c r="H7847" i="30"/>
  <c r="H7861" i="30"/>
  <c r="H7875" i="30"/>
  <c r="H7889" i="30"/>
  <c r="H7904" i="30"/>
  <c r="H7917" i="30"/>
  <c r="H7930" i="30"/>
  <c r="H7943" i="30"/>
  <c r="H7956" i="30"/>
  <c r="H7969" i="30"/>
  <c r="H7982" i="30"/>
  <c r="H7995" i="30"/>
  <c r="H8008" i="30"/>
  <c r="H8021" i="30"/>
  <c r="H8034" i="30"/>
  <c r="H8048" i="30"/>
  <c r="H8061" i="30"/>
  <c r="H8074" i="30"/>
  <c r="H8087" i="30"/>
  <c r="H8100" i="30"/>
  <c r="H8113" i="30"/>
  <c r="H8126" i="30"/>
  <c r="H8139" i="30"/>
  <c r="H8152" i="30"/>
  <c r="H8165" i="30"/>
  <c r="H8178" i="30"/>
  <c r="H8192" i="30"/>
  <c r="H8205" i="30"/>
  <c r="H8218" i="30"/>
  <c r="H8231" i="30"/>
  <c r="H8244" i="30"/>
  <c r="H8257" i="30"/>
  <c r="H8270" i="30"/>
  <c r="H8283" i="30"/>
  <c r="H8296" i="30"/>
  <c r="H8309" i="30"/>
  <c r="H8322" i="30"/>
  <c r="H8336" i="30"/>
  <c r="H8349" i="30"/>
  <c r="H8362" i="30"/>
  <c r="H8375" i="30"/>
  <c r="H8388" i="30"/>
  <c r="H8401" i="30"/>
  <c r="H8414" i="30"/>
  <c r="H8427" i="30"/>
  <c r="H8440" i="30"/>
  <c r="H8453" i="30"/>
  <c r="H8466" i="30"/>
  <c r="H8480" i="30"/>
  <c r="H8493" i="30"/>
  <c r="H8506" i="30"/>
  <c r="H8519" i="30"/>
  <c r="H8532" i="30"/>
  <c r="H8545" i="30"/>
  <c r="H8558" i="30"/>
  <c r="H8571" i="30"/>
  <c r="H8584" i="30"/>
  <c r="H8597" i="30"/>
  <c r="H8610" i="30"/>
  <c r="H8624" i="30"/>
  <c r="H8637" i="30"/>
  <c r="H8650" i="30"/>
  <c r="H8663" i="30"/>
  <c r="H8676" i="30"/>
  <c r="H8689" i="30"/>
  <c r="H8702" i="30"/>
  <c r="H8715" i="30"/>
  <c r="H8728" i="30"/>
  <c r="H8741" i="30"/>
  <c r="H8754" i="30"/>
  <c r="H8768" i="30"/>
  <c r="H8781" i="30"/>
  <c r="H8794" i="30"/>
  <c r="H8807" i="30"/>
  <c r="H8820" i="30"/>
  <c r="H8833" i="30"/>
  <c r="H8846" i="30"/>
  <c r="H8859" i="30"/>
  <c r="H8871" i="30"/>
  <c r="H8883" i="30"/>
  <c r="H8895" i="30"/>
  <c r="H8907" i="30"/>
  <c r="H8919" i="30"/>
  <c r="H8931" i="30"/>
  <c r="H8943" i="30"/>
  <c r="H8955" i="30"/>
  <c r="H8967" i="30"/>
  <c r="H8979" i="30"/>
  <c r="H8991" i="30"/>
  <c r="H9003" i="30"/>
  <c r="H9015" i="30"/>
  <c r="H9027" i="30"/>
  <c r="H9039" i="30"/>
  <c r="H9051" i="30"/>
  <c r="H9063" i="30"/>
  <c r="H9075" i="30"/>
  <c r="H9087" i="30"/>
  <c r="H9099" i="30"/>
  <c r="H9111" i="30"/>
  <c r="H9123" i="30"/>
  <c r="H9135" i="30"/>
  <c r="H9147" i="30"/>
  <c r="H9159" i="30"/>
  <c r="H9171" i="30"/>
  <c r="H9183" i="30"/>
  <c r="H9195" i="30"/>
  <c r="H9207" i="30"/>
  <c r="H9219" i="30"/>
  <c r="H9231" i="30"/>
  <c r="H9243" i="30"/>
  <c r="H9255" i="30"/>
  <c r="H9267" i="30"/>
  <c r="H9279" i="30"/>
  <c r="H9291" i="30"/>
  <c r="H9303" i="30"/>
  <c r="H9315" i="30"/>
  <c r="H9327" i="30"/>
  <c r="H9339" i="30"/>
  <c r="H9351" i="30"/>
  <c r="H9363" i="30"/>
  <c r="H9375" i="30"/>
  <c r="H9387" i="30"/>
  <c r="H9399" i="30"/>
  <c r="H9411" i="30"/>
  <c r="H9423" i="30"/>
  <c r="H9435" i="30"/>
  <c r="H9447" i="30"/>
  <c r="H9459" i="30"/>
  <c r="H9471" i="30"/>
  <c r="H9483" i="30"/>
  <c r="H9495" i="30"/>
  <c r="H9507" i="30"/>
  <c r="H9519" i="30"/>
  <c r="H9531" i="30"/>
  <c r="H9543" i="30"/>
  <c r="H9555" i="30"/>
  <c r="H9567" i="30"/>
  <c r="H9579" i="30"/>
  <c r="H9591" i="30"/>
  <c r="H9603" i="30"/>
  <c r="H9615" i="30"/>
  <c r="H9627" i="30"/>
  <c r="H9639" i="30"/>
  <c r="H9651" i="30"/>
  <c r="H9663" i="30"/>
  <c r="H9675" i="30"/>
  <c r="H9687" i="30"/>
  <c r="H9699" i="30"/>
  <c r="H9711" i="30"/>
  <c r="H9723" i="30"/>
  <c r="H9735" i="30"/>
  <c r="H9747" i="30"/>
  <c r="H9759" i="30"/>
  <c r="H9771" i="30"/>
  <c r="H9783" i="30"/>
  <c r="H9795" i="30"/>
  <c r="H9807" i="30"/>
  <c r="H9819" i="30"/>
  <c r="H9831" i="30"/>
  <c r="H9843" i="30"/>
  <c r="H9855" i="30"/>
  <c r="H9867" i="30"/>
  <c r="H9879" i="30"/>
  <c r="H9891" i="30"/>
  <c r="H9903" i="30"/>
  <c r="H9915" i="30"/>
  <c r="H9927" i="30"/>
  <c r="H9939" i="30"/>
  <c r="H9951" i="30"/>
  <c r="H9963" i="30"/>
  <c r="H9975" i="30"/>
  <c r="H9987" i="30"/>
  <c r="H9999" i="30"/>
  <c r="H2132" i="30"/>
  <c r="H3216" i="30"/>
  <c r="H3920" i="30"/>
  <c r="H4246" i="30"/>
  <c r="H4491" i="30"/>
  <c r="H4700" i="30"/>
  <c r="H4858" i="30"/>
  <c r="H4987" i="30"/>
  <c r="H5075" i="30"/>
  <c r="H5156" i="30"/>
  <c r="H5247" i="30"/>
  <c r="H5325" i="30"/>
  <c r="H5409" i="30"/>
  <c r="H5468" i="30"/>
  <c r="H5534" i="30"/>
  <c r="H5610" i="30"/>
  <c r="H5675" i="30"/>
  <c r="H5751" i="30"/>
  <c r="H5810" i="30"/>
  <c r="H5877" i="30"/>
  <c r="H5952" i="30"/>
  <c r="H6018" i="30"/>
  <c r="H6094" i="30"/>
  <c r="H6153" i="30"/>
  <c r="H6217" i="30"/>
  <c r="H6286" i="30"/>
  <c r="H6339" i="30"/>
  <c r="H6400" i="30"/>
  <c r="H6446" i="30"/>
  <c r="H6491" i="30"/>
  <c r="H6545" i="30"/>
  <c r="H6591" i="30"/>
  <c r="H6640" i="30"/>
  <c r="H6678" i="30"/>
  <c r="H6720" i="30"/>
  <c r="H6761" i="30"/>
  <c r="H6792" i="30"/>
  <c r="H6820" i="30"/>
  <c r="H6850" i="30"/>
  <c r="H6878" i="30"/>
  <c r="H6906" i="30"/>
  <c r="H6936" i="30"/>
  <c r="H6957" i="30"/>
  <c r="H6983" i="30"/>
  <c r="H7009" i="30"/>
  <c r="H7035" i="30"/>
  <c r="H7055" i="30"/>
  <c r="H7079" i="30"/>
  <c r="H7103" i="30"/>
  <c r="H7121" i="30"/>
  <c r="H7145" i="30"/>
  <c r="H7169" i="30"/>
  <c r="H7193" i="30"/>
  <c r="H7212" i="30"/>
  <c r="H7234" i="30"/>
  <c r="H7251" i="30"/>
  <c r="H7273" i="30"/>
  <c r="H7290" i="30"/>
  <c r="H7312" i="30"/>
  <c r="H7330" i="30"/>
  <c r="H7346" i="30"/>
  <c r="H7362" i="30"/>
  <c r="H7377" i="30"/>
  <c r="H7391" i="30"/>
  <c r="H7405" i="30"/>
  <c r="H7419" i="30"/>
  <c r="H7433" i="30"/>
  <c r="H7448" i="30"/>
  <c r="H7462" i="30"/>
  <c r="H7476" i="30"/>
  <c r="H7490" i="30"/>
  <c r="H7504" i="30"/>
  <c r="H7520" i="30"/>
  <c r="H7534" i="30"/>
  <c r="H7548" i="30"/>
  <c r="H7562" i="30"/>
  <c r="H7576" i="30"/>
  <c r="H7590" i="30"/>
  <c r="H7605" i="30"/>
  <c r="H7619" i="30"/>
  <c r="H7633" i="30"/>
  <c r="H7647" i="30"/>
  <c r="H7661" i="30"/>
  <c r="H7677" i="30"/>
  <c r="H7691" i="30"/>
  <c r="H7705" i="30"/>
  <c r="H7719" i="30"/>
  <c r="H7733" i="30"/>
  <c r="H7748" i="30"/>
  <c r="H7762" i="30"/>
  <c r="H7776" i="30"/>
  <c r="H7790" i="30"/>
  <c r="H7804" i="30"/>
  <c r="H7818" i="30"/>
  <c r="H7834" i="30"/>
  <c r="H7848" i="30"/>
  <c r="H7862" i="30"/>
  <c r="H7876" i="30"/>
  <c r="H7890" i="30"/>
  <c r="H7905" i="30"/>
  <c r="H7918" i="30"/>
  <c r="H7931" i="30"/>
  <c r="H7944" i="30"/>
  <c r="H7957" i="30"/>
  <c r="H7970" i="30"/>
  <c r="H7983" i="30"/>
  <c r="H7996" i="30"/>
  <c r="H8009" i="30"/>
  <c r="H8022" i="30"/>
  <c r="H8036" i="30"/>
  <c r="H8049" i="30"/>
  <c r="H8062" i="30"/>
  <c r="H8075" i="30"/>
  <c r="H8088" i="30"/>
  <c r="H8101" i="30"/>
  <c r="H8114" i="30"/>
  <c r="H8127" i="30"/>
  <c r="H8140" i="30"/>
  <c r="H8153" i="30"/>
  <c r="H8166" i="30"/>
  <c r="H8180" i="30"/>
  <c r="H8193" i="30"/>
  <c r="H8206" i="30"/>
  <c r="H8219" i="30"/>
  <c r="H8232" i="30"/>
  <c r="H8245" i="30"/>
  <c r="H8258" i="30"/>
  <c r="H8271" i="30"/>
  <c r="H8284" i="30"/>
  <c r="H8297" i="30"/>
  <c r="H8310" i="30"/>
  <c r="H8324" i="30"/>
  <c r="H8337" i="30"/>
  <c r="H8350" i="30"/>
  <c r="H8363" i="30"/>
  <c r="H8376" i="30"/>
  <c r="H8389" i="30"/>
  <c r="H8402" i="30"/>
  <c r="H8415" i="30"/>
  <c r="H8428" i="30"/>
  <c r="H8441" i="30"/>
  <c r="H8454" i="30"/>
  <c r="H8468" i="30"/>
  <c r="H8481" i="30"/>
  <c r="H8494" i="30"/>
  <c r="H8507" i="30"/>
  <c r="H8520" i="30"/>
  <c r="H8533" i="30"/>
  <c r="H8546" i="30"/>
  <c r="H8559" i="30"/>
  <c r="H8572" i="30"/>
  <c r="H8585" i="30"/>
  <c r="H8598" i="30"/>
  <c r="H8612" i="30"/>
  <c r="H8625" i="30"/>
  <c r="H8638" i="30"/>
  <c r="H8651" i="30"/>
  <c r="H8664" i="30"/>
  <c r="H8677" i="30"/>
  <c r="H8690" i="30"/>
  <c r="H8703" i="30"/>
  <c r="H8716" i="30"/>
  <c r="H8729" i="30"/>
  <c r="H8742" i="30"/>
  <c r="H8756" i="30"/>
  <c r="H8769" i="30"/>
  <c r="H8782" i="30"/>
  <c r="H8795" i="30"/>
  <c r="H8808" i="30"/>
  <c r="H8821" i="30"/>
  <c r="H8834" i="30"/>
  <c r="H8847" i="30"/>
  <c r="H8860" i="30"/>
  <c r="H8872" i="30"/>
  <c r="H8884" i="30"/>
  <c r="H8896" i="30"/>
  <c r="H8908" i="30"/>
  <c r="H8920" i="30"/>
  <c r="H8932" i="30"/>
  <c r="H8944" i="30"/>
  <c r="H8956" i="30"/>
  <c r="H8968" i="30"/>
  <c r="H8980" i="30"/>
  <c r="H8992" i="30"/>
  <c r="H9004" i="30"/>
  <c r="H9016" i="30"/>
  <c r="H9028" i="30"/>
  <c r="H9040" i="30"/>
  <c r="H9052" i="30"/>
  <c r="H9064" i="30"/>
  <c r="H9076" i="30"/>
  <c r="H9088" i="30"/>
  <c r="H9100" i="30"/>
  <c r="H9112" i="30"/>
  <c r="H9124" i="30"/>
  <c r="H9136" i="30"/>
  <c r="H9148" i="30"/>
  <c r="H9160" i="30"/>
  <c r="H9172" i="30"/>
  <c r="H2133" i="30"/>
  <c r="H3219" i="30"/>
  <c r="H3956" i="30"/>
  <c r="H4275" i="30"/>
  <c r="H4545" i="30"/>
  <c r="H4702" i="30"/>
  <c r="H4861" i="30"/>
  <c r="H4988" i="30"/>
  <c r="H5085" i="30"/>
  <c r="H5178" i="30"/>
  <c r="H5248" i="30"/>
  <c r="H5327" i="30"/>
  <c r="H5410" i="30"/>
  <c r="H5475" i="30"/>
  <c r="H5551" i="30"/>
  <c r="H5611" i="30"/>
  <c r="H5677" i="30"/>
  <c r="H5752" i="30"/>
  <c r="H5818" i="30"/>
  <c r="H5894" i="30"/>
  <c r="H5953" i="30"/>
  <c r="H6020" i="30"/>
  <c r="H6095" i="30"/>
  <c r="H6160" i="30"/>
  <c r="H6232" i="30"/>
  <c r="H6287" i="30"/>
  <c r="H6345" i="30"/>
  <c r="H6401" i="30"/>
  <c r="H6447" i="30"/>
  <c r="H6504" i="30"/>
  <c r="H6546" i="30"/>
  <c r="H6592" i="30"/>
  <c r="H6641" i="30"/>
  <c r="H6683" i="30"/>
  <c r="H6732" i="30"/>
  <c r="H6762" i="30"/>
  <c r="H6793" i="30"/>
  <c r="H6821" i="30"/>
  <c r="H6851" i="30"/>
  <c r="H6879" i="30"/>
  <c r="H6909" i="30"/>
  <c r="H6937" i="30"/>
  <c r="H6963" i="30"/>
  <c r="H6984" i="30"/>
  <c r="H7010" i="30"/>
  <c r="H7036" i="30"/>
  <c r="H7056" i="30"/>
  <c r="H7080" i="30"/>
  <c r="H7104" i="30"/>
  <c r="H7128" i="30"/>
  <c r="H7146" i="30"/>
  <c r="H7170" i="30"/>
  <c r="H7194" i="30"/>
  <c r="H7213" i="30"/>
  <c r="H7235" i="30"/>
  <c r="H7252" i="30"/>
  <c r="H7274" i="30"/>
  <c r="H7292" i="30"/>
  <c r="H7313" i="30"/>
  <c r="H7331" i="30"/>
  <c r="H7347" i="30"/>
  <c r="H7364" i="30"/>
  <c r="H7378" i="30"/>
  <c r="H7392" i="30"/>
  <c r="H7406" i="30"/>
  <c r="H7420" i="30"/>
  <c r="H7434" i="30"/>
  <c r="H7449" i="30"/>
  <c r="H7463" i="30"/>
  <c r="H7477" i="30"/>
  <c r="H7491" i="30"/>
  <c r="H7506" i="30"/>
  <c r="H7521" i="30"/>
  <c r="H7535" i="30"/>
  <c r="H7549" i="30"/>
  <c r="H7563" i="30"/>
  <c r="H7577" i="30"/>
  <c r="H7592" i="30"/>
  <c r="H7606" i="30"/>
  <c r="H7620" i="30"/>
  <c r="H7634" i="30"/>
  <c r="H7648" i="30"/>
  <c r="H7664" i="30"/>
  <c r="H7678" i="30"/>
  <c r="H7692" i="30"/>
  <c r="H7706" i="30"/>
  <c r="H7720" i="30"/>
  <c r="H7734" i="30"/>
  <c r="H7749" i="30"/>
  <c r="H7763" i="30"/>
  <c r="H7777" i="30"/>
  <c r="H7791" i="30"/>
  <c r="H7805" i="30"/>
  <c r="H7821" i="30"/>
  <c r="H7835" i="30"/>
  <c r="H7849" i="30"/>
  <c r="H7863" i="30"/>
  <c r="H7877" i="30"/>
  <c r="H7892" i="30"/>
  <c r="H7906" i="30"/>
  <c r="H7919" i="30"/>
  <c r="H7932" i="30"/>
  <c r="H7945" i="30"/>
  <c r="H7958" i="30"/>
  <c r="H7971" i="30"/>
  <c r="H7984" i="30"/>
  <c r="H7997" i="30"/>
  <c r="H8010" i="30"/>
  <c r="H8024" i="30"/>
  <c r="H8037" i="30"/>
  <c r="H8050" i="30"/>
  <c r="H8063" i="30"/>
  <c r="H8076" i="30"/>
  <c r="H8089" i="30"/>
  <c r="H8102" i="30"/>
  <c r="H8115" i="30"/>
  <c r="H8128" i="30"/>
  <c r="H8141" i="30"/>
  <c r="H8154" i="30"/>
  <c r="H8168" i="30"/>
  <c r="H8181" i="30"/>
  <c r="H8194" i="30"/>
  <c r="H8207" i="30"/>
  <c r="H8220" i="30"/>
  <c r="H8233" i="30"/>
  <c r="H8246" i="30"/>
  <c r="H8259" i="30"/>
  <c r="H8272" i="30"/>
  <c r="H8285" i="30"/>
  <c r="H8298" i="30"/>
  <c r="H8312" i="30"/>
  <c r="H8325" i="30"/>
  <c r="H8338" i="30"/>
  <c r="H8351" i="30"/>
  <c r="H8364" i="30"/>
  <c r="H8377" i="30"/>
  <c r="H8390" i="30"/>
  <c r="H8403" i="30"/>
  <c r="H8416" i="30"/>
  <c r="H8429" i="30"/>
  <c r="H8442" i="30"/>
  <c r="H8456" i="30"/>
  <c r="H8469" i="30"/>
  <c r="H8482" i="30"/>
  <c r="H8495" i="30"/>
  <c r="H8508" i="30"/>
  <c r="H8521" i="30"/>
  <c r="H8534" i="30"/>
  <c r="H8547" i="30"/>
  <c r="H8560" i="30"/>
  <c r="H8573" i="30"/>
  <c r="H8586" i="30"/>
  <c r="H8600" i="30"/>
  <c r="H8613" i="30"/>
  <c r="H8626" i="30"/>
  <c r="H8639" i="30"/>
  <c r="H8652" i="30"/>
  <c r="H8665" i="30"/>
  <c r="H8678" i="30"/>
  <c r="H8691" i="30"/>
  <c r="H8704" i="30"/>
  <c r="H8717" i="30"/>
  <c r="H8730" i="30"/>
  <c r="H8744" i="30"/>
  <c r="H8757" i="30"/>
  <c r="H8770" i="30"/>
  <c r="H8783" i="30"/>
  <c r="H8796" i="30"/>
  <c r="H8809" i="30"/>
  <c r="H8822" i="30"/>
  <c r="H2143" i="30"/>
  <c r="H3463" i="30"/>
  <c r="H3977" i="30"/>
  <c r="H4282" i="30"/>
  <c r="H4546" i="30"/>
  <c r="H4717" i="30"/>
  <c r="H4893" i="30"/>
  <c r="H4990" i="30"/>
  <c r="H5087" i="30"/>
  <c r="H5179" i="30"/>
  <c r="H5258" i="30"/>
  <c r="H5347" i="30"/>
  <c r="H5411" i="30"/>
  <c r="H5478" i="30"/>
  <c r="H5553" i="30"/>
  <c r="H5618" i="30"/>
  <c r="H5694" i="30"/>
  <c r="H5754" i="30"/>
  <c r="H5820" i="30"/>
  <c r="H5895" i="30"/>
  <c r="H5961" i="30"/>
  <c r="H6037" i="30"/>
  <c r="H6096" i="30"/>
  <c r="H6163" i="30"/>
  <c r="H6234" i="30"/>
  <c r="H6294" i="30"/>
  <c r="H6359" i="30"/>
  <c r="H6402" i="30"/>
  <c r="H6448" i="30"/>
  <c r="H6506" i="30"/>
  <c r="H6551" i="30"/>
  <c r="H6604" i="30"/>
  <c r="H6642" i="30"/>
  <c r="H6684" i="30"/>
  <c r="H6733" i="30"/>
  <c r="H6766" i="30"/>
  <c r="H6794" i="30"/>
  <c r="H6822" i="30"/>
  <c r="H6852" i="30"/>
  <c r="H6880" i="30"/>
  <c r="H6910" i="30"/>
  <c r="H6938" i="30"/>
  <c r="H6964" i="30"/>
  <c r="H6985" i="30"/>
  <c r="H7011" i="30"/>
  <c r="H7037" i="30"/>
  <c r="H7062" i="30"/>
  <c r="H7081" i="30"/>
  <c r="H7105" i="30"/>
  <c r="H7129" i="30"/>
  <c r="H7148" i="30"/>
  <c r="H7172" i="30"/>
  <c r="H7196" i="30"/>
  <c r="H7218" i="30"/>
  <c r="H7236" i="30"/>
  <c r="H7258" i="30"/>
  <c r="H7275" i="30"/>
  <c r="H7297" i="30"/>
  <c r="H7314" i="30"/>
  <c r="H7333" i="30"/>
  <c r="H7349" i="30"/>
  <c r="H7365" i="30"/>
  <c r="H7379" i="30"/>
  <c r="H7393" i="30"/>
  <c r="H7407" i="30"/>
  <c r="H7421" i="30"/>
  <c r="H7436" i="30"/>
  <c r="H7450" i="30"/>
  <c r="H7464" i="30"/>
  <c r="H7478" i="30"/>
  <c r="H7493" i="30"/>
  <c r="H7508" i="30"/>
  <c r="H7522" i="30"/>
  <c r="H7536" i="30"/>
  <c r="H7550" i="30"/>
  <c r="H7564" i="30"/>
  <c r="H7578" i="30"/>
  <c r="H7593" i="30"/>
  <c r="H7607" i="30"/>
  <c r="H7621" i="30"/>
  <c r="H7635" i="30"/>
  <c r="H7650" i="30"/>
  <c r="H7665" i="30"/>
  <c r="H7679" i="30"/>
  <c r="H7693" i="30"/>
  <c r="H7707" i="30"/>
  <c r="H7721" i="30"/>
  <c r="H7736" i="30"/>
  <c r="H7750" i="30"/>
  <c r="H7764" i="30"/>
  <c r="H7778" i="30"/>
  <c r="H7792" i="30"/>
  <c r="H7808" i="30"/>
  <c r="H7822" i="30"/>
  <c r="H7836" i="30"/>
  <c r="H7850" i="30"/>
  <c r="H7864" i="30"/>
  <c r="H7878" i="30"/>
  <c r="H7893" i="30"/>
  <c r="H7907" i="30"/>
  <c r="H7920" i="30"/>
  <c r="H7933" i="30"/>
  <c r="H7946" i="30"/>
  <c r="H7959" i="30"/>
  <c r="H7972" i="30"/>
  <c r="H7985" i="30"/>
  <c r="H7998" i="30"/>
  <c r="H8012" i="30"/>
  <c r="H8025" i="30"/>
  <c r="H8038" i="30"/>
  <c r="H8051" i="30"/>
  <c r="H8064" i="30"/>
  <c r="H8077" i="30"/>
  <c r="H8090" i="30"/>
  <c r="H8103" i="30"/>
  <c r="H8116" i="30"/>
  <c r="H8129" i="30"/>
  <c r="H8142" i="30"/>
  <c r="H8156" i="30"/>
  <c r="H8169" i="30"/>
  <c r="H8182" i="30"/>
  <c r="H8195" i="30"/>
  <c r="H8208" i="30"/>
  <c r="H8221" i="30"/>
  <c r="H8234" i="30"/>
  <c r="H8247" i="30"/>
  <c r="H8260" i="30"/>
  <c r="H8273" i="30"/>
  <c r="H8286" i="30"/>
  <c r="H8300" i="30"/>
  <c r="H8313" i="30"/>
  <c r="H8326" i="30"/>
  <c r="H8339" i="30"/>
  <c r="H8352" i="30"/>
  <c r="H8365" i="30"/>
  <c r="H8378" i="30"/>
  <c r="H8391" i="30"/>
  <c r="H8404" i="30"/>
  <c r="H8417" i="30"/>
  <c r="H8430" i="30"/>
  <c r="H8444" i="30"/>
  <c r="H8457" i="30"/>
  <c r="H8470" i="30"/>
  <c r="H8483" i="30"/>
  <c r="H8496" i="30"/>
  <c r="H8509" i="30"/>
  <c r="H8522" i="30"/>
  <c r="H8535" i="30"/>
  <c r="H8548" i="30"/>
  <c r="H8561" i="30"/>
  <c r="H8574" i="30"/>
  <c r="H8588" i="30"/>
  <c r="H8601" i="30"/>
  <c r="H8614" i="30"/>
  <c r="H8627" i="30"/>
  <c r="H8640" i="30"/>
  <c r="H8653" i="30"/>
  <c r="H8666" i="30"/>
  <c r="H8679" i="30"/>
  <c r="H8692" i="30"/>
  <c r="H8705" i="30"/>
  <c r="H8718" i="30"/>
  <c r="H8732" i="30"/>
  <c r="H8745" i="30"/>
  <c r="H2212" i="30"/>
  <c r="H3549" i="30"/>
  <c r="H3983" i="30"/>
  <c r="H4352" i="30"/>
  <c r="H4548" i="30"/>
  <c r="H4720" i="30"/>
  <c r="H4894" i="30"/>
  <c r="H5001" i="30"/>
  <c r="H5106" i="30"/>
  <c r="H5180" i="30"/>
  <c r="H5260" i="30"/>
  <c r="H5348" i="30"/>
  <c r="H5418" i="30"/>
  <c r="H5494" i="30"/>
  <c r="H5554" i="30"/>
  <c r="H5620" i="30"/>
  <c r="H5695" i="30"/>
  <c r="H5760" i="30"/>
  <c r="H5836" i="30"/>
  <c r="H5896" i="30"/>
  <c r="H5963" i="30"/>
  <c r="H6038" i="30"/>
  <c r="H6104" i="30"/>
  <c r="H6179" i="30"/>
  <c r="H6235" i="30"/>
  <c r="H6296" i="30"/>
  <c r="H6361" i="30"/>
  <c r="H6407" i="30"/>
  <c r="H6461" i="30"/>
  <c r="H6507" i="30"/>
  <c r="H6552" i="30"/>
  <c r="H6605" i="30"/>
  <c r="H6647" i="30"/>
  <c r="H6696" i="30"/>
  <c r="H6734" i="30"/>
  <c r="H6767" i="30"/>
  <c r="H6795" i="30"/>
  <c r="H6825" i="30"/>
  <c r="H6853" i="30"/>
  <c r="H6881" i="30"/>
  <c r="H6911" i="30"/>
  <c r="H6939" i="30"/>
  <c r="H6965" i="30"/>
  <c r="H6993" i="30"/>
  <c r="H7012" i="30"/>
  <c r="H7038" i="30"/>
  <c r="H7064" i="30"/>
  <c r="H7082" i="30"/>
  <c r="H7106" i="30"/>
  <c r="H7130" i="30"/>
  <c r="H7154" i="30"/>
  <c r="H7173" i="30"/>
  <c r="H7197" i="30"/>
  <c r="H7220" i="30"/>
  <c r="H7237" i="30"/>
  <c r="H7259" i="30"/>
  <c r="H7276" i="30"/>
  <c r="H7298" i="30"/>
  <c r="H7316" i="30"/>
  <c r="H7334" i="30"/>
  <c r="H7350" i="30"/>
  <c r="H7366" i="30"/>
  <c r="H7380" i="30"/>
  <c r="H7394" i="30"/>
  <c r="H7408" i="30"/>
  <c r="H7422" i="30"/>
  <c r="H7437" i="30"/>
  <c r="H7451" i="30"/>
  <c r="H7465" i="30"/>
  <c r="H7480" i="30"/>
  <c r="H7494" i="30"/>
  <c r="H7509" i="30"/>
  <c r="H7523" i="30"/>
  <c r="H7537" i="30"/>
  <c r="H7551" i="30"/>
  <c r="H7565" i="30"/>
  <c r="H7580" i="30"/>
  <c r="H7594" i="30"/>
  <c r="H7608" i="30"/>
  <c r="H7622" i="30"/>
  <c r="H7637" i="30"/>
  <c r="H7652" i="30"/>
  <c r="H7666" i="30"/>
  <c r="H7680" i="30"/>
  <c r="H7694" i="30"/>
  <c r="H7708" i="30"/>
  <c r="H7722" i="30"/>
  <c r="H7737" i="30"/>
  <c r="H7751" i="30"/>
  <c r="H7765" i="30"/>
  <c r="H7779" i="30"/>
  <c r="H7794" i="30"/>
  <c r="H7809" i="30"/>
  <c r="H7823" i="30"/>
  <c r="H7837" i="30"/>
  <c r="H7851" i="30"/>
  <c r="H7865" i="30"/>
  <c r="H7880" i="30"/>
  <c r="H7894" i="30"/>
  <c r="H7908" i="30"/>
  <c r="H7921" i="30"/>
  <c r="H7934" i="30"/>
  <c r="H7947" i="30"/>
  <c r="H7960" i="30"/>
  <c r="H7973" i="30"/>
  <c r="H7986" i="30"/>
  <c r="H8000" i="30"/>
  <c r="H8013" i="30"/>
  <c r="H8026" i="30"/>
  <c r="H8039" i="30"/>
  <c r="H8052" i="30"/>
  <c r="H8065" i="30"/>
  <c r="H8078" i="30"/>
  <c r="H8091" i="30"/>
  <c r="H8104" i="30"/>
  <c r="H8117" i="30"/>
  <c r="H8130" i="30"/>
  <c r="H8144" i="30"/>
  <c r="H8157" i="30"/>
  <c r="H8170" i="30"/>
  <c r="H8183" i="30"/>
  <c r="H8196" i="30"/>
  <c r="H8209" i="30"/>
  <c r="H8222" i="30"/>
  <c r="H8235" i="30"/>
  <c r="H8248" i="30"/>
  <c r="H2640" i="30"/>
  <c r="H3562" i="30"/>
  <c r="H3989" i="30"/>
  <c r="H4356" i="30"/>
  <c r="H4568" i="30"/>
  <c r="H4762" i="30"/>
  <c r="H4897" i="30"/>
  <c r="H5004" i="30"/>
  <c r="H5109" i="30"/>
  <c r="H5190" i="30"/>
  <c r="H5282" i="30"/>
  <c r="H5349" i="30"/>
  <c r="H5420" i="30"/>
  <c r="H5495" i="30"/>
  <c r="H5560" i="30"/>
  <c r="H5637" i="30"/>
  <c r="H5697" i="30"/>
  <c r="H5763" i="30"/>
  <c r="H5838" i="30"/>
  <c r="H5903" i="30"/>
  <c r="H5979" i="30"/>
  <c r="H6039" i="30"/>
  <c r="H6106" i="30"/>
  <c r="H6181" i="30"/>
  <c r="H6241" i="30"/>
  <c r="H6311" i="30"/>
  <c r="H6362" i="30"/>
  <c r="H6408" i="30"/>
  <c r="H6462" i="30"/>
  <c r="H6508" i="30"/>
  <c r="H6566" i="30"/>
  <c r="H6606" i="30"/>
  <c r="H6648" i="30"/>
  <c r="H6697" i="30"/>
  <c r="H6735" i="30"/>
  <c r="H6768" i="30"/>
  <c r="H6796" i="30"/>
  <c r="H6826" i="30"/>
  <c r="H6854" i="30"/>
  <c r="H6882" i="30"/>
  <c r="H6912" i="30"/>
  <c r="H6940" i="30"/>
  <c r="H6966" i="30"/>
  <c r="H6994" i="30"/>
  <c r="H7013" i="30"/>
  <c r="H7041" i="30"/>
  <c r="H7065" i="30"/>
  <c r="H7089" i="30"/>
  <c r="H7107" i="30"/>
  <c r="H7131" i="30"/>
  <c r="H7155" i="30"/>
  <c r="H7174" i="30"/>
  <c r="H7198" i="30"/>
  <c r="H7221" i="30"/>
  <c r="H7238" i="30"/>
  <c r="H7260" i="30"/>
  <c r="H7277" i="30"/>
  <c r="H7299" i="30"/>
  <c r="H7317" i="30"/>
  <c r="H7336" i="30"/>
  <c r="H7352" i="30"/>
  <c r="H7367" i="30"/>
  <c r="H7381" i="30"/>
  <c r="H7395" i="30"/>
  <c r="H7409" i="30"/>
  <c r="H7424" i="30"/>
  <c r="H7438" i="30"/>
  <c r="H7452" i="30"/>
  <c r="H7467" i="30"/>
  <c r="H7481" i="30"/>
  <c r="H7496" i="30"/>
  <c r="H7510" i="30"/>
  <c r="H7524" i="30"/>
  <c r="H7538" i="30"/>
  <c r="H7552" i="30"/>
  <c r="H7566" i="30"/>
  <c r="H7581" i="30"/>
  <c r="H7595" i="30"/>
  <c r="H7609" i="30"/>
  <c r="H7624" i="30"/>
  <c r="H7638" i="30"/>
  <c r="H7653" i="30"/>
  <c r="H7667" i="30"/>
  <c r="H7681" i="30"/>
  <c r="H7695" i="30"/>
  <c r="H7709" i="30"/>
  <c r="H7724" i="30"/>
  <c r="H7738" i="30"/>
  <c r="H7752" i="30"/>
  <c r="H7766" i="30"/>
  <c r="H7781" i="30"/>
  <c r="H7796" i="30"/>
  <c r="H7810" i="30"/>
  <c r="H7824" i="30"/>
  <c r="H7838" i="30"/>
  <c r="H7852" i="30"/>
  <c r="H7866" i="30"/>
  <c r="H7881" i="30"/>
  <c r="H7895" i="30"/>
  <c r="H7909" i="30"/>
  <c r="H7922" i="30"/>
  <c r="H7935" i="30"/>
  <c r="H7948" i="30"/>
  <c r="H7961" i="30"/>
  <c r="H7974" i="30"/>
  <c r="H7988" i="30"/>
  <c r="H8001" i="30"/>
  <c r="H8014" i="30"/>
  <c r="H8027" i="30"/>
  <c r="H8040" i="30"/>
  <c r="H8053" i="30"/>
  <c r="H8066" i="30"/>
  <c r="H8079" i="30"/>
  <c r="H8092" i="30"/>
  <c r="H8105" i="30"/>
  <c r="H8118" i="30"/>
  <c r="H8132" i="30"/>
  <c r="H8145" i="30"/>
  <c r="H8158" i="30"/>
  <c r="H8171" i="30"/>
  <c r="H8184" i="30"/>
  <c r="H8197" i="30"/>
  <c r="H8210" i="30"/>
  <c r="H8223" i="30"/>
  <c r="H8236" i="30"/>
  <c r="H8249" i="30"/>
  <c r="H8262" i="30"/>
  <c r="H8276" i="30"/>
  <c r="H8289" i="30"/>
  <c r="H8302" i="30"/>
  <c r="H8315" i="30"/>
  <c r="H8328" i="30"/>
  <c r="H8341" i="30"/>
  <c r="H8354" i="30"/>
  <c r="H8367" i="30"/>
  <c r="H8380" i="30"/>
  <c r="H8393" i="30"/>
  <c r="H8406" i="30"/>
  <c r="H8420" i="30"/>
  <c r="H8433" i="30"/>
  <c r="H8446" i="30"/>
  <c r="H8459" i="30"/>
  <c r="H8472" i="30"/>
  <c r="H8485" i="30"/>
  <c r="H8498" i="30"/>
  <c r="H8511" i="30"/>
  <c r="H8524" i="30"/>
  <c r="H8537" i="30"/>
  <c r="H8550" i="30"/>
  <c r="H8564" i="30"/>
  <c r="H8577" i="30"/>
  <c r="H8590" i="30"/>
  <c r="H8603" i="30"/>
  <c r="H8616" i="30"/>
  <c r="H8629" i="30"/>
  <c r="H8642" i="30"/>
  <c r="H8655" i="30"/>
  <c r="H8668" i="30"/>
  <c r="H8681" i="30"/>
  <c r="H8694" i="30"/>
  <c r="H8708" i="30"/>
  <c r="H8721" i="30"/>
  <c r="H2784" i="30"/>
  <c r="H2789" i="30"/>
  <c r="H3571" i="30"/>
  <c r="H4122" i="30"/>
  <c r="H4397" i="30"/>
  <c r="H4622" i="30"/>
  <c r="H4772" i="30"/>
  <c r="H4916" i="30"/>
  <c r="H5030" i="30"/>
  <c r="H5118" i="30"/>
  <c r="H5210" i="30"/>
  <c r="H5284" i="30"/>
  <c r="H5360" i="30"/>
  <c r="H5438" i="30"/>
  <c r="H5504" i="30"/>
  <c r="H5580" i="30"/>
  <c r="H5639" i="30"/>
  <c r="H5706" i="30"/>
  <c r="H5781" i="30"/>
  <c r="H5846" i="30"/>
  <c r="H5923" i="30"/>
  <c r="H5982" i="30"/>
  <c r="H6048" i="30"/>
  <c r="H6123" i="30"/>
  <c r="H6189" i="30"/>
  <c r="H6259" i="30"/>
  <c r="H6313" i="30"/>
  <c r="H6364" i="30"/>
  <c r="H6423" i="30"/>
  <c r="H6468" i="30"/>
  <c r="H6522" i="30"/>
  <c r="H6568" i="30"/>
  <c r="H2824" i="30"/>
  <c r="H4156" i="30"/>
  <c r="H4764" i="30"/>
  <c r="H5043" i="30"/>
  <c r="H5227" i="30"/>
  <c r="H5439" i="30"/>
  <c r="H5589" i="30"/>
  <c r="H5780" i="30"/>
  <c r="H5925" i="30"/>
  <c r="H6074" i="30"/>
  <c r="H6260" i="30"/>
  <c r="H6384" i="30"/>
  <c r="H6509" i="30"/>
  <c r="H6624" i="30"/>
  <c r="H6700" i="30"/>
  <c r="H6779" i="30"/>
  <c r="H6837" i="30"/>
  <c r="H6893" i="30"/>
  <c r="H6950" i="30"/>
  <c r="H6997" i="30"/>
  <c r="H7049" i="30"/>
  <c r="H7092" i="30"/>
  <c r="H7134" i="30"/>
  <c r="H7182" i="30"/>
  <c r="H7224" i="30"/>
  <c r="H7263" i="30"/>
  <c r="H7302" i="30"/>
  <c r="H7340" i="30"/>
  <c r="H7370" i="30"/>
  <c r="H7398" i="30"/>
  <c r="H7428" i="30"/>
  <c r="H7456" i="30"/>
  <c r="H7485" i="30"/>
  <c r="H7513" i="30"/>
  <c r="H7541" i="30"/>
  <c r="H7570" i="30"/>
  <c r="H7599" i="30"/>
  <c r="H7628" i="30"/>
  <c r="H7656" i="30"/>
  <c r="H7684" i="30"/>
  <c r="H7713" i="30"/>
  <c r="H7742" i="30"/>
  <c r="H7770" i="30"/>
  <c r="H7799" i="30"/>
  <c r="H7827" i="30"/>
  <c r="H7856" i="30"/>
  <c r="H7884" i="30"/>
  <c r="H7912" i="30"/>
  <c r="H7938" i="30"/>
  <c r="H7965" i="30"/>
  <c r="H7991" i="30"/>
  <c r="H8017" i="30"/>
  <c r="H8043" i="30"/>
  <c r="H8069" i="30"/>
  <c r="H8096" i="30"/>
  <c r="H8122" i="30"/>
  <c r="H8148" i="30"/>
  <c r="H8174" i="30"/>
  <c r="H8200" i="30"/>
  <c r="H8226" i="30"/>
  <c r="H8253" i="30"/>
  <c r="H8277" i="30"/>
  <c r="H8295" i="30"/>
  <c r="H8319" i="30"/>
  <c r="H8343" i="30"/>
  <c r="H8366" i="30"/>
  <c r="H8386" i="30"/>
  <c r="H8410" i="30"/>
  <c r="H8434" i="30"/>
  <c r="H8452" i="30"/>
  <c r="H8476" i="30"/>
  <c r="H8500" i="30"/>
  <c r="H8523" i="30"/>
  <c r="H8543" i="30"/>
  <c r="H8567" i="30"/>
  <c r="H8591" i="30"/>
  <c r="H8609" i="30"/>
  <c r="H8633" i="30"/>
  <c r="H8657" i="30"/>
  <c r="H8680" i="30"/>
  <c r="H8700" i="30"/>
  <c r="H8724" i="30"/>
  <c r="H8746" i="30"/>
  <c r="H8762" i="30"/>
  <c r="H8778" i="30"/>
  <c r="H8798" i="30"/>
  <c r="H8814" i="30"/>
  <c r="H8831" i="30"/>
  <c r="H8848" i="30"/>
  <c r="H8863" i="30"/>
  <c r="H8877" i="30"/>
  <c r="H8891" i="30"/>
  <c r="H8905" i="30"/>
  <c r="H8921" i="30"/>
  <c r="H8935" i="30"/>
  <c r="H8949" i="30"/>
  <c r="H8963" i="30"/>
  <c r="H8977" i="30"/>
  <c r="H8993" i="30"/>
  <c r="H9007" i="30"/>
  <c r="H9021" i="30"/>
  <c r="H9035" i="30"/>
  <c r="H9049" i="30"/>
  <c r="H9065" i="30"/>
  <c r="H9079" i="30"/>
  <c r="H9093" i="30"/>
  <c r="H9107" i="30"/>
  <c r="H9121" i="30"/>
  <c r="H9137" i="30"/>
  <c r="H9151" i="30"/>
  <c r="H9165" i="30"/>
  <c r="H9179" i="30"/>
  <c r="H9192" i="30"/>
  <c r="H9205" i="30"/>
  <c r="H9218" i="30"/>
  <c r="H9232" i="30"/>
  <c r="H9245" i="30"/>
  <c r="H9258" i="30"/>
  <c r="H9271" i="30"/>
  <c r="H9284" i="30"/>
  <c r="H9297" i="30"/>
  <c r="H9310" i="30"/>
  <c r="H9323" i="30"/>
  <c r="H9336" i="30"/>
  <c r="H9349" i="30"/>
  <c r="H9362" i="30"/>
  <c r="H9376" i="30"/>
  <c r="H9389" i="30"/>
  <c r="H9402" i="30"/>
  <c r="H9415" i="30"/>
  <c r="H9428" i="30"/>
  <c r="H9441" i="30"/>
  <c r="H9454" i="30"/>
  <c r="H9467" i="30"/>
  <c r="H9480" i="30"/>
  <c r="H9493" i="30"/>
  <c r="H9506" i="30"/>
  <c r="H9520" i="30"/>
  <c r="H9533" i="30"/>
  <c r="H9546" i="30"/>
  <c r="H9559" i="30"/>
  <c r="H9572" i="30"/>
  <c r="H9585" i="30"/>
  <c r="H9598" i="30"/>
  <c r="H9611" i="30"/>
  <c r="H9624" i="30"/>
  <c r="H9637" i="30"/>
  <c r="H9650" i="30"/>
  <c r="H9664" i="30"/>
  <c r="H9677" i="30"/>
  <c r="H9690" i="30"/>
  <c r="H9703" i="30"/>
  <c r="H9716" i="30"/>
  <c r="H9729" i="30"/>
  <c r="H9742" i="30"/>
  <c r="H9755" i="30"/>
  <c r="H9768" i="30"/>
  <c r="H9781" i="30"/>
  <c r="H9794" i="30"/>
  <c r="H9808" i="30"/>
  <c r="H9821" i="30"/>
  <c r="H9834" i="30"/>
  <c r="H9847" i="30"/>
  <c r="H9860" i="30"/>
  <c r="H9873" i="30"/>
  <c r="H9886" i="30"/>
  <c r="H9899" i="30"/>
  <c r="H9912" i="30"/>
  <c r="H9925" i="30"/>
  <c r="H9938" i="30"/>
  <c r="H9952" i="30"/>
  <c r="H9965" i="30"/>
  <c r="H9978" i="30"/>
  <c r="H9991" i="30"/>
  <c r="H10004" i="30"/>
  <c r="H2841" i="30"/>
  <c r="H4231" i="30"/>
  <c r="H4788" i="30"/>
  <c r="H5048" i="30"/>
  <c r="H5283" i="30"/>
  <c r="H5446" i="30"/>
  <c r="H5592" i="30"/>
  <c r="H5782" i="30"/>
  <c r="H5932" i="30"/>
  <c r="H6122" i="30"/>
  <c r="H6261" i="30"/>
  <c r="H6386" i="30"/>
  <c r="H6527" i="30"/>
  <c r="H6625" i="30"/>
  <c r="H6712" i="30"/>
  <c r="H6780" i="30"/>
  <c r="H6838" i="30"/>
  <c r="H6894" i="30"/>
  <c r="H6951" i="30"/>
  <c r="H6998" i="30"/>
  <c r="H7050" i="30"/>
  <c r="H7093" i="30"/>
  <c r="H7141" i="30"/>
  <c r="H7184" i="30"/>
  <c r="H7225" i="30"/>
  <c r="H7264" i="30"/>
  <c r="H7304" i="30"/>
  <c r="H7341" i="30"/>
  <c r="H7371" i="30"/>
  <c r="H7400" i="30"/>
  <c r="H7429" i="30"/>
  <c r="H7457" i="30"/>
  <c r="H7486" i="30"/>
  <c r="H7514" i="30"/>
  <c r="H7542" i="30"/>
  <c r="H7572" i="30"/>
  <c r="H7600" i="30"/>
  <c r="H7629" i="30"/>
  <c r="H7657" i="30"/>
  <c r="H7685" i="30"/>
  <c r="H7714" i="30"/>
  <c r="H7743" i="30"/>
  <c r="H7772" i="30"/>
  <c r="H7800" i="30"/>
  <c r="H7828" i="30"/>
  <c r="H7857" i="30"/>
  <c r="H7886" i="30"/>
  <c r="H7913" i="30"/>
  <c r="H7940" i="30"/>
  <c r="H7966" i="30"/>
  <c r="H7992" i="30"/>
  <c r="H8018" i="30"/>
  <c r="H8044" i="30"/>
  <c r="H8070" i="30"/>
  <c r="H8097" i="30"/>
  <c r="H8123" i="30"/>
  <c r="H8149" i="30"/>
  <c r="H8175" i="30"/>
  <c r="H8201" i="30"/>
  <c r="H8228" i="30"/>
  <c r="H8254" i="30"/>
  <c r="H8278" i="30"/>
  <c r="H8301" i="30"/>
  <c r="H8320" i="30"/>
  <c r="H8344" i="30"/>
  <c r="H8368" i="30"/>
  <c r="H8387" i="30"/>
  <c r="H8411" i="30"/>
  <c r="H8435" i="30"/>
  <c r="H8458" i="30"/>
  <c r="H8477" i="30"/>
  <c r="H8501" i="30"/>
  <c r="H8525" i="30"/>
  <c r="H8544" i="30"/>
  <c r="H8568" i="30"/>
  <c r="H8592" i="30"/>
  <c r="H8615" i="30"/>
  <c r="H8634" i="30"/>
  <c r="H8658" i="30"/>
  <c r="H8682" i="30"/>
  <c r="H8701" i="30"/>
  <c r="H8725" i="30"/>
  <c r="H8747" i="30"/>
  <c r="H8763" i="30"/>
  <c r="H8780" i="30"/>
  <c r="H8799" i="30"/>
  <c r="H8816" i="30"/>
  <c r="H8832" i="30"/>
  <c r="H8849" i="30"/>
  <c r="H8864" i="30"/>
  <c r="H8878" i="30"/>
  <c r="H8892" i="30"/>
  <c r="H8906" i="30"/>
  <c r="H8922" i="30"/>
  <c r="H8936" i="30"/>
  <c r="H8950" i="30"/>
  <c r="H8964" i="30"/>
  <c r="H8978" i="30"/>
  <c r="H8994" i="30"/>
  <c r="H9008" i="30"/>
  <c r="H9022" i="30"/>
  <c r="H9036" i="30"/>
  <c r="H9050" i="30"/>
  <c r="H9066" i="30"/>
  <c r="H9080" i="30"/>
  <c r="H9094" i="30"/>
  <c r="H9108" i="30"/>
  <c r="H9122" i="30"/>
  <c r="H9138" i="30"/>
  <c r="H9152" i="30"/>
  <c r="H9166" i="30"/>
  <c r="H9180" i="30"/>
  <c r="H9193" i="30"/>
  <c r="H9206" i="30"/>
  <c r="H9220" i="30"/>
  <c r="H9233" i="30"/>
  <c r="H9246" i="30"/>
  <c r="H9259" i="30"/>
  <c r="H9272" i="30"/>
  <c r="H9285" i="30"/>
  <c r="H9298" i="30"/>
  <c r="H9311" i="30"/>
  <c r="H9324" i="30"/>
  <c r="H9337" i="30"/>
  <c r="H9350" i="30"/>
  <c r="H9364" i="30"/>
  <c r="H9377" i="30"/>
  <c r="H9390" i="30"/>
  <c r="H9403" i="30"/>
  <c r="H9416" i="30"/>
  <c r="H9429" i="30"/>
  <c r="H9442" i="30"/>
  <c r="H9455" i="30"/>
  <c r="H9468" i="30"/>
  <c r="H9481" i="30"/>
  <c r="H9494" i="30"/>
  <c r="H9508" i="30"/>
  <c r="H9521" i="30"/>
  <c r="H9534" i="30"/>
  <c r="H9547" i="30"/>
  <c r="H9560" i="30"/>
  <c r="H9573" i="30"/>
  <c r="H9586" i="30"/>
  <c r="H9599" i="30"/>
  <c r="H9612" i="30"/>
  <c r="H9625" i="30"/>
  <c r="H9638" i="30"/>
  <c r="H9652" i="30"/>
  <c r="H9665" i="30"/>
  <c r="H9678" i="30"/>
  <c r="H9691" i="30"/>
  <c r="H9704" i="30"/>
  <c r="H9717" i="30"/>
  <c r="H9730" i="30"/>
  <c r="H9743" i="30"/>
  <c r="H9756" i="30"/>
  <c r="H9769" i="30"/>
  <c r="H9782" i="30"/>
  <c r="H9796" i="30"/>
  <c r="H9809" i="30"/>
  <c r="H9822" i="30"/>
  <c r="H9835" i="30"/>
  <c r="H9848" i="30"/>
  <c r="H9861" i="30"/>
  <c r="H9874" i="30"/>
  <c r="H9887" i="30"/>
  <c r="H9900" i="30"/>
  <c r="H9913" i="30"/>
  <c r="H9926" i="30"/>
  <c r="H9940" i="30"/>
  <c r="H9953" i="30"/>
  <c r="H9966" i="30"/>
  <c r="H9979" i="30"/>
  <c r="H9992" i="30"/>
  <c r="H10005" i="30"/>
  <c r="H3104" i="30"/>
  <c r="H4368" i="30"/>
  <c r="H4790" i="30"/>
  <c r="H5072" i="30"/>
  <c r="H5294" i="30"/>
  <c r="H5449" i="30"/>
  <c r="H5638" i="30"/>
  <c r="H5790" i="30"/>
  <c r="H5935" i="30"/>
  <c r="H6124" i="30"/>
  <c r="H6267" i="30"/>
  <c r="H6422" i="30"/>
  <c r="H6528" i="30"/>
  <c r="H6626" i="30"/>
  <c r="H6713" i="30"/>
  <c r="H6781" i="30"/>
  <c r="H6839" i="30"/>
  <c r="H6897" i="30"/>
  <c r="H6952" i="30"/>
  <c r="H6999" i="30"/>
  <c r="H7052" i="30"/>
  <c r="H7094" i="30"/>
  <c r="H7142" i="30"/>
  <c r="H7185" i="30"/>
  <c r="H7226" i="30"/>
  <c r="H7265" i="30"/>
  <c r="H7305" i="30"/>
  <c r="H7342" i="30"/>
  <c r="H7372" i="30"/>
  <c r="H7402" i="30"/>
  <c r="H7430" i="30"/>
  <c r="H7458" i="30"/>
  <c r="H7487" i="30"/>
  <c r="H7515" i="30"/>
  <c r="H7544" i="30"/>
  <c r="H7573" i="30"/>
  <c r="H7601" i="30"/>
  <c r="H7630" i="30"/>
  <c r="H7658" i="30"/>
  <c r="H7686" i="30"/>
  <c r="H7716" i="30"/>
  <c r="H7744" i="30"/>
  <c r="H7773" i="30"/>
  <c r="H7801" i="30"/>
  <c r="H7829" i="30"/>
  <c r="H7858" i="30"/>
  <c r="H7887" i="30"/>
  <c r="H7914" i="30"/>
  <c r="H7941" i="30"/>
  <c r="H7967" i="30"/>
  <c r="H7993" i="30"/>
  <c r="H8019" i="30"/>
  <c r="H8045" i="30"/>
  <c r="H8072" i="30"/>
  <c r="H8098" i="30"/>
  <c r="H8124" i="30"/>
  <c r="H8150" i="30"/>
  <c r="H8176" i="30"/>
  <c r="H8202" i="30"/>
  <c r="H8229" i="30"/>
  <c r="H8255" i="30"/>
  <c r="H8279" i="30"/>
  <c r="H8303" i="30"/>
  <c r="H8321" i="30"/>
  <c r="H8345" i="30"/>
  <c r="H8369" i="30"/>
  <c r="H8392" i="30"/>
  <c r="H8412" i="30"/>
  <c r="H8436" i="30"/>
  <c r="H8460" i="30"/>
  <c r="H8478" i="30"/>
  <c r="H8502" i="30"/>
  <c r="H8526" i="30"/>
  <c r="H8549" i="30"/>
  <c r="H8569" i="30"/>
  <c r="H8593" i="30"/>
  <c r="H8617" i="30"/>
  <c r="H8636" i="30"/>
  <c r="H8660" i="30"/>
  <c r="H8684" i="30"/>
  <c r="H8706" i="30"/>
  <c r="H8726" i="30"/>
  <c r="H8748" i="30"/>
  <c r="H8764" i="30"/>
  <c r="H8784" i="30"/>
  <c r="H8800" i="30"/>
  <c r="H8817" i="30"/>
  <c r="H8835" i="30"/>
  <c r="H8850" i="30"/>
  <c r="H8865" i="30"/>
  <c r="H8879" i="30"/>
  <c r="H8893" i="30"/>
  <c r="H8909" i="30"/>
  <c r="H8923" i="30"/>
  <c r="H8937" i="30"/>
  <c r="H8951" i="30"/>
  <c r="H8965" i="30"/>
  <c r="H8981" i="30"/>
  <c r="H8995" i="30"/>
  <c r="H9009" i="30"/>
  <c r="H9023" i="30"/>
  <c r="H9037" i="30"/>
  <c r="H9053" i="30"/>
  <c r="H9067" i="30"/>
  <c r="H9081" i="30"/>
  <c r="H9095" i="30"/>
  <c r="H9109" i="30"/>
  <c r="H9125" i="30"/>
  <c r="H9139" i="30"/>
  <c r="H9153" i="30"/>
  <c r="H9167" i="30"/>
  <c r="H9181" i="30"/>
  <c r="H9194" i="30"/>
  <c r="H9208" i="30"/>
  <c r="H9221" i="30"/>
  <c r="H9234" i="30"/>
  <c r="H9247" i="30"/>
  <c r="H9260" i="30"/>
  <c r="H9273" i="30"/>
  <c r="H9286" i="30"/>
  <c r="H9299" i="30"/>
  <c r="H9312" i="30"/>
  <c r="H9325" i="30"/>
  <c r="H9338" i="30"/>
  <c r="H9352" i="30"/>
  <c r="H9365" i="30"/>
  <c r="H9378" i="30"/>
  <c r="H9391" i="30"/>
  <c r="H9404" i="30"/>
  <c r="H9417" i="30"/>
  <c r="H9430" i="30"/>
  <c r="H9443" i="30"/>
  <c r="H9456" i="30"/>
  <c r="H9469" i="30"/>
  <c r="H9482" i="30"/>
  <c r="H9496" i="30"/>
  <c r="H9509" i="30"/>
  <c r="H3177" i="30"/>
  <c r="H4400" i="30"/>
  <c r="H4833" i="30"/>
  <c r="H5111" i="30"/>
  <c r="H5296" i="30"/>
  <c r="H5466" i="30"/>
  <c r="H5647" i="30"/>
  <c r="H5792" i="30"/>
  <c r="H5980" i="30"/>
  <c r="H6132" i="30"/>
  <c r="H6270" i="30"/>
  <c r="H6424" i="30"/>
  <c r="H6530" i="30"/>
  <c r="H6627" i="30"/>
  <c r="H6714" i="30"/>
  <c r="H6782" i="30"/>
  <c r="H6840" i="30"/>
  <c r="H6898" i="30"/>
  <c r="H6953" i="30"/>
  <c r="H7007" i="30"/>
  <c r="H7053" i="30"/>
  <c r="H7095" i="30"/>
  <c r="H7143" i="30"/>
  <c r="H7186" i="30"/>
  <c r="H7232" i="30"/>
  <c r="H7271" i="30"/>
  <c r="H7310" i="30"/>
  <c r="H7343" i="30"/>
  <c r="H7373" i="30"/>
  <c r="H7403" i="30"/>
  <c r="H7431" i="30"/>
  <c r="H7460" i="30"/>
  <c r="H7488" i="30"/>
  <c r="H7516" i="30"/>
  <c r="H7546" i="30"/>
  <c r="H7574" i="30"/>
  <c r="H7602" i="30"/>
  <c r="H7631" i="30"/>
  <c r="H7659" i="30"/>
  <c r="H7688" i="30"/>
  <c r="H7717" i="30"/>
  <c r="H7745" i="30"/>
  <c r="H7774" i="30"/>
  <c r="H7802" i="30"/>
  <c r="H7830" i="30"/>
  <c r="H7860" i="30"/>
  <c r="H7888" i="30"/>
  <c r="H7916" i="30"/>
  <c r="H7942" i="30"/>
  <c r="H7968" i="30"/>
  <c r="H7994" i="30"/>
  <c r="H8020" i="30"/>
  <c r="H8046" i="30"/>
  <c r="H8073" i="30"/>
  <c r="H8099" i="30"/>
  <c r="H8125" i="30"/>
  <c r="H8151" i="30"/>
  <c r="H8177" i="30"/>
  <c r="H8204" i="30"/>
  <c r="H8230" i="30"/>
  <c r="H8256" i="30"/>
  <c r="H8280" i="30"/>
  <c r="H8304" i="30"/>
  <c r="H8327" i="30"/>
  <c r="H8346" i="30"/>
  <c r="H8370" i="30"/>
  <c r="H8394" i="30"/>
  <c r="H8413" i="30"/>
  <c r="H8437" i="30"/>
  <c r="H8461" i="30"/>
  <c r="H8484" i="30"/>
  <c r="H8504" i="30"/>
  <c r="H8528" i="30"/>
  <c r="H8552" i="30"/>
  <c r="H8570" i="30"/>
  <c r="H8594" i="30"/>
  <c r="H8618" i="30"/>
  <c r="H8641" i="30"/>
  <c r="H8661" i="30"/>
  <c r="H8685" i="30"/>
  <c r="H8709" i="30"/>
  <c r="H8727" i="30"/>
  <c r="H8749" i="30"/>
  <c r="H8765" i="30"/>
  <c r="H8785" i="30"/>
  <c r="H8801" i="30"/>
  <c r="H8818" i="30"/>
  <c r="H8836" i="30"/>
  <c r="H8852" i="30"/>
  <c r="H8866" i="30"/>
  <c r="H8880" i="30"/>
  <c r="H8894" i="30"/>
  <c r="H8910" i="30"/>
  <c r="H8924" i="30"/>
  <c r="H8938" i="30"/>
  <c r="H8952" i="30"/>
  <c r="H8966" i="30"/>
  <c r="H8982" i="30"/>
  <c r="H8996" i="30"/>
  <c r="H9010" i="30"/>
  <c r="H9024" i="30"/>
  <c r="H9038" i="30"/>
  <c r="H9054" i="30"/>
  <c r="H9068" i="30"/>
  <c r="H9082" i="30"/>
  <c r="H9096" i="30"/>
  <c r="H9110" i="30"/>
  <c r="H9126" i="30"/>
  <c r="H9140" i="30"/>
  <c r="H9154" i="30"/>
  <c r="H9168" i="30"/>
  <c r="H9182" i="30"/>
  <c r="H9196" i="30"/>
  <c r="H9209" i="30"/>
  <c r="H9222" i="30"/>
  <c r="H9235" i="30"/>
  <c r="H9248" i="30"/>
  <c r="H9261" i="30"/>
  <c r="H9274" i="30"/>
  <c r="H9287" i="30"/>
  <c r="H9300" i="30"/>
  <c r="H9313" i="30"/>
  <c r="H9326" i="30"/>
  <c r="H9340" i="30"/>
  <c r="H9353" i="30"/>
  <c r="H9366" i="30"/>
  <c r="H9379" i="30"/>
  <c r="H9392" i="30"/>
  <c r="H9405" i="30"/>
  <c r="H9418" i="30"/>
  <c r="H9431" i="30"/>
  <c r="H9444" i="30"/>
  <c r="H9457" i="30"/>
  <c r="H9470" i="30"/>
  <c r="H9484" i="30"/>
  <c r="H9497" i="30"/>
  <c r="H9510" i="30"/>
  <c r="H9523" i="30"/>
  <c r="H9536" i="30"/>
  <c r="H9549" i="30"/>
  <c r="H9562" i="30"/>
  <c r="H9575" i="30"/>
  <c r="H9588" i="30"/>
  <c r="H9601" i="30"/>
  <c r="H9614" i="30"/>
  <c r="H9628" i="30"/>
  <c r="H9641" i="30"/>
  <c r="H9654" i="30"/>
  <c r="H9667" i="30"/>
  <c r="H9680" i="30"/>
  <c r="H9693" i="30"/>
  <c r="H9706" i="30"/>
  <c r="H9719" i="30"/>
  <c r="H9732" i="30"/>
  <c r="H9745" i="30"/>
  <c r="H9758" i="30"/>
  <c r="H9772" i="30"/>
  <c r="H9785" i="30"/>
  <c r="H9798" i="30"/>
  <c r="H9811" i="30"/>
  <c r="H9824" i="30"/>
  <c r="H9837" i="30"/>
  <c r="H9850" i="30"/>
  <c r="H9863" i="30"/>
  <c r="H9876" i="30"/>
  <c r="H9889" i="30"/>
  <c r="H9902" i="30"/>
  <c r="H9916" i="30"/>
  <c r="H9929" i="30"/>
  <c r="H9942" i="30"/>
  <c r="H9955" i="30"/>
  <c r="H9968" i="30"/>
  <c r="H9981" i="30"/>
  <c r="H9994" i="30"/>
  <c r="H10007" i="30"/>
  <c r="H3565" i="30"/>
  <c r="H4455" i="30"/>
  <c r="H4834" i="30"/>
  <c r="H5122" i="30"/>
  <c r="H5314" i="30"/>
  <c r="H5496" i="30"/>
  <c r="H5649" i="30"/>
  <c r="H5808" i="30"/>
  <c r="H5989" i="30"/>
  <c r="H6134" i="30"/>
  <c r="H6312" i="30"/>
  <c r="H6425" i="30"/>
  <c r="H6531" i="30"/>
  <c r="H6660" i="30"/>
  <c r="H6736" i="30"/>
  <c r="H6797" i="30"/>
  <c r="H6855" i="30"/>
  <c r="H6913" i="30"/>
  <c r="H6969" i="30"/>
  <c r="H7021" i="30"/>
  <c r="H7066" i="30"/>
  <c r="H7108" i="30"/>
  <c r="H7156" i="30"/>
  <c r="H7199" i="30"/>
  <c r="H7239" i="30"/>
  <c r="H7278" i="30"/>
  <c r="H7318" i="30"/>
  <c r="H7353" i="30"/>
  <c r="H7382" i="30"/>
  <c r="H7410" i="30"/>
  <c r="H7439" i="30"/>
  <c r="H7468" i="30"/>
  <c r="H7497" i="30"/>
  <c r="H7525" i="30"/>
  <c r="H7553" i="30"/>
  <c r="H7582" i="30"/>
  <c r="H7611" i="30"/>
  <c r="H7640" i="30"/>
  <c r="H7668" i="30"/>
  <c r="H7696" i="30"/>
  <c r="H7725" i="30"/>
  <c r="H7753" i="30"/>
  <c r="H7782" i="30"/>
  <c r="H7811" i="30"/>
  <c r="H7839" i="30"/>
  <c r="H7868" i="30"/>
  <c r="H7896" i="30"/>
  <c r="H7923" i="30"/>
  <c r="H7949" i="30"/>
  <c r="H7976" i="30"/>
  <c r="H8002" i="30"/>
  <c r="H8028" i="30"/>
  <c r="H8054" i="30"/>
  <c r="H8080" i="30"/>
  <c r="H8106" i="30"/>
  <c r="H8133" i="30"/>
  <c r="H8159" i="30"/>
  <c r="H8185" i="30"/>
  <c r="H8211" i="30"/>
  <c r="H8237" i="30"/>
  <c r="H8261" i="30"/>
  <c r="H8281" i="30"/>
  <c r="H8305" i="30"/>
  <c r="H8329" i="30"/>
  <c r="H8348" i="30"/>
  <c r="H8372" i="30"/>
  <c r="H8396" i="30"/>
  <c r="H8418" i="30"/>
  <c r="H8438" i="30"/>
  <c r="H8462" i="30"/>
  <c r="H8486" i="30"/>
  <c r="H8505" i="30"/>
  <c r="H8529" i="30"/>
  <c r="H8553" i="30"/>
  <c r="H8576" i="30"/>
  <c r="H8595" i="30"/>
  <c r="H8619" i="30"/>
  <c r="H8643" i="30"/>
  <c r="H8662" i="30"/>
  <c r="H8686" i="30"/>
  <c r="H8710" i="30"/>
  <c r="H8733" i="30"/>
  <c r="H8750" i="30"/>
  <c r="H8766" i="30"/>
  <c r="H8786" i="30"/>
  <c r="H8802" i="30"/>
  <c r="H8819" i="30"/>
  <c r="H8837" i="30"/>
  <c r="H8853" i="30"/>
  <c r="H8867" i="30"/>
  <c r="H8881" i="30"/>
  <c r="H8897" i="30"/>
  <c r="H8911" i="30"/>
  <c r="H8925" i="30"/>
  <c r="H8939" i="30"/>
  <c r="H8953" i="30"/>
  <c r="H8969" i="30"/>
  <c r="H8983" i="30"/>
  <c r="H8997" i="30"/>
  <c r="H9011" i="30"/>
  <c r="H9025" i="30"/>
  <c r="H9041" i="30"/>
  <c r="H9055" i="30"/>
  <c r="H9069" i="30"/>
  <c r="H9083" i="30"/>
  <c r="H9097" i="30"/>
  <c r="H9113" i="30"/>
  <c r="H9127" i="30"/>
  <c r="H9141" i="30"/>
  <c r="H9155" i="30"/>
  <c r="H9169" i="30"/>
  <c r="H9184" i="30"/>
  <c r="H9197" i="30"/>
  <c r="H9210" i="30"/>
  <c r="H9223" i="30"/>
  <c r="H9236" i="30"/>
  <c r="H9249" i="30"/>
  <c r="H9262" i="30"/>
  <c r="H9275" i="30"/>
  <c r="H9288" i="30"/>
  <c r="H9301" i="30"/>
  <c r="H9314" i="30"/>
  <c r="H9328" i="30"/>
  <c r="H9341" i="30"/>
  <c r="H9354" i="30"/>
  <c r="H9367" i="30"/>
  <c r="H9380" i="30"/>
  <c r="H9393" i="30"/>
  <c r="H9406" i="30"/>
  <c r="H9419" i="30"/>
  <c r="H9432" i="30"/>
  <c r="H9445" i="30"/>
  <c r="H9458" i="30"/>
  <c r="H9472" i="30"/>
  <c r="H9485" i="30"/>
  <c r="H9498" i="30"/>
  <c r="H9511" i="30"/>
  <c r="H9524" i="30"/>
  <c r="H9537" i="30"/>
  <c r="H9550" i="30"/>
  <c r="H9563" i="30"/>
  <c r="H9576" i="30"/>
  <c r="H9589" i="30"/>
  <c r="H9602" i="30"/>
  <c r="H9616" i="30"/>
  <c r="H9629" i="30"/>
  <c r="H9642" i="30"/>
  <c r="H9655" i="30"/>
  <c r="H9668" i="30"/>
  <c r="H9681" i="30"/>
  <c r="H9694" i="30"/>
  <c r="H9707" i="30"/>
  <c r="H9720" i="30"/>
  <c r="H9733" i="30"/>
  <c r="H9746" i="30"/>
  <c r="H9760" i="30"/>
  <c r="H9773" i="30"/>
  <c r="H9786" i="30"/>
  <c r="H9799" i="30"/>
  <c r="H9812" i="30"/>
  <c r="H9825" i="30"/>
  <c r="H9838" i="30"/>
  <c r="H9851" i="30"/>
  <c r="H9864" i="30"/>
  <c r="H9877" i="30"/>
  <c r="H9890" i="30"/>
  <c r="H9904" i="30"/>
  <c r="H9917" i="30"/>
  <c r="H9930" i="30"/>
  <c r="H9943" i="30"/>
  <c r="H3752" i="30"/>
  <c r="H4456" i="30"/>
  <c r="H4908" i="30"/>
  <c r="H5142" i="30"/>
  <c r="H5315" i="30"/>
  <c r="H5506" i="30"/>
  <c r="H5665" i="30"/>
  <c r="H5839" i="30"/>
  <c r="H5991" i="30"/>
  <c r="H6151" i="30"/>
  <c r="H6320" i="30"/>
  <c r="H6426" i="30"/>
  <c r="H6567" i="30"/>
  <c r="H6661" i="30"/>
  <c r="H6746" i="30"/>
  <c r="H6806" i="30"/>
  <c r="H6864" i="30"/>
  <c r="H6922" i="30"/>
  <c r="H6970" i="30"/>
  <c r="H7022" i="30"/>
  <c r="H7067" i="30"/>
  <c r="H7115" i="30"/>
  <c r="H7157" i="30"/>
  <c r="H7200" i="30"/>
  <c r="H7245" i="30"/>
  <c r="H7284" i="30"/>
  <c r="H7323" i="30"/>
  <c r="H7354" i="30"/>
  <c r="H7383" i="30"/>
  <c r="H7412" i="30"/>
  <c r="H7441" i="30"/>
  <c r="H7469" i="30"/>
  <c r="H7498" i="30"/>
  <c r="H7526" i="30"/>
  <c r="H7554" i="30"/>
  <c r="H7583" i="30"/>
  <c r="H7612" i="30"/>
  <c r="H7641" i="30"/>
  <c r="H7669" i="30"/>
  <c r="H7697" i="30"/>
  <c r="H7726" i="30"/>
  <c r="H7755" i="30"/>
  <c r="H7784" i="30"/>
  <c r="H7812" i="30"/>
  <c r="H7840" i="30"/>
  <c r="H7869" i="30"/>
  <c r="H7897" i="30"/>
  <c r="H7924" i="30"/>
  <c r="H7950" i="30"/>
  <c r="H7977" i="30"/>
  <c r="H8003" i="30"/>
  <c r="H8029" i="30"/>
  <c r="H8055" i="30"/>
  <c r="H8081" i="30"/>
  <c r="H8108" i="30"/>
  <c r="H8134" i="30"/>
  <c r="H8160" i="30"/>
  <c r="H8186" i="30"/>
  <c r="H8212" i="30"/>
  <c r="H8238" i="30"/>
  <c r="H8264" i="30"/>
  <c r="H8282" i="30"/>
  <c r="H8306" i="30"/>
  <c r="H8330" i="30"/>
  <c r="H8353" i="30"/>
  <c r="H8373" i="30"/>
  <c r="H8397" i="30"/>
  <c r="H8421" i="30"/>
  <c r="H8439" i="30"/>
  <c r="H8463" i="30"/>
  <c r="H8487" i="30"/>
  <c r="H8510" i="30"/>
  <c r="H8530" i="30"/>
  <c r="H8554" i="30"/>
  <c r="H8578" i="30"/>
  <c r="H8596" i="30"/>
  <c r="H8620" i="30"/>
  <c r="H8644" i="30"/>
  <c r="H8667" i="30"/>
  <c r="H8687" i="30"/>
  <c r="H8711" i="30"/>
  <c r="H8734" i="30"/>
  <c r="H8751" i="30"/>
  <c r="H8771" i="30"/>
  <c r="H8787" i="30"/>
  <c r="H8804" i="30"/>
  <c r="H8823" i="30"/>
  <c r="H8838" i="30"/>
  <c r="H8854" i="30"/>
  <c r="H8868" i="30"/>
  <c r="H8882" i="30"/>
  <c r="H8898" i="30"/>
  <c r="H8912" i="30"/>
  <c r="H8926" i="30"/>
  <c r="H8940" i="30"/>
  <c r="H8954" i="30"/>
  <c r="H8970" i="30"/>
  <c r="H8984" i="30"/>
  <c r="H8998" i="30"/>
  <c r="H9012" i="30"/>
  <c r="H9026" i="30"/>
  <c r="H9042" i="30"/>
  <c r="H9056" i="30"/>
  <c r="H9070" i="30"/>
  <c r="H9084" i="30"/>
  <c r="H9098" i="30"/>
  <c r="H9114" i="30"/>
  <c r="H9128" i="30"/>
  <c r="H9142" i="30"/>
  <c r="H9156" i="30"/>
  <c r="H9170" i="30"/>
  <c r="H9185" i="30"/>
  <c r="H9198" i="30"/>
  <c r="H9211" i="30"/>
  <c r="H9224" i="30"/>
  <c r="H9237" i="30"/>
  <c r="H9250" i="30"/>
  <c r="H9263" i="30"/>
  <c r="H9276" i="30"/>
  <c r="H9289" i="30"/>
  <c r="H9302" i="30"/>
  <c r="H9316" i="30"/>
  <c r="H9329" i="30"/>
  <c r="H9342" i="30"/>
  <c r="H9355" i="30"/>
  <c r="H9368" i="30"/>
  <c r="H9381" i="30"/>
  <c r="H9394" i="30"/>
  <c r="H9407" i="30"/>
  <c r="H9420" i="30"/>
  <c r="H9433" i="30"/>
  <c r="H9446" i="30"/>
  <c r="H9460" i="30"/>
  <c r="H9473" i="30"/>
  <c r="H9486" i="30"/>
  <c r="H9499" i="30"/>
  <c r="H9512" i="30"/>
  <c r="H9525" i="30"/>
  <c r="H9538" i="30"/>
  <c r="H9551" i="30"/>
  <c r="H9564" i="30"/>
  <c r="H9577" i="30"/>
  <c r="H3761" i="30"/>
  <c r="H4461" i="30"/>
  <c r="H4943" i="30"/>
  <c r="H5143" i="30"/>
  <c r="H5358" i="30"/>
  <c r="H5522" i="30"/>
  <c r="H5666" i="30"/>
  <c r="H5848" i="30"/>
  <c r="H6008" i="30"/>
  <c r="H6182" i="30"/>
  <c r="H6322" i="30"/>
  <c r="H6443" i="30"/>
  <c r="H6569" i="30"/>
  <c r="H6662" i="30"/>
  <c r="H6747" i="30"/>
  <c r="H6807" i="30"/>
  <c r="H6865" i="30"/>
  <c r="H6923" i="30"/>
  <c r="H6971" i="30"/>
  <c r="H7023" i="30"/>
  <c r="H7068" i="30"/>
  <c r="H7116" i="30"/>
  <c r="H7158" i="30"/>
  <c r="H7206" i="30"/>
  <c r="H7246" i="30"/>
  <c r="H7285" i="30"/>
  <c r="H7324" i="30"/>
  <c r="H7355" i="30"/>
  <c r="H7384" i="30"/>
  <c r="H7413" i="30"/>
  <c r="H7442" i="30"/>
  <c r="H7470" i="30"/>
  <c r="H7499" i="30"/>
  <c r="H7527" i="30"/>
  <c r="H7556" i="30"/>
  <c r="H7585" i="30"/>
  <c r="H7613" i="30"/>
  <c r="H7642" i="30"/>
  <c r="H7670" i="30"/>
  <c r="H7698" i="30"/>
  <c r="H7727" i="30"/>
  <c r="H7756" i="30"/>
  <c r="H7785" i="30"/>
  <c r="H7813" i="30"/>
  <c r="H7841" i="30"/>
  <c r="H7870" i="30"/>
  <c r="H7899" i="30"/>
  <c r="H7925" i="30"/>
  <c r="H7952" i="30"/>
  <c r="H7978" i="30"/>
  <c r="H8004" i="30"/>
  <c r="H8030" i="30"/>
  <c r="H8056" i="30"/>
  <c r="H8082" i="30"/>
  <c r="H8109" i="30"/>
  <c r="H8135" i="30"/>
  <c r="H8161" i="30"/>
  <c r="H8187" i="30"/>
  <c r="H8213" i="30"/>
  <c r="H8240" i="30"/>
  <c r="H8265" i="30"/>
  <c r="H8288" i="30"/>
  <c r="H8307" i="30"/>
  <c r="H8331" i="30"/>
  <c r="H8355" i="30"/>
  <c r="H8374" i="30"/>
  <c r="H8398" i="30"/>
  <c r="H8422" i="30"/>
  <c r="H8445" i="30"/>
  <c r="H8464" i="30"/>
  <c r="H8488" i="30"/>
  <c r="H8512" i="30"/>
  <c r="H8531" i="30"/>
  <c r="H8555" i="30"/>
  <c r="H8579" i="30"/>
  <c r="H8602" i="30"/>
  <c r="H8621" i="30"/>
  <c r="H8645" i="30"/>
  <c r="H8669" i="30"/>
  <c r="H8688" i="30"/>
  <c r="H8712" i="30"/>
  <c r="H8735" i="30"/>
  <c r="H8752" i="30"/>
  <c r="H8772" i="30"/>
  <c r="H8788" i="30"/>
  <c r="H8805" i="30"/>
  <c r="H8824" i="30"/>
  <c r="H8840" i="30"/>
  <c r="H8855" i="30"/>
  <c r="H8869" i="30"/>
  <c r="H8885" i="30"/>
  <c r="H8899" i="30"/>
  <c r="H8913" i="30"/>
  <c r="H8927" i="30"/>
  <c r="H8941" i="30"/>
  <c r="H8957" i="30"/>
  <c r="H8971" i="30"/>
  <c r="H8985" i="30"/>
  <c r="H8999" i="30"/>
  <c r="H9013" i="30"/>
  <c r="H9029" i="30"/>
  <c r="H9043" i="30"/>
  <c r="H9057" i="30"/>
  <c r="H9071" i="30"/>
  <c r="H9085" i="30"/>
  <c r="H9101" i="30"/>
  <c r="H9115" i="30"/>
  <c r="H9129" i="30"/>
  <c r="H9143" i="30"/>
  <c r="H9157" i="30"/>
  <c r="H9173" i="30"/>
  <c r="H9186" i="30"/>
  <c r="H9199" i="30"/>
  <c r="H9212" i="30"/>
  <c r="H9225" i="30"/>
  <c r="H9238" i="30"/>
  <c r="H9251" i="30"/>
  <c r="H9264" i="30"/>
  <c r="H9277" i="30"/>
  <c r="H9290" i="30"/>
  <c r="H9304" i="30"/>
  <c r="H9317" i="30"/>
  <c r="H9330" i="30"/>
  <c r="H9343" i="30"/>
  <c r="H9356" i="30"/>
  <c r="H9369" i="30"/>
  <c r="H9382" i="30"/>
  <c r="H3764" i="30"/>
  <c r="H4576" i="30"/>
  <c r="H4944" i="30"/>
  <c r="H5144" i="30"/>
  <c r="H5377" i="30"/>
  <c r="H5523" i="30"/>
  <c r="H5703" i="30"/>
  <c r="H5865" i="30"/>
  <c r="H6009" i="30"/>
  <c r="H6191" i="30"/>
  <c r="H6336" i="30"/>
  <c r="H6467" i="30"/>
  <c r="H6570" i="30"/>
  <c r="H6663" i="30"/>
  <c r="H6748" i="30"/>
  <c r="H6808" i="30"/>
  <c r="H6866" i="30"/>
  <c r="H6924" i="30"/>
  <c r="H6977" i="30"/>
  <c r="H7024" i="30"/>
  <c r="H7069" i="30"/>
  <c r="H7117" i="30"/>
  <c r="H7160" i="30"/>
  <c r="H7208" i="30"/>
  <c r="H7247" i="30"/>
  <c r="H7286" i="30"/>
  <c r="H7325" i="30"/>
  <c r="H7356" i="30"/>
  <c r="H7385" i="30"/>
  <c r="H7415" i="30"/>
  <c r="H7443" i="30"/>
  <c r="H7472" i="30"/>
  <c r="H7500" i="30"/>
  <c r="H7528" i="30"/>
  <c r="H7557" i="30"/>
  <c r="H7586" i="30"/>
  <c r="H7614" i="30"/>
  <c r="H7643" i="30"/>
  <c r="H7671" i="30"/>
  <c r="H7700" i="30"/>
  <c r="H7729" i="30"/>
  <c r="H7757" i="30"/>
  <c r="H7786" i="30"/>
  <c r="H7814" i="30"/>
  <c r="H7842" i="30"/>
  <c r="H7871" i="30"/>
  <c r="H7900" i="30"/>
  <c r="H7926" i="30"/>
  <c r="H7953" i="30"/>
  <c r="H7979" i="30"/>
  <c r="H8005" i="30"/>
  <c r="H8031" i="30"/>
  <c r="H8057" i="30"/>
  <c r="H8084" i="30"/>
  <c r="H8110" i="30"/>
  <c r="H8136" i="30"/>
  <c r="H8162" i="30"/>
  <c r="H8188" i="30"/>
  <c r="H8214" i="30"/>
  <c r="H8241" i="30"/>
  <c r="H8266" i="30"/>
  <c r="H8290" i="30"/>
  <c r="H8308" i="30"/>
  <c r="H8332" i="30"/>
  <c r="H8356" i="30"/>
  <c r="H8379" i="30"/>
  <c r="H8399" i="30"/>
  <c r="H8423" i="30"/>
  <c r="H8447" i="30"/>
  <c r="H8465" i="30"/>
  <c r="H8489" i="30"/>
  <c r="H8513" i="30"/>
  <c r="H8536" i="30"/>
  <c r="H8556" i="30"/>
  <c r="H8580" i="30"/>
  <c r="H8604" i="30"/>
  <c r="H8622" i="30"/>
  <c r="H8646" i="30"/>
  <c r="H8670" i="30"/>
  <c r="H8693" i="30"/>
  <c r="H8713" i="30"/>
  <c r="H8736" i="30"/>
  <c r="H8753" i="30"/>
  <c r="H8773" i="30"/>
  <c r="H8789" i="30"/>
  <c r="H8806" i="30"/>
  <c r="H8825" i="30"/>
  <c r="H8841" i="30"/>
  <c r="H8856" i="30"/>
  <c r="H8870" i="30"/>
  <c r="H8886" i="30"/>
  <c r="H8900" i="30"/>
  <c r="H8914" i="30"/>
  <c r="H8928" i="30"/>
  <c r="H8942" i="30"/>
  <c r="H8958" i="30"/>
  <c r="H8972" i="30"/>
  <c r="H8986" i="30"/>
  <c r="H9000" i="30"/>
  <c r="H9014" i="30"/>
  <c r="H9030" i="30"/>
  <c r="H9044" i="30"/>
  <c r="H9058" i="30"/>
  <c r="H9072" i="30"/>
  <c r="H9086" i="30"/>
  <c r="H9102" i="30"/>
  <c r="H9116" i="30"/>
  <c r="H9130" i="30"/>
  <c r="H9144" i="30"/>
  <c r="H9158" i="30"/>
  <c r="H9174" i="30"/>
  <c r="H9187" i="30"/>
  <c r="H9200" i="30"/>
  <c r="H9213" i="30"/>
  <c r="H9226" i="30"/>
  <c r="H9239" i="30"/>
  <c r="H9252" i="30"/>
  <c r="H9265" i="30"/>
  <c r="H9278" i="30"/>
  <c r="H9292" i="30"/>
  <c r="H9305" i="30"/>
  <c r="H9318" i="30"/>
  <c r="H9331" i="30"/>
  <c r="H9344" i="30"/>
  <c r="H9357" i="30"/>
  <c r="H9370" i="30"/>
  <c r="H9383" i="30"/>
  <c r="H9396" i="30"/>
  <c r="H9409" i="30"/>
  <c r="H9422" i="30"/>
  <c r="H9436" i="30"/>
  <c r="H9449" i="30"/>
  <c r="H9462" i="30"/>
  <c r="H9475" i="30"/>
  <c r="H9488" i="30"/>
  <c r="H9501" i="30"/>
  <c r="H9514" i="30"/>
  <c r="H9527" i="30"/>
  <c r="H9540" i="30"/>
  <c r="H9553" i="30"/>
  <c r="H9566" i="30"/>
  <c r="H9580" i="30"/>
  <c r="H9593" i="30"/>
  <c r="H9606" i="30"/>
  <c r="H9619" i="30"/>
  <c r="H9632" i="30"/>
  <c r="H9645" i="30"/>
  <c r="H9658" i="30"/>
  <c r="H9671" i="30"/>
  <c r="H9684" i="30"/>
  <c r="H9697" i="30"/>
  <c r="H10006" i="30"/>
  <c r="H9988" i="30"/>
  <c r="H9971" i="30"/>
  <c r="H9954" i="30"/>
  <c r="H9934" i="30"/>
  <c r="H9914" i="30"/>
  <c r="H9895" i="30"/>
  <c r="H9875" i="30"/>
  <c r="H9856" i="30"/>
  <c r="H9836" i="30"/>
  <c r="H9816" i="30"/>
  <c r="H9797" i="30"/>
  <c r="H9777" i="30"/>
  <c r="H9757" i="30"/>
  <c r="H9738" i="30"/>
  <c r="H9718" i="30"/>
  <c r="H9698" i="30"/>
  <c r="H9674" i="30"/>
  <c r="H9653" i="30"/>
  <c r="H9631" i="30"/>
  <c r="H9608" i="30"/>
  <c r="H9584" i="30"/>
  <c r="H9558" i="30"/>
  <c r="H9532" i="30"/>
  <c r="H9504" i="30"/>
  <c r="H9476" i="30"/>
  <c r="H9440" i="30"/>
  <c r="H9412" i="30"/>
  <c r="H9374" i="30"/>
  <c r="H9335" i="30"/>
  <c r="H9296" i="30"/>
  <c r="H9257" i="30"/>
  <c r="H9217" i="30"/>
  <c r="H9178" i="30"/>
  <c r="H9134" i="30"/>
  <c r="H9092" i="30"/>
  <c r="H9048" i="30"/>
  <c r="H9006" i="30"/>
  <c r="H8962" i="30"/>
  <c r="H8918" i="30"/>
  <c r="H8876" i="30"/>
  <c r="H8830" i="30"/>
  <c r="H8777" i="30"/>
  <c r="H8723" i="30"/>
  <c r="H8656" i="30"/>
  <c r="H8589" i="30"/>
  <c r="H8518" i="30"/>
  <c r="H8451" i="30"/>
  <c r="H8385" i="30"/>
  <c r="H8318" i="30"/>
  <c r="H8252" i="30"/>
  <c r="H8173" i="30"/>
  <c r="H8094" i="30"/>
  <c r="H8016" i="30"/>
  <c r="H7937" i="30"/>
  <c r="H7854" i="30"/>
  <c r="H7769" i="30"/>
  <c r="H7683" i="30"/>
  <c r="H7598" i="30"/>
  <c r="H7512" i="30"/>
  <c r="H7426" i="30"/>
  <c r="H7338" i="30"/>
  <c r="H7223" i="30"/>
  <c r="H7091" i="30"/>
  <c r="H6949" i="30"/>
  <c r="H6778" i="30"/>
  <c r="H6485" i="30"/>
  <c r="H6068" i="30"/>
  <c r="H5582" i="30"/>
  <c r="H5032" i="30"/>
  <c r="H10003" i="30"/>
  <c r="H9986" i="30"/>
  <c r="H9970" i="30"/>
  <c r="H9950" i="30"/>
  <c r="H9933" i="30"/>
  <c r="H9911" i="30"/>
  <c r="H9894" i="30"/>
  <c r="H9872" i="30"/>
  <c r="H9854" i="30"/>
  <c r="H9833" i="30"/>
  <c r="H9815" i="30"/>
  <c r="H9793" i="30"/>
  <c r="H9776" i="30"/>
  <c r="H9754" i="30"/>
  <c r="H9737" i="30"/>
  <c r="H9715" i="30"/>
  <c r="H9696" i="30"/>
  <c r="H9673" i="30"/>
  <c r="H9649" i="30"/>
  <c r="H9630" i="30"/>
  <c r="H9607" i="30"/>
  <c r="H9583" i="30"/>
  <c r="H9557" i="30"/>
  <c r="H9530" i="30"/>
  <c r="H9503" i="30"/>
  <c r="H9474" i="30"/>
  <c r="H9439" i="30"/>
  <c r="H9410" i="30"/>
  <c r="H9373" i="30"/>
  <c r="H9334" i="30"/>
  <c r="H9295" i="30"/>
  <c r="H9256" i="30"/>
  <c r="H9216" i="30"/>
  <c r="H9177" i="30"/>
  <c r="H9133" i="30"/>
  <c r="H9091" i="30"/>
  <c r="H9047" i="30"/>
  <c r="H9005" i="30"/>
  <c r="H8961" i="30"/>
  <c r="H8917" i="30"/>
  <c r="H8875" i="30"/>
  <c r="H8829" i="30"/>
  <c r="H8776" i="30"/>
  <c r="H8722" i="30"/>
  <c r="H8654" i="30"/>
  <c r="H8583" i="30"/>
  <c r="H8517" i="30"/>
  <c r="H8450" i="30"/>
  <c r="H8384" i="30"/>
  <c r="H8317" i="30"/>
  <c r="H8250" i="30"/>
  <c r="H8172" i="30"/>
  <c r="H8093" i="30"/>
  <c r="H8015" i="30"/>
  <c r="H7936" i="30"/>
  <c r="H7853" i="30"/>
  <c r="H7768" i="30"/>
  <c r="H7682" i="30"/>
  <c r="H7596" i="30"/>
  <c r="H7511" i="30"/>
  <c r="H7425" i="30"/>
  <c r="H7337" i="30"/>
  <c r="H7222" i="30"/>
  <c r="H7090" i="30"/>
  <c r="H6941" i="30"/>
  <c r="H6769" i="30"/>
  <c r="H6484" i="30"/>
  <c r="H6067" i="30"/>
  <c r="H5581" i="30"/>
  <c r="H5029" i="30"/>
  <c r="H9998" i="30"/>
  <c r="H9982" i="30"/>
  <c r="H9962" i="30"/>
  <c r="H9946" i="30"/>
  <c r="H9924" i="30"/>
  <c r="H9907" i="30"/>
  <c r="H9885" i="30"/>
  <c r="H9868" i="30"/>
  <c r="H9846" i="30"/>
  <c r="H9828" i="30"/>
  <c r="H9806" i="30"/>
  <c r="H9789" i="30"/>
  <c r="H9767" i="30"/>
  <c r="H9750" i="30"/>
  <c r="H9728" i="30"/>
  <c r="H9710" i="30"/>
  <c r="H9688" i="30"/>
  <c r="H9666" i="30"/>
  <c r="H9644" i="30"/>
  <c r="H9621" i="30"/>
  <c r="H9597" i="30"/>
  <c r="H9574" i="30"/>
  <c r="H9548" i="30"/>
  <c r="H9522" i="30"/>
  <c r="H9491" i="30"/>
  <c r="H9463" i="30"/>
  <c r="H9427" i="30"/>
  <c r="H9398" i="30"/>
  <c r="H9360" i="30"/>
  <c r="H9321" i="30"/>
  <c r="H9282" i="30"/>
  <c r="H9242" i="30"/>
  <c r="H9203" i="30"/>
  <c r="H9163" i="30"/>
  <c r="H9119" i="30"/>
  <c r="H9077" i="30"/>
  <c r="H9033" i="30"/>
  <c r="H8989" i="30"/>
  <c r="H8947" i="30"/>
  <c r="H8903" i="30"/>
  <c r="H8861" i="30"/>
  <c r="H8812" i="30"/>
  <c r="H8760" i="30"/>
  <c r="H8698" i="30"/>
  <c r="H8631" i="30"/>
  <c r="H8565" i="30"/>
  <c r="H8497" i="30"/>
  <c r="H8426" i="30"/>
  <c r="H8360" i="30"/>
  <c r="H8293" i="30"/>
  <c r="H8224" i="30"/>
  <c r="H8146" i="30"/>
  <c r="H8067" i="30"/>
  <c r="H7989" i="30"/>
  <c r="H7910" i="30"/>
  <c r="H7825" i="30"/>
  <c r="H7739" i="30"/>
  <c r="H7654" i="30"/>
  <c r="H7568" i="30"/>
  <c r="H7482" i="30"/>
  <c r="H7396" i="30"/>
  <c r="H7300" i="30"/>
  <c r="H7180" i="30"/>
  <c r="H7042" i="30"/>
  <c r="H6885" i="30"/>
  <c r="H6698" i="30"/>
  <c r="H6378" i="30"/>
  <c r="H5906" i="30"/>
  <c r="H5388" i="30"/>
  <c r="H4644" i="30"/>
  <c r="H6383" i="30"/>
  <c r="H9997" i="30"/>
  <c r="H9980" i="30"/>
  <c r="H9961" i="30"/>
  <c r="H9945" i="30"/>
  <c r="H9923" i="30"/>
  <c r="H9906" i="30"/>
  <c r="H9884" i="30"/>
  <c r="H9866" i="30"/>
  <c r="H9845" i="30"/>
  <c r="H9827" i="30"/>
  <c r="H9805" i="30"/>
  <c r="H9788" i="30"/>
  <c r="H9766" i="30"/>
  <c r="H9749" i="30"/>
  <c r="H9727" i="30"/>
  <c r="H9709" i="30"/>
  <c r="H9686" i="30"/>
  <c r="H9662" i="30"/>
  <c r="H9643" i="30"/>
  <c r="H9620" i="30"/>
  <c r="H9596" i="30"/>
  <c r="H9571" i="30"/>
  <c r="H9545" i="30"/>
  <c r="H9518" i="30"/>
  <c r="H9490" i="30"/>
  <c r="H9461" i="30"/>
  <c r="H9426" i="30"/>
  <c r="H9397" i="30"/>
  <c r="H9359" i="30"/>
  <c r="H9320" i="30"/>
  <c r="H9281" i="30"/>
  <c r="H9241" i="30"/>
  <c r="H9202" i="30"/>
  <c r="H9162" i="30"/>
  <c r="H9118" i="30"/>
  <c r="H9074" i="30"/>
  <c r="H9032" i="30"/>
  <c r="H8988" i="30"/>
  <c r="H8946" i="30"/>
  <c r="H8902" i="30"/>
  <c r="H8858" i="30"/>
  <c r="H8811" i="30"/>
  <c r="H8759" i="30"/>
  <c r="H8697" i="30"/>
  <c r="H8630" i="30"/>
  <c r="H8562" i="30"/>
  <c r="H8492" i="30"/>
  <c r="H8425" i="30"/>
  <c r="H8358" i="30"/>
  <c r="H8292" i="30"/>
  <c r="H8217" i="30"/>
  <c r="H8138" i="30"/>
  <c r="H8060" i="30"/>
  <c r="H7981" i="30"/>
  <c r="H7902" i="30"/>
  <c r="H7816" i="30"/>
  <c r="H7731" i="30"/>
  <c r="H7645" i="30"/>
  <c r="H7560" i="30"/>
  <c r="H7474" i="30"/>
  <c r="H7389" i="30"/>
  <c r="H7288" i="30"/>
  <c r="H7167" i="30"/>
  <c r="H7026" i="30"/>
  <c r="H6868" i="30"/>
  <c r="H6676" i="30"/>
  <c r="H6363" i="30"/>
  <c r="H5868" i="30"/>
  <c r="H5379" i="30"/>
  <c r="H4628" i="30"/>
  <c r="H9983" i="30"/>
  <c r="H9928" i="30"/>
  <c r="H9869" i="30"/>
  <c r="H9810" i="30"/>
  <c r="H9770" i="30"/>
  <c r="H9712" i="30"/>
  <c r="H9646" i="30"/>
  <c r="H9578" i="30"/>
  <c r="H9492" i="30"/>
  <c r="H9400" i="30"/>
  <c r="H9283" i="30"/>
  <c r="H9164" i="30"/>
  <c r="H9034" i="30"/>
  <c r="H8904" i="30"/>
  <c r="H8761" i="30"/>
  <c r="H8566" i="30"/>
  <c r="H8361" i="30"/>
  <c r="H8147" i="30"/>
  <c r="H7911" i="30"/>
  <c r="H7655" i="30"/>
  <c r="H7397" i="30"/>
  <c r="H4655" i="30"/>
  <c r="H9996" i="30"/>
  <c r="H9977" i="30"/>
  <c r="H9960" i="30"/>
  <c r="H9944" i="30"/>
  <c r="H9922" i="30"/>
  <c r="H9905" i="30"/>
  <c r="H9883" i="30"/>
  <c r="H9865" i="30"/>
  <c r="H9844" i="30"/>
  <c r="H9826" i="30"/>
  <c r="H9804" i="30"/>
  <c r="H9787" i="30"/>
  <c r="H9765" i="30"/>
  <c r="H9748" i="30"/>
  <c r="H9726" i="30"/>
  <c r="H9708" i="30"/>
  <c r="H9685" i="30"/>
  <c r="H9661" i="30"/>
  <c r="H9640" i="30"/>
  <c r="H9618" i="30"/>
  <c r="H9595" i="30"/>
  <c r="H9570" i="30"/>
  <c r="H9544" i="30"/>
  <c r="H9517" i="30"/>
  <c r="H9489" i="30"/>
  <c r="H9453" i="30"/>
  <c r="H9425" i="30"/>
  <c r="H9395" i="30"/>
  <c r="H9358" i="30"/>
  <c r="H9319" i="30"/>
  <c r="H9280" i="30"/>
  <c r="H9240" i="30"/>
  <c r="H9201" i="30"/>
  <c r="H9161" i="30"/>
  <c r="H9117" i="30"/>
  <c r="H9073" i="30"/>
  <c r="H9031" i="30"/>
  <c r="H8987" i="30"/>
  <c r="H8945" i="30"/>
  <c r="H8901" i="30"/>
  <c r="H8857" i="30"/>
  <c r="H8810" i="30"/>
  <c r="H8758" i="30"/>
  <c r="H8696" i="30"/>
  <c r="H8628" i="30"/>
  <c r="H8557" i="30"/>
  <c r="H8490" i="30"/>
  <c r="H8424" i="30"/>
  <c r="H8357" i="30"/>
  <c r="H8291" i="30"/>
  <c r="H8216" i="30"/>
  <c r="H8137" i="30"/>
  <c r="H8058" i="30"/>
  <c r="H7980" i="30"/>
  <c r="H7901" i="30"/>
  <c r="H7815" i="30"/>
  <c r="H7730" i="30"/>
  <c r="H7644" i="30"/>
  <c r="H7559" i="30"/>
  <c r="H7473" i="30"/>
  <c r="H7386" i="30"/>
  <c r="H7287" i="30"/>
  <c r="H7161" i="30"/>
  <c r="H7025" i="30"/>
  <c r="H6867" i="30"/>
  <c r="H6664" i="30"/>
  <c r="H6337" i="30"/>
  <c r="H5867" i="30"/>
  <c r="H5378" i="30"/>
  <c r="H4624" i="30"/>
  <c r="H9995" i="30"/>
  <c r="H9976" i="30"/>
  <c r="H9959" i="30"/>
  <c r="H9941" i="30"/>
  <c r="H9921" i="30"/>
  <c r="H9901" i="30"/>
  <c r="H9882" i="30"/>
  <c r="H9862" i="30"/>
  <c r="H9842" i="30"/>
  <c r="H9823" i="30"/>
  <c r="H9803" i="30"/>
  <c r="H9784" i="30"/>
  <c r="H9764" i="30"/>
  <c r="H9744" i="30"/>
  <c r="H9725" i="30"/>
  <c r="H9705" i="30"/>
  <c r="H9683" i="30"/>
  <c r="H9660" i="30"/>
  <c r="H9636" i="30"/>
  <c r="H9617" i="30"/>
  <c r="H9594" i="30"/>
  <c r="H9569" i="30"/>
  <c r="H9542" i="30"/>
  <c r="H9516" i="30"/>
  <c r="H9487" i="30"/>
  <c r="H9452" i="30"/>
  <c r="H9424" i="30"/>
  <c r="H9388" i="30"/>
  <c r="H9348" i="30"/>
  <c r="H9309" i="30"/>
  <c r="H9270" i="30"/>
  <c r="H9230" i="30"/>
  <c r="H9191" i="30"/>
  <c r="H9150" i="30"/>
  <c r="H9106" i="30"/>
  <c r="H9062" i="30"/>
  <c r="H9020" i="30"/>
  <c r="H8976" i="30"/>
  <c r="H8934" i="30"/>
  <c r="H8890" i="30"/>
  <c r="H8845" i="30"/>
  <c r="H8797" i="30"/>
  <c r="H8740" i="30"/>
  <c r="H8675" i="30"/>
  <c r="H8608" i="30"/>
  <c r="H8542" i="30"/>
  <c r="H8475" i="30"/>
  <c r="H8409" i="30"/>
  <c r="H8342" i="30"/>
  <c r="H8274" i="30"/>
  <c r="H8199" i="30"/>
  <c r="H8121" i="30"/>
  <c r="H8042" i="30"/>
  <c r="H7964" i="30"/>
  <c r="H7883" i="30"/>
  <c r="H7798" i="30"/>
  <c r="H7712" i="30"/>
  <c r="H7626" i="30"/>
  <c r="H7540" i="30"/>
  <c r="H7455" i="30"/>
  <c r="H7369" i="30"/>
  <c r="H7262" i="30"/>
  <c r="H7133" i="30"/>
  <c r="H6996" i="30"/>
  <c r="H6834" i="30"/>
  <c r="H6612" i="30"/>
  <c r="H6243" i="30"/>
  <c r="H5732" i="30"/>
  <c r="H5222" i="30"/>
  <c r="H4127" i="30"/>
  <c r="H9964" i="30"/>
  <c r="H9908" i="30"/>
  <c r="H9849" i="30"/>
  <c r="H9790" i="30"/>
  <c r="H9731" i="30"/>
  <c r="H9689" i="30"/>
  <c r="H9622" i="30"/>
  <c r="H9552" i="30"/>
  <c r="H9464" i="30"/>
  <c r="H9361" i="30"/>
  <c r="H9244" i="30"/>
  <c r="H9120" i="30"/>
  <c r="H8990" i="30"/>
  <c r="H8862" i="30"/>
  <c r="H8699" i="30"/>
  <c r="H8499" i="30"/>
  <c r="H8294" i="30"/>
  <c r="H8068" i="30"/>
  <c r="H7826" i="30"/>
  <c r="H7569" i="30"/>
  <c r="H7301" i="30"/>
  <c r="H7043" i="30"/>
  <c r="H6699" i="30"/>
  <c r="H5437" i="30"/>
  <c r="H9993" i="30"/>
  <c r="H9974" i="30"/>
  <c r="H9958" i="30"/>
  <c r="H9937" i="30"/>
  <c r="H9920" i="30"/>
  <c r="H9898" i="30"/>
  <c r="H9881" i="30"/>
  <c r="H9859" i="30"/>
  <c r="H9841" i="30"/>
  <c r="H9820" i="30"/>
  <c r="H9802" i="30"/>
  <c r="H9780" i="30"/>
  <c r="H9763" i="30"/>
  <c r="H9741" i="30"/>
  <c r="H9724" i="30"/>
  <c r="H9702" i="30"/>
  <c r="H9682" i="30"/>
  <c r="H9659" i="30"/>
  <c r="H9635" i="30"/>
  <c r="H9613" i="30"/>
  <c r="H9592" i="30"/>
  <c r="H9568" i="30"/>
  <c r="H9541" i="30"/>
  <c r="H9515" i="30"/>
  <c r="H9479" i="30"/>
  <c r="H9451" i="30"/>
  <c r="H9421" i="30"/>
  <c r="H9386" i="30"/>
  <c r="H9347" i="30"/>
  <c r="H9308" i="30"/>
  <c r="H9269" i="30"/>
  <c r="H9229" i="30"/>
  <c r="H9190" i="30"/>
  <c r="H9149" i="30"/>
  <c r="H9105" i="30"/>
  <c r="H9061" i="30"/>
  <c r="H9019" i="30"/>
  <c r="H8975" i="30"/>
  <c r="H8933" i="30"/>
  <c r="H8889" i="30"/>
  <c r="H8844" i="30"/>
  <c r="H8793" i="30"/>
  <c r="H8739" i="30"/>
  <c r="H8674" i="30"/>
  <c r="H8607" i="30"/>
  <c r="H8541" i="30"/>
  <c r="H8474" i="30"/>
  <c r="H8408" i="30"/>
  <c r="H8340" i="30"/>
  <c r="H8269" i="30"/>
  <c r="H8198" i="30"/>
  <c r="H8120" i="30"/>
  <c r="H8041" i="30"/>
  <c r="H7962" i="30"/>
  <c r="H7882" i="30"/>
  <c r="H7797" i="30"/>
  <c r="H7710" i="30"/>
  <c r="H7625" i="30"/>
  <c r="H7539" i="30"/>
  <c r="H7454" i="30"/>
  <c r="H7368" i="30"/>
  <c r="H7261" i="30"/>
  <c r="H7132" i="30"/>
  <c r="H6995" i="30"/>
  <c r="H6827" i="30"/>
  <c r="H6611" i="30"/>
  <c r="H6208" i="30"/>
  <c r="H5725" i="30"/>
  <c r="H5216" i="30"/>
  <c r="H4126" i="30"/>
  <c r="H10000" i="30"/>
  <c r="H9947" i="30"/>
  <c r="H9888" i="30"/>
  <c r="H9829" i="30"/>
  <c r="H9751" i="30"/>
  <c r="H9669" i="30"/>
  <c r="H9600" i="30"/>
  <c r="H9526" i="30"/>
  <c r="H9434" i="30"/>
  <c r="H9322" i="30"/>
  <c r="H9204" i="30"/>
  <c r="H9078" i="30"/>
  <c r="H8948" i="30"/>
  <c r="H8813" i="30"/>
  <c r="H8632" i="30"/>
  <c r="H8432" i="30"/>
  <c r="H8225" i="30"/>
  <c r="H7990" i="30"/>
  <c r="H7740" i="30"/>
  <c r="H7484" i="30"/>
  <c r="H7181" i="30"/>
  <c r="H6892" i="30"/>
  <c r="H5924" i="30"/>
  <c r="H9990" i="30"/>
  <c r="H9973" i="30"/>
  <c r="H9957" i="30"/>
  <c r="H9936" i="30"/>
  <c r="H9919" i="30"/>
  <c r="H9897" i="30"/>
  <c r="H9880" i="30"/>
  <c r="H9858" i="30"/>
  <c r="H9840" i="30"/>
  <c r="H9818" i="30"/>
  <c r="H9801" i="30"/>
  <c r="H9779" i="30"/>
  <c r="H9762" i="30"/>
  <c r="H9740" i="30"/>
  <c r="H9722" i="30"/>
  <c r="H9701" i="30"/>
  <c r="H9679" i="30"/>
  <c r="H9657" i="30"/>
  <c r="H9634" i="30"/>
  <c r="H9610" i="30"/>
  <c r="H9590" i="30"/>
  <c r="H9565" i="30"/>
  <c r="H9539" i="30"/>
  <c r="H9513" i="30"/>
  <c r="H9478" i="30"/>
  <c r="H9450" i="30"/>
  <c r="H9414" i="30"/>
  <c r="H9385" i="30"/>
  <c r="H9346" i="30"/>
  <c r="H9307" i="30"/>
  <c r="H9268" i="30"/>
  <c r="H9228" i="30"/>
  <c r="H9189" i="30"/>
  <c r="H9146" i="30"/>
  <c r="H9104" i="30"/>
  <c r="H9060" i="30"/>
  <c r="H9018" i="30"/>
  <c r="H8974" i="30"/>
  <c r="H8930" i="30"/>
  <c r="H8888" i="30"/>
  <c r="H8843" i="30"/>
  <c r="H8792" i="30"/>
  <c r="H8738" i="30"/>
  <c r="H8673" i="30"/>
  <c r="H8606" i="30"/>
  <c r="H8540" i="30"/>
  <c r="H8473" i="30"/>
  <c r="H8405" i="30"/>
  <c r="H8334" i="30"/>
  <c r="H8268" i="30"/>
  <c r="H8190" i="30"/>
  <c r="H8112" i="30"/>
  <c r="H8033" i="30"/>
  <c r="H7955" i="30"/>
  <c r="H7874" i="30"/>
  <c r="H7788" i="30"/>
  <c r="H7703" i="30"/>
  <c r="H7617" i="30"/>
  <c r="H7530" i="30"/>
  <c r="H7445" i="30"/>
  <c r="H7359" i="30"/>
  <c r="H7249" i="30"/>
  <c r="H7119" i="30"/>
  <c r="H6981" i="30"/>
  <c r="H6810" i="30"/>
  <c r="H6588" i="30"/>
  <c r="H6207" i="30"/>
  <c r="H5724" i="30"/>
  <c r="H5214" i="30"/>
  <c r="H4110" i="30"/>
  <c r="H10008" i="30"/>
  <c r="H9989" i="30"/>
  <c r="H9972" i="30"/>
  <c r="H9956" i="30"/>
  <c r="H9935" i="30"/>
  <c r="H9918" i="30"/>
  <c r="H9896" i="30"/>
  <c r="H9878" i="30"/>
  <c r="H9857" i="30"/>
  <c r="H9839" i="30"/>
  <c r="H9817" i="30"/>
  <c r="H9800" i="30"/>
  <c r="H9778" i="30"/>
  <c r="H9761" i="30"/>
  <c r="H9739" i="30"/>
  <c r="H9721" i="30"/>
  <c r="H9700" i="30"/>
  <c r="H9676" i="30"/>
  <c r="H9656" i="30"/>
  <c r="H9633" i="30"/>
  <c r="H9609" i="30"/>
  <c r="H9587" i="30"/>
  <c r="H9561" i="30"/>
  <c r="H9535" i="30"/>
  <c r="H9505" i="30"/>
  <c r="H9477" i="30"/>
  <c r="H9448" i="30"/>
  <c r="H9413" i="30"/>
  <c r="H9384" i="30"/>
  <c r="H9345" i="30"/>
  <c r="H9306" i="30"/>
  <c r="H9266" i="30"/>
  <c r="H9227" i="30"/>
  <c r="H9188" i="30"/>
  <c r="H9145" i="30"/>
  <c r="H9103" i="30"/>
  <c r="H9059" i="30"/>
  <c r="H9017" i="30"/>
  <c r="H8973" i="30"/>
  <c r="H8929" i="30"/>
  <c r="H8887" i="30"/>
  <c r="H8842" i="30"/>
  <c r="H8790" i="30"/>
  <c r="H8737" i="30"/>
  <c r="H8672" i="30"/>
  <c r="H8605" i="30"/>
  <c r="H8538" i="30"/>
  <c r="H8471" i="30"/>
  <c r="H8400" i="30"/>
  <c r="H8333" i="30"/>
  <c r="H8267" i="30"/>
  <c r="H8189" i="30"/>
  <c r="H8111" i="30"/>
  <c r="H8032" i="30"/>
  <c r="H7954" i="30"/>
  <c r="H7873" i="30"/>
  <c r="H7787" i="30"/>
  <c r="H7701" i="30"/>
  <c r="H7616" i="30"/>
  <c r="H7529" i="30"/>
  <c r="H7444" i="30"/>
  <c r="H7357" i="30"/>
  <c r="H7248" i="30"/>
  <c r="H7118" i="30"/>
  <c r="H6978" i="30"/>
  <c r="H6809" i="30"/>
  <c r="H6587" i="30"/>
  <c r="H6206" i="30"/>
  <c r="H5723" i="30"/>
  <c r="H5192" i="30"/>
  <c r="H3798" i="30"/>
  <c r="F14" i="24"/>
  <c r="Q14" i="24" s="1"/>
  <c r="Q35" i="24"/>
  <c r="P35" i="24"/>
  <c r="F18" i="24"/>
  <c r="H18" i="24" s="1"/>
  <c r="O18" i="24" s="1"/>
  <c r="F22" i="24"/>
  <c r="Q22" i="24" s="1"/>
  <c r="F21" i="24"/>
  <c r="H21" i="24" s="1"/>
  <c r="O21" i="24" s="1"/>
  <c r="F15" i="24"/>
  <c r="Q15" i="24" s="1"/>
  <c r="F19" i="24"/>
  <c r="H19" i="24" s="1"/>
  <c r="O19" i="24" s="1"/>
  <c r="O37" i="24"/>
  <c r="Q37" i="24"/>
  <c r="P37" i="24"/>
  <c r="F23" i="24"/>
  <c r="H23" i="24" s="1"/>
  <c r="F20" i="24"/>
  <c r="F17" i="24"/>
  <c r="F16" i="24"/>
  <c r="J18" i="16"/>
  <c r="H18" i="16"/>
  <c r="Q18" i="24" l="1"/>
  <c r="H14" i="24"/>
  <c r="I29" i="33"/>
  <c r="I41" i="33" s="1"/>
  <c r="H29" i="33"/>
  <c r="H41" i="33" s="1"/>
  <c r="C42" i="33"/>
  <c r="E42" i="33"/>
  <c r="G42" i="33"/>
  <c r="F42" i="33"/>
  <c r="D42" i="33"/>
  <c r="G96" i="31"/>
  <c r="D90" i="31"/>
  <c r="C108" i="31"/>
  <c r="E102" i="31"/>
  <c r="E108" i="31" s="1"/>
  <c r="H108" i="31"/>
  <c r="F96" i="31"/>
  <c r="E90" i="31"/>
  <c r="H90" i="31"/>
  <c r="D102" i="31"/>
  <c r="D108" i="31" s="1"/>
  <c r="G90" i="31"/>
  <c r="F90" i="31"/>
  <c r="F106" i="31"/>
  <c r="F108" i="31" s="1"/>
  <c r="C90" i="31"/>
  <c r="G106" i="31"/>
  <c r="G108" i="31" s="1"/>
  <c r="I94" i="31"/>
  <c r="I96" i="31" s="1"/>
  <c r="I80" i="31"/>
  <c r="I90" i="31" s="1"/>
  <c r="I100" i="31"/>
  <c r="I102" i="31" s="1"/>
  <c r="I108" i="31" s="1"/>
  <c r="L28" i="30"/>
  <c r="M28" i="30" s="1"/>
  <c r="N28" i="30" s="1"/>
  <c r="L27" i="30"/>
  <c r="M27" i="30" s="1"/>
  <c r="N27" i="30" s="1"/>
  <c r="L26" i="30"/>
  <c r="M26" i="30" s="1"/>
  <c r="N26" i="30" s="1"/>
  <c r="L25" i="30"/>
  <c r="M25" i="30" s="1"/>
  <c r="N25" i="30" s="1"/>
  <c r="N21" i="30"/>
  <c r="N20" i="30"/>
  <c r="N19" i="30"/>
  <c r="N18" i="30"/>
  <c r="H22" i="24"/>
  <c r="P22" i="24" s="1"/>
  <c r="Q19" i="24"/>
  <c r="P18" i="24"/>
  <c r="P19" i="24"/>
  <c r="Q23" i="24"/>
  <c r="Q21" i="24"/>
  <c r="P21" i="24"/>
  <c r="P14" i="24"/>
  <c r="O14" i="24"/>
  <c r="H17" i="24"/>
  <c r="Q17" i="24"/>
  <c r="H20" i="24"/>
  <c r="Q20" i="24"/>
  <c r="H16" i="24"/>
  <c r="Q16" i="24"/>
  <c r="H15" i="24"/>
  <c r="O23" i="24"/>
  <c r="P23" i="24"/>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69" i="19"/>
  <c r="D70" i="19"/>
  <c r="D71" i="19"/>
  <c r="D72" i="19"/>
  <c r="D73" i="19"/>
  <c r="D74" i="19"/>
  <c r="D75" i="19"/>
  <c r="D76" i="19"/>
  <c r="D77" i="19"/>
  <c r="D78" i="19"/>
  <c r="D79" i="19"/>
  <c r="D80" i="19"/>
  <c r="D81" i="19"/>
  <c r="D82" i="19"/>
  <c r="D83" i="19"/>
  <c r="D84" i="19"/>
  <c r="D85" i="19"/>
  <c r="D86" i="19"/>
  <c r="D87" i="19"/>
  <c r="D88" i="19"/>
  <c r="D89" i="19"/>
  <c r="D90" i="19"/>
  <c r="D91" i="19"/>
  <c r="D92" i="19"/>
  <c r="D93" i="19"/>
  <c r="D94" i="19"/>
  <c r="D95" i="19"/>
  <c r="D96" i="19"/>
  <c r="D97" i="19"/>
  <c r="D98" i="19"/>
  <c r="D99" i="19"/>
  <c r="D100" i="19"/>
  <c r="D101" i="19"/>
  <c r="D102" i="19"/>
  <c r="D103" i="19"/>
  <c r="D104" i="19"/>
  <c r="D105" i="19"/>
  <c r="D106" i="19"/>
  <c r="D107" i="19"/>
  <c r="D108" i="19"/>
  <c r="D109" i="19"/>
  <c r="D110" i="19"/>
  <c r="D111" i="19"/>
  <c r="D112" i="19"/>
  <c r="D113" i="19"/>
  <c r="D114" i="19"/>
  <c r="D115" i="19"/>
  <c r="D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2" i="19"/>
  <c r="O10" i="19" l="1"/>
  <c r="L11" i="19" s="1"/>
  <c r="L17" i="19" s="1"/>
  <c r="O11" i="19"/>
  <c r="O22" i="24"/>
  <c r="Q27" i="24"/>
  <c r="Q30" i="24"/>
  <c r="Q28" i="24"/>
  <c r="Q36" i="24" s="1"/>
  <c r="Q26" i="24"/>
  <c r="Q25" i="24"/>
  <c r="Q29" i="24"/>
  <c r="O15" i="24"/>
  <c r="P15" i="24"/>
  <c r="O20" i="24"/>
  <c r="P20" i="24"/>
  <c r="P16" i="24"/>
  <c r="O16" i="24"/>
  <c r="O17" i="24"/>
  <c r="P17" i="24"/>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8" i="20"/>
  <c r="P49" i="20"/>
  <c r="P50" i="20"/>
  <c r="P51" i="20"/>
  <c r="P52" i="20"/>
  <c r="P53" i="20"/>
  <c r="P54" i="20"/>
  <c r="P55" i="20"/>
  <c r="P56" i="20"/>
  <c r="P57" i="20"/>
  <c r="P58" i="20"/>
  <c r="P59" i="20"/>
  <c r="P60" i="20"/>
  <c r="P61" i="20"/>
  <c r="P62" i="20"/>
  <c r="P63" i="20"/>
  <c r="P64" i="20"/>
  <c r="P65" i="20"/>
  <c r="P66" i="20"/>
  <c r="P67" i="20"/>
  <c r="P68" i="20"/>
  <c r="P69" i="20"/>
  <c r="P70" i="20"/>
  <c r="P71" i="20"/>
  <c r="P72" i="20"/>
  <c r="P73" i="20"/>
  <c r="P74" i="20"/>
  <c r="P75" i="20"/>
  <c r="P76" i="20"/>
  <c r="P77" i="20"/>
  <c r="P78" i="20"/>
  <c r="P79" i="20"/>
  <c r="P80" i="20"/>
  <c r="P81" i="20"/>
  <c r="P82" i="20"/>
  <c r="P83" i="20"/>
  <c r="P84" i="20"/>
  <c r="P85" i="20"/>
  <c r="P86" i="20"/>
  <c r="P87" i="20"/>
  <c r="P88" i="20"/>
  <c r="P89" i="20"/>
  <c r="P90" i="20"/>
  <c r="P91" i="20"/>
  <c r="P92" i="20"/>
  <c r="P93" i="20"/>
  <c r="P94" i="20"/>
  <c r="P95" i="20"/>
  <c r="P96" i="20"/>
  <c r="P97" i="20"/>
  <c r="P98" i="20"/>
  <c r="P99" i="20"/>
  <c r="P100" i="20"/>
  <c r="P101" i="20"/>
  <c r="P102" i="20"/>
  <c r="P103" i="20"/>
  <c r="P104" i="20"/>
  <c r="P105" i="20"/>
  <c r="P106" i="20"/>
  <c r="P107" i="20"/>
  <c r="P108" i="20"/>
  <c r="P109" i="20"/>
  <c r="P110" i="20"/>
  <c r="P111" i="20"/>
  <c r="P112" i="20"/>
  <c r="P113" i="20"/>
  <c r="P10" i="20"/>
  <c r="L11" i="20"/>
  <c r="L12" i="20"/>
  <c r="L13" i="20"/>
  <c r="L14" i="20"/>
  <c r="L15" i="20"/>
  <c r="L16" i="20"/>
  <c r="L17" i="20"/>
  <c r="L18" i="20"/>
  <c r="L19" i="20"/>
  <c r="L20" i="20"/>
  <c r="L21" i="20"/>
  <c r="L22" i="20"/>
  <c r="L23" i="20"/>
  <c r="L24" i="20"/>
  <c r="L25" i="20"/>
  <c r="L26" i="20"/>
  <c r="L27" i="20"/>
  <c r="L28" i="20"/>
  <c r="L29" i="20"/>
  <c r="L30" i="20"/>
  <c r="L31" i="20"/>
  <c r="L32" i="20"/>
  <c r="L33" i="20"/>
  <c r="L34" i="20"/>
  <c r="L35" i="20"/>
  <c r="L36" i="20"/>
  <c r="L37" i="20"/>
  <c r="L38" i="20"/>
  <c r="L39" i="20"/>
  <c r="L40" i="20"/>
  <c r="L41" i="20"/>
  <c r="L42" i="20"/>
  <c r="L43" i="20"/>
  <c r="L44" i="20"/>
  <c r="L45" i="20"/>
  <c r="L46"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H36" i="20"/>
  <c r="H37" i="20"/>
  <c r="H38" i="20"/>
  <c r="H39" i="20"/>
  <c r="H40" i="20"/>
  <c r="H41" i="20"/>
  <c r="H42" i="20"/>
  <c r="H43" i="20"/>
  <c r="H44" i="20"/>
  <c r="H45" i="20"/>
  <c r="H46" i="20"/>
  <c r="H47" i="20"/>
  <c r="H48" i="20"/>
  <c r="H49" i="20"/>
  <c r="H50" i="20"/>
  <c r="H51" i="20"/>
  <c r="H52" i="20"/>
  <c r="H53" i="20"/>
  <c r="H54" i="20"/>
  <c r="H55" i="20"/>
  <c r="H56" i="20"/>
  <c r="H57" i="20"/>
  <c r="H58" i="20"/>
  <c r="H59" i="20"/>
  <c r="H60" i="20"/>
  <c r="H61" i="20"/>
  <c r="H62" i="20"/>
  <c r="H63" i="20"/>
  <c r="H64" i="20"/>
  <c r="H65" i="20"/>
  <c r="H66" i="20"/>
  <c r="H67" i="20"/>
  <c r="H68" i="20"/>
  <c r="H69" i="20"/>
  <c r="H70" i="20"/>
  <c r="H71" i="20"/>
  <c r="H72" i="20"/>
  <c r="H73" i="20"/>
  <c r="H74" i="20"/>
  <c r="H75" i="20"/>
  <c r="H76" i="20"/>
  <c r="H77" i="20"/>
  <c r="H78" i="20"/>
  <c r="H79" i="20"/>
  <c r="H80" i="20"/>
  <c r="H81" i="20"/>
  <c r="H82" i="20"/>
  <c r="H83" i="20"/>
  <c r="H84" i="20"/>
  <c r="H85" i="20"/>
  <c r="H86" i="20"/>
  <c r="H87" i="20"/>
  <c r="H88" i="20"/>
  <c r="H89" i="20"/>
  <c r="H90" i="20"/>
  <c r="H91" i="20"/>
  <c r="H92" i="20"/>
  <c r="H93" i="20"/>
  <c r="H94" i="20"/>
  <c r="H95" i="20"/>
  <c r="H96" i="20"/>
  <c r="H97" i="20"/>
  <c r="H98" i="20"/>
  <c r="H99" i="20"/>
  <c r="H100" i="20"/>
  <c r="H101" i="20"/>
  <c r="H102" i="20"/>
  <c r="H103" i="20"/>
  <c r="H104" i="20"/>
  <c r="H105" i="20"/>
  <c r="H106" i="20"/>
  <c r="H107" i="20"/>
  <c r="H108" i="20"/>
  <c r="H109" i="20"/>
  <c r="H110" i="20"/>
  <c r="H111" i="20"/>
  <c r="H112" i="20"/>
  <c r="H113" i="20"/>
  <c r="H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D70" i="20"/>
  <c r="D71" i="20"/>
  <c r="D72" i="20"/>
  <c r="D73"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D113" i="20"/>
  <c r="D10" i="20"/>
  <c r="I42" i="33" l="1"/>
  <c r="O25" i="24"/>
  <c r="P28" i="24"/>
  <c r="P34" i="24" s="1"/>
  <c r="P36" i="24" s="1"/>
  <c r="P39" i="24" s="1"/>
  <c r="P42" i="24" s="1"/>
  <c r="P26" i="24"/>
  <c r="O28" i="24"/>
  <c r="O34" i="24" s="1"/>
  <c r="O36" i="24" s="1"/>
  <c r="O39" i="24" s="1"/>
  <c r="O42" i="24" s="1"/>
  <c r="P27" i="24"/>
  <c r="O27" i="24"/>
  <c r="P25" i="24"/>
  <c r="O26" i="24"/>
  <c r="O30" i="24"/>
  <c r="O29" i="24"/>
  <c r="P29" i="24"/>
  <c r="P30" i="24"/>
  <c r="Q34" i="24"/>
  <c r="Q39" i="24"/>
  <c r="Q42" i="24" s="1"/>
  <c r="AB36" i="20"/>
  <c r="X35" i="20" s="1"/>
  <c r="X41" i="20" s="1"/>
  <c r="AB35" i="20"/>
  <c r="AB8" i="20"/>
  <c r="X8" i="20" s="1"/>
  <c r="X14" i="20" s="1"/>
  <c r="AB9" i="20"/>
  <c r="AB27" i="20"/>
  <c r="AB26" i="20"/>
  <c r="X26" i="20" s="1"/>
  <c r="X32" i="20" s="1"/>
  <c r="AB18" i="20"/>
  <c r="AB17" i="20"/>
  <c r="X17" i="20" s="1"/>
  <c r="X23" i="20" s="1"/>
  <c r="F6" i="22"/>
  <c r="F8" i="22" s="1"/>
  <c r="C35" i="16" l="1"/>
  <c r="E26" i="16"/>
  <c r="F21" i="16"/>
  <c r="F20" i="16"/>
  <c r="E27" i="16" s="1"/>
  <c r="J36" i="16" s="1"/>
  <c r="I17" i="16"/>
  <c r="I16" i="16"/>
  <c r="I15" i="16"/>
  <c r="C36" i="16"/>
  <c r="I21" i="16" l="1"/>
  <c r="E28" i="16"/>
  <c r="J44" i="16" s="1"/>
  <c r="H15" i="16"/>
  <c r="G17" i="16"/>
  <c r="J17" i="16" s="1"/>
  <c r="H16" i="16"/>
  <c r="G15" i="16"/>
  <c r="J15" i="16" s="1"/>
  <c r="H17" i="16"/>
  <c r="C37" i="16"/>
  <c r="D36" i="16" s="1"/>
  <c r="I20" i="16"/>
  <c r="J14" i="16"/>
  <c r="G16" i="16"/>
  <c r="J16" i="16" s="1"/>
  <c r="D35" i="16" l="1"/>
  <c r="D39" i="16" s="1"/>
  <c r="H20" i="16"/>
  <c r="H21" i="16"/>
  <c r="E35" i="16" s="1"/>
  <c r="J45" i="16" s="1"/>
  <c r="G21" i="16"/>
  <c r="G20" i="16"/>
  <c r="D37" i="16" l="1"/>
  <c r="E37" i="16" s="1"/>
  <c r="E36" i="16" s="1"/>
  <c r="J42" i="16" s="1"/>
  <c r="J21" i="16"/>
  <c r="J34" i="16" s="1"/>
  <c r="J20" i="16"/>
  <c r="E39" i="16" l="1"/>
  <c r="C102" i="3"/>
  <c r="D102" i="3"/>
  <c r="E102" i="3"/>
  <c r="F102" i="3"/>
  <c r="G102" i="3"/>
  <c r="H102" i="3"/>
  <c r="I102" i="3"/>
  <c r="J102" i="3"/>
  <c r="K102" i="3"/>
  <c r="L102" i="3"/>
  <c r="C103" i="3"/>
  <c r="D103" i="3"/>
  <c r="E103" i="3"/>
  <c r="F103" i="3"/>
  <c r="G103" i="3"/>
  <c r="H103" i="3"/>
  <c r="I103" i="3"/>
  <c r="J103" i="3"/>
  <c r="K103" i="3"/>
  <c r="L103" i="3"/>
  <c r="C104" i="3"/>
  <c r="D104" i="3"/>
  <c r="E104" i="3"/>
  <c r="F104" i="3"/>
  <c r="G104" i="3"/>
  <c r="H104" i="3"/>
  <c r="I104" i="3"/>
  <c r="J104" i="3"/>
  <c r="K104" i="3"/>
  <c r="L104" i="3"/>
  <c r="C105" i="3"/>
  <c r="D105" i="3"/>
  <c r="E105" i="3"/>
  <c r="F105" i="3"/>
  <c r="G105" i="3"/>
  <c r="H105" i="3"/>
  <c r="I105" i="3"/>
  <c r="J105" i="3"/>
  <c r="K105" i="3"/>
  <c r="L105" i="3"/>
  <c r="C106" i="3"/>
  <c r="D106" i="3"/>
  <c r="E106" i="3"/>
  <c r="F106" i="3"/>
  <c r="G106" i="3"/>
  <c r="H106" i="3"/>
  <c r="I106" i="3"/>
  <c r="J106" i="3"/>
  <c r="K106" i="3"/>
  <c r="L106" i="3"/>
  <c r="C107" i="3"/>
  <c r="D107" i="3"/>
  <c r="E107" i="3"/>
  <c r="F107" i="3"/>
  <c r="G107" i="3"/>
  <c r="H107" i="3"/>
  <c r="I107" i="3"/>
  <c r="J107" i="3"/>
  <c r="K107" i="3"/>
  <c r="L107" i="3"/>
  <c r="D101" i="3"/>
  <c r="E101" i="3"/>
  <c r="F101" i="3"/>
  <c r="G101" i="3"/>
  <c r="H101" i="3"/>
  <c r="I101" i="3"/>
  <c r="J101" i="3"/>
  <c r="K101" i="3"/>
  <c r="L101" i="3"/>
  <c r="C101" i="3"/>
  <c r="C88" i="3"/>
  <c r="D88" i="3"/>
  <c r="E88" i="3"/>
  <c r="F88" i="3"/>
  <c r="G88" i="3"/>
  <c r="H88" i="3"/>
  <c r="I88" i="3"/>
  <c r="J88" i="3"/>
  <c r="K88" i="3"/>
  <c r="L88" i="3"/>
  <c r="C89" i="3"/>
  <c r="D89" i="3"/>
  <c r="E89" i="3"/>
  <c r="F89" i="3"/>
  <c r="G89" i="3"/>
  <c r="H89" i="3"/>
  <c r="I89" i="3"/>
  <c r="J89" i="3"/>
  <c r="K89" i="3"/>
  <c r="L89" i="3"/>
  <c r="C90" i="3"/>
  <c r="D90" i="3"/>
  <c r="E90" i="3"/>
  <c r="F90" i="3"/>
  <c r="G90" i="3"/>
  <c r="H90" i="3"/>
  <c r="I90" i="3"/>
  <c r="J90" i="3"/>
  <c r="K90" i="3"/>
  <c r="L90" i="3"/>
  <c r="C91" i="3"/>
  <c r="D91" i="3"/>
  <c r="E91" i="3"/>
  <c r="F91" i="3"/>
  <c r="G91" i="3"/>
  <c r="H91" i="3"/>
  <c r="I91" i="3"/>
  <c r="J91" i="3"/>
  <c r="K91" i="3"/>
  <c r="L91" i="3"/>
  <c r="C92" i="3"/>
  <c r="D92" i="3"/>
  <c r="E92" i="3"/>
  <c r="F92" i="3"/>
  <c r="G92" i="3"/>
  <c r="H92" i="3"/>
  <c r="I92" i="3"/>
  <c r="J92" i="3"/>
  <c r="K92" i="3"/>
  <c r="L92" i="3"/>
  <c r="C93" i="3"/>
  <c r="D93" i="3"/>
  <c r="E93" i="3"/>
  <c r="F93" i="3"/>
  <c r="G93" i="3"/>
  <c r="H93" i="3"/>
  <c r="I93" i="3"/>
  <c r="J93" i="3"/>
  <c r="K93" i="3"/>
  <c r="L93" i="3"/>
  <c r="C94" i="3"/>
  <c r="D94" i="3"/>
  <c r="E94" i="3"/>
  <c r="F94" i="3"/>
  <c r="G94" i="3"/>
  <c r="H94" i="3"/>
  <c r="I94" i="3"/>
  <c r="J94" i="3"/>
  <c r="K94" i="3"/>
  <c r="L94" i="3"/>
  <c r="C95" i="3"/>
  <c r="D95" i="3"/>
  <c r="E95" i="3"/>
  <c r="F95" i="3"/>
  <c r="G95" i="3"/>
  <c r="H95" i="3"/>
  <c r="I95" i="3"/>
  <c r="J95" i="3"/>
  <c r="K95" i="3"/>
  <c r="L95" i="3"/>
  <c r="C96" i="3"/>
  <c r="D96" i="3"/>
  <c r="E96" i="3"/>
  <c r="F96" i="3"/>
  <c r="G96" i="3"/>
  <c r="H96" i="3"/>
  <c r="I96" i="3"/>
  <c r="J96" i="3"/>
  <c r="K96" i="3"/>
  <c r="L96" i="3"/>
  <c r="C97" i="3"/>
  <c r="D97" i="3"/>
  <c r="E97" i="3"/>
  <c r="F97" i="3"/>
  <c r="G97" i="3"/>
  <c r="H97" i="3"/>
  <c r="I97" i="3"/>
  <c r="J97" i="3"/>
  <c r="K97" i="3"/>
  <c r="L97" i="3"/>
  <c r="D87" i="3"/>
  <c r="E87" i="3"/>
  <c r="F87" i="3"/>
  <c r="G87" i="3"/>
  <c r="H87" i="3"/>
  <c r="I87" i="3"/>
  <c r="J87" i="3"/>
  <c r="K87" i="3"/>
  <c r="L87" i="3"/>
  <c r="C87" i="3"/>
  <c r="C75" i="3"/>
  <c r="D75" i="3"/>
  <c r="E75" i="3"/>
  <c r="F75" i="3"/>
  <c r="G75" i="3"/>
  <c r="H75" i="3"/>
  <c r="I75" i="3"/>
  <c r="J75" i="3"/>
  <c r="K75" i="3"/>
  <c r="L75" i="3"/>
  <c r="C76" i="3"/>
  <c r="D76" i="3"/>
  <c r="E76" i="3"/>
  <c r="F76" i="3"/>
  <c r="G76" i="3"/>
  <c r="H76" i="3"/>
  <c r="I76" i="3"/>
  <c r="J76" i="3"/>
  <c r="K76" i="3"/>
  <c r="L76" i="3"/>
  <c r="C77" i="3"/>
  <c r="D77" i="3"/>
  <c r="E77" i="3"/>
  <c r="F77" i="3"/>
  <c r="G77" i="3"/>
  <c r="H77" i="3"/>
  <c r="I77" i="3"/>
  <c r="J77" i="3"/>
  <c r="K77" i="3"/>
  <c r="L77" i="3"/>
  <c r="C78" i="3"/>
  <c r="D78" i="3"/>
  <c r="E78" i="3"/>
  <c r="F78" i="3"/>
  <c r="G78" i="3"/>
  <c r="H78" i="3"/>
  <c r="I78" i="3"/>
  <c r="J78" i="3"/>
  <c r="K78" i="3"/>
  <c r="L78" i="3"/>
  <c r="C79" i="3"/>
  <c r="D79" i="3"/>
  <c r="E79" i="3"/>
  <c r="F79" i="3"/>
  <c r="G79" i="3"/>
  <c r="H79" i="3"/>
  <c r="I79" i="3"/>
  <c r="J79" i="3"/>
  <c r="K79" i="3"/>
  <c r="L79" i="3"/>
  <c r="C80" i="3"/>
  <c r="D80" i="3"/>
  <c r="E80" i="3"/>
  <c r="F80" i="3"/>
  <c r="G80" i="3"/>
  <c r="H80" i="3"/>
  <c r="I80" i="3"/>
  <c r="J80" i="3"/>
  <c r="K80" i="3"/>
  <c r="L80" i="3"/>
  <c r="C81" i="3"/>
  <c r="D81" i="3"/>
  <c r="E81" i="3"/>
  <c r="F81" i="3"/>
  <c r="G81" i="3"/>
  <c r="H81" i="3"/>
  <c r="I81" i="3"/>
  <c r="J81" i="3"/>
  <c r="K81" i="3"/>
  <c r="L81" i="3"/>
  <c r="C82" i="3"/>
  <c r="D82" i="3"/>
  <c r="E82" i="3"/>
  <c r="F82" i="3"/>
  <c r="G82" i="3"/>
  <c r="H82" i="3"/>
  <c r="I82" i="3"/>
  <c r="J82" i="3"/>
  <c r="K82" i="3"/>
  <c r="L82" i="3"/>
  <c r="C83" i="3"/>
  <c r="D83" i="3"/>
  <c r="E83" i="3"/>
  <c r="F83" i="3"/>
  <c r="G83" i="3"/>
  <c r="H83" i="3"/>
  <c r="I83" i="3"/>
  <c r="J83" i="3"/>
  <c r="K83" i="3"/>
  <c r="L83" i="3"/>
  <c r="D74" i="3"/>
  <c r="E74" i="3"/>
  <c r="F74" i="3"/>
  <c r="G74" i="3"/>
  <c r="H74" i="3"/>
  <c r="I74" i="3"/>
  <c r="J74" i="3"/>
  <c r="K74" i="3"/>
  <c r="L74" i="3"/>
  <c r="C74" i="3"/>
  <c r="H19" i="14"/>
  <c r="I19" i="14"/>
  <c r="J19" i="14"/>
  <c r="K19" i="14"/>
  <c r="G19" i="14"/>
  <c r="B20" i="14"/>
  <c r="H20" i="14"/>
  <c r="I20" i="14"/>
  <c r="J20" i="14"/>
  <c r="K20" i="14"/>
  <c r="G20" i="14"/>
  <c r="H18" i="14"/>
  <c r="I18" i="14"/>
  <c r="J18" i="14"/>
  <c r="K18" i="14"/>
  <c r="G18" i="14"/>
  <c r="D10" i="8" a="1"/>
  <c r="D10" i="8" s="1"/>
  <c r="H15" i="15"/>
  <c r="I15" i="15" s="1"/>
  <c r="J15" i="15" s="1"/>
  <c r="K15" i="15" s="1"/>
  <c r="L15" i="15" s="1"/>
  <c r="J35" i="16" l="1"/>
  <c r="J37" i="16" s="1"/>
  <c r="J28" i="16" s="1"/>
  <c r="J29" i="16" s="1"/>
  <c r="J41" i="16" s="1"/>
  <c r="J47" i="16" s="1"/>
  <c r="D22" i="15" s="1"/>
  <c r="J108" i="3"/>
  <c r="H108" i="3"/>
  <c r="E108" i="3"/>
  <c r="I84" i="3"/>
  <c r="C108" i="3"/>
  <c r="G84" i="3"/>
  <c r="K108" i="3"/>
  <c r="I108" i="3"/>
  <c r="G108" i="3"/>
  <c r="L108" i="3"/>
  <c r="F108" i="3"/>
  <c r="D84" i="3"/>
  <c r="D108" i="3"/>
  <c r="E84" i="3"/>
  <c r="C84" i="3"/>
  <c r="F84" i="3"/>
  <c r="L84" i="3"/>
  <c r="H84" i="3"/>
  <c r="K84" i="3"/>
  <c r="J84" i="3"/>
  <c r="D27" i="15" l="1"/>
  <c r="G16" i="15"/>
  <c r="I16" i="15"/>
  <c r="H16" i="15"/>
  <c r="J16" i="15"/>
  <c r="K16" i="15"/>
  <c r="L16" i="15"/>
  <c r="G11" i="15"/>
  <c r="H11" i="15" s="1"/>
  <c r="I11" i="15" s="1"/>
  <c r="J11" i="15" s="1"/>
  <c r="K11" i="15" s="1"/>
  <c r="L11" i="15" s="1"/>
  <c r="K62" i="14" l="1"/>
  <c r="J62" i="14"/>
  <c r="I62" i="14"/>
  <c r="H62" i="14"/>
  <c r="G62" i="14"/>
  <c r="H46" i="14"/>
  <c r="I46" i="14"/>
  <c r="J46" i="14"/>
  <c r="K46" i="14"/>
  <c r="G46" i="14"/>
  <c r="H8" i="14"/>
  <c r="I8" i="14"/>
  <c r="J8" i="14"/>
  <c r="K8" i="14"/>
  <c r="F8" i="15" s="1"/>
  <c r="G8" i="15" s="1"/>
  <c r="H8" i="15" s="1"/>
  <c r="I8" i="15" s="1"/>
  <c r="J8" i="15" s="1"/>
  <c r="K8" i="15" s="1"/>
  <c r="L8" i="15" s="1"/>
  <c r="G8" i="14"/>
  <c r="H48" i="14"/>
  <c r="I48" i="14"/>
  <c r="J48" i="14"/>
  <c r="K48" i="14"/>
  <c r="G48" i="14"/>
  <c r="H37" i="14"/>
  <c r="I37" i="14"/>
  <c r="J37" i="14"/>
  <c r="K37" i="14"/>
  <c r="G37" i="14"/>
  <c r="G27" i="14"/>
  <c r="H27" i="14"/>
  <c r="I27" i="14"/>
  <c r="J27" i="14"/>
  <c r="K27" i="14"/>
  <c r="G28" i="14"/>
  <c r="H28" i="14"/>
  <c r="I28" i="14"/>
  <c r="J28" i="14"/>
  <c r="K28" i="14"/>
  <c r="G29" i="14"/>
  <c r="H29" i="14"/>
  <c r="I29" i="14"/>
  <c r="J29" i="14"/>
  <c r="K29" i="14"/>
  <c r="G30" i="14"/>
  <c r="H30" i="14"/>
  <c r="I30" i="14"/>
  <c r="J30" i="14"/>
  <c r="K30" i="14"/>
  <c r="G31" i="14"/>
  <c r="H31" i="14"/>
  <c r="I31" i="14"/>
  <c r="J31" i="14"/>
  <c r="K31" i="14"/>
  <c r="G32" i="14"/>
  <c r="H32" i="14"/>
  <c r="I32" i="14"/>
  <c r="J32" i="14"/>
  <c r="K32" i="14"/>
  <c r="G33" i="14"/>
  <c r="H33" i="14"/>
  <c r="I33" i="14"/>
  <c r="J33" i="14"/>
  <c r="K33" i="14"/>
  <c r="G34" i="14"/>
  <c r="H34" i="14"/>
  <c r="I34" i="14"/>
  <c r="J34" i="14"/>
  <c r="K34" i="14"/>
  <c r="H26" i="14"/>
  <c r="I26" i="14"/>
  <c r="J26" i="14"/>
  <c r="K26" i="14"/>
  <c r="G26" i="14"/>
  <c r="B27" i="14"/>
  <c r="B28" i="14"/>
  <c r="B29" i="14"/>
  <c r="B30" i="14"/>
  <c r="B31" i="14"/>
  <c r="B32" i="14"/>
  <c r="B33" i="14"/>
  <c r="B34" i="14"/>
  <c r="B26" i="14"/>
  <c r="B18" i="14"/>
  <c r="G14" i="14"/>
  <c r="H14" i="14"/>
  <c r="I14" i="14"/>
  <c r="J14" i="14"/>
  <c r="K14" i="14"/>
  <c r="H13" i="14"/>
  <c r="I13" i="14"/>
  <c r="J13" i="14"/>
  <c r="K13" i="14"/>
  <c r="G13" i="14"/>
  <c r="G12" i="14"/>
  <c r="H12" i="14"/>
  <c r="I12" i="14"/>
  <c r="J12" i="14"/>
  <c r="K12" i="14"/>
  <c r="H11" i="14"/>
  <c r="I11" i="14"/>
  <c r="J11" i="14"/>
  <c r="K11" i="14"/>
  <c r="G11" i="14"/>
  <c r="B14" i="14"/>
  <c r="B13" i="14"/>
  <c r="B12" i="14"/>
  <c r="B11" i="14"/>
  <c r="D30" i="13"/>
  <c r="E30" i="13"/>
  <c r="F30" i="13"/>
  <c r="G30" i="13"/>
  <c r="H30" i="13"/>
  <c r="I30" i="13"/>
  <c r="J30" i="13"/>
  <c r="K30" i="13"/>
  <c r="L30" i="13"/>
  <c r="C30" i="13"/>
  <c r="G46" i="11"/>
  <c r="H46" i="11"/>
  <c r="I46" i="11"/>
  <c r="J46" i="11"/>
  <c r="K46" i="11"/>
  <c r="L46" i="11"/>
  <c r="F45" i="11"/>
  <c r="G45" i="11"/>
  <c r="L43" i="11"/>
  <c r="D43" i="11"/>
  <c r="E43" i="11"/>
  <c r="F43" i="11"/>
  <c r="G42" i="11"/>
  <c r="H42" i="11"/>
  <c r="I42" i="11"/>
  <c r="J42" i="11"/>
  <c r="K42" i="11"/>
  <c r="L42" i="11"/>
  <c r="F41" i="11"/>
  <c r="G41" i="11"/>
  <c r="D40" i="11"/>
  <c r="E40" i="11"/>
  <c r="F40" i="11"/>
  <c r="E39" i="11"/>
  <c r="F39" i="11"/>
  <c r="G39" i="11"/>
  <c r="H39" i="11"/>
  <c r="I39" i="11"/>
  <c r="C74" i="2"/>
  <c r="D74" i="2"/>
  <c r="E74" i="2"/>
  <c r="F74" i="2"/>
  <c r="G43" i="11" s="1"/>
  <c r="G74" i="2"/>
  <c r="H43" i="11" s="1"/>
  <c r="H74" i="2"/>
  <c r="I43" i="11" s="1"/>
  <c r="I74" i="2"/>
  <c r="J43" i="11" s="1"/>
  <c r="J74" i="2"/>
  <c r="K43" i="11" s="1"/>
  <c r="K74" i="2"/>
  <c r="B74" i="2"/>
  <c r="C40" i="11"/>
  <c r="C39" i="11"/>
  <c r="C75" i="2"/>
  <c r="D75" i="2"/>
  <c r="E75" i="2"/>
  <c r="F75" i="2"/>
  <c r="G44" i="11" s="1"/>
  <c r="G75" i="2"/>
  <c r="H45" i="11" s="1"/>
  <c r="H75" i="2"/>
  <c r="I45" i="11" s="1"/>
  <c r="I75" i="2"/>
  <c r="J39" i="11" s="1"/>
  <c r="J75" i="2"/>
  <c r="K45" i="11" s="1"/>
  <c r="K75" i="2"/>
  <c r="L41" i="11" s="1"/>
  <c r="B75" i="2"/>
  <c r="C43" i="11" s="1"/>
  <c r="C35" i="11"/>
  <c r="D35" i="11"/>
  <c r="E35" i="11"/>
  <c r="F35" i="11"/>
  <c r="G35" i="11"/>
  <c r="H35" i="11"/>
  <c r="I35" i="11"/>
  <c r="J35" i="11"/>
  <c r="K35" i="11"/>
  <c r="L35" i="11"/>
  <c r="C36" i="11"/>
  <c r="D36" i="11"/>
  <c r="E36" i="11"/>
  <c r="F36" i="11"/>
  <c r="G36" i="11"/>
  <c r="H36" i="11"/>
  <c r="I36" i="11"/>
  <c r="J36" i="11"/>
  <c r="K36" i="11"/>
  <c r="L36" i="11"/>
  <c r="C37" i="11"/>
  <c r="D37" i="11"/>
  <c r="E37" i="11"/>
  <c r="F37" i="11"/>
  <c r="G37" i="11"/>
  <c r="H37" i="11"/>
  <c r="I37" i="11"/>
  <c r="J37" i="11"/>
  <c r="K37" i="11"/>
  <c r="L37" i="11"/>
  <c r="D34" i="11"/>
  <c r="E34" i="11"/>
  <c r="F34" i="11"/>
  <c r="G34" i="11"/>
  <c r="H34" i="11"/>
  <c r="I34" i="11"/>
  <c r="J34" i="11"/>
  <c r="K34" i="11"/>
  <c r="L34" i="11"/>
  <c r="C34" i="11"/>
  <c r="D33" i="11"/>
  <c r="E33" i="11"/>
  <c r="F33" i="11"/>
  <c r="G33" i="11"/>
  <c r="H33" i="11"/>
  <c r="I33" i="11"/>
  <c r="J33" i="11"/>
  <c r="K33" i="11"/>
  <c r="L33" i="11"/>
  <c r="C33" i="11"/>
  <c r="D31" i="11"/>
  <c r="E31" i="11"/>
  <c r="F31" i="11"/>
  <c r="G31" i="11"/>
  <c r="H31" i="11"/>
  <c r="I31" i="11"/>
  <c r="J31" i="11"/>
  <c r="K31" i="11"/>
  <c r="L31" i="11"/>
  <c r="C31" i="11"/>
  <c r="B35" i="11"/>
  <c r="B36" i="11"/>
  <c r="B37" i="11"/>
  <c r="B40" i="11"/>
  <c r="B41" i="11"/>
  <c r="B42" i="11"/>
  <c r="B43" i="11"/>
  <c r="B44" i="11"/>
  <c r="B45" i="11"/>
  <c r="B46" i="11"/>
  <c r="B34" i="11"/>
  <c r="B29" i="11"/>
  <c r="B8" i="11"/>
  <c r="D27" i="11"/>
  <c r="E27" i="11"/>
  <c r="F27" i="11"/>
  <c r="G27" i="11"/>
  <c r="C13" i="11"/>
  <c r="D13" i="11"/>
  <c r="E13" i="11"/>
  <c r="F13" i="11"/>
  <c r="G13" i="11"/>
  <c r="H13" i="11"/>
  <c r="I13" i="11"/>
  <c r="J13" i="11"/>
  <c r="K13" i="11"/>
  <c r="L13" i="11"/>
  <c r="C14" i="11"/>
  <c r="D14" i="11"/>
  <c r="E14" i="11"/>
  <c r="F14" i="11"/>
  <c r="G14" i="11"/>
  <c r="H14" i="11"/>
  <c r="I14" i="11"/>
  <c r="J14" i="11"/>
  <c r="K14" i="11"/>
  <c r="L14" i="11"/>
  <c r="C15" i="11"/>
  <c r="D15" i="11"/>
  <c r="E15" i="11"/>
  <c r="F15" i="11"/>
  <c r="G15" i="11"/>
  <c r="H15" i="11"/>
  <c r="I15" i="11"/>
  <c r="J15" i="11"/>
  <c r="K15" i="11"/>
  <c r="L15" i="11"/>
  <c r="C16" i="11"/>
  <c r="D16" i="11"/>
  <c r="E16" i="11"/>
  <c r="F16" i="11"/>
  <c r="G16" i="11"/>
  <c r="H16" i="11"/>
  <c r="I16" i="11"/>
  <c r="J16" i="11"/>
  <c r="K16" i="11"/>
  <c r="L16" i="11"/>
  <c r="C17" i="11"/>
  <c r="D17" i="11"/>
  <c r="E17" i="11"/>
  <c r="F17" i="11"/>
  <c r="G17" i="11"/>
  <c r="H17" i="11"/>
  <c r="I17" i="11"/>
  <c r="J17" i="11"/>
  <c r="K17" i="11"/>
  <c r="L17" i="11"/>
  <c r="C18" i="11"/>
  <c r="D18" i="11"/>
  <c r="E18" i="11"/>
  <c r="F18" i="11"/>
  <c r="G18" i="11"/>
  <c r="H18" i="11"/>
  <c r="I18" i="11"/>
  <c r="J18" i="11"/>
  <c r="K18" i="11"/>
  <c r="L18" i="11"/>
  <c r="C19" i="11"/>
  <c r="D19" i="11"/>
  <c r="E19" i="11"/>
  <c r="F19" i="11"/>
  <c r="G19" i="11"/>
  <c r="H19" i="11"/>
  <c r="I19" i="11"/>
  <c r="J19" i="11"/>
  <c r="K19" i="11"/>
  <c r="L19" i="11"/>
  <c r="C20" i="11"/>
  <c r="D20" i="11"/>
  <c r="E20" i="11"/>
  <c r="F20" i="11"/>
  <c r="G20" i="11"/>
  <c r="H20" i="11"/>
  <c r="I20" i="11"/>
  <c r="J20" i="11"/>
  <c r="K20" i="11"/>
  <c r="L20" i="11"/>
  <c r="C21" i="11"/>
  <c r="D21" i="11"/>
  <c r="E21" i="11"/>
  <c r="F21" i="11"/>
  <c r="G21" i="11"/>
  <c r="H21" i="11"/>
  <c r="I21" i="11"/>
  <c r="J21" i="11"/>
  <c r="K21" i="11"/>
  <c r="L21" i="11"/>
  <c r="C22" i="11"/>
  <c r="D22" i="11"/>
  <c r="E22" i="11"/>
  <c r="F22" i="11"/>
  <c r="G22" i="11"/>
  <c r="H22" i="11"/>
  <c r="I22" i="11"/>
  <c r="J22" i="11"/>
  <c r="K22" i="11"/>
  <c r="L22" i="11"/>
  <c r="C23" i="11"/>
  <c r="D23" i="11"/>
  <c r="E23" i="11"/>
  <c r="F23" i="11"/>
  <c r="G23" i="11"/>
  <c r="H23" i="11"/>
  <c r="I23" i="11"/>
  <c r="J23" i="11"/>
  <c r="K23" i="11"/>
  <c r="L23" i="11"/>
  <c r="C24" i="11"/>
  <c r="D24" i="11"/>
  <c r="E24" i="11"/>
  <c r="F24" i="11"/>
  <c r="G24" i="11"/>
  <c r="H24" i="11"/>
  <c r="I24" i="11"/>
  <c r="J24" i="11"/>
  <c r="K24" i="11"/>
  <c r="L24" i="11"/>
  <c r="C25" i="11"/>
  <c r="D25" i="11"/>
  <c r="E25" i="11"/>
  <c r="F25" i="11"/>
  <c r="G25" i="11"/>
  <c r="H25" i="11"/>
  <c r="I25" i="11"/>
  <c r="J25" i="11"/>
  <c r="K25" i="11"/>
  <c r="L25" i="11"/>
  <c r="C26" i="11"/>
  <c r="D26" i="11"/>
  <c r="E26" i="11"/>
  <c r="F26" i="11"/>
  <c r="G26" i="11"/>
  <c r="H26" i="11"/>
  <c r="I26" i="11"/>
  <c r="J26" i="11"/>
  <c r="K26" i="11"/>
  <c r="L26" i="11"/>
  <c r="D12" i="11"/>
  <c r="E12" i="11"/>
  <c r="F12" i="11"/>
  <c r="G12" i="11"/>
  <c r="H12" i="11"/>
  <c r="I12" i="11"/>
  <c r="J12" i="11"/>
  <c r="K12" i="11"/>
  <c r="L12" i="11"/>
  <c r="C12" i="11"/>
  <c r="B13" i="11"/>
  <c r="B14" i="11"/>
  <c r="B15" i="11"/>
  <c r="B16" i="11"/>
  <c r="B17" i="11"/>
  <c r="B18" i="11"/>
  <c r="B19" i="11"/>
  <c r="B20" i="11"/>
  <c r="B21" i="11"/>
  <c r="B22" i="11"/>
  <c r="B23" i="11"/>
  <c r="B24" i="11"/>
  <c r="B25" i="11"/>
  <c r="B26" i="11"/>
  <c r="B27" i="11"/>
  <c r="B12" i="11"/>
  <c r="L10" i="11"/>
  <c r="D10" i="11"/>
  <c r="E10" i="11"/>
  <c r="F10" i="11"/>
  <c r="G10" i="11"/>
  <c r="H10" i="11"/>
  <c r="I10" i="11"/>
  <c r="J10" i="11"/>
  <c r="K10" i="11"/>
  <c r="C10" i="11"/>
  <c r="C33" i="2"/>
  <c r="D33" i="2"/>
  <c r="E33" i="2"/>
  <c r="F33" i="2"/>
  <c r="G33" i="2"/>
  <c r="H27" i="11" s="1"/>
  <c r="H33" i="2"/>
  <c r="I27" i="11" s="1"/>
  <c r="I33" i="2"/>
  <c r="J27" i="11" s="1"/>
  <c r="J33" i="2"/>
  <c r="K27" i="11" s="1"/>
  <c r="C27" i="11"/>
  <c r="N9" i="8"/>
  <c r="L11" i="8"/>
  <c r="L12" i="8" s="1"/>
  <c r="L13" i="8" s="1"/>
  <c r="L14" i="8" s="1"/>
  <c r="L15" i="8" s="1"/>
  <c r="L16" i="8" s="1"/>
  <c r="L17" i="8" s="1"/>
  <c r="L18" i="8" s="1"/>
  <c r="L19" i="8" s="1"/>
  <c r="L20" i="8" s="1"/>
  <c r="M10" i="8"/>
  <c r="M11" i="8" s="1"/>
  <c r="M12" i="8" s="1"/>
  <c r="M13" i="8" s="1"/>
  <c r="M14" i="8" s="1"/>
  <c r="M15" i="8" s="1"/>
  <c r="M16" i="8" s="1"/>
  <c r="M17" i="8" s="1"/>
  <c r="M18" i="8" s="1"/>
  <c r="M19" i="8" s="1"/>
  <c r="M20" i="8" s="1"/>
  <c r="M21" i="8" s="1"/>
  <c r="M22" i="8" s="1"/>
  <c r="M23" i="8" s="1"/>
  <c r="M24" i="8" s="1"/>
  <c r="I9" i="8"/>
  <c r="H10" i="8"/>
  <c r="H11" i="8" s="1"/>
  <c r="H12" i="8" s="1"/>
  <c r="H13" i="8" s="1"/>
  <c r="H14" i="8" s="1"/>
  <c r="H15" i="8" s="1"/>
  <c r="H16" i="8" s="1"/>
  <c r="H17" i="8" s="1"/>
  <c r="H18" i="8" s="1"/>
  <c r="H19" i="8" s="1"/>
  <c r="H20" i="8" s="1"/>
  <c r="H21" i="8" s="1"/>
  <c r="H22" i="8" s="1"/>
  <c r="H23" i="8" s="1"/>
  <c r="H24" i="8" s="1"/>
  <c r="C10" i="8"/>
  <c r="C11" i="8" s="1"/>
  <c r="C12" i="8" s="1"/>
  <c r="C13" i="8" s="1"/>
  <c r="C14" i="8" s="1"/>
  <c r="C15" i="8" s="1"/>
  <c r="C16" i="8" s="1"/>
  <c r="C17" i="8" s="1"/>
  <c r="C18" i="8" s="1"/>
  <c r="C19" i="8" s="1"/>
  <c r="C20" i="8" s="1"/>
  <c r="C21" i="8" s="1"/>
  <c r="C22" i="8" s="1"/>
  <c r="C23" i="8" s="1"/>
  <c r="C24" i="8" s="1"/>
  <c r="G11" i="8"/>
  <c r="G12" i="8" s="1"/>
  <c r="G13" i="8" s="1"/>
  <c r="G14" i="8" s="1"/>
  <c r="G15" i="8" s="1"/>
  <c r="G16" i="8" s="1"/>
  <c r="G17" i="8" s="1"/>
  <c r="G18" i="8" s="1"/>
  <c r="G19" i="8" s="1"/>
  <c r="G20" i="8" s="1"/>
  <c r="E12" i="8"/>
  <c r="E13" i="8"/>
  <c r="E14" i="8"/>
  <c r="E15" i="8"/>
  <c r="E16" i="8"/>
  <c r="E17" i="8"/>
  <c r="E18" i="8"/>
  <c r="E19" i="8"/>
  <c r="E11" i="8"/>
  <c r="B11" i="8"/>
  <c r="B12" i="8" s="1"/>
  <c r="B13" i="8" s="1"/>
  <c r="B14" i="8" s="1"/>
  <c r="B15" i="8" s="1"/>
  <c r="B16" i="8" s="1"/>
  <c r="B17" i="8" s="1"/>
  <c r="B18" i="8" s="1"/>
  <c r="B19" i="8" s="1"/>
  <c r="B20" i="8" s="1"/>
  <c r="D20" i="8" s="1"/>
  <c r="C11" i="7"/>
  <c r="B8" i="7"/>
  <c r="L9" i="7"/>
  <c r="K9" i="7"/>
  <c r="J9" i="7"/>
  <c r="I9" i="7"/>
  <c r="H9" i="7"/>
  <c r="G9" i="7"/>
  <c r="F9" i="7"/>
  <c r="E9" i="7"/>
  <c r="D9" i="7"/>
  <c r="C9" i="7"/>
  <c r="L120" i="3"/>
  <c r="L118" i="3"/>
  <c r="L116" i="3"/>
  <c r="L114" i="3"/>
  <c r="C116" i="3"/>
  <c r="D116" i="3"/>
  <c r="E116" i="3"/>
  <c r="F116" i="3"/>
  <c r="G116" i="3"/>
  <c r="H116" i="3"/>
  <c r="I116" i="3"/>
  <c r="J116" i="3"/>
  <c r="K116" i="3"/>
  <c r="C118" i="3"/>
  <c r="D118" i="3"/>
  <c r="E118" i="3"/>
  <c r="F118" i="3"/>
  <c r="G118" i="3"/>
  <c r="H118" i="3"/>
  <c r="I118" i="3"/>
  <c r="J118" i="3"/>
  <c r="K118" i="3"/>
  <c r="C120" i="3"/>
  <c r="D120" i="3"/>
  <c r="E120" i="3"/>
  <c r="F120" i="3"/>
  <c r="G120" i="3"/>
  <c r="H120" i="3"/>
  <c r="I120" i="3"/>
  <c r="J120" i="3"/>
  <c r="K120" i="3"/>
  <c r="D114" i="3"/>
  <c r="E114" i="3"/>
  <c r="F114" i="3"/>
  <c r="G114" i="3"/>
  <c r="H114" i="3"/>
  <c r="I114" i="3"/>
  <c r="J114" i="3"/>
  <c r="K114" i="3"/>
  <c r="C114" i="3"/>
  <c r="D62" i="3"/>
  <c r="E62" i="3"/>
  <c r="F62" i="3"/>
  <c r="G62" i="3"/>
  <c r="H62" i="3"/>
  <c r="I62" i="3"/>
  <c r="J62" i="3"/>
  <c r="K62" i="3"/>
  <c r="L62" i="3"/>
  <c r="C62" i="3"/>
  <c r="L66" i="3"/>
  <c r="L67" i="3"/>
  <c r="L65" i="3"/>
  <c r="C66" i="3"/>
  <c r="D66" i="3"/>
  <c r="E66" i="3"/>
  <c r="F66" i="3"/>
  <c r="G66" i="3"/>
  <c r="H66" i="3"/>
  <c r="I66" i="3"/>
  <c r="J66" i="3"/>
  <c r="K66" i="3"/>
  <c r="C67" i="3"/>
  <c r="D67" i="3"/>
  <c r="E67" i="3"/>
  <c r="F67" i="3"/>
  <c r="G67" i="3"/>
  <c r="H67" i="3"/>
  <c r="I67" i="3"/>
  <c r="J67" i="3"/>
  <c r="K67" i="3"/>
  <c r="D65" i="3"/>
  <c r="E65" i="3"/>
  <c r="F65" i="3"/>
  <c r="G65" i="3"/>
  <c r="H65" i="3"/>
  <c r="I65" i="3"/>
  <c r="J65" i="3"/>
  <c r="K65" i="3"/>
  <c r="C65" i="3"/>
  <c r="C59" i="3"/>
  <c r="C60" i="3"/>
  <c r="D60" i="3"/>
  <c r="E60" i="3"/>
  <c r="F60" i="3"/>
  <c r="G60" i="3"/>
  <c r="H60" i="3"/>
  <c r="I60" i="3"/>
  <c r="J60" i="3"/>
  <c r="K60" i="3"/>
  <c r="L60" i="3"/>
  <c r="C61" i="3"/>
  <c r="D61" i="3"/>
  <c r="E61" i="3"/>
  <c r="F61" i="3"/>
  <c r="G61" i="3"/>
  <c r="H61" i="3"/>
  <c r="I61" i="3"/>
  <c r="J61" i="3"/>
  <c r="K61" i="3"/>
  <c r="L61" i="3"/>
  <c r="D59" i="3"/>
  <c r="E59" i="3"/>
  <c r="F59" i="3"/>
  <c r="G59" i="3"/>
  <c r="H59" i="3"/>
  <c r="I59" i="3"/>
  <c r="J59" i="3"/>
  <c r="K59" i="3"/>
  <c r="L59" i="3"/>
  <c r="D53" i="3"/>
  <c r="E53" i="3"/>
  <c r="F53" i="3"/>
  <c r="G53" i="3"/>
  <c r="H53" i="3"/>
  <c r="I53" i="3"/>
  <c r="J53" i="3"/>
  <c r="K53" i="3"/>
  <c r="L53" i="3"/>
  <c r="D54" i="3"/>
  <c r="E54" i="3"/>
  <c r="F54" i="3"/>
  <c r="G54" i="3"/>
  <c r="H54" i="3"/>
  <c r="I54" i="3"/>
  <c r="J54" i="3"/>
  <c r="K54" i="3"/>
  <c r="L54" i="3"/>
  <c r="D55" i="3"/>
  <c r="E55" i="3"/>
  <c r="F55" i="3"/>
  <c r="G55" i="3"/>
  <c r="H55" i="3"/>
  <c r="I55" i="3"/>
  <c r="J55" i="3"/>
  <c r="K55" i="3"/>
  <c r="L55" i="3"/>
  <c r="D56" i="3"/>
  <c r="E56" i="3"/>
  <c r="F56" i="3"/>
  <c r="G56" i="3"/>
  <c r="H56" i="3"/>
  <c r="I56" i="3"/>
  <c r="J56" i="3"/>
  <c r="K56" i="3"/>
  <c r="L56" i="3"/>
  <c r="D57" i="3"/>
  <c r="E57" i="3"/>
  <c r="F57" i="3"/>
  <c r="G57" i="3"/>
  <c r="H57" i="3"/>
  <c r="I57" i="3"/>
  <c r="J57" i="3"/>
  <c r="K57" i="3"/>
  <c r="L57" i="3"/>
  <c r="C54" i="3"/>
  <c r="C55" i="3"/>
  <c r="C56" i="3"/>
  <c r="C57" i="3"/>
  <c r="C53" i="3"/>
  <c r="D42" i="3"/>
  <c r="D47" i="3" s="1"/>
  <c r="E42" i="3"/>
  <c r="E47" i="3" s="1"/>
  <c r="F42" i="3"/>
  <c r="F47" i="3" s="1"/>
  <c r="G42" i="3"/>
  <c r="G47" i="3" s="1"/>
  <c r="H42" i="3"/>
  <c r="H47" i="3" s="1"/>
  <c r="I42" i="3"/>
  <c r="I47" i="3" s="1"/>
  <c r="J42" i="3"/>
  <c r="J47" i="3" s="1"/>
  <c r="K42" i="3"/>
  <c r="K47" i="3" s="1"/>
  <c r="L42" i="3"/>
  <c r="L47" i="3" s="1"/>
  <c r="C42" i="3"/>
  <c r="C47" i="3" s="1"/>
  <c r="M36" i="3"/>
  <c r="D36" i="3"/>
  <c r="E36" i="3"/>
  <c r="F36" i="3"/>
  <c r="G36" i="3"/>
  <c r="H36" i="3"/>
  <c r="I36" i="3"/>
  <c r="J36" i="3"/>
  <c r="K36" i="3"/>
  <c r="L36" i="3"/>
  <c r="C36" i="3"/>
  <c r="M30" i="3"/>
  <c r="C30" i="3"/>
  <c r="D30" i="3"/>
  <c r="E30" i="3"/>
  <c r="F30" i="3"/>
  <c r="G30" i="3"/>
  <c r="H30" i="3"/>
  <c r="I30" i="3"/>
  <c r="J30" i="3"/>
  <c r="K30" i="3"/>
  <c r="M27" i="3"/>
  <c r="D27" i="3"/>
  <c r="E27" i="3"/>
  <c r="F27" i="3"/>
  <c r="G27" i="3"/>
  <c r="H27" i="3"/>
  <c r="I27" i="3"/>
  <c r="J27" i="3"/>
  <c r="K27" i="3"/>
  <c r="L27" i="3"/>
  <c r="C27" i="3"/>
  <c r="M24" i="3"/>
  <c r="M21" i="3"/>
  <c r="D21" i="3"/>
  <c r="E21" i="3"/>
  <c r="F21" i="3"/>
  <c r="G21" i="3"/>
  <c r="H21" i="3"/>
  <c r="I21" i="3"/>
  <c r="J21" i="3"/>
  <c r="K21" i="3"/>
  <c r="L21" i="3"/>
  <c r="C21" i="3"/>
  <c r="M12" i="3"/>
  <c r="D12" i="3"/>
  <c r="E12" i="3"/>
  <c r="E33" i="7" s="1"/>
  <c r="E40" i="7" s="1"/>
  <c r="F12" i="3"/>
  <c r="F33" i="7" s="1"/>
  <c r="F40" i="7" s="1"/>
  <c r="G12" i="3"/>
  <c r="H12" i="3"/>
  <c r="I12" i="3"/>
  <c r="J12" i="3"/>
  <c r="K12" i="3"/>
  <c r="L12" i="3"/>
  <c r="L18" i="3" s="1"/>
  <c r="C12" i="3"/>
  <c r="C36" i="7" s="1"/>
  <c r="K9" i="3"/>
  <c r="L9" i="3"/>
  <c r="J9" i="3"/>
  <c r="D9" i="3"/>
  <c r="E9" i="3"/>
  <c r="F9" i="3"/>
  <c r="G9" i="3"/>
  <c r="H9" i="3"/>
  <c r="I9" i="3"/>
  <c r="C9" i="3"/>
  <c r="B8" i="3"/>
  <c r="E1" i="2"/>
  <c r="B6" i="2"/>
  <c r="D41" i="15" s="1"/>
  <c r="H71" i="31" l="1"/>
  <c r="H77" i="31" s="1"/>
  <c r="H93" i="31" s="1"/>
  <c r="H99" i="31" s="1"/>
  <c r="H16" i="33"/>
  <c r="H22" i="33" s="1"/>
  <c r="H39" i="33" s="1"/>
  <c r="H45" i="33" s="1"/>
  <c r="D17" i="34"/>
  <c r="D16" i="34"/>
  <c r="C16" i="34"/>
  <c r="C17" i="34"/>
  <c r="L24" i="3"/>
  <c r="F71" i="31"/>
  <c r="F77" i="31" s="1"/>
  <c r="F93" i="31" s="1"/>
  <c r="F99" i="31" s="1"/>
  <c r="F16" i="33"/>
  <c r="F22" i="33" s="1"/>
  <c r="F39" i="33" s="1"/>
  <c r="F45" i="33" s="1"/>
  <c r="D16" i="33"/>
  <c r="D22" i="33" s="1"/>
  <c r="D39" i="33" s="1"/>
  <c r="D45" i="33" s="1"/>
  <c r="D71" i="31"/>
  <c r="D77" i="31" s="1"/>
  <c r="D93" i="31" s="1"/>
  <c r="D99" i="31" s="1"/>
  <c r="E71" i="31"/>
  <c r="E77" i="31" s="1"/>
  <c r="E93" i="31" s="1"/>
  <c r="E99" i="31" s="1"/>
  <c r="E16" i="33"/>
  <c r="E22" i="33" s="1"/>
  <c r="E39" i="33" s="1"/>
  <c r="E45" i="33" s="1"/>
  <c r="C71" i="31"/>
  <c r="C77" i="31" s="1"/>
  <c r="C93" i="31" s="1"/>
  <c r="C99" i="31" s="1"/>
  <c r="C16" i="33"/>
  <c r="C22" i="33" s="1"/>
  <c r="C39" i="33" s="1"/>
  <c r="C45" i="33" s="1"/>
  <c r="G17" i="34"/>
  <c r="G16" i="34"/>
  <c r="G71" i="31"/>
  <c r="G77" i="31" s="1"/>
  <c r="G93" i="31" s="1"/>
  <c r="G99" i="31" s="1"/>
  <c r="G16" i="33"/>
  <c r="G22" i="33" s="1"/>
  <c r="G39" i="33" s="1"/>
  <c r="G45" i="33" s="1"/>
  <c r="F16" i="34"/>
  <c r="F17" i="34"/>
  <c r="I71" i="31"/>
  <c r="I77" i="31" s="1"/>
  <c r="I93" i="31" s="1"/>
  <c r="I99" i="31" s="1"/>
  <c r="I16" i="33"/>
  <c r="I22" i="33" s="1"/>
  <c r="I39" i="33" s="1"/>
  <c r="I45" i="33" s="1"/>
  <c r="E17" i="34"/>
  <c r="E16" i="34"/>
  <c r="K37" i="7"/>
  <c r="C47" i="7"/>
  <c r="L47" i="7"/>
  <c r="E35" i="7"/>
  <c r="E42" i="7" s="1"/>
  <c r="D35" i="7"/>
  <c r="D42" i="7" s="1"/>
  <c r="H15" i="7"/>
  <c r="G35" i="7"/>
  <c r="G42" i="7" s="1"/>
  <c r="F35" i="7"/>
  <c r="F42" i="7" s="1"/>
  <c r="E45" i="7"/>
  <c r="D47" i="7"/>
  <c r="D36" i="7"/>
  <c r="K15" i="7"/>
  <c r="G36" i="7"/>
  <c r="F15" i="7"/>
  <c r="L45" i="7"/>
  <c r="L37" i="7"/>
  <c r="K35" i="7"/>
  <c r="K42" i="7" s="1"/>
  <c r="J37" i="7"/>
  <c r="I35" i="7"/>
  <c r="I42" i="7" s="1"/>
  <c r="G38" i="7"/>
  <c r="C35" i="7"/>
  <c r="C42" i="7" s="1"/>
  <c r="L35" i="7"/>
  <c r="L42" i="7" s="1"/>
  <c r="H35" i="7"/>
  <c r="H42" i="7" s="1"/>
  <c r="D15" i="7"/>
  <c r="F38" i="7"/>
  <c r="J35" i="7"/>
  <c r="J42" i="7" s="1"/>
  <c r="G45" i="7"/>
  <c r="G33" i="7"/>
  <c r="G40" i="7" s="1"/>
  <c r="J38" i="7"/>
  <c r="C37" i="7"/>
  <c r="E38" i="7"/>
  <c r="F47" i="7"/>
  <c r="D38" i="7"/>
  <c r="E47" i="7"/>
  <c r="D45" i="7"/>
  <c r="D33" i="7"/>
  <c r="D40" i="7" s="1"/>
  <c r="H38" i="7"/>
  <c r="L15" i="7"/>
  <c r="J15" i="7"/>
  <c r="L36" i="7"/>
  <c r="G15" i="7"/>
  <c r="B21" i="8"/>
  <c r="E20" i="8"/>
  <c r="I34" i="7"/>
  <c r="I41" i="7" s="1"/>
  <c r="I33" i="7"/>
  <c r="I40" i="7" s="1"/>
  <c r="I36" i="7"/>
  <c r="I37" i="7"/>
  <c r="C34" i="7"/>
  <c r="C38" i="7"/>
  <c r="C33" i="7"/>
  <c r="C40" i="7" s="1"/>
  <c r="K45" i="7"/>
  <c r="K47" i="7"/>
  <c r="F46" i="11"/>
  <c r="F42" i="11"/>
  <c r="F44" i="11"/>
  <c r="L34" i="7"/>
  <c r="L41" i="7" s="1"/>
  <c r="L33" i="7"/>
  <c r="L40" i="7" s="1"/>
  <c r="J45" i="7"/>
  <c r="J47" i="7"/>
  <c r="E46" i="11"/>
  <c r="E42" i="11"/>
  <c r="E41" i="11"/>
  <c r="E45" i="11"/>
  <c r="E44" i="11"/>
  <c r="H34" i="7"/>
  <c r="H41" i="7" s="1"/>
  <c r="H37" i="7"/>
  <c r="H36" i="7"/>
  <c r="E15" i="7"/>
  <c r="I38" i="7"/>
  <c r="K34" i="7"/>
  <c r="K41" i="7" s="1"/>
  <c r="K33" i="7"/>
  <c r="K40" i="7" s="1"/>
  <c r="K36" i="7"/>
  <c r="L38" i="7"/>
  <c r="F45" i="7"/>
  <c r="D45" i="11"/>
  <c r="D39" i="11"/>
  <c r="D46" i="11"/>
  <c r="D42" i="11"/>
  <c r="D41" i="11"/>
  <c r="D44" i="11"/>
  <c r="G47" i="7"/>
  <c r="L27" i="11"/>
  <c r="E37" i="7"/>
  <c r="H33" i="7"/>
  <c r="H40" i="7" s="1"/>
  <c r="H45" i="7"/>
  <c r="C45" i="7"/>
  <c r="I45" i="7"/>
  <c r="I47" i="7"/>
  <c r="J34" i="7"/>
  <c r="J41" i="7" s="1"/>
  <c r="J33" i="7"/>
  <c r="J40" i="7" s="1"/>
  <c r="J36" i="7"/>
  <c r="H47" i="7"/>
  <c r="K38" i="7"/>
  <c r="F34" i="7"/>
  <c r="F41" i="7" s="1"/>
  <c r="G37" i="7"/>
  <c r="C44" i="11"/>
  <c r="K44" i="11"/>
  <c r="F37" i="7"/>
  <c r="C45" i="11"/>
  <c r="J40" i="11"/>
  <c r="D34" i="7"/>
  <c r="D41" i="7" s="1"/>
  <c r="C46" i="11"/>
  <c r="L39" i="11"/>
  <c r="I40" i="11"/>
  <c r="J41" i="11"/>
  <c r="I44" i="11"/>
  <c r="J45" i="11"/>
  <c r="G34" i="7"/>
  <c r="G41" i="7" s="1"/>
  <c r="C42" i="11"/>
  <c r="L40" i="11"/>
  <c r="L44" i="11"/>
  <c r="L45" i="11"/>
  <c r="J44" i="11"/>
  <c r="F36" i="7"/>
  <c r="D37" i="7"/>
  <c r="K39" i="11"/>
  <c r="H40" i="11"/>
  <c r="I41" i="11"/>
  <c r="H44" i="11"/>
  <c r="C41" i="11"/>
  <c r="K40" i="11"/>
  <c r="E34" i="7"/>
  <c r="E41" i="7" s="1"/>
  <c r="K41" i="11"/>
  <c r="I15" i="7"/>
  <c r="E36" i="7"/>
  <c r="G40" i="11"/>
  <c r="H41" i="11"/>
  <c r="I36" i="14"/>
  <c r="I38" i="14" s="1"/>
  <c r="H36" i="14"/>
  <c r="H38" i="14" s="1"/>
  <c r="K36" i="14"/>
  <c r="K38" i="14" s="1"/>
  <c r="J36" i="14"/>
  <c r="J38" i="14" s="1"/>
  <c r="G36" i="14"/>
  <c r="G38" i="14" s="1"/>
  <c r="H21" i="14"/>
  <c r="J15" i="14"/>
  <c r="I15" i="14"/>
  <c r="H15" i="14"/>
  <c r="G15" i="14"/>
  <c r="I21" i="14"/>
  <c r="G21" i="14"/>
  <c r="K21" i="14"/>
  <c r="K15" i="14"/>
  <c r="J21" i="14"/>
  <c r="L21" i="8"/>
  <c r="G21" i="8"/>
  <c r="D16" i="3"/>
  <c r="H98" i="3"/>
  <c r="C98" i="3"/>
  <c r="K98" i="3"/>
  <c r="L63" i="3"/>
  <c r="F68" i="3"/>
  <c r="E68" i="3"/>
  <c r="L98" i="3"/>
  <c r="I63" i="3"/>
  <c r="H63" i="3"/>
  <c r="K63" i="3"/>
  <c r="G98" i="3"/>
  <c r="I98" i="3"/>
  <c r="H68" i="3"/>
  <c r="C63" i="3"/>
  <c r="F98" i="3"/>
  <c r="D98" i="3"/>
  <c r="J98" i="3"/>
  <c r="E98" i="3"/>
  <c r="K68" i="3"/>
  <c r="J68" i="3"/>
  <c r="J63" i="3"/>
  <c r="D68" i="3"/>
  <c r="I68" i="3"/>
  <c r="G63" i="3"/>
  <c r="F63" i="3"/>
  <c r="D63" i="3"/>
  <c r="E63" i="3"/>
  <c r="G68" i="3"/>
  <c r="C68" i="3"/>
  <c r="L68" i="3"/>
  <c r="K13" i="3"/>
  <c r="J31" i="3"/>
  <c r="J24" i="7" s="1"/>
  <c r="F16" i="3"/>
  <c r="I13" i="3"/>
  <c r="G13" i="3"/>
  <c r="G11" i="7" s="1"/>
  <c r="E16" i="3"/>
  <c r="I31" i="3"/>
  <c r="I24" i="7" s="1"/>
  <c r="E13" i="3"/>
  <c r="E11" i="7" s="1"/>
  <c r="E18" i="3"/>
  <c r="D18" i="3"/>
  <c r="K16" i="3"/>
  <c r="I16" i="3"/>
  <c r="H16" i="3"/>
  <c r="I28" i="3"/>
  <c r="H28" i="3"/>
  <c r="L13" i="3"/>
  <c r="J16" i="3"/>
  <c r="H31" i="3"/>
  <c r="H24" i="7" s="1"/>
  <c r="G31" i="3"/>
  <c r="G24" i="7" s="1"/>
  <c r="L22" i="3"/>
  <c r="L23" i="7" s="1"/>
  <c r="J13" i="3"/>
  <c r="F31" i="3"/>
  <c r="F24" i="7" s="1"/>
  <c r="G18" i="3"/>
  <c r="F22" i="3"/>
  <c r="F23" i="7" s="1"/>
  <c r="G28" i="3"/>
  <c r="E31" i="3"/>
  <c r="E24" i="7" s="1"/>
  <c r="F18" i="3"/>
  <c r="E22" i="3"/>
  <c r="E23" i="7" s="1"/>
  <c r="F28" i="3"/>
  <c r="D31" i="3"/>
  <c r="D24" i="7" s="1"/>
  <c r="D13" i="3"/>
  <c r="D11" i="7" s="1"/>
  <c r="D22" i="3"/>
  <c r="D23" i="7" s="1"/>
  <c r="E28" i="3"/>
  <c r="D28" i="3"/>
  <c r="M31" i="3"/>
  <c r="M16" i="3"/>
  <c r="M33" i="3"/>
  <c r="M34" i="3" s="1"/>
  <c r="M28" i="3"/>
  <c r="G16" i="3"/>
  <c r="M25" i="3"/>
  <c r="H13" i="3"/>
  <c r="G22" i="3"/>
  <c r="G23" i="7" s="1"/>
  <c r="F13" i="3"/>
  <c r="F11" i="7" s="1"/>
  <c r="C31" i="3"/>
  <c r="C24" i="7" s="1"/>
  <c r="H18" i="3"/>
  <c r="L31" i="3"/>
  <c r="L24" i="7" s="1"/>
  <c r="C16" i="3"/>
  <c r="C18" i="3"/>
  <c r="J18" i="3"/>
  <c r="J22" i="3"/>
  <c r="J23" i="7" s="1"/>
  <c r="C28" i="3"/>
  <c r="J28" i="3"/>
  <c r="L16" i="3"/>
  <c r="M13" i="3"/>
  <c r="K31" i="3"/>
  <c r="K24" i="7" s="1"/>
  <c r="K18" i="3"/>
  <c r="K22" i="3"/>
  <c r="K23" i="7" s="1"/>
  <c r="L28" i="3"/>
  <c r="K28" i="3"/>
  <c r="I18" i="3"/>
  <c r="C22" i="3"/>
  <c r="C23" i="7" s="1"/>
  <c r="I22" i="3"/>
  <c r="I23" i="7" s="1"/>
  <c r="H22" i="3"/>
  <c r="H23" i="7" s="1"/>
  <c r="M18" i="3"/>
  <c r="M19" i="3" s="1"/>
  <c r="K11" i="7" l="1"/>
  <c r="F9" i="34"/>
  <c r="L33" i="3"/>
  <c r="G12" i="34"/>
  <c r="F10" i="15"/>
  <c r="F12" i="15" s="1"/>
  <c r="I28" i="33"/>
  <c r="I30" i="33" s="1"/>
  <c r="K41" i="14"/>
  <c r="J11" i="7"/>
  <c r="E9" i="34"/>
  <c r="I11" i="7"/>
  <c r="D9" i="34"/>
  <c r="L11" i="7"/>
  <c r="G9" i="34"/>
  <c r="H11" i="7"/>
  <c r="C9" i="34"/>
  <c r="F43" i="7"/>
  <c r="E43" i="7"/>
  <c r="L43" i="7"/>
  <c r="I43" i="7"/>
  <c r="G43" i="7"/>
  <c r="H43" i="7"/>
  <c r="N38" i="7"/>
  <c r="D43" i="7"/>
  <c r="K43" i="7"/>
  <c r="N35" i="7"/>
  <c r="O35" i="7"/>
  <c r="O33" i="7"/>
  <c r="O36" i="7"/>
  <c r="J43" i="7"/>
  <c r="N37" i="7"/>
  <c r="N40" i="7"/>
  <c r="N47" i="7"/>
  <c r="N15" i="7"/>
  <c r="H70" i="3"/>
  <c r="H46" i="7" s="1"/>
  <c r="L70" i="3"/>
  <c r="L46" i="7" s="1"/>
  <c r="E70" i="3"/>
  <c r="E46" i="7" s="1"/>
  <c r="C24" i="3"/>
  <c r="C33" i="3" s="1"/>
  <c r="C19" i="7" s="1"/>
  <c r="C19" i="3"/>
  <c r="C17" i="7" s="1"/>
  <c r="O47" i="7"/>
  <c r="G24" i="3"/>
  <c r="D28" i="33" s="1"/>
  <c r="D30" i="33" s="1"/>
  <c r="G19" i="3"/>
  <c r="G17" i="7" s="1"/>
  <c r="N33" i="7"/>
  <c r="N45" i="7"/>
  <c r="O38" i="7"/>
  <c r="O24" i="7"/>
  <c r="N34" i="7"/>
  <c r="C41" i="7"/>
  <c r="O34" i="7"/>
  <c r="C70" i="3"/>
  <c r="C46" i="7" s="1"/>
  <c r="O37" i="7"/>
  <c r="N24" i="7"/>
  <c r="F70" i="3"/>
  <c r="F46" i="7" s="1"/>
  <c r="O40" i="7"/>
  <c r="N36" i="7"/>
  <c r="O15" i="7"/>
  <c r="J24" i="3"/>
  <c r="E12" i="34" s="1"/>
  <c r="J19" i="3"/>
  <c r="D24" i="3"/>
  <c r="D33" i="3" s="1"/>
  <c r="D19" i="3"/>
  <c r="D17" i="7" s="1"/>
  <c r="K24" i="3"/>
  <c r="F12" i="34" s="1"/>
  <c r="K19" i="3"/>
  <c r="H24" i="3"/>
  <c r="C12" i="34" s="1"/>
  <c r="H19" i="3"/>
  <c r="E24" i="3"/>
  <c r="E19" i="3"/>
  <c r="E17" i="7" s="1"/>
  <c r="I24" i="3"/>
  <c r="D12" i="34" s="1"/>
  <c r="I19" i="3"/>
  <c r="N23" i="7"/>
  <c r="I70" i="3"/>
  <c r="I46" i="7" s="1"/>
  <c r="L25" i="3"/>
  <c r="L19" i="3"/>
  <c r="D70" i="3"/>
  <c r="D46" i="7" s="1"/>
  <c r="F24" i="3"/>
  <c r="F19" i="3"/>
  <c r="F17" i="7" s="1"/>
  <c r="E110" i="3"/>
  <c r="O23" i="7"/>
  <c r="O45" i="7"/>
  <c r="B22" i="8"/>
  <c r="D21" i="8"/>
  <c r="E21" i="8" s="1"/>
  <c r="H23" i="14"/>
  <c r="K23" i="14"/>
  <c r="J23" i="14"/>
  <c r="I23" i="14"/>
  <c r="G23" i="14"/>
  <c r="G40" i="14" s="1"/>
  <c r="L22" i="8"/>
  <c r="G22" i="8"/>
  <c r="N42" i="7"/>
  <c r="O42" i="7"/>
  <c r="K70" i="3"/>
  <c r="K46" i="7" s="1"/>
  <c r="G70" i="3"/>
  <c r="G46" i="7" s="1"/>
  <c r="J70" i="3"/>
  <c r="J46" i="7" s="1"/>
  <c r="L110" i="3"/>
  <c r="C110" i="3"/>
  <c r="J110" i="3"/>
  <c r="G110" i="3"/>
  <c r="D110" i="3"/>
  <c r="F110" i="3"/>
  <c r="H110" i="3"/>
  <c r="I110" i="3"/>
  <c r="K110" i="3"/>
  <c r="M37" i="3"/>
  <c r="M39" i="3"/>
  <c r="M40" i="3" s="1"/>
  <c r="O11" i="7" l="1"/>
  <c r="N11" i="7"/>
  <c r="L18" i="7"/>
  <c r="G11" i="34"/>
  <c r="J17" i="7"/>
  <c r="E10" i="34"/>
  <c r="I17" i="7"/>
  <c r="D10" i="34"/>
  <c r="H17" i="7"/>
  <c r="C10" i="34"/>
  <c r="K17" i="7"/>
  <c r="F10" i="34"/>
  <c r="L17" i="7"/>
  <c r="G10" i="34"/>
  <c r="H33" i="3"/>
  <c r="H19" i="7" s="1"/>
  <c r="H25" i="7" s="1"/>
  <c r="G41" i="14"/>
  <c r="G51" i="14" s="1"/>
  <c r="G53" i="14" s="1"/>
  <c r="G43" i="14" s="1"/>
  <c r="E28" i="33"/>
  <c r="E30" i="33" s="1"/>
  <c r="F25" i="3"/>
  <c r="F18" i="7" s="1"/>
  <c r="C28" i="33"/>
  <c r="C30" i="33" s="1"/>
  <c r="K25" i="3"/>
  <c r="H28" i="33"/>
  <c r="H30" i="33" s="1"/>
  <c r="J41" i="14"/>
  <c r="J33" i="3"/>
  <c r="J19" i="7" s="1"/>
  <c r="J25" i="7" s="1"/>
  <c r="G28" i="33"/>
  <c r="G30" i="33" s="1"/>
  <c r="I41" i="14"/>
  <c r="I51" i="14" s="1"/>
  <c r="I53" i="14" s="1"/>
  <c r="I25" i="3"/>
  <c r="F28" i="33"/>
  <c r="F30" i="33" s="1"/>
  <c r="H41" i="14"/>
  <c r="H25" i="3"/>
  <c r="C25" i="3"/>
  <c r="C18" i="7" s="1"/>
  <c r="I33" i="3"/>
  <c r="I19" i="7" s="1"/>
  <c r="I25" i="7" s="1"/>
  <c r="L12" i="7"/>
  <c r="G12" i="7"/>
  <c r="F33" i="3"/>
  <c r="F19" i="7" s="1"/>
  <c r="F25" i="7" s="1"/>
  <c r="J12" i="7"/>
  <c r="F12" i="7"/>
  <c r="I10" i="8" a="1"/>
  <c r="I10" i="8" s="1"/>
  <c r="I27" i="7"/>
  <c r="D26" i="34" s="1"/>
  <c r="I31" i="7"/>
  <c r="E12" i="7"/>
  <c r="E27" i="7"/>
  <c r="E31" i="7"/>
  <c r="J25" i="3"/>
  <c r="I12" i="7"/>
  <c r="H12" i="7"/>
  <c r="H27" i="7"/>
  <c r="C26" i="34" s="1"/>
  <c r="H31" i="7"/>
  <c r="E33" i="3"/>
  <c r="E34" i="3" s="1"/>
  <c r="E20" i="7" s="1"/>
  <c r="F27" i="7"/>
  <c r="F31" i="7"/>
  <c r="K12" i="7"/>
  <c r="K31" i="7"/>
  <c r="K27" i="7"/>
  <c r="F26" i="34" s="1"/>
  <c r="N46" i="7"/>
  <c r="O46" i="7"/>
  <c r="N41" i="7"/>
  <c r="C43" i="7"/>
  <c r="O41" i="7"/>
  <c r="J27" i="7"/>
  <c r="E26" i="34" s="1"/>
  <c r="J31" i="7"/>
  <c r="C25" i="7"/>
  <c r="L31" i="7"/>
  <c r="L27" i="7"/>
  <c r="G26" i="34" s="1"/>
  <c r="G27" i="7"/>
  <c r="G31" i="7"/>
  <c r="E25" i="3"/>
  <c r="E18" i="7" s="1"/>
  <c r="K33" i="3"/>
  <c r="K34" i="3" s="1"/>
  <c r="K20" i="7" s="1"/>
  <c r="D13" i="7"/>
  <c r="D19" i="7"/>
  <c r="D25" i="7" s="1"/>
  <c r="G33" i="3"/>
  <c r="G37" i="3" s="1"/>
  <c r="D31" i="7"/>
  <c r="D27" i="7"/>
  <c r="D25" i="3"/>
  <c r="D18" i="7" s="1"/>
  <c r="G25" i="3"/>
  <c r="G18" i="7" s="1"/>
  <c r="D12" i="7"/>
  <c r="B23" i="8"/>
  <c r="D22" i="8"/>
  <c r="E22" i="8" s="1"/>
  <c r="C27" i="7"/>
  <c r="C31" i="7"/>
  <c r="I40" i="14"/>
  <c r="I49" i="14"/>
  <c r="I55" i="14" s="1"/>
  <c r="J40" i="14"/>
  <c r="J49" i="14"/>
  <c r="J55" i="14" s="1"/>
  <c r="K40" i="14"/>
  <c r="K49" i="14"/>
  <c r="K55" i="14" s="1"/>
  <c r="H40" i="14"/>
  <c r="H49" i="14"/>
  <c r="H55" i="14" s="1"/>
  <c r="L23" i="8"/>
  <c r="G23" i="8"/>
  <c r="L37" i="3"/>
  <c r="D34" i="3"/>
  <c r="D20" i="7" s="1"/>
  <c r="D39" i="3"/>
  <c r="D29" i="7" s="1"/>
  <c r="D37" i="3"/>
  <c r="H39" i="3"/>
  <c r="C13" i="34" s="1"/>
  <c r="H34" i="3"/>
  <c r="H20" i="7" s="1"/>
  <c r="C34" i="3"/>
  <c r="C20" i="7" s="1"/>
  <c r="C37" i="3"/>
  <c r="C39" i="3"/>
  <c r="C29" i="7" s="1"/>
  <c r="H37" i="3" l="1"/>
  <c r="J13" i="7"/>
  <c r="O17" i="7"/>
  <c r="N17" i="7"/>
  <c r="J18" i="7"/>
  <c r="E11" i="34"/>
  <c r="K18" i="7"/>
  <c r="F11" i="34"/>
  <c r="I18" i="7"/>
  <c r="D11" i="34"/>
  <c r="H18" i="7"/>
  <c r="C11" i="34"/>
  <c r="J37" i="3"/>
  <c r="J34" i="3"/>
  <c r="J20" i="7" s="1"/>
  <c r="J39" i="3"/>
  <c r="J40" i="3" s="1"/>
  <c r="J21" i="7" s="1"/>
  <c r="I13" i="7"/>
  <c r="L13" i="7"/>
  <c r="L34" i="3"/>
  <c r="L20" i="7" s="1"/>
  <c r="L39" i="3"/>
  <c r="K51" i="14"/>
  <c r="K53" i="14" s="1"/>
  <c r="I37" i="3"/>
  <c r="I39" i="3"/>
  <c r="H51" i="14"/>
  <c r="H53" i="14" s="1"/>
  <c r="H43" i="14" s="1"/>
  <c r="H65" i="14" s="1"/>
  <c r="I34" i="3"/>
  <c r="I20" i="7" s="1"/>
  <c r="E37" i="3"/>
  <c r="L19" i="7"/>
  <c r="L25" i="7" s="1"/>
  <c r="F37" i="3"/>
  <c r="E39" i="3"/>
  <c r="E29" i="7" s="1"/>
  <c r="F34" i="3"/>
  <c r="F20" i="7" s="1"/>
  <c r="G39" i="3"/>
  <c r="G29" i="7" s="1"/>
  <c r="I57" i="14"/>
  <c r="I64" i="14" s="1"/>
  <c r="F39" i="3"/>
  <c r="F44" i="3" s="1"/>
  <c r="I43" i="14"/>
  <c r="I65" i="14" s="1"/>
  <c r="F13" i="7"/>
  <c r="H13" i="7"/>
  <c r="I15" i="8"/>
  <c r="I14" i="8"/>
  <c r="I19" i="8"/>
  <c r="I13" i="8"/>
  <c r="I12" i="8"/>
  <c r="I11" i="8"/>
  <c r="J11" i="8" s="1"/>
  <c r="I17" i="8"/>
  <c r="I16" i="8"/>
  <c r="I18" i="8"/>
  <c r="O27" i="7"/>
  <c r="K37" i="3"/>
  <c r="O12" i="7"/>
  <c r="K39" i="3"/>
  <c r="N31" i="7"/>
  <c r="N12" i="7"/>
  <c r="H29" i="7"/>
  <c r="C25" i="34" s="1"/>
  <c r="E13" i="7"/>
  <c r="E19" i="7"/>
  <c r="B24" i="8"/>
  <c r="D24" i="8" s="1"/>
  <c r="D23" i="8"/>
  <c r="E23" i="8" s="1"/>
  <c r="N43" i="7"/>
  <c r="O43" i="7"/>
  <c r="G13" i="7"/>
  <c r="G19" i="7"/>
  <c r="G25" i="7" s="1"/>
  <c r="G34" i="3"/>
  <c r="G20" i="7" s="1"/>
  <c r="O31" i="7"/>
  <c r="K13" i="7"/>
  <c r="K19" i="7"/>
  <c r="K25" i="7" s="1"/>
  <c r="J51" i="14"/>
  <c r="J53" i="14" s="1"/>
  <c r="J43" i="14" s="1"/>
  <c r="J65" i="14" s="1"/>
  <c r="N27" i="7"/>
  <c r="L24" i="8"/>
  <c r="G24" i="8"/>
  <c r="D14" i="7"/>
  <c r="D44" i="3"/>
  <c r="D40" i="3"/>
  <c r="D21" i="7" s="1"/>
  <c r="C44" i="3"/>
  <c r="C40" i="3"/>
  <c r="C21" i="7" s="1"/>
  <c r="H40" i="3"/>
  <c r="H21" i="7" s="1"/>
  <c r="H44" i="3"/>
  <c r="N18" i="7" l="1"/>
  <c r="O18" i="7"/>
  <c r="C21" i="34"/>
  <c r="C14" i="34"/>
  <c r="L44" i="3"/>
  <c r="L48" i="3" s="1"/>
  <c r="L50" i="3" s="1"/>
  <c r="L28" i="7" s="1"/>
  <c r="G13" i="34"/>
  <c r="J29" i="7"/>
  <c r="E25" i="34" s="1"/>
  <c r="E13" i="34"/>
  <c r="K40" i="3"/>
  <c r="K21" i="7" s="1"/>
  <c r="F13" i="34"/>
  <c r="J14" i="7"/>
  <c r="D13" i="34"/>
  <c r="I44" i="3"/>
  <c r="I40" i="3"/>
  <c r="I21" i="7" s="1"/>
  <c r="J44" i="3"/>
  <c r="J48" i="3" s="1"/>
  <c r="J50" i="3" s="1"/>
  <c r="J28" i="7" s="1"/>
  <c r="F40" i="3"/>
  <c r="F21" i="7" s="1"/>
  <c r="H57" i="14"/>
  <c r="H64" i="14" s="1"/>
  <c r="H67" i="14" s="1"/>
  <c r="G44" i="3"/>
  <c r="F29" i="7"/>
  <c r="K43" i="14"/>
  <c r="K65" i="14" s="1"/>
  <c r="L40" i="3"/>
  <c r="L21" i="7" s="1"/>
  <c r="K57" i="14"/>
  <c r="K64" i="14" s="1"/>
  <c r="L29" i="7"/>
  <c r="G25" i="34" s="1"/>
  <c r="H14" i="7"/>
  <c r="I29" i="7"/>
  <c r="D25" i="34" s="1"/>
  <c r="N20" i="7"/>
  <c r="I14" i="7"/>
  <c r="E14" i="7"/>
  <c r="J18" i="8"/>
  <c r="I67" i="14"/>
  <c r="F14" i="7"/>
  <c r="E44" i="3"/>
  <c r="F45" i="3" s="1"/>
  <c r="E40" i="3"/>
  <c r="E21" i="7" s="1"/>
  <c r="G14" i="7"/>
  <c r="G40" i="3"/>
  <c r="G21" i="7" s="1"/>
  <c r="O20" i="7"/>
  <c r="I21" i="8"/>
  <c r="I23" i="8"/>
  <c r="J17" i="8"/>
  <c r="K44" i="3"/>
  <c r="I22" i="8"/>
  <c r="K29" i="7"/>
  <c r="F25" i="34" s="1"/>
  <c r="J16" i="8"/>
  <c r="I20" i="8"/>
  <c r="J20" i="8" s="1"/>
  <c r="K14" i="7"/>
  <c r="I24" i="8"/>
  <c r="J12" i="8"/>
  <c r="L14" i="7"/>
  <c r="J13" i="8"/>
  <c r="J19" i="8"/>
  <c r="J15" i="8"/>
  <c r="J14" i="8"/>
  <c r="N13" i="7"/>
  <c r="E24" i="8"/>
  <c r="J57" i="14"/>
  <c r="C48" i="3"/>
  <c r="C50" i="3" s="1"/>
  <c r="C28" i="7" s="1"/>
  <c r="O13" i="7"/>
  <c r="E25" i="7"/>
  <c r="N19" i="7"/>
  <c r="O19" i="7"/>
  <c r="H48" i="3"/>
  <c r="H50" i="3" s="1"/>
  <c r="H28" i="7" s="1"/>
  <c r="H30" i="7" s="1"/>
  <c r="D45" i="3"/>
  <c r="D48" i="3"/>
  <c r="D50" i="3" s="1"/>
  <c r="D28" i="7" s="1"/>
  <c r="D30" i="7" s="1"/>
  <c r="F48" i="3"/>
  <c r="F50" i="3" s="1"/>
  <c r="F28" i="7" s="1"/>
  <c r="F30" i="7" l="1"/>
  <c r="D14" i="34"/>
  <c r="D21" i="34"/>
  <c r="I48" i="3"/>
  <c r="I50" i="3" s="1"/>
  <c r="I28" i="7" s="1"/>
  <c r="I30" i="7" s="1"/>
  <c r="I45" i="3"/>
  <c r="D15" i="34" s="1"/>
  <c r="G21" i="34"/>
  <c r="G14" i="34"/>
  <c r="J30" i="7"/>
  <c r="K45" i="3"/>
  <c r="F15" i="34" s="1"/>
  <c r="F21" i="34"/>
  <c r="F14" i="34"/>
  <c r="J45" i="3"/>
  <c r="E15" i="34" s="1"/>
  <c r="E14" i="34"/>
  <c r="E21" i="34"/>
  <c r="K67" i="14"/>
  <c r="F25" i="33"/>
  <c r="H45" i="3"/>
  <c r="C15" i="34" s="1"/>
  <c r="C25" i="33"/>
  <c r="C46" i="33" s="1"/>
  <c r="C47" i="33" s="1"/>
  <c r="E25" i="33"/>
  <c r="E46" i="33" s="1"/>
  <c r="E47" i="33" s="1"/>
  <c r="G48" i="3"/>
  <c r="G50" i="3" s="1"/>
  <c r="G28" i="7" s="1"/>
  <c r="G30" i="7" s="1"/>
  <c r="G45" i="3"/>
  <c r="G25" i="33"/>
  <c r="G46" i="33" s="1"/>
  <c r="G47" i="33" s="1"/>
  <c r="O21" i="7"/>
  <c r="I25" i="33"/>
  <c r="I46" i="33" s="1"/>
  <c r="I47" i="33" s="1"/>
  <c r="N29" i="7"/>
  <c r="L30" i="7"/>
  <c r="E48" i="3"/>
  <c r="E50" i="3" s="1"/>
  <c r="E28" i="7" s="1"/>
  <c r="E30" i="7" s="1"/>
  <c r="L45" i="3"/>
  <c r="G15" i="34" s="1"/>
  <c r="N21" i="7"/>
  <c r="E45" i="3"/>
  <c r="J22" i="8"/>
  <c r="J23" i="8"/>
  <c r="K48" i="3"/>
  <c r="K50" i="3" s="1"/>
  <c r="N10" i="8" a="1"/>
  <c r="N11" i="8" s="1"/>
  <c r="J24" i="8"/>
  <c r="O29" i="7"/>
  <c r="N14" i="7"/>
  <c r="O14" i="7"/>
  <c r="J21" i="8"/>
  <c r="J64" i="14"/>
  <c r="J67" i="14" s="1"/>
  <c r="K60" i="14"/>
  <c r="F13" i="15" s="1"/>
  <c r="K59" i="14"/>
  <c r="C30" i="7"/>
  <c r="N25" i="7"/>
  <c r="O25" i="7"/>
  <c r="F46" i="33" l="1"/>
  <c r="F47" i="33" s="1"/>
  <c r="D25" i="33"/>
  <c r="D46" i="33" s="1"/>
  <c r="D47" i="33" s="1"/>
  <c r="K28" i="7"/>
  <c r="K30" i="7" s="1"/>
  <c r="N30" i="7" s="1"/>
  <c r="N14" i="8"/>
  <c r="N18" i="8"/>
  <c r="N13" i="8"/>
  <c r="N16" i="8"/>
  <c r="N19" i="8"/>
  <c r="N17" i="8"/>
  <c r="N15" i="8"/>
  <c r="N10" i="8"/>
  <c r="O11" i="8" s="1"/>
  <c r="N12" i="8"/>
  <c r="O12" i="8" s="1"/>
  <c r="K69" i="14"/>
  <c r="K70" i="14"/>
  <c r="D20" i="15" s="1"/>
  <c r="G10" i="15" s="1"/>
  <c r="G13" i="15"/>
  <c r="H13" i="15" s="1"/>
  <c r="I13" i="15" s="1"/>
  <c r="J13" i="15" s="1"/>
  <c r="K13" i="15" s="1"/>
  <c r="L13" i="15" s="1"/>
  <c r="F14" i="15"/>
  <c r="O28" i="7" l="1"/>
  <c r="O30" i="7"/>
  <c r="N28" i="7"/>
  <c r="H42" i="33"/>
  <c r="H25" i="33"/>
  <c r="H46" i="33" s="1"/>
  <c r="H47" i="33" s="1"/>
  <c r="O15" i="8"/>
  <c r="O19" i="8"/>
  <c r="O18" i="8"/>
  <c r="O16" i="8"/>
  <c r="O13" i="8"/>
  <c r="O14" i="8"/>
  <c r="O17" i="8"/>
  <c r="N20" i="8"/>
  <c r="O20" i="8" s="1"/>
  <c r="N21" i="8"/>
  <c r="N22" i="8"/>
  <c r="N24" i="8"/>
  <c r="N23" i="8"/>
  <c r="G12" i="15"/>
  <c r="G14" i="15" s="1"/>
  <c r="G18" i="15" s="1"/>
  <c r="H10" i="15"/>
  <c r="O22" i="8" l="1"/>
  <c r="O21" i="8"/>
  <c r="O23" i="8"/>
  <c r="O24" i="8"/>
  <c r="H12" i="15"/>
  <c r="H14" i="15" s="1"/>
  <c r="H18" i="15" s="1"/>
  <c r="I10" i="15"/>
  <c r="J10" i="15" l="1"/>
  <c r="I12" i="15"/>
  <c r="I14" i="15" s="1"/>
  <c r="I18" i="15" s="1"/>
  <c r="K10" i="15" l="1"/>
  <c r="J12" i="15"/>
  <c r="J14" i="15" s="1"/>
  <c r="J18" i="15" s="1"/>
  <c r="L10" i="15" l="1"/>
  <c r="L12" i="15" s="1"/>
  <c r="L14" i="15" s="1"/>
  <c r="K12" i="15"/>
  <c r="K14" i="15" s="1"/>
  <c r="K18" i="15" s="1"/>
  <c r="D26" i="15" l="1"/>
  <c r="D30" i="15" s="1"/>
  <c r="D35" i="15" s="1"/>
  <c r="L18" i="15"/>
  <c r="D34" i="15" s="1"/>
  <c r="D36" i="15" l="1"/>
  <c r="G25" i="15" s="1"/>
  <c r="D40" i="15" l="1"/>
  <c r="D43" i="15" s="1"/>
  <c r="D46" i="1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<sst xmlns="http://schemas.openxmlformats.org/spreadsheetml/2006/main" count="33817" uniqueCount="16384">
  <si>
    <t>Adjusted Equity Shares in Cr</t>
  </si>
  <si>
    <t>DERIVED:</t>
  </si>
  <si>
    <t>PRICE:</t>
  </si>
  <si>
    <t>Net Cash Flow</t>
  </si>
  <si>
    <t>Cash from Financing Activity</t>
  </si>
  <si>
    <t>Cash from Investing Activity</t>
  </si>
  <si>
    <t>Cash from Operating Activity</t>
  </si>
  <si>
    <t>Report Date</t>
  </si>
  <si>
    <t>CASH FLOW:</t>
  </si>
  <si>
    <t>Face value</t>
  </si>
  <si>
    <t>New Bonus Shares</t>
  </si>
  <si>
    <t>No. of Equity Shares</t>
  </si>
  <si>
    <t>Cash &amp; Bank</t>
  </si>
  <si>
    <t>Inventory</t>
  </si>
  <si>
    <t>Receivables</t>
  </si>
  <si>
    <t>Total</t>
  </si>
  <si>
    <t>Other Assets</t>
  </si>
  <si>
    <t>Investments</t>
  </si>
  <si>
    <t>Capital Work in Progress</t>
  </si>
  <si>
    <t>Net Block</t>
  </si>
  <si>
    <t>Other Liabilities</t>
  </si>
  <si>
    <t>Borrowings</t>
  </si>
  <si>
    <t>Reserves</t>
  </si>
  <si>
    <t>Equity Share Capital</t>
  </si>
  <si>
    <t>BALANCE SHEET</t>
  </si>
  <si>
    <t>Operating Profit</t>
  </si>
  <si>
    <t>Net profit</t>
  </si>
  <si>
    <t>Tax</t>
  </si>
  <si>
    <t>Profit before tax</t>
  </si>
  <si>
    <t>Interest</t>
  </si>
  <si>
    <t>Depreciation</t>
  </si>
  <si>
    <t>Other Income</t>
  </si>
  <si>
    <t>Expenses</t>
  </si>
  <si>
    <t>Sales</t>
  </si>
  <si>
    <t>Quarters</t>
  </si>
  <si>
    <t>Dividend Amount</t>
  </si>
  <si>
    <t>Other Expenses</t>
  </si>
  <si>
    <t>Selling and admin</t>
  </si>
  <si>
    <t>Employee Cost</t>
  </si>
  <si>
    <t>Other Mfr. Exp</t>
  </si>
  <si>
    <t>Power and Fuel</t>
  </si>
  <si>
    <t>Change in Inventory</t>
  </si>
  <si>
    <t>Raw Material Cost</t>
  </si>
  <si>
    <t>PROFIT &amp; LOSS</t>
  </si>
  <si>
    <t>Market Capitalization</t>
  </si>
  <si>
    <t>Current Price</t>
  </si>
  <si>
    <t>Face Value</t>
  </si>
  <si>
    <t>Number of shares</t>
  </si>
  <si>
    <t>META</t>
  </si>
  <si>
    <t>CURRENT VERSION</t>
  </si>
  <si>
    <t>PLEASE DO NOT MAKE ANY CHANGES TO THIS SHEET</t>
  </si>
  <si>
    <t>LATEST VERSION</t>
  </si>
  <si>
    <t>HINDUSTAN UNILEVER LTD</t>
  </si>
  <si>
    <t>COMPANY NAME</t>
  </si>
  <si>
    <t xml:space="preserve">  </t>
  </si>
  <si>
    <t>Years</t>
  </si>
  <si>
    <t>LTM</t>
  </si>
  <si>
    <t>Income Statement</t>
  </si>
  <si>
    <t>#</t>
  </si>
  <si>
    <t>Sales Growth</t>
  </si>
  <si>
    <t>-</t>
  </si>
  <si>
    <t>COGS</t>
  </si>
  <si>
    <t>COGS % Sales</t>
  </si>
  <si>
    <t>Gross Profit</t>
  </si>
  <si>
    <t>Selling &amp; General expenses</t>
  </si>
  <si>
    <t>S&amp;G Expense % Sales</t>
  </si>
  <si>
    <t>EBIDTA</t>
  </si>
  <si>
    <t>EBITDA Margins</t>
  </si>
  <si>
    <t>Interest % Sales</t>
  </si>
  <si>
    <t>Depriciation</t>
  </si>
  <si>
    <t>Depriciation % Sales</t>
  </si>
  <si>
    <t>Earnings Before Tax</t>
  </si>
  <si>
    <t>EBT % Sales</t>
  </si>
  <si>
    <t>Effective Tax rate</t>
  </si>
  <si>
    <t xml:space="preserve">Net Profit </t>
  </si>
  <si>
    <t>Net Margins</t>
  </si>
  <si>
    <t xml:space="preserve">No. of Equity Shares </t>
  </si>
  <si>
    <t xml:space="preserve">Earnings Per Share </t>
  </si>
  <si>
    <t>Dividend Per Share</t>
  </si>
  <si>
    <t>EPS Growth %</t>
  </si>
  <si>
    <t>Dividend Payout Ratio</t>
  </si>
  <si>
    <t xml:space="preserve">Retained Earnings </t>
  </si>
  <si>
    <t>Balance Sheet</t>
  </si>
  <si>
    <t>Total Liabilities</t>
  </si>
  <si>
    <t xml:space="preserve">Fixed Assets Net Block </t>
  </si>
  <si>
    <t xml:space="preserve">Total Non-Current Assets </t>
  </si>
  <si>
    <t>Total Current Assets</t>
  </si>
  <si>
    <t xml:space="preserve">Total Assets </t>
  </si>
  <si>
    <t>Cash from Operating Activity -</t>
  </si>
  <si>
    <t>Profit from operations</t>
  </si>
  <si>
    <t>Payables</t>
  </si>
  <si>
    <t>Cash from Investing Activity -</t>
  </si>
  <si>
    <t>Fixed assets purchased</t>
  </si>
  <si>
    <t>Fixed assets sold</t>
  </si>
  <si>
    <t>Investments purchased</t>
  </si>
  <si>
    <t>Investments sold</t>
  </si>
  <si>
    <t>Interest received</t>
  </si>
  <si>
    <t>Dividends received</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</si>
  <si>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</si>
  <si>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</si>
  <si>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</si>
  <si>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</si>
  <si>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</si>
  <si>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</si>
  <si>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</si>
  <si>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</si>
  <si>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</si>
  <si>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Cash Flow Statements</t>
  </si>
  <si>
    <t>Cash From Operating Activities</t>
  </si>
  <si>
    <t>Operating Activities</t>
  </si>
  <si>
    <t>Investing Activities</t>
  </si>
  <si>
    <t>Cash From Investing Activities</t>
  </si>
  <si>
    <t>Financing Activities</t>
  </si>
  <si>
    <t>Cash From Financing Activities</t>
  </si>
  <si>
    <t>Cash Flow Statements (Consolidated)</t>
  </si>
  <si>
    <t xml:space="preserve"> </t>
  </si>
  <si>
    <t>EBIDTA Growth</t>
  </si>
  <si>
    <t>EBIT Growth</t>
  </si>
  <si>
    <t>Net Profit Growth</t>
  </si>
  <si>
    <t>Dividend Growth</t>
  </si>
  <si>
    <t>Gross Margin</t>
  </si>
  <si>
    <t>EBIDTA Margin</t>
  </si>
  <si>
    <t>EBIT Margin</t>
  </si>
  <si>
    <t>EBT Margin</t>
  </si>
  <si>
    <t>Net Profit Margin</t>
  </si>
  <si>
    <t>SalesExpenses%Sales</t>
  </si>
  <si>
    <t>Depreciation%Sales</t>
  </si>
  <si>
    <t>OperatingIncome%Sales</t>
  </si>
  <si>
    <t>Return On Captial Employed</t>
  </si>
  <si>
    <t>Retained Earnings</t>
  </si>
  <si>
    <t>Return on Equity</t>
  </si>
  <si>
    <t>Self Sustained Growth Rate</t>
  </si>
  <si>
    <t>Interest Coverage Ratio</t>
  </si>
  <si>
    <t>Debtor Turnover Ratio</t>
  </si>
  <si>
    <t>Creditor Turnover Ratio</t>
  </si>
  <si>
    <t>Inventory Turnover Ratio</t>
  </si>
  <si>
    <t>Fixed Assets Turnover Ratio</t>
  </si>
  <si>
    <t>Equity Capital Turnover Ratio</t>
  </si>
  <si>
    <t>Total Capital turnover ratio</t>
  </si>
  <si>
    <t>Debtor Days</t>
  </si>
  <si>
    <t>Payable Days</t>
  </si>
  <si>
    <t>Inventory Days</t>
  </si>
  <si>
    <t>Cash Conversion cycle</t>
  </si>
  <si>
    <t>CFO/Sales</t>
  </si>
  <si>
    <t>CFO/Total Assets</t>
  </si>
  <si>
    <t>CFO/Total Debt</t>
  </si>
  <si>
    <t>Mean</t>
  </si>
  <si>
    <t>Median</t>
  </si>
  <si>
    <t>Trend</t>
  </si>
  <si>
    <t>Year Weight</t>
  </si>
  <si>
    <t>Year</t>
  </si>
  <si>
    <t>Sales as Growth</t>
  </si>
  <si>
    <t>EBIDTA as Growth</t>
  </si>
  <si>
    <t>EPS as Growth</t>
  </si>
  <si>
    <t>Particulars</t>
  </si>
  <si>
    <t>Total Assets</t>
  </si>
  <si>
    <t>Total  Assets</t>
  </si>
  <si>
    <t>Other</t>
  </si>
  <si>
    <t>Equity Capital</t>
  </si>
  <si>
    <t>Borrowings -</t>
  </si>
  <si>
    <t>Long term Borrowings</t>
  </si>
  <si>
    <t>Short term Borrowings</t>
  </si>
  <si>
    <t>Lease Liabilities</t>
  </si>
  <si>
    <t>Other Borrowings</t>
  </si>
  <si>
    <t>Other Liabilities -</t>
  </si>
  <si>
    <t>Non controlling int</t>
  </si>
  <si>
    <t>Trade Payables</t>
  </si>
  <si>
    <t>Other liability items</t>
  </si>
  <si>
    <t>Fixed Assets -</t>
  </si>
  <si>
    <t>Land</t>
  </si>
  <si>
    <t>Building</t>
  </si>
  <si>
    <t>Plant Machinery</t>
  </si>
  <si>
    <t>Equipments</t>
  </si>
  <si>
    <t>Furniture n fittings</t>
  </si>
  <si>
    <t>Vehicles</t>
  </si>
  <si>
    <t>Intangible Assets</t>
  </si>
  <si>
    <t>Other fixed assets</t>
  </si>
  <si>
    <t>Gross Block</t>
  </si>
  <si>
    <t>Accumulated Depreciation</t>
  </si>
  <si>
    <t>CWIP</t>
  </si>
  <si>
    <t>Other Assets -</t>
  </si>
  <si>
    <t>Inventories</t>
  </si>
  <si>
    <t>Trade receivables</t>
  </si>
  <si>
    <t>Cash Equivalents</t>
  </si>
  <si>
    <t>Loans n Advances</t>
  </si>
  <si>
    <t>Other asset items</t>
  </si>
  <si>
    <t xml:space="preserve">Net Block </t>
  </si>
  <si>
    <t>Calculation of ROIC</t>
  </si>
  <si>
    <t>Current Assets</t>
  </si>
  <si>
    <t xml:space="preserve">Total Current Assets </t>
  </si>
  <si>
    <t>Current Liabilities</t>
  </si>
  <si>
    <t>Total Current Liabilities</t>
  </si>
  <si>
    <t>Net Working Capital</t>
  </si>
  <si>
    <t>Non - Current Assets</t>
  </si>
  <si>
    <t>Accumulated Depriciation</t>
  </si>
  <si>
    <t>Net Non Current Assets</t>
  </si>
  <si>
    <t xml:space="preserve">Invested Capital </t>
  </si>
  <si>
    <t>EBIT</t>
  </si>
  <si>
    <t>ROIC</t>
  </si>
  <si>
    <t>Calculation of Reinvestment Rate</t>
  </si>
  <si>
    <t>Net Capex</t>
  </si>
  <si>
    <t>Change in Working Capital</t>
  </si>
  <si>
    <t>Marginal Tax Rate</t>
  </si>
  <si>
    <t>Reinvestment</t>
  </si>
  <si>
    <t>EBIT(1-T)</t>
  </si>
  <si>
    <t>Reinvestment Rate</t>
  </si>
  <si>
    <t>4 Year Average</t>
  </si>
  <si>
    <t>4 Year median</t>
  </si>
  <si>
    <t>Calculation of Growth Rate</t>
  </si>
  <si>
    <t>Intrinsic Growth</t>
  </si>
  <si>
    <t>Calculation of PV of FCFF</t>
  </si>
  <si>
    <t>Tax Rate</t>
  </si>
  <si>
    <t>Less: Reinvestment Rate</t>
  </si>
  <si>
    <t>Free Cash Flow to Firm</t>
  </si>
  <si>
    <t>Mid Year Convention</t>
  </si>
  <si>
    <t>Discounting Factor</t>
  </si>
  <si>
    <t>PV of FCFF</t>
  </si>
  <si>
    <t>Expected Growth</t>
  </si>
  <si>
    <t>Terminal Growth</t>
  </si>
  <si>
    <t>WACC</t>
  </si>
  <si>
    <t>Calculation of Terminal Value</t>
  </si>
  <si>
    <t>FCFF(n+1)</t>
  </si>
  <si>
    <t>Terminal Growth Rate</t>
  </si>
  <si>
    <t>Terminal Value</t>
  </si>
  <si>
    <t>PV of Terminal Value</t>
  </si>
  <si>
    <t>Value of Operating Assets</t>
  </si>
  <si>
    <t>Add: Cash</t>
  </si>
  <si>
    <t>Less: Debt</t>
  </si>
  <si>
    <t>Calculation of Equity Value Per Share</t>
  </si>
  <si>
    <t>Value of Equity</t>
  </si>
  <si>
    <t>No. of Shares</t>
  </si>
  <si>
    <t>Equity Value Per share</t>
  </si>
  <si>
    <t>Share Price</t>
  </si>
  <si>
    <t>Discount/Premium</t>
  </si>
  <si>
    <t>Loans Advances</t>
  </si>
  <si>
    <t>Operating Deposits</t>
  </si>
  <si>
    <t>Other WC items</t>
  </si>
  <si>
    <t>Direct Taxes</t>
  </si>
  <si>
    <t>Other Opertaing Items</t>
  </si>
  <si>
    <t>Exceptional CF Items</t>
  </si>
  <si>
    <t>Invest in Susidiaries</t>
  </si>
  <si>
    <t>Loans to Subsidiaries</t>
  </si>
  <si>
    <t>Redemp n Canc of Shares</t>
  </si>
  <si>
    <t>Acquisition of companies</t>
  </si>
  <si>
    <t>Advance from customers</t>
  </si>
  <si>
    <t>Railway Sidings</t>
  </si>
  <si>
    <t>Advance from Customers</t>
  </si>
  <si>
    <t>Weighted Average Cost of Capital</t>
  </si>
  <si>
    <t>All Figures are in INR Unless Stated Otherwise</t>
  </si>
  <si>
    <t>Peer Comps</t>
  </si>
  <si>
    <t>Debt /</t>
  </si>
  <si>
    <t>Debt/</t>
  </si>
  <si>
    <t>Levered</t>
  </si>
  <si>
    <t>Unlevered</t>
  </si>
  <si>
    <t>Name Of the company</t>
  </si>
  <si>
    <t>Country</t>
  </si>
  <si>
    <t>Total Debt</t>
  </si>
  <si>
    <t>Total Equity</t>
  </si>
  <si>
    <r>
      <t xml:space="preserve">Tax Rate </t>
    </r>
    <r>
      <rPr>
        <vertAlign val="superscript"/>
        <sz val="11"/>
        <color theme="1"/>
        <rFont val="Calibri"/>
        <family val="2"/>
      </rPr>
      <t>1</t>
    </r>
  </si>
  <si>
    <t>Equity</t>
  </si>
  <si>
    <t>Capital</t>
  </si>
  <si>
    <r>
      <t xml:space="preserve">Beta </t>
    </r>
    <r>
      <rPr>
        <vertAlign val="superscript"/>
        <sz val="11"/>
        <color theme="1"/>
        <rFont val="Calibri"/>
        <family val="2"/>
      </rPr>
      <t>2</t>
    </r>
  </si>
  <si>
    <r>
      <t xml:space="preserve">Beta </t>
    </r>
    <r>
      <rPr>
        <vertAlign val="superscript"/>
        <sz val="11"/>
        <color theme="1"/>
        <rFont val="Calibri"/>
        <family val="2"/>
      </rPr>
      <t>3</t>
    </r>
  </si>
  <si>
    <t>India</t>
  </si>
  <si>
    <t>Average</t>
  </si>
  <si>
    <t>Cost of Debt</t>
  </si>
  <si>
    <t>Cost of Equity</t>
  </si>
  <si>
    <t>Pre-Tax Cost of Debt</t>
  </si>
  <si>
    <t>Risk Free Rate</t>
  </si>
  <si>
    <t>Equity Risk Premium</t>
  </si>
  <si>
    <t>Post-Tax Cost of Debt</t>
  </si>
  <si>
    <r>
      <t xml:space="preserve">Levered Beta </t>
    </r>
    <r>
      <rPr>
        <vertAlign val="superscript"/>
        <sz val="11"/>
        <color theme="1"/>
        <rFont val="Calibri"/>
        <family val="2"/>
      </rPr>
      <t>4</t>
    </r>
  </si>
  <si>
    <t>Capital Structure</t>
  </si>
  <si>
    <t>Levered Beta</t>
  </si>
  <si>
    <t>Current</t>
  </si>
  <si>
    <t>Target</t>
  </si>
  <si>
    <t>Comps Median Unlevered Beta</t>
  </si>
  <si>
    <t>Target Debt/Equity</t>
  </si>
  <si>
    <t>Total Capital</t>
  </si>
  <si>
    <t>Debt / Equity</t>
  </si>
  <si>
    <t>Notes:</t>
  </si>
  <si>
    <t>1. Tax Rate considered as Marginal Tax Rate for the country</t>
  </si>
  <si>
    <t>Equity Weight</t>
  </si>
  <si>
    <t>2. Levered Beta is based on 5 year monthly data</t>
  </si>
  <si>
    <t>3. Unlevered Beta = Levered Beta/(1+(1-Tax Rate) x Debt/Equity)</t>
  </si>
  <si>
    <t>Cost of debt</t>
  </si>
  <si>
    <t>4. Levered Beta = Unlevered Beta*(1+(1-Tax Rate) x Debt/Equity)</t>
  </si>
  <si>
    <t>Debt Weight</t>
  </si>
  <si>
    <t>ITC</t>
  </si>
  <si>
    <t>Return on Markets</t>
  </si>
  <si>
    <t>Annual Return</t>
  </si>
  <si>
    <t>Average Return</t>
  </si>
  <si>
    <t>Dividend Yield</t>
  </si>
  <si>
    <t>Total Market Return</t>
  </si>
  <si>
    <t>S.No.</t>
  </si>
  <si>
    <t>Name</t>
  </si>
  <si>
    <t>CMP Rs.</t>
  </si>
  <si>
    <t xml:space="preserve">Mar Cap Rs.Cr. </t>
  </si>
  <si>
    <t>Debt Rs.Cr.</t>
  </si>
  <si>
    <t>Debt / Eq</t>
  </si>
  <si>
    <t>Hindustan Foods</t>
  </si>
  <si>
    <t>Godrej Consumer</t>
  </si>
  <si>
    <t>Dabur India</t>
  </si>
  <si>
    <t>Date</t>
  </si>
  <si>
    <t>Closing Price</t>
  </si>
  <si>
    <t>Return</t>
  </si>
  <si>
    <t>ITC Weekly Returns</t>
  </si>
  <si>
    <t>Adj Close</t>
  </si>
  <si>
    <t>Godrej</t>
  </si>
  <si>
    <t xml:space="preserve">Dabur </t>
  </si>
  <si>
    <t>HUL</t>
  </si>
  <si>
    <t>Godrej Weekly Returns</t>
  </si>
  <si>
    <t>Hindustan Foods Weekly Returns</t>
  </si>
  <si>
    <t>Dabur Weekly Returns</t>
  </si>
  <si>
    <t>Nifty Returns</t>
  </si>
  <si>
    <t xml:space="preserve">Nifty </t>
  </si>
  <si>
    <t>HUL Weekly Returns</t>
  </si>
  <si>
    <t>Beta 1</t>
  </si>
  <si>
    <t>Beta 2</t>
  </si>
  <si>
    <t>Beta 3</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</si>
  <si>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</si>
  <si>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</si>
  <si>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</si>
  <si>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</si>
  <si>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</si>
  <si>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</si>
  <si>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</si>
  <si>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</si>
  <si>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</si>
  <si>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</si>
  <si>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</si>
  <si>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</si>
  <si>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</si>
  <si>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</si>
  <si>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</si>
  <si>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</si>
  <si>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</si>
  <si>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</si>
  <si>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</si>
  <si>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</si>
  <si>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</si>
  <si>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</si>
  <si>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</si>
  <si>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</si>
  <si>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Beta Drifting</t>
  </si>
  <si>
    <t>Raw Beta Weight</t>
  </si>
  <si>
    <t>Market Beta</t>
  </si>
  <si>
    <t>Market Beta Weight</t>
  </si>
  <si>
    <t>Adjusted Beta</t>
  </si>
  <si>
    <t>ITC Beta Calculation</t>
  </si>
  <si>
    <t xml:space="preserve">Beta 3 </t>
  </si>
  <si>
    <t xml:space="preserve">Can be calculated using data analysis Regression </t>
  </si>
  <si>
    <t>ITC Beta Drifting</t>
  </si>
  <si>
    <t xml:space="preserve">Market Beta </t>
  </si>
  <si>
    <t xml:space="preserve">Adjusted Beta </t>
  </si>
  <si>
    <t>Godrej Beta Calculation</t>
  </si>
  <si>
    <t>Beta2</t>
  </si>
  <si>
    <t>Godrej Beta Drifting</t>
  </si>
  <si>
    <t>Raw Beta weight</t>
  </si>
  <si>
    <t>Market Beta weight</t>
  </si>
  <si>
    <t>Hindustan Foods Beta Calculation</t>
  </si>
  <si>
    <t xml:space="preserve">Beta 1 </t>
  </si>
  <si>
    <t xml:space="preserve">Beta 2 </t>
  </si>
  <si>
    <t>Hindustan Foods Beta Drifting</t>
  </si>
  <si>
    <t>Dabur Beta Calculation</t>
  </si>
  <si>
    <t>Dabur Beta Drifting</t>
  </si>
  <si>
    <t>Dabur</t>
  </si>
  <si>
    <t>Hindustand Uniliver</t>
  </si>
  <si>
    <t xml:space="preserve">Comparable Company Valuation </t>
  </si>
  <si>
    <t>Company</t>
  </si>
  <si>
    <t>Ticker</t>
  </si>
  <si>
    <t>Share Outstanding</t>
  </si>
  <si>
    <t>Equity Value</t>
  </si>
  <si>
    <t>Net Debt</t>
  </si>
  <si>
    <t>Enterprise Value</t>
  </si>
  <si>
    <t>Market Data</t>
  </si>
  <si>
    <t>Revenue</t>
  </si>
  <si>
    <t>EBITDA</t>
  </si>
  <si>
    <t>Net Income</t>
  </si>
  <si>
    <t>Valuation</t>
  </si>
  <si>
    <t>Financials</t>
  </si>
  <si>
    <t>No. Eq. Shares Cr.</t>
  </si>
  <si>
    <t>Cash End Rs.Cr.</t>
  </si>
  <si>
    <t xml:space="preserve">Sales Rs.Cr. </t>
  </si>
  <si>
    <t>EBIDT Ann Rs.Cr.</t>
  </si>
  <si>
    <t>NP 12M Rs.Cr.</t>
  </si>
  <si>
    <t>AWL Agri Busine.</t>
  </si>
  <si>
    <t>Hind. Unilever</t>
  </si>
  <si>
    <t>Patanjali Foods</t>
  </si>
  <si>
    <t>EID Parry</t>
  </si>
  <si>
    <t>Gokul Agro</t>
  </si>
  <si>
    <t>Nestle India</t>
  </si>
  <si>
    <t>Varun Beverages</t>
  </si>
  <si>
    <t>Tata Consumer</t>
  </si>
  <si>
    <t>The Bombay Burmah</t>
  </si>
  <si>
    <t>Britannia Inds.</t>
  </si>
  <si>
    <t>Marico</t>
  </si>
  <si>
    <t>United Spirits</t>
  </si>
  <si>
    <t>L T Foods</t>
  </si>
  <si>
    <t>Godrej Agrovet</t>
  </si>
  <si>
    <t>Hatsun Agro</t>
  </si>
  <si>
    <t>Sh.Renuka Sugar</t>
  </si>
  <si>
    <t>United Breweries</t>
  </si>
  <si>
    <t>HMA Agro Inds.</t>
  </si>
  <si>
    <t>Triven.Engg.Ind.</t>
  </si>
  <si>
    <t>Godfrey Phillips</t>
  </si>
  <si>
    <t>Balrampur Chini</t>
  </si>
  <si>
    <t>KRBL</t>
  </si>
  <si>
    <t>Market Cap</t>
  </si>
  <si>
    <t>EV</t>
  </si>
  <si>
    <t>EV/Revenue</t>
  </si>
  <si>
    <t>EV/EBITDA</t>
  </si>
  <si>
    <t>P/E</t>
  </si>
  <si>
    <t>High</t>
  </si>
  <si>
    <t>75th Percentile</t>
  </si>
  <si>
    <t>25th Percentile</t>
  </si>
  <si>
    <t>Low</t>
  </si>
  <si>
    <t xml:space="preserve">Hind. Uniliver Comparable Valuation </t>
  </si>
  <si>
    <t>Implied Enterprise Value</t>
  </si>
  <si>
    <t>Implied Market Value</t>
  </si>
  <si>
    <t>Shares Outstanding</t>
  </si>
  <si>
    <t>Implied Value Per Share</t>
  </si>
  <si>
    <t>Source: The Valuation School,Screener.in</t>
  </si>
  <si>
    <t>Amount in crores</t>
  </si>
  <si>
    <t>Sensitivity Analysis</t>
  </si>
  <si>
    <t>Comps</t>
  </si>
  <si>
    <t>DCF Bear</t>
  </si>
  <si>
    <t xml:space="preserve">DCF Base </t>
  </si>
  <si>
    <t>DCF Bull</t>
  </si>
  <si>
    <t>52W H/L</t>
  </si>
  <si>
    <t>OpenLow</t>
  </si>
  <si>
    <t>OpenHigh</t>
  </si>
  <si>
    <t xml:space="preserve">High </t>
  </si>
  <si>
    <t>Football Field Analysis-Data</t>
  </si>
  <si>
    <t>1996-01-02</t>
  </si>
  <si>
    <t>1996-01-03</t>
  </si>
  <si>
    <t>1996-01-04</t>
  </si>
  <si>
    <t>1996-01-05</t>
  </si>
  <si>
    <t>1996-01-08</t>
  </si>
  <si>
    <t>1996-01-09</t>
  </si>
  <si>
    <t>1996-01-10</t>
  </si>
  <si>
    <t>1996-01-11</t>
  </si>
  <si>
    <t>1996-01-12</t>
  </si>
  <si>
    <t>1996-01-15</t>
  </si>
  <si>
    <t>1996-01-16</t>
  </si>
  <si>
    <t>1996-01-17</t>
  </si>
  <si>
    <t>1996-01-18</t>
  </si>
  <si>
    <t>1996-01-19</t>
  </si>
  <si>
    <t>1996-01-22</t>
  </si>
  <si>
    <t>1996-01-23</t>
  </si>
  <si>
    <t>1996-01-24</t>
  </si>
  <si>
    <t>1996-01-25</t>
  </si>
  <si>
    <t>1996-01-26</t>
  </si>
  <si>
    <t>1996-01-29</t>
  </si>
  <si>
    <t>1996-01-30</t>
  </si>
  <si>
    <t>1996-01-31</t>
  </si>
  <si>
    <t>1996-02-01</t>
  </si>
  <si>
    <t>1996-02-02</t>
  </si>
  <si>
    <t>1996-02-05</t>
  </si>
  <si>
    <t>1996-02-06</t>
  </si>
  <si>
    <t>1996-02-07</t>
  </si>
  <si>
    <t>1996-02-08</t>
  </si>
  <si>
    <t>1996-02-09</t>
  </si>
  <si>
    <t>1996-02-12</t>
  </si>
  <si>
    <t>1996-02-13</t>
  </si>
  <si>
    <t>1996-02-14</t>
  </si>
  <si>
    <t>1996-02-15</t>
  </si>
  <si>
    <t>1996-02-16</t>
  </si>
  <si>
    <t>1996-02-19</t>
  </si>
  <si>
    <t>1996-02-20</t>
  </si>
  <si>
    <t>1996-02-21</t>
  </si>
  <si>
    <t>1996-02-22</t>
  </si>
  <si>
    <t>1996-02-23</t>
  </si>
  <si>
    <t>1996-02-26</t>
  </si>
  <si>
    <t>1996-02-27</t>
  </si>
  <si>
    <t>1996-02-28</t>
  </si>
  <si>
    <t>1996-02-29</t>
  </si>
  <si>
    <t>1996-03-01</t>
  </si>
  <si>
    <t>1996-03-04</t>
  </si>
  <si>
    <t>1996-03-05</t>
  </si>
  <si>
    <t>1996-03-06</t>
  </si>
  <si>
    <t>1996-03-07</t>
  </si>
  <si>
    <t>1996-03-08</t>
  </si>
  <si>
    <t>1996-03-11</t>
  </si>
  <si>
    <t>1996-03-12</t>
  </si>
  <si>
    <t>1996-03-13</t>
  </si>
  <si>
    <t>1996-03-14</t>
  </si>
  <si>
    <t>1996-03-15</t>
  </si>
  <si>
    <t>1996-03-18</t>
  </si>
  <si>
    <t>1996-03-19</t>
  </si>
  <si>
    <t>1996-03-20</t>
  </si>
  <si>
    <t>1996-03-21</t>
  </si>
  <si>
    <t>1996-03-22</t>
  </si>
  <si>
    <t>1996-03-25</t>
  </si>
  <si>
    <t>1996-03-26</t>
  </si>
  <si>
    <t>1996-03-27</t>
  </si>
  <si>
    <t>1996-03-28</t>
  </si>
  <si>
    <t>1996-03-29</t>
  </si>
  <si>
    <t>1996-04-01</t>
  </si>
  <si>
    <t>1996-04-02</t>
  </si>
  <si>
    <t>1996-04-03</t>
  </si>
  <si>
    <t>1996-04-04</t>
  </si>
  <si>
    <t>1996-04-05</t>
  </si>
  <si>
    <t>1996-04-08</t>
  </si>
  <si>
    <t>1996-04-09</t>
  </si>
  <si>
    <t>1996-04-10</t>
  </si>
  <si>
    <t>1996-04-11</t>
  </si>
  <si>
    <t>1996-04-12</t>
  </si>
  <si>
    <t>1996-04-15</t>
  </si>
  <si>
    <t>1996-04-16</t>
  </si>
  <si>
    <t>1996-04-17</t>
  </si>
  <si>
    <t>1996-04-18</t>
  </si>
  <si>
    <t>1996-04-19</t>
  </si>
  <si>
    <t>1996-04-22</t>
  </si>
  <si>
    <t>1996-04-23</t>
  </si>
  <si>
    <t>1996-04-24</t>
  </si>
  <si>
    <t>1996-04-25</t>
  </si>
  <si>
    <t>1996-04-26</t>
  </si>
  <si>
    <t>1996-04-29</t>
  </si>
  <si>
    <t>1996-04-30</t>
  </si>
  <si>
    <t>1996-05-01</t>
  </si>
  <si>
    <t>1996-05-02</t>
  </si>
  <si>
    <t>1996-05-03</t>
  </si>
  <si>
    <t>1996-05-06</t>
  </si>
  <si>
    <t>1996-05-07</t>
  </si>
  <si>
    <t>1996-05-08</t>
  </si>
  <si>
    <t>1996-05-09</t>
  </si>
  <si>
    <t>1996-05-10</t>
  </si>
  <si>
    <t>1996-05-13</t>
  </si>
  <si>
    <t>1996-05-14</t>
  </si>
  <si>
    <t>1996-05-15</t>
  </si>
  <si>
    <t>1996-05-16</t>
  </si>
  <si>
    <t>1996-05-17</t>
  </si>
  <si>
    <t>1996-05-20</t>
  </si>
  <si>
    <t>1996-05-21</t>
  </si>
  <si>
    <t>1996-05-22</t>
  </si>
  <si>
    <t>1996-05-23</t>
  </si>
  <si>
    <t>1996-05-24</t>
  </si>
  <si>
    <t>1996-05-27</t>
  </si>
  <si>
    <t>1996-05-28</t>
  </si>
  <si>
    <t>1996-05-29</t>
  </si>
  <si>
    <t>1996-05-30</t>
  </si>
  <si>
    <t>1996-05-31</t>
  </si>
  <si>
    <t>1996-06-03</t>
  </si>
  <si>
    <t>1996-06-04</t>
  </si>
  <si>
    <t>1996-06-05</t>
  </si>
  <si>
    <t>1996-06-06</t>
  </si>
  <si>
    <t>1996-06-07</t>
  </si>
  <si>
    <t>1996-06-10</t>
  </si>
  <si>
    <t>1996-06-11</t>
  </si>
  <si>
    <t>1996-06-12</t>
  </si>
  <si>
    <t>1996-06-13</t>
  </si>
  <si>
    <t>1996-06-14</t>
  </si>
  <si>
    <t>1996-06-17</t>
  </si>
  <si>
    <t>1996-06-18</t>
  </si>
  <si>
    <t>1996-06-19</t>
  </si>
  <si>
    <t>1996-06-20</t>
  </si>
  <si>
    <t>1996-06-21</t>
  </si>
  <si>
    <t>1996-06-24</t>
  </si>
  <si>
    <t>1996-06-25</t>
  </si>
  <si>
    <t>1996-06-26</t>
  </si>
  <si>
    <t>1996-06-27</t>
  </si>
  <si>
    <t>1996-06-28</t>
  </si>
  <si>
    <t>1996-07-01</t>
  </si>
  <si>
    <t>1996-07-02</t>
  </si>
  <si>
    <t>1996-07-03</t>
  </si>
  <si>
    <t>1996-07-04</t>
  </si>
  <si>
    <t>1996-07-05</t>
  </si>
  <si>
    <t>1996-07-08</t>
  </si>
  <si>
    <t>1996-07-09</t>
  </si>
  <si>
    <t>1996-07-10</t>
  </si>
  <si>
    <t>1996-07-11</t>
  </si>
  <si>
    <t>1996-07-12</t>
  </si>
  <si>
    <t>1996-07-15</t>
  </si>
  <si>
    <t>1996-07-16</t>
  </si>
  <si>
    <t>1996-07-17</t>
  </si>
  <si>
    <t>1996-07-18</t>
  </si>
  <si>
    <t>1996-07-19</t>
  </si>
  <si>
    <t>1996-07-22</t>
  </si>
  <si>
    <t>1996-07-23</t>
  </si>
  <si>
    <t>1996-07-24</t>
  </si>
  <si>
    <t>1996-07-25</t>
  </si>
  <si>
    <t>1996-07-26</t>
  </si>
  <si>
    <t>1996-07-29</t>
  </si>
  <si>
    <t>1996-07-30</t>
  </si>
  <si>
    <t>1996-07-31</t>
  </si>
  <si>
    <t>1996-08-01</t>
  </si>
  <si>
    <t>1996-08-02</t>
  </si>
  <si>
    <t>1996-08-05</t>
  </si>
  <si>
    <t>1996-08-06</t>
  </si>
  <si>
    <t>1996-08-07</t>
  </si>
  <si>
    <t>1996-08-08</t>
  </si>
  <si>
    <t>1996-08-09</t>
  </si>
  <si>
    <t>1996-08-12</t>
  </si>
  <si>
    <t>1996-08-13</t>
  </si>
  <si>
    <t>1996-08-14</t>
  </si>
  <si>
    <t>1996-08-15</t>
  </si>
  <si>
    <t>1996-08-16</t>
  </si>
  <si>
    <t>1996-08-19</t>
  </si>
  <si>
    <t>1996-08-20</t>
  </si>
  <si>
    <t>1996-08-21</t>
  </si>
  <si>
    <t>1996-08-22</t>
  </si>
  <si>
    <t>1996-08-23</t>
  </si>
  <si>
    <t>1996-08-26</t>
  </si>
  <si>
    <t>1996-08-27</t>
  </si>
  <si>
    <t>1996-08-28</t>
  </si>
  <si>
    <t>1996-08-29</t>
  </si>
  <si>
    <t>1996-08-30</t>
  </si>
  <si>
    <t>1996-09-02</t>
  </si>
  <si>
    <t>1996-09-03</t>
  </si>
  <si>
    <t>1996-09-04</t>
  </si>
  <si>
    <t>1996-09-05</t>
  </si>
  <si>
    <t>1996-09-06</t>
  </si>
  <si>
    <t>1996-09-09</t>
  </si>
  <si>
    <t>1996-09-10</t>
  </si>
  <si>
    <t>1996-09-11</t>
  </si>
  <si>
    <t>1996-09-12</t>
  </si>
  <si>
    <t>1996-09-13</t>
  </si>
  <si>
    <t>1996-09-16</t>
  </si>
  <si>
    <t>1996-09-17</t>
  </si>
  <si>
    <t>1996-09-18</t>
  </si>
  <si>
    <t>1996-09-19</t>
  </si>
  <si>
    <t>1996-09-20</t>
  </si>
  <si>
    <t>1996-09-23</t>
  </si>
  <si>
    <t>1996-09-24</t>
  </si>
  <si>
    <t>1996-09-25</t>
  </si>
  <si>
    <t>1996-09-26</t>
  </si>
  <si>
    <t>1996-09-27</t>
  </si>
  <si>
    <t>1996-09-30</t>
  </si>
  <si>
    <t>1996-10-01</t>
  </si>
  <si>
    <t>1996-10-02</t>
  </si>
  <si>
    <t>1996-10-03</t>
  </si>
  <si>
    <t>1996-10-04</t>
  </si>
  <si>
    <t>1996-10-07</t>
  </si>
  <si>
    <t>1996-10-08</t>
  </si>
  <si>
    <t>1996-10-09</t>
  </si>
  <si>
    <t>1996-10-10</t>
  </si>
  <si>
    <t>1996-10-11</t>
  </si>
  <si>
    <t>1996-10-14</t>
  </si>
  <si>
    <t>1996-10-15</t>
  </si>
  <si>
    <t>1996-10-16</t>
  </si>
  <si>
    <t>1996-10-17</t>
  </si>
  <si>
    <t>1996-10-18</t>
  </si>
  <si>
    <t>1996-10-21</t>
  </si>
  <si>
    <t>1996-10-22</t>
  </si>
  <si>
    <t>1996-10-23</t>
  </si>
  <si>
    <t>1996-10-24</t>
  </si>
  <si>
    <t>1996-10-25</t>
  </si>
  <si>
    <t>1996-10-28</t>
  </si>
  <si>
    <t>1996-10-29</t>
  </si>
  <si>
    <t>1996-10-30</t>
  </si>
  <si>
    <t>1996-10-31</t>
  </si>
  <si>
    <t>1996-11-01</t>
  </si>
  <si>
    <t>1996-11-04</t>
  </si>
  <si>
    <t>1996-11-05</t>
  </si>
  <si>
    <t>1996-11-06</t>
  </si>
  <si>
    <t>1996-11-07</t>
  </si>
  <si>
    <t>1996-11-08</t>
  </si>
  <si>
    <t>1996-11-11</t>
  </si>
  <si>
    <t>1996-11-12</t>
  </si>
  <si>
    <t>1996-11-13</t>
  </si>
  <si>
    <t>1996-11-14</t>
  </si>
  <si>
    <t>1996-11-15</t>
  </si>
  <si>
    <t>1996-11-18</t>
  </si>
  <si>
    <t>1996-11-19</t>
  </si>
  <si>
    <t>1996-11-20</t>
  </si>
  <si>
    <t>1996-11-21</t>
  </si>
  <si>
    <t>1996-11-22</t>
  </si>
  <si>
    <t>1996-11-25</t>
  </si>
  <si>
    <t>1996-11-26</t>
  </si>
  <si>
    <t>1996-11-27</t>
  </si>
  <si>
    <t>1996-11-28</t>
  </si>
  <si>
    <t>1996-11-29</t>
  </si>
  <si>
    <t>1996-12-02</t>
  </si>
  <si>
    <t>1996-12-03</t>
  </si>
  <si>
    <t>1996-12-04</t>
  </si>
  <si>
    <t>1996-12-05</t>
  </si>
  <si>
    <t>1996-12-06</t>
  </si>
  <si>
    <t>1996-12-09</t>
  </si>
  <si>
    <t>1996-12-10</t>
  </si>
  <si>
    <t>1996-12-11</t>
  </si>
  <si>
    <t>1996-12-12</t>
  </si>
  <si>
    <t>1996-12-13</t>
  </si>
  <si>
    <t>1996-12-16</t>
  </si>
  <si>
    <t>1996-12-17</t>
  </si>
  <si>
    <t>1996-12-18</t>
  </si>
  <si>
    <t>1996-12-19</t>
  </si>
  <si>
    <t>1996-12-20</t>
  </si>
  <si>
    <t>1996-12-23</t>
  </si>
  <si>
    <t>1996-12-24</t>
  </si>
  <si>
    <t>1996-12-25</t>
  </si>
  <si>
    <t>1996-12-26</t>
  </si>
  <si>
    <t>1996-12-27</t>
  </si>
  <si>
    <t>1996-12-30</t>
  </si>
  <si>
    <t>1996-12-31</t>
  </si>
  <si>
    <t>1997-01-01</t>
  </si>
  <si>
    <t>1997-01-02</t>
  </si>
  <si>
    <t>1997-01-03</t>
  </si>
  <si>
    <t>1997-01-06</t>
  </si>
  <si>
    <t>1997-01-07</t>
  </si>
  <si>
    <t>1997-01-08</t>
  </si>
  <si>
    <t>1997-01-09</t>
  </si>
  <si>
    <t>1997-01-10</t>
  </si>
  <si>
    <t>1997-01-13</t>
  </si>
  <si>
    <t>1997-01-14</t>
  </si>
  <si>
    <t>1997-01-15</t>
  </si>
  <si>
    <t>1997-01-16</t>
  </si>
  <si>
    <t>1997-01-17</t>
  </si>
  <si>
    <t>1997-01-20</t>
  </si>
  <si>
    <t>1997-01-21</t>
  </si>
  <si>
    <t>1997-01-22</t>
  </si>
  <si>
    <t>1997-01-23</t>
  </si>
  <si>
    <t>1997-01-24</t>
  </si>
  <si>
    <t>1997-01-27</t>
  </si>
  <si>
    <t>1997-01-28</t>
  </si>
  <si>
    <t>1997-01-29</t>
  </si>
  <si>
    <t>1997-01-30</t>
  </si>
  <si>
    <t>1997-01-31</t>
  </si>
  <si>
    <t>1997-02-03</t>
  </si>
  <si>
    <t>1997-02-04</t>
  </si>
  <si>
    <t>1997-02-05</t>
  </si>
  <si>
    <t>1997-02-06</t>
  </si>
  <si>
    <t>1997-02-07</t>
  </si>
  <si>
    <t>1997-02-10</t>
  </si>
  <si>
    <t>1997-02-11</t>
  </si>
  <si>
    <t>1997-02-12</t>
  </si>
  <si>
    <t>1997-02-13</t>
  </si>
  <si>
    <t>1997-02-14</t>
  </si>
  <si>
    <t>1997-02-17</t>
  </si>
  <si>
    <t>1997-02-18</t>
  </si>
  <si>
    <t>1997-02-19</t>
  </si>
  <si>
    <t>1997-02-20</t>
  </si>
  <si>
    <t>1997-02-21</t>
  </si>
  <si>
    <t>1997-02-24</t>
  </si>
  <si>
    <t>1997-02-25</t>
  </si>
  <si>
    <t>1997-02-26</t>
  </si>
  <si>
    <t>1997-02-27</t>
  </si>
  <si>
    <t>1997-02-28</t>
  </si>
  <si>
    <t>1997-03-03</t>
  </si>
  <si>
    <t>1997-03-04</t>
  </si>
  <si>
    <t>1997-03-05</t>
  </si>
  <si>
    <t>1997-03-06</t>
  </si>
  <si>
    <t>1997-03-07</t>
  </si>
  <si>
    <t>1997-03-10</t>
  </si>
  <si>
    <t>1997-03-11</t>
  </si>
  <si>
    <t>1997-03-12</t>
  </si>
  <si>
    <t>1997-03-13</t>
  </si>
  <si>
    <t>1997-03-14</t>
  </si>
  <si>
    <t>1997-03-17</t>
  </si>
  <si>
    <t>1997-03-18</t>
  </si>
  <si>
    <t>1997-03-19</t>
  </si>
  <si>
    <t>1997-03-20</t>
  </si>
  <si>
    <t>1997-03-21</t>
  </si>
  <si>
    <t>1997-03-24</t>
  </si>
  <si>
    <t>1997-03-25</t>
  </si>
  <si>
    <t>1997-03-26</t>
  </si>
  <si>
    <t>1997-03-27</t>
  </si>
  <si>
    <t>1997-03-28</t>
  </si>
  <si>
    <t>1997-03-31</t>
  </si>
  <si>
    <t>1997-04-01</t>
  </si>
  <si>
    <t>1997-04-02</t>
  </si>
  <si>
    <t>1997-04-03</t>
  </si>
  <si>
    <t>1997-04-04</t>
  </si>
  <si>
    <t>1997-04-07</t>
  </si>
  <si>
    <t>1997-04-08</t>
  </si>
  <si>
    <t>1997-04-09</t>
  </si>
  <si>
    <t>1997-04-10</t>
  </si>
  <si>
    <t>1997-04-11</t>
  </si>
  <si>
    <t>1997-04-14</t>
  </si>
  <si>
    <t>1997-04-15</t>
  </si>
  <si>
    <t>1997-04-16</t>
  </si>
  <si>
    <t>1997-04-17</t>
  </si>
  <si>
    <t>1997-04-18</t>
  </si>
  <si>
    <t>1997-04-21</t>
  </si>
  <si>
    <t>1997-04-22</t>
  </si>
  <si>
    <t>1997-04-23</t>
  </si>
  <si>
    <t>1997-04-24</t>
  </si>
  <si>
    <t>1997-04-25</t>
  </si>
  <si>
    <t>1997-04-28</t>
  </si>
  <si>
    <t>1997-04-29</t>
  </si>
  <si>
    <t>1997-04-30</t>
  </si>
  <si>
    <t>1997-05-01</t>
  </si>
  <si>
    <t>1997-05-02</t>
  </si>
  <si>
    <t>1997-05-05</t>
  </si>
  <si>
    <t>1997-05-06</t>
  </si>
  <si>
    <t>1997-05-07</t>
  </si>
  <si>
    <t>1997-05-08</t>
  </si>
  <si>
    <t>1997-05-09</t>
  </si>
  <si>
    <t>1997-05-12</t>
  </si>
  <si>
    <t>1997-05-13</t>
  </si>
  <si>
    <t>1997-05-14</t>
  </si>
  <si>
    <t>1997-05-15</t>
  </si>
  <si>
    <t>1997-05-16</t>
  </si>
  <si>
    <t>1997-05-19</t>
  </si>
  <si>
    <t>1997-05-20</t>
  </si>
  <si>
    <t>1997-05-21</t>
  </si>
  <si>
    <t>1997-05-22</t>
  </si>
  <si>
    <t>1997-05-23</t>
  </si>
  <si>
    <t>1997-05-26</t>
  </si>
  <si>
    <t>1997-05-27</t>
  </si>
  <si>
    <t>1997-05-28</t>
  </si>
  <si>
    <t>1997-05-29</t>
  </si>
  <si>
    <t>1997-05-30</t>
  </si>
  <si>
    <t>1997-06-02</t>
  </si>
  <si>
    <t>1997-06-03</t>
  </si>
  <si>
    <t>1997-06-04</t>
  </si>
  <si>
    <t>1997-06-05</t>
  </si>
  <si>
    <t>1997-06-06</t>
  </si>
  <si>
    <t>1997-06-09</t>
  </si>
  <si>
    <t>1997-06-10</t>
  </si>
  <si>
    <t>1997-06-11</t>
  </si>
  <si>
    <t>1997-06-12</t>
  </si>
  <si>
    <t>1997-06-13</t>
  </si>
  <si>
    <t>1997-06-16</t>
  </si>
  <si>
    <t>1997-06-17</t>
  </si>
  <si>
    <t>1997-06-18</t>
  </si>
  <si>
    <t>1997-06-19</t>
  </si>
  <si>
    <t>1997-06-20</t>
  </si>
  <si>
    <t>1997-06-23</t>
  </si>
  <si>
    <t>1997-06-24</t>
  </si>
  <si>
    <t>1997-06-25</t>
  </si>
  <si>
    <t>1997-06-26</t>
  </si>
  <si>
    <t>1997-06-27</t>
  </si>
  <si>
    <t>1997-06-30</t>
  </si>
  <si>
    <t>1997-07-01</t>
  </si>
  <si>
    <t>1997-07-02</t>
  </si>
  <si>
    <t>1997-07-03</t>
  </si>
  <si>
    <t>1997-07-04</t>
  </si>
  <si>
    <t>1997-07-07</t>
  </si>
  <si>
    <t>1997-07-08</t>
  </si>
  <si>
    <t>1997-07-09</t>
  </si>
  <si>
    <t>1997-07-10</t>
  </si>
  <si>
    <t>1997-07-11</t>
  </si>
  <si>
    <t>1997-07-14</t>
  </si>
  <si>
    <t>1997-07-15</t>
  </si>
  <si>
    <t>1997-07-16</t>
  </si>
  <si>
    <t>1997-07-17</t>
  </si>
  <si>
    <t>1997-07-18</t>
  </si>
  <si>
    <t>1997-07-21</t>
  </si>
  <si>
    <t>1997-07-22</t>
  </si>
  <si>
    <t>1997-07-23</t>
  </si>
  <si>
    <t>1997-07-24</t>
  </si>
  <si>
    <t>1997-07-25</t>
  </si>
  <si>
    <t>1997-07-28</t>
  </si>
  <si>
    <t>1997-07-29</t>
  </si>
  <si>
    <t>1997-07-30</t>
  </si>
  <si>
    <t>1997-07-31</t>
  </si>
  <si>
    <t>1997-08-01</t>
  </si>
  <si>
    <t>1997-08-04</t>
  </si>
  <si>
    <t>1997-08-05</t>
  </si>
  <si>
    <t>1997-08-06</t>
  </si>
  <si>
    <t>1997-08-07</t>
  </si>
  <si>
    <t>1997-08-08</t>
  </si>
  <si>
    <t>1997-08-11</t>
  </si>
  <si>
    <t>1997-08-12</t>
  </si>
  <si>
    <t>1997-08-13</t>
  </si>
  <si>
    <t>1997-08-14</t>
  </si>
  <si>
    <t>1997-08-15</t>
  </si>
  <si>
    <t>1997-08-18</t>
  </si>
  <si>
    <t>1997-08-19</t>
  </si>
  <si>
    <t>1997-08-20</t>
  </si>
  <si>
    <t>1997-08-21</t>
  </si>
  <si>
    <t>1997-08-22</t>
  </si>
  <si>
    <t>1997-08-25</t>
  </si>
  <si>
    <t>1997-08-26</t>
  </si>
  <si>
    <t>1997-08-27</t>
  </si>
  <si>
    <t>1997-08-28</t>
  </si>
  <si>
    <t>1997-08-29</t>
  </si>
  <si>
    <t>1997-09-01</t>
  </si>
  <si>
    <t>1997-09-02</t>
  </si>
  <si>
    <t>1997-09-03</t>
  </si>
  <si>
    <t>1997-09-04</t>
  </si>
  <si>
    <t>1997-09-05</t>
  </si>
  <si>
    <t>1997-09-08</t>
  </si>
  <si>
    <t>1997-09-09</t>
  </si>
  <si>
    <t>1997-09-10</t>
  </si>
  <si>
    <t>1997-09-11</t>
  </si>
  <si>
    <t>1997-09-12</t>
  </si>
  <si>
    <t>1997-09-15</t>
  </si>
  <si>
    <t>1997-09-16</t>
  </si>
  <si>
    <t>1997-09-17</t>
  </si>
  <si>
    <t>1997-09-18</t>
  </si>
  <si>
    <t>1997-09-19</t>
  </si>
  <si>
    <t>1997-09-22</t>
  </si>
  <si>
    <t>1997-09-23</t>
  </si>
  <si>
    <t>1997-09-24</t>
  </si>
  <si>
    <t>1997-09-25</t>
  </si>
  <si>
    <t>1997-09-26</t>
  </si>
  <si>
    <t>1997-09-29</t>
  </si>
  <si>
    <t>1997-09-30</t>
  </si>
  <si>
    <t>1997-10-01</t>
  </si>
  <si>
    <t>1997-10-02</t>
  </si>
  <si>
    <t>1997-10-03</t>
  </si>
  <si>
    <t>1997-10-06</t>
  </si>
  <si>
    <t>1997-10-07</t>
  </si>
  <si>
    <t>1997-10-08</t>
  </si>
  <si>
    <t>1997-10-09</t>
  </si>
  <si>
    <t>1997-10-10</t>
  </si>
  <si>
    <t>1997-10-13</t>
  </si>
  <si>
    <t>1997-10-14</t>
  </si>
  <si>
    <t>1997-10-15</t>
  </si>
  <si>
    <t>1997-10-16</t>
  </si>
  <si>
    <t>1997-10-17</t>
  </si>
  <si>
    <t>1997-10-20</t>
  </si>
  <si>
    <t>1997-10-21</t>
  </si>
  <si>
    <t>1997-10-22</t>
  </si>
  <si>
    <t>1997-10-23</t>
  </si>
  <si>
    <t>1997-10-24</t>
  </si>
  <si>
    <t>1997-10-27</t>
  </si>
  <si>
    <t>1997-10-28</t>
  </si>
  <si>
    <t>1997-10-29</t>
  </si>
  <si>
    <t>1997-10-30</t>
  </si>
  <si>
    <t>1997-10-31</t>
  </si>
  <si>
    <t>1997-11-03</t>
  </si>
  <si>
    <t>1997-11-04</t>
  </si>
  <si>
    <t>1997-11-05</t>
  </si>
  <si>
    <t>1997-11-06</t>
  </si>
  <si>
    <t>1997-11-07</t>
  </si>
  <si>
    <t>1997-11-10</t>
  </si>
  <si>
    <t>1997-11-11</t>
  </si>
  <si>
    <t>1997-11-12</t>
  </si>
  <si>
    <t>1997-11-13</t>
  </si>
  <si>
    <t>1997-11-14</t>
  </si>
  <si>
    <t>1997-11-17</t>
  </si>
  <si>
    <t>1997-11-18</t>
  </si>
  <si>
    <t>1997-11-19</t>
  </si>
  <si>
    <t>1997-11-20</t>
  </si>
  <si>
    <t>1997-11-21</t>
  </si>
  <si>
    <t>1997-11-24</t>
  </si>
  <si>
    <t>1997-11-25</t>
  </si>
  <si>
    <t>1997-11-26</t>
  </si>
  <si>
    <t>1997-11-27</t>
  </si>
  <si>
    <t>1997-11-28</t>
  </si>
  <si>
    <t>1997-12-01</t>
  </si>
  <si>
    <t>1997-12-02</t>
  </si>
  <si>
    <t>1997-12-03</t>
  </si>
  <si>
    <t>1997-12-04</t>
  </si>
  <si>
    <t>1997-12-05</t>
  </si>
  <si>
    <t>1997-12-08</t>
  </si>
  <si>
    <t>1997-12-09</t>
  </si>
  <si>
    <t>1997-12-10</t>
  </si>
  <si>
    <t>1997-12-11</t>
  </si>
  <si>
    <t>1997-12-12</t>
  </si>
  <si>
    <t>1997-12-15</t>
  </si>
  <si>
    <t>1997-12-16</t>
  </si>
  <si>
    <t>1997-12-17</t>
  </si>
  <si>
    <t>1997-12-18</t>
  </si>
  <si>
    <t>1997-12-19</t>
  </si>
  <si>
    <t>1997-12-22</t>
  </si>
  <si>
    <t>1997-12-23</t>
  </si>
  <si>
    <t>1997-12-24</t>
  </si>
  <si>
    <t>1997-12-25</t>
  </si>
  <si>
    <t>1997-12-26</t>
  </si>
  <si>
    <t>1997-12-29</t>
  </si>
  <si>
    <t>1997-12-30</t>
  </si>
  <si>
    <t>1997-12-31</t>
  </si>
  <si>
    <t>1998-01-01</t>
  </si>
  <si>
    <t>1998-01-02</t>
  </si>
  <si>
    <t>1998-01-05</t>
  </si>
  <si>
    <t>1998-01-06</t>
  </si>
  <si>
    <t>1998-01-07</t>
  </si>
  <si>
    <t>1998-01-08</t>
  </si>
  <si>
    <t>1998-01-09</t>
  </si>
  <si>
    <t>1998-01-12</t>
  </si>
  <si>
    <t>1998-01-13</t>
  </si>
  <si>
    <t>1998-01-14</t>
  </si>
  <si>
    <t>1998-01-15</t>
  </si>
  <si>
    <t>1998-01-16</t>
  </si>
  <si>
    <t>1998-01-19</t>
  </si>
  <si>
    <t>1998-01-20</t>
  </si>
  <si>
    <t>1998-01-21</t>
  </si>
  <si>
    <t>1998-01-22</t>
  </si>
  <si>
    <t>1998-01-23</t>
  </si>
  <si>
    <t>1998-01-26</t>
  </si>
  <si>
    <t>1998-01-27</t>
  </si>
  <si>
    <t>1998-01-28</t>
  </si>
  <si>
    <t>1998-01-29</t>
  </si>
  <si>
    <t>1998-01-30</t>
  </si>
  <si>
    <t>1998-02-02</t>
  </si>
  <si>
    <t>1998-02-03</t>
  </si>
  <si>
    <t>1998-02-04</t>
  </si>
  <si>
    <t>1998-02-05</t>
  </si>
  <si>
    <t>1998-02-06</t>
  </si>
  <si>
    <t>1998-02-09</t>
  </si>
  <si>
    <t>1998-02-10</t>
  </si>
  <si>
    <t>1998-02-11</t>
  </si>
  <si>
    <t>1998-02-12</t>
  </si>
  <si>
    <t>1998-02-13</t>
  </si>
  <si>
    <t>1998-02-16</t>
  </si>
  <si>
    <t>1998-02-17</t>
  </si>
  <si>
    <t>1998-02-18</t>
  </si>
  <si>
    <t>1998-02-19</t>
  </si>
  <si>
    <t>1998-02-20</t>
  </si>
  <si>
    <t>1998-02-23</t>
  </si>
  <si>
    <t>1998-02-24</t>
  </si>
  <si>
    <t>1998-02-25</t>
  </si>
  <si>
    <t>1998-02-26</t>
  </si>
  <si>
    <t>1998-02-27</t>
  </si>
  <si>
    <t>1998-03-02</t>
  </si>
  <si>
    <t>1998-03-03</t>
  </si>
  <si>
    <t>1998-03-04</t>
  </si>
  <si>
    <t>1998-03-05</t>
  </si>
  <si>
    <t>1998-03-06</t>
  </si>
  <si>
    <t>1998-03-09</t>
  </si>
  <si>
    <t>1998-03-10</t>
  </si>
  <si>
    <t>1998-03-11</t>
  </si>
  <si>
    <t>1998-03-12</t>
  </si>
  <si>
    <t>1998-03-13</t>
  </si>
  <si>
    <t>1998-03-16</t>
  </si>
  <si>
    <t>1998-03-17</t>
  </si>
  <si>
    <t>1998-03-18</t>
  </si>
  <si>
    <t>1998-03-19</t>
  </si>
  <si>
    <t>1998-03-20</t>
  </si>
  <si>
    <t>1998-03-23</t>
  </si>
  <si>
    <t>1998-03-24</t>
  </si>
  <si>
    <t>1998-03-25</t>
  </si>
  <si>
    <t>1998-03-26</t>
  </si>
  <si>
    <t>1998-03-27</t>
  </si>
  <si>
    <t>1998-03-30</t>
  </si>
  <si>
    <t>1998-03-31</t>
  </si>
  <si>
    <t>1998-04-01</t>
  </si>
  <si>
    <t>1998-04-02</t>
  </si>
  <si>
    <t>1998-04-03</t>
  </si>
  <si>
    <t>1998-04-06</t>
  </si>
  <si>
    <t>1998-04-07</t>
  </si>
  <si>
    <t>1998-04-08</t>
  </si>
  <si>
    <t>1998-04-09</t>
  </si>
  <si>
    <t>1998-04-10</t>
  </si>
  <si>
    <t>1998-04-13</t>
  </si>
  <si>
    <t>1998-04-14</t>
  </si>
  <si>
    <t>1998-04-15</t>
  </si>
  <si>
    <t>1998-04-16</t>
  </si>
  <si>
    <t>1998-04-17</t>
  </si>
  <si>
    <t>1998-04-20</t>
  </si>
  <si>
    <t>1998-04-21</t>
  </si>
  <si>
    <t>1998-04-22</t>
  </si>
  <si>
    <t>1998-04-23</t>
  </si>
  <si>
    <t>1998-04-24</t>
  </si>
  <si>
    <t>1998-04-27</t>
  </si>
  <si>
    <t>1998-04-28</t>
  </si>
  <si>
    <t>1998-04-29</t>
  </si>
  <si>
    <t>1998-04-30</t>
  </si>
  <si>
    <t>1998-05-01</t>
  </si>
  <si>
    <t>1998-05-04</t>
  </si>
  <si>
    <t>1998-05-05</t>
  </si>
  <si>
    <t>1998-05-06</t>
  </si>
  <si>
    <t>1998-05-07</t>
  </si>
  <si>
    <t>1998-05-08</t>
  </si>
  <si>
    <t>1998-05-11</t>
  </si>
  <si>
    <t>1998-05-12</t>
  </si>
  <si>
    <t>1998-05-13</t>
  </si>
  <si>
    <t>1998-05-14</t>
  </si>
  <si>
    <t>1998-05-15</t>
  </si>
  <si>
    <t>1998-05-18</t>
  </si>
  <si>
    <t>1998-05-19</t>
  </si>
  <si>
    <t>1998-05-20</t>
  </si>
  <si>
    <t>1998-05-21</t>
  </si>
  <si>
    <t>1998-05-22</t>
  </si>
  <si>
    <t>1998-05-25</t>
  </si>
  <si>
    <t>1998-05-26</t>
  </si>
  <si>
    <t>1998-05-27</t>
  </si>
  <si>
    <t>1998-05-28</t>
  </si>
  <si>
    <t>1998-05-29</t>
  </si>
  <si>
    <t>1998-06-01</t>
  </si>
  <si>
    <t>1998-06-02</t>
  </si>
  <si>
    <t>1998-06-03</t>
  </si>
  <si>
    <t>1998-06-04</t>
  </si>
  <si>
    <t>1998-06-05</t>
  </si>
  <si>
    <t>1998-06-08</t>
  </si>
  <si>
    <t>1998-06-09</t>
  </si>
  <si>
    <t>1998-06-10</t>
  </si>
  <si>
    <t>1998-06-11</t>
  </si>
  <si>
    <t>1998-06-12</t>
  </si>
  <si>
    <t>1998-06-15</t>
  </si>
  <si>
    <t>1998-06-16</t>
  </si>
  <si>
    <t>1998-06-17</t>
  </si>
  <si>
    <t>1998-06-18</t>
  </si>
  <si>
    <t>1998-06-19</t>
  </si>
  <si>
    <t>1998-06-22</t>
  </si>
  <si>
    <t>1998-06-23</t>
  </si>
  <si>
    <t>1998-06-24</t>
  </si>
  <si>
    <t>1998-06-25</t>
  </si>
  <si>
    <t>1998-06-26</t>
  </si>
  <si>
    <t>1998-06-29</t>
  </si>
  <si>
    <t>1998-06-30</t>
  </si>
  <si>
    <t>1998-07-01</t>
  </si>
  <si>
    <t>1998-07-02</t>
  </si>
  <si>
    <t>1998-07-03</t>
  </si>
  <si>
    <t>1998-07-06</t>
  </si>
  <si>
    <t>1998-07-07</t>
  </si>
  <si>
    <t>1998-07-08</t>
  </si>
  <si>
    <t>1998-07-09</t>
  </si>
  <si>
    <t>1998-07-10</t>
  </si>
  <si>
    <t>1998-07-13</t>
  </si>
  <si>
    <t>1998-07-14</t>
  </si>
  <si>
    <t>1998-07-15</t>
  </si>
  <si>
    <t>1998-07-16</t>
  </si>
  <si>
    <t>1998-07-17</t>
  </si>
  <si>
    <t>1998-07-20</t>
  </si>
  <si>
    <t>1998-07-21</t>
  </si>
  <si>
    <t>1998-07-22</t>
  </si>
  <si>
    <t>1998-07-23</t>
  </si>
  <si>
    <t>1998-07-24</t>
  </si>
  <si>
    <t>1998-07-27</t>
  </si>
  <si>
    <t>1998-07-28</t>
  </si>
  <si>
    <t>1998-07-29</t>
  </si>
  <si>
    <t>1998-07-30</t>
  </si>
  <si>
    <t>1998-07-31</t>
  </si>
  <si>
    <t>1998-08-03</t>
  </si>
  <si>
    <t>1998-08-04</t>
  </si>
  <si>
    <t>1998-08-05</t>
  </si>
  <si>
    <t>1998-08-06</t>
  </si>
  <si>
    <t>1998-08-07</t>
  </si>
  <si>
    <t>1998-08-10</t>
  </si>
  <si>
    <t>1998-08-11</t>
  </si>
  <si>
    <t>1998-08-12</t>
  </si>
  <si>
    <t>1998-08-13</t>
  </si>
  <si>
    <t>1998-08-14</t>
  </si>
  <si>
    <t>1998-08-17</t>
  </si>
  <si>
    <t>1998-08-18</t>
  </si>
  <si>
    <t>1998-08-19</t>
  </si>
  <si>
    <t>1998-08-20</t>
  </si>
  <si>
    <t>1998-08-21</t>
  </si>
  <si>
    <t>1998-08-24</t>
  </si>
  <si>
    <t>1998-08-25</t>
  </si>
  <si>
    <t>1998-08-26</t>
  </si>
  <si>
    <t>1998-08-27</t>
  </si>
  <si>
    <t>1998-08-28</t>
  </si>
  <si>
    <t>1998-08-31</t>
  </si>
  <si>
    <t>1998-09-01</t>
  </si>
  <si>
    <t>1998-09-02</t>
  </si>
  <si>
    <t>1998-09-03</t>
  </si>
  <si>
    <t>1998-09-04</t>
  </si>
  <si>
    <t>1998-09-07</t>
  </si>
  <si>
    <t>1998-09-08</t>
  </si>
  <si>
    <t>1998-09-09</t>
  </si>
  <si>
    <t>1998-09-10</t>
  </si>
  <si>
    <t>1998-09-11</t>
  </si>
  <si>
    <t>1998-09-14</t>
  </si>
  <si>
    <t>1998-09-15</t>
  </si>
  <si>
    <t>1998-09-16</t>
  </si>
  <si>
    <t>1998-09-17</t>
  </si>
  <si>
    <t>1998-09-18</t>
  </si>
  <si>
    <t>1998-09-21</t>
  </si>
  <si>
    <t>1998-09-22</t>
  </si>
  <si>
    <t>1998-09-23</t>
  </si>
  <si>
    <t>1998-09-24</t>
  </si>
  <si>
    <t>1998-09-25</t>
  </si>
  <si>
    <t>1998-09-28</t>
  </si>
  <si>
    <t>1998-09-29</t>
  </si>
  <si>
    <t>1998-09-30</t>
  </si>
  <si>
    <t>1998-10-01</t>
  </si>
  <si>
    <t>1998-10-02</t>
  </si>
  <si>
    <t>1998-10-05</t>
  </si>
  <si>
    <t>1998-10-06</t>
  </si>
  <si>
    <t>1998-10-07</t>
  </si>
  <si>
    <t>1998-10-08</t>
  </si>
  <si>
    <t>1998-10-09</t>
  </si>
  <si>
    <t>1998-10-12</t>
  </si>
  <si>
    <t>1998-10-13</t>
  </si>
  <si>
    <t>1998-10-14</t>
  </si>
  <si>
    <t>1998-10-15</t>
  </si>
  <si>
    <t>1998-10-16</t>
  </si>
  <si>
    <t>1998-10-19</t>
  </si>
  <si>
    <t>1998-10-20</t>
  </si>
  <si>
    <t>1998-10-21</t>
  </si>
  <si>
    <t>1998-10-22</t>
  </si>
  <si>
    <t>1998-10-23</t>
  </si>
  <si>
    <t>1998-10-26</t>
  </si>
  <si>
    <t>1998-10-27</t>
  </si>
  <si>
    <t>1998-10-28</t>
  </si>
  <si>
    <t>1998-10-29</t>
  </si>
  <si>
    <t>1998-10-30</t>
  </si>
  <si>
    <t>1998-11-02</t>
  </si>
  <si>
    <t>1998-11-03</t>
  </si>
  <si>
    <t>1998-11-04</t>
  </si>
  <si>
    <t>1998-11-05</t>
  </si>
  <si>
    <t>1998-11-06</t>
  </si>
  <si>
    <t>1998-11-09</t>
  </si>
  <si>
    <t>1998-11-10</t>
  </si>
  <si>
    <t>1998-11-11</t>
  </si>
  <si>
    <t>1998-11-12</t>
  </si>
  <si>
    <t>1998-11-13</t>
  </si>
  <si>
    <t>1998-11-16</t>
  </si>
  <si>
    <t>1998-11-17</t>
  </si>
  <si>
    <t>1998-11-18</t>
  </si>
  <si>
    <t>1998-11-19</t>
  </si>
  <si>
    <t>1998-11-20</t>
  </si>
  <si>
    <t>1998-11-23</t>
  </si>
  <si>
    <t>1998-11-24</t>
  </si>
  <si>
    <t>1998-11-25</t>
  </si>
  <si>
    <t>1998-11-26</t>
  </si>
  <si>
    <t>1998-11-27</t>
  </si>
  <si>
    <t>1998-11-30</t>
  </si>
  <si>
    <t>1998-12-01</t>
  </si>
  <si>
    <t>1998-12-02</t>
  </si>
  <si>
    <t>1998-12-03</t>
  </si>
  <si>
    <t>1998-12-04</t>
  </si>
  <si>
    <t>1998-12-07</t>
  </si>
  <si>
    <t>1998-12-08</t>
  </si>
  <si>
    <t>1998-12-09</t>
  </si>
  <si>
    <t>1998-12-10</t>
  </si>
  <si>
    <t>1998-12-11</t>
  </si>
  <si>
    <t>1998-12-14</t>
  </si>
  <si>
    <t>1998-12-15</t>
  </si>
  <si>
    <t>1998-12-16</t>
  </si>
  <si>
    <t>1998-12-17</t>
  </si>
  <si>
    <t>1998-12-18</t>
  </si>
  <si>
    <t>1998-12-21</t>
  </si>
  <si>
    <t>1998-12-22</t>
  </si>
  <si>
    <t>1998-12-23</t>
  </si>
  <si>
    <t>1998-12-24</t>
  </si>
  <si>
    <t>1998-12-25</t>
  </si>
  <si>
    <t>1998-12-28</t>
  </si>
  <si>
    <t>1998-12-29</t>
  </si>
  <si>
    <t>1998-12-30</t>
  </si>
  <si>
    <t>1998-12-31</t>
  </si>
  <si>
    <t>1999-01-01</t>
  </si>
  <si>
    <t>1999-01-04</t>
  </si>
  <si>
    <t>1999-01-05</t>
  </si>
  <si>
    <t>1999-01-06</t>
  </si>
  <si>
    <t>1999-01-07</t>
  </si>
  <si>
    <t>1999-01-08</t>
  </si>
  <si>
    <t>1999-01-11</t>
  </si>
  <si>
    <t>1999-01-12</t>
  </si>
  <si>
    <t>1999-01-13</t>
  </si>
  <si>
    <t>1999-01-14</t>
  </si>
  <si>
    <t>1999-01-15</t>
  </si>
  <si>
    <t>1999-01-18</t>
  </si>
  <si>
    <t>1999-01-19</t>
  </si>
  <si>
    <t>1999-01-20</t>
  </si>
  <si>
    <t>1999-01-21</t>
  </si>
  <si>
    <t>1999-01-22</t>
  </si>
  <si>
    <t>1999-01-25</t>
  </si>
  <si>
    <t>1999-01-26</t>
  </si>
  <si>
    <t>1999-01-27</t>
  </si>
  <si>
    <t>1999-01-28</t>
  </si>
  <si>
    <t>1999-01-29</t>
  </si>
  <si>
    <t>1999-02-01</t>
  </si>
  <si>
    <t>1999-02-02</t>
  </si>
  <si>
    <t>1999-02-03</t>
  </si>
  <si>
    <t>1999-02-04</t>
  </si>
  <si>
    <t>1999-02-05</t>
  </si>
  <si>
    <t>1999-02-08</t>
  </si>
  <si>
    <t>1999-02-09</t>
  </si>
  <si>
    <t>1999-02-10</t>
  </si>
  <si>
    <t>1999-02-11</t>
  </si>
  <si>
    <t>1999-02-12</t>
  </si>
  <si>
    <t>1999-02-15</t>
  </si>
  <si>
    <t>1999-02-16</t>
  </si>
  <si>
    <t>1999-02-17</t>
  </si>
  <si>
    <t>1999-02-18</t>
  </si>
  <si>
    <t>1999-02-19</t>
  </si>
  <si>
    <t>1999-02-22</t>
  </si>
  <si>
    <t>1999-02-23</t>
  </si>
  <si>
    <t>1999-02-24</t>
  </si>
  <si>
    <t>1999-02-25</t>
  </si>
  <si>
    <t>1999-02-26</t>
  </si>
  <si>
    <t>1999-03-01</t>
  </si>
  <si>
    <t>1999-03-02</t>
  </si>
  <si>
    <t>1999-03-03</t>
  </si>
  <si>
    <t>1999-03-04</t>
  </si>
  <si>
    <t>1999-03-05</t>
  </si>
  <si>
    <t>1999-03-08</t>
  </si>
  <si>
    <t>1999-03-09</t>
  </si>
  <si>
    <t>1999-03-10</t>
  </si>
  <si>
    <t>1999-03-11</t>
  </si>
  <si>
    <t>1999-03-12</t>
  </si>
  <si>
    <t>1999-03-15</t>
  </si>
  <si>
    <t>1999-03-16</t>
  </si>
  <si>
    <t>1999-03-17</t>
  </si>
  <si>
    <t>1999-03-18</t>
  </si>
  <si>
    <t>1999-03-19</t>
  </si>
  <si>
    <t>1999-03-22</t>
  </si>
  <si>
    <t>1999-03-23</t>
  </si>
  <si>
    <t>1999-03-24</t>
  </si>
  <si>
    <t>1999-03-25</t>
  </si>
  <si>
    <t>1999-03-26</t>
  </si>
  <si>
    <t>1999-03-29</t>
  </si>
  <si>
    <t>1999-03-30</t>
  </si>
  <si>
    <t>1999-03-31</t>
  </si>
  <si>
    <t>1999-04-01</t>
  </si>
  <si>
    <t>1999-04-02</t>
  </si>
  <si>
    <t>1999-04-05</t>
  </si>
  <si>
    <t>1999-04-06</t>
  </si>
  <si>
    <t>1999-04-07</t>
  </si>
  <si>
    <t>1999-04-08</t>
  </si>
  <si>
    <t>1999-04-09</t>
  </si>
  <si>
    <t>1999-04-12</t>
  </si>
  <si>
    <t>1999-04-13</t>
  </si>
  <si>
    <t>1999-04-14</t>
  </si>
  <si>
    <t>1999-04-15</t>
  </si>
  <si>
    <t>1999-04-16</t>
  </si>
  <si>
    <t>1999-04-19</t>
  </si>
  <si>
    <t>1999-04-20</t>
  </si>
  <si>
    <t>1999-04-21</t>
  </si>
  <si>
    <t>1999-04-22</t>
  </si>
  <si>
    <t>1999-04-23</t>
  </si>
  <si>
    <t>1999-04-26</t>
  </si>
  <si>
    <t>1999-04-27</t>
  </si>
  <si>
    <t>1999-04-28</t>
  </si>
  <si>
    <t>1999-04-29</t>
  </si>
  <si>
    <t>1999-04-30</t>
  </si>
  <si>
    <t>1999-05-03</t>
  </si>
  <si>
    <t>1999-05-04</t>
  </si>
  <si>
    <t>1999-05-05</t>
  </si>
  <si>
    <t>1999-05-06</t>
  </si>
  <si>
    <t>1999-05-07</t>
  </si>
  <si>
    <t>1999-05-10</t>
  </si>
  <si>
    <t>1999-05-11</t>
  </si>
  <si>
    <t>1999-05-12</t>
  </si>
  <si>
    <t>1999-05-13</t>
  </si>
  <si>
    <t>1999-05-14</t>
  </si>
  <si>
    <t>1999-05-17</t>
  </si>
  <si>
    <t>1999-05-18</t>
  </si>
  <si>
    <t>1999-05-19</t>
  </si>
  <si>
    <t>1999-05-20</t>
  </si>
  <si>
    <t>1999-05-21</t>
  </si>
  <si>
    <t>1999-05-24</t>
  </si>
  <si>
    <t>1999-05-25</t>
  </si>
  <si>
    <t>1999-05-26</t>
  </si>
  <si>
    <t>1999-05-27</t>
  </si>
  <si>
    <t>1999-05-28</t>
  </si>
  <si>
    <t>1999-05-31</t>
  </si>
  <si>
    <t>1999-06-01</t>
  </si>
  <si>
    <t>1999-06-02</t>
  </si>
  <si>
    <t>1999-06-03</t>
  </si>
  <si>
    <t>1999-06-04</t>
  </si>
  <si>
    <t>1999-06-07</t>
  </si>
  <si>
    <t>1999-06-08</t>
  </si>
  <si>
    <t>1999-06-09</t>
  </si>
  <si>
    <t>1999-06-10</t>
  </si>
  <si>
    <t>1999-06-11</t>
  </si>
  <si>
    <t>1999-06-14</t>
  </si>
  <si>
    <t>1999-06-15</t>
  </si>
  <si>
    <t>1999-06-16</t>
  </si>
  <si>
    <t>1999-06-17</t>
  </si>
  <si>
    <t>1999-06-18</t>
  </si>
  <si>
    <t>1999-06-21</t>
  </si>
  <si>
    <t>1999-06-22</t>
  </si>
  <si>
    <t>1999-06-23</t>
  </si>
  <si>
    <t>1999-06-24</t>
  </si>
  <si>
    <t>1999-06-25</t>
  </si>
  <si>
    <t>1999-06-28</t>
  </si>
  <si>
    <t>1999-06-29</t>
  </si>
  <si>
    <t>1999-06-30</t>
  </si>
  <si>
    <t>1999-07-01</t>
  </si>
  <si>
    <t>1999-07-02</t>
  </si>
  <si>
    <t>1999-07-05</t>
  </si>
  <si>
    <t>1999-07-06</t>
  </si>
  <si>
    <t>1999-07-07</t>
  </si>
  <si>
    <t>1999-07-08</t>
  </si>
  <si>
    <t>1999-07-09</t>
  </si>
  <si>
    <t>1999-07-12</t>
  </si>
  <si>
    <t>1999-07-13</t>
  </si>
  <si>
    <t>1999-07-14</t>
  </si>
  <si>
    <t>1999-07-15</t>
  </si>
  <si>
    <t>1999-07-16</t>
  </si>
  <si>
    <t>1999-07-19</t>
  </si>
  <si>
    <t>1999-07-20</t>
  </si>
  <si>
    <t>1999-07-21</t>
  </si>
  <si>
    <t>1999-07-22</t>
  </si>
  <si>
    <t>1999-07-23</t>
  </si>
  <si>
    <t>1999-07-26</t>
  </si>
  <si>
    <t>1999-07-27</t>
  </si>
  <si>
    <t>1999-07-28</t>
  </si>
  <si>
    <t>1999-07-29</t>
  </si>
  <si>
    <t>1999-07-30</t>
  </si>
  <si>
    <t>1999-08-02</t>
  </si>
  <si>
    <t>1999-08-03</t>
  </si>
  <si>
    <t>1999-08-04</t>
  </si>
  <si>
    <t>1999-08-05</t>
  </si>
  <si>
    <t>1999-08-06</t>
  </si>
  <si>
    <t>1999-08-09</t>
  </si>
  <si>
    <t>1999-08-10</t>
  </si>
  <si>
    <t>1999-08-11</t>
  </si>
  <si>
    <t>1999-08-12</t>
  </si>
  <si>
    <t>1999-08-13</t>
  </si>
  <si>
    <t>1999-08-16</t>
  </si>
  <si>
    <t>1999-08-17</t>
  </si>
  <si>
    <t>1999-08-18</t>
  </si>
  <si>
    <t>1999-08-19</t>
  </si>
  <si>
    <t>1999-08-20</t>
  </si>
  <si>
    <t>1999-08-23</t>
  </si>
  <si>
    <t>1999-08-24</t>
  </si>
  <si>
    <t>1999-08-25</t>
  </si>
  <si>
    <t>1999-08-26</t>
  </si>
  <si>
    <t>1999-08-27</t>
  </si>
  <si>
    <t>1999-08-30</t>
  </si>
  <si>
    <t>1999-08-31</t>
  </si>
  <si>
    <t>1999-09-01</t>
  </si>
  <si>
    <t>1999-09-02</t>
  </si>
  <si>
    <t>1999-09-03</t>
  </si>
  <si>
    <t>1999-09-06</t>
  </si>
  <si>
    <t>1999-09-07</t>
  </si>
  <si>
    <t>1999-09-08</t>
  </si>
  <si>
    <t>1999-09-09</t>
  </si>
  <si>
    <t>1999-09-10</t>
  </si>
  <si>
    <t>1999-09-13</t>
  </si>
  <si>
    <t>1999-09-14</t>
  </si>
  <si>
    <t>1999-09-15</t>
  </si>
  <si>
    <t>1999-09-16</t>
  </si>
  <si>
    <t>1999-09-17</t>
  </si>
  <si>
    <t>1999-09-20</t>
  </si>
  <si>
    <t>1999-09-21</t>
  </si>
  <si>
    <t>1999-09-22</t>
  </si>
  <si>
    <t>1999-09-23</t>
  </si>
  <si>
    <t>1999-09-24</t>
  </si>
  <si>
    <t>1999-09-27</t>
  </si>
  <si>
    <t>1999-09-28</t>
  </si>
  <si>
    <t>1999-09-29</t>
  </si>
  <si>
    <t>1999-09-30</t>
  </si>
  <si>
    <t>1999-10-01</t>
  </si>
  <si>
    <t>1999-10-04</t>
  </si>
  <si>
    <t>1999-10-05</t>
  </si>
  <si>
    <t>1999-10-06</t>
  </si>
  <si>
    <t>1999-10-07</t>
  </si>
  <si>
    <t>1999-10-08</t>
  </si>
  <si>
    <t>1999-10-11</t>
  </si>
  <si>
    <t>1999-10-12</t>
  </si>
  <si>
    <t>1999-10-13</t>
  </si>
  <si>
    <t>1999-10-14</t>
  </si>
  <si>
    <t>1999-10-15</t>
  </si>
  <si>
    <t>1999-10-18</t>
  </si>
  <si>
    <t>1999-10-19</t>
  </si>
  <si>
    <t>1999-10-20</t>
  </si>
  <si>
    <t>1999-10-21</t>
  </si>
  <si>
    <t>1999-10-22</t>
  </si>
  <si>
    <t>1999-10-25</t>
  </si>
  <si>
    <t>1999-10-26</t>
  </si>
  <si>
    <t>1999-10-27</t>
  </si>
  <si>
    <t>1999-10-28</t>
  </si>
  <si>
    <t>1999-10-29</t>
  </si>
  <si>
    <t>1999-11-01</t>
  </si>
  <si>
    <t>1999-11-02</t>
  </si>
  <si>
    <t>1999-11-03</t>
  </si>
  <si>
    <t>1999-11-04</t>
  </si>
  <si>
    <t>1999-11-05</t>
  </si>
  <si>
    <t>1999-11-08</t>
  </si>
  <si>
    <t>1999-11-09</t>
  </si>
  <si>
    <t>1999-11-10</t>
  </si>
  <si>
    <t>1999-11-11</t>
  </si>
  <si>
    <t>1999-11-12</t>
  </si>
  <si>
    <t>1999-11-15</t>
  </si>
  <si>
    <t>1999-11-16</t>
  </si>
  <si>
    <t>1999-11-17</t>
  </si>
  <si>
    <t>1999-11-18</t>
  </si>
  <si>
    <t>1999-11-19</t>
  </si>
  <si>
    <t>1999-11-22</t>
  </si>
  <si>
    <t>1999-11-23</t>
  </si>
  <si>
    <t>1999-11-24</t>
  </si>
  <si>
    <t>1999-11-25</t>
  </si>
  <si>
    <t>1999-11-26</t>
  </si>
  <si>
    <t>1999-11-29</t>
  </si>
  <si>
    <t>1999-11-30</t>
  </si>
  <si>
    <t>1999-12-01</t>
  </si>
  <si>
    <t>1999-12-02</t>
  </si>
  <si>
    <t>1999-12-03</t>
  </si>
  <si>
    <t>1999-12-06</t>
  </si>
  <si>
    <t>1999-12-07</t>
  </si>
  <si>
    <t>1999-12-08</t>
  </si>
  <si>
    <t>1999-12-09</t>
  </si>
  <si>
    <t>1999-12-10</t>
  </si>
  <si>
    <t>1999-12-13</t>
  </si>
  <si>
    <t>1999-12-14</t>
  </si>
  <si>
    <t>1999-12-15</t>
  </si>
  <si>
    <t>1999-12-16</t>
  </si>
  <si>
    <t>1999-12-17</t>
  </si>
  <si>
    <t>1999-12-20</t>
  </si>
  <si>
    <t>1999-12-21</t>
  </si>
  <si>
    <t>1999-12-22</t>
  </si>
  <si>
    <t>1999-12-23</t>
  </si>
  <si>
    <t>1999-12-24</t>
  </si>
  <si>
    <t>1999-12-27</t>
  </si>
  <si>
    <t>1999-12-28</t>
  </si>
  <si>
    <t>1999-12-29</t>
  </si>
  <si>
    <t>1999-12-30</t>
  </si>
  <si>
    <t>1999-12-31</t>
  </si>
  <si>
    <t>2000-01-03</t>
  </si>
  <si>
    <t>2000-01-04</t>
  </si>
  <si>
    <t>2000-01-05</t>
  </si>
  <si>
    <t>2000-01-06</t>
  </si>
  <si>
    <t>2000-01-07</t>
  </si>
  <si>
    <t>2000-01-10</t>
  </si>
  <si>
    <t>2000-01-11</t>
  </si>
  <si>
    <t>2000-01-12</t>
  </si>
  <si>
    <t>2000-01-13</t>
  </si>
  <si>
    <t>2000-01-14</t>
  </si>
  <si>
    <t>2000-01-17</t>
  </si>
  <si>
    <t>2000-01-18</t>
  </si>
  <si>
    <t>2000-01-19</t>
  </si>
  <si>
    <t>2000-01-20</t>
  </si>
  <si>
    <t>2000-01-21</t>
  </si>
  <si>
    <t>2000-01-24</t>
  </si>
  <si>
    <t>2000-01-25</t>
  </si>
  <si>
    <t>2000-01-26</t>
  </si>
  <si>
    <t>2000-01-27</t>
  </si>
  <si>
    <t>2000-01-28</t>
  </si>
  <si>
    <t>2000-01-31</t>
  </si>
  <si>
    <t>2000-02-01</t>
  </si>
  <si>
    <t>2000-02-02</t>
  </si>
  <si>
    <t>2000-02-03</t>
  </si>
  <si>
    <t>2000-02-04</t>
  </si>
  <si>
    <t>2000-02-07</t>
  </si>
  <si>
    <t>2000-02-08</t>
  </si>
  <si>
    <t>2000-02-09</t>
  </si>
  <si>
    <t>2000-02-10</t>
  </si>
  <si>
    <t>2000-02-11</t>
  </si>
  <si>
    <t>2000-02-14</t>
  </si>
  <si>
    <t>2000-02-15</t>
  </si>
  <si>
    <t>2000-02-16</t>
  </si>
  <si>
    <t>2000-02-17</t>
  </si>
  <si>
    <t>2000-02-18</t>
  </si>
  <si>
    <t>2000-02-21</t>
  </si>
  <si>
    <t>2000-02-22</t>
  </si>
  <si>
    <t>2000-02-23</t>
  </si>
  <si>
    <t>2000-02-24</t>
  </si>
  <si>
    <t>2000-02-25</t>
  </si>
  <si>
    <t>2000-02-28</t>
  </si>
  <si>
    <t>2000-02-29</t>
  </si>
  <si>
    <t>2000-03-01</t>
  </si>
  <si>
    <t>2000-03-02</t>
  </si>
  <si>
    <t>2000-03-03</t>
  </si>
  <si>
    <t>2000-03-06</t>
  </si>
  <si>
    <t>2000-03-07</t>
  </si>
  <si>
    <t>2000-03-08</t>
  </si>
  <si>
    <t>2000-03-09</t>
  </si>
  <si>
    <t>2000-03-10</t>
  </si>
  <si>
    <t>2000-03-13</t>
  </si>
  <si>
    <t>2000-03-14</t>
  </si>
  <si>
    <t>2000-03-15</t>
  </si>
  <si>
    <t>2000-03-16</t>
  </si>
  <si>
    <t>2000-03-17</t>
  </si>
  <si>
    <t>2000-03-20</t>
  </si>
  <si>
    <t>2000-03-21</t>
  </si>
  <si>
    <t>2000-03-22</t>
  </si>
  <si>
    <t>2000-03-23</t>
  </si>
  <si>
    <t>2000-03-24</t>
  </si>
  <si>
    <t>2000-03-27</t>
  </si>
  <si>
    <t>2000-03-28</t>
  </si>
  <si>
    <t>2000-03-29</t>
  </si>
  <si>
    <t>2000-03-30</t>
  </si>
  <si>
    <t>2000-03-31</t>
  </si>
  <si>
    <t>2000-04-03</t>
  </si>
  <si>
    <t>2000-04-04</t>
  </si>
  <si>
    <t>2000-04-05</t>
  </si>
  <si>
    <t>2000-04-06</t>
  </si>
  <si>
    <t>2000-04-07</t>
  </si>
  <si>
    <t>2000-04-10</t>
  </si>
  <si>
    <t>2000-04-11</t>
  </si>
  <si>
    <t>2000-04-12</t>
  </si>
  <si>
    <t>2000-04-13</t>
  </si>
  <si>
    <t>2000-04-14</t>
  </si>
  <si>
    <t>2000-04-17</t>
  </si>
  <si>
    <t>2000-04-18</t>
  </si>
  <si>
    <t>2000-04-19</t>
  </si>
  <si>
    <t>2000-04-20</t>
  </si>
  <si>
    <t>2000-04-21</t>
  </si>
  <si>
    <t>2000-04-24</t>
  </si>
  <si>
    <t>2000-04-25</t>
  </si>
  <si>
    <t>2000-04-26</t>
  </si>
  <si>
    <t>2000-04-27</t>
  </si>
  <si>
    <t>2000-04-28</t>
  </si>
  <si>
    <t>2000-05-01</t>
  </si>
  <si>
    <t>2000-05-02</t>
  </si>
  <si>
    <t>2000-05-03</t>
  </si>
  <si>
    <t>2000-05-04</t>
  </si>
  <si>
    <t>2000-05-05</t>
  </si>
  <si>
    <t>2000-05-08</t>
  </si>
  <si>
    <t>2000-05-09</t>
  </si>
  <si>
    <t>2000-05-10</t>
  </si>
  <si>
    <t>2000-05-11</t>
  </si>
  <si>
    <t>2000-05-12</t>
  </si>
  <si>
    <t>2000-05-15</t>
  </si>
  <si>
    <t>2000-05-16</t>
  </si>
  <si>
    <t>2000-05-17</t>
  </si>
  <si>
    <t>2000-05-18</t>
  </si>
  <si>
    <t>2000-05-19</t>
  </si>
  <si>
    <t>2000-05-22</t>
  </si>
  <si>
    <t>2000-05-23</t>
  </si>
  <si>
    <t>2000-05-24</t>
  </si>
  <si>
    <t>2000-05-25</t>
  </si>
  <si>
    <t>2000-05-26</t>
  </si>
  <si>
    <t>2000-05-29</t>
  </si>
  <si>
    <t>2000-05-30</t>
  </si>
  <si>
    <t>2000-05-31</t>
  </si>
  <si>
    <t>2000-06-01</t>
  </si>
  <si>
    <t>2000-06-02</t>
  </si>
  <si>
    <t>2000-06-05</t>
  </si>
  <si>
    <t>2000-06-06</t>
  </si>
  <si>
    <t>2000-06-07</t>
  </si>
  <si>
    <t>2000-06-08</t>
  </si>
  <si>
    <t>2000-06-09</t>
  </si>
  <si>
    <t>2000-06-12</t>
  </si>
  <si>
    <t>2000-06-13</t>
  </si>
  <si>
    <t>2000-06-14</t>
  </si>
  <si>
    <t>2000-06-15</t>
  </si>
  <si>
    <t>2000-06-16</t>
  </si>
  <si>
    <t>2000-06-19</t>
  </si>
  <si>
    <t>2000-06-20</t>
  </si>
  <si>
    <t>2000-06-21</t>
  </si>
  <si>
    <t>2000-06-22</t>
  </si>
  <si>
    <t>2000-06-23</t>
  </si>
  <si>
    <t>2000-06-26</t>
  </si>
  <si>
    <t>2000-06-27</t>
  </si>
  <si>
    <t>2000-06-28</t>
  </si>
  <si>
    <t>2000-06-29</t>
  </si>
  <si>
    <t>2000-06-30</t>
  </si>
  <si>
    <t>2000-07-03</t>
  </si>
  <si>
    <t>2000-07-04</t>
  </si>
  <si>
    <t>2000-07-05</t>
  </si>
  <si>
    <t>2000-07-06</t>
  </si>
  <si>
    <t>2000-07-07</t>
  </si>
  <si>
    <t>2000-07-10</t>
  </si>
  <si>
    <t>2000-07-11</t>
  </si>
  <si>
    <t>2000-07-12</t>
  </si>
  <si>
    <t>2000-07-13</t>
  </si>
  <si>
    <t>2000-07-14</t>
  </si>
  <si>
    <t>2000-07-17</t>
  </si>
  <si>
    <t>2000-07-18</t>
  </si>
  <si>
    <t>2000-07-19</t>
  </si>
  <si>
    <t>2000-07-20</t>
  </si>
  <si>
    <t>2000-07-21</t>
  </si>
  <si>
    <t>2000-07-24</t>
  </si>
  <si>
    <t>2000-07-25</t>
  </si>
  <si>
    <t>2000-07-26</t>
  </si>
  <si>
    <t>2000-07-27</t>
  </si>
  <si>
    <t>2000-07-28</t>
  </si>
  <si>
    <t>2000-07-31</t>
  </si>
  <si>
    <t>2000-08-01</t>
  </si>
  <si>
    <t>2000-08-02</t>
  </si>
  <si>
    <t>2000-08-03</t>
  </si>
  <si>
    <t>2000-08-04</t>
  </si>
  <si>
    <t>2000-08-07</t>
  </si>
  <si>
    <t>2000-08-08</t>
  </si>
  <si>
    <t>2000-08-09</t>
  </si>
  <si>
    <t>2000-08-10</t>
  </si>
  <si>
    <t>2000-08-11</t>
  </si>
  <si>
    <t>2000-08-14</t>
  </si>
  <si>
    <t>2000-08-15</t>
  </si>
  <si>
    <t>2000-08-16</t>
  </si>
  <si>
    <t>2000-08-17</t>
  </si>
  <si>
    <t>2000-08-18</t>
  </si>
  <si>
    <t>2000-08-21</t>
  </si>
  <si>
    <t>2000-08-22</t>
  </si>
  <si>
    <t>2000-08-23</t>
  </si>
  <si>
    <t>2000-08-24</t>
  </si>
  <si>
    <t>2000-08-25</t>
  </si>
  <si>
    <t>2000-08-28</t>
  </si>
  <si>
    <t>2000-08-29</t>
  </si>
  <si>
    <t>2000-08-30</t>
  </si>
  <si>
    <t>2000-08-31</t>
  </si>
  <si>
    <t>2000-09-01</t>
  </si>
  <si>
    <t>2000-09-04</t>
  </si>
  <si>
    <t>2000-09-05</t>
  </si>
  <si>
    <t>2000-09-06</t>
  </si>
  <si>
    <t>2000-09-07</t>
  </si>
  <si>
    <t>2000-09-08</t>
  </si>
  <si>
    <t>2000-09-11</t>
  </si>
  <si>
    <t>2000-09-12</t>
  </si>
  <si>
    <t>2000-09-13</t>
  </si>
  <si>
    <t>2000-09-14</t>
  </si>
  <si>
    <t>2000-09-15</t>
  </si>
  <si>
    <t>2000-09-18</t>
  </si>
  <si>
    <t>2000-09-19</t>
  </si>
  <si>
    <t>2000-09-20</t>
  </si>
  <si>
    <t>2000-09-21</t>
  </si>
  <si>
    <t>2000-09-22</t>
  </si>
  <si>
    <t>2000-09-25</t>
  </si>
  <si>
    <t>2000-09-26</t>
  </si>
  <si>
    <t>2000-09-27</t>
  </si>
  <si>
    <t>2000-09-28</t>
  </si>
  <si>
    <t>2000-09-29</t>
  </si>
  <si>
    <t>2000-10-02</t>
  </si>
  <si>
    <t>2000-10-03</t>
  </si>
  <si>
    <t>2000-10-04</t>
  </si>
  <si>
    <t>2000-10-05</t>
  </si>
  <si>
    <t>2000-10-06</t>
  </si>
  <si>
    <t>2000-10-09</t>
  </si>
  <si>
    <t>2000-10-10</t>
  </si>
  <si>
    <t>2000-10-11</t>
  </si>
  <si>
    <t>2000-10-12</t>
  </si>
  <si>
    <t>2000-10-13</t>
  </si>
  <si>
    <t>2000-10-16</t>
  </si>
  <si>
    <t>2000-10-17</t>
  </si>
  <si>
    <t>2000-10-18</t>
  </si>
  <si>
    <t>2000-10-19</t>
  </si>
  <si>
    <t>2000-10-20</t>
  </si>
  <si>
    <t>2000-10-23</t>
  </si>
  <si>
    <t>2000-10-24</t>
  </si>
  <si>
    <t>2000-10-25</t>
  </si>
  <si>
    <t>2000-10-26</t>
  </si>
  <si>
    <t>2000-10-27</t>
  </si>
  <si>
    <t>2000-10-30</t>
  </si>
  <si>
    <t>2000-10-31</t>
  </si>
  <si>
    <t>2000-11-01</t>
  </si>
  <si>
    <t>2000-11-02</t>
  </si>
  <si>
    <t>2000-11-03</t>
  </si>
  <si>
    <t>2000-11-06</t>
  </si>
  <si>
    <t>2000-11-07</t>
  </si>
  <si>
    <t>2000-11-08</t>
  </si>
  <si>
    <t>2000-11-09</t>
  </si>
  <si>
    <t>2000-11-10</t>
  </si>
  <si>
    <t>2000-11-13</t>
  </si>
  <si>
    <t>2000-11-14</t>
  </si>
  <si>
    <t>2000-11-15</t>
  </si>
  <si>
    <t>2000-11-16</t>
  </si>
  <si>
    <t>2000-11-17</t>
  </si>
  <si>
    <t>2000-11-20</t>
  </si>
  <si>
    <t>2000-11-21</t>
  </si>
  <si>
    <t>2000-11-22</t>
  </si>
  <si>
    <t>2000-11-23</t>
  </si>
  <si>
    <t>2000-11-24</t>
  </si>
  <si>
    <t>2000-11-27</t>
  </si>
  <si>
    <t>2000-11-28</t>
  </si>
  <si>
    <t>2000-11-29</t>
  </si>
  <si>
    <t>2000-11-30</t>
  </si>
  <si>
    <t>2000-12-01</t>
  </si>
  <si>
    <t>2000-12-04</t>
  </si>
  <si>
    <t>2000-12-05</t>
  </si>
  <si>
    <t>2000-12-06</t>
  </si>
  <si>
    <t>2000-12-07</t>
  </si>
  <si>
    <t>2000-12-08</t>
  </si>
  <si>
    <t>2000-12-11</t>
  </si>
  <si>
    <t>2000-12-12</t>
  </si>
  <si>
    <t>2000-12-13</t>
  </si>
  <si>
    <t>2000-12-14</t>
  </si>
  <si>
    <t>2000-12-15</t>
  </si>
  <si>
    <t>2000-12-18</t>
  </si>
  <si>
    <t>2000-12-19</t>
  </si>
  <si>
    <t>2000-12-20</t>
  </si>
  <si>
    <t>2000-12-21</t>
  </si>
  <si>
    <t>2000-12-22</t>
  </si>
  <si>
    <t>2000-12-25</t>
  </si>
  <si>
    <t>2000-12-26</t>
  </si>
  <si>
    <t>2000-12-27</t>
  </si>
  <si>
    <t>2000-12-28</t>
  </si>
  <si>
    <t>2000-12-29</t>
  </si>
  <si>
    <t>2001-01-01</t>
  </si>
  <si>
    <t>2001-01-02</t>
  </si>
  <si>
    <t>2001-01-03</t>
  </si>
  <si>
    <t>2001-01-04</t>
  </si>
  <si>
    <t>2001-01-05</t>
  </si>
  <si>
    <t>2001-01-08</t>
  </si>
  <si>
    <t>2001-01-09</t>
  </si>
  <si>
    <t>2001-01-10</t>
  </si>
  <si>
    <t>2001-01-11</t>
  </si>
  <si>
    <t>2001-01-12</t>
  </si>
  <si>
    <t>2001-01-15</t>
  </si>
  <si>
    <t>2001-01-16</t>
  </si>
  <si>
    <t>2001-01-17</t>
  </si>
  <si>
    <t>2001-01-18</t>
  </si>
  <si>
    <t>2001-01-19</t>
  </si>
  <si>
    <t>2001-01-22</t>
  </si>
  <si>
    <t>2001-01-23</t>
  </si>
  <si>
    <t>2001-01-24</t>
  </si>
  <si>
    <t>2001-01-25</t>
  </si>
  <si>
    <t>2001-01-26</t>
  </si>
  <si>
    <t>2001-01-29</t>
  </si>
  <si>
    <t>2001-01-30</t>
  </si>
  <si>
    <t>2001-01-31</t>
  </si>
  <si>
    <t>2001-02-01</t>
  </si>
  <si>
    <t>2001-02-02</t>
  </si>
  <si>
    <t>2001-02-05</t>
  </si>
  <si>
    <t>2001-02-06</t>
  </si>
  <si>
    <t>2001-02-07</t>
  </si>
  <si>
    <t>2001-02-08</t>
  </si>
  <si>
    <t>2001-02-09</t>
  </si>
  <si>
    <t>2001-02-12</t>
  </si>
  <si>
    <t>2001-02-13</t>
  </si>
  <si>
    <t>2001-02-14</t>
  </si>
  <si>
    <t>2001-02-15</t>
  </si>
  <si>
    <t>2001-02-16</t>
  </si>
  <si>
    <t>2001-02-19</t>
  </si>
  <si>
    <t>2001-02-20</t>
  </si>
  <si>
    <t>2001-02-21</t>
  </si>
  <si>
    <t>2001-02-22</t>
  </si>
  <si>
    <t>2001-02-23</t>
  </si>
  <si>
    <t>2001-02-26</t>
  </si>
  <si>
    <t>2001-02-27</t>
  </si>
  <si>
    <t>2001-02-28</t>
  </si>
  <si>
    <t>2001-03-01</t>
  </si>
  <si>
    <t>2001-03-02</t>
  </si>
  <si>
    <t>2001-03-05</t>
  </si>
  <si>
    <t>2001-03-06</t>
  </si>
  <si>
    <t>2001-03-07</t>
  </si>
  <si>
    <t>2001-03-08</t>
  </si>
  <si>
    <t>2001-03-09</t>
  </si>
  <si>
    <t>2001-03-12</t>
  </si>
  <si>
    <t>2001-03-13</t>
  </si>
  <si>
    <t>2001-03-14</t>
  </si>
  <si>
    <t>2001-03-15</t>
  </si>
  <si>
    <t>2001-03-16</t>
  </si>
  <si>
    <t>2001-03-19</t>
  </si>
  <si>
    <t>2001-03-20</t>
  </si>
  <si>
    <t>2001-03-21</t>
  </si>
  <si>
    <t>2001-03-22</t>
  </si>
  <si>
    <t>2001-03-23</t>
  </si>
  <si>
    <t>2001-03-26</t>
  </si>
  <si>
    <t>2001-03-27</t>
  </si>
  <si>
    <t>2001-03-28</t>
  </si>
  <si>
    <t>2001-03-29</t>
  </si>
  <si>
    <t>2001-03-30</t>
  </si>
  <si>
    <t>2001-04-02</t>
  </si>
  <si>
    <t>2001-04-03</t>
  </si>
  <si>
    <t>2001-04-04</t>
  </si>
  <si>
    <t>2001-04-05</t>
  </si>
  <si>
    <t>2001-04-06</t>
  </si>
  <si>
    <t>2001-04-09</t>
  </si>
  <si>
    <t>2001-04-10</t>
  </si>
  <si>
    <t>2001-04-11</t>
  </si>
  <si>
    <t>2001-04-12</t>
  </si>
  <si>
    <t>2001-04-13</t>
  </si>
  <si>
    <t>2001-04-16</t>
  </si>
  <si>
    <t>2001-04-17</t>
  </si>
  <si>
    <t>2001-04-18</t>
  </si>
  <si>
    <t>2001-04-19</t>
  </si>
  <si>
    <t>2001-04-20</t>
  </si>
  <si>
    <t>2001-04-23</t>
  </si>
  <si>
    <t>2001-04-24</t>
  </si>
  <si>
    <t>2001-04-25</t>
  </si>
  <si>
    <t>2001-04-26</t>
  </si>
  <si>
    <t>2001-04-27</t>
  </si>
  <si>
    <t>2001-04-30</t>
  </si>
  <si>
    <t>2001-05-01</t>
  </si>
  <si>
    <t>2001-05-02</t>
  </si>
  <si>
    <t>2001-05-03</t>
  </si>
  <si>
    <t>2001-05-04</t>
  </si>
  <si>
    <t>2001-05-07</t>
  </si>
  <si>
    <t>2001-05-08</t>
  </si>
  <si>
    <t>2001-05-09</t>
  </si>
  <si>
    <t>2001-05-10</t>
  </si>
  <si>
    <t>2001-05-11</t>
  </si>
  <si>
    <t>2001-05-14</t>
  </si>
  <si>
    <t>2001-05-15</t>
  </si>
  <si>
    <t>2001-05-16</t>
  </si>
  <si>
    <t>2001-05-17</t>
  </si>
  <si>
    <t>2001-05-18</t>
  </si>
  <si>
    <t>2001-05-21</t>
  </si>
  <si>
    <t>2001-05-22</t>
  </si>
  <si>
    <t>2001-05-23</t>
  </si>
  <si>
    <t>2001-05-24</t>
  </si>
  <si>
    <t>2001-05-25</t>
  </si>
  <si>
    <t>2001-05-28</t>
  </si>
  <si>
    <t>2001-05-29</t>
  </si>
  <si>
    <t>2001-05-30</t>
  </si>
  <si>
    <t>2001-05-31</t>
  </si>
  <si>
    <t>2001-06-01</t>
  </si>
  <si>
    <t>2001-06-04</t>
  </si>
  <si>
    <t>2001-06-05</t>
  </si>
  <si>
    <t>2001-06-06</t>
  </si>
  <si>
    <t>2001-06-07</t>
  </si>
  <si>
    <t>2001-06-08</t>
  </si>
  <si>
    <t>2001-06-11</t>
  </si>
  <si>
    <t>2001-06-12</t>
  </si>
  <si>
    <t>2001-06-13</t>
  </si>
  <si>
    <t>2001-06-14</t>
  </si>
  <si>
    <t>2001-06-15</t>
  </si>
  <si>
    <t>2001-06-18</t>
  </si>
  <si>
    <t>2001-06-19</t>
  </si>
  <si>
    <t>2001-06-20</t>
  </si>
  <si>
    <t>2001-06-21</t>
  </si>
  <si>
    <t>2001-06-22</t>
  </si>
  <si>
    <t>2001-06-25</t>
  </si>
  <si>
    <t>2001-06-26</t>
  </si>
  <si>
    <t>2001-06-27</t>
  </si>
  <si>
    <t>2001-06-28</t>
  </si>
  <si>
    <t>2001-06-29</t>
  </si>
  <si>
    <t>2001-07-02</t>
  </si>
  <si>
    <t>2001-07-03</t>
  </si>
  <si>
    <t>2001-07-04</t>
  </si>
  <si>
    <t>2001-07-05</t>
  </si>
  <si>
    <t>2001-07-06</t>
  </si>
  <si>
    <t>2001-07-09</t>
  </si>
  <si>
    <t>2001-07-10</t>
  </si>
  <si>
    <t>2001-07-11</t>
  </si>
  <si>
    <t>2001-07-12</t>
  </si>
  <si>
    <t>2001-07-13</t>
  </si>
  <si>
    <t>2001-07-16</t>
  </si>
  <si>
    <t>2001-07-17</t>
  </si>
  <si>
    <t>2001-07-18</t>
  </si>
  <si>
    <t>2001-07-19</t>
  </si>
  <si>
    <t>2001-07-20</t>
  </si>
  <si>
    <t>2001-07-23</t>
  </si>
  <si>
    <t>2001-07-24</t>
  </si>
  <si>
    <t>2001-07-25</t>
  </si>
  <si>
    <t>2001-07-26</t>
  </si>
  <si>
    <t>2001-07-27</t>
  </si>
  <si>
    <t>2001-07-30</t>
  </si>
  <si>
    <t>2001-07-31</t>
  </si>
  <si>
    <t>2001-08-01</t>
  </si>
  <si>
    <t>2001-08-02</t>
  </si>
  <si>
    <t>2001-08-03</t>
  </si>
  <si>
    <t>2001-08-06</t>
  </si>
  <si>
    <t>2001-08-07</t>
  </si>
  <si>
    <t>2001-08-08</t>
  </si>
  <si>
    <t>2001-08-09</t>
  </si>
  <si>
    <t>2001-08-10</t>
  </si>
  <si>
    <t>2001-08-13</t>
  </si>
  <si>
    <t>2001-08-14</t>
  </si>
  <si>
    <t>2001-08-15</t>
  </si>
  <si>
    <t>2001-08-16</t>
  </si>
  <si>
    <t>2001-08-17</t>
  </si>
  <si>
    <t>2001-08-20</t>
  </si>
  <si>
    <t>2001-08-21</t>
  </si>
  <si>
    <t>2001-08-22</t>
  </si>
  <si>
    <t>2001-08-23</t>
  </si>
  <si>
    <t>2001-08-24</t>
  </si>
  <si>
    <t>2001-08-27</t>
  </si>
  <si>
    <t>2001-08-28</t>
  </si>
  <si>
    <t>2001-08-29</t>
  </si>
  <si>
    <t>2001-08-30</t>
  </si>
  <si>
    <t>2001-08-31</t>
  </si>
  <si>
    <t>2001-09-03</t>
  </si>
  <si>
    <t>2001-09-04</t>
  </si>
  <si>
    <t>2001-09-05</t>
  </si>
  <si>
    <t>2001-09-06</t>
  </si>
  <si>
    <t>2001-09-07</t>
  </si>
  <si>
    <t>2001-09-10</t>
  </si>
  <si>
    <t>2001-09-11</t>
  </si>
  <si>
    <t>2001-09-12</t>
  </si>
  <si>
    <t>2001-09-13</t>
  </si>
  <si>
    <t>2001-09-14</t>
  </si>
  <si>
    <t>2001-09-17</t>
  </si>
  <si>
    <t>2001-09-18</t>
  </si>
  <si>
    <t>2001-09-19</t>
  </si>
  <si>
    <t>2001-09-20</t>
  </si>
  <si>
    <t>2001-09-21</t>
  </si>
  <si>
    <t>2001-09-24</t>
  </si>
  <si>
    <t>2001-09-25</t>
  </si>
  <si>
    <t>2001-09-26</t>
  </si>
  <si>
    <t>2001-09-27</t>
  </si>
  <si>
    <t>2001-09-28</t>
  </si>
  <si>
    <t>2001-10-01</t>
  </si>
  <si>
    <t>2001-10-02</t>
  </si>
  <si>
    <t>2001-10-03</t>
  </si>
  <si>
    <t>2001-10-04</t>
  </si>
  <si>
    <t>2001-10-05</t>
  </si>
  <si>
    <t>2001-10-08</t>
  </si>
  <si>
    <t>2001-10-09</t>
  </si>
  <si>
    <t>2001-10-10</t>
  </si>
  <si>
    <t>2001-10-11</t>
  </si>
  <si>
    <t>2001-10-12</t>
  </si>
  <si>
    <t>2001-10-15</t>
  </si>
  <si>
    <t>2001-10-16</t>
  </si>
  <si>
    <t>2001-10-17</t>
  </si>
  <si>
    <t>2001-10-18</t>
  </si>
  <si>
    <t>2001-10-19</t>
  </si>
  <si>
    <t>2001-10-22</t>
  </si>
  <si>
    <t>2001-10-23</t>
  </si>
  <si>
    <t>2001-10-24</t>
  </si>
  <si>
    <t>2001-10-25</t>
  </si>
  <si>
    <t>2001-10-26</t>
  </si>
  <si>
    <t>2001-10-29</t>
  </si>
  <si>
    <t>2001-10-30</t>
  </si>
  <si>
    <t>2001-10-31</t>
  </si>
  <si>
    <t>2001-11-01</t>
  </si>
  <si>
    <t>2001-11-02</t>
  </si>
  <si>
    <t>2001-11-05</t>
  </si>
  <si>
    <t>2001-11-06</t>
  </si>
  <si>
    <t>2001-11-07</t>
  </si>
  <si>
    <t>2001-11-08</t>
  </si>
  <si>
    <t>2001-11-09</t>
  </si>
  <si>
    <t>2001-11-12</t>
  </si>
  <si>
    <t>2001-11-13</t>
  </si>
  <si>
    <t>2001-11-14</t>
  </si>
  <si>
    <t>2001-11-15</t>
  </si>
  <si>
    <t>2001-11-16</t>
  </si>
  <si>
    <t>2001-11-19</t>
  </si>
  <si>
    <t>2001-11-20</t>
  </si>
  <si>
    <t>2001-11-21</t>
  </si>
  <si>
    <t>2001-11-22</t>
  </si>
  <si>
    <t>2001-11-23</t>
  </si>
  <si>
    <t>2001-11-26</t>
  </si>
  <si>
    <t>2001-11-27</t>
  </si>
  <si>
    <t>2001-11-28</t>
  </si>
  <si>
    <t>2001-11-29</t>
  </si>
  <si>
    <t>2001-11-30</t>
  </si>
  <si>
    <t>2001-12-03</t>
  </si>
  <si>
    <t>2001-12-04</t>
  </si>
  <si>
    <t>2001-12-05</t>
  </si>
  <si>
    <t>2001-12-06</t>
  </si>
  <si>
    <t>2001-12-07</t>
  </si>
  <si>
    <t>2001-12-10</t>
  </si>
  <si>
    <t>2001-12-11</t>
  </si>
  <si>
    <t>2001-12-12</t>
  </si>
  <si>
    <t>2001-12-13</t>
  </si>
  <si>
    <t>2001-12-14</t>
  </si>
  <si>
    <t>2001-12-17</t>
  </si>
  <si>
    <t>2001-12-18</t>
  </si>
  <si>
    <t>2001-12-19</t>
  </si>
  <si>
    <t>2001-12-20</t>
  </si>
  <si>
    <t>2001-12-21</t>
  </si>
  <si>
    <t>2001-12-24</t>
  </si>
  <si>
    <t>2001-12-25</t>
  </si>
  <si>
    <t>2001-12-26</t>
  </si>
  <si>
    <t>2001-12-27</t>
  </si>
  <si>
    <t>2001-12-28</t>
  </si>
  <si>
    <t>2001-12-31</t>
  </si>
  <si>
    <t>2002-01-01</t>
  </si>
  <si>
    <t>2002-01-02</t>
  </si>
  <si>
    <t>2002-01-03</t>
  </si>
  <si>
    <t>2002-01-04</t>
  </si>
  <si>
    <t>2002-01-07</t>
  </si>
  <si>
    <t>2002-01-08</t>
  </si>
  <si>
    <t>2002-01-09</t>
  </si>
  <si>
    <t>2002-01-10</t>
  </si>
  <si>
    <t>2002-01-11</t>
  </si>
  <si>
    <t>2002-01-14</t>
  </si>
  <si>
    <t>2002-01-15</t>
  </si>
  <si>
    <t>2002-01-16</t>
  </si>
  <si>
    <t>2002-01-17</t>
  </si>
  <si>
    <t>2002-01-18</t>
  </si>
  <si>
    <t>2002-01-21</t>
  </si>
  <si>
    <t>2002-01-22</t>
  </si>
  <si>
    <t>2002-01-23</t>
  </si>
  <si>
    <t>2002-01-24</t>
  </si>
  <si>
    <t>2002-01-25</t>
  </si>
  <si>
    <t>2002-01-28</t>
  </si>
  <si>
    <t>2002-01-29</t>
  </si>
  <si>
    <t>2002-01-30</t>
  </si>
  <si>
    <t>2002-01-31</t>
  </si>
  <si>
    <t>2002-02-01</t>
  </si>
  <si>
    <t>2002-02-04</t>
  </si>
  <si>
    <t>2002-02-05</t>
  </si>
  <si>
    <t>2002-02-06</t>
  </si>
  <si>
    <t>2002-02-07</t>
  </si>
  <si>
    <t>2002-02-08</t>
  </si>
  <si>
    <t>2002-02-11</t>
  </si>
  <si>
    <t>2002-02-12</t>
  </si>
  <si>
    <t>2002-02-13</t>
  </si>
  <si>
    <t>2002-02-14</t>
  </si>
  <si>
    <t>2002-02-15</t>
  </si>
  <si>
    <t>2002-02-18</t>
  </si>
  <si>
    <t>2002-02-19</t>
  </si>
  <si>
    <t>2002-02-20</t>
  </si>
  <si>
    <t>2002-02-21</t>
  </si>
  <si>
    <t>2002-02-22</t>
  </si>
  <si>
    <t>2002-02-25</t>
  </si>
  <si>
    <t>2002-02-26</t>
  </si>
  <si>
    <t>2002-02-27</t>
  </si>
  <si>
    <t>2002-02-28</t>
  </si>
  <si>
    <t>2002-03-01</t>
  </si>
  <si>
    <t>2002-03-04</t>
  </si>
  <si>
    <t>2002-03-05</t>
  </si>
  <si>
    <t>2002-03-06</t>
  </si>
  <si>
    <t>2002-03-07</t>
  </si>
  <si>
    <t>2002-03-08</t>
  </si>
  <si>
    <t>2002-03-11</t>
  </si>
  <si>
    <t>2002-03-12</t>
  </si>
  <si>
    <t>2002-03-13</t>
  </si>
  <si>
    <t>2002-03-14</t>
  </si>
  <si>
    <t>2002-03-15</t>
  </si>
  <si>
    <t>2002-03-18</t>
  </si>
  <si>
    <t>2002-03-19</t>
  </si>
  <si>
    <t>2002-03-20</t>
  </si>
  <si>
    <t>2002-03-21</t>
  </si>
  <si>
    <t>2002-03-22</t>
  </si>
  <si>
    <t>2002-03-25</t>
  </si>
  <si>
    <t>2002-03-26</t>
  </si>
  <si>
    <t>2002-03-27</t>
  </si>
  <si>
    <t>2002-03-28</t>
  </si>
  <si>
    <t>2002-03-29</t>
  </si>
  <si>
    <t>2002-04-01</t>
  </si>
  <si>
    <t>2002-04-02</t>
  </si>
  <si>
    <t>2002-04-03</t>
  </si>
  <si>
    <t>2002-04-04</t>
  </si>
  <si>
    <t>2002-04-05</t>
  </si>
  <si>
    <t>2002-04-08</t>
  </si>
  <si>
    <t>2002-04-09</t>
  </si>
  <si>
    <t>2002-04-10</t>
  </si>
  <si>
    <t>2002-04-11</t>
  </si>
  <si>
    <t>2002-04-12</t>
  </si>
  <si>
    <t>2002-04-15</t>
  </si>
  <si>
    <t>2002-04-16</t>
  </si>
  <si>
    <t>2002-04-17</t>
  </si>
  <si>
    <t>2002-04-18</t>
  </si>
  <si>
    <t>2002-04-19</t>
  </si>
  <si>
    <t>2002-04-22</t>
  </si>
  <si>
    <t>2002-04-23</t>
  </si>
  <si>
    <t>2002-04-24</t>
  </si>
  <si>
    <t>2002-04-25</t>
  </si>
  <si>
    <t>2002-04-26</t>
  </si>
  <si>
    <t>2002-04-29</t>
  </si>
  <si>
    <t>2002-04-30</t>
  </si>
  <si>
    <t>2002-05-01</t>
  </si>
  <si>
    <t>2002-05-02</t>
  </si>
  <si>
    <t>2002-05-03</t>
  </si>
  <si>
    <t>2002-05-06</t>
  </si>
  <si>
    <t>2002-05-07</t>
  </si>
  <si>
    <t>2002-05-08</t>
  </si>
  <si>
    <t>2002-05-09</t>
  </si>
  <si>
    <t>2002-05-10</t>
  </si>
  <si>
    <t>2002-05-13</t>
  </si>
  <si>
    <t>2002-05-14</t>
  </si>
  <si>
    <t>2002-05-15</t>
  </si>
  <si>
    <t>2002-05-16</t>
  </si>
  <si>
    <t>2002-05-17</t>
  </si>
  <si>
    <t>2002-05-20</t>
  </si>
  <si>
    <t>2002-05-21</t>
  </si>
  <si>
    <t>2002-05-22</t>
  </si>
  <si>
    <t>2002-05-23</t>
  </si>
  <si>
    <t>2002-05-24</t>
  </si>
  <si>
    <t>2002-05-27</t>
  </si>
  <si>
    <t>2002-05-28</t>
  </si>
  <si>
    <t>2002-05-29</t>
  </si>
  <si>
    <t>2002-05-30</t>
  </si>
  <si>
    <t>2002-05-31</t>
  </si>
  <si>
    <t>2002-06-03</t>
  </si>
  <si>
    <t>2002-06-04</t>
  </si>
  <si>
    <t>2002-06-05</t>
  </si>
  <si>
    <t>2002-06-06</t>
  </si>
  <si>
    <t>2002-06-07</t>
  </si>
  <si>
    <t>2002-06-10</t>
  </si>
  <si>
    <t>2002-06-11</t>
  </si>
  <si>
    <t>2002-06-12</t>
  </si>
  <si>
    <t>2002-06-13</t>
  </si>
  <si>
    <t>2002-06-14</t>
  </si>
  <si>
    <t>2002-06-17</t>
  </si>
  <si>
    <t>2002-06-18</t>
  </si>
  <si>
    <t>2002-06-19</t>
  </si>
  <si>
    <t>2002-06-20</t>
  </si>
  <si>
    <t>2002-06-21</t>
  </si>
  <si>
    <t>2002-06-24</t>
  </si>
  <si>
    <t>2002-06-25</t>
  </si>
  <si>
    <t>2002-06-26</t>
  </si>
  <si>
    <t>2002-06-27</t>
  </si>
  <si>
    <t>2002-06-28</t>
  </si>
  <si>
    <t>2002-07-01</t>
  </si>
  <si>
    <t>2002-07-02</t>
  </si>
  <si>
    <t>2002-07-03</t>
  </si>
  <si>
    <t>2002-07-04</t>
  </si>
  <si>
    <t>2002-07-05</t>
  </si>
  <si>
    <t>2002-07-08</t>
  </si>
  <si>
    <t>2002-07-09</t>
  </si>
  <si>
    <t>2002-07-10</t>
  </si>
  <si>
    <t>2002-07-11</t>
  </si>
  <si>
    <t>2002-07-12</t>
  </si>
  <si>
    <t>2002-07-15</t>
  </si>
  <si>
    <t>2002-07-16</t>
  </si>
  <si>
    <t>2002-07-17</t>
  </si>
  <si>
    <t>2002-07-18</t>
  </si>
  <si>
    <t>2002-07-19</t>
  </si>
  <si>
    <t>2002-07-22</t>
  </si>
  <si>
    <t>2002-07-23</t>
  </si>
  <si>
    <t>2002-07-24</t>
  </si>
  <si>
    <t>2002-07-25</t>
  </si>
  <si>
    <t>2002-07-26</t>
  </si>
  <si>
    <t>2002-07-29</t>
  </si>
  <si>
    <t>2002-07-30</t>
  </si>
  <si>
    <t>2002-07-31</t>
  </si>
  <si>
    <t>2002-08-01</t>
  </si>
  <si>
    <t>2002-08-02</t>
  </si>
  <si>
    <t>2002-08-05</t>
  </si>
  <si>
    <t>2002-08-06</t>
  </si>
  <si>
    <t>2002-08-07</t>
  </si>
  <si>
    <t>2002-08-08</t>
  </si>
  <si>
    <t>2002-08-09</t>
  </si>
  <si>
    <t>2002-08-12</t>
  </si>
  <si>
    <t>2002-08-13</t>
  </si>
  <si>
    <t>2002-08-14</t>
  </si>
  <si>
    <t>2002-08-15</t>
  </si>
  <si>
    <t>2002-08-16</t>
  </si>
  <si>
    <t>2002-08-19</t>
  </si>
  <si>
    <t>2002-08-20</t>
  </si>
  <si>
    <t>2002-08-21</t>
  </si>
  <si>
    <t>2002-08-22</t>
  </si>
  <si>
    <t>2002-08-23</t>
  </si>
  <si>
    <t>2002-08-26</t>
  </si>
  <si>
    <t>2002-08-27</t>
  </si>
  <si>
    <t>2002-08-28</t>
  </si>
  <si>
    <t>2002-08-29</t>
  </si>
  <si>
    <t>2002-08-30</t>
  </si>
  <si>
    <t>2002-09-02</t>
  </si>
  <si>
    <t>2002-09-03</t>
  </si>
  <si>
    <t>2002-09-04</t>
  </si>
  <si>
    <t>2002-09-05</t>
  </si>
  <si>
    <t>2002-09-06</t>
  </si>
  <si>
    <t>2002-09-09</t>
  </si>
  <si>
    <t>2002-09-10</t>
  </si>
  <si>
    <t>2002-09-11</t>
  </si>
  <si>
    <t>2002-09-12</t>
  </si>
  <si>
    <t>2002-09-13</t>
  </si>
  <si>
    <t>2002-09-16</t>
  </si>
  <si>
    <t>2002-09-17</t>
  </si>
  <si>
    <t>2002-09-18</t>
  </si>
  <si>
    <t>2002-09-19</t>
  </si>
  <si>
    <t>2002-09-20</t>
  </si>
  <si>
    <t>2002-09-23</t>
  </si>
  <si>
    <t>2002-09-24</t>
  </si>
  <si>
    <t>2002-09-25</t>
  </si>
  <si>
    <t>2002-09-26</t>
  </si>
  <si>
    <t>2002-09-27</t>
  </si>
  <si>
    <t>2002-09-30</t>
  </si>
  <si>
    <t>2002-10-01</t>
  </si>
  <si>
    <t>2002-10-02</t>
  </si>
  <si>
    <t>2002-10-03</t>
  </si>
  <si>
    <t>2002-10-04</t>
  </si>
  <si>
    <t>2002-10-07</t>
  </si>
  <si>
    <t>2002-10-08</t>
  </si>
  <si>
    <t>2002-10-09</t>
  </si>
  <si>
    <t>2002-10-10</t>
  </si>
  <si>
    <t>2002-10-11</t>
  </si>
  <si>
    <t>2002-10-14</t>
  </si>
  <si>
    <t>2002-10-15</t>
  </si>
  <si>
    <t>2002-10-16</t>
  </si>
  <si>
    <t>2002-10-17</t>
  </si>
  <si>
    <t>2002-10-18</t>
  </si>
  <si>
    <t>2002-10-21</t>
  </si>
  <si>
    <t>2002-10-22</t>
  </si>
  <si>
    <t>2002-10-23</t>
  </si>
  <si>
    <t>2002-10-24</t>
  </si>
  <si>
    <t>2002-10-25</t>
  </si>
  <si>
    <t>2002-10-28</t>
  </si>
  <si>
    <t>2002-10-29</t>
  </si>
  <si>
    <t>2002-10-30</t>
  </si>
  <si>
    <t>2002-10-31</t>
  </si>
  <si>
    <t>2002-11-01</t>
  </si>
  <si>
    <t>2002-11-04</t>
  </si>
  <si>
    <t>2002-11-05</t>
  </si>
  <si>
    <t>2002-11-06</t>
  </si>
  <si>
    <t>2002-11-07</t>
  </si>
  <si>
    <t>2002-11-08</t>
  </si>
  <si>
    <t>2002-11-11</t>
  </si>
  <si>
    <t>2002-11-12</t>
  </si>
  <si>
    <t>2002-11-13</t>
  </si>
  <si>
    <t>2002-11-14</t>
  </si>
  <si>
    <t>2002-11-15</t>
  </si>
  <si>
    <t>2002-11-18</t>
  </si>
  <si>
    <t>2002-11-19</t>
  </si>
  <si>
    <t>2002-11-20</t>
  </si>
  <si>
    <t>2002-11-21</t>
  </si>
  <si>
    <t>2002-11-22</t>
  </si>
  <si>
    <t>2002-11-25</t>
  </si>
  <si>
    <t>2002-11-26</t>
  </si>
  <si>
    <t>2002-11-27</t>
  </si>
  <si>
    <t>2002-11-28</t>
  </si>
  <si>
    <t>2002-11-29</t>
  </si>
  <si>
    <t>2002-12-02</t>
  </si>
  <si>
    <t>2002-12-03</t>
  </si>
  <si>
    <t>2002-12-04</t>
  </si>
  <si>
    <t>2002-12-05</t>
  </si>
  <si>
    <t>2002-12-06</t>
  </si>
  <si>
    <t>2002-12-09</t>
  </si>
  <si>
    <t>2002-12-10</t>
  </si>
  <si>
    <t>2002-12-11</t>
  </si>
  <si>
    <t>2002-12-12</t>
  </si>
  <si>
    <t>2002-12-13</t>
  </si>
  <si>
    <t>2002-12-16</t>
  </si>
  <si>
    <t>2002-12-17</t>
  </si>
  <si>
    <t>2002-12-18</t>
  </si>
  <si>
    <t>2002-12-19</t>
  </si>
  <si>
    <t>2002-12-20</t>
  </si>
  <si>
    <t>2002-12-23</t>
  </si>
  <si>
    <t>2002-12-24</t>
  </si>
  <si>
    <t>2002-12-25</t>
  </si>
  <si>
    <t>2002-12-26</t>
  </si>
  <si>
    <t>2002-12-27</t>
  </si>
  <si>
    <t>2002-12-30</t>
  </si>
  <si>
    <t>2002-12-31</t>
  </si>
  <si>
    <t>2003-01-01</t>
  </si>
  <si>
    <t>2003-01-02</t>
  </si>
  <si>
    <t>2003-01-03</t>
  </si>
  <si>
    <t>2003-01-06</t>
  </si>
  <si>
    <t>2003-01-07</t>
  </si>
  <si>
    <t>2003-01-08</t>
  </si>
  <si>
    <t>2003-01-09</t>
  </si>
  <si>
    <t>2003-01-10</t>
  </si>
  <si>
    <t>2003-01-13</t>
  </si>
  <si>
    <t>2003-01-14</t>
  </si>
  <si>
    <t>2003-01-15</t>
  </si>
  <si>
    <t>2003-01-16</t>
  </si>
  <si>
    <t>2003-01-17</t>
  </si>
  <si>
    <t>2003-01-20</t>
  </si>
  <si>
    <t>2003-01-21</t>
  </si>
  <si>
    <t>2003-01-22</t>
  </si>
  <si>
    <t>2003-01-23</t>
  </si>
  <si>
    <t>2003-01-24</t>
  </si>
  <si>
    <t>2003-01-27</t>
  </si>
  <si>
    <t>2003-01-28</t>
  </si>
  <si>
    <t>2003-01-29</t>
  </si>
  <si>
    <t>2003-01-30</t>
  </si>
  <si>
    <t>2003-01-31</t>
  </si>
  <si>
    <t>2003-02-03</t>
  </si>
  <si>
    <t>2003-02-04</t>
  </si>
  <si>
    <t>2003-02-05</t>
  </si>
  <si>
    <t>2003-02-06</t>
  </si>
  <si>
    <t>2003-02-07</t>
  </si>
  <si>
    <t>2003-02-10</t>
  </si>
  <si>
    <t>2003-02-11</t>
  </si>
  <si>
    <t>2003-02-12</t>
  </si>
  <si>
    <t>2003-02-13</t>
  </si>
  <si>
    <t>2003-02-14</t>
  </si>
  <si>
    <t>2003-02-17</t>
  </si>
  <si>
    <t>2003-02-18</t>
  </si>
  <si>
    <t>2003-02-19</t>
  </si>
  <si>
    <t>2003-02-20</t>
  </si>
  <si>
    <t>2003-02-21</t>
  </si>
  <si>
    <t>2003-02-24</t>
  </si>
  <si>
    <t>2003-02-25</t>
  </si>
  <si>
    <t>2003-02-26</t>
  </si>
  <si>
    <t>2003-02-27</t>
  </si>
  <si>
    <t>2003-02-28</t>
  </si>
  <si>
    <t>2003-03-03</t>
  </si>
  <si>
    <t>2003-03-04</t>
  </si>
  <si>
    <t>2003-03-05</t>
  </si>
  <si>
    <t>2003-03-06</t>
  </si>
  <si>
    <t>2003-03-07</t>
  </si>
  <si>
    <t>2003-03-10</t>
  </si>
  <si>
    <t>2003-03-11</t>
  </si>
  <si>
    <t>2003-03-12</t>
  </si>
  <si>
    <t>2003-03-13</t>
  </si>
  <si>
    <t>2003-03-14</t>
  </si>
  <si>
    <t>2003-03-17</t>
  </si>
  <si>
    <t>2003-03-18</t>
  </si>
  <si>
    <t>2003-03-19</t>
  </si>
  <si>
    <t>2003-03-20</t>
  </si>
  <si>
    <t>2003-03-21</t>
  </si>
  <si>
    <t>2003-03-24</t>
  </si>
  <si>
    <t>2003-03-25</t>
  </si>
  <si>
    <t>2003-03-26</t>
  </si>
  <si>
    <t>2003-03-27</t>
  </si>
  <si>
    <t>2003-03-28</t>
  </si>
  <si>
    <t>2003-03-31</t>
  </si>
  <si>
    <t>2003-04-01</t>
  </si>
  <si>
    <t>2003-04-02</t>
  </si>
  <si>
    <t>2003-04-03</t>
  </si>
  <si>
    <t>2003-04-04</t>
  </si>
  <si>
    <t>2003-04-07</t>
  </si>
  <si>
    <t>2003-04-08</t>
  </si>
  <si>
    <t>2003-04-09</t>
  </si>
  <si>
    <t>2003-04-10</t>
  </si>
  <si>
    <t>2003-04-11</t>
  </si>
  <si>
    <t>2003-04-14</t>
  </si>
  <si>
    <t>2003-04-15</t>
  </si>
  <si>
    <t>2003-04-16</t>
  </si>
  <si>
    <t>2003-04-17</t>
  </si>
  <si>
    <t>2003-04-18</t>
  </si>
  <si>
    <t>2003-04-21</t>
  </si>
  <si>
    <t>2003-04-22</t>
  </si>
  <si>
    <t>2003-04-23</t>
  </si>
  <si>
    <t>2003-04-24</t>
  </si>
  <si>
    <t>2003-04-25</t>
  </si>
  <si>
    <t>2003-04-28</t>
  </si>
  <si>
    <t>2003-04-29</t>
  </si>
  <si>
    <t>2003-04-30</t>
  </si>
  <si>
    <t>2003-05-01</t>
  </si>
  <si>
    <t>2003-05-02</t>
  </si>
  <si>
    <t>2003-05-05</t>
  </si>
  <si>
    <t>2003-05-06</t>
  </si>
  <si>
    <t>2003-05-07</t>
  </si>
  <si>
    <t>2003-05-08</t>
  </si>
  <si>
    <t>2003-05-09</t>
  </si>
  <si>
    <t>2003-05-12</t>
  </si>
  <si>
    <t>2003-05-13</t>
  </si>
  <si>
    <t>2003-05-14</t>
  </si>
  <si>
    <t>2003-05-15</t>
  </si>
  <si>
    <t>2003-05-16</t>
  </si>
  <si>
    <t>2003-05-19</t>
  </si>
  <si>
    <t>2003-05-20</t>
  </si>
  <si>
    <t>2003-05-21</t>
  </si>
  <si>
    <t>2003-05-22</t>
  </si>
  <si>
    <t>2003-05-23</t>
  </si>
  <si>
    <t>2003-05-26</t>
  </si>
  <si>
    <t>2003-05-27</t>
  </si>
  <si>
    <t>2003-05-28</t>
  </si>
  <si>
    <t>2003-05-29</t>
  </si>
  <si>
    <t>2003-05-30</t>
  </si>
  <si>
    <t>2003-06-02</t>
  </si>
  <si>
    <t>2003-06-03</t>
  </si>
  <si>
    <t>2003-06-04</t>
  </si>
  <si>
    <t>2003-06-05</t>
  </si>
  <si>
    <t>2003-06-06</t>
  </si>
  <si>
    <t>2003-06-09</t>
  </si>
  <si>
    <t>2003-06-10</t>
  </si>
  <si>
    <t>2003-06-11</t>
  </si>
  <si>
    <t>2003-06-12</t>
  </si>
  <si>
    <t>2003-06-13</t>
  </si>
  <si>
    <t>2003-06-16</t>
  </si>
  <si>
    <t>2003-06-17</t>
  </si>
  <si>
    <t>2003-06-18</t>
  </si>
  <si>
    <t>2003-06-19</t>
  </si>
  <si>
    <t>2003-06-20</t>
  </si>
  <si>
    <t>2003-06-23</t>
  </si>
  <si>
    <t>2003-06-24</t>
  </si>
  <si>
    <t>2003-06-25</t>
  </si>
  <si>
    <t>2003-06-26</t>
  </si>
  <si>
    <t>2003-06-27</t>
  </si>
  <si>
    <t>2003-06-30</t>
  </si>
  <si>
    <t>2003-07-01</t>
  </si>
  <si>
    <t>2003-07-02</t>
  </si>
  <si>
    <t>2003-07-03</t>
  </si>
  <si>
    <t>2003-07-04</t>
  </si>
  <si>
    <t>2003-07-07</t>
  </si>
  <si>
    <t>2003-07-08</t>
  </si>
  <si>
    <t>2003-07-09</t>
  </si>
  <si>
    <t>2003-07-10</t>
  </si>
  <si>
    <t>2003-07-11</t>
  </si>
  <si>
    <t>2003-07-14</t>
  </si>
  <si>
    <t>2003-07-15</t>
  </si>
  <si>
    <t>2003-07-16</t>
  </si>
  <si>
    <t>2003-07-17</t>
  </si>
  <si>
    <t>2003-07-18</t>
  </si>
  <si>
    <t>2003-07-21</t>
  </si>
  <si>
    <t>2003-07-22</t>
  </si>
  <si>
    <t>2003-07-23</t>
  </si>
  <si>
    <t>2003-07-24</t>
  </si>
  <si>
    <t>2003-07-25</t>
  </si>
  <si>
    <t>2003-07-28</t>
  </si>
  <si>
    <t>2003-07-29</t>
  </si>
  <si>
    <t>2003-07-30</t>
  </si>
  <si>
    <t>2003-07-31</t>
  </si>
  <si>
    <t>2003-08-01</t>
  </si>
  <si>
    <t>2003-08-04</t>
  </si>
  <si>
    <t>2003-08-05</t>
  </si>
  <si>
    <t>2003-08-06</t>
  </si>
  <si>
    <t>2003-08-07</t>
  </si>
  <si>
    <t>2003-08-08</t>
  </si>
  <si>
    <t>2003-08-11</t>
  </si>
  <si>
    <t>2003-08-12</t>
  </si>
  <si>
    <t>2003-08-13</t>
  </si>
  <si>
    <t>2003-08-14</t>
  </si>
  <si>
    <t>2003-08-15</t>
  </si>
  <si>
    <t>2003-08-18</t>
  </si>
  <si>
    <t>2003-08-19</t>
  </si>
  <si>
    <t>2003-08-20</t>
  </si>
  <si>
    <t>2003-08-21</t>
  </si>
  <si>
    <t>2003-08-22</t>
  </si>
  <si>
    <t>2003-08-25</t>
  </si>
  <si>
    <t>2003-08-26</t>
  </si>
  <si>
    <t>2003-08-27</t>
  </si>
  <si>
    <t>2003-08-28</t>
  </si>
  <si>
    <t>2003-08-29</t>
  </si>
  <si>
    <t>2003-09-01</t>
  </si>
  <si>
    <t>2003-09-02</t>
  </si>
  <si>
    <t>2003-09-03</t>
  </si>
  <si>
    <t>2003-09-04</t>
  </si>
  <si>
    <t>2003-09-05</t>
  </si>
  <si>
    <t>2003-09-08</t>
  </si>
  <si>
    <t>2003-09-09</t>
  </si>
  <si>
    <t>2003-09-10</t>
  </si>
  <si>
    <t>2003-09-11</t>
  </si>
  <si>
    <t>2003-09-12</t>
  </si>
  <si>
    <t>2003-09-15</t>
  </si>
  <si>
    <t>2003-09-16</t>
  </si>
  <si>
    <t>2003-09-17</t>
  </si>
  <si>
    <t>2003-09-18</t>
  </si>
  <si>
    <t>2003-09-19</t>
  </si>
  <si>
    <t>2003-09-22</t>
  </si>
  <si>
    <t>2003-09-23</t>
  </si>
  <si>
    <t>2003-09-24</t>
  </si>
  <si>
    <t>2003-09-25</t>
  </si>
  <si>
    <t>2003-09-26</t>
  </si>
  <si>
    <t>2003-09-29</t>
  </si>
  <si>
    <t>2003-09-30</t>
  </si>
  <si>
    <t>2003-10-01</t>
  </si>
  <si>
    <t>2003-10-02</t>
  </si>
  <si>
    <t>2003-10-03</t>
  </si>
  <si>
    <t>2003-10-06</t>
  </si>
  <si>
    <t>2003-10-07</t>
  </si>
  <si>
    <t>2003-10-08</t>
  </si>
  <si>
    <t>2003-10-09</t>
  </si>
  <si>
    <t>2003-10-10</t>
  </si>
  <si>
    <t>2003-10-13</t>
  </si>
  <si>
    <t>2003-10-14</t>
  </si>
  <si>
    <t>2003-10-15</t>
  </si>
  <si>
    <t>2003-10-16</t>
  </si>
  <si>
    <t>2003-10-17</t>
  </si>
  <si>
    <t>2003-10-20</t>
  </si>
  <si>
    <t>2003-10-21</t>
  </si>
  <si>
    <t>2003-10-22</t>
  </si>
  <si>
    <t>2003-10-23</t>
  </si>
  <si>
    <t>2003-10-24</t>
  </si>
  <si>
    <t>2003-10-27</t>
  </si>
  <si>
    <t>2003-10-28</t>
  </si>
  <si>
    <t>2003-10-29</t>
  </si>
  <si>
    <t>2003-10-30</t>
  </si>
  <si>
    <t>2003-10-31</t>
  </si>
  <si>
    <t>2003-11-03</t>
  </si>
  <si>
    <t>2003-11-04</t>
  </si>
  <si>
    <t>2003-11-05</t>
  </si>
  <si>
    <t>2003-11-06</t>
  </si>
  <si>
    <t>2003-11-07</t>
  </si>
  <si>
    <t>2003-11-10</t>
  </si>
  <si>
    <t>2003-11-11</t>
  </si>
  <si>
    <t>2003-11-12</t>
  </si>
  <si>
    <t>2003-11-13</t>
  </si>
  <si>
    <t>2003-11-14</t>
  </si>
  <si>
    <t>2003-11-17</t>
  </si>
  <si>
    <t>2003-11-18</t>
  </si>
  <si>
    <t>2003-11-19</t>
  </si>
  <si>
    <t>2003-11-20</t>
  </si>
  <si>
    <t>2003-11-21</t>
  </si>
  <si>
    <t>2003-11-24</t>
  </si>
  <si>
    <t>2003-11-25</t>
  </si>
  <si>
    <t>2003-11-26</t>
  </si>
  <si>
    <t>2003-11-27</t>
  </si>
  <si>
    <t>2003-11-28</t>
  </si>
  <si>
    <t>2003-12-01</t>
  </si>
  <si>
    <t>2003-12-02</t>
  </si>
  <si>
    <t>2003-12-03</t>
  </si>
  <si>
    <t>2003-12-04</t>
  </si>
  <si>
    <t>2003-12-05</t>
  </si>
  <si>
    <t>2003-12-08</t>
  </si>
  <si>
    <t>2003-12-09</t>
  </si>
  <si>
    <t>2003-12-10</t>
  </si>
  <si>
    <t>2003-12-11</t>
  </si>
  <si>
    <t>2003-12-12</t>
  </si>
  <si>
    <t>2003-12-15</t>
  </si>
  <si>
    <t>2003-12-16</t>
  </si>
  <si>
    <t>2003-12-17</t>
  </si>
  <si>
    <t>2003-12-18</t>
  </si>
  <si>
    <t>2003-12-19</t>
  </si>
  <si>
    <t>2003-12-22</t>
  </si>
  <si>
    <t>2003-12-23</t>
  </si>
  <si>
    <t>2003-12-24</t>
  </si>
  <si>
    <t>2003-12-25</t>
  </si>
  <si>
    <t>2003-12-26</t>
  </si>
  <si>
    <t>2003-12-29</t>
  </si>
  <si>
    <t>2003-12-30</t>
  </si>
  <si>
    <t>2003-12-31</t>
  </si>
  <si>
    <t>2004-01-01</t>
  </si>
  <si>
    <t>2004-01-02</t>
  </si>
  <si>
    <t>2004-01-05</t>
  </si>
  <si>
    <t>2004-01-06</t>
  </si>
  <si>
    <t>2004-01-07</t>
  </si>
  <si>
    <t>2004-01-08</t>
  </si>
  <si>
    <t>2004-01-09</t>
  </si>
  <si>
    <t>2004-01-12</t>
  </si>
  <si>
    <t>2004-01-13</t>
  </si>
  <si>
    <t>2004-01-14</t>
  </si>
  <si>
    <t>2004-01-15</t>
  </si>
  <si>
    <t>2004-01-16</t>
  </si>
  <si>
    <t>2004-01-19</t>
  </si>
  <si>
    <t>2004-01-20</t>
  </si>
  <si>
    <t>2004-01-21</t>
  </si>
  <si>
    <t>2004-01-22</t>
  </si>
  <si>
    <t>2004-01-23</t>
  </si>
  <si>
    <t>2004-01-26</t>
  </si>
  <si>
    <t>2004-01-27</t>
  </si>
  <si>
    <t>2004-01-28</t>
  </si>
  <si>
    <t>2004-01-29</t>
  </si>
  <si>
    <t>2004-01-30</t>
  </si>
  <si>
    <t>2004-02-02</t>
  </si>
  <si>
    <t>2004-02-03</t>
  </si>
  <si>
    <t>2004-02-04</t>
  </si>
  <si>
    <t>2004-02-05</t>
  </si>
  <si>
    <t>2004-02-06</t>
  </si>
  <si>
    <t>2004-02-09</t>
  </si>
  <si>
    <t>2004-02-10</t>
  </si>
  <si>
    <t>2004-02-11</t>
  </si>
  <si>
    <t>2004-02-12</t>
  </si>
  <si>
    <t>2004-02-13</t>
  </si>
  <si>
    <t>2004-02-16</t>
  </si>
  <si>
    <t>2004-02-17</t>
  </si>
  <si>
    <t>2004-02-18</t>
  </si>
  <si>
    <t>2004-02-19</t>
  </si>
  <si>
    <t>2004-02-20</t>
  </si>
  <si>
    <t>2004-02-23</t>
  </si>
  <si>
    <t>2004-02-24</t>
  </si>
  <si>
    <t>2004-02-25</t>
  </si>
  <si>
    <t>2004-02-26</t>
  </si>
  <si>
    <t>2004-02-27</t>
  </si>
  <si>
    <t>2004-03-01</t>
  </si>
  <si>
    <t>2004-03-02</t>
  </si>
  <si>
    <t>2004-03-03</t>
  </si>
  <si>
    <t>2004-03-04</t>
  </si>
  <si>
    <t>2004-03-05</t>
  </si>
  <si>
    <t>2004-03-08</t>
  </si>
  <si>
    <t>2004-03-09</t>
  </si>
  <si>
    <t>2004-03-10</t>
  </si>
  <si>
    <t>2004-03-11</t>
  </si>
  <si>
    <t>2004-03-12</t>
  </si>
  <si>
    <t>2004-03-15</t>
  </si>
  <si>
    <t>2004-03-16</t>
  </si>
  <si>
    <t>2004-03-17</t>
  </si>
  <si>
    <t>2004-03-18</t>
  </si>
  <si>
    <t>2004-03-19</t>
  </si>
  <si>
    <t>2004-03-22</t>
  </si>
  <si>
    <t>2004-03-23</t>
  </si>
  <si>
    <t>2004-03-24</t>
  </si>
  <si>
    <t>2004-03-25</t>
  </si>
  <si>
    <t>2004-03-26</t>
  </si>
  <si>
    <t>2004-03-29</t>
  </si>
  <si>
    <t>2004-03-30</t>
  </si>
  <si>
    <t>2004-03-31</t>
  </si>
  <si>
    <t>2004-04-01</t>
  </si>
  <si>
    <t>2004-04-02</t>
  </si>
  <si>
    <t>2004-04-05</t>
  </si>
  <si>
    <t>2004-04-06</t>
  </si>
  <si>
    <t>2004-04-07</t>
  </si>
  <si>
    <t>2004-04-08</t>
  </si>
  <si>
    <t>2004-04-09</t>
  </si>
  <si>
    <t>2004-04-12</t>
  </si>
  <si>
    <t>2004-04-13</t>
  </si>
  <si>
    <t>2004-04-14</t>
  </si>
  <si>
    <t>2004-04-15</t>
  </si>
  <si>
    <t>2004-04-16</t>
  </si>
  <si>
    <t>2004-04-19</t>
  </si>
  <si>
    <t>2004-04-20</t>
  </si>
  <si>
    <t>2004-04-21</t>
  </si>
  <si>
    <t>2004-04-22</t>
  </si>
  <si>
    <t>2004-04-23</t>
  </si>
  <si>
    <t>2004-04-26</t>
  </si>
  <si>
    <t>2004-04-27</t>
  </si>
  <si>
    <t>2004-04-28</t>
  </si>
  <si>
    <t>2004-04-29</t>
  </si>
  <si>
    <t>2004-04-30</t>
  </si>
  <si>
    <t>2004-05-03</t>
  </si>
  <si>
    <t>2004-05-04</t>
  </si>
  <si>
    <t>2004-05-05</t>
  </si>
  <si>
    <t>2004-05-06</t>
  </si>
  <si>
    <t>2004-05-07</t>
  </si>
  <si>
    <t>2004-05-10</t>
  </si>
  <si>
    <t>2004-05-11</t>
  </si>
  <si>
    <t>2004-05-12</t>
  </si>
  <si>
    <t>2004-05-13</t>
  </si>
  <si>
    <t>2004-05-14</t>
  </si>
  <si>
    <t>2004-05-17</t>
  </si>
  <si>
    <t>2004-05-18</t>
  </si>
  <si>
    <t>2004-05-19</t>
  </si>
  <si>
    <t>2004-05-20</t>
  </si>
  <si>
    <t>2004-05-21</t>
  </si>
  <si>
    <t>2004-05-24</t>
  </si>
  <si>
    <t>2004-05-25</t>
  </si>
  <si>
    <t>2004-05-26</t>
  </si>
  <si>
    <t>2004-05-27</t>
  </si>
  <si>
    <t>2004-05-28</t>
  </si>
  <si>
    <t>2004-05-31</t>
  </si>
  <si>
    <t>2004-06-01</t>
  </si>
  <si>
    <t>2004-06-02</t>
  </si>
  <si>
    <t>2004-06-03</t>
  </si>
  <si>
    <t>2004-06-04</t>
  </si>
  <si>
    <t>2004-06-07</t>
  </si>
  <si>
    <t>2004-06-08</t>
  </si>
  <si>
    <t>2004-06-09</t>
  </si>
  <si>
    <t>2004-06-10</t>
  </si>
  <si>
    <t>2004-06-11</t>
  </si>
  <si>
    <t>2004-06-14</t>
  </si>
  <si>
    <t>2004-06-15</t>
  </si>
  <si>
    <t>2004-06-16</t>
  </si>
  <si>
    <t>2004-06-17</t>
  </si>
  <si>
    <t>2004-06-18</t>
  </si>
  <si>
    <t>2004-06-21</t>
  </si>
  <si>
    <t>2004-06-22</t>
  </si>
  <si>
    <t>2004-06-23</t>
  </si>
  <si>
    <t>2004-06-24</t>
  </si>
  <si>
    <t>2004-06-25</t>
  </si>
  <si>
    <t>2004-06-28</t>
  </si>
  <si>
    <t>2004-06-29</t>
  </si>
  <si>
    <t>2004-06-30</t>
  </si>
  <si>
    <t>2004-07-01</t>
  </si>
  <si>
    <t>2004-07-02</t>
  </si>
  <si>
    <t>2004-07-05</t>
  </si>
  <si>
    <t>2004-07-06</t>
  </si>
  <si>
    <t>2004-07-07</t>
  </si>
  <si>
    <t>2004-07-08</t>
  </si>
  <si>
    <t>2004-07-09</t>
  </si>
  <si>
    <t>2004-07-12</t>
  </si>
  <si>
    <t>2004-07-13</t>
  </si>
  <si>
    <t>2004-07-14</t>
  </si>
  <si>
    <t>2004-07-15</t>
  </si>
  <si>
    <t>2004-07-16</t>
  </si>
  <si>
    <t>2004-07-19</t>
  </si>
  <si>
    <t>2004-07-20</t>
  </si>
  <si>
    <t>2004-07-21</t>
  </si>
  <si>
    <t>2004-07-22</t>
  </si>
  <si>
    <t>2004-07-23</t>
  </si>
  <si>
    <t>2004-07-26</t>
  </si>
  <si>
    <t>2004-07-27</t>
  </si>
  <si>
    <t>2004-07-28</t>
  </si>
  <si>
    <t>2004-07-29</t>
  </si>
  <si>
    <t>2004-07-30</t>
  </si>
  <si>
    <t>2004-08-02</t>
  </si>
  <si>
    <t>2004-08-03</t>
  </si>
  <si>
    <t>2004-08-04</t>
  </si>
  <si>
    <t>2004-08-05</t>
  </si>
  <si>
    <t>2004-08-06</t>
  </si>
  <si>
    <t>2004-08-09</t>
  </si>
  <si>
    <t>2004-08-10</t>
  </si>
  <si>
    <t>2004-08-11</t>
  </si>
  <si>
    <t>2004-08-12</t>
  </si>
  <si>
    <t>2004-08-13</t>
  </si>
  <si>
    <t>2004-08-16</t>
  </si>
  <si>
    <t>2004-08-17</t>
  </si>
  <si>
    <t>2004-08-18</t>
  </si>
  <si>
    <t>2004-08-19</t>
  </si>
  <si>
    <t>2004-08-20</t>
  </si>
  <si>
    <t>2004-08-23</t>
  </si>
  <si>
    <t>2004-08-24</t>
  </si>
  <si>
    <t>2004-08-25</t>
  </si>
  <si>
    <t>2004-08-26</t>
  </si>
  <si>
    <t>2004-08-27</t>
  </si>
  <si>
    <t>2004-08-30</t>
  </si>
  <si>
    <t>2004-08-31</t>
  </si>
  <si>
    <t>2004-09-01</t>
  </si>
  <si>
    <t>2004-09-02</t>
  </si>
  <si>
    <t>2004-09-03</t>
  </si>
  <si>
    <t>2004-09-06</t>
  </si>
  <si>
    <t>2004-09-07</t>
  </si>
  <si>
    <t>2004-09-08</t>
  </si>
  <si>
    <t>2004-09-09</t>
  </si>
  <si>
    <t>2004-09-10</t>
  </si>
  <si>
    <t>2004-09-13</t>
  </si>
  <si>
    <t>2004-09-14</t>
  </si>
  <si>
    <t>2004-09-15</t>
  </si>
  <si>
    <t>2004-09-16</t>
  </si>
  <si>
    <t>2004-09-17</t>
  </si>
  <si>
    <t>2004-09-20</t>
  </si>
  <si>
    <t>2004-09-21</t>
  </si>
  <si>
    <t>2004-09-22</t>
  </si>
  <si>
    <t>2004-09-23</t>
  </si>
  <si>
    <t>2004-09-24</t>
  </si>
  <si>
    <t>2004-09-27</t>
  </si>
  <si>
    <t>2004-09-28</t>
  </si>
  <si>
    <t>2004-09-29</t>
  </si>
  <si>
    <t>2004-09-30</t>
  </si>
  <si>
    <t>2004-10-01</t>
  </si>
  <si>
    <t>2004-10-04</t>
  </si>
  <si>
    <t>2004-10-05</t>
  </si>
  <si>
    <t>2004-10-06</t>
  </si>
  <si>
    <t>2004-10-07</t>
  </si>
  <si>
    <t>2004-10-08</t>
  </si>
  <si>
    <t>2004-10-11</t>
  </si>
  <si>
    <t>2004-10-12</t>
  </si>
  <si>
    <t>2004-10-13</t>
  </si>
  <si>
    <t>2004-10-14</t>
  </si>
  <si>
    <t>2004-10-15</t>
  </si>
  <si>
    <t>2004-10-18</t>
  </si>
  <si>
    <t>2004-10-19</t>
  </si>
  <si>
    <t>2004-10-20</t>
  </si>
  <si>
    <t>2004-10-21</t>
  </si>
  <si>
    <t>2004-10-22</t>
  </si>
  <si>
    <t>2004-10-25</t>
  </si>
  <si>
    <t>2004-10-26</t>
  </si>
  <si>
    <t>2004-10-27</t>
  </si>
  <si>
    <t>2004-10-28</t>
  </si>
  <si>
    <t>2004-10-29</t>
  </si>
  <si>
    <t>2004-11-01</t>
  </si>
  <si>
    <t>2004-11-02</t>
  </si>
  <si>
    <t>2004-11-03</t>
  </si>
  <si>
    <t>2004-11-04</t>
  </si>
  <si>
    <t>2004-11-05</t>
  </si>
  <si>
    <t>2004-11-08</t>
  </si>
  <si>
    <t>2004-11-09</t>
  </si>
  <si>
    <t>2004-11-10</t>
  </si>
  <si>
    <t>2004-11-11</t>
  </si>
  <si>
    <t>2004-11-12</t>
  </si>
  <si>
    <t>2004-11-15</t>
  </si>
  <si>
    <t>2004-11-16</t>
  </si>
  <si>
    <t>2004-11-17</t>
  </si>
  <si>
    <t>2004-11-18</t>
  </si>
  <si>
    <t>2004-11-19</t>
  </si>
  <si>
    <t>2004-11-22</t>
  </si>
  <si>
    <t>2004-11-23</t>
  </si>
  <si>
    <t>2004-11-24</t>
  </si>
  <si>
    <t>2004-11-25</t>
  </si>
  <si>
    <t>2004-11-26</t>
  </si>
  <si>
    <t>2004-11-29</t>
  </si>
  <si>
    <t>2004-11-30</t>
  </si>
  <si>
    <t>2004-12-01</t>
  </si>
  <si>
    <t>2004-12-02</t>
  </si>
  <si>
    <t>2004-12-03</t>
  </si>
  <si>
    <t>2004-12-06</t>
  </si>
  <si>
    <t>2004-12-07</t>
  </si>
  <si>
    <t>2004-12-08</t>
  </si>
  <si>
    <t>2004-12-09</t>
  </si>
  <si>
    <t>2004-12-10</t>
  </si>
  <si>
    <t>2004-12-13</t>
  </si>
  <si>
    <t>2004-12-14</t>
  </si>
  <si>
    <t>2004-12-15</t>
  </si>
  <si>
    <t>2004-12-16</t>
  </si>
  <si>
    <t>2004-12-17</t>
  </si>
  <si>
    <t>2004-12-20</t>
  </si>
  <si>
    <t>2004-12-21</t>
  </si>
  <si>
    <t>2004-12-22</t>
  </si>
  <si>
    <t>2004-12-23</t>
  </si>
  <si>
    <t>2004-12-24</t>
  </si>
  <si>
    <t>2004-12-27</t>
  </si>
  <si>
    <t>2004-12-28</t>
  </si>
  <si>
    <t>2004-12-29</t>
  </si>
  <si>
    <t>2004-12-30</t>
  </si>
  <si>
    <t>2004-12-31</t>
  </si>
  <si>
    <t>2005-01-03</t>
  </si>
  <si>
    <t>2005-01-04</t>
  </si>
  <si>
    <t>2005-01-05</t>
  </si>
  <si>
    <t>2005-01-06</t>
  </si>
  <si>
    <t>2005-01-07</t>
  </si>
  <si>
    <t>2005-01-10</t>
  </si>
  <si>
    <t>2005-01-11</t>
  </si>
  <si>
    <t>2005-01-12</t>
  </si>
  <si>
    <t>2005-01-13</t>
  </si>
  <si>
    <t>2005-01-14</t>
  </si>
  <si>
    <t>2005-01-17</t>
  </si>
  <si>
    <t>2005-01-18</t>
  </si>
  <si>
    <t>2005-01-19</t>
  </si>
  <si>
    <t>2005-01-20</t>
  </si>
  <si>
    <t>2005-01-24</t>
  </si>
  <si>
    <t>2005-01-25</t>
  </si>
  <si>
    <t>2005-01-27</t>
  </si>
  <si>
    <t>2005-01-28</t>
  </si>
  <si>
    <t>2005-01-31</t>
  </si>
  <si>
    <t>2005-02-01</t>
  </si>
  <si>
    <t>2005-02-02</t>
  </si>
  <si>
    <t>2005-02-03</t>
  </si>
  <si>
    <t>2005-02-04</t>
  </si>
  <si>
    <t>2005-02-07</t>
  </si>
  <si>
    <t>2005-02-08</t>
  </si>
  <si>
    <t>2005-02-09</t>
  </si>
  <si>
    <t>2005-02-10</t>
  </si>
  <si>
    <t>2005-02-11</t>
  </si>
  <si>
    <t>2005-02-14</t>
  </si>
  <si>
    <t>2005-02-15</t>
  </si>
  <si>
    <t>2005-02-16</t>
  </si>
  <si>
    <t>2005-02-17</t>
  </si>
  <si>
    <t>2005-02-18</t>
  </si>
  <si>
    <t>2005-02-21</t>
  </si>
  <si>
    <t>2005-02-22</t>
  </si>
  <si>
    <t>2005-02-23</t>
  </si>
  <si>
    <t>2005-02-24</t>
  </si>
  <si>
    <t>2005-02-25</t>
  </si>
  <si>
    <t>2005-02-28</t>
  </si>
  <si>
    <t>2005-03-01</t>
  </si>
  <si>
    <t>2005-03-02</t>
  </si>
  <si>
    <t>2005-03-03</t>
  </si>
  <si>
    <t>2005-03-04</t>
  </si>
  <si>
    <t>2005-03-07</t>
  </si>
  <si>
    <t>2005-03-08</t>
  </si>
  <si>
    <t>2005-03-09</t>
  </si>
  <si>
    <t>2005-03-10</t>
  </si>
  <si>
    <t>2005-03-11</t>
  </si>
  <si>
    <t>2005-03-14</t>
  </si>
  <si>
    <t>2005-03-15</t>
  </si>
  <si>
    <t>2005-03-16</t>
  </si>
  <si>
    <t>2005-03-17</t>
  </si>
  <si>
    <t>2005-03-18</t>
  </si>
  <si>
    <t>2005-03-21</t>
  </si>
  <si>
    <t>2005-03-22</t>
  </si>
  <si>
    <t>2005-03-23</t>
  </si>
  <si>
    <t>2005-03-24</t>
  </si>
  <si>
    <t>2005-03-28</t>
  </si>
  <si>
    <t>2005-03-29</t>
  </si>
  <si>
    <t>2005-03-30</t>
  </si>
  <si>
    <t>2005-03-31</t>
  </si>
  <si>
    <t>2005-04-01</t>
  </si>
  <si>
    <t>2005-04-04</t>
  </si>
  <si>
    <t>2005-04-05</t>
  </si>
  <si>
    <t>2005-04-06</t>
  </si>
  <si>
    <t>2005-04-07</t>
  </si>
  <si>
    <t>2005-04-08</t>
  </si>
  <si>
    <t>2005-04-11</t>
  </si>
  <si>
    <t>2005-04-12</t>
  </si>
  <si>
    <t>2005-04-13</t>
  </si>
  <si>
    <t>2005-04-15</t>
  </si>
  <si>
    <t>2005-04-18</t>
  </si>
  <si>
    <t>2005-04-19</t>
  </si>
  <si>
    <t>2005-04-20</t>
  </si>
  <si>
    <t>2005-04-21</t>
  </si>
  <si>
    <t>2005-04-22</t>
  </si>
  <si>
    <t>2005-04-25</t>
  </si>
  <si>
    <t>2005-04-26</t>
  </si>
  <si>
    <t>2005-04-27</t>
  </si>
  <si>
    <t>2005-04-28</t>
  </si>
  <si>
    <t>2005-04-29</t>
  </si>
  <si>
    <t>2005-05-02</t>
  </si>
  <si>
    <t>2005-05-03</t>
  </si>
  <si>
    <t>2005-05-04</t>
  </si>
  <si>
    <t>2005-05-05</t>
  </si>
  <si>
    <t>2005-05-06</t>
  </si>
  <si>
    <t>2005-05-09</t>
  </si>
  <si>
    <t>2005-05-10</t>
  </si>
  <si>
    <t>2005-05-11</t>
  </si>
  <si>
    <t>2005-05-12</t>
  </si>
  <si>
    <t>2005-05-13</t>
  </si>
  <si>
    <t>2005-05-16</t>
  </si>
  <si>
    <t>2005-05-17</t>
  </si>
  <si>
    <t>2005-05-18</t>
  </si>
  <si>
    <t>2005-05-19</t>
  </si>
  <si>
    <t>2005-05-20</t>
  </si>
  <si>
    <t>2005-05-23</t>
  </si>
  <si>
    <t>2005-05-24</t>
  </si>
  <si>
    <t>2005-05-25</t>
  </si>
  <si>
    <t>2005-05-26</t>
  </si>
  <si>
    <t>2005-05-27</t>
  </si>
  <si>
    <t>2005-05-30</t>
  </si>
  <si>
    <t>2005-05-31</t>
  </si>
  <si>
    <t>2005-06-01</t>
  </si>
  <si>
    <t>2005-06-02</t>
  </si>
  <si>
    <t>2005-06-03</t>
  </si>
  <si>
    <t>2005-06-06</t>
  </si>
  <si>
    <t>2005-06-07</t>
  </si>
  <si>
    <t>2005-06-08</t>
  </si>
  <si>
    <t>2005-06-09</t>
  </si>
  <si>
    <t>2005-06-10</t>
  </si>
  <si>
    <t>2005-06-13</t>
  </si>
  <si>
    <t>2005-06-14</t>
  </si>
  <si>
    <t>2005-06-15</t>
  </si>
  <si>
    <t>2005-06-16</t>
  </si>
  <si>
    <t>2005-06-17</t>
  </si>
  <si>
    <t>2005-06-20</t>
  </si>
  <si>
    <t>2005-06-21</t>
  </si>
  <si>
    <t>2005-06-22</t>
  </si>
  <si>
    <t>2005-06-23</t>
  </si>
  <si>
    <t>2005-06-24</t>
  </si>
  <si>
    <t>2005-06-27</t>
  </si>
  <si>
    <t>2005-06-28</t>
  </si>
  <si>
    <t>2005-06-29</t>
  </si>
  <si>
    <t>2005-06-30</t>
  </si>
  <si>
    <t>2005-07-01</t>
  </si>
  <si>
    <t>2005-07-04</t>
  </si>
  <si>
    <t>2005-07-05</t>
  </si>
  <si>
    <t>2005-07-06</t>
  </si>
  <si>
    <t>2005-07-07</t>
  </si>
  <si>
    <t>2005-07-08</t>
  </si>
  <si>
    <t>2005-07-11</t>
  </si>
  <si>
    <t>2005-07-12</t>
  </si>
  <si>
    <t>2005-07-13</t>
  </si>
  <si>
    <t>2005-07-14</t>
  </si>
  <si>
    <t>2005-07-15</t>
  </si>
  <si>
    <t>2005-07-18</t>
  </si>
  <si>
    <t>2005-07-19</t>
  </si>
  <si>
    <t>2005-07-20</t>
  </si>
  <si>
    <t>2005-07-21</t>
  </si>
  <si>
    <t>2005-07-22</t>
  </si>
  <si>
    <t>2005-07-25</t>
  </si>
  <si>
    <t>2005-07-26</t>
  </si>
  <si>
    <t>2005-07-27</t>
  </si>
  <si>
    <t>2005-07-28</t>
  </si>
  <si>
    <t>2005-07-29</t>
  </si>
  <si>
    <t>2005-08-01</t>
  </si>
  <si>
    <t>2005-08-02</t>
  </si>
  <si>
    <t>2005-08-03</t>
  </si>
  <si>
    <t>2005-08-04</t>
  </si>
  <si>
    <t>2005-08-05</t>
  </si>
  <si>
    <t>2005-08-08</t>
  </si>
  <si>
    <t>2005-08-09</t>
  </si>
  <si>
    <t>2005-08-10</t>
  </si>
  <si>
    <t>2005-08-11</t>
  </si>
  <si>
    <t>2005-08-12</t>
  </si>
  <si>
    <t>2005-08-16</t>
  </si>
  <si>
    <t>2005-08-17</t>
  </si>
  <si>
    <t>2005-08-18</t>
  </si>
  <si>
    <t>2005-08-19</t>
  </si>
  <si>
    <t>2005-08-22</t>
  </si>
  <si>
    <t>2005-08-23</t>
  </si>
  <si>
    <t>2005-08-24</t>
  </si>
  <si>
    <t>2005-08-25</t>
  </si>
  <si>
    <t>2005-08-26</t>
  </si>
  <si>
    <t>2005-08-29</t>
  </si>
  <si>
    <t>2005-08-30</t>
  </si>
  <si>
    <t>2005-08-31</t>
  </si>
  <si>
    <t>2005-09-01</t>
  </si>
  <si>
    <t>2005-09-02</t>
  </si>
  <si>
    <t>2005-09-05</t>
  </si>
  <si>
    <t>2005-09-06</t>
  </si>
  <si>
    <t>2005-09-08</t>
  </si>
  <si>
    <t>2005-09-09</t>
  </si>
  <si>
    <t>2005-09-12</t>
  </si>
  <si>
    <t>2005-09-13</t>
  </si>
  <si>
    <t>2005-09-14</t>
  </si>
  <si>
    <t>2005-09-15</t>
  </si>
  <si>
    <t>2005-09-16</t>
  </si>
  <si>
    <t>2005-09-19</t>
  </si>
  <si>
    <t>2005-09-20</t>
  </si>
  <si>
    <t>2005-09-21</t>
  </si>
  <si>
    <t>2005-09-22</t>
  </si>
  <si>
    <t>2005-09-23</t>
  </si>
  <si>
    <t>2005-09-26</t>
  </si>
  <si>
    <t>2005-09-27</t>
  </si>
  <si>
    <t>2005-09-28</t>
  </si>
  <si>
    <t>2005-09-29</t>
  </si>
  <si>
    <t>2005-09-30</t>
  </si>
  <si>
    <t>2005-10-03</t>
  </si>
  <si>
    <t>2005-10-04</t>
  </si>
  <si>
    <t>2005-10-05</t>
  </si>
  <si>
    <t>2005-10-06</t>
  </si>
  <si>
    <t>2005-10-07</t>
  </si>
  <si>
    <t>2005-10-10</t>
  </si>
  <si>
    <t>2005-10-11</t>
  </si>
  <si>
    <t>2005-10-13</t>
  </si>
  <si>
    <t>2005-10-14</t>
  </si>
  <si>
    <t>2005-10-17</t>
  </si>
  <si>
    <t>2005-10-18</t>
  </si>
  <si>
    <t>2005-10-19</t>
  </si>
  <si>
    <t>2005-10-20</t>
  </si>
  <si>
    <t>2005-10-21</t>
  </si>
  <si>
    <t>2005-10-24</t>
  </si>
  <si>
    <t>2005-10-25</t>
  </si>
  <si>
    <t>2005-10-26</t>
  </si>
  <si>
    <t>2005-10-27</t>
  </si>
  <si>
    <t>2005-10-28</t>
  </si>
  <si>
    <t>2005-10-31</t>
  </si>
  <si>
    <t>2005-11-02</t>
  </si>
  <si>
    <t>2005-11-04</t>
  </si>
  <si>
    <t>2005-11-07</t>
  </si>
  <si>
    <t>2005-11-08</t>
  </si>
  <si>
    <t>2005-11-09</t>
  </si>
  <si>
    <t>2005-11-10</t>
  </si>
  <si>
    <t>2005-11-11</t>
  </si>
  <si>
    <t>2005-11-14</t>
  </si>
  <si>
    <t>2005-11-16</t>
  </si>
  <si>
    <t>2005-11-17</t>
  </si>
  <si>
    <t>2005-11-18</t>
  </si>
  <si>
    <t>2005-11-21</t>
  </si>
  <si>
    <t>2005-11-22</t>
  </si>
  <si>
    <t>2005-11-23</t>
  </si>
  <si>
    <t>2005-11-24</t>
  </si>
  <si>
    <t>2005-11-25</t>
  </si>
  <si>
    <t>2005-11-28</t>
  </si>
  <si>
    <t>2005-11-29</t>
  </si>
  <si>
    <t>2005-11-30</t>
  </si>
  <si>
    <t>2005-12-01</t>
  </si>
  <si>
    <t>2005-12-02</t>
  </si>
  <si>
    <t>2005-12-05</t>
  </si>
  <si>
    <t>2005-12-06</t>
  </si>
  <si>
    <t>2005-12-07</t>
  </si>
  <si>
    <t>2005-12-08</t>
  </si>
  <si>
    <t>2005-12-09</t>
  </si>
  <si>
    <t>2005-12-12</t>
  </si>
  <si>
    <t>2005-12-13</t>
  </si>
  <si>
    <t>2005-12-14</t>
  </si>
  <si>
    <t>2005-12-15</t>
  </si>
  <si>
    <t>2005-12-16</t>
  </si>
  <si>
    <t>2005-12-19</t>
  </si>
  <si>
    <t>2005-12-20</t>
  </si>
  <si>
    <t>2005-12-21</t>
  </si>
  <si>
    <t>2005-12-22</t>
  </si>
  <si>
    <t>2005-12-23</t>
  </si>
  <si>
    <t>2005-12-26</t>
  </si>
  <si>
    <t>2005-12-27</t>
  </si>
  <si>
    <t>2005-12-28</t>
  </si>
  <si>
    <t>2005-12-29</t>
  </si>
  <si>
    <t>2005-12-30</t>
  </si>
  <si>
    <t>2006-01-02</t>
  </si>
  <si>
    <t>2006-01-03</t>
  </si>
  <si>
    <t>2006-01-04</t>
  </si>
  <si>
    <t>2006-01-05</t>
  </si>
  <si>
    <t>2006-01-06</t>
  </si>
  <si>
    <t>2006-01-09</t>
  </si>
  <si>
    <t>2006-01-10</t>
  </si>
  <si>
    <t>2006-01-12</t>
  </si>
  <si>
    <t>2006-01-13</t>
  </si>
  <si>
    <t>2006-01-16</t>
  </si>
  <si>
    <t>2006-01-17</t>
  </si>
  <si>
    <t>2006-01-18</t>
  </si>
  <si>
    <t>2006-01-19</t>
  </si>
  <si>
    <t>2006-01-20</t>
  </si>
  <si>
    <t>2006-01-23</t>
  </si>
  <si>
    <t>2006-01-24</t>
  </si>
  <si>
    <t>2006-01-25</t>
  </si>
  <si>
    <t>2006-01-27</t>
  </si>
  <si>
    <t>2006-01-30</t>
  </si>
  <si>
    <t>2006-01-31</t>
  </si>
  <si>
    <t>2006-02-01</t>
  </si>
  <si>
    <t>2006-02-02</t>
  </si>
  <si>
    <t>2006-02-03</t>
  </si>
  <si>
    <t>2006-02-06</t>
  </si>
  <si>
    <t>2006-02-07</t>
  </si>
  <si>
    <t>2006-02-08</t>
  </si>
  <si>
    <t>2006-02-10</t>
  </si>
  <si>
    <t>2006-02-13</t>
  </si>
  <si>
    <t>2006-02-14</t>
  </si>
  <si>
    <t>2006-02-15</t>
  </si>
  <si>
    <t>2006-02-16</t>
  </si>
  <si>
    <t>2006-02-17</t>
  </si>
  <si>
    <t>2006-02-20</t>
  </si>
  <si>
    <t>2006-02-21</t>
  </si>
  <si>
    <t>2006-02-22</t>
  </si>
  <si>
    <t>2006-02-23</t>
  </si>
  <si>
    <t>2006-02-24</t>
  </si>
  <si>
    <t>2006-02-27</t>
  </si>
  <si>
    <t>2006-02-28</t>
  </si>
  <si>
    <t>2006-03-01</t>
  </si>
  <si>
    <t>2006-03-02</t>
  </si>
  <si>
    <t>2006-03-03</t>
  </si>
  <si>
    <t>2006-03-06</t>
  </si>
  <si>
    <t>2006-03-07</t>
  </si>
  <si>
    <t>2006-03-08</t>
  </si>
  <si>
    <t>2006-03-09</t>
  </si>
  <si>
    <t>2006-03-10</t>
  </si>
  <si>
    <t>2006-03-13</t>
  </si>
  <si>
    <t>2006-03-14</t>
  </si>
  <si>
    <t>2006-03-16</t>
  </si>
  <si>
    <t>2006-03-17</t>
  </si>
  <si>
    <t>2006-03-20</t>
  </si>
  <si>
    <t>2006-03-21</t>
  </si>
  <si>
    <t>2006-03-22</t>
  </si>
  <si>
    <t>2006-03-23</t>
  </si>
  <si>
    <t>2006-03-24</t>
  </si>
  <si>
    <t>2006-03-27</t>
  </si>
  <si>
    <t>2006-03-28</t>
  </si>
  <si>
    <t>2006-03-29</t>
  </si>
  <si>
    <t>2006-03-30</t>
  </si>
  <si>
    <t>2006-03-31</t>
  </si>
  <si>
    <t>2006-04-03</t>
  </si>
  <si>
    <t>2006-04-04</t>
  </si>
  <si>
    <t>2006-04-05</t>
  </si>
  <si>
    <t>2006-04-07</t>
  </si>
  <si>
    <t>2006-04-10</t>
  </si>
  <si>
    <t>2006-04-12</t>
  </si>
  <si>
    <t>2006-04-13</t>
  </si>
  <si>
    <t>2006-04-17</t>
  </si>
  <si>
    <t>2006-04-18</t>
  </si>
  <si>
    <t>2006-04-19</t>
  </si>
  <si>
    <t>2006-04-20</t>
  </si>
  <si>
    <t>2006-04-21</t>
  </si>
  <si>
    <t>2006-04-24</t>
  </si>
  <si>
    <t>2006-04-25</t>
  </si>
  <si>
    <t>2006-04-26</t>
  </si>
  <si>
    <t>2006-04-27</t>
  </si>
  <si>
    <t>2006-04-28</t>
  </si>
  <si>
    <t>2006-05-02</t>
  </si>
  <si>
    <t>2006-05-03</t>
  </si>
  <si>
    <t>2006-05-04</t>
  </si>
  <si>
    <t>2006-05-05</t>
  </si>
  <si>
    <t>2006-05-08</t>
  </si>
  <si>
    <t>2006-05-09</t>
  </si>
  <si>
    <t>2006-05-10</t>
  </si>
  <si>
    <t>2006-05-11</t>
  </si>
  <si>
    <t>2006-05-12</t>
  </si>
  <si>
    <t>2006-05-15</t>
  </si>
  <si>
    <t>2006-05-16</t>
  </si>
  <si>
    <t>2006-05-17</t>
  </si>
  <si>
    <t>2006-05-18</t>
  </si>
  <si>
    <t>2006-05-19</t>
  </si>
  <si>
    <t>2006-05-22</t>
  </si>
  <si>
    <t>2006-05-23</t>
  </si>
  <si>
    <t>2006-05-24</t>
  </si>
  <si>
    <t>2006-05-25</t>
  </si>
  <si>
    <t>2006-05-26</t>
  </si>
  <si>
    <t>2006-05-29</t>
  </si>
  <si>
    <t>2006-05-30</t>
  </si>
  <si>
    <t>2006-05-31</t>
  </si>
  <si>
    <t>2006-06-01</t>
  </si>
  <si>
    <t>2006-06-02</t>
  </si>
  <si>
    <t>2006-06-05</t>
  </si>
  <si>
    <t>2006-06-06</t>
  </si>
  <si>
    <t>2006-06-07</t>
  </si>
  <si>
    <t>2006-06-08</t>
  </si>
  <si>
    <t>2006-06-09</t>
  </si>
  <si>
    <t>2006-06-12</t>
  </si>
  <si>
    <t>2006-06-13</t>
  </si>
  <si>
    <t>2006-06-14</t>
  </si>
  <si>
    <t>2006-06-15</t>
  </si>
  <si>
    <t>2006-06-16</t>
  </si>
  <si>
    <t>2006-06-19</t>
  </si>
  <si>
    <t>2006-06-20</t>
  </si>
  <si>
    <t>2006-06-21</t>
  </si>
  <si>
    <t>2006-06-22</t>
  </si>
  <si>
    <t>2006-06-23</t>
  </si>
  <si>
    <t>2006-06-26</t>
  </si>
  <si>
    <t>2006-06-27</t>
  </si>
  <si>
    <t>2006-06-28</t>
  </si>
  <si>
    <t>2006-06-29</t>
  </si>
  <si>
    <t>2006-06-30</t>
  </si>
  <si>
    <t>2006-07-03</t>
  </si>
  <si>
    <t>2006-07-04</t>
  </si>
  <si>
    <t>2006-07-05</t>
  </si>
  <si>
    <t>2006-07-06</t>
  </si>
  <si>
    <t>2006-07-07</t>
  </si>
  <si>
    <t>2006-07-10</t>
  </si>
  <si>
    <t>2006-07-11</t>
  </si>
  <si>
    <t>2006-07-12</t>
  </si>
  <si>
    <t>2006-07-13</t>
  </si>
  <si>
    <t>2006-07-14</t>
  </si>
  <si>
    <t>2006-07-17</t>
  </si>
  <si>
    <t>2006-07-18</t>
  </si>
  <si>
    <t>2006-07-19</t>
  </si>
  <si>
    <t>2006-07-20</t>
  </si>
  <si>
    <t>2006-07-21</t>
  </si>
  <si>
    <t>2006-07-24</t>
  </si>
  <si>
    <t>2006-07-25</t>
  </si>
  <si>
    <t>2006-07-26</t>
  </si>
  <si>
    <t>2006-07-27</t>
  </si>
  <si>
    <t>2006-07-28</t>
  </si>
  <si>
    <t>2006-07-31</t>
  </si>
  <si>
    <t>2006-08-01</t>
  </si>
  <si>
    <t>2006-08-02</t>
  </si>
  <si>
    <t>2006-08-03</t>
  </si>
  <si>
    <t>2006-08-04</t>
  </si>
  <si>
    <t>2006-08-07</t>
  </si>
  <si>
    <t>2006-08-08</t>
  </si>
  <si>
    <t>2006-08-09</t>
  </si>
  <si>
    <t>2006-08-10</t>
  </si>
  <si>
    <t>2006-08-11</t>
  </si>
  <si>
    <t>2006-08-14</t>
  </si>
  <si>
    <t>2006-08-16</t>
  </si>
  <si>
    <t>2006-08-17</t>
  </si>
  <si>
    <t>2006-08-18</t>
  </si>
  <si>
    <t>2006-08-21</t>
  </si>
  <si>
    <t>2006-08-22</t>
  </si>
  <si>
    <t>2006-08-23</t>
  </si>
  <si>
    <t>2006-08-24</t>
  </si>
  <si>
    <t>2006-08-25</t>
  </si>
  <si>
    <t>2006-08-28</t>
  </si>
  <si>
    <t>2006-08-29</t>
  </si>
  <si>
    <t>2006-08-30</t>
  </si>
  <si>
    <t>2006-08-31</t>
  </si>
  <si>
    <t>2006-09-01</t>
  </si>
  <si>
    <t>2006-09-04</t>
  </si>
  <si>
    <t>2006-09-05</t>
  </si>
  <si>
    <t>2006-09-06</t>
  </si>
  <si>
    <t>2006-09-07</t>
  </si>
  <si>
    <t>2006-09-08</t>
  </si>
  <si>
    <t>2006-09-11</t>
  </si>
  <si>
    <t>2006-09-12</t>
  </si>
  <si>
    <t>2006-09-13</t>
  </si>
  <si>
    <t>2006-09-14</t>
  </si>
  <si>
    <t>2006-09-15</t>
  </si>
  <si>
    <t>2006-09-18</t>
  </si>
  <si>
    <t>2006-09-19</t>
  </si>
  <si>
    <t>2006-09-20</t>
  </si>
  <si>
    <t>2006-09-21</t>
  </si>
  <si>
    <t>2006-09-22</t>
  </si>
  <si>
    <t>2006-09-25</t>
  </si>
  <si>
    <t>2006-09-26</t>
  </si>
  <si>
    <t>2006-09-27</t>
  </si>
  <si>
    <t>2006-09-28</t>
  </si>
  <si>
    <t>2006-09-29</t>
  </si>
  <si>
    <t>2006-10-03</t>
  </si>
  <si>
    <t>2006-10-04</t>
  </si>
  <si>
    <t>2006-10-05</t>
  </si>
  <si>
    <t>2006-10-06</t>
  </si>
  <si>
    <t>2006-10-09</t>
  </si>
  <si>
    <t>2006-10-10</t>
  </si>
  <si>
    <t>2006-10-11</t>
  </si>
  <si>
    <t>2006-10-12</t>
  </si>
  <si>
    <t>2006-10-13</t>
  </si>
  <si>
    <t>2006-10-16</t>
  </si>
  <si>
    <t>2006-10-17</t>
  </si>
  <si>
    <t>2006-10-18</t>
  </si>
  <si>
    <t>2006-10-19</t>
  </si>
  <si>
    <t>2006-10-20</t>
  </si>
  <si>
    <t>2006-10-23</t>
  </si>
  <si>
    <t>2006-10-26</t>
  </si>
  <si>
    <t>2006-10-27</t>
  </si>
  <si>
    <t>2006-10-30</t>
  </si>
  <si>
    <t>2006-10-31</t>
  </si>
  <si>
    <t>2006-11-01</t>
  </si>
  <si>
    <t>2006-11-02</t>
  </si>
  <si>
    <t>2006-11-03</t>
  </si>
  <si>
    <t>2006-11-06</t>
  </si>
  <si>
    <t>2006-11-07</t>
  </si>
  <si>
    <t>2006-11-08</t>
  </si>
  <si>
    <t>2006-11-09</t>
  </si>
  <si>
    <t>2006-11-10</t>
  </si>
  <si>
    <t>2006-11-13</t>
  </si>
  <si>
    <t>2006-11-14</t>
  </si>
  <si>
    <t>2006-11-15</t>
  </si>
  <si>
    <t>2006-11-16</t>
  </si>
  <si>
    <t>2006-11-17</t>
  </si>
  <si>
    <t>2006-11-20</t>
  </si>
  <si>
    <t>2006-11-21</t>
  </si>
  <si>
    <t>2006-11-22</t>
  </si>
  <si>
    <t>2006-11-23</t>
  </si>
  <si>
    <t>2006-11-24</t>
  </si>
  <si>
    <t>2006-11-27</t>
  </si>
  <si>
    <t>2006-11-28</t>
  </si>
  <si>
    <t>2006-11-29</t>
  </si>
  <si>
    <t>2006-11-30</t>
  </si>
  <si>
    <t>2006-12-01</t>
  </si>
  <si>
    <t>2006-12-04</t>
  </si>
  <si>
    <t>2006-12-05</t>
  </si>
  <si>
    <t>2006-12-06</t>
  </si>
  <si>
    <t>2006-12-07</t>
  </si>
  <si>
    <t>2006-12-08</t>
  </si>
  <si>
    <t>2006-12-11</t>
  </si>
  <si>
    <t>2006-12-12</t>
  </si>
  <si>
    <t>2006-12-13</t>
  </si>
  <si>
    <t>2006-12-14</t>
  </si>
  <si>
    <t>2006-12-15</t>
  </si>
  <si>
    <t>2006-12-18</t>
  </si>
  <si>
    <t>2006-12-19</t>
  </si>
  <si>
    <t>2006-12-20</t>
  </si>
  <si>
    <t>2006-12-21</t>
  </si>
  <si>
    <t>2006-12-22</t>
  </si>
  <si>
    <t>2006-12-26</t>
  </si>
  <si>
    <t>2006-12-27</t>
  </si>
  <si>
    <t>2006-12-28</t>
  </si>
  <si>
    <t>2006-12-29</t>
  </si>
  <si>
    <t>2007-01-02</t>
  </si>
  <si>
    <t>2007-01-03</t>
  </si>
  <si>
    <t>2007-01-04</t>
  </si>
  <si>
    <t>2007-01-05</t>
  </si>
  <si>
    <t>2007-01-08</t>
  </si>
  <si>
    <t>2007-01-09</t>
  </si>
  <si>
    <t>2007-01-10</t>
  </si>
  <si>
    <t>2007-01-11</t>
  </si>
  <si>
    <t>2007-01-12</t>
  </si>
  <si>
    <t>2007-01-15</t>
  </si>
  <si>
    <t>2007-01-16</t>
  </si>
  <si>
    <t>2007-01-17</t>
  </si>
  <si>
    <t>2007-01-18</t>
  </si>
  <si>
    <t>2007-01-19</t>
  </si>
  <si>
    <t>2007-01-22</t>
  </si>
  <si>
    <t>2007-01-23</t>
  </si>
  <si>
    <t>2007-01-24</t>
  </si>
  <si>
    <t>2007-01-25</t>
  </si>
  <si>
    <t>2007-01-29</t>
  </si>
  <si>
    <t>2007-01-31</t>
  </si>
  <si>
    <t>2007-02-01</t>
  </si>
  <si>
    <t>2007-02-02</t>
  </si>
  <si>
    <t>2007-02-05</t>
  </si>
  <si>
    <t>2007-02-06</t>
  </si>
  <si>
    <t>2007-02-07</t>
  </si>
  <si>
    <t>2007-02-08</t>
  </si>
  <si>
    <t>2007-02-09</t>
  </si>
  <si>
    <t>2007-02-12</t>
  </si>
  <si>
    <t>2007-02-13</t>
  </si>
  <si>
    <t>2007-02-14</t>
  </si>
  <si>
    <t>2007-02-15</t>
  </si>
  <si>
    <t>2007-02-19</t>
  </si>
  <si>
    <t>2007-02-20</t>
  </si>
  <si>
    <t>2007-02-21</t>
  </si>
  <si>
    <t>2007-02-22</t>
  </si>
  <si>
    <t>2007-02-23</t>
  </si>
  <si>
    <t>2007-02-26</t>
  </si>
  <si>
    <t>2007-02-27</t>
  </si>
  <si>
    <t>2007-02-28</t>
  </si>
  <si>
    <t>2007-03-01</t>
  </si>
  <si>
    <t>2007-03-02</t>
  </si>
  <si>
    <t>2007-03-05</t>
  </si>
  <si>
    <t>2007-03-06</t>
  </si>
  <si>
    <t>2007-03-07</t>
  </si>
  <si>
    <t>2007-03-08</t>
  </si>
  <si>
    <t>2007-03-09</t>
  </si>
  <si>
    <t>2007-03-12</t>
  </si>
  <si>
    <t>2007-03-13</t>
  </si>
  <si>
    <t>2007-03-14</t>
  </si>
  <si>
    <t>2007-03-15</t>
  </si>
  <si>
    <t>2007-03-16</t>
  </si>
  <si>
    <t>2007-03-19</t>
  </si>
  <si>
    <t>2007-03-20</t>
  </si>
  <si>
    <t>2007-03-21</t>
  </si>
  <si>
    <t>2007-03-22</t>
  </si>
  <si>
    <t>2007-03-23</t>
  </si>
  <si>
    <t>2007-03-26</t>
  </si>
  <si>
    <t>2007-03-28</t>
  </si>
  <si>
    <t>2007-03-29</t>
  </si>
  <si>
    <t>2007-03-30</t>
  </si>
  <si>
    <t>2007-04-02</t>
  </si>
  <si>
    <t>2007-04-03</t>
  </si>
  <si>
    <t>2007-04-04</t>
  </si>
  <si>
    <t>2007-04-05</t>
  </si>
  <si>
    <t>2007-04-09</t>
  </si>
  <si>
    <t>2007-04-10</t>
  </si>
  <si>
    <t>2007-04-11</t>
  </si>
  <si>
    <t>2007-04-12</t>
  </si>
  <si>
    <t>2007-04-13</t>
  </si>
  <si>
    <t>2007-04-16</t>
  </si>
  <si>
    <t>2007-04-17</t>
  </si>
  <si>
    <t>2007-04-18</t>
  </si>
  <si>
    <t>2007-04-19</t>
  </si>
  <si>
    <t>2007-04-20</t>
  </si>
  <si>
    <t>2007-04-23</t>
  </si>
  <si>
    <t>2007-04-24</t>
  </si>
  <si>
    <t>2007-04-25</t>
  </si>
  <si>
    <t>2007-04-26</t>
  </si>
  <si>
    <t>2007-04-27</t>
  </si>
  <si>
    <t>2007-04-30</t>
  </si>
  <si>
    <t>2007-05-03</t>
  </si>
  <si>
    <t>2007-05-04</t>
  </si>
  <si>
    <t>2007-05-07</t>
  </si>
  <si>
    <t>2007-05-08</t>
  </si>
  <si>
    <t>2007-05-09</t>
  </si>
  <si>
    <t>2007-05-10</t>
  </si>
  <si>
    <t>2007-05-11</t>
  </si>
  <si>
    <t>2007-05-14</t>
  </si>
  <si>
    <t>2007-05-15</t>
  </si>
  <si>
    <t>2007-05-16</t>
  </si>
  <si>
    <t>2007-05-17</t>
  </si>
  <si>
    <t>2007-05-18</t>
  </si>
  <si>
    <t>2007-05-21</t>
  </si>
  <si>
    <t>2007-05-22</t>
  </si>
  <si>
    <t>2007-05-23</t>
  </si>
  <si>
    <t>2007-05-24</t>
  </si>
  <si>
    <t>2007-05-25</t>
  </si>
  <si>
    <t>2007-05-28</t>
  </si>
  <si>
    <t>2007-05-29</t>
  </si>
  <si>
    <t>2007-05-30</t>
  </si>
  <si>
    <t>2007-05-31</t>
  </si>
  <si>
    <t>2007-06-01</t>
  </si>
  <si>
    <t>2007-06-04</t>
  </si>
  <si>
    <t>2007-06-05</t>
  </si>
  <si>
    <t>2007-06-06</t>
  </si>
  <si>
    <t>2007-06-07</t>
  </si>
  <si>
    <t>2007-06-08</t>
  </si>
  <si>
    <t>2007-06-11</t>
  </si>
  <si>
    <t>2007-06-12</t>
  </si>
  <si>
    <t>2007-06-13</t>
  </si>
  <si>
    <t>2007-06-14</t>
  </si>
  <si>
    <t>2007-06-15</t>
  </si>
  <si>
    <t>2007-06-18</t>
  </si>
  <si>
    <t>2007-06-19</t>
  </si>
  <si>
    <t>2007-06-20</t>
  </si>
  <si>
    <t>2007-06-21</t>
  </si>
  <si>
    <t>2007-06-22</t>
  </si>
  <si>
    <t>2007-06-25</t>
  </si>
  <si>
    <t>2007-06-26</t>
  </si>
  <si>
    <t>2007-06-27</t>
  </si>
  <si>
    <t>2007-06-28</t>
  </si>
  <si>
    <t>2007-06-29</t>
  </si>
  <si>
    <t>2007-07-02</t>
  </si>
  <si>
    <t>2007-07-03</t>
  </si>
  <si>
    <t>2007-07-04</t>
  </si>
  <si>
    <t>2007-07-05</t>
  </si>
  <si>
    <t>2007-07-06</t>
  </si>
  <si>
    <t>2007-07-09</t>
  </si>
  <si>
    <t>2007-07-10</t>
  </si>
  <si>
    <t>2007-07-11</t>
  </si>
  <si>
    <t>2007-07-12</t>
  </si>
  <si>
    <t>2007-07-13</t>
  </si>
  <si>
    <t>2007-07-16</t>
  </si>
  <si>
    <t>2007-07-17</t>
  </si>
  <si>
    <t>2007-07-18</t>
  </si>
  <si>
    <t>2007-07-19</t>
  </si>
  <si>
    <t>2007-07-20</t>
  </si>
  <si>
    <t>2007-07-23</t>
  </si>
  <si>
    <t>2007-07-24</t>
  </si>
  <si>
    <t>2007-07-25</t>
  </si>
  <si>
    <t>2007-07-26</t>
  </si>
  <si>
    <t>2007-07-27</t>
  </si>
  <si>
    <t>2007-07-30</t>
  </si>
  <si>
    <t>2007-07-31</t>
  </si>
  <si>
    <t>2007-08-01</t>
  </si>
  <si>
    <t>2007-08-02</t>
  </si>
  <si>
    <t>2007-08-03</t>
  </si>
  <si>
    <t>2007-08-06</t>
  </si>
  <si>
    <t>2007-08-07</t>
  </si>
  <si>
    <t>2007-08-08</t>
  </si>
  <si>
    <t>2007-08-09</t>
  </si>
  <si>
    <t>2007-08-10</t>
  </si>
  <si>
    <t>2007-08-13</t>
  </si>
  <si>
    <t>2007-08-14</t>
  </si>
  <si>
    <t>2007-08-16</t>
  </si>
  <si>
    <t>2007-08-17</t>
  </si>
  <si>
    <t>2007-08-20</t>
  </si>
  <si>
    <t>2007-08-21</t>
  </si>
  <si>
    <t>2007-08-22</t>
  </si>
  <si>
    <t>2007-08-23</t>
  </si>
  <si>
    <t>2007-08-24</t>
  </si>
  <si>
    <t>2007-08-27</t>
  </si>
  <si>
    <t>2007-08-28</t>
  </si>
  <si>
    <t>2007-08-29</t>
  </si>
  <si>
    <t>2007-08-30</t>
  </si>
  <si>
    <t>2007-08-31</t>
  </si>
  <si>
    <t>2007-09-03</t>
  </si>
  <si>
    <t>2007-09-04</t>
  </si>
  <si>
    <t>2007-09-05</t>
  </si>
  <si>
    <t>2007-09-06</t>
  </si>
  <si>
    <t>2007-09-07</t>
  </si>
  <si>
    <t>2007-09-10</t>
  </si>
  <si>
    <t>2007-09-11</t>
  </si>
  <si>
    <t>2007-09-12</t>
  </si>
  <si>
    <t>2007-09-13</t>
  </si>
  <si>
    <t>2007-09-14</t>
  </si>
  <si>
    <t>2007-09-17</t>
  </si>
  <si>
    <t>2007-09-18</t>
  </si>
  <si>
    <t>2007-09-19</t>
  </si>
  <si>
    <t>2007-09-20</t>
  </si>
  <si>
    <t>2007-09-21</t>
  </si>
  <si>
    <t>2007-09-24</t>
  </si>
  <si>
    <t>2007-09-25</t>
  </si>
  <si>
    <t>2007-09-26</t>
  </si>
  <si>
    <t>2007-09-27</t>
  </si>
  <si>
    <t>2007-09-28</t>
  </si>
  <si>
    <t>2007-10-01</t>
  </si>
  <si>
    <t>2007-10-03</t>
  </si>
  <si>
    <t>2007-10-04</t>
  </si>
  <si>
    <t>2007-10-05</t>
  </si>
  <si>
    <t>2007-10-08</t>
  </si>
  <si>
    <t>2007-10-09</t>
  </si>
  <si>
    <t>2007-10-10</t>
  </si>
  <si>
    <t>2007-10-11</t>
  </si>
  <si>
    <t>2007-10-12</t>
  </si>
  <si>
    <t>2007-10-15</t>
  </si>
  <si>
    <t>2007-10-16</t>
  </si>
  <si>
    <t>2007-10-17</t>
  </si>
  <si>
    <t>2007-10-18</t>
  </si>
  <si>
    <t>2007-10-19</t>
  </si>
  <si>
    <t>2007-10-22</t>
  </si>
  <si>
    <t>2007-10-23</t>
  </si>
  <si>
    <t>2007-10-24</t>
  </si>
  <si>
    <t>2007-10-25</t>
  </si>
  <si>
    <t>2007-10-26</t>
  </si>
  <si>
    <t>2007-10-29</t>
  </si>
  <si>
    <t>2007-10-30</t>
  </si>
  <si>
    <t>2007-10-31</t>
  </si>
  <si>
    <t>2007-11-01</t>
  </si>
  <si>
    <t>2007-11-02</t>
  </si>
  <si>
    <t>2007-11-05</t>
  </si>
  <si>
    <t>2007-11-06</t>
  </si>
  <si>
    <t>2007-11-07</t>
  </si>
  <si>
    <t>2007-11-08</t>
  </si>
  <si>
    <t>2007-11-12</t>
  </si>
  <si>
    <t>2007-11-13</t>
  </si>
  <si>
    <t>2007-11-14</t>
  </si>
  <si>
    <t>2007-11-15</t>
  </si>
  <si>
    <t>2007-11-16</t>
  </si>
  <si>
    <t>2007-11-19</t>
  </si>
  <si>
    <t>2007-11-20</t>
  </si>
  <si>
    <t>2007-11-21</t>
  </si>
  <si>
    <t>2007-11-22</t>
  </si>
  <si>
    <t>2007-11-23</t>
  </si>
  <si>
    <t>2007-11-26</t>
  </si>
  <si>
    <t>2007-11-27</t>
  </si>
  <si>
    <t>2007-11-28</t>
  </si>
  <si>
    <t>2007-11-29</t>
  </si>
  <si>
    <t>2007-11-30</t>
  </si>
  <si>
    <t>2007-12-03</t>
  </si>
  <si>
    <t>2007-12-04</t>
  </si>
  <si>
    <t>2007-12-05</t>
  </si>
  <si>
    <t>2007-12-06</t>
  </si>
  <si>
    <t>2007-12-07</t>
  </si>
  <si>
    <t>2007-12-10</t>
  </si>
  <si>
    <t>2007-12-11</t>
  </si>
  <si>
    <t>2007-12-12</t>
  </si>
  <si>
    <t>2007-12-13</t>
  </si>
  <si>
    <t>2007-12-14</t>
  </si>
  <si>
    <t>2007-12-17</t>
  </si>
  <si>
    <t>2007-12-18</t>
  </si>
  <si>
    <t>2007-12-19</t>
  </si>
  <si>
    <t>2007-12-20</t>
  </si>
  <si>
    <t>2007-12-24</t>
  </si>
  <si>
    <t>2007-12-26</t>
  </si>
  <si>
    <t>2007-12-27</t>
  </si>
  <si>
    <t>2007-12-28</t>
  </si>
  <si>
    <t>2007-12-31</t>
  </si>
  <si>
    <t>2008-01-01</t>
  </si>
  <si>
    <t>2008-01-02</t>
  </si>
  <si>
    <t>2008-01-03</t>
  </si>
  <si>
    <t>2008-01-04</t>
  </si>
  <si>
    <t>2008-01-07</t>
  </si>
  <si>
    <t>2008-01-08</t>
  </si>
  <si>
    <t>2008-01-09</t>
  </si>
  <si>
    <t>2008-01-10</t>
  </si>
  <si>
    <t>2008-01-11</t>
  </si>
  <si>
    <t>2008-01-14</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</si>
  <si>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</si>
  <si>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</si>
  <si>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</si>
  <si>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</si>
  <si>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</si>
  <si>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</si>
  <si>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</si>
  <si>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</si>
  <si>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</si>
  <si>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</si>
  <si>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</si>
  <si>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</si>
  <si>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</si>
  <si>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</si>
  <si>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</si>
  <si>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</si>
  <si>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</si>
  <si>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</si>
  <si>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</si>
  <si>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</si>
  <si>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</si>
  <si>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</si>
  <si>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</si>
  <si>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</si>
  <si>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</si>
  <si>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</si>
  <si>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</si>
  <si>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</si>
  <si>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</si>
  <si>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</si>
  <si>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</si>
  <si>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</si>
  <si>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</si>
  <si>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</si>
  <si>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</si>
  <si>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</si>
  <si>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</si>
  <si>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2008-03-07</t>
  </si>
  <si>
    <t>2008-03-10</t>
  </si>
  <si>
    <t>2008-03-11</t>
  </si>
  <si>
    <t>2008-03-12</t>
  </si>
  <si>
    <t>2008-03-13</t>
  </si>
  <si>
    <t>2008-03-14</t>
  </si>
  <si>
    <t>2008-03-17</t>
  </si>
  <si>
    <t>2008-03-18</t>
  </si>
  <si>
    <t>2008-03-19</t>
  </si>
  <si>
    <t>2008-03-24</t>
  </si>
  <si>
    <t>2008-03-25</t>
  </si>
  <si>
    <t>2008-03-26</t>
  </si>
  <si>
    <t>2008-03-27</t>
  </si>
  <si>
    <t>2008-03-28</t>
  </si>
  <si>
    <t>2008-03-31</t>
  </si>
  <si>
    <t>2008-04-01</t>
  </si>
  <si>
    <t>2008-04-02</t>
  </si>
  <si>
    <t>2008-04-03</t>
  </si>
  <si>
    <t>2008-04-04</t>
  </si>
  <si>
    <t>2008-04-07</t>
  </si>
  <si>
    <t>2008-04-08</t>
  </si>
  <si>
    <t>2008-04-09</t>
  </si>
  <si>
    <t>2008-04-10</t>
  </si>
  <si>
    <t>2008-04-11</t>
  </si>
  <si>
    <t>2008-04-15</t>
  </si>
  <si>
    <t>2008-04-16</t>
  </si>
  <si>
    <t>2008-04-17</t>
  </si>
  <si>
    <t>2008-04-21</t>
  </si>
  <si>
    <t>2008-04-22</t>
  </si>
  <si>
    <t>2008-04-23</t>
  </si>
  <si>
    <t>2008-04-24</t>
  </si>
  <si>
    <t>2008-04-25</t>
  </si>
  <si>
    <t>2008-04-28</t>
  </si>
  <si>
    <t>2008-04-29</t>
  </si>
  <si>
    <t>2008-04-30</t>
  </si>
  <si>
    <t>2008-05-02</t>
  </si>
  <si>
    <t>2008-05-05</t>
  </si>
  <si>
    <t>2008-05-06</t>
  </si>
  <si>
    <t>2008-05-07</t>
  </si>
  <si>
    <t>2008-05-08</t>
  </si>
  <si>
    <t>2008-05-09</t>
  </si>
  <si>
    <t>2008-05-12</t>
  </si>
  <si>
    <t>2008-05-13</t>
  </si>
  <si>
    <t>2008-05-14</t>
  </si>
  <si>
    <t>2008-05-15</t>
  </si>
  <si>
    <t>2008-05-16</t>
  </si>
  <si>
    <t>2008-05-20</t>
  </si>
  <si>
    <t>2008-05-21</t>
  </si>
  <si>
    <t>2008-05-22</t>
  </si>
  <si>
    <t>2008-05-23</t>
  </si>
  <si>
    <t>2008-05-26</t>
  </si>
  <si>
    <t>2008-05-27</t>
  </si>
  <si>
    <t>2008-05-28</t>
  </si>
  <si>
    <t>2008-05-29</t>
  </si>
  <si>
    <t>2008-05-30</t>
  </si>
  <si>
    <t>2008-06-02</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</si>
  <si>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</si>
  <si>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</si>
  <si>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</si>
  <si>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</si>
  <si>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</si>
  <si>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</si>
  <si>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</si>
  <si>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</si>
  <si>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</si>
  <si>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</si>
  <si>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</si>
  <si>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</si>
  <si>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</si>
  <si>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</si>
  <si>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</si>
  <si>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</si>
  <si>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</si>
  <si>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</si>
  <si>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</si>
  <si>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2008-06-30</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</si>
  <si>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</si>
  <si>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</si>
  <si>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</si>
  <si>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</si>
  <si>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</si>
  <si>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</si>
  <si>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</si>
  <si>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</si>
  <si>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</si>
  <si>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</si>
  <si>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</si>
  <si>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</si>
  <si>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</si>
  <si>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</si>
  <si>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</si>
  <si>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</si>
  <si>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</si>
  <si>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</si>
  <si>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</si>
  <si>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</si>
  <si>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</si>
  <si>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</si>
  <si>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</si>
  <si>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</si>
  <si>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</si>
  <si>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</si>
  <si>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</si>
  <si>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2008-08-07</t>
  </si>
  <si>
    <t>2008-08-08</t>
  </si>
  <si>
    <t>2008-08-11</t>
  </si>
  <si>
    <t>2008-08-12</t>
  </si>
  <si>
    <t>2008-08-13</t>
  </si>
  <si>
    <t>2008-08-14</t>
  </si>
  <si>
    <t>2008-08-18</t>
  </si>
  <si>
    <t>2008-08-19</t>
  </si>
  <si>
    <t>2008-08-20</t>
  </si>
  <si>
    <t>2008-08-21</t>
  </si>
  <si>
    <t>2008-08-22</t>
  </si>
  <si>
    <t>2008-08-25</t>
  </si>
  <si>
    <t>2008-08-26</t>
  </si>
  <si>
    <t>2008-08-27</t>
  </si>
  <si>
    <t>2008-08-28</t>
  </si>
  <si>
    <t>2008-08-29</t>
  </si>
  <si>
    <t>2008-09-01</t>
  </si>
  <si>
    <t>2008-09-02</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</si>
  <si>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</si>
  <si>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</si>
  <si>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</si>
  <si>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</si>
  <si>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</si>
  <si>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</si>
  <si>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</si>
  <si>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</si>
  <si>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</si>
  <si>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</si>
  <si>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</si>
  <si>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</si>
  <si>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</si>
  <si>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</si>
  <si>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</si>
  <si>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</si>
  <si>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</si>
  <si>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</si>
  <si>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</si>
  <si>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</si>
  <si>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2008-10-03</t>
  </si>
  <si>
    <t>2008-10-06</t>
  </si>
  <si>
    <t>2008-10-07</t>
  </si>
  <si>
    <t>2008-10-08</t>
  </si>
  <si>
    <t>2008-10-10</t>
  </si>
  <si>
    <t>2008-10-13</t>
  </si>
  <si>
    <t>2008-10-14</t>
  </si>
  <si>
    <t>2008-10-15</t>
  </si>
  <si>
    <t>2008-10-16</t>
  </si>
  <si>
    <t>2008-10-17</t>
  </si>
  <si>
    <t>2008-10-20</t>
  </si>
  <si>
    <t>2008-10-21</t>
  </si>
  <si>
    <t>2008-10-22</t>
  </si>
  <si>
    <t>2008-10-23</t>
  </si>
  <si>
    <t>2008-10-24</t>
  </si>
  <si>
    <t>2008-10-27</t>
  </si>
  <si>
    <t>2008-10-29</t>
  </si>
  <si>
    <t>2008-10-31</t>
  </si>
  <si>
    <t>2008-11-03</t>
  </si>
  <si>
    <t>2008-11-04</t>
  </si>
  <si>
    <t>2008-11-05</t>
  </si>
  <si>
    <t>2008-11-06</t>
  </si>
  <si>
    <t>2008-11-07</t>
  </si>
  <si>
    <t>2008-11-10</t>
  </si>
  <si>
    <t>2008-11-11</t>
  </si>
  <si>
    <t>2008-11-12</t>
  </si>
  <si>
    <t>2008-11-14</t>
  </si>
  <si>
    <t>2008-11-17</t>
  </si>
  <si>
    <t>2008-11-18</t>
  </si>
  <si>
    <t>2008-11-19</t>
  </si>
  <si>
    <t>2008-11-20</t>
  </si>
  <si>
    <t>2008-11-21</t>
  </si>
  <si>
    <t>2008-11-24</t>
  </si>
  <si>
    <t>2008-11-25</t>
  </si>
  <si>
    <t>2008-11-26</t>
  </si>
  <si>
    <t>2008-11-27</t>
  </si>
  <si>
    <t>2008-11-28</t>
  </si>
  <si>
    <t>2008-12-01</t>
  </si>
  <si>
    <t>2008-12-02</t>
  </si>
  <si>
    <t>2008-12-03</t>
  </si>
  <si>
    <t>2008-12-04</t>
  </si>
  <si>
    <t>2008-12-05</t>
  </si>
  <si>
    <t>2008-12-08</t>
  </si>
  <si>
    <t>2008-12-10</t>
  </si>
  <si>
    <t>2008-12-11</t>
  </si>
  <si>
    <t>2008-12-12</t>
  </si>
  <si>
    <t>2008-12-15</t>
  </si>
  <si>
    <t>2008-12-16</t>
  </si>
  <si>
    <t>2008-12-17</t>
  </si>
  <si>
    <t>2008-12-18</t>
  </si>
  <si>
    <t>2008-12-19</t>
  </si>
  <si>
    <t>2008-12-22</t>
  </si>
  <si>
    <t>2008-12-23</t>
  </si>
  <si>
    <t>2008-12-24</t>
  </si>
  <si>
    <t>2008-12-26</t>
  </si>
  <si>
    <t>2008-12-29</t>
  </si>
  <si>
    <t>2008-12-30</t>
  </si>
  <si>
    <t>2008-12-31</t>
  </si>
  <si>
    <t>2009-01-02</t>
  </si>
  <si>
    <t>2009-01-05</t>
  </si>
  <si>
    <t>2009-01-06</t>
  </si>
  <si>
    <t>2009-01-07</t>
  </si>
  <si>
    <t>2009-01-09</t>
  </si>
  <si>
    <t>2009-01-12</t>
  </si>
  <si>
    <t>2009-01-13</t>
  </si>
  <si>
    <t>2009-01-14</t>
  </si>
  <si>
    <t>2009-01-15</t>
  </si>
  <si>
    <t>2009-01-16</t>
  </si>
  <si>
    <t>2009-01-19</t>
  </si>
  <si>
    <t>2009-01-20</t>
  </si>
  <si>
    <t>2009-01-21</t>
  </si>
  <si>
    <t>2009-01-22</t>
  </si>
  <si>
    <t>2009-01-23</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</si>
  <si>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</si>
  <si>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</si>
  <si>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</si>
  <si>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</si>
  <si>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</si>
  <si>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</si>
  <si>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</si>
  <si>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</si>
  <si>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</si>
  <si>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</si>
  <si>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</si>
  <si>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</si>
  <si>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</si>
  <si>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</si>
  <si>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</si>
  <si>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</si>
  <si>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</si>
  <si>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</si>
  <si>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</si>
  <si>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2009-02-24</t>
  </si>
  <si>
    <t>2009-02-25</t>
  </si>
  <si>
    <t>2009-02-26</t>
  </si>
  <si>
    <t>2009-02-27</t>
  </si>
  <si>
    <t>2009-03-02</t>
  </si>
  <si>
    <t>2009-03-03</t>
  </si>
  <si>
    <t>2009-03-04</t>
  </si>
  <si>
    <t>2009-03-05</t>
  </si>
  <si>
    <t>2009-03-06</t>
  </si>
  <si>
    <t>2009-03-09</t>
  </si>
  <si>
    <t>2009-03-12</t>
  </si>
  <si>
    <t>2009-03-13</t>
  </si>
  <si>
    <t>2009-03-16</t>
  </si>
  <si>
    <t>2009-03-17</t>
  </si>
  <si>
    <t>2009-03-18</t>
  </si>
  <si>
    <t>2009-03-19</t>
  </si>
  <si>
    <t>2009-03-20</t>
  </si>
  <si>
    <t>2009-03-23</t>
  </si>
  <si>
    <t>2009-03-24</t>
  </si>
  <si>
    <t>2009-03-25</t>
  </si>
  <si>
    <t>2009-03-26</t>
  </si>
  <si>
    <t>2009-03-27</t>
  </si>
  <si>
    <t>2009-03-30</t>
  </si>
  <si>
    <t>2009-03-31</t>
  </si>
  <si>
    <t>2009-04-01</t>
  </si>
  <si>
    <t>2009-04-02</t>
  </si>
  <si>
    <t>2009-04-06</t>
  </si>
  <si>
    <t>2009-04-08</t>
  </si>
  <si>
    <t>2009-04-09</t>
  </si>
  <si>
    <t>2009-04-13</t>
  </si>
  <si>
    <t>2009-04-15</t>
  </si>
  <si>
    <t>2009-04-16</t>
  </si>
  <si>
    <t>2009-04-17</t>
  </si>
  <si>
    <t>2009-04-20</t>
  </si>
  <si>
    <t>2009-04-21</t>
  </si>
  <si>
    <t>2009-04-22</t>
  </si>
  <si>
    <t>2009-04-23</t>
  </si>
  <si>
    <t>2009-04-24</t>
  </si>
  <si>
    <t>2009-04-27</t>
  </si>
  <si>
    <t>2009-04-28</t>
  </si>
  <si>
    <t>2009-04-29</t>
  </si>
  <si>
    <t>2009-04-30</t>
  </si>
  <si>
    <t>2009-05-04</t>
  </si>
  <si>
    <t>2009-05-05</t>
  </si>
  <si>
    <t>2009-05-06</t>
  </si>
  <si>
    <t>2009-05-07</t>
  </si>
  <si>
    <t>2009-05-08</t>
  </si>
  <si>
    <t>2009-05-11</t>
  </si>
  <si>
    <t>2009-05-12</t>
  </si>
  <si>
    <t>2009-05-13</t>
  </si>
  <si>
    <t>2009-05-14</t>
  </si>
  <si>
    <t>2009-05-15</t>
  </si>
  <si>
    <t>2009-05-18</t>
  </si>
  <si>
    <t>2009-05-19</t>
  </si>
  <si>
    <t>2009-05-20</t>
  </si>
  <si>
    <t>2009-05-21</t>
  </si>
  <si>
    <t>2009-05-22</t>
  </si>
  <si>
    <t>2009-05-25</t>
  </si>
  <si>
    <t>2009-05-26</t>
  </si>
  <si>
    <t>2009-05-27</t>
  </si>
  <si>
    <t>2009-05-28</t>
  </si>
  <si>
    <t>2009-05-29</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</si>
  <si>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</si>
  <si>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</si>
  <si>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</si>
  <si>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</si>
  <si>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</si>
  <si>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</si>
  <si>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</si>
  <si>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</si>
  <si>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</si>
  <si>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</si>
  <si>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</si>
  <si>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</si>
  <si>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</si>
  <si>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</si>
  <si>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</si>
  <si>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</si>
  <si>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</si>
  <si>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</si>
  <si>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</si>
  <si>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</si>
  <si>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2009-06-29</t>
  </si>
  <si>
    <t>2009-06-30</t>
  </si>
  <si>
    <t>2009-07-01</t>
  </si>
  <si>
    <t>2009-07-02</t>
  </si>
  <si>
    <t>2009-07-03</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</si>
  <si>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</si>
  <si>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</si>
  <si>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</si>
  <si>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</si>
  <si>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</si>
  <si>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</si>
  <si>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</si>
  <si>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</si>
  <si>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</si>
  <si>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</si>
  <si>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</si>
  <si>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</si>
  <si>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</si>
  <si>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</si>
  <si>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</si>
  <si>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</si>
  <si>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</si>
  <si>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</si>
  <si>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</si>
  <si>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</si>
  <si>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2009-08-03</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</si>
  <si>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</si>
  <si>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</si>
  <si>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</si>
  <si>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</si>
  <si>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</si>
  <si>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</si>
  <si>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</si>
  <si>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</si>
  <si>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</si>
  <si>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</si>
  <si>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</si>
  <si>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</si>
  <si>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</si>
  <si>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</si>
  <si>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</si>
  <si>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</si>
  <si>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</si>
  <si>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</si>
  <si>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</si>
  <si>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</si>
  <si>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</si>
  <si>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</si>
  <si>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</si>
  <si>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</si>
  <si>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</si>
  <si>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</si>
  <si>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</si>
  <si>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</si>
  <si>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</si>
  <si>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</si>
  <si>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</si>
  <si>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</si>
  <si>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</si>
  <si>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</si>
  <si>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2009-09-22</t>
  </si>
  <si>
    <t>2009-09-23</t>
  </si>
  <si>
    <t>2009-09-24</t>
  </si>
  <si>
    <t>2009-09-25</t>
  </si>
  <si>
    <t>2009-09-29</t>
  </si>
  <si>
    <t>2009-09-30</t>
  </si>
  <si>
    <t>2009-10-01</t>
  </si>
  <si>
    <t>2009-10-05</t>
  </si>
  <si>
    <t>2009-10-06</t>
  </si>
  <si>
    <t>2009-10-07</t>
  </si>
  <si>
    <t>2009-10-08</t>
  </si>
  <si>
    <t>2009-10-09</t>
  </si>
  <si>
    <t>2009-10-12</t>
  </si>
  <si>
    <t>2009-10-13</t>
  </si>
  <si>
    <t>2009-10-14</t>
  </si>
  <si>
    <t>2009-10-15</t>
  </si>
  <si>
    <t>2009-10-16</t>
  </si>
  <si>
    <t>2009-10-20</t>
  </si>
  <si>
    <t>2009-10-21</t>
  </si>
  <si>
    <t>2009-10-22</t>
  </si>
  <si>
    <t>2009-10-23</t>
  </si>
  <si>
    <t>2009-10-26</t>
  </si>
  <si>
    <t>2009-10-27</t>
  </si>
  <si>
    <t>2009-10-28</t>
  </si>
  <si>
    <t>2009-10-29</t>
  </si>
  <si>
    <t>2009-10-30</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</si>
  <si>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</si>
  <si>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</si>
  <si>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</si>
  <si>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</si>
  <si>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</si>
  <si>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</si>
  <si>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</si>
  <si>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</si>
  <si>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</si>
  <si>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</si>
  <si>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</si>
  <si>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</si>
  <si>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</si>
  <si>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</si>
  <si>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</si>
  <si>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</si>
  <si>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</si>
  <si>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2009-11-26</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</si>
  <si>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</si>
  <si>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</si>
  <si>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</si>
  <si>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</si>
  <si>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</si>
  <si>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</si>
  <si>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</si>
  <si>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</si>
  <si>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</si>
  <si>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</si>
  <si>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</si>
  <si>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</si>
  <si>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</si>
  <si>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</si>
  <si>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</si>
  <si>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</si>
  <si>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</si>
  <si>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</si>
  <si>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</si>
  <si>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</si>
  <si>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2009-12-29</t>
  </si>
  <si>
    <t>2009-12-30</t>
  </si>
  <si>
    <t>2009-12-31</t>
  </si>
  <si>
    <t>2010-01-04</t>
  </si>
  <si>
    <t>2010-01-05</t>
  </si>
  <si>
    <t>2010-01-06</t>
  </si>
  <si>
    <t>2010-01-07</t>
  </si>
  <si>
    <t>2010-01-08</t>
  </si>
  <si>
    <t>2010-01-11</t>
  </si>
  <si>
    <t>2010-01-12</t>
  </si>
  <si>
    <t>2010-01-13</t>
  </si>
  <si>
    <t>2010-01-14</t>
  </si>
  <si>
    <t>2010-01-15</t>
  </si>
  <si>
    <t>2010-01-18</t>
  </si>
  <si>
    <t>2010-01-19</t>
  </si>
  <si>
    <t>2010-01-20</t>
  </si>
  <si>
    <t>2010-01-21</t>
  </si>
  <si>
    <t>2010-01-22</t>
  </si>
  <si>
    <t>2010-01-25</t>
  </si>
  <si>
    <t>2010-01-27</t>
  </si>
  <si>
    <t>2010-01-28</t>
  </si>
  <si>
    <t>2010-01-29</t>
  </si>
  <si>
    <t>2010-02-01</t>
  </si>
  <si>
    <t>2010-02-02</t>
  </si>
  <si>
    <t>2010-02-03</t>
  </si>
  <si>
    <t>2010-02-04</t>
  </si>
  <si>
    <t>2010-02-05</t>
  </si>
  <si>
    <t>2010-02-08</t>
  </si>
  <si>
    <t>2010-02-09</t>
  </si>
  <si>
    <t>2010-02-10</t>
  </si>
  <si>
    <t>2010-02-11</t>
  </si>
  <si>
    <t>2010-02-15</t>
  </si>
  <si>
    <t>2010-02-16</t>
  </si>
  <si>
    <t>2010-02-17</t>
  </si>
  <si>
    <t>2010-02-18</t>
  </si>
  <si>
    <t>2010-02-19</t>
  </si>
  <si>
    <t>2010-02-22</t>
  </si>
  <si>
    <t>2010-02-23</t>
  </si>
  <si>
    <t>2010-02-24</t>
  </si>
  <si>
    <t>2010-02-25</t>
  </si>
  <si>
    <t>2010-02-26</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</si>
  <si>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</si>
  <si>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</si>
  <si>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</si>
  <si>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</si>
  <si>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</si>
  <si>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</si>
  <si>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</si>
  <si>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</si>
  <si>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</si>
  <si>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</si>
  <si>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</si>
  <si>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</si>
  <si>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</si>
  <si>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</si>
  <si>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</si>
  <si>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</si>
  <si>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2010-03-25</t>
  </si>
  <si>
    <t>2010-03-26</t>
  </si>
  <si>
    <t>2010-03-29</t>
  </si>
  <si>
    <t>2010-03-30</t>
  </si>
  <si>
    <t>2010-03-31</t>
  </si>
  <si>
    <t>2010-04-01</t>
  </si>
  <si>
    <t>2010-04-05</t>
  </si>
  <si>
    <t>2010-04-06</t>
  </si>
  <si>
    <t>2010-04-07</t>
  </si>
  <si>
    <t>2010-04-08</t>
  </si>
  <si>
    <t>2010-04-09</t>
  </si>
  <si>
    <t>2010-04-12</t>
  </si>
  <si>
    <t>2010-04-13</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</si>
  <si>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</si>
  <si>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</si>
  <si>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</si>
  <si>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</si>
  <si>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</si>
  <si>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</si>
  <si>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</si>
  <si>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</si>
  <si>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</si>
  <si>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</si>
  <si>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</si>
  <si>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</si>
  <si>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</si>
  <si>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</si>
  <si>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</si>
  <si>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</si>
  <si>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</si>
  <si>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</si>
  <si>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</si>
  <si>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</si>
  <si>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</si>
  <si>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</si>
  <si>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2010-05-17</t>
  </si>
  <si>
    <t>2010-05-18</t>
  </si>
  <si>
    <t>2010-05-19</t>
  </si>
  <si>
    <t>2010-05-20</t>
  </si>
  <si>
    <t>2010-05-21</t>
  </si>
  <si>
    <t>2010-05-24</t>
  </si>
  <si>
    <t>2010-05-25</t>
  </si>
  <si>
    <t>2010-05-26</t>
  </si>
  <si>
    <t>2010-05-27</t>
  </si>
  <si>
    <t>2010-05-28</t>
  </si>
  <si>
    <t>2010-05-31</t>
  </si>
  <si>
    <t>2010-06-01</t>
  </si>
  <si>
    <t>2010-06-02</t>
  </si>
  <si>
    <t>2010-06-03</t>
  </si>
  <si>
    <t>2010-06-04</t>
  </si>
  <si>
    <t>2010-06-07</t>
  </si>
  <si>
    <t>2010-06-08</t>
  </si>
  <si>
    <t>2010-06-09</t>
  </si>
  <si>
    <t>2010-06-10</t>
  </si>
  <si>
    <t>2010-06-11</t>
  </si>
  <si>
    <t>2010-06-14</t>
  </si>
  <si>
    <t>2010-06-15</t>
  </si>
  <si>
    <t>2010-06-16</t>
  </si>
  <si>
    <t>2010-06-17</t>
  </si>
  <si>
    <t>2010-06-18</t>
  </si>
  <si>
    <t>2010-06-21</t>
  </si>
  <si>
    <t>2010-06-22</t>
  </si>
  <si>
    <t>2010-06-23</t>
  </si>
  <si>
    <t>2010-06-24</t>
  </si>
  <si>
    <t>2010-06-25</t>
  </si>
  <si>
    <t>2010-06-28</t>
  </si>
  <si>
    <t>2010-06-29</t>
  </si>
  <si>
    <t>2010-06-30</t>
  </si>
  <si>
    <t>2010-07-01</t>
  </si>
  <si>
    <t>2010-07-02</t>
  </si>
  <si>
    <t>2010-07-05</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</si>
  <si>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</si>
  <si>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</si>
  <si>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</si>
  <si>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</si>
  <si>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</si>
  <si>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</si>
  <si>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</si>
  <si>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</si>
  <si>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</si>
  <si>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</si>
  <si>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</si>
  <si>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</si>
  <si>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</si>
  <si>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</si>
  <si>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</si>
  <si>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</si>
  <si>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</si>
  <si>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</si>
  <si>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</si>
  <si>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</si>
  <si>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</si>
  <si>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</si>
  <si>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</si>
  <si>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</si>
  <si>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</si>
  <si>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</si>
  <si>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</si>
  <si>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</si>
  <si>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</si>
  <si>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</si>
  <si>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</si>
  <si>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</si>
  <si>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</si>
  <si>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</si>
  <si>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</si>
  <si>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</si>
  <si>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</si>
  <si>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</si>
  <si>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</si>
  <si>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</si>
  <si>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</si>
  <si>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</si>
  <si>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</si>
  <si>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</si>
  <si>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</si>
  <si>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</si>
  <si>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</si>
  <si>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</si>
  <si>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</si>
  <si>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</si>
  <si>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</si>
  <si>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</si>
  <si>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</si>
  <si>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</si>
  <si>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</si>
  <si>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</si>
  <si>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</si>
  <si>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</si>
  <si>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</si>
  <si>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</si>
  <si>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</si>
  <si>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</si>
  <si>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</si>
  <si>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</si>
  <si>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</si>
  <si>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</si>
  <si>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</si>
  <si>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</si>
  <si>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</si>
  <si>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</si>
  <si>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</si>
  <si>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</si>
  <si>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</si>
  <si>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</si>
  <si>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</si>
  <si>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</si>
  <si>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</si>
  <si>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</si>
  <si>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</si>
  <si>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</si>
  <si>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</si>
  <si>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</si>
  <si>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</si>
  <si>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</si>
  <si>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</si>
  <si>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</si>
  <si>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</si>
  <si>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2010-11-08</t>
  </si>
  <si>
    <t>2010-11-09</t>
  </si>
  <si>
    <t>2010-11-10</t>
  </si>
  <si>
    <t>2010-11-11</t>
  </si>
  <si>
    <t>2010-11-12</t>
  </si>
  <si>
    <t>2010-11-15</t>
  </si>
  <si>
    <t>2010-11-16</t>
  </si>
  <si>
    <t>2010-11-18</t>
  </si>
  <si>
    <t>2010-11-19</t>
  </si>
  <si>
    <t>2010-11-22</t>
  </si>
  <si>
    <t>2010-11-23</t>
  </si>
  <si>
    <t>2010-11-24</t>
  </si>
  <si>
    <t>2010-11-25</t>
  </si>
  <si>
    <t>2010-11-26</t>
  </si>
  <si>
    <t>2010-11-29</t>
  </si>
  <si>
    <t>2010-11-30</t>
  </si>
  <si>
    <t>2010-12-01</t>
  </si>
  <si>
    <t>2010-12-02</t>
  </si>
  <si>
    <t>2010-12-03</t>
  </si>
  <si>
    <t>2010-12-06</t>
  </si>
  <si>
    <t>2010-12-07</t>
  </si>
  <si>
    <t>2010-12-08</t>
  </si>
  <si>
    <t>2010-12-09</t>
  </si>
  <si>
    <t>2010-12-10</t>
  </si>
  <si>
    <t>2010-12-13</t>
  </si>
  <si>
    <t>2010-12-14</t>
  </si>
  <si>
    <t>2010-12-15</t>
  </si>
  <si>
    <t>2010-12-16</t>
  </si>
  <si>
    <t>2010-12-20</t>
  </si>
  <si>
    <t>2010-12-21</t>
  </si>
  <si>
    <t>2010-12-22</t>
  </si>
  <si>
    <t>2010-12-23</t>
  </si>
  <si>
    <t>2010-12-24</t>
  </si>
  <si>
    <t>2010-12-27</t>
  </si>
  <si>
    <t>2010-12-28</t>
  </si>
  <si>
    <t>2010-12-29</t>
  </si>
  <si>
    <t>2010-12-30</t>
  </si>
  <si>
    <t>2010-12-31</t>
  </si>
  <si>
    <t>2011-01-03</t>
  </si>
  <si>
    <t>2011-01-04</t>
  </si>
  <si>
    <t>2011-01-05</t>
  </si>
  <si>
    <t>2011-01-06</t>
  </si>
  <si>
    <t>2011-01-07</t>
  </si>
  <si>
    <t>2011-01-10</t>
  </si>
  <si>
    <t>2011-01-11</t>
  </si>
  <si>
    <t>2011-01-12</t>
  </si>
  <si>
    <t>2011-01-13</t>
  </si>
  <si>
    <t>2011-01-14</t>
  </si>
  <si>
    <t>2011-01-17</t>
  </si>
  <si>
    <t>2011-01-18</t>
  </si>
  <si>
    <t>2011-01-19</t>
  </si>
  <si>
    <t>2011-01-20</t>
  </si>
  <si>
    <t>2011-01-21</t>
  </si>
  <si>
    <t>2011-01-24</t>
  </si>
  <si>
    <t>2011-01-25</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</si>
  <si>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</si>
  <si>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</si>
  <si>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</si>
  <si>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</si>
  <si>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</si>
  <si>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</si>
  <si>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</si>
  <si>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</si>
  <si>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</si>
  <si>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</si>
  <si>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</si>
  <si>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</si>
  <si>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</si>
  <si>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</si>
  <si>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</si>
  <si>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</si>
  <si>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</si>
  <si>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</si>
  <si>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</si>
  <si>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</si>
  <si>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</si>
  <si>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</si>
  <si>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</si>
  <si>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</si>
  <si>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</si>
  <si>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</si>
  <si>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</si>
  <si>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</si>
  <si>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</si>
  <si>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</si>
  <si>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</si>
  <si>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</si>
  <si>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</si>
  <si>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</si>
  <si>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</si>
  <si>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</si>
  <si>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</si>
  <si>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</si>
  <si>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</si>
  <si>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</si>
  <si>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</si>
  <si>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</si>
  <si>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</si>
  <si>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</si>
  <si>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</si>
  <si>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</si>
  <si>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</si>
  <si>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</si>
  <si>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</si>
  <si>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</si>
  <si>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</si>
  <si>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</si>
  <si>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2011-04-13</t>
  </si>
  <si>
    <t>2011-04-15</t>
  </si>
  <si>
    <t>2011-04-18</t>
  </si>
  <si>
    <t>2011-04-19</t>
  </si>
  <si>
    <t>2011-04-20</t>
  </si>
  <si>
    <t>2011-04-21</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</si>
  <si>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</si>
  <si>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</si>
  <si>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</si>
  <si>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</si>
  <si>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</si>
  <si>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</si>
  <si>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</si>
  <si>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</si>
  <si>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</si>
  <si>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</si>
  <si>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</si>
  <si>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</si>
  <si>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</si>
  <si>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</si>
  <si>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</si>
  <si>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</si>
  <si>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</si>
  <si>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</si>
  <si>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</si>
  <si>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</si>
  <si>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</si>
  <si>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</si>
  <si>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</si>
  <si>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</si>
  <si>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</si>
  <si>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</si>
  <si>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</si>
  <si>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</si>
  <si>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</si>
  <si>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</si>
  <si>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</si>
  <si>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</si>
  <si>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</si>
  <si>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</si>
  <si>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</si>
  <si>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</si>
  <si>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</si>
  <si>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</si>
  <si>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</si>
  <si>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</si>
  <si>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</si>
  <si>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</si>
  <si>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</si>
  <si>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</si>
  <si>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</si>
  <si>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</si>
  <si>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</si>
  <si>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</si>
  <si>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</si>
  <si>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</si>
  <si>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2011-07-04</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</si>
  <si>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</si>
  <si>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</si>
  <si>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</si>
  <si>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</si>
  <si>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</si>
  <si>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</si>
  <si>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</si>
  <si>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</si>
  <si>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</si>
  <si>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</si>
  <si>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</si>
  <si>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</si>
  <si>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</si>
  <si>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</si>
  <si>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</si>
  <si>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</si>
  <si>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</si>
  <si>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</si>
  <si>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</si>
  <si>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</si>
  <si>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</si>
  <si>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</si>
  <si>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</si>
  <si>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</si>
  <si>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</si>
  <si>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</si>
  <si>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</si>
  <si>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</si>
  <si>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</si>
  <si>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2011-08-16</t>
  </si>
  <si>
    <t>2011-08-17</t>
  </si>
  <si>
    <t>2011-08-18</t>
  </si>
  <si>
    <t>2011-08-19</t>
  </si>
  <si>
    <t>2011-08-22</t>
  </si>
  <si>
    <t>2011-08-23</t>
  </si>
  <si>
    <t>2011-08-24</t>
  </si>
  <si>
    <t>2011-08-25</t>
  </si>
  <si>
    <t>2011-08-26</t>
  </si>
  <si>
    <t>2011-08-29</t>
  </si>
  <si>
    <t>2011-08-30</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</si>
  <si>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</si>
  <si>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</si>
  <si>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</si>
  <si>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</si>
  <si>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</si>
  <si>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</si>
  <si>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</si>
  <si>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</si>
  <si>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</si>
  <si>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</si>
  <si>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</si>
  <si>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</si>
  <si>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</si>
  <si>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</si>
  <si>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</si>
  <si>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</si>
  <si>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</si>
  <si>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</si>
  <si>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</si>
  <si>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</si>
  <si>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</si>
  <si>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</si>
  <si>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</si>
  <si>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</si>
  <si>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2011-10-07</t>
  </si>
  <si>
    <t>2011-10-10</t>
  </si>
  <si>
    <t>2011-10-11</t>
  </si>
  <si>
    <t>2011-10-12</t>
  </si>
  <si>
    <t>2011-10-13</t>
  </si>
  <si>
    <t>2011-10-14</t>
  </si>
  <si>
    <t>2011-10-17</t>
  </si>
  <si>
    <t>2011-10-18</t>
  </si>
  <si>
    <t>2011-10-19</t>
  </si>
  <si>
    <t>2011-10-20</t>
  </si>
  <si>
    <t>2011-10-21</t>
  </si>
  <si>
    <t>2011-10-24</t>
  </si>
  <si>
    <t>2011-10-25</t>
  </si>
  <si>
    <t>2011-10-28</t>
  </si>
  <si>
    <t>2011-10-31</t>
  </si>
  <si>
    <t>2011-11-01</t>
  </si>
  <si>
    <t>2011-11-02</t>
  </si>
  <si>
    <t>2011-11-03</t>
  </si>
  <si>
    <t>2011-11-04</t>
  </si>
  <si>
    <t>2011-11-08</t>
  </si>
  <si>
    <t>2011-11-09</t>
  </si>
  <si>
    <t>2011-11-11</t>
  </si>
  <si>
    <t>2011-11-14</t>
  </si>
  <si>
    <t>2011-11-15</t>
  </si>
  <si>
    <t>2011-11-16</t>
  </si>
  <si>
    <t>2011-11-17</t>
  </si>
  <si>
    <t>2011-11-18</t>
  </si>
  <si>
    <t>2011-11-21</t>
  </si>
  <si>
    <t>2011-11-22</t>
  </si>
  <si>
    <t>2011-11-23</t>
  </si>
  <si>
    <t>2011-11-24</t>
  </si>
  <si>
    <t>2011-11-25</t>
  </si>
  <si>
    <t>2011-11-28</t>
  </si>
  <si>
    <t>2011-11-29</t>
  </si>
  <si>
    <t>2011-11-30</t>
  </si>
  <si>
    <t>2011-12-01</t>
  </si>
  <si>
    <t>2011-12-02</t>
  </si>
  <si>
    <t>2011-12-05</t>
  </si>
  <si>
    <t>2011-12-07</t>
  </si>
  <si>
    <t>2011-12-08</t>
  </si>
  <si>
    <t>2011-12-09</t>
  </si>
  <si>
    <t>2011-12-12</t>
  </si>
  <si>
    <t>2011-12-13</t>
  </si>
  <si>
    <t>2011-12-14</t>
  </si>
  <si>
    <t>2011-12-15</t>
  </si>
  <si>
    <t>2011-12-16</t>
  </si>
  <si>
    <t>2011-12-19</t>
  </si>
  <si>
    <t>2011-12-20</t>
  </si>
  <si>
    <t>2011-12-21</t>
  </si>
  <si>
    <t>2011-12-22</t>
  </si>
  <si>
    <t>2011-12-23</t>
  </si>
  <si>
    <t>2011-12-26</t>
  </si>
  <si>
    <t>2011-12-27</t>
  </si>
  <si>
    <t>2011-12-28</t>
  </si>
  <si>
    <t>2011-12-29</t>
  </si>
  <si>
    <t>2011-12-30</t>
  </si>
  <si>
    <t>2012-01-02</t>
  </si>
  <si>
    <t>2012-01-03</t>
  </si>
  <si>
    <t>2012-01-04</t>
  </si>
  <si>
    <t>2012-01-05</t>
  </si>
  <si>
    <t>2012-01-06</t>
  </si>
  <si>
    <t>2012-01-09</t>
  </si>
  <si>
    <t>2012-01-10</t>
  </si>
  <si>
    <t>2012-01-11</t>
  </si>
  <si>
    <t>2012-01-12</t>
  </si>
  <si>
    <t>2012-01-13</t>
  </si>
  <si>
    <t>2012-01-16</t>
  </si>
  <si>
    <t>2012-01-17</t>
  </si>
  <si>
    <t>2012-01-18</t>
  </si>
  <si>
    <t>2012-01-19</t>
  </si>
  <si>
    <t>2012-01-20</t>
  </si>
  <si>
    <t>2012-01-23</t>
  </si>
  <si>
    <t>2012-01-24</t>
  </si>
  <si>
    <t>2012-01-25</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</si>
  <si>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</si>
  <si>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</si>
  <si>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</si>
  <si>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</si>
  <si>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</si>
  <si>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</si>
  <si>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</si>
  <si>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</si>
  <si>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</si>
  <si>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</si>
  <si>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</si>
  <si>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</si>
  <si>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</si>
  <si>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</si>
  <si>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</si>
  <si>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</si>
  <si>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2012-02-21</t>
  </si>
  <si>
    <t>2012-02-22</t>
  </si>
  <si>
    <t>2012-02-23</t>
  </si>
  <si>
    <t>2012-02-24</t>
  </si>
  <si>
    <t>2012-02-27</t>
  </si>
  <si>
    <t>2012-02-28</t>
  </si>
  <si>
    <t>2012-02-29</t>
  </si>
  <si>
    <t>2012-03-01</t>
  </si>
  <si>
    <t>2012-03-02</t>
  </si>
  <si>
    <t>2012-03-05</t>
  </si>
  <si>
    <t>2012-03-06</t>
  </si>
  <si>
    <t>2012-03-07</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</si>
  <si>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</si>
  <si>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</si>
  <si>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</si>
  <si>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</si>
  <si>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</si>
  <si>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</si>
  <si>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</si>
  <si>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</si>
  <si>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</si>
  <si>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</si>
  <si>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</si>
  <si>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</si>
  <si>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</si>
  <si>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</si>
  <si>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</si>
  <si>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</si>
  <si>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</si>
  <si>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</si>
  <si>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</si>
  <si>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</si>
  <si>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</si>
  <si>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</si>
  <si>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</si>
  <si>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</si>
  <si>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</si>
  <si>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</si>
  <si>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</si>
  <si>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</si>
  <si>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</si>
  <si>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</si>
  <si>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</si>
  <si>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</si>
  <si>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</si>
  <si>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</si>
  <si>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</si>
  <si>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</si>
  <si>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</si>
  <si>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</si>
  <si>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</si>
  <si>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</si>
  <si>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</si>
  <si>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</si>
  <si>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</si>
  <si>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</si>
  <si>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</si>
  <si>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</si>
  <si>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</si>
  <si>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</si>
  <si>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</si>
  <si>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</si>
  <si>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</si>
  <si>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</si>
  <si>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</si>
  <si>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2012-05-28</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</si>
  <si>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</si>
  <si>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</si>
  <si>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</si>
  <si>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</si>
  <si>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</si>
  <si>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</si>
  <si>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</si>
  <si>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</si>
  <si>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</si>
  <si>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</si>
  <si>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</si>
  <si>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</si>
  <si>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</si>
  <si>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</si>
  <si>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</si>
  <si>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</si>
  <si>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</si>
  <si>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</si>
  <si>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</si>
  <si>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</si>
  <si>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</si>
  <si>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</si>
  <si>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</si>
  <si>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</si>
  <si>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</si>
  <si>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</si>
  <si>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2012-07-04</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</si>
  <si>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</si>
  <si>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</si>
  <si>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</si>
  <si>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</si>
  <si>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</si>
  <si>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</si>
  <si>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</si>
  <si>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</si>
  <si>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</si>
  <si>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</si>
  <si>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</si>
  <si>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</si>
  <si>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</si>
  <si>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</si>
  <si>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</si>
  <si>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</si>
  <si>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</si>
  <si>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</si>
  <si>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</si>
  <si>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t>
  </si>
  <si>
    <t>2012-08-02</t>
  </si>
  <si>
    <t>2012-08-03</t>
  </si>
  <si>
    <t>2012-08-06</t>
  </si>
  <si>
    <t>2012-08-07</t>
  </si>
  <si>
    <t>2012-08-08</t>
  </si>
  <si>
    <t>2012-08-09</t>
  </si>
  <si>
    <t>2012-08-10</t>
  </si>
  <si>
    <t>2012-08-13</t>
  </si>
  <si>
    <t>2012-08-14</t>
  </si>
  <si>
    <t>2012-08-16</t>
  </si>
  <si>
    <t>2012-08-17</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</si>
  <si>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</si>
  <si>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</si>
  <si>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</si>
  <si>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</si>
  <si>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</si>
  <si>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</si>
  <si>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</si>
  <si>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</si>
  <si>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</si>
  <si>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</si>
  <si>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</si>
  <si>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</si>
  <si>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</si>
  <si>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</si>
  <si>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</si>
  <si>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</si>
  <si>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</si>
  <si>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</si>
  <si>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</si>
  <si>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</si>
  <si>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</si>
  <si>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2012-09-20</t>
  </si>
  <si>
    <t>2012-09-21</t>
  </si>
  <si>
    <t>2012-09-24</t>
  </si>
  <si>
    <t>2012-09-25</t>
  </si>
  <si>
    <t>2012-09-26</t>
  </si>
  <si>
    <t>2012-09-27</t>
  </si>
  <si>
    <t>2012-09-28</t>
  </si>
  <si>
    <t>2012-10-01</t>
  </si>
  <si>
    <t>2012-10-03</t>
  </si>
  <si>
    <t>2012-10-04</t>
  </si>
  <si>
    <t>2012-10-05</t>
  </si>
  <si>
    <t>2012-10-08</t>
  </si>
  <si>
    <t>2012-10-09</t>
  </si>
  <si>
    <t>2012-10-10</t>
  </si>
  <si>
    <t>2012-10-11</t>
  </si>
  <si>
    <t>2012-10-12</t>
  </si>
  <si>
    <t>2012-10-15</t>
  </si>
  <si>
    <t>2012-10-16</t>
  </si>
  <si>
    <t>2012-10-17</t>
  </si>
  <si>
    <t>2012-10-18</t>
  </si>
  <si>
    <t>2012-10-19</t>
  </si>
  <si>
    <t>2012-10-22</t>
  </si>
  <si>
    <t>2012-10-23</t>
  </si>
  <si>
    <t>2012-10-25</t>
  </si>
  <si>
    <t>2012-10-29</t>
  </si>
  <si>
    <t>2012-10-30</t>
  </si>
  <si>
    <t>2012-10-31</t>
  </si>
  <si>
    <t>2012-11-01</t>
  </si>
  <si>
    <t>2012-11-02</t>
  </si>
  <si>
    <t>2012-11-05</t>
  </si>
  <si>
    <t>2012-11-06</t>
  </si>
  <si>
    <t>2012-11-07</t>
  </si>
  <si>
    <t>2012-11-08</t>
  </si>
  <si>
    <t>2012-11-09</t>
  </si>
  <si>
    <t>2012-11-12</t>
  </si>
  <si>
    <t>2012-11-15</t>
  </si>
  <si>
    <t>2012-11-16</t>
  </si>
  <si>
    <t>2012-11-19</t>
  </si>
  <si>
    <t>2012-11-20</t>
  </si>
  <si>
    <t>2012-11-21</t>
  </si>
  <si>
    <t>2012-11-22</t>
  </si>
  <si>
    <t>2012-11-23</t>
  </si>
  <si>
    <t>2012-11-26</t>
  </si>
  <si>
    <t>2012-11-27</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</si>
  <si>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</si>
  <si>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</si>
  <si>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</si>
  <si>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</si>
  <si>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</si>
  <si>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</si>
  <si>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</si>
  <si>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</si>
  <si>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</si>
  <si>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</si>
  <si>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</si>
  <si>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</si>
  <si>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</si>
  <si>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</si>
  <si>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</si>
  <si>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</si>
  <si>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</si>
  <si>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</si>
  <si>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2012-12-26</t>
  </si>
  <si>
    <t>2012-12-27</t>
  </si>
  <si>
    <t>2012-12-28</t>
  </si>
  <si>
    <t>2012-12-31</t>
  </si>
  <si>
    <t>2013-01-01</t>
  </si>
  <si>
    <t>2013-01-02</t>
  </si>
  <si>
    <t>2013-01-03</t>
  </si>
  <si>
    <t>2013-01-04</t>
  </si>
  <si>
    <t>2013-01-07</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</si>
  <si>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</si>
  <si>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</si>
  <si>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</si>
  <si>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</si>
  <si>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</si>
  <si>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</si>
  <si>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</si>
  <si>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</si>
  <si>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</si>
  <si>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</si>
  <si>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</si>
  <si>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</si>
  <si>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</si>
  <si>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</si>
  <si>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</si>
  <si>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</si>
  <si>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</si>
  <si>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</si>
  <si>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</si>
  <si>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</si>
  <si>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</si>
  <si>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</si>
  <si>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</si>
  <si>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</si>
  <si>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</si>
  <si>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</si>
  <si>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</si>
  <si>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</si>
  <si>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</si>
  <si>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</si>
  <si>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</si>
  <si>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</si>
  <si>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</si>
  <si>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</si>
  <si>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</si>
  <si>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</si>
  <si>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</si>
  <si>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</si>
  <si>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</si>
  <si>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</si>
  <si>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</si>
  <si>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</si>
  <si>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</si>
  <si>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</si>
  <si>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</si>
  <si>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</si>
  <si>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</si>
  <si>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</si>
  <si>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</si>
  <si>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</si>
  <si>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</si>
  <si>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</si>
  <si>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</si>
  <si>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</si>
  <si>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</si>
  <si>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</si>
  <si>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2013-03-28</t>
  </si>
  <si>
    <t>2013-04-01</t>
  </si>
  <si>
    <t>2013-04-02</t>
  </si>
  <si>
    <t>2013-04-03</t>
  </si>
  <si>
    <t>2013-04-04</t>
  </si>
  <si>
    <t>2013-04-05</t>
  </si>
  <si>
    <t>2013-04-08</t>
  </si>
  <si>
    <t>2013-04-09</t>
  </si>
  <si>
    <t>2013-04-10</t>
  </si>
  <si>
    <t>2013-04-11</t>
  </si>
  <si>
    <t>2013-04-12</t>
  </si>
  <si>
    <t>2013-04-15</t>
  </si>
  <si>
    <t>2013-04-16</t>
  </si>
  <si>
    <t>2013-04-17</t>
  </si>
  <si>
    <t>2013-04-18</t>
  </si>
  <si>
    <t>2013-04-22</t>
  </si>
  <si>
    <t>2013-04-23</t>
  </si>
  <si>
    <t>2013-04-25</t>
  </si>
  <si>
    <t>2013-04-26</t>
  </si>
  <si>
    <t>2013-04-29</t>
  </si>
  <si>
    <t>2013-04-30</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</si>
  <si>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</si>
  <si>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</si>
  <si>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</si>
  <si>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</si>
  <si>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</si>
  <si>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</si>
  <si>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</si>
  <si>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</si>
  <si>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</si>
  <si>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</si>
  <si>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</si>
  <si>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</si>
  <si>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</si>
  <si>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</si>
  <si>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</si>
  <si>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</si>
  <si>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</si>
  <si>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2013-05-27</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</si>
  <si>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</si>
  <si>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</si>
  <si>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</si>
  <si>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</si>
  <si>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</si>
  <si>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</si>
  <si>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</si>
  <si>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</si>
  <si>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</si>
  <si>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</si>
  <si>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</si>
  <si>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</si>
  <si>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</si>
  <si>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</si>
  <si>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</si>
  <si>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</si>
  <si>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</si>
  <si>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</si>
  <si>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</si>
  <si>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</si>
  <si>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</si>
  <si>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</si>
  <si>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</si>
  <si>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</si>
  <si>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</si>
  <si>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</si>
  <si>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</si>
  <si>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</si>
  <si>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</si>
  <si>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</si>
  <si>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</si>
  <si>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</si>
  <si>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</si>
  <si>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</si>
  <si>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</si>
  <si>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</si>
  <si>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</si>
  <si>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</si>
  <si>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</si>
  <si>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</si>
  <si>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</si>
  <si>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</si>
  <si>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</si>
  <si>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</si>
  <si>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</si>
  <si>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</si>
  <si>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</si>
  <si>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</si>
  <si>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</si>
  <si>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</si>
  <si>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</si>
  <si>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</si>
  <si>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</si>
  <si>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2013-08-12</t>
  </si>
  <si>
    <t>2013-08-13</t>
  </si>
  <si>
    <t>2013-08-14</t>
  </si>
  <si>
    <t>2013-08-16</t>
  </si>
  <si>
    <t>2013-08-19</t>
  </si>
  <si>
    <t>2013-08-20</t>
  </si>
  <si>
    <t>2013-08-21</t>
  </si>
  <si>
    <t>2013-08-22</t>
  </si>
  <si>
    <t>2013-08-23</t>
  </si>
  <si>
    <t>2013-08-26</t>
  </si>
  <si>
    <t>2013-08-27</t>
  </si>
  <si>
    <t>2013-08-28</t>
  </si>
  <si>
    <t>2013-08-29</t>
  </si>
  <si>
    <t>2013-08-30</t>
  </si>
  <si>
    <t>2013-09-02</t>
  </si>
  <si>
    <t>2013-09-03</t>
  </si>
  <si>
    <t>2013-09-04</t>
  </si>
  <si>
    <t>2013-09-05</t>
  </si>
  <si>
    <t>2013-09-06</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</si>
  <si>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</si>
  <si>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</si>
  <si>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</si>
  <si>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</si>
  <si>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</si>
  <si>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</si>
  <si>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</si>
  <si>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</si>
  <si>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</si>
  <si>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</si>
  <si>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</si>
  <si>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</si>
  <si>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</si>
  <si>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</si>
  <si>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</si>
  <si>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</si>
  <si>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2013-10-03</t>
  </si>
  <si>
    <t>2013-10-04</t>
  </si>
  <si>
    <t>2013-10-07</t>
  </si>
  <si>
    <t>2013-10-08</t>
  </si>
  <si>
    <t>2013-10-09</t>
  </si>
  <si>
    <t>2013-10-10</t>
  </si>
  <si>
    <t>2013-10-11</t>
  </si>
  <si>
    <t>2013-10-14</t>
  </si>
  <si>
    <t>2013-10-15</t>
  </si>
  <si>
    <t>2013-10-17</t>
  </si>
  <si>
    <t>2013-10-18</t>
  </si>
  <si>
    <t>2013-10-21</t>
  </si>
  <si>
    <t>2013-10-22</t>
  </si>
  <si>
    <t>2013-10-23</t>
  </si>
  <si>
    <t>2013-10-24</t>
  </si>
  <si>
    <t>2013-10-25</t>
  </si>
  <si>
    <t>2013-10-28</t>
  </si>
  <si>
    <t>2013-10-29</t>
  </si>
  <si>
    <t>2013-10-30</t>
  </si>
  <si>
    <t>2013-10-31</t>
  </si>
  <si>
    <t>2013-11-01</t>
  </si>
  <si>
    <t>2013-11-05</t>
  </si>
  <si>
    <t>2013-11-06</t>
  </si>
  <si>
    <t>2013-11-07</t>
  </si>
  <si>
    <t>2013-11-08</t>
  </si>
  <si>
    <t>2013-11-11</t>
  </si>
  <si>
    <t>2013-11-12</t>
  </si>
  <si>
    <t>2013-11-13</t>
  </si>
  <si>
    <t>2013-11-14</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</si>
  <si>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</si>
  <si>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</si>
  <si>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</si>
  <si>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</si>
  <si>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</si>
  <si>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</si>
  <si>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</si>
  <si>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</si>
  <si>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</si>
  <si>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</si>
  <si>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</si>
  <si>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</si>
  <si>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</si>
  <si>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</si>
  <si>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</si>
  <si>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</si>
  <si>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</si>
  <si>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</si>
  <si>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</si>
  <si>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</si>
  <si>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</si>
  <si>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</si>
  <si>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</si>
  <si>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</si>
  <si>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</si>
  <si>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</si>
  <si>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</si>
  <si>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2013-12-26</t>
  </si>
  <si>
    <t>2013-12-27</t>
  </si>
  <si>
    <t>2013-12-30</t>
  </si>
  <si>
    <t>2013-12-31</t>
  </si>
  <si>
    <t>2014-01-01</t>
  </si>
  <si>
    <t>2014-01-02</t>
  </si>
  <si>
    <t>2014-01-03</t>
  </si>
  <si>
    <t>2014-01-06</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</si>
  <si>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</si>
  <si>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</si>
  <si>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</si>
  <si>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</si>
  <si>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</si>
  <si>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</si>
  <si>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</si>
  <si>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</si>
  <si>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</si>
  <si>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</si>
  <si>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</si>
  <si>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</si>
  <si>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</si>
  <si>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</si>
  <si>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</si>
  <si>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</si>
  <si>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</si>
  <si>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</si>
  <si>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</si>
  <si>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</si>
  <si>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</si>
  <si>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</si>
  <si>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</si>
  <si>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</si>
  <si>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</si>
  <si>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</si>
  <si>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</si>
  <si>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</si>
  <si>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</si>
  <si>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</si>
  <si>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</si>
  <si>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</si>
  <si>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</si>
  <si>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</si>
  <si>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</si>
  <si>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</si>
  <si>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</si>
  <si>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2014-02-28</t>
  </si>
  <si>
    <t>2014-03-03</t>
  </si>
  <si>
    <t>2014-03-04</t>
  </si>
  <si>
    <t>2014-03-05</t>
  </si>
  <si>
    <t>2014-03-06</t>
  </si>
  <si>
    <t>2014-03-07</t>
  </si>
  <si>
    <t>2014-03-10</t>
  </si>
  <si>
    <t>2014-03-11</t>
  </si>
  <si>
    <t>2014-03-12</t>
  </si>
  <si>
    <t>2014-03-13</t>
  </si>
  <si>
    <t>2014-03-14</t>
  </si>
  <si>
    <t>2014-03-18</t>
  </si>
  <si>
    <t>2014-03-19</t>
  </si>
  <si>
    <t>2014-03-20</t>
  </si>
  <si>
    <t>2014-03-21</t>
  </si>
  <si>
    <t>2014-03-24</t>
  </si>
  <si>
    <t>2014-03-25</t>
  </si>
  <si>
    <t>2014-03-26</t>
  </si>
  <si>
    <t>2014-03-27</t>
  </si>
  <si>
    <t>2014-03-28</t>
  </si>
  <si>
    <t>2014-03-31</t>
  </si>
  <si>
    <t>2014-04-01</t>
  </si>
  <si>
    <t>2014-04-02</t>
  </si>
  <si>
    <t>2014-04-03</t>
  </si>
  <si>
    <t>2014-04-04</t>
  </si>
  <si>
    <t>2014-04-07</t>
  </si>
  <si>
    <t>2014-04-09</t>
  </si>
  <si>
    <t>2014-04-10</t>
  </si>
  <si>
    <t>2014-04-11</t>
  </si>
  <si>
    <t>2014-04-15</t>
  </si>
  <si>
    <t>2014-04-16</t>
  </si>
  <si>
    <t>2014-04-17</t>
  </si>
  <si>
    <t>2014-04-21</t>
  </si>
  <si>
    <t>2014-04-22</t>
  </si>
  <si>
    <t>2014-04-23</t>
  </si>
  <si>
    <t>2014-04-24</t>
  </si>
  <si>
    <t>2014-04-25</t>
  </si>
  <si>
    <t>2014-04-28</t>
  </si>
  <si>
    <t>2014-04-29</t>
  </si>
  <si>
    <t>2014-04-30</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</si>
  <si>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</si>
  <si>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</si>
  <si>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</si>
  <si>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</si>
  <si>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</si>
  <si>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</si>
  <si>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</si>
  <si>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</si>
  <si>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</si>
  <si>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</si>
  <si>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</si>
  <si>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</si>
  <si>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</si>
  <si>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</si>
  <si>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</si>
  <si>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</si>
  <si>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</si>
  <si>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</si>
  <si>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</si>
  <si>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</si>
  <si>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</si>
  <si>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</si>
  <si>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</si>
  <si>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</si>
  <si>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</si>
  <si>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</si>
  <si>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</si>
  <si>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</si>
  <si>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</si>
  <si>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</si>
  <si>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</si>
  <si>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</si>
  <si>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</si>
  <si>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</si>
  <si>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</si>
  <si>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</si>
  <si>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</si>
  <si>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</si>
  <si>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</si>
  <si>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</si>
  <si>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</si>
  <si>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</si>
  <si>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</si>
  <si>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</si>
  <si>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</si>
  <si>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</si>
  <si>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</si>
  <si>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</si>
  <si>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</si>
  <si>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</si>
  <si>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</si>
  <si>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</si>
  <si>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</si>
  <si>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</si>
  <si>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</si>
  <si>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</si>
  <si>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</si>
  <si>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</si>
  <si>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</si>
  <si>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</si>
  <si>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</si>
  <si>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</si>
  <si>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2014-07-30</t>
  </si>
  <si>
    <t>2014-07-31</t>
  </si>
  <si>
    <t>2014-08-01</t>
  </si>
  <si>
    <t>2014-08-04</t>
  </si>
  <si>
    <t>2014-08-05</t>
  </si>
  <si>
    <t>2014-08-06</t>
  </si>
  <si>
    <t>2014-08-07</t>
  </si>
  <si>
    <t>2014-08-08</t>
  </si>
  <si>
    <t>2014-08-11</t>
  </si>
  <si>
    <t>2014-08-12</t>
  </si>
  <si>
    <t>2014-08-13</t>
  </si>
  <si>
    <t>2014-08-14</t>
  </si>
  <si>
    <t>2014-08-18</t>
  </si>
  <si>
    <t>2014-08-19</t>
  </si>
  <si>
    <t>2014-08-20</t>
  </si>
  <si>
    <t>2014-08-21</t>
  </si>
  <si>
    <t>2014-08-22</t>
  </si>
  <si>
    <t>2014-08-25</t>
  </si>
  <si>
    <t>2014-08-26</t>
  </si>
  <si>
    <t>2014-08-27</t>
  </si>
  <si>
    <t>2014-08-28</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</si>
  <si>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</si>
  <si>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</si>
  <si>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</si>
  <si>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</si>
  <si>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</si>
  <si>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</si>
  <si>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</si>
  <si>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</si>
  <si>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</si>
  <si>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</si>
  <si>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</si>
  <si>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</si>
  <si>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</si>
  <si>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</si>
  <si>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</si>
  <si>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</si>
  <si>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</si>
  <si>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</si>
  <si>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</si>
  <si>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</si>
  <si>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</si>
  <si>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</si>
  <si>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</si>
  <si>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2014-10-07</t>
  </si>
  <si>
    <t>2014-10-08</t>
  </si>
  <si>
    <t>2014-10-09</t>
  </si>
  <si>
    <t>2014-10-10</t>
  </si>
  <si>
    <t>2014-10-13</t>
  </si>
  <si>
    <t>2014-10-14</t>
  </si>
  <si>
    <t>2014-10-15</t>
  </si>
  <si>
    <t>2014-10-16</t>
  </si>
  <si>
    <t>2014-10-17</t>
  </si>
  <si>
    <t>2014-10-20</t>
  </si>
  <si>
    <t>2014-10-21</t>
  </si>
  <si>
    <t>2014-10-22</t>
  </si>
  <si>
    <t>2014-10-27</t>
  </si>
  <si>
    <t>2014-10-28</t>
  </si>
  <si>
    <t>2014-10-29</t>
  </si>
  <si>
    <t>2014-10-30</t>
  </si>
  <si>
    <t>2014-10-31</t>
  </si>
  <si>
    <t>2014-11-03</t>
  </si>
  <si>
    <t>2014-11-05</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</si>
  <si>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</si>
  <si>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</si>
  <si>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</si>
  <si>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</si>
  <si>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</si>
  <si>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</si>
  <si>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</si>
  <si>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</si>
  <si>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</si>
  <si>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</si>
  <si>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</si>
  <si>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</si>
  <si>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</si>
  <si>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</si>
  <si>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</si>
  <si>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</si>
  <si>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</si>
  <si>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</si>
  <si>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</si>
  <si>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</si>
  <si>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</si>
  <si>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</si>
  <si>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</si>
  <si>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</si>
  <si>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</si>
  <si>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</si>
  <si>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</si>
  <si>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</si>
  <si>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</si>
  <si>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</si>
  <si>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</si>
  <si>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</si>
  <si>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</si>
  <si>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</si>
  <si>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2014-12-26</t>
  </si>
  <si>
    <t>2014-12-29</t>
  </si>
  <si>
    <t>2014-12-30</t>
  </si>
  <si>
    <t>2014-12-31</t>
  </si>
  <si>
    <t>2015-01-01</t>
  </si>
  <si>
    <t>2015-01-02</t>
  </si>
  <si>
    <t>2015-01-05</t>
  </si>
  <si>
    <t>2015-01-06</t>
  </si>
  <si>
    <t>2015-01-07</t>
  </si>
  <si>
    <t>2015-01-08</t>
  </si>
  <si>
    <t>2015-01-09</t>
  </si>
  <si>
    <t>2015-01-12</t>
  </si>
  <si>
    <t>2015-01-13</t>
  </si>
  <si>
    <t>2015-01-14</t>
  </si>
  <si>
    <t>2015-01-15</t>
  </si>
  <si>
    <t>2015-01-16</t>
  </si>
  <si>
    <t>2015-01-19</t>
  </si>
  <si>
    <t>2015-01-20</t>
  </si>
  <si>
    <t>2015-01-21</t>
  </si>
  <si>
    <t>2015-01-22</t>
  </si>
  <si>
    <t>2015-01-23</t>
  </si>
  <si>
    <t>2015-01-27</t>
  </si>
  <si>
    <t>2015-01-28</t>
  </si>
  <si>
    <t>2015-01-29</t>
  </si>
  <si>
    <t>2015-01-30</t>
  </si>
  <si>
    <t>2015-02-02</t>
  </si>
  <si>
    <t>2015-02-03</t>
  </si>
  <si>
    <t>2015-02-04</t>
  </si>
  <si>
    <t>2015-02-05</t>
  </si>
  <si>
    <t>2015-02-06</t>
  </si>
  <si>
    <t>2015-02-09</t>
  </si>
  <si>
    <t>2015-02-10</t>
  </si>
  <si>
    <t>2015-02-11</t>
  </si>
  <si>
    <t>2015-02-12</t>
  </si>
  <si>
    <t>2015-02-13</t>
  </si>
  <si>
    <t>2015-02-16</t>
  </si>
  <si>
    <t>2015-02-18</t>
  </si>
  <si>
    <t>2015-02-19</t>
  </si>
  <si>
    <t>2015-02-20</t>
  </si>
  <si>
    <t>2015-02-23</t>
  </si>
  <si>
    <t>2015-02-24</t>
  </si>
  <si>
    <t>2015-02-25</t>
  </si>
  <si>
    <t>2015-02-26</t>
  </si>
  <si>
    <t>2015-02-27</t>
  </si>
  <si>
    <t>2015-03-02</t>
  </si>
  <si>
    <t>2015-03-03</t>
  </si>
  <si>
    <t>2015-03-04</t>
  </si>
  <si>
    <t>2015-03-05</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</si>
  <si>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</si>
  <si>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</si>
  <si>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</si>
  <si>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</si>
  <si>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</si>
  <si>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</si>
  <si>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</si>
  <si>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</si>
  <si>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</si>
  <si>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</si>
  <si>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</si>
  <si>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</si>
  <si>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</si>
  <si>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</si>
  <si>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</si>
  <si>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</si>
  <si>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</si>
  <si>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</si>
  <si>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2015-04-06</t>
  </si>
  <si>
    <t>2015-04-07</t>
  </si>
  <si>
    <t>2015-04-08</t>
  </si>
  <si>
    <t>2015-04-09</t>
  </si>
  <si>
    <t>2015-04-10</t>
  </si>
  <si>
    <t>2015-04-13</t>
  </si>
  <si>
    <t>2015-04-15</t>
  </si>
  <si>
    <t>2015-04-16</t>
  </si>
  <si>
    <t>2015-04-17</t>
  </si>
  <si>
    <t>2015-04-20</t>
  </si>
  <si>
    <t>2015-04-21</t>
  </si>
  <si>
    <t>2015-04-22</t>
  </si>
  <si>
    <t>2015-04-23</t>
  </si>
  <si>
    <t>2015-04-24</t>
  </si>
  <si>
    <t>2015-04-27</t>
  </si>
  <si>
    <t>2015-04-28</t>
  </si>
  <si>
    <t>2015-04-29</t>
  </si>
  <si>
    <t>2015-04-30</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</si>
  <si>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</si>
  <si>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</si>
  <si>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</si>
  <si>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</si>
  <si>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</si>
  <si>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</si>
  <si>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</si>
  <si>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</si>
  <si>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</si>
  <si>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</si>
  <si>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</si>
  <si>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</si>
  <si>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</si>
  <si>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</si>
  <si>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</si>
  <si>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</si>
  <si>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</si>
  <si>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</si>
  <si>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</si>
  <si>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</si>
  <si>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</si>
  <si>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</si>
  <si>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</si>
  <si>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</si>
  <si>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</si>
  <si>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</si>
  <si>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</si>
  <si>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</si>
  <si>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</si>
  <si>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</si>
  <si>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</si>
  <si>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</si>
  <si>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</si>
  <si>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</si>
  <si>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</si>
  <si>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</si>
  <si>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</si>
  <si>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</si>
  <si>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</si>
  <si>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</si>
  <si>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</si>
  <si>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</si>
  <si>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</si>
  <si>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</si>
  <si>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</si>
  <si>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</si>
  <si>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</si>
  <si>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</si>
  <si>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</si>
  <si>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</si>
  <si>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</si>
  <si>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</si>
  <si>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</si>
  <si>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</si>
  <si>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</si>
  <si>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</si>
  <si>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</si>
  <si>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</si>
  <si>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</si>
  <si>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</si>
  <si>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</si>
  <si>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</si>
  <si>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</si>
  <si>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</si>
  <si>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</si>
  <si>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</si>
  <si>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</si>
  <si>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</si>
  <si>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</si>
  <si>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</si>
  <si>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</si>
  <si>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</si>
  <si>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</si>
  <si>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</si>
  <si>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</si>
  <si>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</si>
  <si>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</si>
  <si>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</si>
  <si>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</si>
  <si>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</si>
  <si>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</si>
  <si>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</si>
  <si>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</si>
  <si>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</si>
  <si>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</si>
  <si>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</si>
  <si>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</si>
  <si>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</si>
  <si>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</si>
  <si>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</si>
  <si>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</si>
  <si>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</si>
  <si>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</si>
  <si>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</si>
  <si>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</si>
  <si>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</si>
  <si>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</si>
  <si>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</si>
  <si>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2015-09-18</t>
  </si>
  <si>
    <t>2015-09-21</t>
  </si>
  <si>
    <t>2015-09-22</t>
  </si>
  <si>
    <t>2015-09-23</t>
  </si>
  <si>
    <t>2015-09-24</t>
  </si>
  <si>
    <t>2015-09-28</t>
  </si>
  <si>
    <t>2015-09-29</t>
  </si>
  <si>
    <t>2015-09-30</t>
  </si>
  <si>
    <t>2015-10-01</t>
  </si>
  <si>
    <t>2015-10-05</t>
  </si>
  <si>
    <t>2015-10-06</t>
  </si>
  <si>
    <t>2015-10-07</t>
  </si>
  <si>
    <t>2015-10-08</t>
  </si>
  <si>
    <t>2015-10-09</t>
  </si>
  <si>
    <t>2015-10-12</t>
  </si>
  <si>
    <t>2015-10-13</t>
  </si>
  <si>
    <t>2015-10-14</t>
  </si>
  <si>
    <t>2015-10-15</t>
  </si>
  <si>
    <t>2015-10-16</t>
  </si>
  <si>
    <t>2015-10-19</t>
  </si>
  <si>
    <t>2015-10-20</t>
  </si>
  <si>
    <t>2015-10-21</t>
  </si>
  <si>
    <t>2015-10-23</t>
  </si>
  <si>
    <t>2015-10-26</t>
  </si>
  <si>
    <t>2015-10-27</t>
  </si>
  <si>
    <t>2015-10-28</t>
  </si>
  <si>
    <t>2015-10-29</t>
  </si>
  <si>
    <t>2015-10-30</t>
  </si>
  <si>
    <t>2015-11-02</t>
  </si>
  <si>
    <t>2015-11-03</t>
  </si>
  <si>
    <t>2015-11-04</t>
  </si>
  <si>
    <t>2015-11-05</t>
  </si>
  <si>
    <t>2015-11-06</t>
  </si>
  <si>
    <t>2015-11-09</t>
  </si>
  <si>
    <t>2015-11-10</t>
  </si>
  <si>
    <t>2015-11-13</t>
  </si>
  <si>
    <t>2015-11-16</t>
  </si>
  <si>
    <t>2015-11-17</t>
  </si>
  <si>
    <t>2015-11-18</t>
  </si>
  <si>
    <t>2015-11-19</t>
  </si>
  <si>
    <t>2015-11-20</t>
  </si>
  <si>
    <t>2015-11-23</t>
  </si>
  <si>
    <t>2015-11-24</t>
  </si>
  <si>
    <t>2015-11-26</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</si>
  <si>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</si>
  <si>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</si>
  <si>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</si>
  <si>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</si>
  <si>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</si>
  <si>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</si>
  <si>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</si>
  <si>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</si>
  <si>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</si>
  <si>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</si>
  <si>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</si>
  <si>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</si>
  <si>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</si>
  <si>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</si>
  <si>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</si>
  <si>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</si>
  <si>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</si>
  <si>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</si>
  <si>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</si>
  <si>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</si>
  <si>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2015-12-28</t>
  </si>
  <si>
    <t>2015-12-29</t>
  </si>
  <si>
    <t>2015-12-30</t>
  </si>
  <si>
    <t>2015-12-31</t>
  </si>
  <si>
    <t>2016-01-01</t>
  </si>
  <si>
    <t>2016-01-04</t>
  </si>
  <si>
    <t>2016-01-05</t>
  </si>
  <si>
    <t>2016-01-06</t>
  </si>
  <si>
    <t>2016-01-07</t>
  </si>
  <si>
    <t>2016-01-08</t>
  </si>
  <si>
    <t>2016-01-11</t>
  </si>
  <si>
    <t>2016-01-12</t>
  </si>
  <si>
    <t>2016-01-13</t>
  </si>
  <si>
    <t>2016-01-14</t>
  </si>
  <si>
    <t>2016-01-15</t>
  </si>
  <si>
    <t>2016-01-18</t>
  </si>
  <si>
    <t>2016-01-19</t>
  </si>
  <si>
    <t>2016-01-20</t>
  </si>
  <si>
    <t>2016-01-21</t>
  </si>
  <si>
    <t>2016-01-22</t>
  </si>
  <si>
    <t>2016-01-25</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</si>
  <si>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</si>
  <si>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</si>
  <si>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</si>
  <si>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</si>
  <si>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</si>
  <si>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</si>
  <si>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</si>
  <si>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</si>
  <si>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</si>
  <si>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</si>
  <si>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</si>
  <si>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</si>
  <si>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</si>
  <si>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</si>
  <si>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</si>
  <si>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</si>
  <si>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</si>
  <si>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</si>
  <si>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</si>
  <si>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</si>
  <si>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</si>
  <si>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</si>
  <si>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</si>
  <si>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</si>
  <si>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</si>
  <si>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</si>
  <si>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</si>
  <si>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</si>
  <si>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2016-03-08</t>
  </si>
  <si>
    <t>2016-03-09</t>
  </si>
  <si>
    <t>2016-03-10</t>
  </si>
  <si>
    <t>2016-03-11</t>
  </si>
  <si>
    <t>2016-03-14</t>
  </si>
  <si>
    <t>2016-03-15</t>
  </si>
  <si>
    <t>2016-03-16</t>
  </si>
  <si>
    <t>2016-03-17</t>
  </si>
  <si>
    <t>2016-03-18</t>
  </si>
  <si>
    <t>2016-03-21</t>
  </si>
  <si>
    <t>2016-03-22</t>
  </si>
  <si>
    <t>2016-03-23</t>
  </si>
  <si>
    <t>2016-03-28</t>
  </si>
  <si>
    <t>2016-03-29</t>
  </si>
  <si>
    <t>2016-03-30</t>
  </si>
  <si>
    <t>2016-03-31</t>
  </si>
  <si>
    <t>2016-04-01</t>
  </si>
  <si>
    <t>2016-04-04</t>
  </si>
  <si>
    <t>2016-04-05</t>
  </si>
  <si>
    <t>2016-04-06</t>
  </si>
  <si>
    <t>2016-04-07</t>
  </si>
  <si>
    <t>2016-04-08</t>
  </si>
  <si>
    <t>2016-04-11</t>
  </si>
  <si>
    <t>2016-04-12</t>
  </si>
  <si>
    <t>2016-04-13</t>
  </si>
  <si>
    <t>2016-04-18</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</si>
  <si>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</si>
  <si>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</si>
  <si>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</si>
  <si>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</si>
  <si>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</si>
  <si>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</si>
  <si>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</si>
  <si>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</si>
  <si>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</si>
  <si>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</si>
  <si>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</si>
  <si>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</si>
  <si>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</si>
  <si>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</si>
  <si>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</si>
  <si>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</si>
  <si>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</si>
  <si>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</si>
  <si>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</si>
  <si>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</si>
  <si>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</si>
  <si>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</si>
  <si>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</si>
  <si>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</si>
  <si>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</si>
  <si>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</si>
  <si>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</si>
  <si>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</si>
  <si>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2016-05-30</t>
  </si>
  <si>
    <t>2016-05-31</t>
  </si>
  <si>
    <t>2016-06-01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</si>
  <si>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</si>
  <si>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</si>
  <si>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</si>
  <si>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</si>
  <si>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</si>
  <si>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</si>
  <si>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</si>
  <si>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</si>
  <si>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</si>
  <si>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</si>
  <si>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</si>
  <si>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</si>
  <si>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</si>
  <si>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</si>
  <si>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</si>
  <si>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</si>
  <si>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</si>
  <si>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</si>
  <si>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</si>
  <si>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</si>
  <si>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</si>
  <si>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</si>
  <si>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2016-07-04</t>
  </si>
  <si>
    <t>2016-07-05</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</si>
  <si>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</si>
  <si>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</si>
  <si>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</si>
  <si>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</si>
  <si>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</si>
  <si>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</si>
  <si>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</si>
  <si>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</si>
  <si>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</si>
  <si>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</si>
  <si>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</si>
  <si>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</si>
  <si>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</si>
  <si>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</si>
  <si>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</si>
  <si>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</si>
  <si>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</si>
  <si>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</si>
  <si>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</si>
  <si>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</si>
  <si>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</si>
  <si>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</si>
  <si>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</si>
  <si>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</si>
  <si>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</si>
  <si>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</si>
  <si>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</si>
  <si>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2016-08-16</t>
  </si>
  <si>
    <t>2016-08-17</t>
  </si>
  <si>
    <t>2016-08-18</t>
  </si>
  <si>
    <t>2016-08-19</t>
  </si>
  <si>
    <t>2016-08-22</t>
  </si>
  <si>
    <t>2016-08-23</t>
  </si>
  <si>
    <t>2016-08-24</t>
  </si>
  <si>
    <t>2016-08-25</t>
  </si>
  <si>
    <t>2016-08-26</t>
  </si>
  <si>
    <t>2016-08-29</t>
  </si>
  <si>
    <t>2016-08-30</t>
  </si>
  <si>
    <t>2016-08-31</t>
  </si>
  <si>
    <t>2016-09-01</t>
  </si>
  <si>
    <t>2016-09-02</t>
  </si>
  <si>
    <t>2016-09-06</t>
  </si>
  <si>
    <t>2016-09-07</t>
  </si>
  <si>
    <t>2016-09-08</t>
  </si>
  <si>
    <t>2016-09-09</t>
  </si>
  <si>
    <t>2016-09-12</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</si>
  <si>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</si>
  <si>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</si>
  <si>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</si>
  <si>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</si>
  <si>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</si>
  <si>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</si>
  <si>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</si>
  <si>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</si>
  <si>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</si>
  <si>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</si>
  <si>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</si>
  <si>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</si>
  <si>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</si>
  <si>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</si>
  <si>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</si>
  <si>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</si>
  <si>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</si>
  <si>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</si>
  <si>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</si>
  <si>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2016-10-13</t>
  </si>
  <si>
    <t>2016-10-14</t>
  </si>
  <si>
    <t>2016-10-17</t>
  </si>
  <si>
    <t>2016-10-18</t>
  </si>
  <si>
    <t>2016-10-19</t>
  </si>
  <si>
    <t>2016-10-20</t>
  </si>
  <si>
    <t>2016-10-21</t>
  </si>
  <si>
    <t>2016-10-24</t>
  </si>
  <si>
    <t>2016-10-25</t>
  </si>
  <si>
    <t>2016-10-26</t>
  </si>
  <si>
    <t>2016-10-27</t>
  </si>
  <si>
    <t>2016-10-28</t>
  </si>
  <si>
    <t>2016-11-01</t>
  </si>
  <si>
    <t>2016-11-02</t>
  </si>
  <si>
    <t>2016-11-03</t>
  </si>
  <si>
    <t>2016-11-04</t>
  </si>
  <si>
    <t>2016-11-07</t>
  </si>
  <si>
    <t>2016-11-08</t>
  </si>
  <si>
    <t>2016-11-09</t>
  </si>
  <si>
    <t>2016-11-10</t>
  </si>
  <si>
    <t>2016-11-11</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</si>
  <si>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</si>
  <si>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</si>
  <si>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</si>
  <si>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</si>
  <si>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</si>
  <si>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</si>
  <si>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</si>
  <si>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</si>
  <si>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</si>
  <si>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</si>
  <si>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</si>
  <si>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</si>
  <si>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</si>
  <si>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</si>
  <si>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</si>
  <si>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</si>
  <si>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</si>
  <si>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</si>
  <si>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</si>
  <si>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</si>
  <si>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</si>
  <si>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</si>
  <si>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</si>
  <si>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</si>
  <si>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</si>
  <si>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</si>
  <si>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</si>
  <si>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</si>
  <si>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</si>
  <si>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</si>
  <si>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</si>
  <si>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</si>
  <si>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</si>
  <si>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</si>
  <si>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2017-01-02</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</si>
  <si>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</si>
  <si>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</si>
  <si>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</si>
  <si>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</si>
  <si>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</si>
  <si>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</si>
  <si>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</si>
  <si>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</si>
  <si>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</si>
  <si>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</si>
  <si>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</si>
  <si>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</si>
  <si>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</si>
  <si>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</si>
  <si>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</si>
  <si>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</si>
  <si>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</si>
  <si>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</si>
  <si>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</si>
  <si>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</si>
  <si>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</si>
  <si>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</si>
  <si>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</si>
  <si>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</si>
  <si>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</si>
  <si>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</si>
  <si>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</si>
  <si>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</si>
  <si>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</si>
  <si>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</si>
  <si>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</si>
  <si>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</si>
  <si>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</si>
  <si>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</si>
  <si>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</si>
  <si>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</si>
  <si>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</si>
  <si>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2017-02-27</t>
  </si>
  <si>
    <t>2017-02-28</t>
  </si>
  <si>
    <t>2017-03-01</t>
  </si>
  <si>
    <t>2017-03-02</t>
  </si>
  <si>
    <t>2017-03-03</t>
  </si>
  <si>
    <t>2017-03-06</t>
  </si>
  <si>
    <t>2017-03-07</t>
  </si>
  <si>
    <t>2017-03-08</t>
  </si>
  <si>
    <t>2017-03-09</t>
  </si>
  <si>
    <t>2017-03-10</t>
  </si>
  <si>
    <t>2017-03-14</t>
  </si>
  <si>
    <t>2017-03-15</t>
  </si>
  <si>
    <t>2017-03-16</t>
  </si>
  <si>
    <t>2017-03-17</t>
  </si>
  <si>
    <t>2017-03-20</t>
  </si>
  <si>
    <t>2017-03-21</t>
  </si>
  <si>
    <t>2017-03-22</t>
  </si>
  <si>
    <t>2017-03-23</t>
  </si>
  <si>
    <t>2017-03-24</t>
  </si>
  <si>
    <t>2017-03-27</t>
  </si>
  <si>
    <t>2017-03-28</t>
  </si>
  <si>
    <t>2017-03-29</t>
  </si>
  <si>
    <t>2017-03-30</t>
  </si>
  <si>
    <t>2017-03-31</t>
  </si>
  <si>
    <t>2017-04-03</t>
  </si>
  <si>
    <t>2017-04-05</t>
  </si>
  <si>
    <t>2017-04-06</t>
  </si>
  <si>
    <t>2017-04-07</t>
  </si>
  <si>
    <t>2017-04-10</t>
  </si>
  <si>
    <t>2017-04-11</t>
  </si>
  <si>
    <t>2017-04-12</t>
  </si>
  <si>
    <t>2017-04-13</t>
  </si>
  <si>
    <t>2017-04-17</t>
  </si>
  <si>
    <t>2017-04-18</t>
  </si>
  <si>
    <t>2017-04-19</t>
  </si>
  <si>
    <t>2017-04-20</t>
  </si>
  <si>
    <t>2017-04-21</t>
  </si>
  <si>
    <t>2017-04-24</t>
  </si>
  <si>
    <t>2017-04-25</t>
  </si>
  <si>
    <t>2017-04-26</t>
  </si>
  <si>
    <t>2017-04-27</t>
  </si>
  <si>
    <t>2017-04-28</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</si>
  <si>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</si>
  <si>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</si>
  <si>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</si>
  <si>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</si>
  <si>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</si>
  <si>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</si>
  <si>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</si>
  <si>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</si>
  <si>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</si>
  <si>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</si>
  <si>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</si>
  <si>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</si>
  <si>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</si>
  <si>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</si>
  <si>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</si>
  <si>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</si>
  <si>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</si>
  <si>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</si>
  <si>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</si>
  <si>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2017-05-29</t>
  </si>
  <si>
    <t>2017-05-30</t>
  </si>
  <si>
    <t>2017-05-31</t>
  </si>
  <si>
    <t>2017-06-01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</si>
  <si>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</si>
  <si>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</si>
  <si>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</si>
  <si>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</si>
  <si>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</si>
  <si>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</si>
  <si>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</si>
  <si>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</si>
  <si>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</si>
  <si>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</si>
  <si>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</si>
  <si>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</si>
  <si>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</si>
  <si>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</si>
  <si>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</si>
  <si>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</si>
  <si>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</si>
  <si>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</si>
  <si>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</si>
  <si>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</si>
  <si>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</si>
  <si>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</si>
  <si>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</si>
  <si>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</si>
  <si>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</si>
  <si>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</si>
  <si>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</si>
  <si>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</si>
  <si>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</si>
  <si>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</si>
  <si>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</si>
  <si>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</si>
  <si>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</si>
  <si>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</si>
  <si>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</si>
  <si>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</si>
  <si>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</si>
  <si>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</si>
  <si>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</si>
  <si>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</si>
  <si>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</si>
  <si>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</si>
  <si>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</si>
  <si>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</si>
  <si>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</si>
  <si>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</si>
  <si>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</si>
  <si>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</si>
  <si>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</si>
  <si>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</si>
  <si>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</si>
  <si>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2017-08-16</t>
  </si>
  <si>
    <t>2017-08-17</t>
  </si>
  <si>
    <t>2017-08-18</t>
  </si>
  <si>
    <t>2017-08-21</t>
  </si>
  <si>
    <t>2017-08-22</t>
  </si>
  <si>
    <t>2017-08-23</t>
  </si>
  <si>
    <t>2017-08-24</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</si>
  <si>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</si>
  <si>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</si>
  <si>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</si>
  <si>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</si>
  <si>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</si>
  <si>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</si>
  <si>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</si>
  <si>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</si>
  <si>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</si>
  <si>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</si>
  <si>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</si>
  <si>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</si>
  <si>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</si>
  <si>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</si>
  <si>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</si>
  <si>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</si>
  <si>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</si>
  <si>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</si>
  <si>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</si>
  <si>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</si>
  <si>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</si>
  <si>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</si>
  <si>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</si>
  <si>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</si>
  <si>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</si>
  <si>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2017-10-03</t>
  </si>
  <si>
    <t>2017-10-04</t>
  </si>
  <si>
    <t>2017-10-05</t>
  </si>
  <si>
    <t>2017-10-06</t>
  </si>
  <si>
    <t>2017-10-09</t>
  </si>
  <si>
    <t>2017-10-10</t>
  </si>
  <si>
    <t>2017-10-11</t>
  </si>
  <si>
    <t>2017-10-12</t>
  </si>
  <si>
    <t>2017-10-13</t>
  </si>
  <si>
    <t>2017-10-16</t>
  </si>
  <si>
    <t>2017-10-17</t>
  </si>
  <si>
    <t>2017-10-18</t>
  </si>
  <si>
    <t>2017-10-19</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</si>
  <si>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</si>
  <si>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</si>
  <si>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</si>
  <si>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</si>
  <si>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</si>
  <si>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</si>
  <si>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</si>
  <si>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</si>
  <si>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</si>
  <si>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</si>
  <si>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</si>
  <si>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</si>
  <si>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</si>
  <si>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</si>
  <si>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</si>
  <si>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</si>
  <si>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</si>
  <si>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</si>
  <si>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</si>
  <si>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</si>
  <si>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</si>
  <si>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</si>
  <si>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</si>
  <si>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</si>
  <si>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</si>
  <si>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</si>
  <si>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</si>
  <si>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</si>
  <si>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</si>
  <si>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</si>
  <si>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</si>
  <si>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</si>
  <si>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</si>
  <si>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</si>
  <si>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</si>
  <si>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</si>
  <si>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</si>
  <si>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</si>
  <si>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</si>
  <si>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</si>
  <si>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</si>
  <si>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</si>
  <si>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</si>
  <si>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</si>
  <si>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</si>
  <si>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2017-12-26</t>
  </si>
  <si>
    <t>2017-12-27</t>
  </si>
  <si>
    <t>2017-12-28</t>
  </si>
  <si>
    <t>2017-12-29</t>
  </si>
  <si>
    <t>2018-01-01</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</si>
  <si>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</si>
  <si>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</si>
  <si>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</si>
  <si>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</si>
  <si>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</si>
  <si>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</si>
  <si>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</si>
  <si>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</si>
  <si>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</si>
  <si>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</si>
  <si>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</si>
  <si>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</si>
  <si>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</si>
  <si>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</si>
  <si>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</si>
  <si>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</si>
  <si>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</si>
  <si>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</si>
  <si>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2018-01-29</t>
  </si>
  <si>
    <t>2018-01-30</t>
  </si>
  <si>
    <t>2018-01-31</t>
  </si>
  <si>
    <t>2018-02-01</t>
  </si>
  <si>
    <t>2018-02-02</t>
  </si>
  <si>
    <t>2018-02-05</t>
  </si>
  <si>
    <t>2018-02-06</t>
  </si>
  <si>
    <t>2018-02-07</t>
  </si>
  <si>
    <t>2018-02-08</t>
  </si>
  <si>
    <t>2018-02-09</t>
  </si>
  <si>
    <t>2018-02-12</t>
  </si>
  <si>
    <t>2018-02-14</t>
  </si>
  <si>
    <t>2018-02-15</t>
  </si>
  <si>
    <t>2018-02-16</t>
  </si>
  <si>
    <t>2018-02-19</t>
  </si>
  <si>
    <t>2018-02-20</t>
  </si>
  <si>
    <t>2018-02-21</t>
  </si>
  <si>
    <t>2018-02-22</t>
  </si>
  <si>
    <t>2018-02-23</t>
  </si>
  <si>
    <t>2018-02-26</t>
  </si>
  <si>
    <t>2018-02-27</t>
  </si>
  <si>
    <t>2018-02-28</t>
  </si>
  <si>
    <t>2018-03-01</t>
  </si>
  <si>
    <t>2018-03-05</t>
  </si>
  <si>
    <t>2018-03-06</t>
  </si>
  <si>
    <t>2018-03-07</t>
  </si>
  <si>
    <t>2018-03-08</t>
  </si>
  <si>
    <t>2018-03-09</t>
  </si>
  <si>
    <t>2018-03-12</t>
  </si>
  <si>
    <t>2018-03-13</t>
  </si>
  <si>
    <t>2018-03-14</t>
  </si>
  <si>
    <t>2018-03-15</t>
  </si>
  <si>
    <t>2018-03-16</t>
  </si>
  <si>
    <t>2018-03-19</t>
  </si>
  <si>
    <t>2018-03-20</t>
  </si>
  <si>
    <t>2018-03-21</t>
  </si>
  <si>
    <t>2018-03-22</t>
  </si>
  <si>
    <t>2018-03-23</t>
  </si>
  <si>
    <t>2018-03-26</t>
  </si>
  <si>
    <t>2018-03-27</t>
  </si>
  <si>
    <t>2018-03-28</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</si>
  <si>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</si>
  <si>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</si>
  <si>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</si>
  <si>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</si>
  <si>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</si>
  <si>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</si>
  <si>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</si>
  <si>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</si>
  <si>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</si>
  <si>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</si>
  <si>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</si>
  <si>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</si>
  <si>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</si>
  <si>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</si>
  <si>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</si>
  <si>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</si>
  <si>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</si>
  <si>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</si>
  <si>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</si>
  <si>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</si>
  <si>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</si>
  <si>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</si>
  <si>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</si>
  <si>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</si>
  <si>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</si>
  <si>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</si>
  <si>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</si>
  <si>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</si>
  <si>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</si>
  <si>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</si>
  <si>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</si>
  <si>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</si>
  <si>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</si>
  <si>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</si>
  <si>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</si>
  <si>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</si>
  <si>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</si>
  <si>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</si>
  <si>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</si>
  <si>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2018-05-28</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</si>
  <si>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</si>
  <si>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</si>
  <si>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</si>
  <si>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</si>
  <si>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</si>
  <si>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</si>
  <si>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</si>
  <si>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</si>
  <si>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</si>
  <si>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</si>
  <si>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</si>
  <si>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</si>
  <si>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</si>
  <si>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</si>
  <si>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</si>
  <si>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</si>
  <si>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</si>
  <si>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</si>
  <si>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</si>
  <si>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</si>
  <si>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</si>
  <si>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</si>
  <si>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</si>
  <si>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</si>
  <si>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</si>
  <si>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</si>
  <si>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</si>
  <si>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</si>
  <si>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</si>
  <si>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</si>
  <si>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</si>
  <si>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</si>
  <si>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</si>
  <si>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</si>
  <si>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</si>
  <si>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</si>
  <si>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</si>
  <si>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</si>
  <si>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</si>
  <si>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</si>
  <si>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</si>
  <si>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</si>
  <si>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</si>
  <si>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</si>
  <si>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</si>
  <si>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</si>
  <si>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t>
  </si>
  <si>
    <t>2018-08-02</t>
  </si>
  <si>
    <t>2018-08-03</t>
  </si>
  <si>
    <t>2018-08-06</t>
  </si>
  <si>
    <t>2018-08-07</t>
  </si>
  <si>
    <t>2018-08-08</t>
  </si>
  <si>
    <t>2018-08-09</t>
  </si>
  <si>
    <t>2018-08-10</t>
  </si>
  <si>
    <t>2018-08-13</t>
  </si>
  <si>
    <t>2018-08-14</t>
  </si>
  <si>
    <t>2018-08-16</t>
  </si>
  <si>
    <t>2018-08-17</t>
  </si>
  <si>
    <t>2018-08-20</t>
  </si>
  <si>
    <t>2018-08-21</t>
  </si>
  <si>
    <t>2018-08-23</t>
  </si>
  <si>
    <t>2018-08-24</t>
  </si>
  <si>
    <t>2018-08-27</t>
  </si>
  <si>
    <t>2018-08-28</t>
  </si>
  <si>
    <t>2018-08-29</t>
  </si>
  <si>
    <t>2018-08-30</t>
  </si>
  <si>
    <t>2018-08-31</t>
  </si>
  <si>
    <t>2018-09-03</t>
  </si>
  <si>
    <t>2018-09-04</t>
  </si>
  <si>
    <t>2018-09-05</t>
  </si>
  <si>
    <t>2018-09-06</t>
  </si>
  <si>
    <t>2018-09-07</t>
  </si>
  <si>
    <t>2018-09-10</t>
  </si>
  <si>
    <t>2018-09-11</t>
  </si>
  <si>
    <t>2018-09-12</t>
  </si>
  <si>
    <t>2018-09-14</t>
  </si>
  <si>
    <t>2018-09-17</t>
  </si>
  <si>
    <t>2018-09-18</t>
  </si>
  <si>
    <t>2018-09-19</t>
  </si>
  <si>
    <t>2018-09-21</t>
  </si>
  <si>
    <t>2018-09-24</t>
  </si>
  <si>
    <t>2018-09-25</t>
  </si>
  <si>
    <t>2018-09-26</t>
  </si>
  <si>
    <t>2018-09-27</t>
  </si>
  <si>
    <t>2018-09-28</t>
  </si>
  <si>
    <t>2018-10-01</t>
  </si>
  <si>
    <t>2018-10-03</t>
  </si>
  <si>
    <t>2018-10-04</t>
  </si>
  <si>
    <t>2018-10-05</t>
  </si>
  <si>
    <t>2018-10-08</t>
  </si>
  <si>
    <t>2018-10-09</t>
  </si>
  <si>
    <t>2018-10-10</t>
  </si>
  <si>
    <t>2018-10-11</t>
  </si>
  <si>
    <t>2018-10-12</t>
  </si>
  <si>
    <t>2018-10-15</t>
  </si>
  <si>
    <t>2018-10-16</t>
  </si>
  <si>
    <t>2018-10-17</t>
  </si>
  <si>
    <t>2018-10-19</t>
  </si>
  <si>
    <t>2018-10-22</t>
  </si>
  <si>
    <t>2018-10-23</t>
  </si>
  <si>
    <t>2018-10-24</t>
  </si>
  <si>
    <t>2018-10-25</t>
  </si>
  <si>
    <t>2018-10-26</t>
  </si>
  <si>
    <t>2018-10-29</t>
  </si>
  <si>
    <t>2018-10-30</t>
  </si>
  <si>
    <t>2018-10-31</t>
  </si>
  <si>
    <t>2018-11-01</t>
  </si>
  <si>
    <t>2018-11-02</t>
  </si>
  <si>
    <t>2018-11-05</t>
  </si>
  <si>
    <t>2018-11-06</t>
  </si>
  <si>
    <t>2018-11-07</t>
  </si>
  <si>
    <t>2018-11-09</t>
  </si>
  <si>
    <t>2018-11-12</t>
  </si>
  <si>
    <t>2018-11-13</t>
  </si>
  <si>
    <t>2018-11-14</t>
  </si>
  <si>
    <t>2018-11-15</t>
  </si>
  <si>
    <t>2018-11-16</t>
  </si>
  <si>
    <t>2018-11-19</t>
  </si>
  <si>
    <t>2018-11-20</t>
  </si>
  <si>
    <t>2018-11-21</t>
  </si>
  <si>
    <t>2018-11-22</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</si>
  <si>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</si>
  <si>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</si>
  <si>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</si>
  <si>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</si>
  <si>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</si>
  <si>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</si>
  <si>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</si>
  <si>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</si>
  <si>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</si>
  <si>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</si>
  <si>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</si>
  <si>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</si>
  <si>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</si>
  <si>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</si>
  <si>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</si>
  <si>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</si>
  <si>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</si>
  <si>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</si>
  <si>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</si>
  <si>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</si>
  <si>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</si>
  <si>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2018-12-26</t>
  </si>
  <si>
    <t>2018-12-27</t>
  </si>
  <si>
    <t>2018-12-28</t>
  </si>
  <si>
    <t>2018-12-31</t>
  </si>
  <si>
    <t>2019-01-01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</si>
  <si>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</si>
  <si>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</si>
  <si>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</si>
  <si>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</si>
  <si>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</si>
  <si>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</si>
  <si>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</si>
  <si>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</si>
  <si>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</si>
  <si>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</si>
  <si>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</si>
  <si>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</si>
  <si>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</si>
  <si>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</si>
  <si>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</si>
  <si>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</si>
  <si>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</si>
  <si>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</si>
  <si>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</si>
  <si>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</si>
  <si>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</si>
  <si>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</si>
  <si>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</si>
  <si>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</si>
  <si>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</si>
  <si>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</si>
  <si>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</si>
  <si>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</si>
  <si>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</si>
  <si>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</si>
  <si>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2019-02-14</t>
  </si>
  <si>
    <t>2019-02-15</t>
  </si>
  <si>
    <t>2019-02-18</t>
  </si>
  <si>
    <t>2019-02-19</t>
  </si>
  <si>
    <t>2019-02-20</t>
  </si>
  <si>
    <t>2019-02-21</t>
  </si>
  <si>
    <t>2019-02-22</t>
  </si>
  <si>
    <t>2019-02-25</t>
  </si>
  <si>
    <t>2019-02-26</t>
  </si>
  <si>
    <t>2019-02-27</t>
  </si>
  <si>
    <t>2019-02-28</t>
  </si>
  <si>
    <t>2019-03-01</t>
  </si>
  <si>
    <t>2019-03-05</t>
  </si>
  <si>
    <t>2019-03-06</t>
  </si>
  <si>
    <t>2019-03-07</t>
  </si>
  <si>
    <t>2019-03-08</t>
  </si>
  <si>
    <t>2019-03-11</t>
  </si>
  <si>
    <t>2019-03-12</t>
  </si>
  <si>
    <t>2019-03-13</t>
  </si>
  <si>
    <t>2019-03-14</t>
  </si>
  <si>
    <t>2019-03-15</t>
  </si>
  <si>
    <t>2019-03-18</t>
  </si>
  <si>
    <t>2019-03-19</t>
  </si>
  <si>
    <t>2019-03-20</t>
  </si>
  <si>
    <t>2019-03-22</t>
  </si>
  <si>
    <t>2019-03-25</t>
  </si>
  <si>
    <t>2019-03-26</t>
  </si>
  <si>
    <t>2019-03-27</t>
  </si>
  <si>
    <t>2019-03-28</t>
  </si>
  <si>
    <t>2019-04-01</t>
  </si>
  <si>
    <t>2019-04-02</t>
  </si>
  <si>
    <t>2019-04-03</t>
  </si>
  <si>
    <t>2019-04-04</t>
  </si>
  <si>
    <t>2019-04-05</t>
  </si>
  <si>
    <t>2019-04-08</t>
  </si>
  <si>
    <t>2019-04-09</t>
  </si>
  <si>
    <t>2019-04-10</t>
  </si>
  <si>
    <t>2019-04-11</t>
  </si>
  <si>
    <t>2019-04-12</t>
  </si>
  <si>
    <t>2019-04-15</t>
  </si>
  <si>
    <t>2019-04-16</t>
  </si>
  <si>
    <t>2019-04-18</t>
  </si>
  <si>
    <t>2019-04-22</t>
  </si>
  <si>
    <t>2019-04-23</t>
  </si>
  <si>
    <t>2019-04-24</t>
  </si>
  <si>
    <t>2019-04-25</t>
  </si>
  <si>
    <t>2019-04-26</t>
  </si>
  <si>
    <t>2019-04-30</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</si>
  <si>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</si>
  <si>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</si>
  <si>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</si>
  <si>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</si>
  <si>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</si>
  <si>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</si>
  <si>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</si>
  <si>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</si>
  <si>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</si>
  <si>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</si>
  <si>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</si>
  <si>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</si>
  <si>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</si>
  <si>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</si>
  <si>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</si>
  <si>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</si>
  <si>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</si>
  <si>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</si>
  <si>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</si>
  <si>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</si>
  <si>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</si>
  <si>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</si>
  <si>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</si>
  <si>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</si>
  <si>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</si>
  <si>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</si>
  <si>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</si>
  <si>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</si>
  <si>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</si>
  <si>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</si>
  <si>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</si>
  <si>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</si>
  <si>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</si>
  <si>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</si>
  <si>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</si>
  <si>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</si>
  <si>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</si>
  <si>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</si>
  <si>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</si>
  <si>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</si>
  <si>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</si>
  <si>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</si>
  <si>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</si>
  <si>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</si>
  <si>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</si>
  <si>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</si>
  <si>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</si>
  <si>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</si>
  <si>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</si>
  <si>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</si>
  <si>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</si>
  <si>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</si>
  <si>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</si>
  <si>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</si>
  <si>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</si>
  <si>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</si>
  <si>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</si>
  <si>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</si>
  <si>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</si>
  <si>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</si>
  <si>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</si>
  <si>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</si>
  <si>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</si>
  <si>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</si>
  <si>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</si>
  <si>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</si>
  <si>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</si>
  <si>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</si>
  <si>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2019-08-07</t>
  </si>
  <si>
    <t>2019-08-08</t>
  </si>
  <si>
    <t>2019-08-09</t>
  </si>
  <si>
    <t>2019-08-13</t>
  </si>
  <si>
    <t>2019-08-14</t>
  </si>
  <si>
    <t>2019-08-16</t>
  </si>
  <si>
    <t>2019-08-19</t>
  </si>
  <si>
    <t>2019-08-20</t>
  </si>
  <si>
    <t>2019-08-21</t>
  </si>
  <si>
    <t>2019-08-22</t>
  </si>
  <si>
    <t>2019-08-23</t>
  </si>
  <si>
    <t>2019-08-26</t>
  </si>
  <si>
    <t>2019-08-27</t>
  </si>
  <si>
    <t>2019-08-28</t>
  </si>
  <si>
    <t>2019-08-29</t>
  </si>
  <si>
    <t>2019-08-30</t>
  </si>
  <si>
    <t>2019-09-03</t>
  </si>
  <si>
    <t>2019-09-04</t>
  </si>
  <si>
    <t>2019-09-05</t>
  </si>
  <si>
    <t>2019-09-06</t>
  </si>
  <si>
    <t>2019-09-09</t>
  </si>
  <si>
    <t>2019-09-11</t>
  </si>
  <si>
    <t>2019-09-12</t>
  </si>
  <si>
    <t>2019-09-13</t>
  </si>
  <si>
    <t>2019-09-16</t>
  </si>
  <si>
    <t>2019-09-17</t>
  </si>
  <si>
    <t>2019-09-18</t>
  </si>
  <si>
    <t>2019-09-19</t>
  </si>
  <si>
    <t>2019-09-20</t>
  </si>
  <si>
    <t>2019-09-23</t>
  </si>
  <si>
    <t>2019-09-24</t>
  </si>
  <si>
    <t>2019-09-25</t>
  </si>
  <si>
    <t>2019-09-26</t>
  </si>
  <si>
    <t>2019-09-27</t>
  </si>
  <si>
    <t>2019-09-30</t>
  </si>
  <si>
    <t>2019-10-01</t>
  </si>
  <si>
    <t>2019-10-03</t>
  </si>
  <si>
    <t>2019-10-04</t>
  </si>
  <si>
    <t>2019-10-07</t>
  </si>
  <si>
    <t>2019-10-09</t>
  </si>
  <si>
    <t>2019-10-10</t>
  </si>
  <si>
    <t>2019-10-11</t>
  </si>
  <si>
    <t>2019-10-14</t>
  </si>
  <si>
    <t>2019-10-15</t>
  </si>
  <si>
    <t>2019-10-16</t>
  </si>
  <si>
    <t>2019-10-17</t>
  </si>
  <si>
    <t>2019-10-18</t>
  </si>
  <si>
    <t>2019-10-22</t>
  </si>
  <si>
    <t>2019-10-23</t>
  </si>
  <si>
    <t>2019-10-24</t>
  </si>
  <si>
    <t>2019-10-25</t>
  </si>
  <si>
    <t>2019-10-27</t>
  </si>
  <si>
    <t>2019-10-29</t>
  </si>
  <si>
    <t>2019-10-30</t>
  </si>
  <si>
    <t>2019-10-31</t>
  </si>
  <si>
    <t>2019-11-01</t>
  </si>
  <si>
    <t>2019-11-04</t>
  </si>
  <si>
    <t>2019-11-05</t>
  </si>
  <si>
    <t>2019-11-06</t>
  </si>
  <si>
    <t>2019-11-07</t>
  </si>
  <si>
    <t>2019-11-08</t>
  </si>
  <si>
    <t>2019-11-11</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</si>
  <si>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</si>
  <si>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</si>
  <si>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</si>
  <si>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</si>
  <si>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</si>
  <si>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</si>
  <si>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</si>
  <si>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</si>
  <si>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</si>
  <si>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</si>
  <si>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</si>
  <si>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</si>
  <si>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</si>
  <si>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</si>
  <si>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</si>
  <si>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</si>
  <si>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</si>
  <si>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</si>
  <si>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</si>
  <si>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</si>
  <si>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</si>
  <si>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</si>
  <si>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</si>
  <si>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</si>
  <si>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</si>
  <si>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</si>
  <si>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</si>
  <si>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</si>
  <si>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</si>
  <si>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</si>
  <si>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2019-12-26</t>
  </si>
  <si>
    <t>2019-12-27</t>
  </si>
  <si>
    <t>2019-12-30</t>
  </si>
  <si>
    <t>2019-12-31</t>
  </si>
  <si>
    <t>2020-01-01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</si>
  <si>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</si>
  <si>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</si>
  <si>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</si>
  <si>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</si>
  <si>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</si>
  <si>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</si>
  <si>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</si>
  <si>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</si>
  <si>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</si>
  <si>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</si>
  <si>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</si>
  <si>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</si>
  <si>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</si>
  <si>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</si>
  <si>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</si>
  <si>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</si>
  <si>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</si>
  <si>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</si>
  <si>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</si>
  <si>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</si>
  <si>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</si>
  <si>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</si>
  <si>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</si>
  <si>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</si>
  <si>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</si>
  <si>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</si>
  <si>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</si>
  <si>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</si>
  <si>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</si>
  <si>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</si>
  <si>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</si>
  <si>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</si>
  <si>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</si>
  <si>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</si>
  <si>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</si>
  <si>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</si>
  <si>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2020-02-24</t>
  </si>
  <si>
    <t>2020-02-25</t>
  </si>
  <si>
    <t>2020-02-26</t>
  </si>
  <si>
    <t>2020-02-27</t>
  </si>
  <si>
    <t>2020-02-28</t>
  </si>
  <si>
    <t>2020-03-02</t>
  </si>
  <si>
    <t>2020-03-03</t>
  </si>
  <si>
    <t>2020-03-04</t>
  </si>
  <si>
    <t>2020-03-05</t>
  </si>
  <si>
    <t>2020-03-06</t>
  </si>
  <si>
    <t>2020-03-09</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</si>
  <si>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</si>
  <si>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</si>
  <si>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</si>
  <si>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</si>
  <si>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</si>
  <si>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</si>
  <si>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</si>
  <si>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</si>
  <si>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</si>
  <si>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</si>
  <si>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</si>
  <si>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</si>
  <si>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</si>
  <si>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</si>
  <si>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</si>
  <si>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</si>
  <si>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2020-04-03</t>
  </si>
  <si>
    <t>2020-04-07</t>
  </si>
  <si>
    <t>2020-04-08</t>
  </si>
  <si>
    <t>2020-04-09</t>
  </si>
  <si>
    <t>2020-04-13</t>
  </si>
  <si>
    <t>2020-04-15</t>
  </si>
  <si>
    <t>2020-04-16</t>
  </si>
  <si>
    <t>2020-04-17</t>
  </si>
  <si>
    <t>2020-04-20</t>
  </si>
  <si>
    <t>2020-04-21</t>
  </si>
  <si>
    <t>2020-04-22</t>
  </si>
  <si>
    <t>2020-04-23</t>
  </si>
  <si>
    <t>2020-04-24</t>
  </si>
  <si>
    <t>2020-04-27</t>
  </si>
  <si>
    <t>2020-04-28</t>
  </si>
  <si>
    <t>2020-04-29</t>
  </si>
  <si>
    <t>2020-04-30</t>
  </si>
  <si>
    <t>2020-05-04</t>
  </si>
  <si>
    <t>2020-05-05</t>
  </si>
  <si>
    <t>2020-05-06</t>
  </si>
  <si>
    <t>2020-05-07</t>
  </si>
  <si>
    <t>2020-05-08</t>
  </si>
  <si>
    <t>2020-05-11</t>
  </si>
  <si>
    <t>2020-05-12</t>
  </si>
  <si>
    <t>2020-05-13</t>
  </si>
  <si>
    <t>2020-05-14</t>
  </si>
  <si>
    <t>2020-05-15</t>
  </si>
  <si>
    <t>2020-05-18</t>
  </si>
  <si>
    <t>2020-05-19</t>
  </si>
  <si>
    <t>2020-05-20</t>
  </si>
  <si>
    <t>2020-05-21</t>
  </si>
  <si>
    <t>2020-05-22</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</si>
  <si>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</si>
  <si>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</si>
  <si>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</si>
  <si>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</si>
  <si>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</si>
  <si>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</si>
  <si>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</si>
  <si>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</si>
  <si>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</si>
  <si>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</si>
  <si>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</si>
  <si>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</si>
  <si>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</si>
  <si>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</si>
  <si>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</si>
  <si>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</si>
  <si>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</si>
  <si>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</si>
  <si>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</si>
  <si>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</si>
  <si>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</si>
  <si>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</si>
  <si>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</si>
  <si>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</si>
  <si>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</si>
  <si>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</si>
  <si>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</si>
  <si>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</si>
  <si>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</si>
  <si>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</si>
  <si>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</si>
  <si>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</si>
  <si>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</si>
  <si>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</si>
  <si>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</si>
  <si>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</si>
  <si>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</si>
  <si>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</si>
  <si>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</si>
  <si>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</si>
  <si>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</si>
  <si>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</si>
  <si>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</si>
  <si>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</si>
  <si>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</si>
  <si>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</si>
  <si>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</si>
  <si>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</si>
  <si>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</si>
  <si>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</si>
  <si>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</si>
  <si>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</si>
  <si>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</si>
  <si>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</si>
  <si>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</si>
  <si>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</si>
  <si>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</si>
  <si>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</si>
  <si>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</si>
  <si>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</si>
  <si>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</si>
  <si>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</si>
  <si>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</si>
  <si>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</si>
  <si>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</si>
  <si>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</si>
  <si>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</si>
  <si>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</si>
  <si>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</si>
  <si>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</si>
  <si>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</si>
  <si>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</si>
  <si>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</si>
  <si>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</si>
  <si>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</si>
  <si>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</si>
  <si>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</si>
  <si>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</si>
  <si>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</si>
  <si>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</si>
  <si>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</si>
  <si>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</si>
  <si>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</si>
  <si>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</si>
  <si>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</si>
  <si>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</si>
  <si>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</si>
  <si>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</si>
  <si>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</si>
  <si>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</si>
  <si>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</si>
  <si>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</si>
  <si>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</si>
  <si>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</si>
  <si>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</si>
  <si>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</si>
  <si>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</si>
  <si>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</si>
  <si>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</si>
  <si>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</si>
  <si>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</si>
  <si>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</si>
  <si>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</si>
  <si>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</si>
  <si>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</si>
  <si>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</si>
  <si>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</si>
  <si>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</si>
  <si>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</si>
  <si>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</si>
  <si>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</si>
  <si>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</si>
  <si>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</si>
  <si>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</si>
  <si>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</si>
  <si>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</si>
  <si>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</si>
  <si>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</si>
  <si>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</si>
  <si>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</si>
  <si>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</si>
  <si>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</si>
  <si>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</si>
  <si>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2020-11-14</t>
  </si>
  <si>
    <t>2020-11-17</t>
  </si>
  <si>
    <t>2020-11-18</t>
  </si>
  <si>
    <t>2020-11-19</t>
  </si>
  <si>
    <t>2020-11-20</t>
  </si>
  <si>
    <t>2020-11-23</t>
  </si>
  <si>
    <t>2020-11-24</t>
  </si>
  <si>
    <t>2020-11-25</t>
  </si>
  <si>
    <t>2020-11-26</t>
  </si>
  <si>
    <t>2020-11-27</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</si>
  <si>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</si>
  <si>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</si>
  <si>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</si>
  <si>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</si>
  <si>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</si>
  <si>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</si>
  <si>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</si>
  <si>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</si>
  <si>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</si>
  <si>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</si>
  <si>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</si>
  <si>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</si>
  <si>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</si>
  <si>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</si>
  <si>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</si>
  <si>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</si>
  <si>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</si>
  <si>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</si>
  <si>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</si>
  <si>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</si>
  <si>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</si>
  <si>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</si>
  <si>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</si>
  <si>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</si>
  <si>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</si>
  <si>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</si>
  <si>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</si>
  <si>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</si>
  <si>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</si>
  <si>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</si>
  <si>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</si>
  <si>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</si>
  <si>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</si>
  <si>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</si>
  <si>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</si>
  <si>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</si>
  <si>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</si>
  <si>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</si>
  <si>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</si>
  <si>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</si>
  <si>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</si>
  <si>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</si>
  <si>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</si>
  <si>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</si>
  <si>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</si>
  <si>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</si>
  <si>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</si>
  <si>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</si>
  <si>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</si>
  <si>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</si>
  <si>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</si>
  <si>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</si>
  <si>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</si>
  <si>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</si>
  <si>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</si>
  <si>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</si>
  <si>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</si>
  <si>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</si>
  <si>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</si>
  <si>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</si>
  <si>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</si>
  <si>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</si>
  <si>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</si>
  <si>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</si>
  <si>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</si>
  <si>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</si>
  <si>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</si>
  <si>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</si>
  <si>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</si>
  <si>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</si>
  <si>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2021-03-12</t>
  </si>
  <si>
    <t>2021-03-15</t>
  </si>
  <si>
    <t>2021-03-16</t>
  </si>
  <si>
    <t>2021-03-17</t>
  </si>
  <si>
    <t>2021-03-18</t>
  </si>
  <si>
    <t>2021-03-19</t>
  </si>
  <si>
    <t>2021-03-22</t>
  </si>
  <si>
    <t>2021-03-23</t>
  </si>
  <si>
    <t>2021-03-24</t>
  </si>
  <si>
    <t>2021-03-25</t>
  </si>
  <si>
    <t>2021-03-26</t>
  </si>
  <si>
    <t>2021-03-30</t>
  </si>
  <si>
    <t>2021-03-31</t>
  </si>
  <si>
    <t>2021-04-01</t>
  </si>
  <si>
    <t>2021-04-05</t>
  </si>
  <si>
    <t>2021-04-06</t>
  </si>
  <si>
    <t>2021-04-07</t>
  </si>
  <si>
    <t>2021-04-08</t>
  </si>
  <si>
    <t>2021-04-09</t>
  </si>
  <si>
    <t>2021-04-12</t>
  </si>
  <si>
    <t>2021-04-13</t>
  </si>
  <si>
    <t>2021-04-15</t>
  </si>
  <si>
    <t>2021-04-16</t>
  </si>
  <si>
    <t>2021-04-19</t>
  </si>
  <si>
    <t>2021-04-20</t>
  </si>
  <si>
    <t>2021-04-22</t>
  </si>
  <si>
    <t>2021-04-23</t>
  </si>
  <si>
    <t>2021-04-26</t>
  </si>
  <si>
    <t>2021-04-27</t>
  </si>
  <si>
    <t>2021-04-28</t>
  </si>
  <si>
    <t>2021-04-29</t>
  </si>
  <si>
    <t>2021-04-30</t>
  </si>
  <si>
    <t>2021-05-03</t>
  </si>
  <si>
    <t>2021-05-04</t>
  </si>
  <si>
    <t>2021-05-05</t>
  </si>
  <si>
    <t>2021-05-06</t>
  </si>
  <si>
    <t>2021-05-07</t>
  </si>
  <si>
    <t>2021-05-10</t>
  </si>
  <si>
    <t>2021-05-11</t>
  </si>
  <si>
    <t>2021-05-12</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</si>
  <si>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</si>
  <si>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</si>
  <si>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</si>
  <si>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</si>
  <si>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</si>
  <si>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</si>
  <si>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</si>
  <si>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</si>
  <si>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</si>
  <si>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</si>
  <si>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</si>
  <si>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</si>
  <si>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</si>
  <si>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</si>
  <si>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</si>
  <si>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</si>
  <si>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</si>
  <si>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</si>
  <si>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</si>
  <si>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</si>
  <si>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</si>
  <si>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</si>
  <si>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</si>
  <si>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</si>
  <si>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</si>
  <si>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</si>
  <si>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</si>
  <si>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</si>
  <si>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</si>
  <si>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</si>
  <si>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</si>
  <si>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</si>
  <si>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</si>
  <si>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</si>
  <si>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</si>
  <si>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</si>
  <si>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</si>
  <si>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</si>
  <si>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</si>
  <si>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</si>
  <si>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</si>
  <si>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</si>
  <si>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</si>
  <si>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</si>
  <si>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</si>
  <si>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</si>
  <si>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</si>
  <si>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</si>
  <si>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</si>
  <si>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</si>
  <si>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</si>
  <si>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</si>
  <si>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</si>
  <si>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</si>
  <si>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</si>
  <si>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</si>
  <si>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</si>
  <si>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</si>
  <si>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</si>
  <si>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</si>
  <si>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</si>
  <si>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</si>
  <si>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</si>
  <si>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</si>
  <si>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</si>
  <si>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</si>
  <si>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</si>
  <si>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</si>
  <si>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2021-08-20</t>
  </si>
  <si>
    <t>2021-08-23</t>
  </si>
  <si>
    <t>2021-08-24</t>
  </si>
  <si>
    <t>2021-08-25</t>
  </si>
  <si>
    <t>2021-08-26</t>
  </si>
  <si>
    <t>2021-08-27</t>
  </si>
  <si>
    <t>2021-08-30</t>
  </si>
  <si>
    <t>2021-08-31</t>
  </si>
  <si>
    <t>2021-09-01</t>
  </si>
  <si>
    <t>2021-09-02</t>
  </si>
  <si>
    <t>2021-09-03</t>
  </si>
  <si>
    <t>2021-09-06</t>
  </si>
  <si>
    <t>2021-09-07</t>
  </si>
  <si>
    <t>2021-09-08</t>
  </si>
  <si>
    <t>2021-09-09</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</si>
  <si>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</si>
  <si>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</si>
  <si>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</si>
  <si>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</si>
  <si>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</si>
  <si>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</si>
  <si>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</si>
  <si>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</si>
  <si>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</si>
  <si>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</si>
  <si>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</si>
  <si>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</si>
  <si>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</si>
  <si>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</si>
  <si>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</si>
  <si>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</si>
  <si>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</si>
  <si>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</si>
  <si>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</si>
  <si>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</si>
  <si>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</si>
  <si>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</si>
  <si>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</si>
  <si>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</si>
  <si>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2021-10-18</t>
  </si>
  <si>
    <t>2021-10-19</t>
  </si>
  <si>
    <t>2021-10-20</t>
  </si>
  <si>
    <t>2021-10-21</t>
  </si>
  <si>
    <t>2021-10-22</t>
  </si>
  <si>
    <t>2021-10-25</t>
  </si>
  <si>
    <t>2021-10-26</t>
  </si>
  <si>
    <t>2021-10-27</t>
  </si>
  <si>
    <t>2021-10-28</t>
  </si>
  <si>
    <t>2021-10-29</t>
  </si>
  <si>
    <t>2021-11-01</t>
  </si>
  <si>
    <t>2021-11-02</t>
  </si>
  <si>
    <t>2021-11-03</t>
  </si>
  <si>
    <t>2021-11-04</t>
  </si>
  <si>
    <t>2021-11-08</t>
  </si>
  <si>
    <t>2021-11-09</t>
  </si>
  <si>
    <t>2021-11-10</t>
  </si>
  <si>
    <t>2021-11-11</t>
  </si>
  <si>
    <t>2021-11-12</t>
  </si>
  <si>
    <t>2021-11-15</t>
  </si>
  <si>
    <t>2021-11-16</t>
  </si>
  <si>
    <t>2021-11-17</t>
  </si>
  <si>
    <t>2021-11-18</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</si>
  <si>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</si>
  <si>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</si>
  <si>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</si>
  <si>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</si>
  <si>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</si>
  <si>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</si>
  <si>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</si>
  <si>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</si>
  <si>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</si>
  <si>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</si>
  <si>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</si>
  <si>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</si>
  <si>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</si>
  <si>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</si>
  <si>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</si>
  <si>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</si>
  <si>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</si>
  <si>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</si>
  <si>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</si>
  <si>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</si>
  <si>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</si>
  <si>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</si>
  <si>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</si>
  <si>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</si>
  <si>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</si>
  <si>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</si>
  <si>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</si>
  <si>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</si>
  <si>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</si>
  <si>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</si>
  <si>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</si>
  <si>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</si>
  <si>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</si>
  <si>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</si>
  <si>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</si>
  <si>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</si>
  <si>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</si>
  <si>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</si>
  <si>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</si>
  <si>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</si>
  <si>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</si>
  <si>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</si>
  <si>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</si>
  <si>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</si>
  <si>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</si>
  <si>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</si>
  <si>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</si>
  <si>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</si>
  <si>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</si>
  <si>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</si>
  <si>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</si>
  <si>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</si>
  <si>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</si>
  <si>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</si>
  <si>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</si>
  <si>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</si>
  <si>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</si>
  <si>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</si>
  <si>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</si>
  <si>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</si>
  <si>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</si>
  <si>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</si>
  <si>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</si>
  <si>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</si>
  <si>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</si>
  <si>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</si>
  <si>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</si>
  <si>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</si>
  <si>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</si>
  <si>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</si>
  <si>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2022-03-02</t>
  </si>
  <si>
    <t>2022-03-03</t>
  </si>
  <si>
    <t>2022-03-04</t>
  </si>
  <si>
    <t>2022-03-07</t>
  </si>
  <si>
    <t>2022-03-08</t>
  </si>
  <si>
    <t>2022-03-09</t>
  </si>
  <si>
    <t>2022-03-10</t>
  </si>
  <si>
    <t>2022-03-11</t>
  </si>
  <si>
    <t>2022-03-14</t>
  </si>
  <si>
    <t>2022-03-15</t>
  </si>
  <si>
    <t>2022-03-16</t>
  </si>
  <si>
    <t>2022-03-17</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</si>
  <si>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</si>
  <si>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</si>
  <si>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</si>
  <si>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</si>
  <si>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</si>
  <si>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</si>
  <si>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</si>
  <si>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</si>
  <si>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</si>
  <si>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</si>
  <si>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</si>
  <si>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</si>
  <si>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</si>
  <si>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</si>
  <si>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</si>
  <si>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</si>
  <si>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</si>
  <si>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</si>
  <si>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2022-04-18</t>
  </si>
  <si>
    <t>2022-04-19</t>
  </si>
  <si>
    <t>2022-04-20</t>
  </si>
  <si>
    <t>2022-04-21</t>
  </si>
  <si>
    <t>2022-04-22</t>
  </si>
  <si>
    <t>2022-04-25</t>
  </si>
  <si>
    <t>2022-04-26</t>
  </si>
  <si>
    <t>2022-04-27</t>
  </si>
  <si>
    <t>2022-04-28</t>
  </si>
  <si>
    <t>2022-04-29</t>
  </si>
  <si>
    <t>2022-05-02</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</si>
  <si>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</si>
  <si>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</si>
  <si>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</si>
  <si>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</si>
  <si>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</si>
  <si>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</si>
  <si>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</si>
  <si>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</si>
  <si>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</si>
  <si>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</si>
  <si>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</si>
  <si>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</si>
  <si>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</si>
  <si>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</si>
  <si>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</si>
  <si>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</si>
  <si>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</si>
  <si>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</si>
  <si>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</si>
  <si>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</si>
  <si>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</si>
  <si>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</si>
  <si>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</si>
  <si>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</si>
  <si>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</si>
  <si>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</si>
  <si>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</si>
  <si>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</si>
  <si>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</si>
  <si>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</si>
  <si>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</si>
  <si>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</si>
  <si>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</si>
  <si>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</si>
  <si>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</si>
  <si>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</si>
  <si>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</si>
  <si>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</si>
  <si>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</si>
  <si>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</si>
  <si>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</si>
  <si>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</si>
  <si>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</si>
  <si>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</si>
  <si>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</si>
  <si>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</si>
  <si>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</si>
  <si>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</si>
  <si>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</si>
  <si>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</si>
  <si>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</si>
  <si>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</si>
  <si>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</si>
  <si>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</si>
  <si>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</si>
  <si>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</si>
  <si>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</si>
  <si>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</si>
  <si>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</si>
  <si>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</si>
  <si>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</si>
  <si>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</si>
  <si>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</si>
  <si>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</si>
  <si>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</si>
  <si>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</si>
  <si>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</si>
  <si>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</si>
  <si>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</si>
  <si>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2022-08-10</t>
  </si>
  <si>
    <t>2022-08-11</t>
  </si>
  <si>
    <t>2022-08-12</t>
  </si>
  <si>
    <t>2022-08-16</t>
  </si>
  <si>
    <t>2022-08-17</t>
  </si>
  <si>
    <t>2022-08-18</t>
  </si>
  <si>
    <t>2022-08-19</t>
  </si>
  <si>
    <t>2022-08-22</t>
  </si>
  <si>
    <t>2022-08-23</t>
  </si>
  <si>
    <t>2022-08-24</t>
  </si>
  <si>
    <t>2022-08-25</t>
  </si>
  <si>
    <t>2022-08-26</t>
  </si>
  <si>
    <t>2022-08-29</t>
  </si>
  <si>
    <t>2022-08-30</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</si>
  <si>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</si>
  <si>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</si>
  <si>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</si>
  <si>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</si>
  <si>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</si>
  <si>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</si>
  <si>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</si>
  <si>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</si>
  <si>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</si>
  <si>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</si>
  <si>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</si>
  <si>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</si>
  <si>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</si>
  <si>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</si>
  <si>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</si>
  <si>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</si>
  <si>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</si>
  <si>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</si>
  <si>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</si>
  <si>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</si>
  <si>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</si>
  <si>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</si>
  <si>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</si>
  <si>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</si>
  <si>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2022-10-06</t>
  </si>
  <si>
    <t>2022-10-07</t>
  </si>
  <si>
    <t>2022-10-10</t>
  </si>
  <si>
    <t>2022-10-11</t>
  </si>
  <si>
    <t>2022-10-12</t>
  </si>
  <si>
    <t>2022-10-13</t>
  </si>
  <si>
    <t>2022-10-14</t>
  </si>
  <si>
    <t>2022-10-17</t>
  </si>
  <si>
    <t>2022-10-18</t>
  </si>
  <si>
    <t>2022-10-19</t>
  </si>
  <si>
    <t>2022-10-20</t>
  </si>
  <si>
    <t>2022-10-21</t>
  </si>
  <si>
    <t>2022-10-24</t>
  </si>
  <si>
    <t>2022-10-25</t>
  </si>
  <si>
    <t>2022-10-27</t>
  </si>
  <si>
    <t>2022-10-28</t>
  </si>
  <si>
    <t>2022-10-31</t>
  </si>
  <si>
    <t>2022-11-01</t>
  </si>
  <si>
    <t>2022-11-02</t>
  </si>
  <si>
    <t>2022-11-03</t>
  </si>
  <si>
    <t>2022-11-04</t>
  </si>
  <si>
    <t>2022-11-07</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</si>
  <si>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</si>
  <si>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</si>
  <si>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</si>
  <si>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</si>
  <si>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</si>
  <si>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</si>
  <si>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</si>
  <si>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</si>
  <si>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</si>
  <si>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</si>
  <si>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</si>
  <si>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</si>
  <si>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</si>
  <si>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</si>
  <si>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</si>
  <si>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</si>
  <si>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</si>
  <si>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</si>
  <si>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</si>
  <si>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</si>
  <si>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</si>
  <si>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</si>
  <si>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</si>
  <si>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</si>
  <si>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</si>
  <si>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</si>
  <si>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</si>
  <si>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</si>
  <si>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</si>
  <si>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</si>
  <si>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</si>
  <si>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</si>
  <si>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</si>
  <si>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</si>
  <si>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</si>
  <si>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</si>
  <si>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</si>
  <si>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</si>
  <si>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</si>
  <si>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</si>
  <si>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</si>
  <si>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</si>
  <si>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</si>
  <si>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</si>
  <si>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</si>
  <si>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</si>
  <si>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</si>
  <si>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</si>
  <si>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</si>
  <si>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</si>
  <si>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</si>
  <si>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</si>
  <si>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</si>
  <si>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</si>
  <si>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</si>
  <si>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</si>
  <si>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</si>
  <si>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</si>
  <si>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</si>
  <si>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</si>
  <si>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</si>
  <si>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</si>
  <si>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</si>
  <si>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</si>
  <si>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</si>
  <si>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</si>
  <si>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</si>
  <si>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</si>
  <si>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</si>
  <si>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</si>
  <si>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</si>
  <si>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</si>
  <si>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</si>
  <si>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</si>
  <si>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</si>
  <si>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</si>
  <si>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</si>
  <si>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</si>
  <si>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</si>
  <si>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</si>
  <si>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</si>
  <si>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</si>
  <si>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</si>
  <si>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</si>
  <si>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</si>
  <si>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</si>
  <si>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</si>
  <si>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</si>
  <si>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</si>
  <si>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</si>
  <si>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</si>
  <si>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</si>
  <si>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</si>
  <si>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</si>
  <si>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</si>
  <si>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</si>
  <si>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</si>
  <si>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</si>
  <si>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</si>
  <si>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2023-03-31</t>
  </si>
  <si>
    <t>2023-04-03</t>
  </si>
  <si>
    <t>2023-04-05</t>
  </si>
  <si>
    <t>2023-04-06</t>
  </si>
  <si>
    <t>2023-04-10</t>
  </si>
  <si>
    <t>2023-04-11</t>
  </si>
  <si>
    <t>2023-04-12</t>
  </si>
  <si>
    <t>2023-04-13</t>
  </si>
  <si>
    <t>2023-04-17</t>
  </si>
  <si>
    <t>2023-04-18</t>
  </si>
  <si>
    <t>2023-04-19</t>
  </si>
  <si>
    <t>2023-04-20</t>
  </si>
  <si>
    <t>2023-04-21</t>
  </si>
  <si>
    <t>2023-04-24</t>
  </si>
  <si>
    <t>2023-04-25</t>
  </si>
  <si>
    <t>2023-04-26</t>
  </si>
  <si>
    <t>2023-04-27</t>
  </si>
  <si>
    <t>2023-04-28</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</si>
  <si>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</si>
  <si>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</si>
  <si>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</si>
  <si>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</si>
  <si>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</si>
  <si>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</si>
  <si>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</si>
  <si>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</si>
  <si>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</si>
  <si>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</si>
  <si>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</si>
  <si>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</si>
  <si>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</si>
  <si>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</si>
  <si>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</si>
  <si>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</si>
  <si>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</si>
  <si>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</si>
  <si>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</si>
  <si>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</si>
  <si>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</si>
  <si>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</si>
  <si>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</si>
  <si>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</si>
  <si>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</si>
  <si>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</si>
  <si>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</si>
  <si>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</si>
  <si>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</si>
  <si>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</si>
  <si>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</si>
  <si>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</si>
  <si>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</si>
  <si>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</si>
  <si>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</si>
  <si>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</si>
  <si>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</si>
  <si>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</si>
  <si>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</si>
  <si>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</si>
  <si>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</si>
  <si>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</si>
  <si>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</si>
  <si>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</si>
  <si>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</si>
  <si>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</si>
  <si>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</si>
  <si>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</si>
  <si>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</si>
  <si>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</si>
  <si>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</si>
  <si>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</si>
  <si>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</si>
  <si>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</si>
  <si>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</si>
  <si>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</si>
  <si>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</si>
  <si>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</si>
  <si>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</si>
  <si>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</si>
  <si>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</si>
  <si>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</si>
  <si>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</si>
  <si>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</si>
  <si>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</si>
  <si>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</si>
  <si>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</si>
  <si>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</si>
  <si>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</si>
  <si>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</si>
  <si>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</si>
  <si>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</si>
  <si>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</si>
  <si>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</si>
  <si>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</si>
  <si>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</si>
  <si>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</si>
  <si>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</si>
  <si>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</si>
  <si>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</si>
  <si>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</si>
  <si>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</si>
  <si>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</si>
  <si>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</si>
  <si>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</si>
  <si>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</si>
  <si>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</si>
  <si>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</si>
  <si>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</si>
  <si>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</si>
  <si>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</si>
  <si>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</si>
  <si>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</si>
  <si>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</si>
  <si>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</si>
  <si>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</si>
  <si>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</si>
  <si>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</si>
  <si>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2023-09-20</t>
  </si>
  <si>
    <t>2023-09-21</t>
  </si>
  <si>
    <t>2023-09-22</t>
  </si>
  <si>
    <t>2023-09-25</t>
  </si>
  <si>
    <t>2023-09-26</t>
  </si>
  <si>
    <t>2023-09-27</t>
  </si>
  <si>
    <t>2023-09-28</t>
  </si>
  <si>
    <t>2023-09-29</t>
  </si>
  <si>
    <t>2023-10-03</t>
  </si>
  <si>
    <t>2023-10-04</t>
  </si>
  <si>
    <t>2023-10-05</t>
  </si>
  <si>
    <t>2023-10-06</t>
  </si>
  <si>
    <t>2023-10-09</t>
  </si>
  <si>
    <t>2023-10-10</t>
  </si>
  <si>
    <t>2023-10-11</t>
  </si>
  <si>
    <t>2023-10-12</t>
  </si>
  <si>
    <t>2023-10-13</t>
  </si>
  <si>
    <t>2023-10-16</t>
  </si>
  <si>
    <t>2023-10-17</t>
  </si>
  <si>
    <t>2023-10-18</t>
  </si>
  <si>
    <t>2023-10-19</t>
  </si>
  <si>
    <t>2023-10-20</t>
  </si>
  <si>
    <t>2023-10-23</t>
  </si>
  <si>
    <t>2023-10-25</t>
  </si>
  <si>
    <t>2023-10-26</t>
  </si>
  <si>
    <t>2023-10-27</t>
  </si>
  <si>
    <t>2023-10-30</t>
  </si>
  <si>
    <t>2023-10-31</t>
  </si>
  <si>
    <t>2023-11-01</t>
  </si>
  <si>
    <t>2023-11-02</t>
  </si>
  <si>
    <t>2023-11-03</t>
  </si>
  <si>
    <t>2023-11-06</t>
  </si>
  <si>
    <t>2023-11-07</t>
  </si>
  <si>
    <t>2023-11-08</t>
  </si>
  <si>
    <t>2023-11-09</t>
  </si>
  <si>
    <t>2023-11-10</t>
  </si>
  <si>
    <t>2023-11-13</t>
  </si>
  <si>
    <t>2023-11-15</t>
  </si>
  <si>
    <t>2023-11-16</t>
  </si>
  <si>
    <t>2023-11-17</t>
  </si>
  <si>
    <t>2023-11-20</t>
  </si>
  <si>
    <t>2023-11-21</t>
  </si>
  <si>
    <t>2023-11-22</t>
  </si>
  <si>
    <t>2023-11-23</t>
  </si>
  <si>
    <t>2023-11-24</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</si>
  <si>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</si>
  <si>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</si>
  <si>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</si>
  <si>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</si>
  <si>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</si>
  <si>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</si>
  <si>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</si>
  <si>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</si>
  <si>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</si>
  <si>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</si>
  <si>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</si>
  <si>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</si>
  <si>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</si>
  <si>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</si>
  <si>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</si>
  <si>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</si>
  <si>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</si>
  <si>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</si>
  <si>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</si>
  <si>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</si>
  <si>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</si>
  <si>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</si>
  <si>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</si>
  <si>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</si>
  <si>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</si>
  <si>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</si>
  <si>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</si>
  <si>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</si>
  <si>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</si>
  <si>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</si>
  <si>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</si>
  <si>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</si>
  <si>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</si>
  <si>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</si>
  <si>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</si>
  <si>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</si>
  <si>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</si>
  <si>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</si>
  <si>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2024-01-23</t>
  </si>
  <si>
    <t>2024-01-24</t>
  </si>
  <si>
    <t>2024-01-25</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</si>
  <si>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</si>
  <si>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</si>
  <si>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</si>
  <si>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</si>
  <si>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</si>
  <si>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</si>
  <si>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</si>
  <si>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</si>
  <si>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</si>
  <si>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</si>
  <si>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</si>
  <si>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</si>
  <si>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</si>
  <si>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</si>
  <si>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</si>
  <si>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</si>
  <si>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</si>
  <si>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</si>
  <si>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</si>
  <si>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</si>
  <si>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</si>
  <si>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</si>
  <si>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</si>
  <si>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</si>
  <si>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</si>
  <si>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</si>
  <si>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</si>
  <si>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</si>
  <si>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</si>
  <si>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2024-03-11</t>
  </si>
  <si>
    <t>2024-03-12</t>
  </si>
  <si>
    <t>2024-03-13</t>
  </si>
  <si>
    <t>2024-03-14</t>
  </si>
  <si>
    <t>2024-03-15</t>
  </si>
  <si>
    <t>2024-03-18</t>
  </si>
  <si>
    <t>2024-03-19</t>
  </si>
  <si>
    <t>2024-03-20</t>
  </si>
  <si>
    <t>2024-03-21</t>
  </si>
  <si>
    <t>2024-03-22</t>
  </si>
  <si>
    <t>2024-03-26</t>
  </si>
  <si>
    <t>2024-03-27</t>
  </si>
  <si>
    <t>2024-03-28</t>
  </si>
  <si>
    <t>2024-04-01</t>
  </si>
  <si>
    <t>2024-04-02</t>
  </si>
  <si>
    <t>2024-04-03</t>
  </si>
  <si>
    <t>2024-04-04</t>
  </si>
  <si>
    <t>2024-04-05</t>
  </si>
  <si>
    <t>2024-04-08</t>
  </si>
  <si>
    <t>2024-04-09</t>
  </si>
  <si>
    <t>2024-04-10</t>
  </si>
  <si>
    <t>2024-04-12</t>
  </si>
  <si>
    <t>2024-04-15</t>
  </si>
  <si>
    <t>2024-04-16</t>
  </si>
  <si>
    <t>2024-04-18</t>
  </si>
  <si>
    <t>2024-04-19</t>
  </si>
  <si>
    <t>2024-04-22</t>
  </si>
  <si>
    <t>2024-04-23</t>
  </si>
  <si>
    <t>2024-04-24</t>
  </si>
  <si>
    <t>2024-04-25</t>
  </si>
  <si>
    <t>2024-04-26</t>
  </si>
  <si>
    <t>2024-04-29</t>
  </si>
  <si>
    <t>2024-04-30</t>
  </si>
  <si>
    <t>2024-05-02</t>
  </si>
  <si>
    <t>2024-05-03</t>
  </si>
  <si>
    <t>2024-05-06</t>
  </si>
  <si>
    <t>2024-05-07</t>
  </si>
  <si>
    <t>2024-05-08</t>
  </si>
  <si>
    <t>2024-05-09</t>
  </si>
  <si>
    <t>2024-05-10</t>
  </si>
  <si>
    <t>2024-05-13</t>
  </si>
  <si>
    <t>2024-05-14</t>
  </si>
  <si>
    <t>2024-05-15</t>
  </si>
  <si>
    <t>2024-05-16</t>
  </si>
  <si>
    <t>2024-05-17</t>
  </si>
  <si>
    <t>2024-05-21</t>
  </si>
  <si>
    <t>2024-05-22</t>
  </si>
  <si>
    <t>2024-05-23</t>
  </si>
  <si>
    <t>2024-05-24</t>
  </si>
  <si>
    <t>2024-05-27</t>
  </si>
  <si>
    <t>2024-05-28</t>
  </si>
  <si>
    <t>2024-05-29</t>
  </si>
  <si>
    <t>2024-05-30</t>
  </si>
  <si>
    <t>2024-05-31</t>
  </si>
  <si>
    <t>2024-06-03</t>
  </si>
  <si>
    <t>2024-06-04</t>
  </si>
  <si>
    <t>2024-06-05</t>
  </si>
  <si>
    <t>2024-06-06</t>
  </si>
  <si>
    <t>2024-06-07</t>
  </si>
  <si>
    <t>2024-06-10</t>
  </si>
  <si>
    <t>2024-06-11</t>
  </si>
  <si>
    <t>2024-06-12</t>
  </si>
  <si>
    <t>2024-06-13</t>
  </si>
  <si>
    <t>2024-06-14</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</si>
  <si>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</si>
  <si>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</si>
  <si>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</si>
  <si>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</si>
  <si>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</si>
  <si>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</si>
  <si>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</si>
  <si>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</si>
  <si>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</si>
  <si>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</si>
  <si>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</si>
  <si>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</si>
  <si>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</si>
  <si>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</si>
  <si>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</si>
  <si>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</si>
  <si>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</si>
  <si>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</si>
  <si>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</si>
  <si>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</si>
  <si>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</si>
  <si>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</si>
  <si>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</si>
  <si>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</si>
  <si>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</si>
  <si>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</si>
  <si>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</si>
  <si>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</si>
  <si>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</si>
  <si>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</si>
  <si>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</si>
  <si>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</si>
  <si>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</si>
  <si>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</si>
  <si>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</si>
  <si>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</si>
  <si>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</si>
  <si>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</si>
  <si>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</si>
  <si>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</si>
  <si>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</si>
  <si>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</si>
  <si>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</si>
  <si>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</si>
  <si>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</si>
  <si>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</si>
  <si>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</si>
  <si>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</si>
  <si>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</si>
  <si>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</si>
  <si>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</si>
  <si>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</si>
  <si>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</si>
  <si>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</si>
  <si>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</si>
  <si>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</si>
  <si>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</si>
  <si>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</si>
  <si>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</si>
  <si>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</si>
  <si>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</si>
  <si>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</si>
  <si>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</si>
  <si>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</si>
  <si>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</si>
  <si>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</si>
  <si>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</si>
  <si>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</si>
  <si>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</si>
  <si>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</si>
  <si>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</si>
  <si>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</si>
  <si>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</si>
  <si>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</si>
  <si>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</si>
  <si>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</si>
  <si>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</si>
  <si>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</si>
  <si>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</si>
  <si>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</si>
  <si>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</si>
  <si>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</si>
  <si>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</si>
  <si>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</si>
  <si>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</si>
  <si>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</si>
  <si>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</si>
  <si>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</si>
  <si>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</si>
  <si>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</si>
  <si>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</si>
  <si>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</si>
  <si>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</si>
  <si>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</si>
  <si>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</si>
  <si>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</si>
  <si>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</si>
  <si>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</si>
  <si>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</si>
  <si>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</si>
  <si>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</si>
  <si>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</si>
  <si>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</si>
  <si>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</si>
  <si>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</si>
  <si>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2024-11-18</t>
  </si>
  <si>
    <t>2024-11-19</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</si>
  <si>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</si>
  <si>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</si>
  <si>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</si>
  <si>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</si>
  <si>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</si>
  <si>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</si>
  <si>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</si>
  <si>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</si>
  <si>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</si>
  <si>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</si>
  <si>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</si>
  <si>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</si>
  <si>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</si>
  <si>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</si>
  <si>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</si>
  <si>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</si>
  <si>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</si>
  <si>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</si>
  <si>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</si>
  <si>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</si>
  <si>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</si>
  <si>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</si>
  <si>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</si>
  <si>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</si>
  <si>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</si>
  <si>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</si>
  <si>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</si>
  <si>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</si>
  <si>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</si>
  <si>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</si>
  <si>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</si>
  <si>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</si>
  <si>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</si>
  <si>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</si>
  <si>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</si>
  <si>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</si>
  <si>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</si>
  <si>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</si>
  <si>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</si>
  <si>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</si>
  <si>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</si>
  <si>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</si>
  <si>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</si>
  <si>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</si>
  <si>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</si>
  <si>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</si>
  <si>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</si>
  <si>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</si>
  <si>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</si>
  <si>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</si>
  <si>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</si>
  <si>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</si>
  <si>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</si>
  <si>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</si>
  <si>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</si>
  <si>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</si>
  <si>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</si>
  <si>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</si>
  <si>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</si>
  <si>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</si>
  <si>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</si>
  <si>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</si>
  <si>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</si>
  <si>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</si>
  <si>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</si>
  <si>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</si>
  <si>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</si>
  <si>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</si>
  <si>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</si>
  <si>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2025-02-27</t>
  </si>
  <si>
    <t>2025-02-28</t>
  </si>
  <si>
    <t>2025-03-03</t>
  </si>
  <si>
    <t>2025-03-04</t>
  </si>
  <si>
    <t>2025-03-05</t>
  </si>
  <si>
    <t>2025-03-06</t>
  </si>
  <si>
    <t>2025-03-07</t>
  </si>
  <si>
    <t>2025-03-10</t>
  </si>
  <si>
    <t>2025-03-11</t>
  </si>
  <si>
    <t>2025-03-12</t>
  </si>
  <si>
    <t>2025-03-13</t>
  </si>
  <si>
    <t>2025-03-17</t>
  </si>
  <si>
    <t>2025-03-18</t>
  </si>
  <si>
    <t>2025-03-19</t>
  </si>
  <si>
    <t>2025-03-20</t>
  </si>
  <si>
    <t>2025-03-21</t>
  </si>
  <si>
    <t>2025-03-24</t>
  </si>
  <si>
    <t>2025-03-25</t>
  </si>
  <si>
    <t>2025-03-26</t>
  </si>
  <si>
    <t>2025-03-27</t>
  </si>
  <si>
    <t>2025-03-28</t>
  </si>
  <si>
    <t>2025-04-01</t>
  </si>
  <si>
    <t>2025-04-02</t>
  </si>
  <si>
    <t>2025-04-03</t>
  </si>
  <si>
    <t>2025-04-04</t>
  </si>
  <si>
    <t>2025-04-07</t>
  </si>
  <si>
    <t>2025-04-08</t>
  </si>
  <si>
    <t>2025-04-09</t>
  </si>
  <si>
    <t>2025-04-11</t>
  </si>
  <si>
    <t>2025-04-15</t>
  </si>
  <si>
    <t>2025-04-16</t>
  </si>
  <si>
    <t>2025-04-17</t>
  </si>
  <si>
    <t>2025-04-21</t>
  </si>
  <si>
    <t>2025-04-22</t>
  </si>
  <si>
    <t>2025-04-23</t>
  </si>
  <si>
    <t>2025-04-24</t>
  </si>
  <si>
    <t>2025-04-25</t>
  </si>
  <si>
    <t>2025-04-28</t>
  </si>
  <si>
    <t>2025-04-29</t>
  </si>
  <si>
    <t>2025-04-30</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</si>
  <si>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</si>
  <si>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</si>
  <si>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</si>
  <si>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</si>
  <si>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</si>
  <si>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</si>
  <si>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</si>
  <si>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</si>
  <si>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</si>
  <si>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</si>
  <si>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</si>
  <si>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</si>
  <si>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</si>
  <si>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</si>
  <si>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</si>
  <si>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</si>
  <si>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</si>
  <si>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</si>
  <si>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</si>
  <si>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</si>
  <si>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</si>
  <si>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</si>
  <si>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</si>
  <si>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</si>
  <si>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</si>
  <si>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</si>
  <si>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</si>
  <si>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</si>
  <si>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</si>
  <si>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</si>
  <si>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</si>
  <si>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</si>
  <si>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</si>
  <si>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</si>
  <si>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</si>
  <si>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</si>
  <si>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</si>
  <si>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</si>
  <si>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</si>
  <si>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</si>
  <si>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</si>
  <si>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</si>
  <si>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</si>
  <si>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</si>
  <si>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</si>
  <si>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</si>
  <si>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</si>
  <si>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</si>
  <si>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</si>
  <si>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</si>
  <si>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</si>
  <si>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</si>
  <si>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</si>
  <si>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</si>
  <si>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</si>
  <si>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</si>
  <si>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</si>
  <si>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</si>
  <si>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</si>
  <si>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</si>
  <si>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</si>
  <si>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</si>
  <si>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</si>
  <si>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</si>
  <si>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</si>
  <si>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</si>
  <si>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</si>
  <si>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</si>
  <si>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</si>
  <si>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</si>
  <si>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</si>
  <si>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</si>
  <si>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</si>
  <si>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</si>
  <si>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</si>
  <si>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2025-08-18</t>
  </si>
  <si>
    <t>2025-08-19</t>
  </si>
  <si>
    <t>2025-08-20</t>
  </si>
  <si>
    <t>2025-08-21</t>
  </si>
  <si>
    <t>2025-08-22</t>
  </si>
  <si>
    <t>2025-08-25</t>
  </si>
  <si>
    <t>2025-08-26</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</si>
  <si>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</si>
  <si>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</si>
  <si>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</si>
  <si>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</si>
  <si>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</si>
  <si>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</si>
  <si>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</si>
  <si>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</si>
  <si>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</si>
  <si>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</si>
  <si>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</si>
  <si>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</si>
  <si>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</si>
  <si>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</si>
  <si>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</si>
  <si>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</si>
  <si>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</si>
  <si>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</si>
  <si>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</si>
  <si>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</si>
  <si>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</si>
  <si>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</si>
  <si>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</si>
  <si>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</si>
  <si>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</si>
  <si>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2025-10-03</t>
  </si>
  <si>
    <t>2025-10-06</t>
  </si>
  <si>
    <t>2025-10-07</t>
  </si>
  <si>
    <t>2025-10-08</t>
  </si>
  <si>
    <t>2025-10-09</t>
  </si>
  <si>
    <t>2025-10-10</t>
  </si>
  <si>
    <t>2025-10-13</t>
  </si>
  <si>
    <t>2025-10-14</t>
  </si>
  <si>
    <t>2025-10-15</t>
  </si>
  <si>
    <t>2025-10-16</t>
  </si>
  <si>
    <t>2025-10-17</t>
  </si>
  <si>
    <t>2025-10-20</t>
  </si>
  <si>
    <t>2025-10-21</t>
  </si>
  <si>
    <t>2025-10-23</t>
  </si>
  <si>
    <t>2025-10-24</t>
  </si>
  <si>
    <t>2025-10-27</t>
  </si>
  <si>
    <t>2025-10-28</t>
  </si>
  <si>
    <t>2025-10-29</t>
  </si>
  <si>
    <t>2025-10-30</t>
  </si>
  <si>
    <t>2025-10-31</t>
  </si>
  <si>
    <t>2025-11-03</t>
  </si>
  <si>
    <t>2025-11-04</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</si>
  <si>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</si>
  <si>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</si>
  <si>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</si>
  <si>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</si>
  <si>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</si>
  <si>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</si>
  <si>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</si>
  <si>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</si>
  <si>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</si>
  <si>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</si>
  <si>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</si>
  <si>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</si>
  <si>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</si>
  <si>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</si>
  <si>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</si>
  <si>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</si>
  <si>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</si>
  <si>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</si>
  <si>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</si>
  <si>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</si>
  <si>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</si>
  <si>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</si>
  <si>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</si>
  <si>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</si>
  <si>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</si>
  <si>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</si>
  <si>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</si>
  <si>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</si>
  <si>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</si>
  <si>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</si>
  <si>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</si>
  <si>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</si>
  <si>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</si>
  <si>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</si>
  <si>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</si>
  <si>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2025-12-26</t>
  </si>
  <si>
    <t>2025-12-29</t>
  </si>
  <si>
    <t>2025-12-30</t>
  </si>
  <si>
    <t>2025-12-31</t>
  </si>
  <si>
    <t>2026-01-01</t>
  </si>
  <si>
    <t>2026-01-02</t>
  </si>
  <si>
    <t>2026-01-05</t>
  </si>
  <si>
    <t>2026-01-06</t>
  </si>
  <si>
    <t>2026-01-07</t>
  </si>
  <si>
    <t>2026-01-08</t>
  </si>
  <si>
    <t>2026-01-09</t>
  </si>
  <si>
    <t>2026-01-12</t>
  </si>
  <si>
    <t>2026-01-13</t>
  </si>
  <si>
    <t>2026-01-14</t>
  </si>
  <si>
    <t>2026-01-15</t>
  </si>
  <si>
    <t>2026-01-16</t>
  </si>
  <si>
    <t>2026-01-19</t>
  </si>
  <si>
    <t>2026-01-20</t>
  </si>
  <si>
    <t>2026-01-21</t>
  </si>
  <si>
    <t>2026-01-22</t>
  </si>
  <si>
    <t>2026-01-23</t>
  </si>
  <si>
    <t>2026-01-27</t>
  </si>
  <si>
    <t>2026-01-28</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</si>
  <si>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</si>
  <si>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</si>
  <si>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</si>
  <si>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</si>
  <si>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</si>
  <si>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</si>
  <si>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</si>
  <si>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</si>
  <si>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</si>
  <si>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</si>
  <si>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</si>
  <si>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</si>
  <si>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</si>
  <si>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</si>
  <si>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</si>
  <si>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</si>
  <si>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</si>
  <si>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</si>
  <si>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2026-02-24</t>
  </si>
  <si>
    <t>2026-02-25</t>
  </si>
  <si>
    <t>2026-02-26</t>
  </si>
  <si>
    <t>2026-02-27</t>
  </si>
  <si>
    <t>2026-03-02</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</si>
  <si>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</si>
  <si>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</si>
  <si>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</si>
  <si>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</si>
  <si>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</si>
  <si>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</si>
  <si>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</si>
  <si>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</si>
  <si>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</si>
  <si>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</si>
  <si>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</si>
  <si>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</si>
  <si>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</si>
  <si>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</si>
  <si>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</si>
  <si>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</si>
  <si>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2026-03-27</t>
  </si>
  <si>
    <t>2026-03-30</t>
  </si>
  <si>
    <t>2026-04-01</t>
  </si>
  <si>
    <t>2026-04-02</t>
  </si>
  <si>
    <t>2026-04-06</t>
  </si>
  <si>
    <t>2026-04-07</t>
  </si>
  <si>
    <t>2026-04-08</t>
  </si>
  <si>
    <t>2026-04-09</t>
  </si>
  <si>
    <t>Returns</t>
  </si>
  <si>
    <t>Sorted Returns</t>
  </si>
  <si>
    <t>Calculation of Value at Risk - Hind. Uniliver(Historical)</t>
  </si>
  <si>
    <t>Std Deviation</t>
  </si>
  <si>
    <t>Min</t>
  </si>
  <si>
    <t>Max</t>
  </si>
  <si>
    <t>Percentile</t>
  </si>
  <si>
    <t>VAR %</t>
  </si>
  <si>
    <t>CMP</t>
  </si>
  <si>
    <t>Stock Price</t>
  </si>
  <si>
    <t>VAR(INR)</t>
  </si>
  <si>
    <t>Confidence</t>
  </si>
  <si>
    <t>Replications</t>
  </si>
  <si>
    <t>Simulated Returns</t>
  </si>
  <si>
    <t>Calculation of Value at Risk - Hind. Uniliver(Simulation)</t>
  </si>
  <si>
    <t>Historical Approach</t>
  </si>
  <si>
    <t xml:space="preserve">Monte Carlo Simulation  </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</si>
  <si>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</si>
  <si>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</si>
  <si>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</si>
  <si>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</si>
  <si>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</si>
  <si>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</si>
  <si>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</si>
  <si>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</si>
  <si>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</si>
  <si>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</si>
  <si>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</si>
  <si>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</si>
  <si>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</si>
  <si>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</si>
  <si>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</si>
  <si>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</si>
  <si>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</si>
  <si>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</si>
  <si>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</si>
  <si>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</si>
  <si>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</si>
  <si>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</si>
  <si>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</si>
  <si>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</si>
  <si>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</si>
  <si>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</si>
  <si>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</si>
  <si>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</si>
  <si>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</si>
  <si>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</si>
  <si>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</si>
  <si>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</si>
  <si>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</si>
  <si>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</si>
  <si>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</si>
  <si>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</si>
  <si>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</si>
  <si>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</si>
  <si>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</si>
  <si>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</si>
  <si>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Textiles</t>
  </si>
  <si>
    <t>A K CAPITAL SERVICES LTD</t>
  </si>
  <si>
    <t>Finance (including NBFCs)</t>
  </si>
  <si>
    <t>A.F. Enterprises Ltd</t>
  </si>
  <si>
    <t>AFEL</t>
  </si>
  <si>
    <t>Investment Companies</t>
  </si>
  <si>
    <t>A-1 ACID LTD</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</si>
  <si>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</si>
  <si>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</si>
  <si>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</si>
  <si>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</si>
  <si>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</si>
  <si>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</si>
  <si>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</si>
  <si>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</si>
  <si>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</si>
  <si>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</si>
  <si>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</si>
  <si>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</si>
  <si>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</si>
  <si>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</si>
  <si>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</si>
  <si>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</si>
  <si>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</si>
  <si>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</si>
  <si>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</si>
  <si>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</si>
  <si>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</si>
  <si>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</si>
  <si>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</si>
  <si>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</si>
  <si>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</si>
  <si>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</si>
  <si>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</si>
  <si>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</si>
  <si>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</si>
  <si>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</si>
  <si>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</si>
  <si>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</si>
  <si>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</si>
  <si>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</si>
  <si>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</si>
  <si>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</si>
  <si>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</si>
  <si>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</si>
  <si>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</si>
  <si>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</si>
  <si>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</si>
  <si>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</si>
  <si>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</si>
  <si>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</si>
  <si>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</si>
  <si>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</si>
  <si>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</si>
  <si>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</si>
  <si>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</si>
  <si>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</si>
  <si>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</si>
  <si>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</si>
  <si>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</si>
  <si>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</si>
  <si>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</si>
  <si>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</si>
  <si>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</si>
  <si>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</si>
  <si>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</si>
  <si>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</si>
  <si>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</si>
  <si>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</si>
  <si>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</si>
  <si>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</si>
  <si>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</si>
  <si>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</si>
  <si>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</si>
  <si>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</si>
  <si>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</si>
  <si>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</si>
  <si>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</si>
  <si>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</si>
  <si>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</si>
  <si>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</si>
  <si>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</si>
  <si>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</si>
  <si>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</si>
  <si>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</si>
  <si>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</si>
  <si>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</si>
  <si>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</si>
  <si>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</si>
  <si>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</si>
  <si>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</si>
  <si>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</si>
  <si>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</si>
  <si>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</si>
  <si>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</si>
  <si>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</si>
  <si>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</si>
  <si>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</si>
  <si>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</si>
  <si>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</si>
  <si>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</si>
  <si>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</si>
  <si>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</si>
  <si>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</si>
  <si>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</si>
  <si>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</si>
  <si>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</si>
  <si>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</si>
  <si>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</si>
  <si>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</si>
  <si>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</si>
  <si>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</si>
  <si>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</si>
  <si>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</si>
  <si>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</si>
  <si>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</si>
  <si>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</si>
  <si>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</si>
  <si>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</si>
  <si>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</si>
  <si>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</si>
  <si>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</si>
  <si>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</si>
  <si>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</si>
  <si>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</si>
  <si>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</si>
  <si>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</si>
  <si>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</si>
  <si>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</si>
  <si>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</si>
  <si>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</si>
  <si>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</si>
  <si>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</si>
  <si>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</si>
  <si>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</si>
  <si>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</si>
  <si>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</si>
  <si>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</si>
  <si>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</si>
  <si>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</si>
  <si>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</si>
  <si>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</si>
  <si>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</si>
  <si>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</si>
  <si>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</si>
  <si>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</si>
  <si>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</si>
  <si>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</si>
  <si>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</si>
  <si>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</si>
  <si>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</si>
  <si>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</si>
  <si>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</si>
  <si>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</si>
  <si>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</si>
  <si>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</si>
  <si>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</si>
  <si>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</si>
  <si>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</si>
  <si>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</si>
  <si>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</si>
  <si>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</si>
  <si>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</si>
  <si>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</si>
  <si>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</si>
  <si>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</si>
  <si>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</si>
  <si>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</si>
  <si>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</si>
  <si>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</si>
  <si>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</si>
  <si>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</si>
  <si>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</si>
  <si>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</si>
  <si>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</si>
  <si>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</si>
  <si>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</si>
  <si>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</si>
  <si>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</si>
  <si>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</si>
  <si>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</si>
  <si>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</si>
  <si>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</si>
  <si>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</si>
  <si>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</si>
  <si>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</si>
  <si>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</si>
  <si>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</si>
  <si>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</si>
  <si>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</si>
  <si>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</si>
  <si>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</si>
  <si>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</si>
  <si>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</si>
  <si>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</si>
  <si>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</si>
  <si>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</si>
  <si>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</si>
  <si>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</si>
  <si>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</si>
  <si>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</si>
  <si>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</si>
  <si>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</si>
  <si>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</si>
  <si>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</si>
  <si>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</si>
  <si>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</si>
  <si>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</si>
  <si>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</si>
  <si>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</si>
  <si>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</si>
  <si>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</si>
  <si>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</si>
  <si>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</si>
  <si>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</si>
  <si>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</si>
  <si>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</si>
  <si>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</si>
  <si>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</si>
  <si>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</si>
  <si>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</si>
  <si>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</si>
  <si>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</si>
  <si>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</si>
  <si>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</si>
  <si>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</si>
  <si>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</si>
  <si>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</si>
  <si>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</si>
  <si>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</si>
  <si>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</si>
  <si>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</si>
  <si>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</si>
  <si>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</si>
  <si>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</si>
  <si>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</si>
  <si>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</si>
  <si>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</si>
  <si>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</si>
  <si>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</si>
  <si>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</si>
  <si>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</si>
  <si>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</si>
  <si>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</si>
  <si>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</si>
  <si>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</si>
  <si>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</si>
  <si>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</si>
  <si>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</si>
  <si>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</si>
  <si>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</si>
  <si>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</si>
  <si>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</si>
  <si>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</si>
  <si>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</si>
  <si>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</si>
  <si>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</si>
  <si>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</si>
  <si>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</si>
  <si>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</si>
  <si>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</si>
  <si>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</si>
  <si>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</si>
  <si>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</si>
  <si>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</si>
  <si>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</si>
  <si>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</si>
  <si>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</si>
  <si>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</si>
  <si>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</si>
  <si>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</si>
  <si>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</si>
  <si>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</si>
  <si>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</si>
  <si>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</si>
  <si>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</si>
  <si>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</si>
  <si>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</si>
  <si>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</si>
  <si>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</si>
  <si>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</si>
  <si>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</si>
  <si>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</si>
  <si>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</si>
  <si>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</si>
  <si>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</si>
  <si>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</si>
  <si>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</si>
  <si>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</si>
  <si>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</si>
  <si>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</si>
  <si>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</si>
  <si>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</si>
  <si>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</si>
  <si>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</si>
  <si>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</si>
  <si>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</si>
  <si>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</si>
  <si>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</si>
  <si>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</si>
  <si>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</si>
  <si>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</si>
  <si>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</si>
  <si>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</si>
  <si>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</si>
  <si>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</si>
  <si>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</si>
  <si>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</si>
  <si>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</si>
  <si>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</si>
  <si>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</si>
  <si>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</si>
  <si>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</si>
  <si>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</si>
  <si>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</si>
  <si>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</si>
  <si>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</si>
  <si>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</si>
  <si>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</si>
  <si>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</si>
  <si>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</si>
  <si>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</si>
  <si>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</si>
  <si>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</si>
  <si>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</si>
  <si>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</si>
  <si>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</si>
  <si>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</si>
  <si>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</si>
  <si>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</si>
  <si>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</si>
  <si>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</si>
  <si>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</si>
  <si>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</si>
  <si>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</si>
  <si>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</si>
  <si>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</si>
  <si>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</si>
  <si>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</si>
  <si>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</si>
  <si>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</si>
  <si>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</si>
  <si>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</si>
  <si>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</si>
  <si>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</si>
  <si>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</si>
  <si>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</si>
  <si>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</si>
  <si>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</si>
  <si>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</si>
  <si>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</si>
  <si>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</si>
  <si>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</si>
  <si>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</si>
  <si>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</si>
  <si>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</si>
  <si>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</si>
  <si>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</si>
  <si>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</si>
  <si>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</si>
  <si>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</si>
  <si>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</si>
  <si>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</si>
  <si>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</si>
  <si>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</si>
  <si>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</si>
  <si>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</si>
  <si>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</si>
  <si>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</si>
  <si>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</si>
  <si>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</si>
  <si>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</si>
  <si>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</si>
  <si>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</si>
  <si>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</si>
  <si>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</si>
  <si>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</si>
  <si>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</si>
  <si>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</si>
  <si>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</si>
  <si>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</si>
  <si>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</si>
  <si>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</si>
  <si>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</si>
  <si>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</si>
  <si>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</si>
  <si>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</si>
  <si>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</si>
  <si>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</si>
  <si>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</si>
  <si>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</si>
  <si>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</si>
  <si>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</si>
  <si>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</si>
  <si>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</si>
  <si>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</si>
  <si>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</si>
  <si>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</si>
  <si>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</si>
  <si>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</si>
  <si>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</si>
  <si>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</si>
  <si>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</si>
  <si>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</si>
  <si>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</si>
  <si>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</si>
  <si>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</si>
  <si>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</si>
  <si>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</si>
  <si>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</si>
  <si>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</si>
  <si>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</si>
  <si>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</si>
  <si>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</si>
  <si>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</si>
  <si>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</si>
  <si>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</si>
  <si>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</si>
  <si>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</si>
  <si>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</si>
  <si>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</si>
  <si>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</si>
  <si>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</si>
  <si>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</si>
  <si>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</si>
  <si>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</si>
  <si>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</si>
  <si>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</si>
  <si>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</si>
  <si>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</si>
  <si>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</si>
  <si>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</si>
  <si>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</si>
  <si>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</si>
  <si>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</si>
  <si>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</si>
  <si>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</si>
  <si>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</si>
  <si>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</si>
  <si>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</si>
  <si>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</si>
  <si>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</si>
  <si>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</si>
  <si>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</si>
  <si>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</si>
  <si>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</si>
  <si>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</si>
  <si>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</si>
  <si>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</si>
  <si>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</si>
  <si>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</si>
  <si>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</si>
  <si>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</si>
  <si>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</si>
  <si>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</si>
  <si>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</si>
  <si>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</si>
  <si>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</si>
  <si>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</si>
  <si>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</si>
  <si>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</si>
  <si>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</si>
  <si>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</si>
  <si>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</si>
  <si>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</si>
  <si>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</si>
  <si>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</si>
  <si>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</si>
  <si>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</si>
  <si>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</si>
  <si>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</si>
  <si>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</si>
  <si>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</si>
  <si>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</si>
  <si>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</si>
  <si>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</si>
  <si>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</si>
  <si>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</si>
  <si>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</si>
  <si>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</si>
  <si>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</si>
  <si>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</si>
  <si>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</si>
  <si>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</si>
  <si>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</si>
  <si>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</si>
  <si>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</si>
  <si>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</si>
  <si>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</si>
  <si>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</si>
  <si>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</si>
  <si>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</si>
  <si>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</si>
  <si>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</si>
  <si>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</si>
  <si>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</si>
  <si>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</si>
  <si>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</si>
  <si>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</si>
  <si>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</si>
  <si>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</si>
  <si>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</si>
  <si>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</si>
  <si>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</si>
  <si>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</si>
  <si>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</si>
  <si>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</si>
  <si>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</si>
  <si>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</si>
  <si>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</si>
  <si>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</si>
  <si>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</si>
  <si>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</si>
  <si>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</si>
  <si>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</si>
  <si>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</si>
  <si>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</si>
  <si>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</si>
  <si>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</si>
  <si>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</si>
  <si>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</si>
  <si>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</si>
  <si>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</si>
  <si>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</si>
  <si>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</si>
  <si>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</si>
  <si>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</si>
  <si>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</si>
  <si>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</si>
  <si>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</si>
  <si>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</si>
  <si>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</si>
  <si>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</si>
  <si>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</si>
  <si>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</si>
  <si>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</si>
  <si>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</si>
  <si>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</si>
  <si>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</si>
  <si>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</si>
  <si>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</si>
  <si>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</si>
  <si>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</si>
  <si>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</si>
  <si>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</si>
  <si>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</si>
  <si>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</si>
  <si>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</si>
  <si>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</si>
  <si>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</si>
  <si>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</si>
  <si>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</si>
  <si>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</si>
  <si>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</si>
  <si>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</si>
  <si>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</si>
  <si>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</si>
  <si>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</si>
  <si>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</si>
  <si>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</si>
  <si>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</si>
  <si>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</si>
  <si>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</si>
  <si>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</si>
  <si>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</si>
  <si>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</si>
  <si>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</si>
  <si>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</si>
  <si>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</si>
  <si>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</si>
  <si>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</si>
  <si>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</si>
  <si>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</si>
  <si>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</si>
  <si>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</si>
  <si>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</si>
  <si>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</si>
  <si>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</si>
  <si>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</si>
  <si>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</si>
  <si>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</si>
  <si>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</si>
  <si>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</si>
  <si>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</si>
  <si>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</si>
  <si>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</si>
  <si>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</si>
  <si>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</si>
  <si>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</si>
  <si>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</si>
  <si>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</si>
  <si>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</si>
  <si>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</si>
  <si>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</si>
  <si>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</si>
  <si>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</si>
  <si>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</si>
  <si>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</si>
  <si>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</si>
  <si>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</si>
  <si>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</si>
  <si>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</si>
  <si>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</si>
  <si>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</si>
  <si>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</si>
  <si>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</si>
  <si>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</si>
  <si>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</si>
  <si>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</si>
  <si>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</si>
  <si>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</si>
  <si>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</si>
  <si>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</si>
  <si>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</si>
  <si>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</si>
  <si>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</si>
  <si>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</si>
  <si>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</si>
  <si>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</si>
  <si>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</si>
  <si>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</si>
  <si>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</si>
  <si>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</si>
  <si>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</si>
  <si>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</si>
  <si>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</si>
  <si>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</si>
  <si>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</si>
  <si>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</si>
  <si>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</si>
  <si>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</si>
  <si>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</si>
  <si>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</si>
  <si>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</si>
  <si>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</si>
  <si>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</si>
  <si>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</si>
  <si>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</si>
  <si>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</si>
  <si>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</si>
  <si>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</si>
  <si>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</si>
  <si>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</si>
  <si>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</si>
  <si>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</si>
  <si>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</si>
  <si>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</si>
  <si>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</si>
  <si>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</si>
  <si>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</si>
  <si>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</si>
  <si>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</si>
  <si>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</si>
  <si>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</si>
  <si>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</si>
  <si>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</si>
  <si>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</si>
  <si>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</si>
  <si>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</si>
  <si>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</si>
  <si>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</si>
  <si>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</si>
  <si>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</si>
  <si>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</si>
  <si>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</si>
  <si>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</si>
  <si>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</si>
  <si>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</si>
  <si>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</si>
  <si>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</si>
  <si>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</si>
  <si>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</si>
  <si>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</si>
  <si>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</si>
  <si>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</si>
  <si>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</si>
  <si>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</si>
  <si>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</si>
  <si>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</si>
  <si>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</si>
  <si>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</si>
  <si>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</si>
  <si>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</si>
  <si>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</si>
  <si>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</si>
  <si>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</si>
  <si>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</si>
  <si>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</si>
  <si>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</si>
  <si>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</si>
  <si>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</si>
  <si>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</si>
  <si>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</si>
  <si>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</si>
  <si>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</si>
  <si>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</si>
  <si>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</si>
  <si>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</si>
  <si>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</si>
  <si>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</si>
  <si>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</si>
  <si>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</si>
  <si>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</si>
  <si>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</si>
  <si>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</si>
  <si>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</si>
  <si>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</si>
  <si>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</si>
  <si>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</si>
  <si>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</si>
  <si>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</si>
  <si>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</si>
  <si>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</si>
  <si>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</si>
  <si>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</si>
  <si>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&amp; A LTD</t>
  </si>
  <si>
    <t>B A G FILMS AND MEDIA LTD</t>
  </si>
  <si>
    <t>BAGFILMS</t>
  </si>
  <si>
    <t>Broadcasting &amp; Cable TV</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</si>
  <si>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</si>
  <si>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</si>
  <si>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</si>
  <si>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</si>
  <si>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</si>
  <si>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</si>
  <si>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</si>
  <si>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</si>
  <si>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</si>
  <si>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</si>
  <si>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</si>
  <si>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</si>
  <si>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</si>
  <si>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</si>
  <si>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</si>
  <si>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</si>
  <si>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</si>
  <si>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</si>
  <si>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</si>
  <si>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</si>
  <si>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</si>
  <si>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</si>
  <si>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</si>
  <si>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</si>
  <si>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</si>
  <si>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</si>
  <si>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</si>
  <si>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</si>
  <si>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</si>
  <si>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</si>
  <si>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</si>
  <si>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</si>
  <si>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</si>
  <si>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</si>
  <si>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</si>
  <si>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</si>
  <si>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</si>
  <si>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</si>
  <si>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</si>
  <si>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</si>
  <si>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</si>
  <si>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</si>
  <si>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</si>
  <si>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</si>
  <si>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</si>
  <si>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</si>
  <si>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</si>
  <si>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</si>
  <si>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</si>
  <si>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</si>
  <si>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</si>
  <si>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</si>
  <si>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</si>
  <si>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</si>
  <si>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</si>
  <si>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</si>
  <si>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</si>
  <si>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</si>
  <si>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</si>
  <si>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</si>
  <si>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</si>
  <si>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</si>
  <si>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</si>
  <si>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</si>
  <si>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</si>
  <si>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</si>
  <si>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</si>
  <si>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</si>
  <si>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</si>
  <si>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</si>
  <si>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</si>
  <si>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</si>
  <si>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</si>
  <si>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</si>
  <si>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</si>
  <si>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</si>
  <si>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</si>
  <si>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</si>
  <si>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</si>
  <si>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</si>
  <si>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</si>
  <si>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</si>
  <si>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</si>
  <si>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</si>
  <si>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</si>
  <si>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</si>
  <si>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</si>
  <si>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</si>
  <si>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</si>
  <si>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</si>
  <si>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</si>
  <si>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</si>
  <si>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</si>
  <si>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</si>
  <si>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</si>
  <si>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</si>
  <si>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</si>
  <si>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</si>
  <si>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</si>
  <si>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</si>
  <si>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</si>
  <si>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</si>
  <si>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</si>
  <si>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</si>
  <si>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</si>
  <si>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</si>
  <si>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</si>
  <si>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</si>
  <si>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</si>
  <si>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</si>
  <si>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</si>
  <si>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</si>
  <si>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</si>
  <si>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</si>
  <si>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</si>
  <si>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</si>
  <si>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</si>
  <si>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</si>
  <si>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</si>
  <si>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</si>
  <si>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</si>
  <si>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</si>
  <si>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</si>
  <si>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</si>
  <si>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</si>
  <si>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</si>
  <si>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</si>
  <si>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</si>
  <si>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</si>
  <si>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</si>
  <si>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</si>
  <si>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</si>
  <si>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</si>
  <si>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</si>
  <si>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</si>
  <si>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</si>
  <si>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</si>
  <si>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</si>
  <si>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</si>
  <si>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</si>
  <si>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</si>
  <si>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</si>
  <si>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</si>
  <si>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</si>
  <si>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</si>
  <si>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</si>
  <si>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</si>
  <si>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</si>
  <si>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</si>
  <si>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</si>
  <si>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</si>
  <si>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</si>
  <si>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</si>
  <si>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</si>
  <si>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</si>
  <si>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</si>
  <si>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</si>
  <si>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</si>
  <si>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</si>
  <si>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</si>
  <si>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</si>
  <si>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</si>
  <si>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</si>
  <si>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</si>
  <si>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</si>
  <si>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</si>
  <si>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</si>
  <si>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</si>
  <si>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</si>
  <si>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</si>
  <si>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</si>
  <si>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</si>
  <si>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</si>
  <si>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</si>
  <si>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</si>
  <si>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</si>
  <si>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</si>
  <si>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</si>
  <si>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</si>
  <si>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</si>
  <si>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</si>
  <si>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</si>
  <si>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</si>
  <si>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</si>
  <si>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</si>
  <si>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</si>
  <si>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</si>
  <si>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</si>
  <si>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</si>
  <si>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</si>
  <si>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</si>
  <si>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</si>
  <si>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</si>
  <si>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</si>
  <si>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</si>
  <si>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</si>
  <si>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</si>
  <si>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</si>
  <si>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</si>
  <si>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</si>
  <si>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</si>
  <si>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</si>
  <si>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</si>
  <si>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</si>
  <si>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</si>
  <si>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</si>
  <si>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</si>
  <si>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</si>
  <si>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</si>
  <si>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</si>
  <si>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</si>
  <si>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</si>
  <si>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</si>
  <si>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</si>
  <si>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</si>
  <si>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</si>
  <si>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</si>
  <si>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</si>
  <si>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</si>
  <si>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</si>
  <si>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</si>
  <si>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</si>
  <si>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</si>
  <si>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</si>
  <si>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</si>
  <si>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</si>
  <si>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</si>
  <si>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</si>
  <si>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</si>
  <si>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</si>
  <si>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</si>
  <si>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</si>
  <si>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</si>
  <si>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</si>
  <si>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</si>
  <si>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</si>
  <si>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</si>
  <si>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</si>
  <si>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</si>
  <si>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</si>
  <si>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</si>
  <si>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</si>
  <si>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</si>
  <si>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</si>
  <si>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</si>
  <si>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</si>
  <si>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</si>
  <si>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</si>
  <si>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</si>
  <si>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</si>
  <si>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</si>
  <si>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</si>
  <si>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</si>
  <si>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</si>
  <si>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</si>
  <si>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</si>
  <si>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</si>
  <si>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</si>
  <si>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</si>
  <si>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</si>
  <si>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</si>
  <si>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</si>
  <si>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</si>
  <si>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</si>
  <si>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</si>
  <si>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</si>
  <si>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</si>
  <si>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</si>
  <si>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</si>
  <si>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</si>
  <si>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</si>
  <si>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</si>
  <si>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</si>
  <si>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</si>
  <si>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</si>
  <si>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</si>
  <si>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</si>
  <si>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</si>
  <si>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</si>
  <si>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</si>
  <si>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</si>
  <si>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</si>
  <si>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</si>
  <si>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</si>
  <si>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</si>
  <si>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</si>
  <si>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</si>
  <si>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</si>
  <si>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</si>
  <si>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</si>
  <si>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</si>
  <si>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</si>
  <si>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</si>
  <si>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</si>
  <si>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</si>
  <si>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</si>
  <si>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</si>
  <si>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</si>
  <si>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</si>
  <si>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</si>
  <si>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</si>
  <si>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</si>
  <si>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</si>
  <si>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</si>
  <si>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</si>
  <si>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</si>
  <si>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</si>
  <si>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</si>
  <si>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</si>
  <si>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</si>
  <si>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</si>
  <si>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</si>
  <si>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</si>
  <si>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</si>
  <si>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</si>
  <si>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</si>
  <si>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</si>
  <si>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</si>
  <si>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</si>
  <si>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</si>
  <si>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</si>
  <si>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</si>
  <si>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</si>
  <si>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</si>
  <si>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</si>
  <si>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</si>
  <si>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</si>
  <si>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</si>
  <si>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</si>
  <si>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</si>
  <si>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</si>
  <si>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</si>
  <si>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</si>
  <si>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</si>
  <si>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</si>
  <si>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</si>
  <si>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</si>
  <si>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</si>
  <si>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</si>
  <si>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</si>
  <si>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</si>
  <si>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</si>
  <si>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</si>
  <si>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</si>
  <si>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</si>
  <si>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</si>
  <si>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</si>
  <si>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</si>
  <si>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</si>
  <si>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</si>
  <si>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</si>
  <si>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</si>
  <si>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</si>
  <si>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</si>
  <si>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</si>
  <si>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</si>
  <si>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</si>
  <si>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</si>
  <si>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</si>
  <si>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</si>
  <si>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</si>
  <si>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</si>
  <si>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</si>
  <si>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</si>
  <si>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</si>
  <si>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</si>
  <si>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</si>
  <si>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</si>
  <si>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</si>
  <si>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</si>
  <si>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</si>
  <si>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</si>
  <si>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</si>
  <si>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</si>
  <si>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</si>
  <si>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</si>
  <si>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</si>
  <si>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</si>
  <si>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</si>
  <si>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</si>
  <si>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</si>
  <si>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</si>
  <si>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</si>
  <si>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</si>
  <si>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</si>
  <si>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</si>
  <si>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</si>
  <si>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</si>
  <si>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</si>
  <si>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</si>
  <si>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</si>
  <si>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</si>
  <si>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</si>
  <si>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</si>
  <si>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</si>
  <si>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</si>
  <si>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</si>
  <si>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</si>
  <si>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</si>
  <si>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</si>
  <si>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</si>
  <si>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</si>
  <si>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</si>
  <si>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</si>
  <si>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</si>
  <si>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</si>
  <si>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</si>
  <si>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</si>
  <si>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</si>
  <si>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</si>
  <si>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</si>
  <si>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</si>
  <si>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</si>
  <si>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</si>
  <si>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</si>
  <si>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</si>
  <si>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</si>
  <si>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</si>
  <si>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</si>
  <si>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</si>
  <si>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</si>
  <si>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</si>
  <si>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</si>
  <si>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</si>
  <si>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</si>
  <si>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</si>
  <si>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</si>
  <si>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</si>
  <si>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</si>
  <si>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</si>
  <si>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</si>
  <si>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</si>
  <si>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</si>
  <si>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</si>
  <si>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</si>
  <si>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</si>
  <si>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</si>
  <si>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</si>
  <si>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</si>
  <si>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</si>
  <si>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</si>
  <si>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</si>
  <si>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</si>
  <si>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</si>
  <si>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</si>
  <si>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</si>
  <si>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</si>
  <si>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</si>
  <si>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</si>
  <si>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</si>
  <si>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</si>
  <si>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</si>
  <si>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</si>
  <si>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</si>
  <si>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</si>
  <si>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</si>
  <si>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</si>
  <si>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</si>
  <si>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</si>
  <si>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</si>
  <si>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</si>
  <si>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</si>
  <si>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</si>
  <si>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</si>
  <si>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</si>
  <si>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</si>
  <si>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</si>
  <si>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</si>
  <si>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</si>
  <si>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</si>
  <si>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</si>
  <si>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</si>
  <si>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</si>
  <si>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</si>
  <si>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</si>
  <si>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</si>
  <si>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</si>
  <si>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</si>
  <si>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</si>
  <si>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</si>
  <si>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</si>
  <si>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</si>
  <si>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</si>
  <si>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</si>
  <si>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</si>
  <si>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</si>
  <si>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</si>
  <si>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</si>
  <si>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</si>
  <si>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</si>
  <si>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</si>
  <si>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</si>
  <si>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</si>
  <si>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</si>
  <si>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</si>
  <si>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</si>
  <si>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</si>
  <si>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</si>
  <si>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</si>
  <si>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</si>
  <si>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</si>
  <si>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</si>
  <si>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</si>
  <si>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</si>
  <si>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</si>
  <si>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</si>
  <si>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</si>
  <si>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</si>
  <si>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</si>
  <si>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</si>
  <si>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</si>
  <si>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</si>
  <si>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</si>
  <si>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</si>
  <si>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</si>
  <si>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</si>
  <si>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</si>
  <si>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</si>
  <si>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</si>
  <si>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</si>
  <si>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</si>
  <si>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</si>
  <si>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</si>
  <si>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</si>
  <si>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</si>
  <si>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</si>
  <si>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</si>
  <si>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</si>
  <si>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</si>
  <si>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</si>
  <si>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</si>
  <si>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</si>
  <si>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</si>
  <si>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</si>
  <si>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</si>
  <si>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</si>
  <si>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</si>
  <si>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</si>
  <si>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</si>
  <si>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</si>
  <si>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</si>
  <si>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</si>
  <si>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</si>
  <si>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</si>
  <si>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</si>
  <si>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</si>
  <si>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</si>
  <si>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</si>
  <si>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</si>
  <si>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</si>
  <si>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</si>
  <si>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</si>
  <si>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</si>
  <si>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</si>
  <si>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</si>
  <si>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</si>
  <si>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</si>
  <si>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</si>
  <si>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</si>
  <si>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</si>
  <si>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</si>
  <si>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</si>
  <si>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</si>
  <si>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</si>
  <si>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</si>
  <si>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</si>
  <si>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</si>
  <si>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</si>
  <si>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</si>
  <si>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</si>
  <si>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</si>
  <si>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</si>
  <si>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</si>
  <si>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</si>
  <si>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</si>
  <si>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</si>
  <si>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</si>
  <si>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</si>
  <si>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</si>
  <si>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</si>
  <si>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</si>
  <si>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</si>
  <si>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</si>
  <si>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</si>
  <si>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</si>
  <si>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</si>
  <si>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</si>
  <si>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</si>
  <si>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</si>
  <si>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</si>
  <si>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</si>
  <si>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</si>
  <si>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</si>
  <si>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</si>
  <si>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</si>
  <si>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</si>
  <si>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</si>
  <si>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</si>
  <si>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</si>
  <si>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</si>
  <si>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</si>
  <si>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</si>
  <si>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</si>
  <si>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</si>
  <si>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</si>
  <si>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</si>
  <si>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</si>
  <si>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</si>
  <si>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</si>
  <si>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</si>
  <si>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</si>
  <si>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</si>
  <si>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</si>
  <si>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</si>
  <si>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</si>
  <si>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</si>
  <si>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</si>
  <si>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</si>
  <si>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</si>
  <si>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</si>
  <si>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</si>
  <si>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</si>
  <si>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</si>
  <si>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</si>
  <si>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</si>
  <si>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</si>
  <si>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</si>
  <si>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</si>
  <si>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</si>
  <si>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</si>
  <si>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</si>
  <si>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</si>
  <si>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</si>
  <si>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</si>
  <si>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</si>
  <si>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</si>
  <si>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</si>
  <si>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</si>
  <si>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</si>
  <si>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</si>
  <si>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</si>
  <si>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</si>
  <si>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</si>
  <si>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</si>
  <si>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</si>
  <si>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</si>
  <si>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</si>
  <si>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</si>
  <si>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</si>
  <si>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</si>
  <si>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</si>
  <si>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</si>
  <si>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</si>
  <si>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</si>
  <si>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</si>
  <si>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</si>
  <si>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</si>
  <si>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</si>
  <si>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</si>
  <si>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</si>
  <si>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</si>
  <si>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</si>
  <si>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</si>
  <si>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</si>
  <si>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</si>
  <si>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</si>
  <si>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</si>
  <si>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</si>
  <si>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</si>
  <si>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</si>
  <si>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</si>
  <si>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</si>
  <si>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</si>
  <si>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</si>
  <si>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</si>
  <si>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</si>
  <si>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</si>
  <si>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</si>
  <si>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</si>
  <si>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</si>
  <si>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</si>
  <si>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</si>
  <si>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</si>
  <si>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</si>
  <si>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</si>
  <si>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</si>
  <si>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</si>
  <si>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</si>
  <si>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</si>
  <si>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</si>
  <si>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</si>
  <si>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</si>
  <si>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</si>
  <si>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</si>
  <si>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</si>
  <si>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</si>
  <si>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</si>
  <si>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</si>
  <si>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</si>
  <si>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</si>
  <si>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</si>
  <si>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</si>
  <si>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</si>
  <si>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</si>
  <si>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</si>
  <si>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</si>
  <si>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</si>
  <si>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</si>
  <si>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</si>
  <si>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</si>
  <si>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</si>
  <si>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</si>
  <si>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</si>
  <si>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</si>
  <si>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</si>
  <si>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</si>
  <si>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</si>
  <si>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</si>
  <si>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</si>
  <si>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</si>
  <si>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</si>
  <si>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</si>
  <si>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</si>
  <si>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</si>
  <si>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</si>
  <si>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</si>
  <si>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</si>
  <si>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</si>
  <si>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</si>
  <si>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</si>
  <si>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</si>
  <si>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</si>
  <si>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</si>
  <si>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</si>
  <si>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</si>
  <si>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</si>
  <si>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</si>
  <si>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</si>
  <si>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</si>
  <si>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</si>
  <si>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</si>
  <si>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</si>
  <si>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</si>
  <si>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</si>
  <si>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</si>
  <si>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</si>
  <si>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</si>
  <si>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</si>
  <si>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</si>
  <si>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</si>
  <si>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</si>
  <si>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</si>
  <si>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</si>
  <si>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</si>
  <si>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</si>
  <si>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</si>
  <si>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</si>
  <si>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</si>
  <si>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</si>
  <si>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</si>
  <si>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</si>
  <si>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</si>
  <si>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</si>
  <si>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</si>
  <si>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</si>
  <si>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</si>
  <si>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</si>
  <si>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</si>
  <si>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</si>
  <si>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</si>
  <si>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</si>
  <si>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</si>
  <si>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</si>
  <si>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</si>
  <si>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</si>
  <si>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</si>
  <si>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</si>
  <si>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</si>
  <si>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</si>
  <si>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</si>
  <si>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</si>
  <si>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</si>
  <si>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</si>
  <si>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</si>
  <si>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</si>
  <si>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</si>
  <si>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</si>
  <si>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</si>
  <si>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</si>
  <si>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</si>
  <si>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</si>
  <si>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</si>
  <si>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</si>
  <si>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</si>
  <si>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</si>
  <si>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</si>
  <si>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</si>
  <si>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</si>
  <si>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</si>
  <si>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</si>
  <si>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</si>
  <si>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</si>
  <si>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</si>
  <si>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</si>
  <si>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</si>
  <si>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</si>
  <si>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</si>
  <si>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</si>
  <si>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</si>
  <si>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</si>
  <si>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</si>
  <si>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</si>
  <si>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</si>
  <si>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</si>
  <si>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</si>
  <si>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</si>
  <si>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</si>
  <si>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</si>
  <si>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</si>
  <si>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</si>
  <si>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</si>
  <si>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</si>
  <si>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</si>
  <si>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</si>
  <si>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</si>
  <si>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</si>
  <si>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</si>
  <si>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</si>
  <si>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</si>
  <si>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</si>
  <si>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</si>
  <si>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</si>
  <si>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</si>
  <si>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</si>
  <si>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</si>
  <si>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</si>
  <si>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</si>
  <si>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</si>
  <si>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</si>
  <si>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</si>
  <si>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</si>
  <si>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</si>
  <si>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</si>
  <si>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</si>
  <si>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</si>
  <si>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</si>
  <si>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</si>
  <si>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</si>
  <si>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</si>
  <si>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</si>
  <si>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</si>
  <si>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</si>
  <si>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</si>
  <si>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</si>
  <si>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</si>
  <si>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</si>
  <si>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</si>
  <si>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</si>
  <si>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</si>
  <si>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</si>
  <si>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</si>
  <si>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</si>
  <si>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</si>
  <si>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</si>
  <si>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</si>
  <si>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</si>
  <si>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</si>
  <si>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</si>
  <si>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</si>
  <si>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</si>
  <si>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</si>
  <si>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</si>
  <si>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</si>
  <si>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</si>
  <si>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</si>
  <si>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</si>
  <si>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</si>
  <si>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</si>
  <si>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</si>
  <si>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</si>
  <si>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</si>
  <si>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</si>
  <si>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</si>
  <si>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</si>
  <si>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</si>
  <si>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</si>
  <si>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</si>
  <si>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</si>
  <si>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</si>
  <si>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</si>
  <si>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</si>
  <si>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</si>
  <si>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</si>
  <si>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</si>
  <si>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</si>
  <si>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</si>
  <si>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</si>
  <si>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</si>
  <si>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</si>
  <si>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</si>
  <si>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</si>
  <si>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</si>
  <si>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</si>
  <si>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</si>
  <si>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</si>
  <si>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</si>
  <si>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</si>
  <si>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</si>
  <si>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</si>
  <si>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</si>
  <si>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</si>
  <si>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</si>
  <si>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</si>
  <si>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</si>
  <si>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</si>
  <si>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</si>
  <si>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</si>
  <si>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</si>
  <si>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</si>
  <si>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</si>
  <si>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</si>
  <si>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</si>
  <si>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</si>
  <si>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</si>
  <si>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</si>
  <si>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</si>
  <si>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</si>
  <si>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</si>
  <si>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</si>
  <si>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</si>
  <si>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</si>
  <si>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</si>
  <si>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</si>
  <si>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</si>
  <si>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</si>
  <si>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</si>
  <si>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</si>
  <si>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</si>
  <si>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</si>
  <si>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</si>
  <si>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</si>
  <si>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</si>
  <si>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</si>
  <si>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</si>
  <si>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</si>
  <si>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</si>
  <si>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</si>
  <si>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</si>
  <si>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</si>
  <si>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</si>
  <si>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</si>
  <si>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</si>
  <si>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</si>
  <si>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</si>
  <si>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</si>
  <si>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</si>
  <si>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</si>
  <si>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</si>
  <si>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</si>
  <si>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</si>
  <si>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</si>
  <si>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</si>
  <si>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</si>
  <si>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</si>
  <si>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</si>
  <si>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</si>
  <si>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</si>
  <si>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</si>
  <si>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</si>
  <si>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</si>
  <si>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</si>
  <si>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</si>
  <si>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</si>
  <si>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</si>
  <si>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</si>
  <si>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</si>
  <si>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</si>
  <si>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</si>
  <si>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</si>
  <si>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</si>
  <si>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</si>
  <si>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</si>
  <si>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</si>
  <si>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</si>
  <si>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</si>
  <si>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</si>
  <si>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</si>
  <si>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</si>
  <si>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</si>
  <si>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</si>
  <si>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</si>
  <si>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</si>
  <si>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</si>
  <si>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</si>
  <si>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</si>
  <si>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</si>
  <si>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</si>
  <si>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</si>
  <si>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</si>
  <si>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</si>
  <si>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</si>
  <si>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</si>
  <si>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</si>
  <si>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</si>
  <si>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</si>
  <si>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</si>
  <si>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</si>
  <si>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</si>
  <si>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</si>
  <si>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</si>
  <si>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</si>
  <si>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</si>
  <si>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</si>
  <si>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</si>
  <si>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</si>
  <si>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</si>
  <si>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</si>
  <si>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</si>
  <si>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</si>
  <si>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</si>
  <si>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</si>
  <si>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</si>
  <si>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</si>
  <si>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</si>
  <si>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</si>
  <si>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</si>
  <si>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</si>
  <si>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</si>
  <si>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</si>
  <si>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</si>
  <si>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</si>
  <si>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</si>
  <si>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</si>
  <si>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</si>
  <si>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</si>
  <si>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</si>
  <si>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</si>
  <si>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</si>
  <si>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</si>
  <si>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</si>
  <si>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</si>
  <si>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</si>
  <si>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</si>
  <si>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</si>
  <si>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</si>
  <si>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</si>
  <si>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</si>
  <si>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</si>
  <si>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</si>
  <si>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</si>
  <si>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</si>
  <si>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</si>
  <si>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</si>
  <si>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</si>
  <si>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</si>
  <si>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</si>
  <si>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</si>
  <si>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</si>
  <si>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</si>
  <si>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</si>
  <si>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</si>
  <si>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</si>
  <si>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</si>
  <si>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</si>
  <si>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</si>
  <si>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</si>
  <si>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</si>
  <si>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</si>
  <si>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</si>
  <si>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</si>
  <si>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</si>
  <si>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</si>
  <si>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</si>
  <si>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</si>
  <si>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</si>
  <si>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</si>
  <si>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</si>
  <si>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</si>
  <si>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</si>
  <si>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</si>
  <si>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</si>
  <si>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</si>
  <si>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</si>
  <si>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</si>
  <si>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</si>
  <si>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</si>
  <si>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</si>
  <si>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</si>
  <si>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</si>
  <si>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</si>
  <si>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</si>
  <si>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</si>
  <si>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</si>
  <si>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</si>
  <si>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</si>
  <si>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</si>
  <si>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</si>
  <si>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</si>
  <si>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</si>
  <si>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</si>
  <si>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</si>
  <si>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</si>
  <si>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</si>
  <si>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</si>
  <si>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</si>
  <si>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</si>
  <si>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</si>
  <si>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</si>
  <si>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</si>
  <si>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</si>
  <si>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</si>
  <si>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</si>
  <si>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</si>
  <si>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</si>
  <si>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</si>
  <si>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</si>
  <si>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</si>
  <si>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</si>
  <si>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</si>
  <si>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</si>
  <si>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</si>
  <si>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</si>
  <si>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</si>
  <si>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</si>
  <si>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</si>
  <si>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</si>
  <si>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</si>
  <si>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</si>
  <si>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</si>
  <si>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</si>
  <si>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</si>
  <si>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</si>
  <si>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</si>
  <si>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</si>
  <si>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</si>
  <si>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</si>
  <si>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</si>
  <si>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</si>
  <si>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</si>
  <si>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</si>
  <si>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</si>
  <si>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</si>
  <si>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</si>
  <si>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</si>
  <si>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</si>
  <si>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</si>
  <si>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</si>
  <si>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</si>
  <si>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</si>
  <si>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</si>
  <si>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</si>
  <si>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</si>
  <si>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</si>
  <si>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</si>
  <si>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</si>
  <si>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</si>
  <si>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</si>
  <si>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</si>
  <si>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</si>
  <si>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</si>
  <si>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</si>
  <si>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</si>
  <si>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</si>
  <si>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</si>
  <si>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</si>
  <si>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</si>
  <si>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</si>
  <si>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</si>
  <si>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</si>
  <si>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</si>
  <si>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</si>
  <si>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</si>
  <si>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</si>
  <si>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</si>
  <si>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</si>
  <si>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</si>
  <si>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</si>
  <si>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</si>
  <si>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</si>
  <si>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</si>
  <si>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</si>
  <si>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</si>
  <si>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</si>
  <si>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</si>
  <si>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</si>
  <si>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</si>
  <si>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</si>
  <si>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</si>
  <si>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</si>
  <si>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</si>
  <si>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</si>
  <si>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</si>
  <si>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</si>
  <si>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</si>
  <si>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</si>
  <si>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</si>
  <si>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</si>
  <si>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</si>
  <si>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</si>
  <si>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</si>
  <si>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</si>
  <si>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</si>
  <si>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</si>
  <si>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</si>
  <si>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</si>
  <si>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</si>
  <si>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</si>
  <si>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</si>
  <si>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</si>
  <si>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</si>
  <si>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</si>
  <si>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</si>
  <si>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</si>
  <si>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</si>
  <si>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</si>
  <si>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</si>
  <si>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</si>
  <si>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</si>
  <si>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</si>
  <si>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</si>
  <si>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</si>
  <si>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</si>
  <si>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</si>
  <si>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</si>
  <si>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</si>
  <si>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</si>
  <si>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</si>
  <si>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</si>
  <si>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</si>
  <si>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</si>
  <si>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</si>
  <si>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</si>
  <si>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</si>
  <si>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</si>
  <si>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</si>
  <si>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</si>
  <si>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</si>
  <si>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</si>
  <si>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</si>
  <si>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</si>
  <si>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</si>
  <si>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</si>
  <si>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</si>
  <si>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</si>
  <si>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</si>
  <si>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</si>
  <si>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</si>
  <si>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</si>
  <si>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</si>
  <si>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</si>
  <si>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</si>
  <si>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</si>
  <si>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</si>
  <si>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</si>
  <si>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</si>
  <si>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</si>
  <si>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</si>
  <si>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</si>
  <si>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</si>
  <si>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</si>
  <si>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</si>
  <si>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</si>
  <si>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</si>
  <si>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</si>
  <si>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</si>
  <si>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</si>
  <si>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</si>
  <si>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</si>
  <si>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</si>
  <si>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</si>
  <si>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</si>
  <si>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</si>
  <si>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</si>
  <si>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</si>
  <si>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</si>
  <si>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</si>
  <si>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</si>
  <si>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</si>
  <si>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</si>
  <si>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</si>
  <si>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</si>
  <si>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</si>
  <si>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</si>
  <si>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</si>
  <si>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</si>
  <si>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</si>
  <si>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</si>
  <si>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</si>
  <si>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</si>
  <si>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</si>
  <si>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</si>
  <si>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</si>
  <si>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</si>
  <si>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</si>
  <si>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</si>
  <si>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</si>
  <si>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</si>
  <si>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</si>
  <si>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</si>
  <si>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</si>
  <si>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</si>
  <si>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</si>
  <si>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</si>
  <si>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</si>
  <si>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</si>
  <si>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</si>
  <si>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</si>
  <si>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</si>
  <si>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</si>
  <si>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</si>
  <si>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</si>
  <si>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</si>
  <si>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</si>
  <si>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</si>
  <si>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</si>
  <si>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</si>
  <si>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</si>
  <si>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</si>
  <si>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</si>
  <si>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</si>
  <si>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</si>
  <si>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</si>
  <si>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</si>
  <si>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</si>
  <si>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</si>
  <si>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</si>
  <si>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</si>
  <si>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</si>
  <si>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</si>
  <si>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</si>
  <si>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</si>
  <si>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</si>
  <si>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</si>
  <si>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</si>
  <si>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</si>
  <si>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</si>
  <si>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</si>
  <si>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</si>
  <si>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</si>
  <si>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</si>
  <si>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</si>
  <si>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</si>
  <si>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</si>
  <si>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</si>
  <si>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</si>
  <si>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</si>
  <si>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</si>
  <si>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</si>
  <si>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</si>
  <si>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</si>
  <si>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</si>
  <si>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</si>
  <si>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</si>
  <si>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</si>
  <si>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</si>
  <si>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</si>
  <si>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</si>
  <si>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</si>
  <si>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</si>
  <si>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</si>
  <si>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</si>
  <si>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</si>
  <si>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</si>
  <si>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</si>
  <si>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</si>
  <si>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</si>
  <si>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</si>
  <si>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</si>
  <si>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</si>
  <si>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</si>
  <si>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</si>
  <si>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</si>
  <si>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</si>
  <si>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</si>
  <si>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</si>
  <si>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</si>
  <si>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</si>
  <si>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</si>
  <si>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</si>
  <si>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</si>
  <si>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</si>
  <si>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</si>
  <si>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</si>
  <si>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</si>
  <si>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</si>
  <si>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</si>
  <si>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</si>
  <si>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</si>
  <si>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</si>
  <si>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</si>
  <si>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</si>
  <si>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</si>
  <si>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</si>
  <si>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</si>
  <si>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</si>
  <si>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</si>
  <si>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</si>
  <si>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</si>
  <si>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</si>
  <si>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</si>
  <si>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</si>
  <si>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</si>
  <si>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</si>
  <si>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</si>
  <si>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</si>
  <si>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</si>
  <si>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</si>
  <si>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</si>
  <si>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</si>
  <si>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</si>
  <si>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</si>
  <si>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</si>
  <si>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</si>
  <si>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</si>
  <si>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</si>
  <si>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</si>
  <si>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</si>
  <si>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</si>
  <si>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</si>
  <si>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</si>
  <si>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</si>
  <si>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</si>
  <si>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</si>
  <si>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</si>
  <si>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</si>
  <si>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</si>
  <si>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</si>
  <si>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</si>
  <si>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</si>
  <si>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</si>
  <si>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</si>
  <si>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</si>
  <si>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</si>
  <si>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</si>
  <si>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</si>
  <si>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</si>
  <si>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</si>
  <si>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</si>
  <si>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</si>
  <si>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</si>
  <si>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</si>
  <si>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</si>
  <si>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</si>
  <si>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</si>
  <si>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</si>
  <si>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</si>
  <si>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</si>
  <si>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</si>
  <si>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</si>
  <si>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</si>
  <si>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</si>
  <si>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</si>
  <si>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</si>
  <si>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</si>
  <si>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</si>
  <si>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</si>
  <si>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</si>
  <si>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</si>
  <si>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</si>
  <si>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</si>
  <si>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</si>
  <si>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</si>
  <si>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</si>
  <si>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</si>
  <si>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</si>
  <si>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</si>
  <si>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</si>
  <si>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</si>
  <si>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</si>
  <si>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</si>
  <si>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</si>
  <si>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</si>
  <si>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</si>
  <si>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</si>
  <si>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</si>
  <si>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</si>
  <si>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</si>
  <si>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</si>
  <si>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</si>
  <si>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</si>
  <si>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</si>
  <si>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</si>
  <si>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</si>
  <si>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</si>
  <si>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</si>
  <si>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</si>
  <si>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</si>
  <si>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</si>
  <si>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</si>
  <si>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</si>
  <si>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</si>
  <si>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</si>
  <si>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</si>
  <si>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</si>
  <si>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</si>
  <si>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</si>
  <si>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</si>
  <si>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</si>
  <si>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</si>
  <si>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</si>
  <si>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</si>
  <si>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</si>
  <si>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</si>
  <si>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</si>
  <si>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</si>
  <si>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</si>
  <si>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</si>
  <si>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</si>
  <si>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</si>
  <si>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</si>
  <si>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</si>
  <si>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</si>
  <si>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</si>
  <si>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</si>
  <si>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</si>
  <si>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</si>
  <si>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</si>
  <si>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</si>
  <si>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</si>
  <si>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</si>
  <si>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</si>
  <si>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</si>
  <si>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</si>
  <si>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</si>
  <si>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</si>
  <si>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</si>
  <si>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</si>
  <si>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</si>
  <si>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</si>
  <si>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</si>
  <si>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</si>
  <si>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</si>
  <si>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</si>
  <si>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</si>
  <si>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</si>
  <si>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</si>
  <si>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</si>
  <si>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</si>
  <si>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</si>
  <si>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</si>
  <si>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</si>
  <si>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</si>
  <si>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</si>
  <si>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</si>
  <si>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</si>
  <si>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</si>
  <si>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</si>
  <si>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</si>
  <si>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</si>
  <si>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</si>
  <si>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</si>
  <si>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</si>
  <si>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</si>
  <si>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</si>
  <si>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</si>
  <si>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</si>
  <si>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</si>
  <si>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</si>
  <si>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</si>
  <si>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</si>
  <si>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</si>
  <si>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</si>
  <si>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</si>
  <si>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</si>
  <si>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</si>
  <si>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</si>
  <si>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</si>
  <si>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</si>
  <si>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</si>
  <si>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</si>
  <si>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</si>
  <si>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</si>
  <si>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</si>
  <si>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</si>
  <si>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</si>
  <si>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</si>
  <si>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</si>
  <si>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</si>
  <si>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</si>
  <si>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</si>
  <si>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</si>
  <si>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</si>
  <si>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</si>
  <si>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</si>
  <si>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</si>
  <si>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</si>
  <si>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</si>
  <si>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</si>
  <si>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</si>
  <si>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</si>
  <si>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</si>
  <si>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</si>
  <si>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</si>
  <si>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</si>
  <si>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</si>
  <si>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</si>
  <si>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</si>
  <si>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</si>
  <si>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</si>
  <si>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</si>
  <si>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</si>
  <si>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</si>
  <si>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</si>
  <si>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</si>
  <si>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</si>
  <si>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</si>
  <si>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</si>
  <si>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</si>
  <si>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</si>
  <si>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</si>
  <si>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</si>
  <si>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</si>
  <si>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</si>
  <si>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</si>
  <si>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</si>
  <si>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</si>
  <si>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</si>
  <si>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</si>
  <si>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</si>
  <si>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</si>
  <si>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</si>
  <si>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</si>
  <si>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</si>
  <si>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</si>
  <si>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</si>
  <si>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</si>
  <si>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</si>
  <si>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</si>
  <si>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</si>
  <si>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</si>
  <si>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</si>
  <si>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</si>
  <si>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</si>
  <si>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</si>
  <si>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</si>
  <si>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</si>
  <si>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</si>
  <si>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</si>
  <si>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</si>
  <si>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</si>
  <si>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</si>
  <si>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</si>
  <si>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</si>
  <si>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</si>
  <si>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</si>
  <si>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</si>
  <si>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</si>
  <si>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</si>
  <si>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</si>
  <si>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</si>
  <si>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</si>
  <si>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</si>
  <si>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</si>
  <si>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</si>
  <si>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</si>
  <si>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</si>
  <si>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</si>
  <si>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</si>
  <si>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</si>
  <si>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</si>
  <si>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</si>
  <si>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</si>
  <si>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</si>
  <si>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</si>
  <si>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</si>
  <si>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</si>
  <si>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</si>
  <si>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</si>
  <si>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</si>
  <si>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</si>
  <si>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</si>
  <si>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</si>
  <si>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</si>
  <si>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</si>
  <si>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</si>
  <si>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</si>
  <si>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</si>
  <si>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</si>
  <si>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</si>
  <si>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</si>
  <si>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</si>
  <si>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</si>
  <si>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</si>
  <si>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</si>
  <si>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</si>
  <si>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</si>
  <si>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</si>
  <si>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</si>
  <si>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</si>
  <si>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</si>
  <si>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</si>
  <si>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</si>
  <si>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</si>
  <si>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</si>
  <si>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</si>
  <si>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</si>
  <si>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</si>
  <si>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</si>
  <si>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</si>
  <si>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</si>
  <si>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</si>
  <si>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</si>
  <si>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</si>
  <si>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</si>
  <si>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</si>
  <si>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</si>
  <si>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</si>
  <si>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</si>
  <si>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</si>
  <si>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</si>
  <si>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</si>
  <si>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</si>
  <si>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</si>
  <si>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</si>
  <si>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</si>
  <si>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</si>
  <si>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</si>
  <si>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</si>
  <si>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</si>
  <si>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</si>
  <si>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</si>
  <si>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</si>
  <si>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</si>
  <si>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</si>
  <si>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</si>
  <si>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</si>
  <si>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</si>
  <si>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</si>
  <si>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</si>
  <si>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</si>
  <si>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</si>
  <si>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</si>
  <si>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</si>
  <si>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</si>
  <si>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</si>
  <si>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</si>
  <si>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</si>
  <si>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</si>
  <si>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</si>
  <si>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</si>
  <si>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</si>
  <si>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</si>
  <si>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</si>
  <si>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</si>
  <si>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</si>
  <si>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</si>
  <si>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</si>
  <si>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</si>
  <si>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</si>
  <si>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</si>
  <si>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</si>
  <si>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</si>
  <si>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</si>
  <si>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</si>
  <si>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</si>
  <si>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</si>
  <si>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</si>
  <si>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</si>
  <si>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</si>
  <si>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</si>
  <si>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</si>
  <si>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</si>
  <si>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</si>
  <si>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</si>
  <si>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</si>
  <si>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</si>
  <si>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</si>
  <si>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</si>
  <si>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</si>
  <si>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</si>
  <si>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</si>
  <si>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</si>
  <si>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</si>
  <si>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</si>
  <si>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</si>
  <si>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</si>
  <si>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</si>
  <si>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</si>
  <si>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</si>
  <si>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</si>
  <si>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</si>
  <si>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</si>
  <si>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</si>
  <si>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</si>
  <si>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</si>
  <si>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</si>
  <si>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</si>
  <si>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</si>
  <si>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</si>
  <si>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</si>
  <si>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</si>
  <si>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</si>
  <si>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</si>
  <si>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</si>
  <si>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</si>
  <si>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</si>
  <si>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</si>
  <si>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</si>
  <si>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</si>
  <si>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</si>
  <si>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</si>
  <si>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</si>
  <si>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</si>
  <si>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</si>
  <si>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</si>
  <si>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</si>
  <si>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</si>
  <si>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</si>
  <si>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</si>
  <si>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</si>
  <si>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</si>
  <si>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</si>
  <si>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</si>
  <si>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</si>
  <si>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</si>
  <si>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</si>
  <si>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</si>
  <si>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</si>
  <si>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</si>
  <si>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</si>
  <si>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</si>
  <si>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</si>
  <si>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</si>
  <si>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</si>
  <si>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</si>
  <si>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</si>
  <si>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</si>
  <si>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</si>
  <si>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</si>
  <si>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</si>
  <si>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</si>
  <si>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</si>
  <si>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</si>
  <si>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</si>
  <si>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</si>
  <si>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</si>
  <si>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</si>
  <si>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</si>
  <si>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</si>
  <si>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</si>
  <si>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</si>
  <si>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</si>
  <si>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</si>
  <si>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</si>
  <si>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</si>
  <si>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</si>
  <si>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</si>
  <si>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</si>
  <si>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</si>
  <si>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</si>
  <si>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</si>
  <si>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</si>
  <si>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</si>
  <si>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</si>
  <si>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</si>
  <si>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</si>
  <si>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</si>
  <si>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</si>
  <si>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</si>
  <si>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</si>
  <si>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</si>
  <si>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</si>
  <si>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</si>
  <si>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</si>
  <si>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</si>
  <si>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</si>
  <si>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</si>
  <si>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</si>
  <si>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</si>
  <si>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</si>
  <si>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</si>
  <si>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</si>
  <si>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</si>
  <si>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</si>
  <si>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</si>
  <si>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</si>
  <si>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</si>
  <si>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</si>
  <si>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</si>
  <si>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</si>
  <si>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</si>
  <si>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</si>
  <si>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</si>
  <si>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</si>
  <si>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</si>
  <si>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</si>
  <si>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</si>
  <si>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</si>
  <si>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</si>
  <si>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</si>
  <si>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</si>
  <si>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</si>
  <si>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</si>
  <si>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</si>
  <si>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</si>
  <si>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</si>
  <si>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</si>
  <si>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</si>
  <si>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</si>
  <si>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</si>
  <si>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</si>
  <si>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</si>
  <si>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</si>
  <si>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</si>
  <si>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</si>
  <si>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</si>
  <si>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</si>
  <si>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</si>
  <si>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</si>
  <si>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</si>
  <si>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</si>
  <si>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</si>
  <si>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</si>
  <si>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</si>
  <si>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</si>
  <si>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</si>
  <si>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</si>
  <si>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</si>
  <si>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</si>
  <si>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</si>
  <si>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</si>
  <si>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</si>
  <si>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</si>
  <si>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</si>
  <si>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</si>
  <si>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</si>
  <si>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</si>
  <si>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</si>
  <si>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</si>
  <si>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</si>
  <si>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</si>
  <si>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</si>
  <si>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</si>
  <si>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</si>
  <si>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</si>
  <si>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</si>
  <si>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</si>
  <si>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</si>
  <si>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</si>
  <si>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</si>
  <si>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</si>
  <si>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</si>
  <si>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</si>
  <si>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</si>
  <si>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</si>
  <si>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</si>
  <si>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</si>
  <si>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</si>
  <si>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</si>
  <si>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</si>
  <si>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</si>
  <si>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</si>
  <si>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</si>
  <si>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</si>
  <si>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</si>
  <si>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</si>
  <si>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</si>
  <si>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</si>
  <si>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</si>
  <si>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</si>
  <si>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</si>
  <si>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</si>
  <si>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</si>
  <si>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</si>
  <si>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</si>
  <si>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</si>
  <si>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</si>
  <si>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</si>
  <si>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</si>
  <si>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</si>
  <si>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</si>
  <si>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</si>
  <si>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</si>
  <si>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</si>
  <si>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</si>
  <si>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</si>
  <si>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</si>
  <si>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</si>
  <si>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</si>
  <si>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</si>
  <si>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</si>
  <si>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</si>
  <si>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</si>
  <si>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</si>
  <si>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</si>
  <si>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</si>
  <si>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</si>
  <si>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</si>
  <si>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</si>
  <si>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</si>
  <si>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</si>
  <si>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</si>
  <si>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</si>
  <si>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</si>
  <si>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</si>
  <si>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</si>
  <si>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</si>
  <si>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</si>
  <si>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</si>
  <si>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</si>
  <si>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</si>
  <si>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</si>
  <si>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</si>
  <si>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</si>
  <si>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</si>
  <si>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</si>
  <si>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</si>
  <si>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</si>
  <si>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</si>
  <si>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</si>
  <si>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</si>
  <si>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</si>
  <si>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</si>
  <si>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</si>
  <si>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</si>
  <si>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</si>
  <si>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</si>
  <si>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</si>
  <si>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</si>
  <si>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</si>
  <si>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</si>
  <si>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</si>
  <si>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</si>
  <si>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</si>
  <si>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</si>
  <si>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</si>
  <si>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</si>
  <si>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</si>
  <si>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</si>
  <si>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</si>
  <si>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</si>
  <si>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</si>
  <si>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</si>
  <si>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</si>
  <si>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</si>
  <si>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</si>
  <si>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</si>
  <si>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</si>
  <si>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</si>
  <si>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</si>
  <si>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</si>
  <si>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</si>
  <si>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</si>
  <si>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</si>
  <si>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</si>
  <si>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</si>
  <si>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</si>
  <si>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</si>
  <si>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</si>
  <si>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</si>
  <si>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</si>
  <si>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</si>
  <si>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</si>
  <si>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</si>
  <si>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</si>
  <si>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</si>
  <si>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</si>
  <si>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</si>
  <si>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</si>
  <si>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</si>
  <si>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</si>
  <si>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</si>
  <si>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</si>
  <si>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</si>
  <si>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</si>
  <si>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</si>
  <si>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</si>
  <si>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</si>
  <si>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</si>
  <si>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</si>
  <si>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</si>
  <si>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</si>
  <si>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</si>
  <si>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</si>
  <si>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</si>
  <si>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</si>
  <si>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</si>
  <si>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</si>
  <si>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</si>
  <si>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</si>
  <si>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</si>
  <si>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</si>
  <si>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</si>
  <si>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</si>
  <si>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</si>
  <si>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</si>
  <si>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</si>
  <si>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</si>
  <si>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</si>
  <si>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</si>
  <si>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</si>
  <si>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</si>
  <si>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</si>
  <si>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</si>
  <si>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</si>
  <si>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</si>
  <si>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</si>
  <si>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</si>
  <si>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</si>
  <si>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</si>
  <si>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</si>
  <si>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</si>
  <si>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</si>
  <si>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</si>
  <si>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</si>
  <si>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</si>
  <si>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</si>
  <si>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</si>
  <si>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</si>
  <si>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</si>
  <si>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</si>
  <si>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</si>
  <si>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</si>
  <si>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</si>
  <si>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</si>
  <si>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</si>
  <si>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</si>
  <si>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</si>
  <si>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</si>
  <si>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</si>
  <si>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</si>
  <si>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</si>
  <si>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</si>
  <si>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</si>
  <si>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</si>
  <si>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</si>
  <si>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</si>
  <si>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</si>
  <si>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</si>
  <si>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</si>
  <si>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</si>
  <si>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</si>
  <si>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</si>
  <si>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</si>
  <si>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</si>
  <si>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</si>
  <si>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</si>
  <si>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</si>
  <si>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</si>
  <si>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</si>
  <si>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</si>
  <si>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</si>
  <si>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</si>
  <si>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</si>
  <si>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</si>
  <si>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</si>
  <si>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</si>
  <si>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</si>
  <si>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</si>
  <si>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</si>
  <si>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</si>
  <si>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</si>
  <si>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</si>
  <si>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</si>
  <si>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</si>
  <si>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</si>
  <si>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</si>
  <si>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</si>
  <si>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</si>
  <si>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</si>
  <si>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</si>
  <si>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</si>
  <si>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</si>
  <si>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</si>
  <si>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</si>
  <si>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</si>
  <si>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</si>
  <si>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</si>
  <si>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</si>
  <si>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</si>
  <si>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</si>
  <si>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</si>
  <si>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</si>
  <si>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</si>
  <si>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</si>
  <si>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</si>
  <si>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</si>
  <si>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</si>
  <si>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</si>
  <si>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</si>
  <si>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</si>
  <si>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</si>
  <si>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</si>
  <si>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</si>
  <si>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</si>
  <si>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</si>
  <si>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</si>
  <si>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</si>
  <si>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</si>
  <si>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</si>
  <si>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</si>
  <si>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</si>
  <si>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</si>
  <si>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</si>
  <si>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</si>
  <si>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</si>
  <si>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</si>
  <si>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</si>
  <si>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</si>
  <si>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</si>
  <si>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</si>
  <si>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</si>
  <si>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</si>
  <si>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</si>
  <si>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</si>
  <si>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</si>
  <si>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</si>
  <si>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</si>
  <si>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</si>
  <si>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</si>
  <si>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</si>
  <si>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</si>
  <si>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</si>
  <si>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</si>
  <si>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</si>
  <si>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</si>
  <si>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</si>
  <si>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</si>
  <si>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</si>
  <si>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</si>
  <si>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</si>
  <si>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</si>
  <si>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</si>
  <si>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</si>
  <si>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</si>
  <si>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</si>
  <si>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</si>
  <si>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</si>
  <si>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</si>
  <si>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</si>
  <si>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</si>
  <si>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</si>
  <si>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</si>
  <si>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</si>
  <si>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</si>
  <si>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</si>
  <si>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</si>
  <si>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</si>
  <si>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</si>
  <si>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</si>
  <si>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</si>
  <si>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</si>
  <si>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</si>
  <si>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</si>
  <si>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</si>
  <si>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</si>
  <si>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</si>
  <si>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</si>
  <si>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</si>
  <si>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</si>
  <si>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</si>
  <si>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</si>
  <si>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</si>
  <si>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</si>
  <si>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</si>
  <si>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</si>
  <si>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</si>
  <si>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</si>
  <si>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</si>
  <si>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</si>
  <si>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</si>
  <si>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</si>
  <si>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</si>
  <si>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</si>
  <si>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</si>
  <si>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</si>
  <si>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</si>
  <si>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</si>
  <si>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</si>
  <si>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</si>
  <si>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</si>
  <si>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</si>
  <si>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</si>
  <si>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</si>
  <si>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</si>
  <si>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</si>
  <si>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</si>
  <si>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</si>
  <si>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</si>
  <si>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</si>
  <si>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</si>
  <si>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</si>
  <si>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</si>
  <si>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</si>
  <si>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</si>
  <si>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</si>
  <si>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</si>
  <si>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</si>
  <si>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</si>
  <si>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</si>
  <si>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</si>
  <si>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</si>
  <si>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</si>
  <si>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</si>
  <si>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</si>
  <si>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</si>
  <si>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</si>
  <si>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</si>
  <si>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</si>
  <si>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</si>
  <si>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</si>
  <si>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</si>
  <si>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</si>
  <si>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</si>
  <si>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</si>
  <si>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</si>
  <si>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</si>
  <si>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</si>
  <si>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</si>
  <si>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</si>
  <si>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</si>
  <si>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</si>
  <si>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</si>
  <si>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</si>
  <si>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</si>
  <si>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</si>
  <si>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</si>
  <si>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</si>
  <si>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</si>
  <si>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</si>
  <si>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</si>
  <si>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</si>
  <si>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</si>
  <si>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</si>
  <si>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</si>
  <si>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</si>
  <si>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</si>
  <si>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</si>
  <si>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</si>
  <si>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</si>
  <si>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</si>
  <si>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</si>
  <si>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</si>
  <si>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</si>
  <si>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</si>
  <si>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</si>
  <si>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</si>
  <si>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</si>
  <si>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</si>
  <si>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</si>
  <si>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</si>
  <si>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</si>
  <si>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</si>
  <si>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</si>
  <si>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</si>
  <si>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</si>
  <si>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</si>
  <si>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</si>
  <si>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</si>
  <si>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</si>
  <si>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</si>
  <si>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</si>
  <si>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</si>
  <si>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</si>
  <si>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</si>
  <si>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</si>
  <si>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</si>
  <si>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</si>
  <si>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</si>
  <si>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</si>
  <si>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</si>
  <si>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</si>
  <si>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</si>
  <si>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</si>
  <si>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</si>
  <si>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</si>
  <si>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</si>
  <si>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</si>
  <si>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</si>
  <si>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</si>
  <si>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</si>
  <si>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</si>
  <si>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</si>
  <si>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</si>
  <si>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</si>
  <si>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</si>
  <si>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</si>
  <si>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</si>
  <si>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</si>
  <si>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</si>
  <si>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</si>
  <si>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</si>
  <si>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</si>
  <si>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</si>
  <si>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</si>
  <si>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</si>
  <si>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</si>
  <si>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</si>
  <si>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</si>
  <si>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</si>
  <si>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</si>
  <si>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</si>
  <si>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</si>
  <si>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</si>
  <si>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</si>
  <si>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</si>
  <si>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</si>
  <si>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</si>
  <si>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</si>
  <si>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</si>
  <si>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</si>
  <si>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</si>
  <si>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</si>
  <si>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</si>
  <si>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</si>
  <si>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</si>
  <si>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</si>
  <si>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</si>
  <si>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</si>
  <si>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</si>
  <si>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</si>
  <si>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</si>
  <si>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</si>
  <si>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</si>
  <si>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</si>
  <si>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</si>
  <si>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</si>
  <si>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</si>
  <si>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</si>
  <si>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</si>
  <si>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</si>
  <si>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</si>
  <si>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</si>
  <si>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</si>
  <si>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</si>
  <si>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</si>
  <si>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</si>
  <si>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</si>
  <si>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</si>
  <si>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</si>
  <si>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</si>
  <si>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</si>
  <si>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</si>
  <si>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</si>
  <si>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</si>
  <si>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</si>
  <si>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</si>
  <si>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</si>
  <si>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</si>
  <si>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</si>
  <si>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</si>
  <si>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</si>
  <si>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</si>
  <si>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</si>
  <si>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</si>
  <si>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</si>
  <si>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</si>
  <si>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</si>
  <si>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</si>
  <si>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</si>
  <si>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</si>
  <si>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</si>
  <si>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</si>
  <si>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</si>
  <si>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</si>
  <si>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</si>
  <si>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</si>
  <si>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</si>
  <si>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</si>
  <si>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</si>
  <si>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</si>
  <si>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</si>
  <si>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</si>
  <si>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</si>
  <si>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</si>
  <si>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</si>
  <si>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</si>
  <si>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</si>
  <si>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</si>
  <si>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</si>
  <si>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</si>
  <si>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</si>
  <si>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</si>
  <si>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</si>
  <si>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</si>
  <si>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</si>
  <si>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</si>
  <si>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</si>
  <si>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</si>
  <si>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</si>
  <si>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</si>
  <si>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</si>
  <si>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</si>
  <si>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</si>
  <si>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</si>
  <si>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</si>
  <si>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</si>
  <si>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</si>
  <si>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</si>
  <si>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</si>
  <si>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</si>
  <si>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</si>
  <si>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</si>
  <si>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</si>
  <si>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</si>
  <si>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</si>
  <si>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</si>
  <si>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</si>
  <si>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</si>
  <si>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</si>
  <si>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</si>
  <si>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</si>
  <si>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</si>
  <si>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</si>
  <si>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</si>
  <si>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</si>
  <si>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</si>
  <si>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</si>
  <si>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</si>
  <si>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</si>
  <si>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</si>
  <si>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</si>
  <si>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</si>
  <si>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</si>
  <si>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</si>
  <si>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</si>
  <si>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</si>
  <si>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</si>
  <si>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</si>
  <si>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</si>
  <si>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</si>
  <si>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</si>
  <si>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</si>
  <si>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</si>
  <si>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</si>
  <si>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</si>
  <si>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</si>
  <si>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</si>
  <si>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</si>
  <si>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</si>
  <si>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</si>
  <si>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</si>
  <si>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</si>
  <si>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</si>
  <si>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</si>
  <si>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</si>
  <si>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</si>
  <si>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</si>
  <si>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</si>
  <si>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</si>
  <si>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</si>
  <si>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</si>
  <si>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</si>
  <si>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</si>
  <si>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</si>
  <si>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</si>
  <si>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</si>
  <si>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</si>
  <si>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</si>
  <si>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</si>
  <si>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</si>
  <si>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</si>
  <si>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</si>
  <si>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</si>
  <si>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</si>
  <si>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</si>
  <si>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</si>
  <si>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</si>
  <si>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</si>
  <si>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</si>
  <si>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</si>
  <si>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</si>
  <si>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</si>
  <si>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</si>
  <si>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</si>
  <si>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</si>
  <si>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</si>
  <si>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</si>
  <si>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</si>
  <si>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</si>
  <si>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</si>
  <si>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</si>
  <si>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</si>
  <si>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</si>
  <si>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</si>
  <si>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</si>
  <si>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</si>
  <si>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</si>
  <si>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</si>
  <si>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</si>
  <si>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</si>
  <si>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</si>
  <si>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</si>
  <si>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</si>
  <si>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</si>
  <si>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</si>
  <si>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</si>
  <si>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</si>
  <si>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</si>
  <si>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</si>
  <si>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</si>
  <si>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</si>
  <si>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</si>
  <si>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</si>
  <si>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</si>
  <si>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</si>
  <si>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</si>
  <si>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</si>
  <si>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</si>
  <si>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</si>
  <si>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</si>
  <si>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</si>
  <si>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</si>
  <si>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</si>
  <si>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</si>
  <si>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</si>
  <si>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</si>
  <si>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</si>
  <si>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</si>
  <si>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</si>
  <si>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</si>
  <si>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</si>
  <si>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</si>
  <si>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</si>
  <si>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</si>
  <si>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</si>
  <si>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</si>
  <si>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</si>
  <si>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</si>
  <si>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</si>
  <si>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</si>
  <si>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</si>
  <si>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</si>
  <si>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</si>
  <si>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</si>
  <si>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</si>
  <si>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</si>
  <si>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</si>
  <si>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</si>
  <si>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</si>
  <si>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</si>
  <si>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</si>
  <si>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</si>
  <si>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</si>
  <si>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</si>
  <si>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</si>
  <si>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</si>
  <si>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</si>
  <si>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</si>
  <si>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</si>
  <si>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</si>
  <si>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</si>
  <si>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</si>
  <si>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</si>
  <si>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</si>
  <si>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</si>
  <si>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</si>
  <si>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</si>
  <si>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</si>
  <si>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</si>
  <si>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</si>
  <si>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</si>
  <si>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</si>
  <si>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</si>
  <si>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</si>
  <si>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</si>
  <si>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</si>
  <si>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</si>
  <si>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</si>
  <si>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</si>
  <si>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</si>
  <si>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</si>
  <si>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</si>
  <si>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</si>
  <si>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</si>
  <si>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</si>
  <si>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</si>
  <si>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</si>
  <si>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</si>
  <si>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</si>
  <si>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</si>
  <si>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</si>
  <si>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</si>
  <si>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</si>
  <si>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</si>
  <si>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</si>
  <si>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</si>
  <si>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</si>
  <si>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</si>
  <si>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</si>
  <si>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</si>
  <si>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</si>
  <si>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</si>
  <si>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</si>
  <si>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</si>
  <si>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</si>
  <si>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</si>
  <si>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</si>
  <si>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</si>
  <si>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</si>
  <si>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</si>
  <si>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</si>
  <si>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</si>
  <si>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</si>
  <si>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</si>
  <si>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</si>
  <si>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</si>
  <si>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</si>
  <si>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</si>
  <si>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</si>
  <si>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</si>
  <si>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</si>
  <si>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</si>
  <si>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</si>
  <si>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</si>
  <si>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</si>
  <si>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</si>
  <si>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</si>
  <si>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</si>
  <si>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</si>
  <si>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</si>
  <si>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</si>
  <si>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</si>
  <si>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</si>
  <si>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</si>
  <si>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</si>
  <si>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</si>
  <si>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</si>
  <si>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</si>
  <si>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</si>
  <si>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</si>
  <si>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</si>
  <si>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</si>
  <si>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</si>
  <si>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</si>
  <si>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</si>
  <si>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</si>
  <si>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</si>
  <si>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</si>
  <si>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</si>
  <si>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</si>
  <si>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</si>
  <si>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</si>
  <si>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</si>
  <si>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</si>
  <si>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</si>
  <si>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</si>
  <si>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</si>
  <si>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</si>
  <si>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</si>
  <si>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</si>
  <si>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</si>
  <si>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</si>
  <si>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</si>
  <si>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</si>
  <si>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</si>
  <si>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</si>
  <si>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</si>
  <si>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</si>
  <si>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</si>
  <si>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</si>
  <si>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</si>
  <si>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</si>
  <si>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</si>
  <si>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</si>
  <si>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</si>
  <si>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</si>
  <si>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</si>
  <si>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</si>
  <si>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</si>
  <si>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</si>
  <si>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</si>
  <si>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</si>
  <si>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</si>
  <si>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</si>
  <si>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</si>
  <si>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</si>
  <si>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</si>
  <si>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</si>
  <si>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</si>
  <si>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</si>
  <si>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</si>
  <si>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</si>
  <si>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</si>
  <si>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</si>
  <si>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</si>
  <si>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</si>
  <si>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</si>
  <si>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</si>
  <si>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</si>
  <si>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</si>
  <si>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</si>
  <si>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</si>
  <si>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</si>
  <si>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</si>
  <si>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</si>
  <si>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</si>
  <si>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</si>
  <si>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</si>
  <si>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</si>
  <si>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</si>
  <si>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</si>
  <si>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</si>
  <si>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</si>
  <si>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</si>
  <si>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</si>
  <si>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</si>
  <si>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</si>
  <si>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</si>
  <si>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</si>
  <si>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</si>
  <si>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</si>
  <si>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</si>
  <si>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</si>
  <si>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</si>
  <si>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</si>
  <si>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</si>
  <si>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</si>
  <si>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</si>
  <si>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</si>
  <si>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</si>
  <si>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</si>
  <si>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</si>
  <si>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</si>
  <si>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</si>
  <si>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</si>
  <si>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</si>
  <si>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</si>
  <si>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</si>
  <si>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</si>
  <si>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</si>
  <si>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</si>
  <si>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</si>
  <si>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</si>
  <si>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</si>
  <si>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</si>
  <si>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</si>
  <si>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</si>
  <si>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</si>
  <si>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</si>
  <si>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</si>
  <si>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</si>
  <si>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</si>
  <si>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</si>
  <si>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</si>
  <si>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</si>
  <si>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</si>
  <si>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</si>
  <si>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</si>
  <si>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</si>
  <si>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</si>
  <si>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</si>
  <si>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</si>
  <si>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</si>
  <si>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</si>
  <si>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</si>
  <si>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</si>
  <si>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</si>
  <si>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</si>
  <si>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</si>
  <si>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</si>
  <si>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</si>
  <si>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</si>
  <si>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</si>
  <si>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</si>
  <si>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</si>
  <si>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</si>
  <si>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</si>
  <si>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</si>
  <si>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</si>
  <si>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</si>
  <si>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</si>
  <si>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</si>
  <si>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</si>
  <si>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</si>
  <si>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</si>
  <si>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</si>
  <si>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</si>
  <si>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</si>
  <si>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</si>
  <si>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</si>
  <si>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</si>
  <si>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</si>
  <si>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</si>
  <si>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</si>
  <si>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</si>
  <si>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</si>
  <si>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</si>
  <si>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</si>
  <si>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</si>
  <si>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</si>
  <si>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</si>
  <si>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</si>
  <si>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</si>
  <si>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</si>
  <si>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</si>
  <si>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</si>
  <si>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</si>
  <si>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</si>
  <si>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</si>
  <si>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</si>
  <si>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</si>
  <si>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</si>
  <si>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</si>
  <si>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</si>
  <si>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</si>
  <si>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</si>
  <si>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</si>
  <si>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</si>
  <si>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</si>
  <si>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</si>
  <si>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</si>
  <si>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</si>
  <si>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</si>
  <si>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</si>
  <si>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</si>
  <si>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</si>
  <si>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</si>
  <si>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</si>
  <si>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</si>
  <si>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</si>
  <si>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</si>
  <si>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</si>
  <si>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</si>
  <si>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</si>
  <si>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</si>
  <si>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</si>
  <si>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</si>
  <si>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</si>
  <si>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</si>
  <si>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</si>
  <si>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</si>
  <si>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</si>
  <si>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</si>
  <si>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</si>
  <si>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</si>
  <si>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</si>
  <si>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</si>
  <si>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</si>
  <si>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</si>
  <si>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</si>
  <si>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</si>
  <si>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</si>
  <si>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</si>
  <si>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</si>
  <si>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</si>
  <si>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</si>
  <si>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</si>
  <si>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</si>
  <si>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</si>
  <si>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</si>
  <si>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</si>
  <si>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</si>
  <si>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</si>
  <si>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</si>
  <si>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</si>
  <si>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</si>
  <si>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</si>
  <si>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</si>
  <si>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</si>
  <si>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</si>
  <si>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</si>
  <si>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</si>
  <si>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</si>
  <si>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</si>
  <si>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</si>
  <si>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</si>
  <si>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</si>
  <si>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</si>
  <si>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</si>
  <si>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</si>
  <si>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</si>
  <si>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</si>
  <si>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</si>
  <si>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</si>
  <si>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</si>
  <si>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</si>
  <si>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</si>
  <si>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</si>
  <si>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</si>
  <si>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</si>
  <si>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</si>
  <si>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</si>
  <si>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</si>
  <si>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</si>
  <si>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</si>
  <si>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</si>
  <si>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</si>
  <si>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</si>
  <si>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</si>
  <si>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</si>
  <si>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</si>
  <si>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</si>
  <si>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</si>
  <si>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</si>
  <si>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</si>
  <si>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</si>
  <si>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</si>
  <si>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</si>
  <si>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</si>
  <si>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</si>
  <si>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</si>
  <si>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</si>
  <si>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</si>
  <si>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</si>
  <si>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</si>
  <si>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</si>
  <si>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</si>
  <si>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</si>
  <si>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</si>
  <si>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</si>
  <si>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</si>
  <si>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</si>
  <si>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</si>
  <si>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</si>
  <si>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</si>
  <si>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</si>
  <si>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</si>
  <si>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</si>
  <si>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</si>
  <si>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</si>
  <si>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</si>
  <si>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</si>
  <si>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</si>
  <si>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</si>
  <si>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</si>
  <si>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</si>
  <si>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</si>
  <si>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</si>
  <si>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</si>
  <si>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</si>
  <si>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</si>
  <si>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</si>
  <si>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</si>
  <si>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</si>
  <si>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</si>
  <si>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</si>
  <si>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</si>
  <si>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</si>
  <si>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</si>
  <si>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</si>
  <si>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</si>
  <si>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</si>
  <si>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</si>
  <si>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</si>
  <si>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</si>
  <si>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</si>
  <si>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</si>
  <si>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</si>
  <si>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</si>
  <si>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</si>
  <si>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</si>
  <si>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</si>
  <si>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</si>
  <si>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</si>
  <si>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</si>
  <si>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</si>
  <si>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</si>
  <si>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</si>
  <si>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</si>
  <si>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</si>
  <si>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</si>
  <si>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</si>
  <si>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</si>
  <si>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</si>
  <si>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</si>
  <si>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</si>
  <si>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</si>
  <si>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</si>
  <si>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</si>
  <si>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</si>
  <si>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</si>
  <si>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</si>
  <si>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</si>
  <si>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</si>
  <si>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</si>
  <si>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</si>
  <si>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</si>
  <si>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</si>
  <si>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</si>
  <si>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</si>
  <si>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</si>
  <si>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</si>
  <si>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</si>
  <si>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</si>
  <si>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</si>
  <si>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</si>
  <si>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</si>
  <si>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</si>
  <si>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</si>
  <si>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</si>
  <si>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</si>
  <si>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</si>
  <si>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</si>
  <si>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</si>
  <si>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</si>
  <si>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</si>
  <si>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</si>
  <si>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</si>
  <si>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</si>
  <si>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</si>
  <si>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</si>
  <si>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</si>
  <si>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</si>
  <si>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</si>
  <si>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</si>
  <si>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</si>
  <si>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</si>
  <si>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</si>
  <si>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</si>
  <si>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</si>
  <si>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</si>
  <si>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</si>
  <si>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</si>
  <si>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</si>
  <si>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</si>
  <si>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</si>
  <si>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</si>
  <si>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</si>
  <si>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</si>
  <si>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</si>
  <si>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</si>
  <si>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</si>
  <si>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</si>
  <si>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</si>
  <si>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</si>
  <si>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</si>
  <si>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</si>
  <si>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</si>
  <si>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</si>
  <si>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</si>
  <si>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</si>
  <si>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</si>
  <si>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</si>
  <si>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</si>
  <si>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</si>
  <si>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</si>
  <si>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</si>
  <si>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</si>
  <si>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</si>
  <si>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</si>
  <si>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</si>
  <si>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</si>
  <si>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</si>
  <si>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</si>
  <si>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</si>
  <si>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</si>
  <si>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</si>
  <si>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</si>
  <si>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</si>
  <si>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</si>
  <si>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</si>
  <si>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</si>
  <si>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</si>
  <si>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</si>
  <si>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</si>
  <si>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</si>
  <si>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</si>
  <si>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</si>
  <si>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</si>
  <si>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</si>
  <si>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</si>
  <si>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</si>
  <si>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</si>
  <si>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</si>
  <si>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</si>
  <si>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</si>
  <si>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</si>
  <si>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</si>
  <si>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</si>
  <si>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</si>
  <si>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</si>
  <si>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</si>
  <si>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</si>
  <si>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</si>
  <si>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</si>
  <si>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</si>
  <si>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</si>
  <si>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</si>
  <si>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</si>
  <si>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</si>
  <si>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</si>
  <si>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</si>
  <si>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</si>
  <si>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</si>
  <si>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</si>
  <si>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</si>
  <si>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</si>
  <si>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</si>
  <si>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</si>
  <si>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</si>
  <si>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</si>
  <si>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</si>
  <si>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</si>
  <si>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</si>
  <si>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</si>
  <si>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</si>
  <si>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</si>
  <si>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</si>
  <si>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</si>
  <si>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</si>
  <si>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</si>
  <si>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</si>
  <si>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</si>
  <si>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</si>
  <si>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</si>
  <si>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</si>
  <si>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</si>
  <si>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</si>
  <si>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</si>
  <si>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</si>
  <si>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</si>
  <si>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</si>
  <si>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</si>
  <si>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</si>
  <si>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</si>
  <si>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</si>
  <si>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</si>
  <si>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</si>
  <si>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</si>
  <si>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</si>
  <si>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</si>
  <si>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</si>
  <si>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</si>
  <si>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</si>
  <si>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</si>
  <si>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</si>
  <si>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</si>
  <si>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</si>
  <si>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</si>
  <si>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</si>
  <si>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</si>
  <si>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</si>
  <si>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</si>
  <si>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</si>
  <si>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</si>
  <si>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</si>
  <si>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</si>
  <si>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</si>
  <si>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</si>
  <si>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</si>
  <si>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</si>
  <si>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</si>
  <si>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</si>
  <si>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</si>
  <si>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</si>
  <si>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</si>
  <si>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</si>
  <si>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</si>
  <si>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</si>
  <si>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</si>
  <si>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</si>
  <si>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</si>
  <si>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</si>
  <si>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</si>
  <si>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</si>
  <si>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</si>
  <si>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</si>
  <si>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</si>
  <si>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</si>
  <si>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</si>
  <si>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</si>
  <si>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</si>
  <si>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</si>
  <si>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</si>
  <si>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</si>
  <si>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</si>
  <si>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</si>
  <si>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</si>
  <si>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</si>
  <si>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</si>
  <si>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</si>
  <si>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</si>
  <si>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</si>
  <si>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</si>
  <si>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</si>
  <si>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</si>
  <si>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</si>
  <si>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</si>
  <si>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</si>
  <si>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</si>
  <si>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</si>
  <si>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</si>
  <si>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</si>
  <si>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</si>
  <si>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</si>
  <si>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</si>
  <si>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</si>
  <si>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</si>
  <si>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</si>
  <si>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</si>
  <si>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</si>
  <si>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</si>
  <si>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</si>
  <si>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</si>
  <si>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</si>
  <si>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</si>
  <si>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</si>
  <si>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</si>
  <si>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</si>
  <si>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</si>
  <si>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</si>
  <si>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</si>
  <si>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</si>
  <si>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</si>
  <si>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</si>
  <si>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</si>
  <si>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</si>
  <si>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</si>
  <si>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</si>
  <si>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</si>
  <si>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</si>
  <si>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</si>
  <si>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</si>
  <si>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</si>
  <si>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</si>
  <si>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</si>
  <si>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</si>
  <si>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</si>
  <si>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</si>
  <si>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</si>
  <si>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</si>
  <si>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</si>
  <si>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</si>
  <si>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</si>
  <si>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</si>
  <si>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</si>
  <si>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</si>
  <si>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</si>
  <si>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</si>
  <si>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</si>
  <si>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</si>
  <si>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</si>
  <si>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</si>
  <si>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</si>
  <si>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</si>
  <si>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</si>
  <si>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</si>
  <si>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</si>
  <si>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</si>
  <si>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</si>
  <si>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</si>
  <si>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</si>
  <si>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</si>
  <si>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</si>
  <si>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</si>
  <si>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</si>
  <si>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</si>
  <si>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</si>
  <si>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</si>
  <si>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</si>
  <si>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</si>
  <si>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</si>
  <si>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</si>
  <si>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</si>
  <si>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</si>
  <si>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</si>
  <si>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</si>
  <si>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</si>
  <si>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</si>
  <si>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</si>
  <si>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</si>
  <si>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</si>
  <si>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</si>
  <si>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</si>
  <si>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</si>
  <si>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</si>
  <si>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</si>
  <si>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</si>
  <si>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</si>
  <si>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</si>
  <si>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</si>
  <si>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</si>
  <si>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</si>
  <si>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</si>
  <si>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</si>
  <si>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</si>
  <si>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</si>
  <si>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</si>
  <si>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</si>
  <si>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</si>
  <si>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</si>
  <si>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</si>
  <si>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</si>
  <si>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</si>
  <si>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</si>
  <si>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</si>
  <si>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</si>
  <si>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</si>
  <si>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</si>
  <si>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</si>
  <si>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</si>
  <si>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</si>
  <si>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</si>
  <si>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</si>
  <si>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</si>
  <si>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</si>
  <si>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</si>
  <si>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</si>
  <si>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</si>
  <si>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</si>
  <si>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</si>
  <si>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</si>
  <si>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</si>
  <si>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</si>
  <si>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</si>
  <si>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</si>
  <si>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</si>
  <si>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</si>
  <si>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</si>
  <si>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</si>
  <si>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</si>
  <si>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</si>
  <si>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</si>
  <si>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</si>
  <si>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</si>
  <si>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</si>
  <si>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</si>
  <si>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</si>
  <si>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</si>
  <si>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</si>
  <si>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</si>
  <si>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</si>
  <si>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</si>
  <si>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</si>
  <si>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</si>
  <si>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</si>
  <si>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</si>
  <si>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</si>
  <si>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</si>
  <si>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</si>
  <si>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</si>
  <si>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</si>
  <si>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</si>
  <si>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</si>
  <si>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</si>
  <si>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</si>
  <si>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</si>
  <si>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</si>
  <si>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</si>
  <si>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</si>
  <si>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</si>
  <si>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</si>
  <si>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</si>
  <si>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</si>
  <si>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</si>
  <si>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</si>
  <si>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</si>
  <si>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</si>
  <si>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</si>
  <si>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</si>
  <si>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</si>
  <si>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</si>
  <si>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</si>
  <si>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</si>
  <si>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</si>
  <si>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</si>
  <si>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</si>
  <si>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</si>
  <si>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</si>
  <si>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</si>
  <si>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</si>
  <si>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</si>
  <si>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</si>
  <si>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</si>
  <si>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</si>
  <si>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</si>
  <si>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</si>
  <si>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</si>
  <si>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</si>
  <si>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</si>
  <si>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</si>
  <si>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</si>
  <si>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</si>
  <si>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</si>
  <si>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</si>
  <si>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</si>
  <si>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</si>
  <si>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</si>
  <si>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</si>
  <si>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</si>
  <si>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</si>
  <si>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</si>
  <si>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</si>
  <si>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</si>
  <si>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</si>
  <si>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</si>
  <si>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</si>
  <si>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</si>
  <si>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</si>
  <si>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</si>
  <si>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</si>
  <si>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</si>
  <si>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</si>
  <si>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</si>
  <si>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</si>
  <si>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</si>
  <si>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</si>
  <si>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</si>
  <si>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</si>
  <si>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</si>
  <si>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</si>
  <si>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</si>
  <si>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</si>
  <si>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</si>
  <si>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</si>
  <si>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</si>
  <si>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</si>
  <si>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</si>
  <si>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</si>
  <si>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</si>
  <si>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</si>
  <si>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</si>
  <si>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</si>
  <si>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</si>
  <si>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</si>
  <si>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</si>
  <si>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</si>
  <si>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</si>
  <si>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</si>
  <si>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</si>
  <si>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</si>
  <si>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</si>
  <si>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</si>
  <si>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</si>
  <si>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</si>
  <si>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</si>
  <si>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</si>
  <si>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</si>
  <si>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</si>
  <si>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</si>
  <si>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</si>
  <si>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</si>
  <si>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</si>
  <si>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</si>
  <si>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</si>
  <si>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</si>
  <si>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</si>
  <si>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</si>
  <si>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</si>
  <si>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</si>
  <si>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</si>
  <si>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</si>
  <si>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</si>
  <si>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</si>
  <si>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</si>
  <si>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</si>
  <si>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</si>
  <si>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</si>
  <si>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</si>
  <si>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</si>
  <si>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</si>
  <si>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</si>
  <si>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</si>
  <si>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</si>
  <si>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</si>
  <si>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</si>
  <si>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</si>
  <si>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</si>
  <si>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</si>
  <si>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</si>
  <si>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</si>
  <si>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</si>
  <si>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</si>
  <si>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</si>
  <si>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</si>
  <si>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</si>
  <si>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</si>
  <si>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</si>
  <si>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</si>
  <si>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</si>
  <si>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</si>
  <si>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</si>
  <si>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</si>
  <si>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</si>
  <si>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</si>
  <si>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</si>
  <si>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</si>
  <si>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</si>
  <si>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</si>
  <si>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</si>
  <si>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</si>
  <si>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</si>
  <si>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</si>
  <si>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</si>
  <si>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</si>
  <si>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</si>
  <si>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</si>
  <si>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</si>
  <si>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</si>
  <si>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</si>
  <si>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</si>
  <si>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</si>
  <si>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</si>
  <si>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</si>
  <si>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</si>
  <si>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</si>
  <si>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</si>
  <si>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</si>
  <si>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</si>
  <si>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</si>
  <si>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</si>
  <si>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</si>
  <si>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</si>
  <si>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</si>
  <si>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</si>
  <si>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</si>
  <si>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</si>
  <si>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</si>
  <si>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</si>
  <si>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</si>
  <si>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</si>
  <si>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</si>
  <si>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</si>
  <si>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</si>
  <si>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</si>
  <si>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</si>
  <si>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</si>
  <si>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</si>
  <si>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</si>
  <si>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</si>
  <si>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</si>
  <si>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</si>
  <si>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</si>
  <si>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</si>
  <si>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</si>
  <si>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</si>
  <si>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</si>
  <si>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</si>
  <si>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</si>
  <si>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</si>
  <si>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</si>
  <si>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</si>
  <si>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</si>
  <si>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</si>
  <si>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</si>
  <si>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</si>
  <si>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</si>
  <si>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</si>
  <si>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</si>
  <si>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</si>
  <si>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</si>
  <si>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</si>
  <si>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</si>
  <si>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</si>
  <si>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</si>
  <si>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</si>
  <si>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</si>
  <si>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</si>
  <si>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</si>
  <si>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</si>
  <si>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</si>
  <si>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</si>
  <si>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</si>
  <si>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</si>
  <si>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</si>
  <si>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</si>
  <si>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</si>
  <si>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</si>
  <si>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</si>
  <si>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</si>
  <si>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</si>
  <si>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</si>
  <si>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</si>
  <si>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</si>
  <si>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</si>
  <si>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</si>
  <si>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</si>
  <si>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</si>
  <si>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</si>
  <si>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</si>
  <si>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</si>
  <si>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</si>
  <si>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</si>
  <si>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</si>
  <si>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</si>
  <si>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</si>
  <si>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</si>
  <si>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</si>
  <si>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</si>
  <si>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</si>
  <si>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</si>
  <si>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</si>
  <si>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</si>
  <si>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</si>
  <si>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</si>
  <si>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</si>
  <si>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</si>
  <si>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</si>
  <si>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</si>
  <si>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</si>
  <si>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</si>
  <si>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</si>
  <si>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</si>
  <si>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</si>
  <si>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</si>
  <si>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</si>
  <si>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</si>
  <si>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</si>
  <si>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</si>
  <si>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</si>
  <si>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</si>
  <si>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</si>
  <si>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</si>
  <si>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</si>
  <si>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</si>
  <si>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</si>
  <si>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</si>
  <si>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</si>
  <si>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</si>
  <si>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</si>
  <si>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</si>
  <si>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</si>
  <si>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</si>
  <si>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</si>
  <si>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</si>
  <si>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</si>
  <si>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</si>
  <si>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</si>
  <si>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</si>
  <si>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</si>
  <si>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</si>
  <si>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</si>
  <si>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</si>
  <si>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</si>
  <si>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</si>
  <si>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</si>
  <si>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</si>
  <si>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</si>
  <si>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</si>
  <si>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</si>
  <si>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</si>
  <si>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</si>
  <si>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</si>
  <si>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</si>
  <si>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</si>
  <si>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</si>
  <si>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</si>
  <si>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</si>
  <si>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</si>
  <si>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</si>
  <si>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</si>
  <si>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</si>
  <si>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</si>
  <si>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</si>
  <si>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</si>
  <si>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</si>
  <si>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</si>
  <si>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</si>
  <si>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</si>
  <si>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</si>
  <si>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</si>
  <si>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</si>
  <si>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</si>
  <si>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</si>
  <si>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</si>
  <si>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</si>
  <si>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</si>
  <si>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</si>
  <si>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</si>
  <si>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</si>
  <si>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</si>
  <si>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</si>
  <si>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</si>
  <si>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</si>
  <si>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</si>
  <si>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</si>
  <si>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</si>
  <si>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</si>
  <si>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</si>
  <si>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</si>
  <si>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</si>
  <si>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</si>
  <si>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</si>
  <si>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</si>
  <si>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</si>
  <si>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</si>
  <si>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</si>
  <si>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</si>
  <si>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</si>
  <si>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</si>
  <si>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</si>
  <si>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</si>
  <si>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</si>
  <si>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</si>
  <si>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</si>
  <si>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</si>
  <si>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</si>
  <si>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</si>
  <si>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</si>
  <si>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</si>
  <si>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</si>
  <si>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</si>
  <si>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</si>
  <si>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</si>
  <si>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</si>
  <si>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</si>
  <si>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</si>
  <si>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</si>
  <si>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</si>
  <si>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</si>
  <si>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</si>
  <si>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</si>
  <si>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</si>
  <si>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</si>
  <si>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</si>
  <si>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</si>
  <si>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</si>
  <si>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</si>
  <si>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</si>
  <si>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</si>
  <si>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</si>
  <si>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</si>
  <si>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</si>
  <si>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</si>
  <si>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</si>
  <si>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</si>
  <si>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</si>
  <si>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</si>
  <si>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</si>
  <si>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</si>
  <si>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</si>
  <si>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</si>
  <si>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</si>
  <si>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</si>
  <si>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</si>
  <si>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</si>
  <si>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</si>
  <si>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</si>
  <si>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</si>
  <si>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</si>
  <si>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</si>
  <si>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</si>
  <si>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</si>
  <si>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</si>
  <si>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</si>
  <si>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</si>
  <si>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</si>
  <si>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</si>
  <si>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</si>
  <si>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</si>
  <si>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</si>
  <si>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</si>
  <si>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</si>
  <si>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</si>
  <si>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</si>
  <si>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</si>
  <si>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</si>
  <si>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</si>
  <si>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</si>
  <si>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</si>
  <si>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</si>
  <si>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</si>
  <si>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</si>
  <si>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</si>
  <si>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</si>
  <si>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</si>
  <si>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</si>
  <si>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</si>
  <si>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</si>
  <si>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</si>
  <si>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</si>
  <si>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</si>
  <si>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</si>
  <si>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</si>
  <si>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</si>
  <si>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</si>
  <si>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</si>
  <si>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</si>
  <si>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</si>
  <si>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</si>
  <si>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</si>
  <si>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</si>
  <si>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</si>
  <si>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</si>
  <si>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</si>
  <si>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</si>
  <si>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</si>
  <si>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</si>
  <si>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</si>
  <si>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</si>
  <si>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</si>
  <si>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</si>
  <si>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</si>
  <si>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</si>
  <si>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</si>
  <si>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</si>
  <si>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</si>
  <si>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</si>
  <si>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</si>
  <si>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</si>
  <si>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</si>
  <si>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</si>
  <si>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</si>
  <si>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</si>
  <si>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</si>
  <si>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</si>
  <si>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</si>
  <si>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</si>
  <si>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</si>
  <si>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</si>
  <si>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</si>
  <si>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</si>
  <si>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</si>
  <si>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</si>
  <si>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</si>
  <si>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</si>
  <si>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</si>
  <si>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</si>
  <si>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</si>
  <si>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</si>
  <si>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</si>
  <si>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</si>
  <si>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</si>
  <si>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</si>
  <si>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</si>
  <si>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</si>
  <si>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</si>
  <si>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</si>
  <si>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</si>
  <si>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</si>
  <si>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</si>
  <si>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</si>
  <si>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</si>
  <si>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</si>
  <si>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</si>
  <si>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</si>
  <si>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</si>
  <si>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</si>
  <si>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</si>
  <si>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</si>
  <si>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</si>
  <si>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</si>
  <si>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</si>
  <si>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</si>
  <si>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</si>
  <si>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</si>
  <si>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</si>
  <si>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</si>
  <si>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</si>
  <si>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</si>
  <si>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</si>
  <si>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</si>
  <si>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</si>
  <si>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</si>
  <si>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</si>
  <si>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</si>
  <si>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</si>
  <si>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</si>
  <si>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</si>
  <si>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</si>
  <si>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</si>
  <si>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</si>
  <si>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</si>
  <si>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</si>
  <si>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</si>
  <si>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</si>
  <si>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</si>
  <si>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</si>
  <si>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</si>
  <si>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</si>
  <si>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</si>
  <si>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</si>
  <si>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</si>
  <si>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</si>
  <si>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</si>
  <si>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</si>
  <si>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</si>
  <si>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</si>
  <si>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</si>
  <si>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</si>
  <si>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</si>
  <si>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</si>
  <si>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</si>
  <si>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</si>
  <si>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</si>
  <si>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</si>
  <si>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</si>
  <si>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</si>
  <si>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</si>
  <si>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</si>
  <si>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</si>
  <si>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</si>
  <si>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</si>
  <si>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</si>
  <si>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</si>
  <si>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</si>
  <si>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</si>
  <si>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</si>
  <si>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</si>
  <si>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</si>
  <si>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</si>
  <si>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</si>
  <si>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</si>
  <si>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</si>
  <si>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</si>
  <si>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</si>
  <si>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</si>
  <si>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</si>
  <si>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</si>
  <si>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</si>
  <si>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</si>
  <si>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</si>
  <si>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</si>
  <si>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</si>
  <si>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</si>
  <si>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</si>
  <si>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</si>
  <si>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</si>
  <si>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</si>
  <si>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</si>
  <si>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</si>
  <si>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</si>
  <si>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</si>
  <si>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</si>
  <si>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</si>
  <si>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</si>
  <si>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</si>
  <si>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</si>
  <si>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</si>
  <si>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</si>
  <si>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</si>
  <si>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</si>
  <si>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</si>
  <si>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</si>
  <si>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</si>
  <si>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</si>
  <si>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</si>
  <si>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</si>
  <si>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</si>
  <si>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</si>
  <si>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</si>
  <si>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</si>
  <si>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</si>
  <si>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</si>
  <si>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</si>
  <si>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</si>
  <si>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</si>
  <si>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</si>
  <si>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</si>
  <si>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</si>
  <si>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</si>
  <si>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</si>
  <si>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</si>
  <si>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</si>
  <si>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</si>
  <si>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</si>
  <si>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</si>
  <si>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</si>
  <si>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</si>
  <si>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</si>
  <si>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</si>
  <si>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</si>
  <si>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</si>
  <si>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</si>
  <si>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</si>
  <si>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</si>
  <si>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</si>
  <si>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</si>
  <si>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</si>
  <si>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</si>
  <si>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</si>
  <si>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</si>
  <si>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</si>
  <si>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</si>
  <si>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</si>
  <si>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</si>
  <si>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</si>
  <si>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</si>
  <si>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</si>
  <si>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</si>
  <si>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</si>
  <si>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</si>
  <si>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</si>
  <si>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</si>
  <si>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</si>
  <si>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</si>
  <si>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</si>
  <si>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</si>
  <si>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</si>
  <si>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</si>
  <si>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</si>
  <si>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</si>
  <si>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</si>
  <si>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</si>
  <si>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</si>
  <si>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</si>
  <si>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</si>
  <si>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</si>
  <si>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</si>
  <si>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</si>
  <si>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</si>
  <si>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</si>
  <si>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</si>
  <si>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</si>
  <si>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</si>
  <si>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</si>
  <si>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</si>
  <si>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</si>
  <si>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</si>
  <si>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</si>
  <si>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</si>
  <si>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</si>
  <si>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</si>
  <si>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</si>
  <si>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</si>
  <si>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</si>
  <si>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</si>
  <si>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</si>
  <si>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</si>
  <si>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</si>
  <si>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</si>
  <si>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</si>
  <si>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</si>
  <si>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</si>
  <si>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</si>
  <si>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</si>
  <si>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</si>
  <si>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</si>
  <si>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</si>
  <si>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</si>
  <si>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</si>
  <si>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</si>
  <si>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</si>
  <si>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</si>
  <si>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</si>
  <si>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</si>
  <si>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</si>
  <si>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</si>
  <si>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</si>
  <si>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</si>
  <si>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</si>
  <si>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</si>
  <si>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</si>
  <si>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</si>
  <si>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</si>
  <si>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</si>
  <si>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</si>
  <si>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</si>
  <si>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</si>
  <si>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</si>
  <si>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</si>
  <si>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</si>
  <si>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</si>
  <si>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</si>
  <si>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</si>
  <si>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</si>
  <si>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</si>
  <si>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</si>
  <si>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</si>
  <si>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</si>
  <si>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</si>
  <si>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</si>
  <si>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</si>
  <si>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</si>
  <si>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</si>
  <si>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</si>
  <si>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</si>
  <si>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</si>
  <si>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</si>
  <si>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</si>
  <si>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</si>
  <si>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</si>
  <si>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</si>
  <si>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</si>
  <si>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</si>
  <si>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</si>
  <si>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</si>
  <si>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</si>
  <si>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</si>
  <si>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</si>
  <si>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</si>
  <si>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</si>
  <si>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</si>
  <si>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</si>
  <si>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</si>
  <si>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</si>
  <si>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</si>
  <si>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</si>
  <si>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</si>
  <si>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</si>
  <si>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</si>
  <si>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</si>
  <si>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</si>
  <si>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</si>
  <si>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</si>
  <si>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</si>
  <si>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</si>
  <si>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</si>
  <si>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</si>
  <si>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</si>
  <si>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</si>
  <si>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</si>
  <si>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</si>
  <si>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</si>
  <si>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</si>
  <si>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</si>
  <si>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</si>
  <si>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</si>
  <si>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</si>
  <si>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</si>
  <si>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</si>
  <si>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</si>
  <si>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</si>
  <si>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</si>
  <si>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</si>
  <si>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</si>
  <si>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</si>
  <si>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</si>
  <si>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</si>
  <si>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</si>
  <si>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</si>
  <si>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</si>
  <si>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</si>
  <si>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</si>
  <si>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</si>
  <si>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</si>
  <si>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</si>
  <si>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</si>
  <si>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</si>
  <si>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</si>
  <si>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</si>
  <si>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</si>
  <si>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</si>
  <si>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</si>
  <si>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</si>
  <si>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</si>
  <si>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</si>
  <si>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</si>
  <si>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</si>
  <si>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</si>
  <si>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</si>
  <si>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</si>
  <si>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</si>
  <si>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</si>
  <si>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</si>
  <si>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</si>
  <si>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</si>
  <si>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</si>
  <si>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</si>
  <si>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</si>
  <si>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</si>
  <si>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</si>
  <si>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</si>
  <si>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</si>
  <si>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</si>
  <si>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</si>
  <si>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</si>
  <si>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</si>
  <si>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</si>
  <si>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</si>
  <si>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</si>
  <si>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</si>
  <si>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</si>
  <si>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</si>
  <si>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</si>
  <si>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</si>
  <si>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</si>
  <si>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</si>
  <si>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</si>
  <si>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</si>
  <si>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</si>
  <si>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</si>
  <si>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</si>
  <si>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</si>
  <si>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</si>
  <si>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</si>
  <si>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</si>
  <si>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</si>
  <si>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</si>
  <si>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</si>
  <si>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</si>
  <si>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</si>
  <si>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</si>
  <si>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</si>
  <si>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</si>
  <si>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</si>
  <si>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</si>
  <si>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</si>
  <si>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</si>
  <si>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</si>
  <si>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</si>
  <si>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</si>
  <si>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</si>
  <si>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</si>
  <si>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</si>
  <si>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</si>
  <si>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</si>
  <si>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</si>
  <si>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</si>
  <si>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</si>
  <si>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</si>
  <si>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</si>
  <si>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</si>
  <si>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</si>
  <si>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</si>
  <si>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</si>
  <si>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</si>
  <si>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</si>
  <si>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</si>
  <si>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</si>
  <si>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</si>
  <si>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</si>
  <si>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</si>
  <si>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</si>
  <si>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</si>
  <si>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</si>
  <si>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</si>
  <si>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</si>
  <si>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</si>
  <si>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</si>
  <si>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</si>
  <si>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</si>
  <si>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</si>
  <si>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</si>
  <si>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</si>
  <si>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</si>
  <si>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</si>
  <si>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</si>
  <si>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</si>
  <si>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</si>
  <si>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</si>
  <si>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</si>
  <si>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</si>
  <si>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</si>
  <si>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</si>
  <si>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</si>
  <si>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</si>
  <si>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</si>
  <si>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</si>
  <si>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</si>
  <si>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</si>
  <si>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</si>
  <si>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</si>
  <si>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</si>
  <si>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</si>
  <si>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</si>
  <si>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</si>
  <si>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</si>
  <si>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</si>
  <si>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</si>
  <si>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</si>
  <si>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</si>
  <si>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</si>
  <si>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</si>
  <si>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</si>
  <si>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</si>
  <si>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</si>
  <si>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</si>
  <si>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</si>
  <si>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</si>
  <si>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</si>
  <si>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</si>
  <si>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</si>
  <si>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</si>
  <si>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</si>
  <si>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</si>
  <si>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</si>
  <si>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</si>
  <si>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</si>
  <si>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</si>
  <si>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</si>
  <si>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</si>
  <si>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</si>
  <si>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</si>
  <si>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</si>
  <si>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</si>
  <si>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</si>
  <si>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</si>
  <si>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</si>
  <si>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</si>
  <si>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</si>
  <si>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</si>
  <si>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</si>
  <si>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</si>
  <si>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</si>
  <si>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</si>
  <si>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</si>
  <si>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</si>
  <si>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</si>
  <si>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</si>
  <si>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</si>
  <si>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</si>
  <si>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</si>
  <si>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</si>
  <si>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</si>
  <si>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</si>
  <si>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</si>
  <si>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</si>
  <si>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</si>
  <si>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</si>
  <si>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</si>
  <si>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</si>
  <si>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</si>
  <si>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</si>
  <si>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</si>
  <si>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</si>
  <si>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</si>
  <si>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</si>
  <si>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</si>
  <si>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</si>
  <si>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</si>
  <si>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</si>
  <si>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</si>
  <si>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</si>
  <si>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</si>
  <si>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</si>
  <si>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</si>
  <si>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</si>
  <si>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</si>
  <si>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</si>
  <si>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</si>
  <si>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</si>
  <si>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</si>
  <si>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</si>
  <si>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</si>
  <si>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</si>
  <si>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</si>
  <si>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</si>
  <si>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</si>
  <si>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</si>
  <si>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</si>
  <si>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</si>
  <si>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</si>
  <si>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</si>
  <si>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</si>
  <si>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</si>
  <si>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</si>
  <si>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</si>
  <si>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</si>
  <si>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</si>
  <si>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</si>
  <si>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</si>
  <si>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</si>
  <si>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</si>
  <si>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</si>
  <si>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</si>
  <si>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</si>
  <si>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</si>
  <si>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</si>
  <si>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</si>
  <si>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</si>
  <si>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</si>
  <si>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</si>
  <si>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</si>
  <si>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</si>
  <si>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</si>
  <si>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</si>
  <si>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</si>
  <si>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</si>
  <si>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</si>
  <si>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</si>
  <si>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</si>
  <si>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</si>
  <si>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</si>
  <si>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</si>
  <si>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</si>
  <si>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</si>
  <si>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</si>
  <si>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</si>
  <si>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</si>
  <si>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</si>
  <si>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</si>
  <si>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</si>
  <si>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</si>
  <si>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</si>
  <si>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</si>
  <si>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</si>
  <si>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</si>
  <si>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</si>
  <si>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</si>
  <si>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</si>
  <si>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</si>
  <si>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</si>
  <si>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</si>
  <si>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</si>
  <si>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</si>
  <si>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</si>
  <si>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</si>
  <si>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</si>
  <si>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</si>
  <si>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</si>
  <si>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</si>
  <si>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</si>
  <si>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</si>
  <si>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</si>
  <si>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</si>
  <si>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</si>
  <si>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</si>
  <si>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</si>
  <si>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</si>
  <si>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</si>
  <si>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</si>
  <si>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</si>
  <si>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</si>
  <si>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</si>
  <si>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</si>
  <si>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</si>
  <si>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</si>
  <si>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</si>
  <si>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</si>
  <si>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</si>
  <si>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</si>
  <si>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</si>
  <si>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</si>
  <si>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</si>
  <si>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</si>
  <si>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</si>
  <si>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</si>
  <si>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</si>
  <si>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</si>
  <si>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</si>
  <si>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</si>
  <si>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</si>
  <si>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</si>
  <si>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</si>
  <si>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</si>
  <si>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</si>
  <si>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</si>
  <si>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</si>
  <si>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</si>
  <si>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</si>
  <si>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</si>
  <si>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</si>
  <si>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</si>
  <si>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</si>
  <si>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</si>
  <si>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</si>
  <si>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</si>
  <si>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</si>
  <si>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</si>
  <si>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</si>
  <si>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</si>
  <si>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</si>
  <si>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</si>
  <si>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</si>
  <si>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</si>
  <si>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</si>
  <si>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</si>
  <si>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</si>
  <si>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</si>
  <si>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</si>
  <si>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</si>
  <si>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</si>
  <si>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</si>
  <si>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</si>
  <si>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</si>
  <si>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</si>
  <si>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</si>
  <si>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</si>
  <si>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</si>
  <si>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</si>
  <si>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</si>
  <si>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</si>
  <si>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</si>
  <si>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</si>
  <si>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</si>
  <si>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</si>
  <si>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</si>
  <si>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</si>
  <si>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</si>
  <si>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</si>
  <si>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</si>
  <si>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</si>
  <si>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</si>
  <si>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</si>
  <si>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</si>
  <si>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</si>
  <si>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</si>
  <si>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</si>
  <si>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</si>
  <si>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</si>
  <si>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</si>
  <si>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</si>
  <si>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</si>
  <si>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</si>
  <si>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</si>
  <si>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</si>
  <si>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</si>
  <si>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</si>
  <si>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</si>
  <si>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</si>
  <si>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</si>
  <si>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</si>
  <si>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</si>
  <si>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</si>
  <si>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</si>
  <si>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</si>
  <si>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</si>
  <si>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</si>
  <si>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</si>
  <si>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</si>
  <si>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</si>
  <si>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</si>
  <si>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</si>
  <si>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</si>
  <si>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</si>
  <si>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</si>
  <si>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</si>
  <si>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</si>
  <si>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</si>
  <si>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</si>
  <si>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</si>
  <si>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</si>
  <si>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</si>
  <si>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</si>
  <si>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</si>
  <si>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</si>
  <si>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</si>
  <si>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</si>
  <si>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</si>
  <si>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</si>
  <si>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</si>
  <si>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</si>
  <si>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</si>
  <si>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</si>
  <si>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</si>
  <si>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</si>
  <si>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</si>
  <si>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</si>
  <si>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</si>
  <si>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</si>
  <si>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</si>
  <si>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</si>
  <si>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</si>
  <si>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</si>
  <si>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</si>
  <si>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</si>
  <si>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</si>
  <si>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</si>
  <si>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</si>
  <si>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</si>
  <si>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</si>
  <si>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</si>
  <si>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</si>
  <si>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</si>
  <si>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</si>
  <si>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</si>
  <si>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</si>
  <si>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</si>
  <si>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</si>
  <si>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</si>
  <si>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</si>
  <si>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</si>
  <si>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</si>
  <si>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</si>
  <si>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</si>
  <si>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</si>
  <si>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</si>
  <si>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</si>
  <si>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</si>
  <si>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</si>
  <si>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</si>
  <si>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</si>
  <si>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</si>
  <si>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</si>
  <si>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</si>
  <si>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</si>
  <si>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</si>
  <si>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</si>
  <si>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</si>
  <si>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</si>
  <si>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</si>
  <si>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</si>
  <si>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</si>
  <si>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</si>
  <si>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</si>
  <si>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</si>
  <si>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</si>
  <si>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</si>
  <si>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</si>
  <si>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</si>
  <si>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</si>
  <si>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</si>
  <si>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</si>
  <si>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</si>
  <si>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</si>
  <si>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</si>
  <si>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</si>
  <si>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</si>
  <si>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</si>
  <si>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</si>
  <si>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</si>
  <si>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</si>
  <si>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</si>
  <si>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</si>
  <si>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</si>
  <si>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</si>
  <si>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</si>
  <si>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</si>
  <si>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</si>
  <si>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</si>
  <si>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</si>
  <si>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</si>
  <si>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</si>
  <si>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</si>
  <si>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</si>
  <si>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</si>
  <si>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</si>
  <si>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</si>
  <si>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</si>
  <si>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</si>
  <si>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</si>
  <si>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</si>
  <si>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</si>
  <si>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</si>
  <si>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</si>
  <si>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</si>
  <si>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</si>
  <si>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</si>
  <si>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</si>
  <si>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</si>
  <si>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</si>
  <si>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</si>
  <si>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</si>
  <si>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</si>
  <si>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</si>
  <si>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</si>
  <si>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</si>
  <si>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</si>
  <si>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</si>
  <si>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</si>
  <si>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</si>
  <si>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</si>
  <si>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</si>
  <si>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</si>
  <si>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</si>
  <si>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</si>
  <si>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</si>
  <si>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</si>
  <si>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</si>
  <si>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</si>
  <si>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</si>
  <si>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</si>
  <si>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</si>
  <si>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</si>
  <si>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</si>
  <si>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</si>
  <si>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</si>
  <si>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</si>
  <si>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</si>
  <si>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</si>
  <si>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</si>
  <si>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</si>
  <si>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</si>
  <si>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</si>
  <si>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</si>
  <si>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</si>
  <si>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</si>
  <si>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</si>
  <si>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</si>
  <si>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</si>
  <si>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</si>
  <si>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</si>
  <si>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</si>
  <si>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</si>
  <si>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</si>
  <si>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</si>
  <si>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</si>
  <si>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</si>
  <si>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</si>
  <si>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</si>
  <si>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</si>
  <si>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</si>
  <si>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</si>
  <si>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</si>
  <si>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</si>
  <si>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</si>
  <si>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</si>
  <si>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</si>
  <si>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</si>
  <si>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</si>
  <si>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</si>
  <si>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</si>
  <si>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</si>
  <si>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</si>
  <si>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</si>
  <si>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</si>
  <si>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</si>
  <si>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</si>
  <si>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</si>
  <si>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</si>
  <si>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</si>
  <si>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</si>
  <si>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</si>
  <si>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</si>
  <si>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</si>
  <si>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</si>
  <si>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</si>
  <si>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</si>
  <si>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</si>
  <si>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</si>
  <si>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</si>
  <si>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</si>
  <si>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</si>
  <si>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</si>
  <si>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</si>
  <si>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</si>
  <si>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</si>
  <si>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</si>
  <si>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</si>
  <si>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</si>
  <si>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</si>
  <si>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</si>
  <si>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</si>
  <si>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</si>
  <si>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</si>
  <si>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</si>
  <si>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</si>
  <si>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</si>
  <si>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</si>
  <si>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</si>
  <si>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</si>
  <si>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</si>
  <si>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</si>
  <si>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</si>
  <si>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</si>
  <si>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</si>
  <si>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</si>
  <si>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</si>
  <si>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</si>
  <si>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</si>
  <si>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</si>
  <si>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</si>
  <si>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</si>
  <si>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</si>
  <si>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</si>
  <si>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</si>
  <si>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</si>
  <si>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</si>
  <si>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</si>
  <si>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</si>
  <si>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</si>
  <si>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</si>
  <si>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</si>
  <si>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</si>
  <si>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</si>
  <si>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</si>
  <si>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</si>
  <si>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</si>
  <si>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</si>
  <si>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</si>
  <si>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</si>
  <si>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</si>
  <si>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</si>
  <si>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</si>
  <si>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</si>
  <si>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</si>
  <si>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</si>
  <si>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</si>
  <si>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</si>
  <si>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</si>
  <si>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</si>
  <si>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</si>
  <si>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</si>
  <si>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</si>
  <si>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</si>
  <si>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</si>
  <si>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</si>
  <si>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</si>
  <si>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</si>
  <si>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</si>
  <si>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</si>
  <si>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</si>
  <si>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</si>
  <si>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</si>
  <si>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</si>
  <si>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</si>
  <si>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</si>
  <si>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</si>
  <si>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</si>
  <si>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</si>
  <si>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</si>
  <si>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</si>
  <si>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</si>
  <si>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</si>
  <si>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</si>
  <si>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</si>
  <si>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</si>
  <si>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</si>
  <si>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</si>
  <si>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</si>
  <si>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</si>
  <si>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</si>
  <si>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</si>
  <si>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</si>
  <si>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</si>
  <si>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</si>
  <si>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</si>
  <si>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</si>
  <si>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</si>
  <si>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</si>
  <si>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</si>
  <si>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</si>
  <si>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</si>
  <si>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</si>
  <si>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</si>
  <si>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</si>
  <si>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</si>
  <si>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</si>
  <si>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</si>
  <si>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</si>
  <si>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</si>
  <si>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</si>
  <si>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</si>
  <si>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</si>
  <si>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</si>
  <si>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</si>
  <si>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</si>
  <si>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</si>
  <si>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</si>
  <si>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</si>
  <si>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</si>
  <si>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</si>
  <si>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</si>
  <si>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</si>
  <si>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</si>
  <si>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</si>
  <si>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</si>
  <si>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</si>
  <si>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</si>
  <si>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</si>
  <si>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</si>
  <si>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</si>
  <si>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</si>
  <si>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</si>
  <si>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</si>
  <si>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</si>
  <si>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</si>
  <si>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</si>
  <si>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</si>
  <si>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</si>
  <si>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</si>
  <si>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</si>
  <si>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</si>
  <si>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</si>
  <si>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</si>
  <si>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</si>
  <si>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</si>
  <si>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</si>
  <si>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</si>
  <si>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</si>
  <si>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</si>
  <si>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</si>
  <si>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</si>
  <si>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</si>
  <si>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</si>
  <si>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</si>
  <si>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</si>
  <si>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</si>
  <si>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</si>
  <si>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</si>
  <si>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</si>
  <si>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</si>
  <si>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</si>
  <si>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</si>
  <si>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</si>
  <si>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</si>
  <si>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</si>
  <si>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</si>
  <si>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</si>
  <si>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</si>
  <si>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</si>
  <si>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</si>
  <si>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</si>
  <si>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</si>
  <si>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</si>
  <si>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</si>
  <si>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</si>
  <si>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</si>
  <si>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</si>
  <si>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</si>
  <si>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</si>
  <si>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</si>
  <si>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</si>
  <si>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</si>
  <si>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</si>
  <si>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</si>
  <si>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</si>
  <si>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</si>
  <si>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</si>
  <si>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</si>
  <si>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</si>
  <si>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</si>
  <si>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</si>
  <si>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</si>
  <si>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</si>
  <si>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</si>
  <si>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</si>
  <si>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</si>
  <si>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</si>
  <si>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</si>
  <si>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</si>
  <si>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</si>
  <si>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</si>
  <si>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</si>
  <si>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</si>
  <si>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</si>
  <si>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</si>
  <si>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</si>
  <si>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</si>
  <si>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</si>
  <si>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</si>
  <si>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</si>
  <si>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</si>
  <si>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</si>
  <si>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</si>
  <si>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</si>
  <si>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</si>
  <si>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</si>
  <si>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</si>
  <si>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</si>
  <si>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</si>
  <si>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</si>
  <si>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</si>
  <si>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</si>
  <si>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</si>
  <si>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</si>
  <si>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</si>
  <si>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</si>
  <si>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</si>
  <si>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</si>
  <si>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</si>
  <si>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</si>
  <si>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</si>
  <si>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</si>
  <si>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</si>
  <si>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</si>
  <si>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</si>
  <si>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</si>
  <si>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</si>
  <si>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</si>
  <si>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</si>
  <si>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</si>
  <si>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</si>
  <si>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</si>
  <si>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</si>
  <si>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</si>
  <si>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</si>
  <si>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</si>
  <si>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</si>
  <si>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</si>
  <si>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</si>
  <si>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</si>
  <si>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</si>
  <si>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</si>
  <si>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</si>
  <si>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</si>
  <si>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</si>
  <si>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</si>
  <si>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</si>
  <si>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</si>
  <si>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</si>
  <si>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</si>
  <si>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</si>
  <si>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</si>
  <si>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</si>
  <si>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</si>
  <si>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</si>
  <si>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</si>
  <si>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</si>
  <si>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</si>
  <si>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</si>
  <si>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</si>
  <si>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</si>
  <si>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</si>
  <si>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</si>
  <si>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</si>
  <si>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</si>
  <si>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</si>
  <si>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</si>
  <si>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</si>
  <si>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</si>
  <si>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</si>
  <si>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</si>
  <si>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</si>
  <si>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</si>
  <si>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</si>
  <si>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</si>
  <si>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</si>
  <si>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</si>
  <si>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</si>
  <si>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</si>
  <si>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</si>
  <si>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</si>
  <si>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</si>
  <si>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</si>
  <si>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</si>
  <si>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</si>
  <si>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</si>
  <si>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</si>
  <si>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</si>
  <si>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</si>
  <si>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</si>
  <si>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</si>
  <si>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</si>
  <si>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</si>
  <si>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</si>
  <si>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</si>
  <si>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</si>
  <si>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</si>
  <si>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</si>
  <si>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</si>
  <si>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</si>
  <si>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</si>
  <si>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</si>
  <si>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</si>
  <si>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</si>
  <si>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</si>
  <si>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</si>
  <si>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</si>
  <si>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</si>
  <si>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</si>
  <si>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</si>
  <si>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</si>
  <si>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</si>
  <si>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</si>
  <si>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</si>
  <si>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</si>
  <si>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</si>
  <si>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</si>
  <si>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</si>
  <si>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</si>
  <si>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</si>
  <si>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</si>
  <si>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</si>
  <si>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</si>
  <si>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</si>
  <si>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</si>
  <si>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</si>
  <si>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</si>
  <si>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</si>
  <si>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</si>
  <si>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</si>
  <si>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</si>
  <si>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</si>
  <si>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</si>
  <si>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</si>
  <si>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</si>
  <si>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</si>
  <si>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</si>
  <si>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</si>
  <si>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</si>
  <si>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</si>
  <si>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</si>
  <si>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</si>
  <si>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</si>
  <si>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</si>
  <si>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</si>
  <si>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</si>
  <si>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</si>
  <si>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</si>
  <si>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</si>
  <si>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</si>
  <si>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</si>
  <si>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</si>
  <si>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</si>
  <si>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</si>
  <si>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</si>
  <si>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</si>
  <si>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</si>
  <si>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</si>
  <si>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</si>
  <si>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</si>
  <si>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</si>
  <si>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</si>
  <si>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</si>
  <si>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</si>
  <si>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</si>
  <si>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</si>
  <si>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</si>
  <si>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</si>
  <si>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</si>
  <si>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</si>
  <si>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</si>
  <si>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</si>
  <si>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</si>
  <si>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</si>
  <si>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</si>
  <si>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</si>
  <si>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</si>
  <si>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</si>
  <si>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</si>
  <si>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</si>
  <si>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</si>
  <si>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</si>
  <si>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</si>
  <si>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</si>
  <si>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</si>
  <si>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</si>
  <si>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</si>
  <si>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</si>
  <si>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</si>
  <si>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</si>
  <si>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</si>
  <si>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</si>
  <si>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</si>
  <si>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</si>
  <si>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</si>
  <si>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</si>
  <si>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</si>
  <si>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</si>
  <si>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</si>
  <si>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</si>
  <si>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</si>
  <si>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</si>
  <si>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</si>
  <si>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</si>
  <si>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</si>
  <si>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</si>
  <si>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</si>
  <si>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</si>
  <si>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</si>
  <si>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</si>
  <si>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</si>
  <si>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</si>
  <si>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</si>
  <si>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</si>
  <si>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</si>
  <si>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</si>
  <si>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</si>
  <si>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</si>
  <si>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</si>
  <si>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</si>
  <si>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</si>
  <si>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</si>
  <si>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</si>
  <si>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</si>
  <si>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</si>
  <si>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</si>
  <si>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</si>
  <si>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</si>
  <si>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</si>
  <si>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</si>
  <si>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</si>
  <si>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</si>
  <si>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</si>
  <si>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</si>
  <si>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</si>
  <si>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</si>
  <si>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</si>
  <si>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</si>
  <si>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</si>
  <si>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</si>
  <si>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</si>
  <si>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</si>
  <si>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</si>
  <si>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</si>
  <si>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</si>
  <si>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</si>
  <si>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</si>
  <si>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</si>
  <si>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</si>
  <si>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</si>
  <si>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</si>
  <si>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</si>
  <si>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</si>
  <si>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</si>
  <si>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</si>
  <si>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</si>
  <si>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</si>
  <si>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</si>
  <si>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</si>
  <si>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</si>
  <si>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</si>
  <si>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</si>
  <si>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</si>
  <si>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</si>
  <si>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</si>
  <si>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</si>
  <si>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</si>
  <si>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</si>
  <si>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</si>
  <si>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</si>
  <si>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</si>
  <si>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</si>
  <si>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</si>
  <si>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</si>
  <si>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</si>
  <si>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</si>
  <si>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</si>
  <si>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</si>
  <si>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</si>
  <si>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</si>
  <si>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</si>
  <si>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</si>
  <si>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</si>
  <si>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</si>
  <si>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</si>
  <si>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</si>
  <si>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</si>
  <si>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</si>
  <si>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</si>
  <si>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</si>
  <si>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</si>
  <si>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</si>
  <si>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</si>
  <si>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</si>
  <si>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</si>
  <si>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</si>
  <si>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</si>
  <si>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</si>
  <si>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</si>
  <si>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</si>
  <si>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</si>
  <si>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</si>
  <si>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</si>
  <si>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</si>
  <si>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</si>
  <si>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</si>
  <si>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</si>
  <si>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</si>
  <si>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</si>
  <si>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</si>
  <si>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</si>
  <si>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</si>
  <si>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</si>
  <si>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</si>
  <si>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</si>
  <si>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</si>
  <si>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</si>
  <si>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</si>
  <si>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</si>
  <si>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</si>
  <si>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</si>
  <si>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</si>
  <si>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</si>
  <si>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</si>
  <si>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</si>
  <si>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</si>
  <si>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</si>
  <si>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</si>
  <si>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</si>
  <si>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</si>
  <si>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</si>
  <si>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</si>
  <si>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</si>
  <si>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</si>
  <si>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</si>
  <si>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</si>
  <si>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</si>
  <si>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</si>
  <si>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</si>
  <si>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</si>
  <si>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</si>
  <si>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</si>
  <si>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</si>
  <si>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</si>
  <si>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</si>
  <si>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</si>
  <si>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</si>
  <si>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</si>
  <si>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</si>
  <si>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</si>
  <si>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</si>
  <si>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</si>
  <si>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</si>
  <si>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</si>
  <si>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</si>
  <si>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</si>
  <si>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</si>
  <si>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</si>
  <si>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</si>
  <si>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</si>
  <si>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</si>
  <si>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</si>
  <si>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</si>
  <si>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</si>
  <si>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</si>
  <si>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</si>
  <si>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</si>
  <si>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</si>
  <si>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</si>
  <si>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</si>
  <si>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</si>
  <si>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</si>
  <si>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</si>
  <si>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</si>
  <si>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</si>
  <si>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</si>
  <si>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</si>
  <si>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</si>
  <si>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</si>
  <si>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</si>
  <si>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</si>
  <si>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</si>
  <si>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</si>
  <si>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</si>
  <si>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</si>
  <si>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</si>
  <si>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</si>
  <si>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</si>
  <si>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</si>
  <si>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</si>
  <si>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</si>
  <si>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</si>
  <si>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</si>
  <si>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</si>
  <si>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</si>
  <si>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</si>
  <si>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</si>
  <si>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</si>
  <si>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</si>
  <si>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</si>
  <si>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</si>
  <si>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</si>
  <si>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</si>
  <si>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</si>
  <si>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</si>
  <si>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</si>
  <si>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</si>
  <si>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</si>
  <si>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</si>
  <si>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</si>
  <si>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</si>
  <si>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</si>
  <si>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</si>
  <si>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</si>
  <si>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</si>
  <si>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</si>
  <si>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</si>
  <si>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</si>
  <si>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</si>
  <si>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</si>
  <si>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</si>
  <si>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</si>
  <si>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</si>
  <si>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</si>
  <si>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</si>
  <si>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</si>
  <si>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</si>
  <si>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</si>
  <si>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</si>
  <si>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</si>
  <si>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</si>
  <si>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</si>
  <si>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</si>
  <si>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</si>
  <si>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</si>
  <si>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</si>
  <si>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</si>
  <si>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</si>
  <si>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</si>
  <si>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</si>
  <si>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</si>
  <si>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</si>
  <si>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</si>
  <si>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</si>
  <si>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</si>
  <si>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</si>
  <si>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</si>
  <si>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</si>
  <si>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</si>
  <si>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</si>
  <si>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</si>
  <si>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</si>
  <si>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</si>
  <si>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</si>
  <si>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</si>
  <si>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</si>
  <si>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</si>
  <si>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</si>
  <si>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</si>
  <si>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</si>
  <si>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</si>
  <si>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</si>
  <si>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</si>
  <si>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</si>
  <si>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</si>
  <si>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</si>
  <si>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</si>
  <si>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</si>
  <si>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</si>
  <si>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</si>
  <si>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</si>
  <si>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</si>
  <si>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</si>
  <si>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</si>
  <si>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</si>
  <si>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</si>
  <si>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</si>
  <si>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</si>
  <si>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</si>
  <si>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</si>
  <si>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</si>
  <si>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</si>
  <si>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</si>
  <si>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</si>
  <si>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</si>
  <si>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</si>
  <si>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</si>
  <si>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</si>
  <si>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</si>
  <si>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</si>
  <si>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</si>
  <si>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</si>
  <si>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</si>
  <si>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</si>
  <si>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</si>
  <si>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</si>
  <si>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</si>
  <si>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</si>
  <si>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</si>
  <si>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</si>
  <si>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</si>
  <si>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</si>
  <si>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</si>
  <si>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</si>
  <si>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</si>
  <si>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</si>
  <si>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</si>
  <si>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</si>
  <si>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</si>
  <si>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</si>
  <si>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</si>
  <si>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</si>
  <si>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</si>
  <si>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</si>
  <si>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</si>
  <si>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</si>
  <si>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</si>
  <si>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</si>
  <si>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</si>
  <si>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</si>
  <si>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</si>
  <si>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</si>
  <si>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</si>
  <si>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</si>
  <si>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</si>
  <si>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</si>
  <si>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</si>
  <si>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</si>
  <si>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</si>
  <si>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</si>
  <si>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</si>
  <si>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</si>
  <si>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</si>
  <si>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</si>
  <si>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</si>
  <si>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</si>
  <si>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</si>
  <si>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</si>
  <si>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</si>
  <si>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</si>
  <si>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</si>
  <si>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</si>
  <si>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</si>
  <si>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</si>
  <si>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</si>
  <si>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</si>
  <si>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</si>
  <si>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</si>
  <si>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</si>
  <si>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</si>
  <si>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</si>
  <si>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</si>
  <si>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</si>
  <si>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</si>
  <si>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</si>
  <si>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</si>
  <si>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</si>
  <si>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</si>
  <si>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</si>
  <si>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</si>
  <si>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</si>
  <si>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</si>
  <si>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</si>
  <si>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</si>
  <si>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</si>
  <si>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</si>
  <si>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</si>
  <si>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</si>
  <si>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</si>
  <si>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</si>
  <si>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</si>
  <si>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</si>
  <si>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</si>
  <si>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</si>
  <si>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</si>
  <si>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</si>
  <si>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</si>
  <si>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</si>
  <si>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</si>
  <si>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</si>
  <si>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</si>
  <si>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</si>
  <si>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</si>
  <si>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</si>
  <si>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</si>
  <si>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</si>
  <si>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</si>
  <si>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</si>
  <si>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</si>
  <si>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</si>
  <si>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</si>
  <si>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</si>
  <si>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</si>
  <si>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</si>
  <si>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</si>
  <si>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</si>
  <si>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</si>
  <si>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</si>
  <si>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</si>
  <si>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</si>
  <si>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</si>
  <si>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</si>
  <si>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</si>
  <si>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</si>
  <si>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</si>
  <si>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</si>
  <si>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</si>
  <si>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</si>
  <si>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</si>
  <si>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</si>
  <si>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</si>
  <si>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</si>
  <si>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</si>
  <si>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</si>
  <si>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</si>
  <si>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</si>
  <si>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</si>
  <si>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</si>
  <si>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</si>
  <si>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</si>
  <si>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</si>
  <si>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</si>
  <si>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</si>
  <si>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</si>
  <si>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</si>
  <si>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</si>
  <si>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</si>
  <si>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</si>
  <si>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</si>
  <si>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</si>
  <si>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</si>
  <si>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</si>
  <si>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</si>
  <si>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</si>
  <si>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</si>
  <si>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</si>
  <si>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</si>
  <si>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</si>
  <si>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</si>
  <si>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</si>
  <si>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</si>
  <si>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</si>
  <si>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</si>
  <si>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</si>
  <si>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</si>
  <si>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</si>
  <si>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</si>
  <si>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</si>
  <si>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</si>
  <si>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</si>
  <si>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</si>
  <si>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</si>
  <si>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</si>
  <si>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</si>
  <si>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</si>
  <si>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</si>
  <si>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</si>
  <si>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</si>
  <si>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</si>
  <si>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</si>
  <si>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</si>
  <si>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</si>
  <si>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</si>
  <si>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</si>
  <si>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</si>
  <si>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</si>
  <si>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</si>
  <si>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</si>
  <si>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</si>
  <si>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</si>
  <si>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</si>
  <si>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</si>
  <si>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</si>
  <si>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</si>
  <si>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</si>
  <si>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</si>
  <si>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</si>
  <si>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</si>
  <si>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</si>
  <si>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</si>
  <si>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</si>
  <si>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</si>
  <si>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</si>
  <si>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</si>
  <si>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</si>
  <si>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</si>
  <si>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</si>
  <si>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</si>
  <si>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</si>
  <si>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</si>
  <si>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</si>
  <si>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</si>
  <si>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</si>
  <si>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</si>
  <si>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</si>
  <si>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</si>
  <si>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</si>
  <si>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</si>
  <si>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</si>
  <si>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</si>
  <si>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</si>
  <si>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</si>
  <si>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</si>
  <si>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</si>
  <si>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</si>
  <si>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</si>
  <si>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</si>
  <si>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</si>
  <si>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</si>
  <si>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</si>
  <si>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</si>
  <si>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</si>
  <si>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</si>
  <si>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</si>
  <si>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</si>
  <si>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</si>
  <si>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</si>
  <si>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</si>
  <si>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</si>
  <si>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</si>
  <si>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</si>
  <si>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</si>
  <si>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</si>
  <si>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</si>
  <si>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</si>
  <si>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</si>
  <si>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</si>
  <si>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</si>
  <si>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</si>
  <si>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</si>
  <si>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</si>
  <si>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</si>
  <si>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</si>
  <si>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</si>
  <si>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</si>
  <si>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</si>
  <si>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</si>
  <si>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</si>
  <si>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</si>
  <si>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</si>
  <si>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</si>
  <si>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</si>
  <si>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</si>
  <si>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</si>
  <si>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</si>
  <si>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</si>
  <si>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</si>
  <si>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</si>
  <si>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</si>
  <si>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</si>
  <si>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</si>
  <si>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</si>
  <si>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</si>
  <si>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</si>
  <si>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</si>
  <si>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</si>
  <si>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</si>
  <si>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</si>
  <si>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</si>
  <si>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</si>
  <si>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</si>
  <si>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</si>
  <si>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</si>
  <si>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</si>
  <si>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</si>
  <si>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</si>
  <si>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</si>
  <si>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</si>
  <si>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</si>
  <si>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</si>
  <si>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</si>
  <si>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</si>
  <si>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</si>
  <si>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</si>
  <si>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</si>
  <si>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</si>
  <si>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</si>
  <si>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</si>
  <si>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</si>
  <si>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</si>
  <si>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</si>
  <si>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</si>
  <si>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</si>
  <si>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</si>
  <si>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</si>
  <si>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</si>
  <si>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</si>
  <si>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</si>
  <si>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</si>
  <si>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</si>
  <si>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</si>
  <si>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</si>
  <si>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</si>
  <si>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</si>
  <si>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</si>
  <si>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</si>
  <si>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</si>
  <si>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</si>
  <si>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</si>
  <si>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</si>
  <si>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</si>
  <si>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</si>
  <si>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</si>
  <si>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</si>
  <si>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</si>
  <si>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</si>
  <si>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</si>
  <si>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</si>
  <si>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</si>
  <si>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</si>
  <si>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</si>
  <si>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</si>
  <si>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</si>
  <si>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</si>
  <si>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</si>
  <si>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</si>
  <si>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</si>
  <si>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</si>
  <si>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</si>
  <si>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</si>
  <si>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</si>
  <si>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</si>
  <si>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</si>
  <si>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</si>
  <si>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</si>
  <si>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</si>
  <si>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</si>
  <si>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</si>
  <si>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</si>
  <si>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</si>
  <si>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</si>
  <si>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</si>
  <si>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</si>
  <si>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</si>
  <si>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</si>
  <si>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</si>
  <si>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</si>
  <si>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</si>
  <si>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</si>
  <si>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</si>
  <si>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</si>
  <si>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</si>
  <si>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</si>
  <si>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</si>
  <si>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</si>
  <si>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</si>
  <si>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</si>
  <si>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</si>
  <si>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</si>
  <si>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</si>
  <si>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</si>
  <si>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</si>
  <si>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</si>
  <si>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</si>
  <si>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</si>
  <si>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</si>
  <si>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</si>
  <si>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</si>
  <si>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</si>
  <si>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</si>
  <si>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</si>
  <si>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</si>
  <si>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</si>
  <si>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</si>
  <si>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</si>
  <si>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</si>
  <si>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</si>
  <si>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</si>
  <si>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</si>
  <si>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</si>
  <si>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</si>
  <si>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</si>
  <si>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</si>
  <si>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</si>
  <si>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</si>
  <si>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</si>
  <si>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</si>
  <si>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</si>
  <si>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</si>
  <si>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</si>
  <si>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</si>
  <si>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</si>
  <si>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</si>
  <si>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</si>
  <si>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</si>
  <si>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</si>
  <si>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</si>
  <si>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</si>
  <si>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</si>
  <si>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</si>
  <si>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</si>
  <si>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</si>
  <si>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</si>
  <si>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</si>
  <si>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</si>
  <si>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</si>
  <si>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</si>
  <si>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</si>
  <si>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</si>
  <si>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</si>
  <si>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</si>
  <si>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</si>
  <si>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</si>
  <si>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</si>
  <si>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</si>
  <si>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</si>
  <si>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</si>
  <si>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</si>
  <si>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</si>
  <si>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</si>
  <si>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</si>
  <si>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</si>
  <si>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</si>
  <si>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</si>
  <si>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</si>
  <si>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</si>
  <si>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</si>
  <si>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</si>
  <si>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</si>
  <si>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</si>
  <si>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</si>
  <si>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</si>
  <si>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</si>
  <si>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</si>
  <si>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</si>
  <si>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</si>
  <si>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</si>
  <si>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</si>
  <si>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</si>
  <si>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</si>
  <si>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</si>
  <si>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</si>
  <si>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</si>
  <si>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</si>
  <si>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</si>
  <si>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</si>
  <si>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</si>
  <si>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</si>
  <si>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</si>
  <si>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</si>
  <si>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</si>
  <si>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</si>
  <si>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</si>
  <si>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</si>
  <si>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</si>
  <si>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</si>
  <si>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</si>
  <si>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</si>
  <si>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</si>
  <si>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</si>
  <si>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</si>
  <si>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</si>
  <si>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</si>
  <si>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</si>
  <si>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</si>
  <si>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</si>
  <si>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</si>
  <si>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</si>
  <si>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</si>
  <si>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</si>
  <si>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</si>
  <si>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</si>
  <si>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</si>
  <si>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</si>
  <si>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</si>
  <si>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</si>
  <si>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</si>
  <si>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</si>
  <si>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</si>
  <si>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</si>
  <si>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</si>
  <si>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</si>
  <si>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</si>
  <si>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</si>
  <si>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</si>
  <si>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</si>
  <si>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</si>
  <si>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</si>
  <si>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</si>
  <si>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</si>
  <si>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</si>
  <si>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</si>
  <si>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</si>
  <si>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</si>
  <si>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</si>
  <si>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</si>
  <si>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</si>
  <si>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</si>
  <si>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</si>
  <si>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</si>
  <si>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</si>
  <si>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</si>
  <si>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</si>
  <si>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</si>
  <si>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</si>
  <si>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</si>
  <si>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</si>
  <si>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</si>
  <si>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</si>
  <si>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</si>
  <si>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</si>
  <si>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</si>
  <si>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</si>
  <si>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</si>
  <si>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</si>
  <si>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</si>
  <si>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</si>
  <si>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</si>
  <si>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</si>
  <si>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</si>
  <si>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</si>
  <si>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</si>
  <si>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</si>
  <si>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</si>
  <si>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</si>
  <si>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</si>
  <si>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</si>
  <si>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</si>
  <si>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</si>
  <si>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</si>
  <si>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</si>
  <si>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</si>
  <si>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</si>
  <si>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</si>
  <si>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</si>
  <si>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</si>
  <si>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</si>
  <si>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</si>
  <si>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</si>
  <si>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</si>
  <si>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</si>
  <si>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</si>
  <si>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</si>
  <si>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</si>
  <si>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</si>
  <si>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</si>
  <si>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</si>
  <si>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</si>
  <si>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</si>
  <si>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</si>
  <si>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</si>
  <si>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</si>
  <si>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</si>
  <si>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</si>
  <si>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</si>
  <si>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</si>
  <si>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</si>
  <si>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</si>
  <si>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</si>
  <si>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</si>
  <si>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</si>
  <si>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</si>
  <si>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</si>
  <si>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</si>
  <si>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</si>
  <si>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</si>
  <si>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</si>
  <si>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</si>
  <si>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</si>
  <si>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</si>
  <si>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</si>
  <si>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</si>
  <si>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</si>
  <si>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</si>
  <si>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</si>
  <si>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</si>
  <si>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</si>
  <si>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</si>
  <si>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</si>
  <si>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</si>
  <si>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</si>
  <si>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</si>
  <si>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</si>
  <si>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</si>
  <si>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</si>
  <si>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</si>
  <si>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</si>
  <si>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</si>
  <si>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</si>
  <si>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</si>
  <si>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</si>
  <si>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</si>
  <si>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</si>
  <si>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</si>
  <si>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</si>
  <si>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</si>
  <si>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</si>
  <si>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</si>
  <si>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</si>
  <si>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</si>
  <si>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</si>
  <si>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</si>
  <si>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</si>
  <si>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</si>
  <si>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</si>
  <si>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</si>
  <si>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</si>
  <si>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</si>
  <si>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</si>
  <si>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</si>
  <si>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</si>
  <si>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</si>
  <si>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</si>
  <si>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</si>
  <si>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</si>
  <si>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</si>
  <si>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</si>
  <si>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</si>
  <si>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</si>
  <si>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</si>
  <si>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</si>
  <si>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</si>
  <si>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</si>
  <si>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</si>
  <si>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</si>
  <si>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</si>
  <si>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</si>
  <si>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</si>
  <si>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</si>
  <si>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</si>
  <si>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</si>
  <si>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</si>
  <si>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</si>
  <si>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</si>
  <si>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</si>
  <si>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</si>
  <si>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</si>
  <si>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</si>
  <si>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</si>
  <si>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</si>
  <si>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</si>
  <si>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</si>
  <si>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</si>
  <si>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</si>
  <si>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</si>
  <si>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</si>
  <si>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</si>
  <si>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</si>
  <si>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</si>
  <si>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</si>
  <si>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</si>
  <si>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</si>
  <si>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</si>
  <si>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</si>
  <si>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</si>
  <si>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</si>
  <si>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</si>
  <si>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</si>
  <si>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</si>
  <si>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</si>
  <si>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</si>
  <si>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</si>
  <si>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</si>
  <si>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</si>
  <si>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</si>
  <si>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</si>
  <si>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</si>
  <si>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</si>
  <si>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</si>
  <si>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</si>
  <si>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</si>
  <si>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</si>
  <si>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</si>
  <si>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</si>
  <si>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</si>
  <si>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</si>
  <si>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</si>
  <si>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</si>
  <si>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</si>
  <si>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</si>
  <si>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</si>
  <si>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</si>
  <si>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</si>
  <si>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</si>
  <si>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</si>
  <si>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</si>
  <si>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</si>
  <si>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</si>
  <si>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</si>
  <si>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</si>
  <si>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</si>
  <si>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</si>
  <si>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</si>
  <si>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</si>
  <si>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</si>
  <si>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</si>
  <si>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</si>
  <si>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</si>
  <si>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</si>
  <si>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</si>
  <si>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</si>
  <si>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</si>
  <si>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</si>
  <si>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</si>
  <si>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</si>
  <si>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</si>
  <si>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</si>
  <si>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</si>
  <si>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</si>
  <si>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</si>
  <si>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</si>
  <si>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</si>
  <si>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</si>
  <si>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</si>
  <si>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</si>
  <si>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</si>
  <si>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</si>
  <si>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</si>
  <si>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</si>
  <si>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</si>
  <si>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</si>
  <si>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</si>
  <si>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</si>
  <si>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</si>
  <si>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</si>
  <si>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</si>
  <si>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</si>
  <si>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</si>
  <si>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</si>
  <si>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</si>
  <si>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</si>
  <si>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</si>
  <si>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</si>
  <si>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</si>
  <si>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</si>
  <si>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</si>
  <si>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</si>
  <si>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</si>
  <si>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</si>
  <si>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</si>
  <si>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</si>
  <si>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</si>
  <si>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</si>
  <si>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</si>
  <si>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</si>
  <si>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</si>
  <si>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</si>
  <si>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</si>
  <si>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</si>
  <si>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</si>
  <si>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</si>
  <si>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</si>
  <si>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</si>
  <si>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</si>
  <si>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</si>
  <si>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</si>
  <si>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</si>
  <si>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</si>
  <si>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</si>
  <si>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</si>
  <si>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</si>
  <si>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</si>
  <si>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</si>
  <si>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</si>
  <si>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</si>
  <si>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</si>
  <si>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</si>
  <si>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</si>
  <si>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</si>
  <si>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</si>
  <si>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</si>
  <si>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</si>
  <si>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</si>
  <si>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</si>
  <si>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</si>
  <si>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</si>
  <si>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</si>
  <si>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</si>
  <si>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</si>
  <si>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</si>
  <si>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</si>
  <si>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</si>
  <si>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</si>
  <si>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</si>
  <si>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</si>
  <si>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</si>
  <si>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</si>
  <si>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</si>
  <si>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</si>
  <si>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</si>
  <si>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</si>
  <si>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</si>
  <si>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</si>
  <si>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</si>
  <si>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</si>
  <si>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</si>
  <si>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</si>
  <si>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</si>
  <si>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</si>
  <si>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</si>
  <si>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</si>
  <si>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</si>
  <si>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</si>
  <si>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</si>
  <si>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</si>
  <si>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</si>
  <si>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</si>
  <si>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</si>
  <si>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</si>
  <si>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</si>
  <si>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</si>
  <si>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</si>
  <si>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</si>
  <si>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</si>
  <si>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</si>
  <si>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</si>
  <si>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</si>
  <si>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</si>
  <si>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</si>
  <si>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</si>
  <si>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</si>
  <si>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</si>
  <si>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</si>
  <si>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</si>
  <si>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</si>
  <si>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</si>
  <si>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</si>
  <si>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</si>
  <si>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</si>
  <si>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</si>
  <si>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</si>
  <si>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</si>
  <si>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</si>
  <si>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</si>
  <si>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</si>
  <si>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</si>
  <si>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</si>
  <si>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</si>
  <si>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</si>
  <si>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</si>
  <si>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</si>
  <si>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</si>
  <si>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</si>
  <si>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</si>
  <si>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</si>
  <si>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</si>
  <si>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</si>
  <si>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</si>
  <si>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</si>
  <si>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</si>
  <si>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</si>
  <si>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</si>
  <si>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</si>
  <si>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</si>
  <si>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</si>
  <si>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</si>
  <si>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</si>
  <si>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</si>
  <si>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</si>
  <si>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</si>
  <si>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</si>
  <si>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</si>
  <si>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</si>
  <si>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</si>
  <si>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</si>
  <si>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</si>
  <si>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</si>
  <si>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</si>
  <si>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</si>
  <si>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</si>
  <si>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</si>
  <si>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</si>
  <si>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</si>
  <si>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</si>
  <si>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</si>
  <si>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</si>
  <si>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</si>
  <si>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</si>
  <si>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</si>
  <si>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</si>
  <si>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</si>
  <si>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</si>
  <si>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</si>
  <si>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</si>
  <si>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</si>
  <si>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HEOFDG1126</t>
  </si>
  <si>
    <t>HEOFDD1126</t>
  </si>
  <si>
    <t>HDFC EOF- II - 1126D May 2017(1) plan under HDFC Equity Opportunities Fund - Series2 - Regular</t>
  </si>
  <si>
    <t>HEOFRG1126</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</si>
  <si>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</si>
  <si>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</si>
  <si>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</si>
  <si>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</si>
  <si>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</si>
  <si>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</si>
  <si>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</si>
  <si>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</si>
  <si>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</si>
  <si>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</si>
  <si>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</si>
  <si>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</si>
  <si>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</si>
  <si>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</si>
  <si>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</si>
  <si>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</si>
  <si>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</si>
  <si>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</si>
  <si>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</si>
  <si>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</si>
  <si>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</si>
  <si>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</si>
  <si>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</si>
  <si>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</si>
  <si>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</si>
  <si>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</si>
  <si>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</si>
  <si>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</si>
  <si>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</si>
  <si>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</si>
  <si>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</si>
  <si>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</si>
  <si>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</si>
  <si>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</si>
  <si>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</si>
  <si>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</si>
  <si>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</si>
  <si>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</si>
  <si>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</si>
  <si>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</si>
  <si>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</si>
  <si>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</si>
  <si>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</si>
  <si>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</si>
  <si>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</si>
  <si>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</si>
  <si>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</si>
  <si>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</si>
  <si>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</si>
  <si>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</si>
  <si>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</si>
  <si>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</si>
  <si>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</si>
  <si>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</si>
  <si>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</si>
  <si>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</si>
  <si>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</si>
  <si>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</si>
  <si>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</si>
  <si>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</si>
  <si>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</si>
  <si>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</si>
  <si>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</si>
  <si>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</si>
  <si>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</si>
  <si>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NCBFIVBDD</t>
  </si>
  <si>
    <t>NCBFIVBDG</t>
  </si>
  <si>
    <t>NCBFIVBD</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</si>
  <si>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</si>
  <si>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</si>
  <si>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</si>
  <si>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</si>
  <si>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</si>
  <si>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</si>
  <si>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</si>
  <si>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</si>
  <si>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</si>
  <si>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</si>
  <si>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</si>
  <si>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</si>
  <si>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</si>
  <si>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</si>
  <si>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</si>
  <si>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</si>
  <si>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</si>
  <si>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</si>
  <si>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NCBFIVBCD</t>
  </si>
  <si>
    <t>NCBFIVCG</t>
  </si>
  <si>
    <t>NCBFIVBCG</t>
  </si>
  <si>
    <t>NCBFIVCD</t>
  </si>
  <si>
    <t>ICICI PRUDENTIAL VALUE FUND - SERIES 19 - CUMULATIVE OPTION</t>
  </si>
  <si>
    <t>IPRU3018</t>
  </si>
  <si>
    <t>IPRU3019</t>
  </si>
  <si>
    <t>IPRU9220</t>
  </si>
  <si>
    <t>IPRU9221</t>
  </si>
  <si>
    <t>NCBFIVDDD</t>
  </si>
  <si>
    <t>NCBFIVDG</t>
  </si>
  <si>
    <t>NCBFIVDDG</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</si>
  <si>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</si>
  <si>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</si>
  <si>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</si>
  <si>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</si>
  <si>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</si>
  <si>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</si>
  <si>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</si>
  <si>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</si>
  <si>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</si>
  <si>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KTKIND4RG</t>
  </si>
  <si>
    <t>KTKIND4RD</t>
  </si>
  <si>
    <t>KOTAK INDIA GROWTH FUND SERIES 4 DIRECT PLAN DIVIDEND OPTION</t>
  </si>
  <si>
    <t>KTKIND4DD</t>
  </si>
  <si>
    <t>KTKIND4DG</t>
  </si>
  <si>
    <t>AXISCBD1D</t>
  </si>
  <si>
    <t>AXISCBDGG</t>
  </si>
  <si>
    <t>AXISCBDPD</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</si>
  <si>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</si>
  <si>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</si>
  <si>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</si>
  <si>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</si>
  <si>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</si>
  <si>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</si>
  <si>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</si>
  <si>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</si>
  <si>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</si>
  <si>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</si>
  <si>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</si>
  <si>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</si>
  <si>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</si>
  <si>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</si>
  <si>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</si>
  <si>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</si>
  <si>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</si>
  <si>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</si>
  <si>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</si>
  <si>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</si>
  <si>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</si>
  <si>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</si>
  <si>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</si>
  <si>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</si>
  <si>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</si>
  <si>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</si>
  <si>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</si>
  <si>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</si>
  <si>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</si>
  <si>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</si>
  <si>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</si>
  <si>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</si>
  <si>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</si>
  <si>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</si>
  <si>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</si>
  <si>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</si>
  <si>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</si>
  <si>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</si>
  <si>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</si>
  <si>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</si>
  <si>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</si>
  <si>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</si>
  <si>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</si>
  <si>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</si>
  <si>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IPRU3143</t>
  </si>
  <si>
    <t>IPRU3144</t>
  </si>
  <si>
    <t>IPRU9345</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</si>
  <si>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</si>
  <si>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</si>
  <si>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</si>
  <si>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</si>
  <si>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</si>
  <si>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</si>
  <si>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</si>
  <si>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</si>
  <si>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</si>
  <si>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</si>
  <si>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</si>
  <si>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IDFCEOS6RD</t>
  </si>
  <si>
    <t>IDFC Equity Opportunity - Series 6 - Direct Plan - Growth Option</t>
  </si>
  <si>
    <t>IDFCEOS6DG</t>
  </si>
  <si>
    <t>IDFC Equity Opportunity - Series 6 - Direct Plan - Dividend Payout Option</t>
  </si>
  <si>
    <t>IDFCEOS6DD</t>
  </si>
  <si>
    <t>TVF2D</t>
  </si>
  <si>
    <t>TVF2DZ</t>
  </si>
  <si>
    <t>TVF2G</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</si>
  <si>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</si>
  <si>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</si>
  <si>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</si>
  <si>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</si>
  <si>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</si>
  <si>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</si>
  <si>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</si>
  <si>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</si>
  <si>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</si>
  <si>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</si>
  <si>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</si>
  <si>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</si>
  <si>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</si>
  <si>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</si>
  <si>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</si>
  <si>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</si>
  <si>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</si>
  <si>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</si>
  <si>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</si>
  <si>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</si>
  <si>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</si>
  <si>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NIOSAG</t>
  </si>
  <si>
    <t>NIOSAD</t>
  </si>
  <si>
    <t>NIOSADG</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</si>
  <si>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</si>
  <si>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</si>
  <si>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</si>
  <si>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</si>
  <si>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</si>
  <si>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</si>
  <si>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</si>
  <si>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IPRU9420</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</si>
  <si>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</si>
  <si>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</si>
  <si>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</si>
  <si>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</si>
  <si>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</si>
  <si>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</si>
  <si>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</si>
  <si>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</si>
  <si>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</si>
  <si>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</si>
  <si>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</si>
  <si>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</si>
  <si>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</si>
  <si>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</si>
  <si>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</si>
  <si>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</si>
  <si>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</si>
  <si>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</si>
  <si>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</si>
  <si>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</si>
  <si>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</si>
  <si>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</si>
  <si>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</si>
  <si>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</si>
  <si>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</si>
  <si>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</si>
  <si>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</si>
  <si>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</si>
  <si>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</si>
  <si>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</si>
  <si>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</si>
  <si>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</si>
  <si>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</si>
  <si>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</si>
  <si>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</si>
  <si>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</si>
  <si>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</si>
  <si>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</si>
  <si>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</si>
  <si>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</si>
  <si>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</si>
  <si>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</si>
  <si>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</si>
  <si>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</si>
  <si>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</si>
  <si>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</si>
  <si>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</si>
  <si>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</si>
  <si>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</si>
  <si>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</si>
  <si>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</si>
  <si>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</si>
  <si>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</si>
  <si>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</si>
  <si>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</si>
  <si>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</si>
  <si>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</si>
  <si>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</si>
  <si>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</si>
  <si>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</si>
  <si>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</si>
  <si>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</si>
  <si>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</si>
  <si>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</si>
  <si>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</si>
  <si>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</si>
  <si>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</si>
  <si>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</si>
  <si>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</si>
  <si>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</si>
  <si>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</si>
  <si>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</si>
  <si>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</si>
  <si>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</si>
  <si>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</si>
  <si>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</si>
  <si>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</si>
  <si>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</si>
  <si>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</si>
  <si>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</si>
  <si>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</si>
  <si>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</si>
  <si>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</si>
  <si>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</si>
  <si>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</si>
  <si>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</si>
  <si>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</si>
  <si>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</si>
  <si>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</si>
  <si>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</si>
  <si>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</si>
  <si>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</si>
  <si>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</si>
  <si>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</si>
  <si>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</si>
  <si>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</si>
  <si>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</si>
  <si>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</si>
  <si>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</si>
  <si>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</si>
  <si>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</si>
  <si>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</si>
  <si>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</si>
  <si>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</si>
  <si>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</si>
  <si>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</si>
  <si>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</si>
  <si>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</si>
  <si>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</si>
  <si>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</si>
  <si>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</si>
  <si>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</si>
  <si>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</si>
  <si>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</si>
  <si>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</si>
  <si>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</si>
  <si>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</si>
  <si>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</si>
  <si>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</si>
  <si>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</si>
  <si>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</si>
  <si>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</si>
  <si>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</si>
  <si>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</si>
  <si>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</si>
  <si>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</si>
  <si>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</si>
  <si>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</si>
  <si>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</si>
  <si>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</si>
  <si>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</si>
  <si>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</si>
  <si>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</si>
  <si>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</si>
  <si>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</si>
  <si>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</si>
  <si>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</si>
  <si>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</si>
  <si>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</si>
  <si>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</si>
  <si>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</si>
  <si>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</si>
  <si>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</si>
  <si>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</si>
  <si>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</si>
  <si>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</si>
  <si>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</si>
  <si>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</si>
  <si>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</si>
  <si>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</si>
  <si>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</si>
  <si>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</si>
  <si>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</si>
  <si>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</si>
  <si>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</si>
  <si>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</si>
  <si>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</si>
  <si>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</si>
  <si>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</si>
  <si>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</si>
  <si>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</si>
  <si>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</si>
  <si>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</si>
  <si>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</si>
  <si>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</si>
  <si>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</si>
  <si>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</si>
  <si>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</si>
  <si>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</si>
  <si>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</si>
  <si>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</si>
  <si>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</si>
  <si>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</si>
  <si>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</si>
  <si>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</si>
  <si>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</si>
  <si>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</si>
  <si>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</si>
  <si>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</si>
  <si>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</si>
  <si>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</si>
  <si>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</si>
  <si>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</si>
  <si>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</si>
  <si>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</si>
  <si>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</si>
  <si>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</si>
  <si>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</si>
  <si>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</si>
  <si>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</si>
  <si>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</si>
  <si>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08MPD</t>
  </si>
  <si>
    <t>08ADR</t>
  </si>
  <si>
    <t>08MPR</t>
  </si>
  <si>
    <t>08AMD</t>
  </si>
  <si>
    <t>08AMR</t>
  </si>
  <si>
    <t>08BPB</t>
  </si>
  <si>
    <t>08GPG</t>
  </si>
  <si>
    <t>08ABB</t>
  </si>
  <si>
    <t>08QPD</t>
  </si>
  <si>
    <t>08AGG</t>
  </si>
  <si>
    <t>08QPR</t>
  </si>
  <si>
    <t>08AQD</t>
  </si>
  <si>
    <t>08DPD</t>
  </si>
  <si>
    <t>08AQR</t>
  </si>
  <si>
    <t>08DPR</t>
  </si>
  <si>
    <t>08ADD</t>
  </si>
  <si>
    <t>RO Jewels Ltd</t>
  </si>
  <si>
    <t>ROJL</t>
  </si>
  <si>
    <t>Cospower Engineering Ltd</t>
  </si>
  <si>
    <t>COSPOWER</t>
  </si>
  <si>
    <t>11DPR</t>
  </si>
  <si>
    <t>11GPG</t>
  </si>
  <si>
    <t>11MPD</t>
  </si>
  <si>
    <t>11MPR</t>
  </si>
  <si>
    <t>11QPD</t>
  </si>
  <si>
    <t>11QPR</t>
  </si>
  <si>
    <t>11ADD</t>
  </si>
  <si>
    <t>11ADR</t>
  </si>
  <si>
    <t>11AGG</t>
  </si>
  <si>
    <t>11AMD</t>
  </si>
  <si>
    <t>11AMR</t>
  </si>
  <si>
    <t>11AQD</t>
  </si>
  <si>
    <t>11AQR</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</si>
  <si>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</si>
  <si>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</si>
  <si>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</si>
  <si>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</si>
  <si>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</si>
  <si>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</si>
  <si>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</si>
  <si>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</si>
  <si>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</si>
  <si>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</si>
  <si>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</si>
  <si>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</si>
  <si>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</si>
  <si>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</si>
  <si>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</si>
  <si>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</si>
  <si>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</si>
  <si>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</si>
  <si>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</si>
  <si>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</si>
  <si>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</si>
  <si>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</si>
  <si>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</si>
  <si>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</si>
  <si>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</si>
  <si>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</si>
  <si>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</si>
  <si>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</si>
  <si>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</si>
  <si>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</si>
  <si>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</si>
  <si>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</si>
  <si>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</si>
  <si>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</si>
  <si>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</si>
  <si>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</si>
  <si>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</si>
  <si>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</si>
  <si>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</si>
  <si>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</si>
  <si>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</si>
  <si>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</si>
  <si>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</si>
  <si>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</si>
  <si>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</si>
  <si>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</si>
  <si>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</si>
  <si>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</si>
  <si>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</si>
  <si>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</si>
  <si>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</si>
  <si>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</si>
  <si>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</si>
  <si>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</si>
  <si>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</si>
  <si>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</si>
  <si>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</si>
  <si>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</si>
  <si>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</si>
  <si>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</si>
  <si>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</si>
  <si>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</si>
  <si>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</si>
  <si>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</si>
  <si>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</si>
  <si>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</si>
  <si>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</si>
  <si>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</si>
  <si>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</si>
  <si>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</si>
  <si>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</si>
  <si>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</si>
  <si>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</si>
  <si>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</si>
  <si>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</si>
  <si>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</si>
  <si>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</si>
  <si>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</si>
  <si>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</si>
  <si>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</si>
  <si>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</si>
  <si>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</si>
  <si>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</si>
  <si>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</si>
  <si>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</si>
  <si>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</si>
  <si>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</si>
  <si>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</si>
  <si>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</si>
  <si>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</si>
  <si>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</si>
  <si>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</si>
  <si>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</si>
  <si>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</si>
  <si>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</si>
  <si>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</si>
  <si>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</si>
  <si>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</si>
  <si>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</si>
  <si>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</si>
  <si>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</si>
  <si>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</si>
  <si>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</si>
  <si>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</si>
  <si>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</si>
  <si>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</si>
  <si>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</si>
  <si>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</si>
  <si>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</si>
  <si>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</si>
  <si>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</si>
  <si>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</si>
  <si>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</si>
  <si>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</si>
  <si>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</si>
  <si>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</si>
  <si>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</si>
  <si>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</si>
  <si>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</si>
  <si>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</si>
  <si>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</si>
  <si>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</si>
  <si>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</si>
  <si>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</si>
  <si>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</si>
  <si>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</si>
  <si>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</si>
  <si>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</si>
  <si>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</si>
  <si>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</si>
  <si>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</si>
  <si>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</si>
  <si>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</si>
  <si>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</si>
  <si>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</si>
  <si>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</si>
  <si>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</si>
  <si>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</si>
  <si>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</si>
  <si>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</si>
  <si>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</si>
  <si>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</si>
  <si>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</si>
  <si>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</si>
  <si>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</si>
  <si>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</si>
  <si>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</si>
  <si>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</si>
  <si>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</si>
  <si>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</si>
  <si>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</si>
  <si>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</si>
  <si>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</si>
  <si>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</si>
  <si>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</si>
  <si>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</si>
  <si>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</si>
  <si>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</si>
  <si>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</si>
  <si>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</si>
  <si>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</si>
  <si>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</si>
  <si>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</si>
  <si>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</si>
  <si>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</si>
  <si>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</si>
  <si>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</si>
  <si>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</si>
  <si>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</si>
  <si>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</si>
  <si>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</si>
  <si>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</si>
  <si>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</si>
  <si>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</si>
  <si>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</si>
  <si>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</si>
  <si>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</si>
  <si>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</si>
  <si>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</si>
  <si>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</si>
  <si>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</si>
  <si>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</si>
  <si>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</si>
  <si>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</si>
  <si>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</si>
  <si>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</si>
  <si>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</si>
  <si>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</si>
  <si>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</si>
  <si>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</si>
  <si>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</si>
  <si>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</si>
  <si>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</si>
  <si>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</si>
  <si>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</si>
  <si>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</si>
  <si>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</si>
  <si>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</si>
  <si>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</si>
  <si>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</si>
  <si>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</si>
  <si>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</si>
  <si>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</si>
  <si>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</si>
  <si>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</si>
  <si>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</si>
  <si>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</si>
  <si>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</si>
  <si>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</si>
  <si>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</si>
  <si>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</si>
  <si>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</si>
  <si>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</si>
  <si>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</si>
  <si>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</si>
  <si>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</si>
  <si>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</si>
  <si>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</si>
  <si>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</si>
  <si>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</si>
  <si>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</si>
  <si>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</si>
  <si>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</si>
  <si>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</si>
  <si>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</si>
  <si>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</si>
  <si>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</si>
  <si>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</si>
  <si>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</si>
  <si>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</si>
  <si>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</si>
  <si>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</si>
  <si>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</si>
  <si>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</si>
  <si>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</si>
  <si>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</si>
  <si>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</si>
  <si>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</si>
  <si>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</si>
  <si>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</si>
  <si>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</si>
  <si>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</si>
  <si>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</si>
  <si>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</si>
  <si>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</si>
  <si>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</si>
  <si>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</si>
  <si>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</si>
  <si>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</si>
  <si>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</si>
  <si>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</si>
  <si>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</si>
  <si>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</si>
  <si>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</si>
  <si>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</si>
  <si>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</si>
  <si>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</si>
  <si>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</si>
  <si>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</si>
  <si>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</si>
  <si>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</si>
  <si>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</si>
  <si>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</si>
  <si>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</si>
  <si>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</si>
  <si>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</si>
  <si>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</si>
  <si>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</si>
  <si>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</si>
  <si>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</si>
  <si>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</si>
  <si>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</si>
  <si>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</si>
  <si>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</si>
  <si>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</si>
  <si>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</si>
  <si>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</si>
  <si>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</si>
  <si>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</si>
  <si>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</si>
  <si>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</si>
  <si>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</si>
  <si>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</si>
  <si>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</si>
  <si>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</si>
  <si>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</si>
  <si>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</si>
  <si>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</si>
  <si>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</si>
  <si>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</si>
  <si>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</si>
  <si>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</si>
  <si>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</si>
  <si>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</si>
  <si>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</si>
  <si>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</si>
  <si>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</si>
  <si>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</si>
  <si>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</si>
  <si>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</si>
  <si>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</si>
  <si>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</si>
  <si>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</si>
  <si>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</si>
  <si>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</si>
  <si>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</si>
  <si>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</si>
  <si>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</si>
  <si>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</si>
  <si>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</si>
  <si>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</si>
  <si>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</si>
  <si>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</si>
  <si>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</si>
  <si>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</si>
  <si>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</si>
  <si>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</si>
  <si>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</si>
  <si>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</si>
  <si>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</si>
  <si>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</si>
  <si>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</si>
  <si>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</si>
  <si>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</si>
  <si>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</si>
  <si>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</si>
  <si>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</si>
  <si>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</si>
  <si>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</si>
  <si>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</si>
  <si>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</si>
  <si>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</si>
  <si>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</si>
  <si>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</si>
  <si>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</si>
  <si>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</si>
  <si>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</si>
  <si>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</si>
  <si>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</si>
  <si>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</si>
  <si>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</si>
  <si>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</si>
  <si>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</si>
  <si>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</si>
  <si>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</si>
  <si>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</si>
  <si>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</si>
  <si>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</si>
  <si>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</si>
  <si>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</si>
  <si>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</si>
  <si>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</si>
  <si>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</si>
  <si>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</si>
  <si>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</si>
  <si>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</si>
  <si>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</si>
  <si>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</si>
  <si>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</si>
  <si>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</si>
  <si>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</si>
  <si>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</si>
  <si>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</si>
  <si>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</si>
  <si>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</si>
  <si>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</si>
  <si>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</si>
  <si>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</si>
  <si>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</si>
  <si>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</si>
  <si>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</si>
  <si>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</si>
  <si>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</si>
  <si>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</si>
  <si>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</si>
  <si>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</si>
  <si>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</si>
  <si>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</si>
  <si>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</si>
  <si>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</si>
  <si>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</si>
  <si>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</si>
  <si>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</si>
  <si>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</si>
  <si>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</si>
  <si>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</si>
  <si>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</si>
  <si>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</si>
  <si>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</si>
  <si>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</si>
  <si>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</si>
  <si>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</si>
  <si>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</si>
  <si>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</si>
  <si>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</si>
  <si>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</si>
  <si>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</si>
  <si>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</si>
  <si>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</si>
  <si>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</si>
  <si>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</si>
  <si>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</si>
  <si>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</si>
  <si>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</si>
  <si>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</si>
  <si>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</si>
  <si>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</si>
  <si>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</si>
  <si>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</si>
  <si>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</si>
  <si>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</si>
  <si>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</si>
  <si>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</si>
  <si>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</si>
  <si>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</si>
  <si>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</si>
  <si>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</si>
  <si>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</si>
  <si>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</si>
  <si>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</si>
  <si>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</si>
  <si>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</si>
  <si>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</si>
  <si>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</si>
  <si>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</si>
  <si>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</si>
  <si>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</si>
  <si>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</si>
  <si>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</si>
  <si>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</si>
  <si>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</si>
  <si>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</si>
  <si>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</si>
  <si>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</si>
  <si>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</si>
  <si>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</si>
  <si>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</si>
  <si>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</si>
  <si>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</si>
  <si>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</si>
  <si>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</si>
  <si>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</si>
  <si>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</si>
  <si>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</si>
  <si>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</si>
  <si>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</si>
  <si>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</si>
  <si>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</si>
  <si>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</si>
  <si>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</si>
  <si>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</si>
  <si>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</si>
  <si>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</si>
  <si>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</si>
  <si>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</si>
  <si>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</si>
  <si>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</si>
  <si>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</si>
  <si>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</si>
  <si>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</si>
  <si>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</si>
  <si>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</si>
  <si>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</si>
  <si>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</si>
  <si>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</si>
  <si>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</si>
  <si>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</si>
  <si>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</si>
  <si>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</si>
  <si>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</si>
  <si>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</si>
  <si>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</si>
  <si>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</si>
  <si>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</si>
  <si>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</si>
  <si>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</si>
  <si>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</si>
  <si>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</si>
  <si>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</si>
  <si>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</si>
  <si>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</si>
  <si>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</si>
  <si>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</si>
  <si>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</si>
  <si>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</si>
  <si>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</si>
  <si>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</si>
  <si>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</si>
  <si>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</si>
  <si>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</si>
  <si>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</si>
  <si>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</si>
  <si>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</si>
  <si>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</si>
  <si>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</si>
  <si>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</si>
  <si>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</si>
  <si>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</si>
  <si>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</si>
  <si>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</si>
  <si>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</si>
  <si>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</si>
  <si>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</si>
  <si>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</si>
  <si>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</si>
  <si>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</si>
  <si>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</si>
  <si>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</si>
  <si>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</si>
  <si>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</si>
  <si>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</si>
  <si>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</si>
  <si>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</si>
  <si>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</si>
  <si>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</si>
  <si>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</si>
  <si>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</si>
  <si>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</si>
  <si>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</si>
  <si>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</si>
  <si>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</si>
  <si>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</si>
  <si>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</si>
  <si>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</si>
  <si>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</si>
  <si>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</si>
  <si>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</si>
  <si>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</si>
  <si>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</si>
  <si>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</si>
  <si>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</si>
  <si>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</si>
  <si>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</si>
  <si>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</si>
  <si>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</si>
  <si>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</si>
  <si>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</si>
  <si>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</si>
  <si>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</si>
  <si>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</si>
  <si>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</si>
  <si>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</si>
  <si>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</si>
  <si>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</si>
  <si>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</si>
  <si>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</si>
  <si>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</si>
  <si>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</si>
  <si>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</si>
  <si>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</si>
  <si>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</si>
  <si>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</si>
  <si>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</si>
  <si>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</si>
  <si>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</si>
  <si>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</si>
  <si>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</si>
  <si>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</si>
  <si>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</si>
  <si>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</si>
  <si>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</si>
  <si>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</si>
  <si>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</si>
  <si>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</si>
  <si>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</si>
  <si>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</si>
  <si>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</si>
  <si>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 K  SPINTEX LTD</t>
  </si>
  <si>
    <t>Comm.Trading  &amp; Distribution</t>
  </si>
  <si>
    <t xml:space="preserve">Housing Finance </t>
  </si>
  <si>
    <t>Comm.Trading  &amp;amp; Distribution</t>
  </si>
  <si>
    <t xml:space="preserve">Gift Articles-Toys &amp; Cards </t>
  </si>
  <si>
    <t>B  P  CAPITAL LTD</t>
  </si>
  <si>
    <t>B C  POWER CONTROLS LTD</t>
  </si>
  <si>
    <t>CHANDNI TEXTILES ENGINEERING IND  LTD</t>
  </si>
  <si>
    <t>ESTEEM BIO ORGANIC FOOD PROCESSING  LTD</t>
  </si>
  <si>
    <t>H K  TRADE INTERNATIONAL LTD</t>
  </si>
  <si>
    <t>J  TAPARIA PROJECTS LTD</t>
  </si>
  <si>
    <t>JAMSHRI RANJITSINGHJI SPG  &amp; WVG  MILLS CO LTD</t>
  </si>
  <si>
    <t>K P  ENERGY LTD</t>
  </si>
  <si>
    <t>L  P  NAVAL AND ENGINEERING LTD</t>
  </si>
  <si>
    <t>M K  EXIM (INDIA) LTD</t>
  </si>
  <si>
    <t>M K  EXIM INDIA LTD</t>
  </si>
  <si>
    <t>MILLENNIUM ONLINE SOLUTIONS  INDIA  LTD</t>
  </si>
  <si>
    <t>O  P  CHAINS LTD</t>
  </si>
  <si>
    <t>P  B  FILMS LTD</t>
  </si>
  <si>
    <t>S  M  GOLD LTD</t>
  </si>
  <si>
    <t>SHREE NIDHI TRADING CO  LTD</t>
  </si>
  <si>
    <t>U  H  ZAVERI LTD</t>
  </si>
  <si>
    <t>HDFC EOF- II- 1126D May 2017(1)  plan under HDFC Equity Opportunities Fund- Series 2- Direct</t>
  </si>
  <si>
    <t>HDFC EOF - II - 1126D May 2017(1)  plan under HDFC Equity Opportunities Fund - Series 2 - Direct</t>
  </si>
  <si>
    <t>HDFC EOF - II - 1126D May 2017(1)  plan under HDFC Equity Opportunities Fund - Series 2 - Regular</t>
  </si>
  <si>
    <t>NIPPON INDIA MUTUAL FUND  CAPITAL BUILDER FD SR B DR DVP 06JN21</t>
  </si>
  <si>
    <t>NIPPON INDIA MUTUAL FUND  CAPITAL BUILDER FD SR B DR GWTH 06JN21</t>
  </si>
  <si>
    <t>NIPPON INDIA MUTUAL FUND  CAPITAL BUILDER FD SR B RG DVP 06JN21</t>
  </si>
  <si>
    <t>NIPPON INDIA MUTUAL FUND  CAPITAL BUILDER FD SR B RG GWTH 06JN21</t>
  </si>
  <si>
    <t>HDFC HOF-I-1140D November 2017(1) - Regular  Option - Dividend Payout Option</t>
  </si>
  <si>
    <t>NIPPON INDIA MUTUAL FUND  CAPITAL BUILDER FD IV SR C DR DVP 20MR21</t>
  </si>
  <si>
    <t>NIPPON INDIA MUTUAL FUND  CAPITAL BUILDER FD IV SR C RG GWTH 20MR21</t>
  </si>
  <si>
    <t>NIPPON INDIA MUTUAL FUND  CAPITAL BUILDER FD IV SR C DR GWTH 20MR21</t>
  </si>
  <si>
    <t>NIPPON INDIA MUTUAL FUND  CAPITAL BUILDER FD IV SR C RG DVP 20MR21</t>
  </si>
  <si>
    <t>ICICI PRUDENTIAL VALUE FUND - SERIES 19  - DIVIDEND PAYOUT OPTION</t>
  </si>
  <si>
    <t>ICICI PRUDENTIAL VALUE FUND - SERIES 19  - DIRECT PLAN CUMULATIVE OPTION</t>
  </si>
  <si>
    <t>ICICI PRUDENTIAL VALUE FUND - SERIES 19  -DIRECT PLAN DIVIDEND PAYOUT OPTION</t>
  </si>
  <si>
    <t>NIPPON INDIA MUTUAL FUND  CAPITAL BUILDER FD IV SRD DR DVP 18JN21</t>
  </si>
  <si>
    <t>NIPPON INDIA MUTUAL FUND  CAPITAL BUILDER FD IV SRD RG GWTH 18JN21</t>
  </si>
  <si>
    <t>NIPPON INDIA MUTUAL FUND  CAPITAL BUILDER FD IV SRD DR GWTH 18JN21</t>
  </si>
  <si>
    <t>NIPPON INDIA MUTUAL FUND  CAPITAL BUILDER FD IV SRD RG DVP 18JN21</t>
  </si>
  <si>
    <t>Kotak India Growth Fund   Series 4 - Regular Plan Growth Option</t>
  </si>
  <si>
    <t>Kotak India Growth Fund   Series 4 - Regular Plan Dividend Option</t>
  </si>
  <si>
    <t>Kotak India Growth Fund   Series 4 - Direct Plan Growth Option</t>
  </si>
  <si>
    <t>Axis Capital Builder Fund - Series 1 (1540 Days) - Direct Plan  - Dividend Payout</t>
  </si>
  <si>
    <t>Axis Capital Builder Fund - Series 1 (1540 Days) - Direct Plan  - Growth</t>
  </si>
  <si>
    <t>Axis Capital Builder Fund - Series 1 (1540 Days) - Regular Plan  - Dividend Payout</t>
  </si>
  <si>
    <t>Axis Capital Builder Fund - Series 1 (1540 Days) - Regular Plan  - Growth</t>
  </si>
  <si>
    <t>DSP BlackRock A C E Fund - Series 2 - Direct Plan - Dividend Payout  Option</t>
  </si>
  <si>
    <t>ICICI Prudential Bharat Consumption Fund  - Series 3 - Cumulative Option</t>
  </si>
  <si>
    <t>ICICI Prudential Bharat Consumption Fund  - Series 3 - Dividend Payout Option</t>
  </si>
  <si>
    <t>ICICI Prudential Bharat Consumption Fund  - Series 3 -  Direct Plan - Cumulative Option</t>
  </si>
  <si>
    <t>ICICI Prudential Bharat Consumption Fund  - Series 3 - Direct Plan - Dividend Payout Option</t>
  </si>
  <si>
    <t>IDFC Equity Opportunity - Series 6 - Regular Plan - Dividend Payout  Option</t>
  </si>
  <si>
    <t>TATA Value Fund Series  2 - Regular Plan  - Dividend Payout Option</t>
  </si>
  <si>
    <t>TATA Value Fund Series  2 - Direct Plan  - Dividend Payout Option</t>
  </si>
  <si>
    <t>TATA Value Fund Series  2 - Regular  Plan  - Growth Option</t>
  </si>
  <si>
    <t>TATA Value Fund Series  2 - Direct Plan  - Growth Option</t>
  </si>
  <si>
    <t>NIPPON INDIA MUTUAL FUND  INDIA OPPT FD  SR A RG GWTH31JN22</t>
  </si>
  <si>
    <t>NIPPON INDIA MUTUAL FUND  INDIA OPPT FD  SR A RG DVP31JN22</t>
  </si>
  <si>
    <t>NIPPON INDIA MUTUAL FUND  INDIA OPPT FD  SR A DR GWTH31JN22</t>
  </si>
  <si>
    <t>NIPPON INDIA MUTUAL FUND  INDIA OPPT FD  SR A DR DVP31JN22</t>
  </si>
  <si>
    <t>ICICI Prudential Bharat Consumption Fund - Series 5 -  Direct Plan - Cumulative Option</t>
  </si>
  <si>
    <t>ICICI Prudential Bharat Consumption Fund - Series 5 -  Direct Plan - Dividend Payout  Option</t>
  </si>
  <si>
    <t>NIPPON INDIA EQUITY SAVINGS FUND -  SEGREGATED PORTFOLIO 2 - MONTHLY DIVIDEND PLAN(Issue Price: 0.01)</t>
  </si>
  <si>
    <t>NIPPON INDIA EQUITY SAVINGS FUND -  SEGREGATED PORTFOLIO 2 - DIRECT DIVIDEND PLAN(Issue Price: 0.01)</t>
  </si>
  <si>
    <t>NIPPON INDIA EQUITY SAVINGS FUND -  SEGREGATED PORTFOLIO 2 - DIRECT MONTHLY DIVIDEND PLAN(Issue Price: 0.01)</t>
  </si>
  <si>
    <t>NIPPON INDIA EQUITY SAVINGS FUND -  SEGREGATED PORTFOLIO 2 - BONUS PLAN(Issue Price: 0.01)</t>
  </si>
  <si>
    <t>NIPPON INDIA EQUITY SAVINGS FUND -  SEGREGATED PORTFOLIO 2 - GROWTH PLAN(Issue Price: 0.01)</t>
  </si>
  <si>
    <t>NIPPON INDIA EQUITY SAVINGS FUND -  SEGREGATED PORTFOLIO 2 - DIRECT BONUS PLAN(Issue Price: 0.01)</t>
  </si>
  <si>
    <t>NIPPON INDIA EQUITY SAVINGS FUND -  SEGREGATED PORTFOLIO 2 - QUARTERLY DIVIDEND PLAN(Issue Price: 0.01)</t>
  </si>
  <si>
    <t>NIPPON INDIA EQUITY SAVINGS FUND -  SEGREGATED PORTFOLIO 2 - DIRECT GROWTH PLAN(Issue Price: 0.01)</t>
  </si>
  <si>
    <t>NIPPON INDIA EQUITY SAVINGS FUND -  SEGREGATED PORTFOLIO 2 - DIRECT QUARTERLY DIVIDEND PLAN(Issue Price: 0.01)</t>
  </si>
  <si>
    <t>NIPPON INDIA EQUITY SAVINGS FUND -  SEGREGATED PORTFOLIO 2 - DIVIDEND PLAN(Issue Price: 0.01)</t>
  </si>
  <si>
    <t>NIPPON INDIA EQUITY HYBRID FUND -  SEGREGATED PORTFOLIO 2DIVIDEND PLANDIVIDEND REINVESTMENT</t>
  </si>
  <si>
    <t>NIPPON INDIA EQUITY HYBRID FUND -  SEGREGATED PORTFOLIO 2GROWTH PLAN GROWTH OPTIONGROWTH</t>
  </si>
  <si>
    <t>NIPPON INDIA EQUITY HYBRID FUND -  SEGREGATED PORTFOLIO 2MONTHLY DIVIDEND PLANDIVIDEND PAYOUT</t>
  </si>
  <si>
    <t>NIPPON INDIA EQUITY HYBRID FUND -  SEGREGATED PORTFOLIO 2MONTHLY DIVIDEND PLANREINVESTMENT</t>
  </si>
  <si>
    <t>NIPPON INDIA EQUITY HYBRID FUND -  SEGREGATED PORTFOLIO 2QUARTERLY DIVIDEND PLANDIVIDEND PAYOUT</t>
  </si>
  <si>
    <t>NIPPON INDIA EQUITY HYBRID FUND -  SEGREGATED PORTFOLIO 2QUARTERLY DIVIDEND PLANREINVESTMENT</t>
  </si>
  <si>
    <t>NIPPON INDIA EQUITY HYBRID FUND -  SEGREGATED PORTFOLIO 2DIRECT PLAN DIVIDEND PLANDIVIDEND PAYOUT</t>
  </si>
  <si>
    <t>NIPPON INDIA EQUITY HYBRID FUND -  SEGREGATED PORTFOLIO 2DIRECT PLAN DIVIDEND PLANDIVIDEND REINVESTMENT</t>
  </si>
  <si>
    <t>NIPPON INDIA EQUITY HYBRID FUND -  SEGREGATED PORTFOLIO 2DIRECT GROWTH PLAN GROWTH OPTIONGROWTH</t>
  </si>
  <si>
    <t>NIPPON INDIA EQUITY HYBRID FUND -  SEGREGATED PORTFOLIO 2DIRECT MONTHLY DIVIDEND PLANDIVIDEND PAYOUT</t>
  </si>
  <si>
    <t>NIPPON INDIA EQUITY HYBRID FUND -  SEGREGATED PORTFOLIO 2DIRECT MONTHLY DIVIDEND PLANREINVESTMENT</t>
  </si>
  <si>
    <t>NIPPON INDIA EQUITY HYBRID FUND -  SEGREGATED PORTFOLIO 2DIRECT QUARTERLY DIVIDEND PLANDIVIDEND PAYOUT</t>
  </si>
  <si>
    <t>NIPPON INDIA EQUITY HYBRID FUND -  SEGREGATED PORTFOLIO 2DIRECT QUARTERLY DIVIDEND PLANREINVESTMENT</t>
  </si>
  <si>
    <t>NIPPON INDIA EQUITY HYBRID FUND -  SEGREGATED PORTFOLIO 2DIVIDEND PLANDIVIDEND PAYOUT</t>
  </si>
  <si>
    <t>52 Week High - INR 2,750.00 &amp; Low - 2,022.50</t>
  </si>
  <si>
    <t>Financial Summary</t>
  </si>
  <si>
    <t>Net Profit</t>
  </si>
  <si>
    <t>Average Shareholder Equity</t>
  </si>
  <si>
    <t>ROE- Dupont Equation</t>
  </si>
  <si>
    <t>Net Profit Margin(A)</t>
  </si>
  <si>
    <t>Average Total Asset</t>
  </si>
  <si>
    <t>Asset Turnover Ratio(B)</t>
  </si>
  <si>
    <t>Equity Multiplier(C)</t>
  </si>
  <si>
    <t>Return on Equity(A*B*C)</t>
  </si>
  <si>
    <t>Return on Asset</t>
  </si>
  <si>
    <t>ROA- Dupont Equation</t>
  </si>
  <si>
    <t>Return on Asset(A*B)</t>
  </si>
  <si>
    <t>About the Company</t>
  </si>
  <si>
    <t>Hindustan Unilever Limited (HUL) is an Indian fast-moving consumer goods company, headquartered in Mumbai.It is a subsidiary of the Anglo-Dutch company Unilever. Its products include foods, beverages, cleaning agents, personal care products and other consumer staples.The company was established in India in 1931 as Hindustan Vanaspati Manufacturing Co. Following a merger of constituent groups in 1956, it was renamed Hindustan Lever Limited. The company was renamed again in June 2007 as Hindustan Unilever Limited.</t>
  </si>
  <si>
    <t>Altman Z's Score Analysis</t>
  </si>
  <si>
    <t>Working Capital / Total Asset</t>
  </si>
  <si>
    <t xml:space="preserve">Working Capital </t>
  </si>
  <si>
    <t>Total Asset</t>
  </si>
  <si>
    <t>Retained Earnings / Total Asset</t>
  </si>
  <si>
    <t>EBIT / Total Asset</t>
  </si>
  <si>
    <t xml:space="preserve">EBIT </t>
  </si>
  <si>
    <t>Market Cap / Long Term Liabilities</t>
  </si>
  <si>
    <t xml:space="preserve">Market Cap </t>
  </si>
  <si>
    <t>Long Term Liabilities</t>
  </si>
  <si>
    <t>Sales / Total Assets</t>
  </si>
  <si>
    <t>Working Capital / Total Assets (A)</t>
  </si>
  <si>
    <t>Retained Earnings / Total Asset (B)</t>
  </si>
  <si>
    <t>Market Cap/ Long Term Liabilities (D)</t>
  </si>
  <si>
    <t>Sales / Total Assets (E)</t>
  </si>
  <si>
    <t>Altman's Z Score</t>
  </si>
  <si>
    <t>Final Score</t>
  </si>
  <si>
    <t>Financial Stability</t>
  </si>
  <si>
    <t xml:space="preserve">EBIT / Total Asset (C) </t>
  </si>
  <si>
    <t>Key Financial Metrics</t>
  </si>
  <si>
    <t>Total Sales</t>
  </si>
  <si>
    <t>INR(Crs)</t>
  </si>
  <si>
    <t>Sales Growth (y-o-y)</t>
  </si>
  <si>
    <t>Gross Profit Margin(%)</t>
  </si>
  <si>
    <t>EBITDA Margins(%)</t>
  </si>
  <si>
    <t>EBIT Margins(%)</t>
  </si>
  <si>
    <t>Net Profit Margins(%)</t>
  </si>
  <si>
    <t>Earnings Per Share (in Rs.)</t>
  </si>
  <si>
    <t>EPS Growth y-o-y (%)</t>
  </si>
  <si>
    <t>Dividend Growth y-o-y (%)</t>
  </si>
  <si>
    <t>2026-04-10</t>
  </si>
  <si>
    <t>Share Price - 5Y</t>
  </si>
  <si>
    <t>Key Financial Ratios</t>
  </si>
  <si>
    <t>Price to Earnings</t>
  </si>
  <si>
    <t>EV/Sales</t>
  </si>
  <si>
    <t>Price to Book Value</t>
  </si>
  <si>
    <t>Return on Equity (%)</t>
  </si>
  <si>
    <t>Return on Capital Employed (%)</t>
  </si>
  <si>
    <t>Volume</t>
  </si>
  <si>
    <t>Volume - 5Y</t>
  </si>
  <si>
    <t>Shareholder's name</t>
  </si>
  <si>
    <t>UNILEVER PLC</t>
  </si>
  <si>
    <t>LIFE INSURANCE CORPORATION OF INDIA</t>
  </si>
  <si>
    <t>UNILEVER GROUP LIMITED</t>
  </si>
  <si>
    <t>UNILEVER OVERSEAS HOLDINGS AG</t>
  </si>
  <si>
    <t>UNILEVER UK&amp;CN HOLDINGS LIMITED</t>
  </si>
  <si>
    <t>UNILEVER SOUTH INDIA ESTATES LIMITED</t>
  </si>
  <si>
    <t>SBI ESG EXCLUSIONARY STRATEGY FUND</t>
  </si>
  <si>
    <t>ICICI PRUDENTIAL SENSEX ETF</t>
  </si>
  <si>
    <t>UNILEVER ASSAM ESTATES LIMITED</t>
  </si>
  <si>
    <t>UNILEVER OVERSEAS HOLDINGS B V</t>
  </si>
  <si>
    <t>Top 10 Shareholders</t>
  </si>
  <si>
    <t>N. Shares (In Crs.)</t>
  </si>
  <si>
    <t>% Holding</t>
  </si>
  <si>
    <t>Market Value (In Crs.)</t>
  </si>
  <si>
    <t>FIIs</t>
  </si>
  <si>
    <t>Promoters</t>
  </si>
  <si>
    <t>DIIs</t>
  </si>
  <si>
    <t>Public &amp; Govt.</t>
  </si>
  <si>
    <t>Shareholding Pattern</t>
  </si>
  <si>
    <t>Share Price as on April 2026</t>
  </si>
  <si>
    <t>Number of Shares o/s</t>
  </si>
  <si>
    <t>Market Capitalisation</t>
  </si>
  <si>
    <t>Less : Cash &amp; Equivalents</t>
  </si>
  <si>
    <t>Add : Total Debt</t>
  </si>
  <si>
    <t>Add : Minority Interest</t>
  </si>
  <si>
    <t>Managerial Remuneration</t>
  </si>
  <si>
    <t>Deisgnation</t>
  </si>
  <si>
    <t>Rohit Jawa</t>
  </si>
  <si>
    <t>CEO &amp; MD</t>
  </si>
  <si>
    <t>Madhusudhan Rao Rupanagudi</t>
  </si>
  <si>
    <t>Executive Director (Beauty)</t>
  </si>
  <si>
    <t>Ritesh Tiwari</t>
  </si>
  <si>
    <t>Executive Director (Finance &amp; IT)</t>
  </si>
  <si>
    <t>Anuradha Razdan</t>
  </si>
  <si>
    <t>Executive Director (HR)</t>
  </si>
  <si>
    <t>Remunertaion (in Crs.)</t>
  </si>
  <si>
    <t>Recent Updates</t>
  </si>
  <si>
    <t>Kedar Lele</t>
  </si>
  <si>
    <t>Deepak Subramanian</t>
  </si>
  <si>
    <t>Executive Director (Customer Dev.)</t>
  </si>
  <si>
    <t>Executive Director (Home Care)</t>
  </si>
  <si>
    <t xml:space="preserve">Historical Financial Statement </t>
  </si>
  <si>
    <t xml:space="preserve">              Ratio Analysis</t>
  </si>
  <si>
    <t>Forecasting</t>
  </si>
  <si>
    <t>Common Size Statement</t>
  </si>
  <si>
    <t>Beta &amp; Beta Drifting</t>
  </si>
  <si>
    <t>Free Cash Flow to the Firm</t>
  </si>
  <si>
    <t>TATACONSUM</t>
  </si>
  <si>
    <t>UNITDSPR</t>
  </si>
  <si>
    <t>Comps Valuation</t>
  </si>
  <si>
    <t>VAR - Historical Approach</t>
  </si>
  <si>
    <t>VAR - Monte Carlo Simulation</t>
  </si>
  <si>
    <t>Football Field Analysis</t>
  </si>
  <si>
    <t>Hindustan Unilever Limited is India's largest Fast-Moving Consumer Goods (FMCG) company, with a legacy of over 90 years in the Indian market. The company is a subsidiary of Unilever and operates across Home Care, Beauty &amp; Personal Care, and Foods &amp; Refreshment segments. HUL owns several trusted brands that are used by millions of consumers every day. With a strong distribution network and focus on innovation, the company reaches a vast majority of Indian households. HUL is committed to sustainable business practices and aims to make sustainable living commonplace while delivering high-quality products to consumers.</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</si>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</sst>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_(* \(#,##0.00\);_(* &quot;-&quot;??_);_(@_)"/>
    <numFmt numFmtId="164" formatCode="_ * #,##0.00_ ;_ * \-#,##0.00_ ;_ * &quot;-&quot;??_ ;_ @_ "/>
    <numFmt numFmtId="165" formatCode="[$-409]mmm\-yy;@"/>
    <numFmt numFmtId="166" formatCode="[$₹-439]#,##0.0;[$₹-439]\-#,##0.0"/>
    <numFmt numFmtId="167" formatCode="[$₹-439]#,##0.0;[$₹-439]\(#,##0.0\);\-"/>
    <numFmt numFmtId="168" formatCode="0.00&quot;x&quot;"/>
    <numFmt numFmtId="169" formatCode="0&quot; days&quot;"/>
    <numFmt numFmtId="170" formatCode="yyyy&quot;A&quot;"/>
    <numFmt numFmtId="171" formatCode="yyyy&quot;E&quot;"/>
    <numFmt numFmtId="172" formatCode="#,##0.0"/>
    <numFmt numFmtId="173" formatCode="#,##0.0;\(#,##0.0\);\-"/>
    <numFmt numFmtId="174" formatCode="mmm\-yy\A"/>
    <numFmt numFmtId="175" formatCode="mmm\-yy&quot;F&quot;"/>
    <numFmt numFmtId="176" formatCode="0.000"/>
    <numFmt numFmtId="177" formatCode="0.00\x"/>
    <numFmt numFmtId="178" formatCode="0.0000%"/>
    <numFmt numFmtId="179" formatCode="0.0000"/>
    <numFmt numFmtId="180" formatCode="[$₹-4009]\ #,##0.00"/>
    <numFmt numFmtId="181" formatCode="#,##0.0\x"/>
    <numFmt numFmtId="182" formatCode="0.0%"/>
    <numFmt numFmtId="183" formatCode="_ [$₹-4009]\ * #,##0.00_ ;_ [$₹-4009]\ * \-#,##0.00_ ;_ [$₹-4009]\ * &quot;-&quot;??_ ;_ @_ "/>
    <numFmt numFmtId="184" formatCode="0.0\x"/>
    <numFmt numFmtId="185" formatCode="0.0"/>
    <numFmt numFmtId="186" formatCode="[$-409]dd\-mmm\-yy;@"/>
  </numFmts>
  <fonts count="36" x14ac:knownFonts="1">
    <font>
      <sz val="11"/>
      <color theme="1"/>
      <name val="Calibri"/>
      <family val="2"/>
    </font>
    <font>
      <sz val="11"/>
      <color theme="1"/>
      <name val="Calibri"/>
      <family val="2"/>
    </font>
    <font>
      <b/>
      <sz val="11"/>
      <color theme="0"/>
      <name val="Calibri"/>
      <family val="2"/>
    </font>
    <font>
      <b/>
      <sz val="11"/>
      <color theme="1"/>
      <name val="Calibri"/>
      <family val="2"/>
    </font>
    <font>
      <sz val="11"/>
      <color theme="1"/>
      <name val="Calibri"/>
      <family val="2"/>
      <scheme val="minor"/>
    </font>
    <font>
      <b/>
      <sz val="11"/>
      <color theme="1"/>
      <name val="Calibri"/>
      <family val="2"/>
      <scheme val="minor"/>
    </font>
    <font>
      <sz val="11"/>
      <name val="Calibri"/>
      <family val="2"/>
      <scheme val="minor"/>
    </font>
    <font>
      <b/>
      <sz val="11"/>
      <color theme="0"/>
      <name val="Calibri"/>
      <family val="2"/>
      <scheme val="minor"/>
    </font>
    <font>
      <sz val="11"/>
      <color theme="0"/>
      <name val="Calibri"/>
      <family val="2"/>
      <scheme val="minor"/>
    </font>
    <font>
      <u/>
      <sz val="11"/>
      <color theme="10"/>
      <name val="Calibri"/>
      <family val="2"/>
    </font>
    <font>
      <i/>
      <sz val="11"/>
      <color theme="0" tint="-0.34998626667073579"/>
      <name val="Calibri"/>
      <family val="2"/>
    </font>
    <font>
      <i/>
      <sz val="11"/>
      <color rgb="FF3333FF"/>
      <name val="Calibri"/>
      <family val="2"/>
    </font>
    <font>
      <sz val="11"/>
      <color theme="0"/>
      <name val="Calibri"/>
      <family val="2"/>
    </font>
    <font>
      <sz val="11"/>
      <color rgb="FF3333FF"/>
      <name val="Calibri"/>
      <family val="2"/>
    </font>
    <font>
      <b/>
      <sz val="14"/>
      <color theme="1"/>
      <name val="Calibri"/>
      <family val="2"/>
    </font>
    <font>
      <i/>
      <sz val="10"/>
      <color theme="1"/>
      <name val="Calibri"/>
      <family val="2"/>
    </font>
    <font>
      <vertAlign val="superscript"/>
      <sz val="11"/>
      <color theme="1"/>
      <name val="Calibri"/>
      <family val="2"/>
    </font>
    <font>
      <i/>
      <sz val="9"/>
      <color theme="1"/>
      <name val="Calibri"/>
      <family val="2"/>
    </font>
    <font>
      <i/>
      <sz val="11"/>
      <color theme="1"/>
      <name val="Calibri"/>
      <family val="2"/>
    </font>
    <font>
      <b/>
      <sz val="12"/>
      <color rgb="FF002060"/>
      <name val="Calibri"/>
      <family val="2"/>
    </font>
    <font>
      <sz val="11"/>
      <color rgb="FF2596BE"/>
      <name val="Calibri"/>
      <family val="2"/>
    </font>
    <font>
      <b/>
      <sz val="22"/>
      <color rgb="FF0F0E9A"/>
      <name val="Calibri"/>
      <family val="2"/>
    </font>
    <font>
      <b/>
      <sz val="12"/>
      <color theme="0"/>
      <name val="Calibri"/>
      <family val="2"/>
    </font>
    <font>
      <b/>
      <sz val="11"/>
      <color rgb="FF0F0E9A"/>
      <name val="Calibri"/>
      <family val="2"/>
    </font>
    <font>
      <sz val="11"/>
      <color rgb="FF0F0E9A"/>
      <name val="Calibri"/>
      <family val="2"/>
    </font>
    <font>
      <b/>
      <sz val="9"/>
      <color rgb="FF202122"/>
      <name val="Arial"/>
      <family val="2"/>
    </font>
    <font>
      <sz val="9"/>
      <name val="Calibri"/>
      <family val="2"/>
      <scheme val="minor"/>
    </font>
    <font>
      <b/>
      <sz val="15"/>
      <color rgb="FF0F0E9A"/>
      <name val="Calibri"/>
      <family val="2"/>
    </font>
    <font>
      <b/>
      <sz val="18"/>
      <color rgb="FF0F0E9A"/>
      <name val="Calibri"/>
      <family val="2"/>
    </font>
    <font>
      <b/>
      <i/>
      <sz val="11"/>
      <color rgb="FF0F0E9A"/>
      <name val="Calibri"/>
      <family val="2"/>
    </font>
    <font>
      <b/>
      <sz val="14"/>
      <color theme="0"/>
      <name val="Calibri"/>
      <family val="2"/>
    </font>
    <font>
      <i/>
      <sz val="8"/>
      <color theme="1"/>
      <name val="Calibri"/>
      <family val="2"/>
    </font>
    <font>
      <b/>
      <sz val="11"/>
      <name val="Calibri"/>
      <family val="2"/>
    </font>
    <font>
      <sz val="12"/>
      <color theme="1"/>
      <name val="Calibri"/>
      <family val="2"/>
    </font>
    <font>
      <b/>
      <sz val="12"/>
      <color theme="1"/>
      <name val="Calibri"/>
      <family val="2"/>
    </font>
    <font>
      <sz val="12"/>
      <color theme="0"/>
      <name val="Calibri"/>
      <family val="2"/>
    </font>
  </fonts>
  <fills count="11">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8" tint="-0.499984740745262"/>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rgb="FF0F0E9A"/>
        <bgColor indexed="64"/>
      </patternFill>
    </fill>
    <fill>
      <patternFill patternType="solid">
        <fgColor theme="4" tint="0.59999389629810485"/>
        <bgColor indexed="64"/>
      </patternFill>
    </fill>
  </fills>
  <borders count="29">
    <border>
      <left/>
      <right/>
      <top/>
      <bottom/>
      <diagonal/>
    </border>
    <border>
      <left/>
      <right/>
      <top style="hair">
        <color rgb="FF002060"/>
      </top>
      <bottom style="hair">
        <color rgb="FF002060"/>
      </bottom>
      <diagonal/>
    </border>
    <border>
      <left/>
      <right/>
      <top style="hair">
        <color rgb="FF002060"/>
      </top>
      <bottom/>
      <diagonal/>
    </border>
    <border>
      <left/>
      <right/>
      <top/>
      <bottom style="hair">
        <color rgb="FF002060"/>
      </bottom>
      <diagonal/>
    </border>
    <border>
      <left/>
      <right/>
      <top style="hair">
        <color auto="1"/>
      </top>
      <bottom/>
      <diagonal/>
    </border>
    <border>
      <left/>
      <right/>
      <top/>
      <bottom style="hair">
        <color auto="1"/>
      </bottom>
      <diagonal/>
    </border>
    <border>
      <left/>
      <right/>
      <top style="hair">
        <color theme="8" tint="-0.499984740745262"/>
      </top>
      <bottom/>
      <diagonal/>
    </border>
    <border>
      <left/>
      <right/>
      <top/>
      <bottom style="hair">
        <color theme="8" tint="-0.499984740745262"/>
      </bottom>
      <diagonal/>
    </border>
    <border>
      <left/>
      <right/>
      <top/>
      <bottom style="thin">
        <color auto="1"/>
      </bottom>
      <diagonal/>
    </border>
    <border>
      <left/>
      <right/>
      <top style="thin">
        <color auto="1"/>
      </top>
      <bottom style="thin">
        <color auto="1"/>
      </bottom>
      <diagonal/>
    </border>
    <border>
      <left/>
      <right/>
      <top/>
      <bottom style="thin">
        <color rgb="FF002060"/>
      </bottom>
      <diagonal/>
    </border>
    <border>
      <left/>
      <right/>
      <top style="hair">
        <color auto="1"/>
      </top>
      <bottom style="hair">
        <color auto="1"/>
      </bottom>
      <diagonal/>
    </border>
    <border>
      <left/>
      <right/>
      <top style="thin">
        <color rgb="FF002060"/>
      </top>
      <bottom style="thin">
        <color rgb="FF002060"/>
      </bottom>
      <diagonal/>
    </border>
    <border>
      <left/>
      <right/>
      <top/>
      <bottom style="thin">
        <color theme="8" tint="-0.499984740745262"/>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auto="1"/>
      </bottom>
      <diagonal/>
    </border>
    <border>
      <left/>
      <right/>
      <top/>
      <bottom style="thin">
        <color theme="0" tint="-4.9989318521683403E-2"/>
      </bottom>
      <diagonal/>
    </border>
    <border>
      <left/>
      <right/>
      <top/>
      <bottom style="medium">
        <color rgb="FF0F0E9A"/>
      </bottom>
      <diagonal/>
    </border>
    <border>
      <left/>
      <right/>
      <top style="medium">
        <color rgb="FF0F0E9A"/>
      </top>
      <bottom/>
      <diagonal/>
    </border>
    <border>
      <left/>
      <right/>
      <top/>
      <bottom style="hair">
        <color theme="0" tint="-0.24994659260841701"/>
      </bottom>
      <diagonal/>
    </border>
    <border>
      <left/>
      <right/>
      <top style="hair">
        <color rgb="FF0F0E9A"/>
      </top>
      <bottom style="hair">
        <color rgb="FF0F0E9A"/>
      </bottom>
      <diagonal/>
    </border>
    <border>
      <left/>
      <right/>
      <top style="hair">
        <color rgb="FF0F0E9A"/>
      </top>
      <bottom/>
      <diagonal/>
    </border>
    <border>
      <left/>
      <right/>
      <top/>
      <bottom style="hair">
        <color rgb="FF0F0E9A"/>
      </bottom>
      <diagonal/>
    </border>
    <border>
      <left/>
      <right/>
      <top style="thin">
        <color rgb="FF0F0E9A"/>
      </top>
      <bottom style="thick">
        <color rgb="FF0F0E9A"/>
      </bottom>
      <diagonal/>
    </border>
    <border>
      <left/>
      <right/>
      <top style="thin">
        <color rgb="FF0F0E9A"/>
      </top>
      <bottom style="thin">
        <color rgb="FF0F0E9A"/>
      </bottom>
      <diagonal/>
    </border>
    <border>
      <left/>
      <right/>
      <top style="thin">
        <color rgb="FF0F0E9A"/>
      </top>
      <bottom/>
      <diagonal/>
    </border>
    <border>
      <left/>
      <right/>
      <top style="dashed">
        <color rgb="FF0F0E9A"/>
      </top>
      <bottom style="thin">
        <color rgb="FF0F0E9A"/>
      </bottom>
      <diagonal/>
    </border>
    <border>
      <left/>
      <right/>
      <top style="thin">
        <color rgb="FF0F0E9A"/>
      </top>
      <bottom style="medium">
        <color rgb="FF0F0E9A"/>
      </bottom>
      <diagonal/>
    </border>
  </borders>
  <cellStyleXfs count="6">
    <xf numFmtId="0" fontId="0" fillId="0" borderId="0"/>
    <xf numFmtId="9" fontId="1" fillId="0" borderId="0" applyFont="0" applyFill="0" applyBorder="0" applyAlignment="0" applyProtection="0"/>
    <xf numFmtId="164" fontId="4" fillId="0" borderId="0" applyFont="0" applyFill="0" applyBorder="0" applyAlignment="0" applyProtection="0"/>
    <xf numFmtId="0" fontId="4" fillId="0" borderId="0"/>
    <xf numFmtId="0" fontId="8" fillId="2" borderId="0" applyNumberFormat="0" applyBorder="0" applyAlignment="0" applyProtection="0"/>
    <xf numFmtId="0" fontId="9" fillId="0" borderId="0" applyNumberFormat="0" applyFill="0" applyBorder="0" applyAlignment="0" applyProtection="0">
      <alignment vertical="top"/>
      <protection locked="0"/>
    </xf>
  </cellStyleXfs>
  <cellXfs count="302">
    <xf numFmtId="0" fontId="0" fillId="0" borderId="0" xfId="0"/>
    <xf numFmtId="164" fontId="0" fillId="0" borderId="0" xfId="2" applyFont="1" applyBorder="1"/>
    <xf numFmtId="43" fontId="0" fillId="0" borderId="0" xfId="2" applyNumberFormat="1" applyFont="1" applyBorder="1"/>
    <xf numFmtId="164" fontId="5" fillId="0" borderId="0" xfId="2" applyFont="1" applyBorder="1"/>
    <xf numFmtId="0" fontId="4" fillId="0" borderId="0" xfId="3"/>
    <xf numFmtId="164" fontId="4" fillId="0" borderId="0" xfId="2" applyFont="1" applyBorder="1"/>
    <xf numFmtId="165" fontId="6" fillId="0" borderId="0" xfId="2" applyNumberFormat="1" applyFont="1" applyFill="1" applyBorder="1"/>
    <xf numFmtId="165" fontId="7" fillId="3" borderId="0" xfId="3" applyNumberFormat="1" applyFont="1" applyFill="1" applyAlignment="1">
      <alignment horizontal="center"/>
    </xf>
    <xf numFmtId="165" fontId="7" fillId="3" borderId="0" xfId="2" applyNumberFormat="1" applyFont="1" applyFill="1" applyBorder="1"/>
    <xf numFmtId="17" fontId="0" fillId="0" borderId="0" xfId="0" applyNumberFormat="1"/>
    <xf numFmtId="0" fontId="3" fillId="0" borderId="0" xfId="0" applyFont="1"/>
    <xf numFmtId="166" fontId="0" fillId="0" borderId="0" xfId="0" applyNumberFormat="1"/>
    <xf numFmtId="10" fontId="0" fillId="0" borderId="0" xfId="1" applyNumberFormat="1" applyFont="1"/>
    <xf numFmtId="0" fontId="10" fillId="0" borderId="0" xfId="0" applyFont="1"/>
    <xf numFmtId="49" fontId="10" fillId="0" borderId="0" xfId="0" applyNumberFormat="1" applyFont="1" applyAlignment="1">
      <alignment horizontal="right"/>
    </xf>
    <xf numFmtId="10" fontId="10" fillId="0" borderId="0" xfId="1" applyNumberFormat="1" applyFont="1"/>
    <xf numFmtId="167" fontId="0" fillId="0" borderId="0" xfId="0" applyNumberFormat="1"/>
    <xf numFmtId="3" fontId="0" fillId="0" borderId="0" xfId="0" applyNumberFormat="1"/>
    <xf numFmtId="167" fontId="3" fillId="0" borderId="0" xfId="0" applyNumberFormat="1" applyFont="1"/>
    <xf numFmtId="0" fontId="3" fillId="0" borderId="1" xfId="0" applyFont="1" applyBorder="1"/>
    <xf numFmtId="166" fontId="3" fillId="0" borderId="1" xfId="0" applyNumberFormat="1" applyFont="1" applyBorder="1"/>
    <xf numFmtId="0" fontId="0" fillId="0" borderId="2" xfId="0" applyBorder="1"/>
    <xf numFmtId="10" fontId="0" fillId="0" borderId="2" xfId="1" applyNumberFormat="1" applyFont="1" applyBorder="1"/>
    <xf numFmtId="10" fontId="0" fillId="0" borderId="0" xfId="1" applyNumberFormat="1" applyFont="1" applyBorder="1"/>
    <xf numFmtId="0" fontId="0" fillId="0" borderId="3" xfId="0" applyBorder="1"/>
    <xf numFmtId="10" fontId="0" fillId="0" borderId="3" xfId="1" applyNumberFormat="1" applyFont="1" applyBorder="1"/>
    <xf numFmtId="0" fontId="0" fillId="0" borderId="4" xfId="0" applyBorder="1"/>
    <xf numFmtId="10" fontId="0" fillId="0" borderId="4" xfId="1" applyNumberFormat="1" applyFont="1" applyBorder="1"/>
    <xf numFmtId="0" fontId="0" fillId="0" borderId="5" xfId="0" applyBorder="1"/>
    <xf numFmtId="10" fontId="0" fillId="0" borderId="5" xfId="1" applyNumberFormat="1" applyFont="1" applyBorder="1"/>
    <xf numFmtId="0" fontId="0" fillId="0" borderId="6" xfId="0" applyBorder="1"/>
    <xf numFmtId="10" fontId="0" fillId="0" borderId="6" xfId="1" applyNumberFormat="1" applyFont="1" applyBorder="1"/>
    <xf numFmtId="0" fontId="0" fillId="0" borderId="7" xfId="0" applyBorder="1"/>
    <xf numFmtId="10" fontId="0" fillId="0" borderId="7" xfId="0" applyNumberFormat="1" applyBorder="1"/>
    <xf numFmtId="168" fontId="0" fillId="0" borderId="3" xfId="0" applyNumberFormat="1" applyBorder="1"/>
    <xf numFmtId="168" fontId="0" fillId="0" borderId="6" xfId="0" applyNumberFormat="1" applyBorder="1"/>
    <xf numFmtId="168" fontId="0" fillId="0" borderId="0" xfId="0" applyNumberFormat="1"/>
    <xf numFmtId="168" fontId="0" fillId="0" borderId="7" xfId="0" applyNumberFormat="1" applyBorder="1"/>
    <xf numFmtId="169" fontId="0" fillId="0" borderId="6" xfId="0" applyNumberFormat="1" applyBorder="1"/>
    <xf numFmtId="169" fontId="0" fillId="0" borderId="0" xfId="0" applyNumberFormat="1"/>
    <xf numFmtId="169" fontId="0" fillId="0" borderId="7" xfId="0" applyNumberFormat="1" applyBorder="1"/>
    <xf numFmtId="10" fontId="0" fillId="0" borderId="3" xfId="0" applyNumberFormat="1" applyBorder="1"/>
    <xf numFmtId="168" fontId="0" fillId="0" borderId="2" xfId="0" applyNumberFormat="1" applyBorder="1"/>
    <xf numFmtId="169" fontId="0" fillId="0" borderId="2" xfId="0" applyNumberFormat="1" applyBorder="1"/>
    <xf numFmtId="169" fontId="0" fillId="0" borderId="3" xfId="0" applyNumberFormat="1" applyBorder="1"/>
    <xf numFmtId="0" fontId="0" fillId="0" borderId="0" xfId="0" applyAlignment="1">
      <alignment horizontal="left"/>
    </xf>
    <xf numFmtId="0" fontId="0" fillId="0" borderId="0" xfId="0" applyAlignment="1">
      <alignment horizontal="center"/>
    </xf>
    <xf numFmtId="170" fontId="0" fillId="0" borderId="0" xfId="0" applyNumberFormat="1"/>
    <xf numFmtId="172" fontId="0" fillId="0" borderId="0" xfId="0" applyNumberFormat="1"/>
    <xf numFmtId="0" fontId="0" fillId="5" borderId="0" xfId="0" applyFill="1" applyAlignment="1">
      <alignment horizontal="left"/>
    </xf>
    <xf numFmtId="171" fontId="0" fillId="5" borderId="0" xfId="0" applyNumberFormat="1" applyFill="1"/>
    <xf numFmtId="172" fontId="0" fillId="5" borderId="0" xfId="0" applyNumberFormat="1" applyFill="1"/>
    <xf numFmtId="10" fontId="0" fillId="5" borderId="0" xfId="1" applyNumberFormat="1" applyFont="1" applyFill="1"/>
    <xf numFmtId="0" fontId="3" fillId="0" borderId="8" xfId="0" applyFont="1" applyBorder="1"/>
    <xf numFmtId="17" fontId="3" fillId="0" borderId="8" xfId="0" applyNumberFormat="1" applyFont="1" applyBorder="1"/>
    <xf numFmtId="17" fontId="3" fillId="0" borderId="0" xfId="0" applyNumberFormat="1" applyFont="1"/>
    <xf numFmtId="10" fontId="3" fillId="0" borderId="0" xfId="1" applyNumberFormat="1" applyFont="1"/>
    <xf numFmtId="10" fontId="3" fillId="0" borderId="0" xfId="1" applyNumberFormat="1" applyFont="1" applyBorder="1"/>
    <xf numFmtId="0" fontId="2" fillId="6" borderId="0" xfId="0" applyFont="1" applyFill="1"/>
    <xf numFmtId="17" fontId="2" fillId="6" borderId="0" xfId="0" applyNumberFormat="1" applyFont="1" applyFill="1"/>
    <xf numFmtId="3" fontId="3" fillId="0" borderId="0" xfId="0" applyNumberFormat="1" applyFont="1"/>
    <xf numFmtId="0" fontId="3" fillId="0" borderId="9" xfId="0" applyFont="1" applyBorder="1"/>
    <xf numFmtId="0" fontId="0" fillId="0" borderId="1" xfId="0" applyBorder="1"/>
    <xf numFmtId="173" fontId="0" fillId="0" borderId="1" xfId="0" applyNumberFormat="1" applyBorder="1"/>
    <xf numFmtId="173" fontId="3" fillId="0" borderId="8" xfId="0" applyNumberFormat="1" applyFont="1" applyBorder="1"/>
    <xf numFmtId="173" fontId="0" fillId="0" borderId="0" xfId="0" applyNumberFormat="1"/>
    <xf numFmtId="173" fontId="3" fillId="0" borderId="0" xfId="0" applyNumberFormat="1" applyFont="1"/>
    <xf numFmtId="173" fontId="0" fillId="0" borderId="9" xfId="0" applyNumberFormat="1" applyBorder="1"/>
    <xf numFmtId="0" fontId="3" fillId="0" borderId="10" xfId="0" applyFont="1" applyBorder="1"/>
    <xf numFmtId="173" fontId="0" fillId="0" borderId="10" xfId="0" applyNumberFormat="1" applyBorder="1"/>
    <xf numFmtId="173" fontId="0" fillId="0" borderId="11" xfId="0" applyNumberFormat="1" applyBorder="1"/>
    <xf numFmtId="173" fontId="0" fillId="0" borderId="4" xfId="0" applyNumberFormat="1" applyBorder="1"/>
    <xf numFmtId="0" fontId="3" fillId="0" borderId="12" xfId="0" applyFont="1" applyBorder="1"/>
    <xf numFmtId="173" fontId="3" fillId="0" borderId="12" xfId="0" applyNumberFormat="1" applyFont="1" applyBorder="1"/>
    <xf numFmtId="0" fontId="0" fillId="0" borderId="0" xfId="0" applyAlignment="1">
      <alignment wrapText="1"/>
    </xf>
    <xf numFmtId="17" fontId="2" fillId="0" borderId="0" xfId="0" applyNumberFormat="1" applyFont="1" applyAlignment="1">
      <alignment wrapText="1"/>
    </xf>
    <xf numFmtId="17" fontId="0" fillId="0" borderId="0" xfId="0" applyNumberFormat="1" applyAlignment="1">
      <alignment wrapText="1"/>
    </xf>
    <xf numFmtId="0" fontId="2" fillId="0" borderId="0" xfId="0" applyFont="1"/>
    <xf numFmtId="9" fontId="0" fillId="0" borderId="0" xfId="1" applyFont="1"/>
    <xf numFmtId="9" fontId="3" fillId="0" borderId="0" xfId="0" applyNumberFormat="1" applyFont="1"/>
    <xf numFmtId="10" fontId="11" fillId="0" borderId="1" xfId="0" applyNumberFormat="1" applyFont="1" applyBorder="1"/>
    <xf numFmtId="9" fontId="0" fillId="0" borderId="1" xfId="0" applyNumberFormat="1" applyBorder="1"/>
    <xf numFmtId="10" fontId="0" fillId="0" borderId="1" xfId="0" applyNumberFormat="1" applyBorder="1"/>
    <xf numFmtId="10" fontId="0" fillId="0" borderId="0" xfId="0" applyNumberFormat="1"/>
    <xf numFmtId="0" fontId="13" fillId="0" borderId="1" xfId="0" applyFont="1" applyBorder="1"/>
    <xf numFmtId="176" fontId="0" fillId="0" borderId="1" xfId="0" applyNumberFormat="1" applyBorder="1"/>
    <xf numFmtId="2" fontId="3" fillId="0" borderId="0" xfId="0" applyNumberFormat="1" applyFont="1"/>
    <xf numFmtId="2" fontId="0" fillId="0" borderId="0" xfId="0" applyNumberFormat="1"/>
    <xf numFmtId="177" fontId="0" fillId="0" borderId="0" xfId="0" applyNumberFormat="1"/>
    <xf numFmtId="2" fontId="0" fillId="0" borderId="0" xfId="1" applyNumberFormat="1" applyFont="1"/>
    <xf numFmtId="172" fontId="0" fillId="8" borderId="0" xfId="0" applyNumberFormat="1" applyFill="1"/>
    <xf numFmtId="0" fontId="15" fillId="0" borderId="0" xfId="0" applyFont="1"/>
    <xf numFmtId="0" fontId="13" fillId="0" borderId="0" xfId="0" applyFont="1" applyAlignment="1">
      <alignment wrapText="1"/>
    </xf>
    <xf numFmtId="0" fontId="13" fillId="0" borderId="0" xfId="0" applyFont="1"/>
    <xf numFmtId="10" fontId="13" fillId="0" borderId="0" xfId="0" applyNumberFormat="1" applyFont="1"/>
    <xf numFmtId="2" fontId="13" fillId="0" borderId="0" xfId="0" applyNumberFormat="1" applyFont="1"/>
    <xf numFmtId="2" fontId="0" fillId="7" borderId="0" xfId="0" applyNumberFormat="1" applyFill="1"/>
    <xf numFmtId="9" fontId="0" fillId="0" borderId="0" xfId="0" applyNumberFormat="1"/>
    <xf numFmtId="178" fontId="0" fillId="0" borderId="4" xfId="0" applyNumberFormat="1" applyBorder="1"/>
    <xf numFmtId="172" fontId="13" fillId="0" borderId="0" xfId="0" applyNumberFormat="1" applyFont="1"/>
    <xf numFmtId="172" fontId="0" fillId="0" borderId="4" xfId="0" applyNumberFormat="1" applyBorder="1"/>
    <xf numFmtId="9" fontId="0" fillId="0" borderId="4" xfId="1" applyFont="1" applyBorder="1"/>
    <xf numFmtId="9" fontId="0" fillId="0" borderId="4" xfId="0" applyNumberFormat="1" applyBorder="1"/>
    <xf numFmtId="0" fontId="17" fillId="0" borderId="0" xfId="0" applyFont="1"/>
    <xf numFmtId="0" fontId="3" fillId="0" borderId="0" xfId="0" applyFont="1" applyAlignment="1">
      <alignment horizontal="right"/>
    </xf>
    <xf numFmtId="10" fontId="0" fillId="0" borderId="0" xfId="0" applyNumberFormat="1" applyAlignment="1">
      <alignment horizontal="right"/>
    </xf>
    <xf numFmtId="0" fontId="17" fillId="0" borderId="0" xfId="0" applyFont="1" applyAlignment="1">
      <alignment vertical="top"/>
    </xf>
    <xf numFmtId="10" fontId="3" fillId="0" borderId="0" xfId="0" applyNumberFormat="1" applyFont="1"/>
    <xf numFmtId="0" fontId="3" fillId="0" borderId="13" xfId="0" applyFont="1" applyBorder="1"/>
    <xf numFmtId="0" fontId="3" fillId="0" borderId="13" xfId="0" applyFont="1" applyBorder="1" applyAlignment="1">
      <alignment horizontal="center"/>
    </xf>
    <xf numFmtId="14" fontId="0" fillId="0" borderId="0" xfId="0" applyNumberFormat="1" applyAlignment="1">
      <alignment horizontal="left"/>
    </xf>
    <xf numFmtId="0" fontId="3" fillId="0" borderId="13" xfId="0" applyFont="1" applyBorder="1" applyAlignment="1">
      <alignment horizontal="center" vertical="center"/>
    </xf>
    <xf numFmtId="0" fontId="0" fillId="0" borderId="0" xfId="0" applyAlignment="1">
      <alignment horizontal="right"/>
    </xf>
    <xf numFmtId="0" fontId="3" fillId="0" borderId="14" xfId="0" applyFont="1" applyBorder="1" applyAlignment="1">
      <alignment horizontal="left"/>
    </xf>
    <xf numFmtId="0" fontId="0" fillId="0" borderId="14" xfId="0" applyBorder="1"/>
    <xf numFmtId="0" fontId="0" fillId="0" borderId="14" xfId="0" applyBorder="1" applyAlignment="1">
      <alignment horizontal="left"/>
    </xf>
    <xf numFmtId="14" fontId="0" fillId="0" borderId="14" xfId="0" applyNumberFormat="1" applyBorder="1" applyAlignment="1">
      <alignment horizontal="left"/>
    </xf>
    <xf numFmtId="0" fontId="3" fillId="0" borderId="14" xfId="0" applyFont="1" applyBorder="1"/>
    <xf numFmtId="14" fontId="0" fillId="0" borderId="14" xfId="0" applyNumberFormat="1" applyBorder="1"/>
    <xf numFmtId="0" fontId="0" fillId="0" borderId="15" xfId="0" applyBorder="1"/>
    <xf numFmtId="0" fontId="18" fillId="0" borderId="16" xfId="0" applyFont="1" applyBorder="1" applyAlignment="1">
      <alignment horizontal="center"/>
    </xf>
    <xf numFmtId="0" fontId="18" fillId="0" borderId="16" xfId="0" applyFont="1" applyBorder="1" applyAlignment="1">
      <alignment horizontal="centerContinuous"/>
    </xf>
    <xf numFmtId="0" fontId="0" fillId="7" borderId="0" xfId="0" applyFill="1"/>
    <xf numFmtId="180" fontId="13" fillId="0" borderId="0" xfId="0" applyNumberFormat="1" applyFont="1" applyAlignment="1">
      <alignment horizontal="right" wrapText="1"/>
    </xf>
    <xf numFmtId="0" fontId="0" fillId="0" borderId="10" xfId="0" applyBorder="1"/>
    <xf numFmtId="172" fontId="0" fillId="0" borderId="0" xfId="0" applyNumberFormat="1" applyAlignment="1">
      <alignment horizontal="right"/>
    </xf>
    <xf numFmtId="4" fontId="0" fillId="0" borderId="0" xfId="0" applyNumberFormat="1" applyAlignment="1">
      <alignment horizontal="right"/>
    </xf>
    <xf numFmtId="181" fontId="0" fillId="0" borderId="0" xfId="0" applyNumberFormat="1" applyAlignment="1">
      <alignment horizontal="right"/>
    </xf>
    <xf numFmtId="0" fontId="0" fillId="0" borderId="1" xfId="0" applyBorder="1" applyAlignment="1">
      <alignment horizontal="left"/>
    </xf>
    <xf numFmtId="172" fontId="0" fillId="0" borderId="1" xfId="0" applyNumberFormat="1" applyBorder="1" applyAlignment="1">
      <alignment horizontal="right"/>
    </xf>
    <xf numFmtId="4" fontId="0" fillId="0" borderId="1" xfId="0" applyNumberFormat="1" applyBorder="1" applyAlignment="1">
      <alignment horizontal="right"/>
    </xf>
    <xf numFmtId="0" fontId="0" fillId="0" borderId="1" xfId="0" applyBorder="1" applyAlignment="1">
      <alignment horizontal="right"/>
    </xf>
    <xf numFmtId="181" fontId="0" fillId="0" borderId="1" xfId="0" applyNumberFormat="1" applyBorder="1" applyAlignment="1">
      <alignment horizontal="right"/>
    </xf>
    <xf numFmtId="172" fontId="0" fillId="0" borderId="1" xfId="0" applyNumberFormat="1" applyBorder="1"/>
    <xf numFmtId="0" fontId="18" fillId="0" borderId="0" xfId="0" applyFont="1"/>
    <xf numFmtId="172" fontId="3" fillId="0" borderId="0" xfId="0" applyNumberFormat="1" applyFont="1"/>
    <xf numFmtId="0" fontId="19" fillId="0" borderId="10" xfId="0" applyFont="1" applyBorder="1"/>
    <xf numFmtId="2" fontId="12" fillId="0" borderId="0" xfId="0" applyNumberFormat="1" applyFont="1"/>
    <xf numFmtId="9" fontId="3" fillId="0" borderId="0" xfId="0" applyNumberFormat="1" applyFont="1" applyAlignment="1">
      <alignment horizontal="left"/>
    </xf>
    <xf numFmtId="0" fontId="0" fillId="0" borderId="1" xfId="1" applyNumberFormat="1" applyFont="1" applyBorder="1"/>
    <xf numFmtId="182" fontId="0" fillId="0" borderId="1" xfId="0" applyNumberFormat="1" applyBorder="1"/>
    <xf numFmtId="10" fontId="0" fillId="0" borderId="1" xfId="1" applyNumberFormat="1" applyFont="1" applyBorder="1"/>
    <xf numFmtId="183" fontId="0" fillId="0" borderId="1" xfId="0" applyNumberFormat="1" applyBorder="1"/>
    <xf numFmtId="182" fontId="0" fillId="0" borderId="3" xfId="0" applyNumberFormat="1" applyBorder="1"/>
    <xf numFmtId="183" fontId="0" fillId="0" borderId="3" xfId="0" applyNumberFormat="1" applyBorder="1"/>
    <xf numFmtId="0" fontId="3" fillId="0" borderId="12" xfId="0" applyFont="1" applyBorder="1" applyAlignment="1">
      <alignment horizontal="right"/>
    </xf>
    <xf numFmtId="2" fontId="0" fillId="0" borderId="0" xfId="0" applyNumberFormat="1" applyAlignment="1">
      <alignment horizontal="right"/>
    </xf>
    <xf numFmtId="0" fontId="0" fillId="0" borderId="0" xfId="1" applyNumberFormat="1" applyFont="1" applyBorder="1"/>
    <xf numFmtId="182" fontId="0" fillId="0" borderId="3" xfId="0" applyNumberFormat="1" applyBorder="1" applyAlignment="1">
      <alignment horizontal="left"/>
    </xf>
    <xf numFmtId="182" fontId="0" fillId="0" borderId="1" xfId="0" applyNumberFormat="1" applyBorder="1" applyAlignment="1">
      <alignment horizontal="left"/>
    </xf>
    <xf numFmtId="10" fontId="0" fillId="0" borderId="1" xfId="0" applyNumberFormat="1" applyBorder="1" applyAlignment="1">
      <alignment horizontal="left"/>
    </xf>
    <xf numFmtId="9" fontId="0" fillId="0" borderId="1" xfId="0" applyNumberFormat="1" applyBorder="1" applyAlignment="1">
      <alignment horizontal="left"/>
    </xf>
    <xf numFmtId="182" fontId="0" fillId="0" borderId="3" xfId="0" applyNumberFormat="1" applyBorder="1" applyAlignment="1">
      <alignment horizontal="right"/>
    </xf>
    <xf numFmtId="10" fontId="0" fillId="0" borderId="3" xfId="1" applyNumberFormat="1" applyFont="1" applyBorder="1" applyAlignment="1">
      <alignment horizontal="right"/>
    </xf>
    <xf numFmtId="183" fontId="0" fillId="0" borderId="3" xfId="0" applyNumberFormat="1" applyBorder="1" applyAlignment="1">
      <alignment horizontal="right"/>
    </xf>
    <xf numFmtId="182" fontId="0" fillId="0" borderId="1" xfId="0" applyNumberFormat="1" applyBorder="1" applyAlignment="1">
      <alignment horizontal="right"/>
    </xf>
    <xf numFmtId="183" fontId="0" fillId="0" borderId="1" xfId="0" applyNumberFormat="1" applyBorder="1" applyAlignment="1">
      <alignment horizontal="right"/>
    </xf>
    <xf numFmtId="0" fontId="20" fillId="0" borderId="0" xfId="0" applyFont="1"/>
    <xf numFmtId="0" fontId="21" fillId="0" borderId="0" xfId="0" applyFont="1"/>
    <xf numFmtId="0" fontId="14" fillId="0" borderId="0" xfId="0" applyFont="1"/>
    <xf numFmtId="0" fontId="0" fillId="0" borderId="18" xfId="0" applyBorder="1"/>
    <xf numFmtId="0" fontId="23" fillId="0" borderId="0" xfId="0" applyFont="1"/>
    <xf numFmtId="0" fontId="24" fillId="9" borderId="0" xfId="0" applyFont="1" applyFill="1"/>
    <xf numFmtId="0" fontId="27" fillId="0" borderId="0" xfId="0" applyFont="1"/>
    <xf numFmtId="0" fontId="0" fillId="9" borderId="0" xfId="0" applyFill="1"/>
    <xf numFmtId="0" fontId="29" fillId="0" borderId="0" xfId="0" applyFont="1" applyAlignment="1">
      <alignment horizontal="right"/>
    </xf>
    <xf numFmtId="0" fontId="2" fillId="0" borderId="0" xfId="0" applyFont="1" applyAlignment="1">
      <alignment horizontal="center"/>
    </xf>
    <xf numFmtId="0" fontId="0" fillId="0" borderId="20" xfId="0" applyBorder="1"/>
    <xf numFmtId="0" fontId="22" fillId="9" borderId="0" xfId="0" applyFont="1" applyFill="1"/>
    <xf numFmtId="17" fontId="2" fillId="9" borderId="0" xfId="0" applyNumberFormat="1" applyFont="1" applyFill="1"/>
    <xf numFmtId="0" fontId="31" fillId="0" borderId="0" xfId="0" applyFont="1"/>
    <xf numFmtId="10" fontId="0" fillId="0" borderId="0" xfId="2" applyNumberFormat="1" applyFont="1" applyBorder="1"/>
    <xf numFmtId="0" fontId="32" fillId="0" borderId="14" xfId="0" applyFont="1" applyBorder="1" applyAlignment="1">
      <alignment horizontal="center" vertical="top"/>
    </xf>
    <xf numFmtId="185" fontId="0" fillId="0" borderId="0" xfId="0" applyNumberFormat="1"/>
    <xf numFmtId="14" fontId="32" fillId="0" borderId="14" xfId="0" applyNumberFormat="1" applyFont="1" applyBorder="1" applyAlignment="1">
      <alignment horizontal="center" vertical="top"/>
    </xf>
    <xf numFmtId="0" fontId="0" fillId="5" borderId="0" xfId="0" applyFill="1"/>
    <xf numFmtId="186" fontId="0" fillId="0" borderId="0" xfId="0" applyNumberFormat="1"/>
    <xf numFmtId="0" fontId="0" fillId="0" borderId="0" xfId="0" applyAlignment="1">
      <alignment horizontal="left" indent="1"/>
    </xf>
    <xf numFmtId="0" fontId="0" fillId="0" borderId="21" xfId="0" applyBorder="1"/>
    <xf numFmtId="3" fontId="0" fillId="0" borderId="21" xfId="0" applyNumberFormat="1" applyBorder="1"/>
    <xf numFmtId="0" fontId="18" fillId="0" borderId="21" xfId="0" applyFont="1" applyBorder="1"/>
    <xf numFmtId="10" fontId="18" fillId="0" borderId="21" xfId="0" applyNumberFormat="1" applyFont="1" applyBorder="1"/>
    <xf numFmtId="10" fontId="0" fillId="0" borderId="21" xfId="0" applyNumberFormat="1" applyBorder="1"/>
    <xf numFmtId="10" fontId="0" fillId="0" borderId="21" xfId="1" applyNumberFormat="1" applyFont="1" applyBorder="1"/>
    <xf numFmtId="2" fontId="0" fillId="0" borderId="21" xfId="0" applyNumberFormat="1" applyBorder="1"/>
    <xf numFmtId="10" fontId="18" fillId="0" borderId="21" xfId="1" applyNumberFormat="1" applyFont="1" applyBorder="1"/>
    <xf numFmtId="168" fontId="0" fillId="0" borderId="21" xfId="0" applyNumberFormat="1" applyBorder="1"/>
    <xf numFmtId="172" fontId="0" fillId="0" borderId="21" xfId="0" applyNumberFormat="1" applyBorder="1" applyAlignment="1">
      <alignment horizontal="right"/>
    </xf>
    <xf numFmtId="10" fontId="0" fillId="0" borderId="21" xfId="1" applyNumberFormat="1" applyFont="1" applyBorder="1" applyAlignment="1">
      <alignment horizontal="right"/>
    </xf>
    <xf numFmtId="0" fontId="0" fillId="0" borderId="21" xfId="0" applyBorder="1" applyAlignment="1">
      <alignment horizontal="left" indent="1"/>
    </xf>
    <xf numFmtId="173" fontId="0" fillId="0" borderId="21" xfId="0" applyNumberFormat="1" applyBorder="1" applyAlignment="1">
      <alignment horizontal="right"/>
    </xf>
    <xf numFmtId="0" fontId="0" fillId="0" borderId="22" xfId="0" applyBorder="1"/>
    <xf numFmtId="172" fontId="0" fillId="0" borderId="22" xfId="0" applyNumberFormat="1" applyBorder="1" applyAlignment="1">
      <alignment horizontal="right"/>
    </xf>
    <xf numFmtId="0" fontId="0" fillId="0" borderId="23" xfId="0" applyBorder="1" applyAlignment="1">
      <alignment horizontal="left" indent="1"/>
    </xf>
    <xf numFmtId="0" fontId="0" fillId="0" borderId="23" xfId="0" applyBorder="1"/>
    <xf numFmtId="173" fontId="0" fillId="0" borderId="23" xfId="0" applyNumberFormat="1" applyBorder="1" applyAlignment="1">
      <alignment horizontal="right"/>
    </xf>
    <xf numFmtId="0" fontId="0" fillId="0" borderId="22" xfId="0" applyBorder="1" applyAlignment="1">
      <alignment horizontal="left" indent="1"/>
    </xf>
    <xf numFmtId="0" fontId="3" fillId="0" borderId="24" xfId="0" applyFont="1" applyBorder="1"/>
    <xf numFmtId="0" fontId="0" fillId="0" borderId="24" xfId="0" applyBorder="1"/>
    <xf numFmtId="172" fontId="3" fillId="0" borderId="24" xfId="0" applyNumberFormat="1" applyFont="1" applyBorder="1"/>
    <xf numFmtId="172" fontId="3" fillId="0" borderId="24" xfId="0" applyNumberFormat="1" applyFont="1" applyBorder="1" applyAlignment="1">
      <alignment horizontal="right"/>
    </xf>
    <xf numFmtId="0" fontId="22" fillId="9" borderId="0" xfId="0" applyFont="1" applyFill="1" applyAlignment="1">
      <alignment horizontal="right"/>
    </xf>
    <xf numFmtId="2" fontId="2" fillId="0" borderId="0" xfId="0" applyNumberFormat="1" applyFont="1"/>
    <xf numFmtId="2" fontId="2" fillId="0" borderId="0" xfId="0" applyNumberFormat="1" applyFont="1" applyAlignment="1">
      <alignment horizontal="right"/>
    </xf>
    <xf numFmtId="0" fontId="2" fillId="9" borderId="0" xfId="0" applyFont="1" applyFill="1"/>
    <xf numFmtId="0" fontId="0" fillId="0" borderId="26" xfId="0" applyBorder="1"/>
    <xf numFmtId="0" fontId="21" fillId="10" borderId="19" xfId="0" applyFont="1" applyFill="1" applyBorder="1"/>
    <xf numFmtId="0" fontId="0" fillId="10" borderId="19" xfId="0" applyFill="1" applyBorder="1"/>
    <xf numFmtId="0" fontId="0" fillId="10" borderId="18" xfId="0" applyFill="1" applyBorder="1"/>
    <xf numFmtId="0" fontId="3" fillId="10" borderId="0" xfId="0" applyFont="1" applyFill="1"/>
    <xf numFmtId="0" fontId="0" fillId="8" borderId="0" xfId="0" applyFill="1"/>
    <xf numFmtId="0" fontId="0" fillId="10" borderId="0" xfId="0" applyFill="1"/>
    <xf numFmtId="0" fontId="3" fillId="8" borderId="0" xfId="0" applyFont="1" applyFill="1"/>
    <xf numFmtId="10" fontId="3" fillId="10" borderId="0" xfId="1" applyNumberFormat="1" applyFont="1" applyFill="1"/>
    <xf numFmtId="184" fontId="3" fillId="10" borderId="0" xfId="1" applyNumberFormat="1" applyFont="1" applyFill="1"/>
    <xf numFmtId="2" fontId="3" fillId="10" borderId="0" xfId="1" applyNumberFormat="1" applyFont="1" applyFill="1"/>
    <xf numFmtId="17" fontId="22" fillId="9" borderId="0" xfId="0" applyNumberFormat="1" applyFont="1" applyFill="1"/>
    <xf numFmtId="17" fontId="22" fillId="9" borderId="0" xfId="0" applyNumberFormat="1" applyFont="1" applyFill="1" applyAlignment="1">
      <alignment horizontal="center"/>
    </xf>
    <xf numFmtId="17" fontId="22" fillId="9" borderId="0" xfId="0" applyNumberFormat="1" applyFont="1" applyFill="1" applyAlignment="1">
      <alignment horizontal="right"/>
    </xf>
    <xf numFmtId="0" fontId="34" fillId="10" borderId="0" xfId="0" applyFont="1" applyFill="1"/>
    <xf numFmtId="0" fontId="33" fillId="10" borderId="0" xfId="0" applyFont="1" applyFill="1"/>
    <xf numFmtId="0" fontId="22" fillId="10" borderId="0" xfId="0" applyFont="1" applyFill="1"/>
    <xf numFmtId="0" fontId="2" fillId="9" borderId="0" xfId="0" applyFont="1" applyFill="1" applyAlignment="1">
      <alignment horizontal="right"/>
    </xf>
    <xf numFmtId="0" fontId="0" fillId="9" borderId="0" xfId="0" applyFill="1" applyAlignment="1">
      <alignment horizontal="left"/>
    </xf>
    <xf numFmtId="0" fontId="3" fillId="0" borderId="18" xfId="0" applyFont="1" applyBorder="1"/>
    <xf numFmtId="17" fontId="3" fillId="0" borderId="18" xfId="0" applyNumberFormat="1" applyFont="1" applyBorder="1"/>
    <xf numFmtId="179" fontId="0" fillId="10" borderId="0" xfId="0" applyNumberFormat="1" applyFill="1"/>
    <xf numFmtId="0" fontId="12" fillId="9" borderId="0" xfId="0" applyFont="1" applyFill="1"/>
    <xf numFmtId="0" fontId="3" fillId="0" borderId="19" xfId="0" applyFont="1" applyBorder="1"/>
    <xf numFmtId="10" fontId="0" fillId="0" borderId="19" xfId="0" applyNumberFormat="1" applyBorder="1"/>
    <xf numFmtId="2" fontId="0" fillId="0" borderId="19" xfId="0" applyNumberFormat="1" applyBorder="1"/>
    <xf numFmtId="10" fontId="0" fillId="0" borderId="18" xfId="0" applyNumberFormat="1" applyBorder="1"/>
    <xf numFmtId="2" fontId="0" fillId="0" borderId="18" xfId="0" applyNumberFormat="1" applyBorder="1"/>
    <xf numFmtId="10" fontId="3" fillId="10" borderId="0" xfId="0" applyNumberFormat="1" applyFont="1" applyFill="1"/>
    <xf numFmtId="10" fontId="0" fillId="10" borderId="0" xfId="0" applyNumberFormat="1" applyFill="1"/>
    <xf numFmtId="10" fontId="0" fillId="10" borderId="4" xfId="0" applyNumberFormat="1" applyFill="1" applyBorder="1"/>
    <xf numFmtId="2" fontId="0" fillId="10" borderId="4" xfId="0" applyNumberFormat="1" applyFill="1" applyBorder="1"/>
    <xf numFmtId="10" fontId="0" fillId="10" borderId="0" xfId="1" applyNumberFormat="1" applyFont="1" applyFill="1"/>
    <xf numFmtId="2" fontId="0" fillId="10" borderId="0" xfId="0" applyNumberFormat="1" applyFill="1"/>
    <xf numFmtId="0" fontId="3" fillId="0" borderId="26" xfId="0" applyFont="1" applyBorder="1"/>
    <xf numFmtId="173" fontId="3" fillId="0" borderId="26" xfId="0" applyNumberFormat="1" applyFont="1" applyBorder="1"/>
    <xf numFmtId="173" fontId="0" fillId="0" borderId="2" xfId="0" applyNumberFormat="1" applyBorder="1"/>
    <xf numFmtId="173" fontId="3" fillId="0" borderId="24" xfId="0" applyNumberFormat="1" applyFont="1" applyBorder="1"/>
    <xf numFmtId="0" fontId="0" fillId="0" borderId="27" xfId="0" applyBorder="1"/>
    <xf numFmtId="173" fontId="0" fillId="0" borderId="27" xfId="0" applyNumberFormat="1" applyBorder="1"/>
    <xf numFmtId="10" fontId="3" fillId="0" borderId="24" xfId="1" applyNumberFormat="1" applyFont="1" applyBorder="1"/>
    <xf numFmtId="9" fontId="3" fillId="0" borderId="24" xfId="1" applyFont="1" applyBorder="1"/>
    <xf numFmtId="10" fontId="3" fillId="0" borderId="24" xfId="0" applyNumberFormat="1" applyFont="1" applyBorder="1"/>
    <xf numFmtId="9" fontId="3" fillId="10" borderId="0" xfId="0" applyNumberFormat="1" applyFont="1" applyFill="1"/>
    <xf numFmtId="9" fontId="0" fillId="10" borderId="0" xfId="0" applyNumberFormat="1" applyFill="1"/>
    <xf numFmtId="173" fontId="0" fillId="10" borderId="1" xfId="0" applyNumberFormat="1" applyFill="1" applyBorder="1"/>
    <xf numFmtId="10" fontId="13" fillId="10" borderId="1" xfId="0" applyNumberFormat="1" applyFont="1" applyFill="1" applyBorder="1"/>
    <xf numFmtId="9" fontId="0" fillId="10" borderId="1" xfId="0" applyNumberFormat="1" applyFill="1" applyBorder="1"/>
    <xf numFmtId="0" fontId="0" fillId="10" borderId="1" xfId="0" applyFill="1" applyBorder="1"/>
    <xf numFmtId="0" fontId="3" fillId="0" borderId="28" xfId="0" applyFont="1" applyBorder="1"/>
    <xf numFmtId="2" fontId="3" fillId="0" borderId="28" xfId="0" applyNumberFormat="1" applyFont="1" applyBorder="1"/>
    <xf numFmtId="0" fontId="2" fillId="9" borderId="0" xfId="0" applyFont="1" applyFill="1" applyAlignment="1">
      <alignment horizontal="left"/>
    </xf>
    <xf numFmtId="0" fontId="2" fillId="9" borderId="0" xfId="0" applyFont="1" applyFill="1" applyAlignment="1">
      <alignment horizontal="right" wrapText="1"/>
    </xf>
    <xf numFmtId="0" fontId="12" fillId="9" borderId="0" xfId="0" applyFont="1" applyFill="1" applyAlignment="1">
      <alignment horizontal="right"/>
    </xf>
    <xf numFmtId="0" fontId="3" fillId="10" borderId="12" xfId="0" applyFont="1" applyFill="1" applyBorder="1"/>
    <xf numFmtId="172" fontId="3" fillId="10" borderId="12" xfId="0" applyNumberFormat="1" applyFont="1" applyFill="1" applyBorder="1"/>
    <xf numFmtId="181" fontId="0" fillId="10" borderId="1" xfId="0" applyNumberFormat="1" applyFill="1" applyBorder="1"/>
    <xf numFmtId="0" fontId="3" fillId="10" borderId="1" xfId="0" applyFont="1" applyFill="1" applyBorder="1"/>
    <xf numFmtId="181" fontId="3" fillId="10" borderId="1" xfId="0" applyNumberFormat="1" applyFont="1" applyFill="1" applyBorder="1"/>
    <xf numFmtId="2" fontId="2" fillId="10" borderId="0" xfId="0" applyNumberFormat="1" applyFont="1" applyFill="1" applyAlignment="1">
      <alignment horizontal="left"/>
    </xf>
    <xf numFmtId="2" fontId="2" fillId="10" borderId="0" xfId="0" applyNumberFormat="1" applyFont="1" applyFill="1" applyAlignment="1">
      <alignment horizontal="right" wrapText="1"/>
    </xf>
    <xf numFmtId="2" fontId="12" fillId="10" borderId="0" xfId="0" applyNumberFormat="1" applyFont="1" applyFill="1" applyAlignment="1">
      <alignment horizontal="right"/>
    </xf>
    <xf numFmtId="2" fontId="2" fillId="10" borderId="0" xfId="0" applyNumberFormat="1" applyFont="1" applyFill="1" applyAlignment="1">
      <alignment horizontal="right"/>
    </xf>
    <xf numFmtId="2" fontId="0" fillId="10" borderId="1" xfId="0" applyNumberFormat="1" applyFill="1" applyBorder="1" applyAlignment="1">
      <alignment horizontal="left"/>
    </xf>
    <xf numFmtId="172" fontId="0" fillId="10" borderId="1" xfId="0" applyNumberFormat="1" applyFill="1" applyBorder="1" applyAlignment="1">
      <alignment horizontal="right"/>
    </xf>
    <xf numFmtId="2" fontId="0" fillId="10" borderId="1" xfId="0" applyNumberFormat="1" applyFill="1" applyBorder="1" applyAlignment="1">
      <alignment horizontal="right"/>
    </xf>
    <xf numFmtId="181" fontId="0" fillId="10" borderId="1" xfId="0" applyNumberFormat="1" applyFill="1" applyBorder="1" applyAlignment="1">
      <alignment horizontal="right"/>
    </xf>
    <xf numFmtId="0" fontId="35" fillId="9" borderId="0" xfId="0" applyFont="1" applyFill="1"/>
    <xf numFmtId="0" fontId="33" fillId="9" borderId="0" xfId="0" applyFont="1" applyFill="1"/>
    <xf numFmtId="174" fontId="22" fillId="9" borderId="0" xfId="0" applyNumberFormat="1" applyFont="1" applyFill="1"/>
    <xf numFmtId="175" fontId="22" fillId="9" borderId="0" xfId="0" applyNumberFormat="1" applyFont="1" applyFill="1"/>
    <xf numFmtId="0" fontId="2" fillId="9" borderId="0" xfId="0" applyFont="1" applyFill="1" applyAlignment="1">
      <alignment horizontal="left" vertical="top"/>
    </xf>
    <xf numFmtId="0" fontId="2" fillId="9" borderId="0" xfId="0" applyFont="1" applyFill="1" applyAlignment="1">
      <alignment horizontal="right" vertical="top"/>
    </xf>
    <xf numFmtId="0" fontId="3" fillId="0" borderId="25" xfId="0" applyFont="1" applyBorder="1"/>
    <xf numFmtId="0" fontId="0" fillId="0" borderId="25" xfId="0" applyBorder="1"/>
    <xf numFmtId="0" fontId="3" fillId="0" borderId="25" xfId="0" applyFont="1" applyBorder="1" applyAlignment="1">
      <alignment horizontal="left"/>
    </xf>
    <xf numFmtId="0" fontId="3" fillId="0" borderId="25" xfId="0" applyFont="1" applyBorder="1" applyAlignment="1">
      <alignment horizontal="right"/>
    </xf>
    <xf numFmtId="0" fontId="30" fillId="9" borderId="0" xfId="0" applyFont="1" applyFill="1" applyAlignment="1">
      <alignment horizontal="center"/>
    </xf>
    <xf numFmtId="0" fontId="0" fillId="0" borderId="21" xfId="0" applyBorder="1"/>
    <xf numFmtId="185" fontId="0" fillId="0" borderId="21" xfId="0" applyNumberFormat="1" applyBorder="1" applyAlignment="1">
      <alignment horizontal="right"/>
    </xf>
    <xf numFmtId="0" fontId="0" fillId="0" borderId="21" xfId="0" applyBorder="1" applyAlignment="1">
      <alignment horizontal="center"/>
    </xf>
    <xf numFmtId="0" fontId="0" fillId="0" borderId="21" xfId="0" applyBorder="1" applyAlignment="1">
      <alignment horizontal="right"/>
    </xf>
    <xf numFmtId="0" fontId="22" fillId="9" borderId="0" xfId="0" applyFont="1" applyFill="1" applyAlignment="1">
      <alignment horizontal="right"/>
    </xf>
    <xf numFmtId="0" fontId="0" fillId="0" borderId="20" xfId="0" applyBorder="1" applyAlignment="1">
      <alignment horizontal="left" vertical="top" wrapText="1"/>
    </xf>
    <xf numFmtId="0" fontId="22" fillId="9" borderId="0" xfId="0" applyFont="1" applyFill="1" applyAlignment="1">
      <alignment horizontal="center"/>
    </xf>
    <xf numFmtId="0" fontId="2" fillId="9" borderId="0" xfId="0" applyFont="1" applyFill="1" applyAlignment="1">
      <alignment horizontal="center"/>
    </xf>
    <xf numFmtId="172" fontId="0" fillId="0" borderId="21" xfId="0" applyNumberFormat="1" applyBorder="1" applyAlignment="1">
      <alignment horizontal="right"/>
    </xf>
    <xf numFmtId="0" fontId="33" fillId="9" borderId="0" xfId="0" applyFont="1" applyFill="1" applyAlignment="1">
      <alignment horizontal="center"/>
    </xf>
    <xf numFmtId="0" fontId="3" fillId="0" borderId="0" xfId="0" applyFont="1" applyAlignment="1">
      <alignment horizontal="center"/>
    </xf>
    <xf numFmtId="0" fontId="26" fillId="0" borderId="0" xfId="0" applyFont="1" applyAlignment="1">
      <alignment horizontal="left" vertical="center" wrapText="1"/>
    </xf>
    <xf numFmtId="0" fontId="25" fillId="0" borderId="0" xfId="0" applyFont="1" applyAlignment="1">
      <alignment horizontal="left" vertical="center" wrapText="1"/>
    </xf>
    <xf numFmtId="0" fontId="28" fillId="0" borderId="19" xfId="0" applyFont="1" applyBorder="1" applyAlignment="1">
      <alignment horizontal="center"/>
    </xf>
    <xf numFmtId="164" fontId="9" fillId="0" borderId="0" xfId="5" applyNumberFormat="1" applyBorder="1" applyAlignment="1" applyProtection="1">
      <alignment horizontal="center"/>
    </xf>
    <xf numFmtId="164" fontId="7" fillId="2" borderId="0" xfId="4" applyNumberFormat="1" applyFont="1" applyBorder="1" applyAlignment="1">
      <alignment horizontal="center"/>
    </xf>
    <xf numFmtId="0" fontId="2" fillId="4" borderId="0" xfId="0" applyFont="1" applyFill="1" applyAlignment="1">
      <alignment horizontal="center"/>
    </xf>
    <xf numFmtId="0" fontId="22" fillId="9" borderId="17" xfId="0" applyFont="1" applyFill="1" applyBorder="1" applyAlignment="1">
      <alignment horizontal="center"/>
    </xf>
    <xf numFmtId="0" fontId="0" fillId="9" borderId="0" xfId="0" applyFill="1" applyAlignment="1">
      <alignment horizontal="center"/>
    </xf>
  </cellXfs>
  <cellStyles count="6">
    <cellStyle name="Accent6 2" xfId="4" xr:uid="{1035060F-353D-4908-981A-ADB1EFE744C7}"/>
    <cellStyle name="Comma 2" xfId="2" xr:uid="{85FAA1CB-0E17-4EF9-BE08-990872B282A7}"/>
    <cellStyle name="Hyperlink" xfId="5" builtinId="8"/>
    <cellStyle name="Normal" xfId="0" builtinId="0"/>
    <cellStyle name="Normal 2" xfId="3" xr:uid="{9DFA16DC-CA96-4A15-8BC2-9F0F26A63EDE}"/>
    <cellStyle name="Per cent" xfId="1" builtinId="5"/>
  </cellStyles>
  <dxfs count="1">
    <dxf>
      <font>
        <b/>
        <i val="0"/>
        <color theme="0"/>
      </font>
      <fill>
        <patternFill>
          <bgColor theme="5"/>
        </patternFill>
      </fill>
    </dxf>
  </dxfs>
  <tableStyles count="0" defaultTableStyle="TableStyleMedium2" defaultPivotStyle="PivotStyleLight16"/>
  <colors>
    <mruColors>
      <color rgb="FF0F0E9A"/>
      <color rgb="FF5A5AF0"/>
      <color rgb="FF1313D7"/>
      <color rgb="FF7272F2"/>
      <color rgb="FF4141ED"/>
      <color rgb="FF0F0EC8"/>
      <color rgb="FF1313DF"/>
      <color rgb="FFB2B2F8"/>
      <color rgb="FF3333ED"/>
      <color rgb="FF628A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'Hind. Uni Share Price Daily 5y'!$B$1</c:f>
              <c:strCache>
                <c:ptCount val="1"/>
                <c:pt idx="0">
                  <c:v>Adj Close</c:v>
                </c:pt>
              </c:strCache>
            </c:strRef>
          </c:tx>
          <c:spPr>
            <a:ln w="28575" cap="rnd">
              <a:solidFill>
                <a:srgbClr val="0F0E9A"/>
              </a:solidFill>
              <a:round/>
            </a:ln>
            <a:effectLst/>
          </c:spPr>
          <c:marker>
            <c:symbol val="none"/>
          </c:marker>
          <c:cat>
            <c:strRef>
              <c:f>'Hind. Uni Share Price Daily 5y'!$A$2:$A$1235</c:f>
              <c:strCache>
                <c:ptCount val="1234"/>
                <c:pt idx="0">
                  <c:v>2021-04-15</c:v>
                </c:pt>
                <c:pt idx="1">
                  <c:v>2021-04-16</c:v>
                </c:pt>
                <c:pt idx="2">
                  <c:v>2021-04-19</c:v>
                </c:pt>
                <c:pt idx="3">
                  <c:v>2021-04-20</c:v>
                </c:pt>
                <c:pt idx="4">
                  <c:v>2021-04-22</c:v>
                </c:pt>
                <c:pt idx="5">
                  <c:v>2021-04-23</c:v>
                </c:pt>
                <c:pt idx="6">
                  <c:v>2021-04-26</c:v>
                </c:pt>
                <c:pt idx="7">
                  <c:v>2021-04-27</c:v>
                </c:pt>
                <c:pt idx="8">
                  <c:v>2021-04-28</c:v>
                </c:pt>
                <c:pt idx="9">
                  <c:v>2021-04-29</c:v>
                </c:pt>
                <c:pt idx="10">
                  <c:v>2021-04-30</c:v>
                </c:pt>
                <c:pt idx="11">
                  <c:v>2021-05-03</c:v>
                </c:pt>
                <c:pt idx="12">
                  <c:v>2021-05-04</c:v>
                </c:pt>
                <c:pt idx="13">
                  <c:v>2021-05-05</c:v>
                </c:pt>
                <c:pt idx="14">
                  <c:v>2021-05-06</c:v>
                </c:pt>
                <c:pt idx="15">
                  <c:v>2021-05-07</c:v>
                </c:pt>
                <c:pt idx="16">
                  <c:v>2021-05-10</c:v>
                </c:pt>
                <c:pt idx="17">
                  <c:v>2021-05-11</c:v>
                </c:pt>
                <c:pt idx="18">
                  <c:v>2021-05-12</c:v>
                </c:pt>
                <c:pt idx="19">
                  <c:v>2021-05-14</c:v>
                </c:pt>
                <c:pt idx="20">
                  <c:v>2021-05-17</c:v>
                </c:pt>
                <c:pt idx="21">
                  <c:v>2021-05-18</c:v>
                </c:pt>
                <c:pt idx="22">
                  <c:v>2021-05-19</c:v>
                </c:pt>
                <c:pt idx="23">
                  <c:v>2021-05-20</c:v>
                </c:pt>
                <c:pt idx="24">
                  <c:v>2021-05-21</c:v>
                </c:pt>
                <c:pt idx="25">
                  <c:v>2021-05-24</c:v>
                </c:pt>
                <c:pt idx="26">
                  <c:v>2021-05-25</c:v>
                </c:pt>
                <c:pt idx="27">
                  <c:v>2021-05-26</c:v>
                </c:pt>
                <c:pt idx="28">
                  <c:v>2021-05-27</c:v>
                </c:pt>
                <c:pt idx="29">
                  <c:v>2021-05-28</c:v>
                </c:pt>
                <c:pt idx="30">
                  <c:v>2021-05-31</c:v>
                </c:pt>
                <c:pt idx="31">
                  <c:v>2021-06-01</c:v>
                </c:pt>
                <c:pt idx="32">
                  <c:v>2021-06-02</c:v>
                </c:pt>
                <c:pt idx="33">
                  <c:v>2021-06-03</c:v>
                </c:pt>
                <c:pt idx="34">
                  <c:v>2021-06-04</c:v>
                </c:pt>
                <c:pt idx="35">
                  <c:v>2021-06-07</c:v>
                </c:pt>
                <c:pt idx="36">
                  <c:v>2021-06-08</c:v>
                </c:pt>
                <c:pt idx="37">
                  <c:v>2021-06-09</c:v>
                </c:pt>
                <c:pt idx="38">
                  <c:v>2021-06-10</c:v>
                </c:pt>
                <c:pt idx="39">
                  <c:v>2021-06-11</c:v>
                </c:pt>
                <c:pt idx="40">
                  <c:v>2021-06-14</c:v>
                </c:pt>
                <c:pt idx="41">
                  <c:v>2021-06-15</c:v>
                </c:pt>
                <c:pt idx="42">
                  <c:v>2021-06-16</c:v>
                </c:pt>
                <c:pt idx="43">
                  <c:v>2021-06-17</c:v>
                </c:pt>
                <c:pt idx="44">
                  <c:v>2021-06-18</c:v>
                </c:pt>
                <c:pt idx="45">
                  <c:v>2021-06-21</c:v>
                </c:pt>
                <c:pt idx="46">
                  <c:v>2021-06-22</c:v>
                </c:pt>
                <c:pt idx="47">
                  <c:v>2021-06-23</c:v>
                </c:pt>
                <c:pt idx="48">
                  <c:v>2021-06-24</c:v>
                </c:pt>
                <c:pt idx="49">
                  <c:v>2021-06-25</c:v>
                </c:pt>
                <c:pt idx="50">
                  <c:v>2021-06-28</c:v>
                </c:pt>
                <c:pt idx="51">
                  <c:v>2021-06-29</c:v>
                </c:pt>
                <c:pt idx="52">
                  <c:v>2021-06-30</c:v>
                </c:pt>
                <c:pt idx="53">
                  <c:v>2021-07-01</c:v>
                </c:pt>
                <c:pt idx="54">
                  <c:v>2021-07-02</c:v>
                </c:pt>
                <c:pt idx="55">
                  <c:v>2021-07-05</c:v>
                </c:pt>
                <c:pt idx="56">
                  <c:v>2021-07-06</c:v>
                </c:pt>
                <c:pt idx="57">
                  <c:v>2021-07-07</c:v>
                </c:pt>
                <c:pt idx="58">
                  <c:v>2021-07-08</c:v>
                </c:pt>
                <c:pt idx="59">
                  <c:v>2021-07-09</c:v>
                </c:pt>
                <c:pt idx="60">
                  <c:v>2021-07-12</c:v>
                </c:pt>
                <c:pt idx="61">
                  <c:v>2021-07-13</c:v>
                </c:pt>
                <c:pt idx="62">
                  <c:v>2021-07-14</c:v>
                </c:pt>
                <c:pt idx="63">
                  <c:v>2021-07-15</c:v>
                </c:pt>
                <c:pt idx="64">
                  <c:v>2021-07-16</c:v>
                </c:pt>
                <c:pt idx="65">
                  <c:v>2021-07-19</c:v>
                </c:pt>
                <c:pt idx="66">
                  <c:v>2021-07-20</c:v>
                </c:pt>
                <c:pt idx="67">
                  <c:v>2021-07-22</c:v>
                </c:pt>
                <c:pt idx="68">
                  <c:v>2021-07-23</c:v>
                </c:pt>
                <c:pt idx="69">
                  <c:v>2021-07-26</c:v>
                </c:pt>
                <c:pt idx="70">
                  <c:v>2021-07-27</c:v>
                </c:pt>
                <c:pt idx="71">
                  <c:v>2021-07-28</c:v>
                </c:pt>
                <c:pt idx="72">
                  <c:v>2021-07-29</c:v>
                </c:pt>
                <c:pt idx="73">
                  <c:v>2021-07-30</c:v>
                </c:pt>
                <c:pt idx="74">
                  <c:v>2021-08-02</c:v>
                </c:pt>
                <c:pt idx="75">
                  <c:v>2021-08-03</c:v>
                </c:pt>
                <c:pt idx="76">
                  <c:v>2021-08-04</c:v>
                </c:pt>
                <c:pt idx="77">
                  <c:v>2021-08-05</c:v>
                </c:pt>
                <c:pt idx="78">
                  <c:v>2021-08-06</c:v>
                </c:pt>
                <c:pt idx="79">
                  <c:v>2021-08-09</c:v>
                </c:pt>
                <c:pt idx="80">
                  <c:v>2021-08-10</c:v>
                </c:pt>
                <c:pt idx="81">
                  <c:v>2021-08-11</c:v>
                </c:pt>
                <c:pt idx="82">
                  <c:v>2021-08-12</c:v>
                </c:pt>
                <c:pt idx="83">
                  <c:v>2021-08-13</c:v>
                </c:pt>
                <c:pt idx="84">
                  <c:v>2021-08-16</c:v>
                </c:pt>
                <c:pt idx="85">
                  <c:v>2021-08-17</c:v>
                </c:pt>
                <c:pt idx="86">
                  <c:v>2021-08-18</c:v>
                </c:pt>
                <c:pt idx="87">
                  <c:v>2021-08-20</c:v>
                </c:pt>
                <c:pt idx="88">
                  <c:v>2021-08-23</c:v>
                </c:pt>
                <c:pt idx="89">
                  <c:v>2021-08-24</c:v>
                </c:pt>
                <c:pt idx="90">
                  <c:v>2021-08-25</c:v>
                </c:pt>
                <c:pt idx="91">
                  <c:v>2021-08-26</c:v>
                </c:pt>
                <c:pt idx="92">
                  <c:v>2021-08-27</c:v>
                </c:pt>
                <c:pt idx="93">
                  <c:v>2021-08-30</c:v>
                </c:pt>
                <c:pt idx="94">
                  <c:v>2021-08-31</c:v>
                </c:pt>
                <c:pt idx="95">
                  <c:v>2021-09-01</c:v>
                </c:pt>
                <c:pt idx="96">
                  <c:v>2021-09-02</c:v>
                </c:pt>
                <c:pt idx="97">
                  <c:v>2021-09-03</c:v>
                </c:pt>
                <c:pt idx="98">
                  <c:v>2021-09-06</c:v>
                </c:pt>
                <c:pt idx="99">
                  <c:v>2021-09-07</c:v>
                </c:pt>
                <c:pt idx="100">
                  <c:v>2021-09-08</c:v>
                </c:pt>
                <c:pt idx="101">
                  <c:v>2021-09-09</c:v>
                </c:pt>
                <c:pt idx="102">
                  <c:v>2021-09-13</c:v>
                </c:pt>
                <c:pt idx="103">
                  <c:v>2021-09-14</c:v>
                </c:pt>
                <c:pt idx="104">
                  <c:v>2021-09-15</c:v>
                </c:pt>
                <c:pt idx="105">
                  <c:v>2021-09-16</c:v>
                </c:pt>
                <c:pt idx="106">
                  <c:v>2021-09-17</c:v>
                </c:pt>
                <c:pt idx="107">
                  <c:v>2021-09-20</c:v>
                </c:pt>
                <c:pt idx="108">
                  <c:v>2021-09-21</c:v>
                </c:pt>
                <c:pt idx="109">
                  <c:v>2021-09-22</c:v>
                </c:pt>
                <c:pt idx="110">
                  <c:v>2021-09-23</c:v>
                </c:pt>
                <c:pt idx="111">
                  <c:v>2021-09-24</c:v>
                </c:pt>
                <c:pt idx="112">
                  <c:v>2021-09-27</c:v>
                </c:pt>
                <c:pt idx="113">
                  <c:v>2021-09-28</c:v>
                </c:pt>
                <c:pt idx="114">
                  <c:v>2021-09-29</c:v>
                </c:pt>
                <c:pt idx="115">
                  <c:v>2021-09-30</c:v>
                </c:pt>
                <c:pt idx="116">
                  <c:v>2021-10-01</c:v>
                </c:pt>
                <c:pt idx="117">
                  <c:v>2021-10-04</c:v>
                </c:pt>
                <c:pt idx="118">
                  <c:v>2021-10-05</c:v>
                </c:pt>
                <c:pt idx="119">
                  <c:v>2021-10-06</c:v>
                </c:pt>
                <c:pt idx="120">
                  <c:v>2021-10-07</c:v>
                </c:pt>
                <c:pt idx="121">
                  <c:v>2021-10-08</c:v>
                </c:pt>
                <c:pt idx="122">
                  <c:v>2021-10-11</c:v>
                </c:pt>
                <c:pt idx="123">
                  <c:v>2021-10-12</c:v>
                </c:pt>
                <c:pt idx="124">
                  <c:v>2021-10-13</c:v>
                </c:pt>
                <c:pt idx="125">
                  <c:v>2021-10-14</c:v>
                </c:pt>
                <c:pt idx="126">
                  <c:v>2021-10-18</c:v>
                </c:pt>
                <c:pt idx="127">
                  <c:v>2021-10-19</c:v>
                </c:pt>
                <c:pt idx="128">
                  <c:v>2021-10-20</c:v>
                </c:pt>
                <c:pt idx="129">
                  <c:v>2021-10-21</c:v>
                </c:pt>
                <c:pt idx="130">
                  <c:v>2021-10-22</c:v>
                </c:pt>
                <c:pt idx="131">
                  <c:v>2021-10-25</c:v>
                </c:pt>
                <c:pt idx="132">
                  <c:v>2021-10-26</c:v>
                </c:pt>
                <c:pt idx="133">
                  <c:v>2021-10-27</c:v>
                </c:pt>
                <c:pt idx="134">
                  <c:v>2021-10-28</c:v>
                </c:pt>
                <c:pt idx="135">
                  <c:v>2021-10-29</c:v>
                </c:pt>
                <c:pt idx="136">
                  <c:v>2021-11-01</c:v>
                </c:pt>
                <c:pt idx="137">
                  <c:v>2021-11-02</c:v>
                </c:pt>
                <c:pt idx="138">
                  <c:v>2021-11-03</c:v>
                </c:pt>
                <c:pt idx="139">
                  <c:v>2021-11-04</c:v>
                </c:pt>
                <c:pt idx="140">
                  <c:v>2021-11-08</c:v>
                </c:pt>
                <c:pt idx="141">
                  <c:v>2021-11-09</c:v>
                </c:pt>
                <c:pt idx="142">
                  <c:v>2021-11-10</c:v>
                </c:pt>
                <c:pt idx="143">
                  <c:v>2021-11-11</c:v>
                </c:pt>
                <c:pt idx="144">
                  <c:v>2021-11-12</c:v>
                </c:pt>
                <c:pt idx="145">
                  <c:v>2021-11-15</c:v>
                </c:pt>
                <c:pt idx="146">
                  <c:v>2021-11-16</c:v>
                </c:pt>
                <c:pt idx="147">
                  <c:v>2021-11-17</c:v>
                </c:pt>
                <c:pt idx="148">
                  <c:v>2021-11-18</c:v>
                </c:pt>
                <c:pt idx="149">
                  <c:v>2021-11-22</c:v>
                </c:pt>
                <c:pt idx="150">
                  <c:v>2021-11-23</c:v>
                </c:pt>
                <c:pt idx="151">
                  <c:v>2021-11-24</c:v>
                </c:pt>
                <c:pt idx="152">
                  <c:v>2021-11-25</c:v>
                </c:pt>
                <c:pt idx="153">
                  <c:v>2021-11-26</c:v>
                </c:pt>
                <c:pt idx="154">
                  <c:v>2021-11-29</c:v>
                </c:pt>
                <c:pt idx="155">
                  <c:v>2021-11-30</c:v>
                </c:pt>
                <c:pt idx="156">
                  <c:v>2021-12-01</c:v>
                </c:pt>
                <c:pt idx="157">
                  <c:v>2021-12-02</c:v>
                </c:pt>
                <c:pt idx="158">
                  <c:v>2021-12-03</c:v>
                </c:pt>
                <c:pt idx="159">
                  <c:v>2021-12-06</c:v>
                </c:pt>
                <c:pt idx="160">
                  <c:v>2021-12-07</c:v>
                </c:pt>
                <c:pt idx="161">
                  <c:v>2021-12-08</c:v>
                </c:pt>
                <c:pt idx="162">
                  <c:v>2021-12-09</c:v>
                </c:pt>
                <c:pt idx="163">
                  <c:v>2021-12-10</c:v>
                </c:pt>
                <c:pt idx="164">
                  <c:v>2021-12-13</c:v>
                </c:pt>
                <c:pt idx="165">
                  <c:v>2021-12-14</c:v>
                </c:pt>
                <c:pt idx="166">
                  <c:v>2021-12-15</c:v>
                </c:pt>
                <c:pt idx="167">
                  <c:v>2021-12-16</c:v>
                </c:pt>
                <c:pt idx="168">
                  <c:v>2021-12-17</c:v>
                </c:pt>
                <c:pt idx="169">
                  <c:v>2021-12-20</c:v>
                </c:pt>
                <c:pt idx="170">
                  <c:v>2021-12-21</c:v>
                </c:pt>
                <c:pt idx="171">
                  <c:v>2021-12-22</c:v>
                </c:pt>
                <c:pt idx="172">
                  <c:v>2021-12-23</c:v>
                </c:pt>
                <c:pt idx="173">
                  <c:v>2021-12-24</c:v>
                </c:pt>
                <c:pt idx="174">
                  <c:v>2021-12-27</c:v>
                </c:pt>
                <c:pt idx="175">
                  <c:v>2021-12-28</c:v>
                </c:pt>
                <c:pt idx="176">
                  <c:v>2021-12-29</c:v>
                </c:pt>
                <c:pt idx="177">
                  <c:v>2021-12-30</c:v>
                </c:pt>
                <c:pt idx="178">
                  <c:v>2021-12-31</c:v>
                </c:pt>
                <c:pt idx="179">
                  <c:v>2022-01-03</c:v>
                </c:pt>
                <c:pt idx="180">
                  <c:v>2022-01-04</c:v>
                </c:pt>
                <c:pt idx="181">
                  <c:v>2022-01-05</c:v>
                </c:pt>
                <c:pt idx="182">
                  <c:v>2022-01-06</c:v>
                </c:pt>
                <c:pt idx="183">
                  <c:v>2022-01-07</c:v>
                </c:pt>
                <c:pt idx="184">
                  <c:v>2022-01-10</c:v>
                </c:pt>
                <c:pt idx="185">
                  <c:v>2022-01-11</c:v>
                </c:pt>
                <c:pt idx="186">
                  <c:v>2022-01-12</c:v>
                </c:pt>
                <c:pt idx="187">
                  <c:v>2022-01-13</c:v>
                </c:pt>
                <c:pt idx="188">
                  <c:v>2022-01-14</c:v>
                </c:pt>
                <c:pt idx="189">
                  <c:v>2022-01-17</c:v>
                </c:pt>
                <c:pt idx="190">
                  <c:v>2022-01-18</c:v>
                </c:pt>
                <c:pt idx="191">
                  <c:v>2022-01-19</c:v>
                </c:pt>
                <c:pt idx="192">
                  <c:v>2022-01-20</c:v>
                </c:pt>
                <c:pt idx="193">
                  <c:v>2022-01-21</c:v>
                </c:pt>
                <c:pt idx="194">
                  <c:v>2022-01-24</c:v>
                </c:pt>
                <c:pt idx="195">
                  <c:v>2022-01-25</c:v>
                </c:pt>
                <c:pt idx="196">
                  <c:v>2022-01-27</c:v>
                </c:pt>
                <c:pt idx="197">
                  <c:v>2022-01-28</c:v>
                </c:pt>
                <c:pt idx="198">
                  <c:v>2022-01-31</c:v>
                </c:pt>
                <c:pt idx="199">
                  <c:v>2022-02-01</c:v>
                </c:pt>
                <c:pt idx="200">
                  <c:v>2022-02-02</c:v>
                </c:pt>
                <c:pt idx="201">
                  <c:v>2022-02-03</c:v>
                </c:pt>
                <c:pt idx="202">
                  <c:v>2022-02-04</c:v>
                </c:pt>
                <c:pt idx="203">
                  <c:v>2022-02-07</c:v>
                </c:pt>
                <c:pt idx="204">
                  <c:v>2022-02-08</c:v>
                </c:pt>
                <c:pt idx="205">
                  <c:v>2022-02-09</c:v>
                </c:pt>
                <c:pt idx="206">
                  <c:v>2022-02-10</c:v>
                </c:pt>
                <c:pt idx="207">
                  <c:v>2022-02-11</c:v>
                </c:pt>
                <c:pt idx="208">
                  <c:v>2022-02-14</c:v>
                </c:pt>
                <c:pt idx="209">
                  <c:v>2022-02-15</c:v>
                </c:pt>
                <c:pt idx="210">
                  <c:v>2022-02-16</c:v>
                </c:pt>
                <c:pt idx="211">
                  <c:v>2022-02-17</c:v>
                </c:pt>
                <c:pt idx="212">
                  <c:v>2022-02-18</c:v>
                </c:pt>
                <c:pt idx="213">
                  <c:v>2022-02-21</c:v>
                </c:pt>
                <c:pt idx="214">
                  <c:v>2022-02-22</c:v>
                </c:pt>
                <c:pt idx="215">
                  <c:v>2022-02-23</c:v>
                </c:pt>
                <c:pt idx="216">
                  <c:v>2022-02-24</c:v>
                </c:pt>
                <c:pt idx="217">
                  <c:v>2022-02-25</c:v>
                </c:pt>
                <c:pt idx="218">
                  <c:v>2022-02-28</c:v>
                </c:pt>
                <c:pt idx="219">
                  <c:v>2022-03-02</c:v>
                </c:pt>
                <c:pt idx="220">
                  <c:v>2022-03-03</c:v>
                </c:pt>
                <c:pt idx="221">
                  <c:v>2022-03-04</c:v>
                </c:pt>
                <c:pt idx="222">
                  <c:v>2022-03-07</c:v>
                </c:pt>
                <c:pt idx="223">
                  <c:v>2022-03-08</c:v>
                </c:pt>
                <c:pt idx="224">
                  <c:v>2022-03-09</c:v>
                </c:pt>
                <c:pt idx="225">
                  <c:v>2022-03-10</c:v>
                </c:pt>
                <c:pt idx="226">
                  <c:v>2022-03-11</c:v>
                </c:pt>
                <c:pt idx="227">
                  <c:v>2022-03-14</c:v>
                </c:pt>
                <c:pt idx="228">
                  <c:v>2022-03-15</c:v>
                </c:pt>
                <c:pt idx="229">
                  <c:v>2022-03-16</c:v>
                </c:pt>
                <c:pt idx="230">
                  <c:v>2022-03-17</c:v>
                </c:pt>
                <c:pt idx="231">
                  <c:v>2022-03-21</c:v>
                </c:pt>
                <c:pt idx="232">
                  <c:v>2022-03-22</c:v>
                </c:pt>
                <c:pt idx="233">
                  <c:v>2022-03-23</c:v>
                </c:pt>
                <c:pt idx="234">
                  <c:v>2022-03-24</c:v>
                </c:pt>
                <c:pt idx="235">
                  <c:v>2022-03-25</c:v>
                </c:pt>
                <c:pt idx="236">
                  <c:v>2022-03-28</c:v>
                </c:pt>
                <c:pt idx="237">
                  <c:v>2022-03-29</c:v>
                </c:pt>
                <c:pt idx="238">
                  <c:v>2022-03-30</c:v>
                </c:pt>
                <c:pt idx="239">
                  <c:v>2022-03-31</c:v>
                </c:pt>
                <c:pt idx="240">
                  <c:v>2022-04-01</c:v>
                </c:pt>
                <c:pt idx="241">
                  <c:v>2022-04-04</c:v>
                </c:pt>
                <c:pt idx="242">
                  <c:v>2022-04-05</c:v>
                </c:pt>
                <c:pt idx="243">
                  <c:v>2022-04-06</c:v>
                </c:pt>
                <c:pt idx="244">
                  <c:v>2022-04-07</c:v>
                </c:pt>
                <c:pt idx="245">
                  <c:v>2022-04-08</c:v>
                </c:pt>
                <c:pt idx="246">
                  <c:v>2022-04-11</c:v>
                </c:pt>
                <c:pt idx="247">
                  <c:v>2022-04-12</c:v>
                </c:pt>
                <c:pt idx="248">
                  <c:v>2022-04-13</c:v>
                </c:pt>
                <c:pt idx="249">
                  <c:v>2022-04-18</c:v>
                </c:pt>
                <c:pt idx="250">
                  <c:v>2022-04-19</c:v>
                </c:pt>
                <c:pt idx="251">
                  <c:v>2022-04-20</c:v>
                </c:pt>
                <c:pt idx="252">
                  <c:v>2022-04-21</c:v>
                </c:pt>
                <c:pt idx="253">
                  <c:v>2022-04-22</c:v>
                </c:pt>
                <c:pt idx="254">
                  <c:v>2022-04-25</c:v>
                </c:pt>
                <c:pt idx="255">
                  <c:v>2022-04-26</c:v>
                </c:pt>
                <c:pt idx="256">
                  <c:v>2022-04-27</c:v>
                </c:pt>
                <c:pt idx="257">
                  <c:v>2022-04-28</c:v>
                </c:pt>
                <c:pt idx="258">
                  <c:v>2022-04-29</c:v>
                </c:pt>
                <c:pt idx="259">
                  <c:v>2022-05-02</c:v>
                </c:pt>
                <c:pt idx="260">
                  <c:v>2022-05-04</c:v>
                </c:pt>
                <c:pt idx="261">
                  <c:v>2022-05-05</c:v>
                </c:pt>
                <c:pt idx="262">
                  <c:v>2022-05-06</c:v>
                </c:pt>
                <c:pt idx="263">
                  <c:v>2022-05-09</c:v>
                </c:pt>
                <c:pt idx="264">
                  <c:v>2022-05-10</c:v>
                </c:pt>
                <c:pt idx="265">
                  <c:v>2022-05-11</c:v>
                </c:pt>
                <c:pt idx="266">
                  <c:v>2022-05-12</c:v>
                </c:pt>
                <c:pt idx="267">
                  <c:v>2022-05-13</c:v>
                </c:pt>
                <c:pt idx="268">
                  <c:v>2022-05-16</c:v>
                </c:pt>
                <c:pt idx="269">
                  <c:v>2022-05-17</c:v>
                </c:pt>
                <c:pt idx="270">
                  <c:v>2022-05-18</c:v>
                </c:pt>
                <c:pt idx="271">
                  <c:v>2022-05-19</c:v>
                </c:pt>
                <c:pt idx="272">
                  <c:v>2022-05-20</c:v>
                </c:pt>
                <c:pt idx="273">
                  <c:v>2022-05-23</c:v>
                </c:pt>
                <c:pt idx="274">
                  <c:v>2022-05-24</c:v>
                </c:pt>
                <c:pt idx="275">
                  <c:v>2022-05-25</c:v>
                </c:pt>
                <c:pt idx="276">
                  <c:v>2022-05-26</c:v>
                </c:pt>
                <c:pt idx="277">
                  <c:v>2022-05-27</c:v>
                </c:pt>
                <c:pt idx="278">
                  <c:v>2022-05-30</c:v>
                </c:pt>
                <c:pt idx="279">
                  <c:v>2022-05-31</c:v>
                </c:pt>
                <c:pt idx="280">
                  <c:v>2022-06-01</c:v>
                </c:pt>
                <c:pt idx="281">
                  <c:v>2022-06-02</c:v>
                </c:pt>
                <c:pt idx="282">
                  <c:v>2022-06-03</c:v>
                </c:pt>
                <c:pt idx="283">
                  <c:v>2022-06-06</c:v>
                </c:pt>
                <c:pt idx="284">
                  <c:v>2022-06-07</c:v>
                </c:pt>
                <c:pt idx="285">
                  <c:v>2022-06-08</c:v>
                </c:pt>
                <c:pt idx="286">
                  <c:v>2022-06-09</c:v>
                </c:pt>
                <c:pt idx="287">
                  <c:v>2022-06-10</c:v>
                </c:pt>
                <c:pt idx="288">
                  <c:v>2022-06-13</c:v>
                </c:pt>
                <c:pt idx="289">
                  <c:v>2022-06-14</c:v>
                </c:pt>
                <c:pt idx="290">
                  <c:v>2022-06-15</c:v>
                </c:pt>
                <c:pt idx="291">
                  <c:v>2022-06-16</c:v>
                </c:pt>
                <c:pt idx="292">
                  <c:v>2022-06-17</c:v>
                </c:pt>
                <c:pt idx="293">
                  <c:v>2022-06-20</c:v>
                </c:pt>
                <c:pt idx="294">
                  <c:v>2022-06-21</c:v>
                </c:pt>
                <c:pt idx="295">
                  <c:v>2022-06-22</c:v>
                </c:pt>
                <c:pt idx="296">
                  <c:v>2022-06-23</c:v>
                </c:pt>
                <c:pt idx="297">
                  <c:v>2022-06-24</c:v>
                </c:pt>
                <c:pt idx="298">
                  <c:v>2022-06-27</c:v>
                </c:pt>
                <c:pt idx="299">
                  <c:v>2022-06-28</c:v>
                </c:pt>
                <c:pt idx="300">
                  <c:v>2022-06-29</c:v>
                </c:pt>
                <c:pt idx="301">
                  <c:v>2022-06-30</c:v>
                </c:pt>
                <c:pt idx="302">
                  <c:v>2022-07-01</c:v>
                </c:pt>
                <c:pt idx="303">
                  <c:v>2022-07-04</c:v>
                </c:pt>
                <c:pt idx="304">
                  <c:v>2022-07-05</c:v>
                </c:pt>
                <c:pt idx="305">
                  <c:v>2022-07-06</c:v>
                </c:pt>
                <c:pt idx="306">
                  <c:v>2022-07-07</c:v>
                </c:pt>
                <c:pt idx="307">
                  <c:v>2022-07-08</c:v>
                </c:pt>
                <c:pt idx="308">
                  <c:v>2022-07-11</c:v>
                </c:pt>
                <c:pt idx="309">
                  <c:v>2022-07-12</c:v>
                </c:pt>
                <c:pt idx="310">
                  <c:v>2022-07-13</c:v>
                </c:pt>
                <c:pt idx="311">
                  <c:v>2022-07-14</c:v>
                </c:pt>
                <c:pt idx="312">
                  <c:v>2022-07-15</c:v>
                </c:pt>
                <c:pt idx="313">
                  <c:v>2022-07-18</c:v>
                </c:pt>
                <c:pt idx="314">
                  <c:v>2022-07-19</c:v>
                </c:pt>
                <c:pt idx="315">
                  <c:v>2022-07-20</c:v>
                </c:pt>
                <c:pt idx="316">
                  <c:v>2022-07-21</c:v>
                </c:pt>
                <c:pt idx="317">
                  <c:v>2022-07-22</c:v>
                </c:pt>
                <c:pt idx="318">
                  <c:v>2022-07-25</c:v>
                </c:pt>
                <c:pt idx="319">
                  <c:v>2022-07-26</c:v>
                </c:pt>
                <c:pt idx="320">
                  <c:v>2022-07-27</c:v>
                </c:pt>
                <c:pt idx="321">
                  <c:v>2022-07-28</c:v>
                </c:pt>
                <c:pt idx="322">
                  <c:v>2022-07-29</c:v>
                </c:pt>
                <c:pt idx="323">
                  <c:v>2022-08-01</c:v>
                </c:pt>
                <c:pt idx="324">
                  <c:v>2022-08-02</c:v>
                </c:pt>
                <c:pt idx="325">
                  <c:v>2022-08-03</c:v>
                </c:pt>
                <c:pt idx="326">
                  <c:v>2022-08-04</c:v>
                </c:pt>
                <c:pt idx="327">
                  <c:v>2022-08-05</c:v>
                </c:pt>
                <c:pt idx="328">
                  <c:v>2022-08-08</c:v>
                </c:pt>
                <c:pt idx="329">
                  <c:v>2022-08-10</c:v>
                </c:pt>
                <c:pt idx="330">
                  <c:v>2022-08-11</c:v>
                </c:pt>
                <c:pt idx="331">
                  <c:v>2022-08-12</c:v>
                </c:pt>
                <c:pt idx="332">
                  <c:v>2022-08-16</c:v>
                </c:pt>
                <c:pt idx="333">
                  <c:v>2022-08-17</c:v>
                </c:pt>
                <c:pt idx="334">
                  <c:v>2022-08-18</c:v>
                </c:pt>
                <c:pt idx="335">
                  <c:v>2022-08-19</c:v>
                </c:pt>
                <c:pt idx="336">
                  <c:v>2022-08-22</c:v>
                </c:pt>
                <c:pt idx="337">
                  <c:v>2022-08-23</c:v>
                </c:pt>
                <c:pt idx="338">
                  <c:v>2022-08-24</c:v>
                </c:pt>
                <c:pt idx="339">
                  <c:v>2022-08-25</c:v>
                </c:pt>
                <c:pt idx="340">
                  <c:v>2022-08-26</c:v>
                </c:pt>
                <c:pt idx="341">
                  <c:v>2022-08-29</c:v>
                </c:pt>
                <c:pt idx="342">
                  <c:v>2022-08-30</c:v>
                </c:pt>
                <c:pt idx="343">
                  <c:v>2022-09-01</c:v>
                </c:pt>
                <c:pt idx="344">
                  <c:v>2022-09-02</c:v>
                </c:pt>
                <c:pt idx="345">
                  <c:v>2022-09-05</c:v>
                </c:pt>
                <c:pt idx="346">
                  <c:v>2022-09-06</c:v>
                </c:pt>
                <c:pt idx="347">
                  <c:v>2022-09-07</c:v>
                </c:pt>
                <c:pt idx="348">
                  <c:v>2022-09-08</c:v>
                </c:pt>
                <c:pt idx="349">
                  <c:v>2022-09-09</c:v>
                </c:pt>
                <c:pt idx="350">
                  <c:v>2022-09-12</c:v>
                </c:pt>
                <c:pt idx="351">
                  <c:v>2022-09-13</c:v>
                </c:pt>
                <c:pt idx="352">
                  <c:v>2022-09-14</c:v>
                </c:pt>
                <c:pt idx="353">
                  <c:v>2022-09-15</c:v>
                </c:pt>
                <c:pt idx="354">
                  <c:v>2022-09-16</c:v>
                </c:pt>
                <c:pt idx="355">
                  <c:v>2022-09-19</c:v>
                </c:pt>
                <c:pt idx="356">
                  <c:v>2022-09-20</c:v>
                </c:pt>
                <c:pt idx="357">
                  <c:v>2022-09-21</c:v>
                </c:pt>
                <c:pt idx="358">
                  <c:v>2022-09-22</c:v>
                </c:pt>
                <c:pt idx="359">
                  <c:v>2022-09-23</c:v>
                </c:pt>
                <c:pt idx="360">
                  <c:v>2022-09-26</c:v>
                </c:pt>
                <c:pt idx="361">
                  <c:v>2022-09-27</c:v>
                </c:pt>
                <c:pt idx="362">
                  <c:v>2022-09-28</c:v>
                </c:pt>
                <c:pt idx="363">
                  <c:v>2022-09-29</c:v>
                </c:pt>
                <c:pt idx="364">
                  <c:v>2022-09-30</c:v>
                </c:pt>
                <c:pt idx="365">
                  <c:v>2022-10-03</c:v>
                </c:pt>
                <c:pt idx="366">
                  <c:v>2022-10-04</c:v>
                </c:pt>
                <c:pt idx="367">
                  <c:v>2022-10-06</c:v>
                </c:pt>
                <c:pt idx="368">
                  <c:v>2022-10-07</c:v>
                </c:pt>
                <c:pt idx="369">
                  <c:v>2022-10-10</c:v>
                </c:pt>
                <c:pt idx="370">
                  <c:v>2022-10-11</c:v>
                </c:pt>
                <c:pt idx="371">
                  <c:v>2022-10-12</c:v>
                </c:pt>
                <c:pt idx="372">
                  <c:v>2022-10-13</c:v>
                </c:pt>
                <c:pt idx="373">
                  <c:v>2022-10-14</c:v>
                </c:pt>
                <c:pt idx="374">
                  <c:v>2022-10-17</c:v>
                </c:pt>
                <c:pt idx="375">
                  <c:v>2022-10-18</c:v>
                </c:pt>
                <c:pt idx="376">
                  <c:v>2022-10-19</c:v>
                </c:pt>
                <c:pt idx="377">
                  <c:v>2022-10-20</c:v>
                </c:pt>
                <c:pt idx="378">
                  <c:v>2022-10-21</c:v>
                </c:pt>
                <c:pt idx="379">
                  <c:v>2022-10-24</c:v>
                </c:pt>
                <c:pt idx="380">
                  <c:v>2022-10-25</c:v>
                </c:pt>
                <c:pt idx="381">
                  <c:v>2022-10-27</c:v>
                </c:pt>
                <c:pt idx="382">
                  <c:v>2022-10-28</c:v>
                </c:pt>
                <c:pt idx="383">
                  <c:v>2022-10-31</c:v>
                </c:pt>
                <c:pt idx="384">
                  <c:v>2022-11-01</c:v>
                </c:pt>
                <c:pt idx="385">
                  <c:v>2022-11-02</c:v>
                </c:pt>
                <c:pt idx="386">
                  <c:v>2022-11-03</c:v>
                </c:pt>
                <c:pt idx="387">
                  <c:v>2022-11-04</c:v>
                </c:pt>
                <c:pt idx="388">
                  <c:v>2022-11-07</c:v>
                </c:pt>
                <c:pt idx="389">
                  <c:v>2022-11-09</c:v>
                </c:pt>
                <c:pt idx="390">
                  <c:v>2022-11-10</c:v>
                </c:pt>
                <c:pt idx="391">
                  <c:v>2022-11-11</c:v>
                </c:pt>
                <c:pt idx="392">
                  <c:v>2022-11-14</c:v>
                </c:pt>
                <c:pt idx="393">
                  <c:v>2022-11-15</c:v>
                </c:pt>
                <c:pt idx="394">
                  <c:v>2022-11-16</c:v>
                </c:pt>
                <c:pt idx="395">
                  <c:v>2022-11-17</c:v>
                </c:pt>
                <c:pt idx="396">
                  <c:v>2022-11-18</c:v>
                </c:pt>
                <c:pt idx="397">
                  <c:v>2022-11-21</c:v>
                </c:pt>
                <c:pt idx="398">
                  <c:v>2022-11-22</c:v>
                </c:pt>
                <c:pt idx="399">
                  <c:v>2022-11-23</c:v>
                </c:pt>
                <c:pt idx="400">
                  <c:v>2022-11-24</c:v>
                </c:pt>
                <c:pt idx="401">
                  <c:v>2022-11-25</c:v>
                </c:pt>
                <c:pt idx="402">
                  <c:v>2022-11-28</c:v>
                </c:pt>
                <c:pt idx="403">
                  <c:v>2022-11-29</c:v>
                </c:pt>
                <c:pt idx="404">
                  <c:v>2022-11-30</c:v>
                </c:pt>
                <c:pt idx="405">
                  <c:v>2022-12-01</c:v>
                </c:pt>
                <c:pt idx="406">
                  <c:v>2022-12-02</c:v>
                </c:pt>
                <c:pt idx="407">
                  <c:v>2022-12-05</c:v>
                </c:pt>
                <c:pt idx="408">
                  <c:v>2022-12-06</c:v>
                </c:pt>
                <c:pt idx="409">
                  <c:v>2022-12-07</c:v>
                </c:pt>
                <c:pt idx="410">
                  <c:v>2022-12-08</c:v>
                </c:pt>
                <c:pt idx="411">
                  <c:v>2022-12-09</c:v>
                </c:pt>
                <c:pt idx="412">
                  <c:v>2022-12-12</c:v>
                </c:pt>
                <c:pt idx="413">
                  <c:v>2022-12-13</c:v>
                </c:pt>
                <c:pt idx="414">
                  <c:v>2022-12-14</c:v>
                </c:pt>
                <c:pt idx="415">
                  <c:v>2022-12-15</c:v>
                </c:pt>
                <c:pt idx="416">
                  <c:v>2022-12-16</c:v>
                </c:pt>
                <c:pt idx="417">
                  <c:v>2022-12-19</c:v>
                </c:pt>
                <c:pt idx="418">
                  <c:v>2022-12-20</c:v>
                </c:pt>
                <c:pt idx="419">
                  <c:v>2022-12-21</c:v>
                </c:pt>
                <c:pt idx="420">
                  <c:v>2022-12-22</c:v>
                </c:pt>
                <c:pt idx="421">
                  <c:v>2022-12-23</c:v>
                </c:pt>
                <c:pt idx="422">
                  <c:v>2022-12-26</c:v>
                </c:pt>
                <c:pt idx="423">
                  <c:v>2022-12-27</c:v>
                </c:pt>
                <c:pt idx="424">
                  <c:v>2022-12-28</c:v>
                </c:pt>
                <c:pt idx="425">
                  <c:v>2022-12-29</c:v>
                </c:pt>
                <c:pt idx="426">
                  <c:v>2022-12-30</c:v>
                </c:pt>
                <c:pt idx="427">
                  <c:v>2023-01-02</c:v>
                </c:pt>
                <c:pt idx="428">
                  <c:v>2023-01-03</c:v>
                </c:pt>
                <c:pt idx="429">
                  <c:v>2023-01-04</c:v>
                </c:pt>
                <c:pt idx="430">
                  <c:v>2023-01-05</c:v>
                </c:pt>
                <c:pt idx="431">
                  <c:v>2023-01-06</c:v>
                </c:pt>
                <c:pt idx="432">
                  <c:v>2023-01-09</c:v>
                </c:pt>
                <c:pt idx="433">
                  <c:v>2023-01-10</c:v>
                </c:pt>
                <c:pt idx="434">
                  <c:v>2023-01-11</c:v>
                </c:pt>
                <c:pt idx="435">
                  <c:v>2023-01-12</c:v>
                </c:pt>
                <c:pt idx="436">
                  <c:v>2023-01-13</c:v>
                </c:pt>
                <c:pt idx="437">
                  <c:v>2023-01-16</c:v>
                </c:pt>
                <c:pt idx="438">
                  <c:v>2023-01-17</c:v>
                </c:pt>
                <c:pt idx="439">
                  <c:v>2023-01-18</c:v>
                </c:pt>
                <c:pt idx="440">
                  <c:v>2023-01-19</c:v>
                </c:pt>
                <c:pt idx="441">
                  <c:v>2023-01-20</c:v>
                </c:pt>
                <c:pt idx="442">
                  <c:v>2023-01-23</c:v>
                </c:pt>
                <c:pt idx="443">
                  <c:v>2023-01-24</c:v>
                </c:pt>
                <c:pt idx="444">
                  <c:v>2023-01-25</c:v>
                </c:pt>
                <c:pt idx="445">
                  <c:v>2023-01-27</c:v>
                </c:pt>
                <c:pt idx="446">
                  <c:v>2023-01-30</c:v>
                </c:pt>
                <c:pt idx="447">
                  <c:v>2023-01-31</c:v>
                </c:pt>
                <c:pt idx="448">
                  <c:v>2023-02-01</c:v>
                </c:pt>
                <c:pt idx="449">
                  <c:v>2023-02-02</c:v>
                </c:pt>
                <c:pt idx="450">
                  <c:v>2023-02-03</c:v>
                </c:pt>
                <c:pt idx="451">
                  <c:v>2023-02-06</c:v>
                </c:pt>
                <c:pt idx="452">
                  <c:v>2023-02-07</c:v>
                </c:pt>
                <c:pt idx="453">
                  <c:v>2023-02-08</c:v>
                </c:pt>
                <c:pt idx="454">
                  <c:v>2023-02-09</c:v>
                </c:pt>
                <c:pt idx="455">
                  <c:v>2023-02-10</c:v>
                </c:pt>
                <c:pt idx="456">
                  <c:v>2023-02-13</c:v>
                </c:pt>
                <c:pt idx="457">
                  <c:v>2023-02-14</c:v>
                </c:pt>
                <c:pt idx="458">
                  <c:v>2023-02-15</c:v>
                </c:pt>
                <c:pt idx="459">
                  <c:v>2023-02-16</c:v>
                </c:pt>
                <c:pt idx="460">
                  <c:v>2023-02-17</c:v>
                </c:pt>
                <c:pt idx="461">
                  <c:v>2023-02-20</c:v>
                </c:pt>
                <c:pt idx="462">
                  <c:v>2023-02-21</c:v>
                </c:pt>
                <c:pt idx="463">
                  <c:v>2023-02-22</c:v>
                </c:pt>
                <c:pt idx="464">
                  <c:v>2023-02-23</c:v>
                </c:pt>
                <c:pt idx="465">
                  <c:v>2023-02-24</c:v>
                </c:pt>
                <c:pt idx="466">
                  <c:v>2023-02-27</c:v>
                </c:pt>
                <c:pt idx="467">
                  <c:v>2023-02-28</c:v>
                </c:pt>
                <c:pt idx="468">
                  <c:v>2023-03-01</c:v>
                </c:pt>
                <c:pt idx="469">
                  <c:v>2023-03-02</c:v>
                </c:pt>
                <c:pt idx="470">
                  <c:v>2023-03-03</c:v>
                </c:pt>
                <c:pt idx="471">
                  <c:v>2023-03-06</c:v>
                </c:pt>
                <c:pt idx="472">
                  <c:v>2023-03-08</c:v>
                </c:pt>
                <c:pt idx="473">
                  <c:v>2023-03-09</c:v>
                </c:pt>
                <c:pt idx="474">
                  <c:v>2023-03-10</c:v>
                </c:pt>
                <c:pt idx="475">
                  <c:v>2023-03-13</c:v>
                </c:pt>
                <c:pt idx="476">
                  <c:v>2023-03-14</c:v>
                </c:pt>
                <c:pt idx="477">
                  <c:v>2023-03-15</c:v>
                </c:pt>
                <c:pt idx="478">
                  <c:v>2023-03-16</c:v>
                </c:pt>
                <c:pt idx="479">
                  <c:v>2023-03-17</c:v>
                </c:pt>
                <c:pt idx="480">
                  <c:v>2023-03-20</c:v>
                </c:pt>
                <c:pt idx="481">
                  <c:v>2023-03-21</c:v>
                </c:pt>
                <c:pt idx="482">
                  <c:v>2023-03-22</c:v>
                </c:pt>
                <c:pt idx="483">
                  <c:v>2023-03-23</c:v>
                </c:pt>
                <c:pt idx="484">
                  <c:v>2023-03-24</c:v>
                </c:pt>
                <c:pt idx="485">
                  <c:v>2023-03-27</c:v>
                </c:pt>
                <c:pt idx="486">
                  <c:v>2023-03-28</c:v>
                </c:pt>
                <c:pt idx="487">
                  <c:v>2023-03-29</c:v>
                </c:pt>
                <c:pt idx="488">
                  <c:v>2023-03-31</c:v>
                </c:pt>
                <c:pt idx="489">
                  <c:v>2023-04-03</c:v>
                </c:pt>
                <c:pt idx="490">
                  <c:v>2023-04-05</c:v>
                </c:pt>
                <c:pt idx="491">
                  <c:v>2023-04-06</c:v>
                </c:pt>
                <c:pt idx="492">
                  <c:v>2023-04-10</c:v>
                </c:pt>
                <c:pt idx="493">
                  <c:v>2023-04-11</c:v>
                </c:pt>
                <c:pt idx="494">
                  <c:v>2023-04-12</c:v>
                </c:pt>
                <c:pt idx="495">
                  <c:v>2023-04-13</c:v>
                </c:pt>
                <c:pt idx="496">
                  <c:v>2023-04-17</c:v>
                </c:pt>
                <c:pt idx="497">
                  <c:v>2023-04-18</c:v>
                </c:pt>
                <c:pt idx="498">
                  <c:v>2023-04-19</c:v>
                </c:pt>
                <c:pt idx="499">
                  <c:v>2023-04-20</c:v>
                </c:pt>
                <c:pt idx="500">
                  <c:v>2023-04-21</c:v>
                </c:pt>
                <c:pt idx="501">
                  <c:v>2023-04-24</c:v>
                </c:pt>
                <c:pt idx="502">
                  <c:v>2023-04-25</c:v>
                </c:pt>
                <c:pt idx="503">
                  <c:v>2023-04-26</c:v>
                </c:pt>
                <c:pt idx="504">
                  <c:v>2023-04-27</c:v>
                </c:pt>
                <c:pt idx="505">
                  <c:v>2023-04-28</c:v>
                </c:pt>
                <c:pt idx="506">
                  <c:v>2023-05-02</c:v>
                </c:pt>
                <c:pt idx="507">
                  <c:v>2023-05-03</c:v>
                </c:pt>
                <c:pt idx="508">
                  <c:v>2023-05-04</c:v>
                </c:pt>
                <c:pt idx="509">
                  <c:v>2023-05-05</c:v>
                </c:pt>
                <c:pt idx="510">
                  <c:v>2023-05-08</c:v>
                </c:pt>
                <c:pt idx="511">
                  <c:v>2023-05-09</c:v>
                </c:pt>
                <c:pt idx="512">
                  <c:v>2023-05-10</c:v>
                </c:pt>
                <c:pt idx="513">
                  <c:v>2023-05-11</c:v>
                </c:pt>
                <c:pt idx="514">
                  <c:v>2023-05-12</c:v>
                </c:pt>
                <c:pt idx="515">
                  <c:v>2023-05-15</c:v>
                </c:pt>
                <c:pt idx="516">
                  <c:v>2023-05-16</c:v>
                </c:pt>
                <c:pt idx="517">
                  <c:v>2023-05-17</c:v>
                </c:pt>
                <c:pt idx="518">
                  <c:v>2023-05-18</c:v>
                </c:pt>
                <c:pt idx="519">
                  <c:v>2023-05-19</c:v>
                </c:pt>
                <c:pt idx="520">
                  <c:v>2023-05-22</c:v>
                </c:pt>
                <c:pt idx="521">
                  <c:v>2023-05-23</c:v>
                </c:pt>
                <c:pt idx="522">
                  <c:v>2023-05-24</c:v>
                </c:pt>
                <c:pt idx="523">
                  <c:v>2023-05-25</c:v>
                </c:pt>
                <c:pt idx="524">
                  <c:v>2023-05-26</c:v>
                </c:pt>
                <c:pt idx="525">
                  <c:v>2023-05-29</c:v>
                </c:pt>
                <c:pt idx="526">
                  <c:v>2023-05-30</c:v>
                </c:pt>
                <c:pt idx="527">
                  <c:v>2023-05-31</c:v>
                </c:pt>
                <c:pt idx="528">
                  <c:v>2023-06-01</c:v>
                </c:pt>
                <c:pt idx="529">
                  <c:v>2023-06-02</c:v>
                </c:pt>
                <c:pt idx="530">
                  <c:v>2023-06-05</c:v>
                </c:pt>
                <c:pt idx="531">
                  <c:v>2023-06-06</c:v>
                </c:pt>
                <c:pt idx="532">
                  <c:v>2023-06-07</c:v>
                </c:pt>
                <c:pt idx="533">
                  <c:v>2023-06-08</c:v>
                </c:pt>
                <c:pt idx="534">
                  <c:v>2023-06-09</c:v>
                </c:pt>
                <c:pt idx="535">
                  <c:v>2023-06-12</c:v>
                </c:pt>
                <c:pt idx="536">
                  <c:v>2023-06-13</c:v>
                </c:pt>
                <c:pt idx="537">
                  <c:v>2023-06-14</c:v>
                </c:pt>
                <c:pt idx="538">
                  <c:v>2023-06-15</c:v>
                </c:pt>
                <c:pt idx="539">
                  <c:v>2023-06-16</c:v>
                </c:pt>
                <c:pt idx="540">
                  <c:v>2023-06-19</c:v>
                </c:pt>
                <c:pt idx="541">
                  <c:v>2023-06-20</c:v>
                </c:pt>
                <c:pt idx="542">
                  <c:v>2023-06-21</c:v>
                </c:pt>
                <c:pt idx="543">
                  <c:v>2023-06-22</c:v>
                </c:pt>
                <c:pt idx="544">
                  <c:v>2023-06-23</c:v>
                </c:pt>
                <c:pt idx="545">
                  <c:v>2023-06-26</c:v>
                </c:pt>
                <c:pt idx="546">
                  <c:v>2023-06-27</c:v>
                </c:pt>
                <c:pt idx="547">
                  <c:v>2023-06-28</c:v>
                </c:pt>
                <c:pt idx="548">
                  <c:v>2023-06-30</c:v>
                </c:pt>
                <c:pt idx="549">
                  <c:v>2023-07-03</c:v>
                </c:pt>
                <c:pt idx="550">
                  <c:v>2023-07-04</c:v>
                </c:pt>
                <c:pt idx="551">
                  <c:v>2023-07-05</c:v>
                </c:pt>
                <c:pt idx="552">
                  <c:v>2023-07-06</c:v>
                </c:pt>
                <c:pt idx="553">
                  <c:v>2023-07-07</c:v>
                </c:pt>
                <c:pt idx="554">
                  <c:v>2023-07-10</c:v>
                </c:pt>
                <c:pt idx="555">
                  <c:v>2023-07-11</c:v>
                </c:pt>
                <c:pt idx="556">
                  <c:v>2023-07-12</c:v>
                </c:pt>
                <c:pt idx="557">
                  <c:v>2023-07-13</c:v>
                </c:pt>
                <c:pt idx="558">
                  <c:v>2023-07-14</c:v>
                </c:pt>
                <c:pt idx="559">
                  <c:v>2023-07-17</c:v>
                </c:pt>
                <c:pt idx="560">
                  <c:v>2023-07-18</c:v>
                </c:pt>
                <c:pt idx="561">
                  <c:v>2023-07-19</c:v>
                </c:pt>
                <c:pt idx="562">
                  <c:v>2023-07-20</c:v>
                </c:pt>
                <c:pt idx="563">
                  <c:v>2023-07-21</c:v>
                </c:pt>
                <c:pt idx="564">
                  <c:v>2023-07-24</c:v>
                </c:pt>
                <c:pt idx="565">
                  <c:v>2023-07-25</c:v>
                </c:pt>
                <c:pt idx="566">
                  <c:v>2023-07-26</c:v>
                </c:pt>
                <c:pt idx="567">
                  <c:v>2023-07-27</c:v>
                </c:pt>
                <c:pt idx="568">
                  <c:v>2023-07-28</c:v>
                </c:pt>
                <c:pt idx="569">
                  <c:v>2023-07-31</c:v>
                </c:pt>
                <c:pt idx="570">
                  <c:v>2023-08-01</c:v>
                </c:pt>
                <c:pt idx="571">
                  <c:v>2023-08-02</c:v>
                </c:pt>
                <c:pt idx="572">
                  <c:v>2023-08-03</c:v>
                </c:pt>
                <c:pt idx="573">
                  <c:v>2023-08-04</c:v>
                </c:pt>
                <c:pt idx="574">
                  <c:v>2023-08-07</c:v>
                </c:pt>
                <c:pt idx="575">
                  <c:v>2023-08-08</c:v>
                </c:pt>
                <c:pt idx="576">
                  <c:v>2023-08-09</c:v>
                </c:pt>
                <c:pt idx="577">
                  <c:v>2023-08-10</c:v>
                </c:pt>
                <c:pt idx="578">
                  <c:v>2023-08-11</c:v>
                </c:pt>
                <c:pt idx="579">
                  <c:v>2023-08-14</c:v>
                </c:pt>
                <c:pt idx="580">
                  <c:v>2023-08-16</c:v>
                </c:pt>
                <c:pt idx="581">
                  <c:v>2023-08-17</c:v>
                </c:pt>
                <c:pt idx="582">
                  <c:v>2023-08-18</c:v>
                </c:pt>
                <c:pt idx="583">
                  <c:v>2023-08-21</c:v>
                </c:pt>
                <c:pt idx="584">
                  <c:v>2023-08-22</c:v>
                </c:pt>
                <c:pt idx="585">
                  <c:v>2023-08-23</c:v>
                </c:pt>
                <c:pt idx="586">
                  <c:v>2023-08-24</c:v>
                </c:pt>
                <c:pt idx="587">
                  <c:v>2023-08-25</c:v>
                </c:pt>
                <c:pt idx="588">
                  <c:v>2023-08-28</c:v>
                </c:pt>
                <c:pt idx="589">
                  <c:v>2023-08-29</c:v>
                </c:pt>
                <c:pt idx="590">
                  <c:v>2023-08-30</c:v>
                </c:pt>
                <c:pt idx="591">
                  <c:v>2023-08-31</c:v>
                </c:pt>
                <c:pt idx="592">
                  <c:v>2023-09-01</c:v>
                </c:pt>
                <c:pt idx="593">
                  <c:v>2023-09-04</c:v>
                </c:pt>
                <c:pt idx="594">
                  <c:v>2023-09-05</c:v>
                </c:pt>
                <c:pt idx="595">
                  <c:v>2023-09-06</c:v>
                </c:pt>
                <c:pt idx="596">
                  <c:v>2023-09-07</c:v>
                </c:pt>
                <c:pt idx="597">
                  <c:v>2023-09-08</c:v>
                </c:pt>
                <c:pt idx="598">
                  <c:v>2023-09-11</c:v>
                </c:pt>
                <c:pt idx="599">
                  <c:v>2023-09-12</c:v>
                </c:pt>
                <c:pt idx="600">
                  <c:v>2023-09-13</c:v>
                </c:pt>
                <c:pt idx="601">
                  <c:v>2023-09-14</c:v>
                </c:pt>
                <c:pt idx="602">
                  <c:v>2023-09-15</c:v>
                </c:pt>
                <c:pt idx="603">
                  <c:v>2023-09-18</c:v>
                </c:pt>
                <c:pt idx="604">
                  <c:v>2023-09-20</c:v>
                </c:pt>
                <c:pt idx="605">
                  <c:v>2023-09-21</c:v>
                </c:pt>
                <c:pt idx="606">
                  <c:v>2023-09-22</c:v>
                </c:pt>
                <c:pt idx="607">
                  <c:v>2023-09-25</c:v>
                </c:pt>
                <c:pt idx="608">
                  <c:v>2023-09-26</c:v>
                </c:pt>
                <c:pt idx="609">
                  <c:v>2023-09-27</c:v>
                </c:pt>
                <c:pt idx="610">
                  <c:v>2023-09-28</c:v>
                </c:pt>
                <c:pt idx="611">
                  <c:v>2023-09-29</c:v>
                </c:pt>
                <c:pt idx="612">
                  <c:v>2023-10-03</c:v>
                </c:pt>
                <c:pt idx="613">
                  <c:v>2023-10-04</c:v>
                </c:pt>
                <c:pt idx="614">
                  <c:v>2023-10-05</c:v>
                </c:pt>
                <c:pt idx="615">
                  <c:v>2023-10-06</c:v>
                </c:pt>
                <c:pt idx="616">
                  <c:v>2023-10-09</c:v>
                </c:pt>
                <c:pt idx="617">
                  <c:v>2023-10-10</c:v>
                </c:pt>
                <c:pt idx="618">
                  <c:v>2023-10-11</c:v>
                </c:pt>
                <c:pt idx="619">
                  <c:v>2023-10-12</c:v>
                </c:pt>
                <c:pt idx="620">
                  <c:v>2023-10-13</c:v>
                </c:pt>
                <c:pt idx="621">
                  <c:v>2023-10-16</c:v>
                </c:pt>
                <c:pt idx="622">
                  <c:v>2023-10-17</c:v>
                </c:pt>
                <c:pt idx="623">
                  <c:v>2023-10-18</c:v>
                </c:pt>
                <c:pt idx="624">
                  <c:v>2023-10-19</c:v>
                </c:pt>
                <c:pt idx="625">
                  <c:v>2023-10-20</c:v>
                </c:pt>
                <c:pt idx="626">
                  <c:v>2023-10-23</c:v>
                </c:pt>
                <c:pt idx="627">
                  <c:v>2023-10-25</c:v>
                </c:pt>
                <c:pt idx="628">
                  <c:v>2023-10-26</c:v>
                </c:pt>
                <c:pt idx="629">
                  <c:v>2023-10-27</c:v>
                </c:pt>
                <c:pt idx="630">
                  <c:v>2023-10-30</c:v>
                </c:pt>
                <c:pt idx="631">
                  <c:v>2023-10-31</c:v>
                </c:pt>
                <c:pt idx="632">
                  <c:v>2023-11-01</c:v>
                </c:pt>
                <c:pt idx="633">
                  <c:v>2023-11-02</c:v>
                </c:pt>
                <c:pt idx="634">
                  <c:v>2023-11-03</c:v>
                </c:pt>
                <c:pt idx="635">
                  <c:v>2023-11-06</c:v>
                </c:pt>
                <c:pt idx="636">
                  <c:v>2023-11-07</c:v>
                </c:pt>
                <c:pt idx="637">
                  <c:v>2023-11-08</c:v>
                </c:pt>
                <c:pt idx="638">
                  <c:v>2023-11-09</c:v>
                </c:pt>
                <c:pt idx="639">
                  <c:v>2023-11-10</c:v>
                </c:pt>
                <c:pt idx="640">
                  <c:v>2023-11-13</c:v>
                </c:pt>
                <c:pt idx="641">
                  <c:v>2023-11-15</c:v>
                </c:pt>
                <c:pt idx="642">
                  <c:v>2023-11-16</c:v>
                </c:pt>
                <c:pt idx="643">
                  <c:v>2023-11-17</c:v>
                </c:pt>
                <c:pt idx="644">
                  <c:v>2023-11-20</c:v>
                </c:pt>
                <c:pt idx="645">
                  <c:v>2023-11-21</c:v>
                </c:pt>
                <c:pt idx="646">
                  <c:v>2023-11-22</c:v>
                </c:pt>
                <c:pt idx="647">
                  <c:v>2023-11-23</c:v>
                </c:pt>
                <c:pt idx="648">
                  <c:v>2023-11-24</c:v>
                </c:pt>
                <c:pt idx="649">
                  <c:v>2023-11-28</c:v>
                </c:pt>
                <c:pt idx="650">
                  <c:v>2023-11-29</c:v>
                </c:pt>
                <c:pt idx="651">
                  <c:v>2023-11-30</c:v>
                </c:pt>
                <c:pt idx="652">
                  <c:v>2023-12-01</c:v>
                </c:pt>
                <c:pt idx="653">
                  <c:v>2023-12-04</c:v>
                </c:pt>
                <c:pt idx="654">
                  <c:v>2023-12-05</c:v>
                </c:pt>
                <c:pt idx="655">
                  <c:v>2023-12-06</c:v>
                </c:pt>
                <c:pt idx="656">
                  <c:v>2023-12-07</c:v>
                </c:pt>
                <c:pt idx="657">
                  <c:v>2023-12-08</c:v>
                </c:pt>
                <c:pt idx="658">
                  <c:v>2023-12-11</c:v>
                </c:pt>
                <c:pt idx="659">
                  <c:v>2023-12-12</c:v>
                </c:pt>
                <c:pt idx="660">
                  <c:v>2023-12-13</c:v>
                </c:pt>
                <c:pt idx="661">
                  <c:v>2023-12-14</c:v>
                </c:pt>
                <c:pt idx="662">
                  <c:v>2023-12-15</c:v>
                </c:pt>
                <c:pt idx="663">
                  <c:v>2023-12-18</c:v>
                </c:pt>
                <c:pt idx="664">
                  <c:v>2023-12-19</c:v>
                </c:pt>
                <c:pt idx="665">
                  <c:v>2023-12-20</c:v>
                </c:pt>
                <c:pt idx="666">
                  <c:v>2023-12-21</c:v>
                </c:pt>
                <c:pt idx="667">
                  <c:v>2023-12-22</c:v>
                </c:pt>
                <c:pt idx="668">
                  <c:v>2023-12-26</c:v>
                </c:pt>
                <c:pt idx="669">
                  <c:v>2023-12-27</c:v>
                </c:pt>
                <c:pt idx="670">
                  <c:v>2023-12-28</c:v>
                </c:pt>
                <c:pt idx="671">
                  <c:v>2023-12-29</c:v>
                </c:pt>
                <c:pt idx="672">
                  <c:v>2024-01-01</c:v>
                </c:pt>
                <c:pt idx="673">
                  <c:v>2024-01-02</c:v>
                </c:pt>
                <c:pt idx="674">
                  <c:v>2024-01-03</c:v>
                </c:pt>
                <c:pt idx="675">
                  <c:v>2024-01-04</c:v>
                </c:pt>
                <c:pt idx="676">
                  <c:v>2024-01-05</c:v>
                </c:pt>
                <c:pt idx="677">
                  <c:v>2024-01-08</c:v>
                </c:pt>
                <c:pt idx="678">
                  <c:v>2024-01-09</c:v>
                </c:pt>
                <c:pt idx="679">
                  <c:v>2024-01-10</c:v>
                </c:pt>
                <c:pt idx="680">
                  <c:v>2024-01-11</c:v>
                </c:pt>
                <c:pt idx="681">
                  <c:v>2024-01-12</c:v>
                </c:pt>
                <c:pt idx="682">
                  <c:v>2024-01-15</c:v>
                </c:pt>
                <c:pt idx="683">
                  <c:v>2024-01-16</c:v>
                </c:pt>
                <c:pt idx="684">
                  <c:v>2024-01-17</c:v>
                </c:pt>
                <c:pt idx="685">
                  <c:v>2024-01-18</c:v>
                </c:pt>
                <c:pt idx="686">
                  <c:v>2024-01-19</c:v>
                </c:pt>
                <c:pt idx="687">
                  <c:v>2024-01-23</c:v>
                </c:pt>
                <c:pt idx="688">
                  <c:v>2024-01-24</c:v>
                </c:pt>
                <c:pt idx="689">
                  <c:v>2024-01-25</c:v>
                </c:pt>
                <c:pt idx="690">
                  <c:v>2024-01-29</c:v>
                </c:pt>
                <c:pt idx="691">
                  <c:v>2024-01-30</c:v>
                </c:pt>
                <c:pt idx="692">
                  <c:v>2024-01-31</c:v>
                </c:pt>
                <c:pt idx="693">
                  <c:v>2024-02-01</c:v>
                </c:pt>
                <c:pt idx="694">
                  <c:v>2024-02-02</c:v>
                </c:pt>
                <c:pt idx="695">
                  <c:v>2024-02-05</c:v>
                </c:pt>
                <c:pt idx="696">
                  <c:v>2024-02-06</c:v>
                </c:pt>
                <c:pt idx="697">
                  <c:v>2024-02-07</c:v>
                </c:pt>
                <c:pt idx="698">
                  <c:v>2024-02-08</c:v>
                </c:pt>
                <c:pt idx="699">
                  <c:v>2024-02-09</c:v>
                </c:pt>
                <c:pt idx="700">
                  <c:v>2024-02-12</c:v>
                </c:pt>
                <c:pt idx="701">
                  <c:v>2024-02-13</c:v>
                </c:pt>
                <c:pt idx="702">
                  <c:v>2024-02-14</c:v>
                </c:pt>
                <c:pt idx="703">
                  <c:v>2024-02-15</c:v>
                </c:pt>
                <c:pt idx="704">
                  <c:v>2024-02-16</c:v>
                </c:pt>
                <c:pt idx="705">
                  <c:v>2024-02-19</c:v>
                </c:pt>
                <c:pt idx="706">
                  <c:v>2024-02-20</c:v>
                </c:pt>
                <c:pt idx="707">
                  <c:v>2024-02-21</c:v>
                </c:pt>
                <c:pt idx="708">
                  <c:v>2024-02-22</c:v>
                </c:pt>
                <c:pt idx="709">
                  <c:v>2024-02-23</c:v>
                </c:pt>
                <c:pt idx="710">
                  <c:v>2024-02-26</c:v>
                </c:pt>
                <c:pt idx="711">
                  <c:v>2024-02-27</c:v>
                </c:pt>
                <c:pt idx="712">
                  <c:v>2024-02-28</c:v>
                </c:pt>
                <c:pt idx="713">
                  <c:v>2024-02-29</c:v>
                </c:pt>
                <c:pt idx="714">
                  <c:v>2024-03-01</c:v>
                </c:pt>
                <c:pt idx="715">
                  <c:v>2024-03-04</c:v>
                </c:pt>
                <c:pt idx="716">
                  <c:v>2024-03-05</c:v>
                </c:pt>
                <c:pt idx="717">
                  <c:v>2024-03-06</c:v>
                </c:pt>
                <c:pt idx="718">
                  <c:v>2024-03-07</c:v>
                </c:pt>
                <c:pt idx="719">
                  <c:v>2024-03-11</c:v>
                </c:pt>
                <c:pt idx="720">
                  <c:v>2024-03-12</c:v>
                </c:pt>
                <c:pt idx="721">
                  <c:v>2024-03-13</c:v>
                </c:pt>
                <c:pt idx="722">
                  <c:v>2024-03-14</c:v>
                </c:pt>
                <c:pt idx="723">
                  <c:v>2024-03-15</c:v>
                </c:pt>
                <c:pt idx="724">
                  <c:v>2024-03-18</c:v>
                </c:pt>
                <c:pt idx="725">
                  <c:v>2024-03-19</c:v>
                </c:pt>
                <c:pt idx="726">
                  <c:v>2024-03-20</c:v>
                </c:pt>
                <c:pt idx="727">
                  <c:v>2024-03-21</c:v>
                </c:pt>
                <c:pt idx="728">
                  <c:v>2024-03-22</c:v>
                </c:pt>
                <c:pt idx="729">
                  <c:v>2024-03-26</c:v>
                </c:pt>
                <c:pt idx="730">
                  <c:v>2024-03-27</c:v>
                </c:pt>
                <c:pt idx="731">
                  <c:v>2024-03-28</c:v>
                </c:pt>
                <c:pt idx="732">
                  <c:v>2024-04-01</c:v>
                </c:pt>
                <c:pt idx="733">
                  <c:v>2024-04-02</c:v>
                </c:pt>
                <c:pt idx="734">
                  <c:v>2024-04-03</c:v>
                </c:pt>
                <c:pt idx="735">
                  <c:v>2024-04-04</c:v>
                </c:pt>
                <c:pt idx="736">
                  <c:v>2024-04-05</c:v>
                </c:pt>
                <c:pt idx="737">
                  <c:v>2024-04-08</c:v>
                </c:pt>
                <c:pt idx="738">
                  <c:v>2024-04-09</c:v>
                </c:pt>
                <c:pt idx="739">
                  <c:v>2024-04-10</c:v>
                </c:pt>
                <c:pt idx="740">
                  <c:v>2024-04-12</c:v>
                </c:pt>
                <c:pt idx="741">
                  <c:v>2024-04-15</c:v>
                </c:pt>
                <c:pt idx="742">
                  <c:v>2024-04-16</c:v>
                </c:pt>
                <c:pt idx="743">
                  <c:v>2024-04-18</c:v>
                </c:pt>
                <c:pt idx="744">
                  <c:v>2024-04-19</c:v>
                </c:pt>
                <c:pt idx="745">
                  <c:v>2024-04-22</c:v>
                </c:pt>
                <c:pt idx="746">
                  <c:v>2024-04-23</c:v>
                </c:pt>
                <c:pt idx="747">
                  <c:v>2024-04-24</c:v>
                </c:pt>
                <c:pt idx="748">
                  <c:v>2024-04-25</c:v>
                </c:pt>
                <c:pt idx="749">
                  <c:v>2024-04-26</c:v>
                </c:pt>
                <c:pt idx="750">
                  <c:v>2024-04-29</c:v>
                </c:pt>
                <c:pt idx="751">
                  <c:v>2024-04-30</c:v>
                </c:pt>
                <c:pt idx="752">
                  <c:v>2024-05-02</c:v>
                </c:pt>
                <c:pt idx="753">
                  <c:v>2024-05-03</c:v>
                </c:pt>
                <c:pt idx="754">
                  <c:v>2024-05-06</c:v>
                </c:pt>
                <c:pt idx="755">
                  <c:v>2024-05-07</c:v>
                </c:pt>
                <c:pt idx="756">
                  <c:v>2024-05-08</c:v>
                </c:pt>
                <c:pt idx="757">
                  <c:v>2024-05-09</c:v>
                </c:pt>
                <c:pt idx="758">
                  <c:v>2024-05-10</c:v>
                </c:pt>
                <c:pt idx="759">
                  <c:v>2024-05-13</c:v>
                </c:pt>
                <c:pt idx="760">
                  <c:v>2024-05-14</c:v>
                </c:pt>
                <c:pt idx="761">
                  <c:v>2024-05-15</c:v>
                </c:pt>
                <c:pt idx="762">
                  <c:v>2024-05-16</c:v>
                </c:pt>
                <c:pt idx="763">
                  <c:v>2024-05-17</c:v>
                </c:pt>
                <c:pt idx="764">
                  <c:v>2024-05-21</c:v>
                </c:pt>
                <c:pt idx="765">
                  <c:v>2024-05-22</c:v>
                </c:pt>
                <c:pt idx="766">
                  <c:v>2024-05-23</c:v>
                </c:pt>
                <c:pt idx="767">
                  <c:v>2024-05-24</c:v>
                </c:pt>
                <c:pt idx="768">
                  <c:v>2024-05-27</c:v>
                </c:pt>
                <c:pt idx="769">
                  <c:v>2024-05-28</c:v>
                </c:pt>
                <c:pt idx="770">
                  <c:v>2024-05-29</c:v>
                </c:pt>
                <c:pt idx="771">
                  <c:v>2024-05-30</c:v>
                </c:pt>
                <c:pt idx="772">
                  <c:v>2024-05-31</c:v>
                </c:pt>
                <c:pt idx="773">
                  <c:v>2024-06-03</c:v>
                </c:pt>
                <c:pt idx="774">
                  <c:v>2024-06-04</c:v>
                </c:pt>
                <c:pt idx="775">
                  <c:v>2024-06-05</c:v>
                </c:pt>
                <c:pt idx="776">
                  <c:v>2024-06-06</c:v>
                </c:pt>
                <c:pt idx="777">
                  <c:v>2024-06-07</c:v>
                </c:pt>
                <c:pt idx="778">
                  <c:v>2024-06-10</c:v>
                </c:pt>
                <c:pt idx="779">
                  <c:v>2024-06-11</c:v>
                </c:pt>
                <c:pt idx="780">
                  <c:v>2024-06-12</c:v>
                </c:pt>
                <c:pt idx="781">
                  <c:v>2024-06-13</c:v>
                </c:pt>
                <c:pt idx="782">
                  <c:v>2024-06-14</c:v>
                </c:pt>
                <c:pt idx="783">
                  <c:v>2024-06-18</c:v>
                </c:pt>
                <c:pt idx="784">
                  <c:v>2024-06-19</c:v>
                </c:pt>
                <c:pt idx="785">
                  <c:v>2024-06-20</c:v>
                </c:pt>
                <c:pt idx="786">
                  <c:v>2024-06-21</c:v>
                </c:pt>
                <c:pt idx="787">
                  <c:v>2024-06-24</c:v>
                </c:pt>
                <c:pt idx="788">
                  <c:v>2024-06-25</c:v>
                </c:pt>
                <c:pt idx="789">
                  <c:v>2024-06-26</c:v>
                </c:pt>
                <c:pt idx="790">
                  <c:v>2024-06-27</c:v>
                </c:pt>
                <c:pt idx="791">
                  <c:v>2024-06-28</c:v>
                </c:pt>
                <c:pt idx="792">
                  <c:v>2024-07-01</c:v>
                </c:pt>
                <c:pt idx="793">
                  <c:v>2024-07-02</c:v>
                </c:pt>
                <c:pt idx="794">
                  <c:v>2024-07-03</c:v>
                </c:pt>
                <c:pt idx="795">
                  <c:v>2024-07-04</c:v>
                </c:pt>
                <c:pt idx="796">
                  <c:v>2024-07-05</c:v>
                </c:pt>
                <c:pt idx="797">
                  <c:v>2024-07-08</c:v>
                </c:pt>
                <c:pt idx="798">
                  <c:v>2024-07-09</c:v>
                </c:pt>
                <c:pt idx="799">
                  <c:v>2024-07-10</c:v>
                </c:pt>
                <c:pt idx="800">
                  <c:v>2024-07-11</c:v>
                </c:pt>
                <c:pt idx="801">
                  <c:v>2024-07-12</c:v>
                </c:pt>
                <c:pt idx="802">
                  <c:v>2024-07-15</c:v>
                </c:pt>
                <c:pt idx="803">
                  <c:v>2024-07-16</c:v>
                </c:pt>
                <c:pt idx="804">
                  <c:v>2024-07-18</c:v>
                </c:pt>
                <c:pt idx="805">
                  <c:v>2024-07-19</c:v>
                </c:pt>
                <c:pt idx="806">
                  <c:v>2024-07-22</c:v>
                </c:pt>
                <c:pt idx="807">
                  <c:v>2024-07-23</c:v>
                </c:pt>
                <c:pt idx="808">
                  <c:v>2024-07-24</c:v>
                </c:pt>
                <c:pt idx="809">
                  <c:v>2024-07-25</c:v>
                </c:pt>
                <c:pt idx="810">
                  <c:v>2024-07-26</c:v>
                </c:pt>
                <c:pt idx="811">
                  <c:v>2024-07-29</c:v>
                </c:pt>
                <c:pt idx="812">
                  <c:v>2024-07-30</c:v>
                </c:pt>
                <c:pt idx="813">
                  <c:v>2024-07-31</c:v>
                </c:pt>
                <c:pt idx="814">
                  <c:v>2024-08-01</c:v>
                </c:pt>
                <c:pt idx="815">
                  <c:v>2024-08-02</c:v>
                </c:pt>
                <c:pt idx="816">
                  <c:v>2024-08-05</c:v>
                </c:pt>
                <c:pt idx="817">
                  <c:v>2024-08-06</c:v>
                </c:pt>
                <c:pt idx="818">
                  <c:v>2024-08-07</c:v>
                </c:pt>
                <c:pt idx="819">
                  <c:v>2024-08-08</c:v>
                </c:pt>
                <c:pt idx="820">
                  <c:v>2024-08-09</c:v>
                </c:pt>
                <c:pt idx="821">
                  <c:v>2024-08-12</c:v>
                </c:pt>
                <c:pt idx="822">
                  <c:v>2024-08-13</c:v>
                </c:pt>
                <c:pt idx="823">
                  <c:v>2024-08-14</c:v>
                </c:pt>
                <c:pt idx="824">
                  <c:v>2024-08-16</c:v>
                </c:pt>
                <c:pt idx="825">
                  <c:v>2024-08-19</c:v>
                </c:pt>
                <c:pt idx="826">
                  <c:v>2024-08-20</c:v>
                </c:pt>
                <c:pt idx="827">
                  <c:v>2024-08-21</c:v>
                </c:pt>
                <c:pt idx="828">
                  <c:v>2024-08-22</c:v>
                </c:pt>
                <c:pt idx="829">
                  <c:v>2024-08-23</c:v>
                </c:pt>
                <c:pt idx="830">
                  <c:v>2024-08-26</c:v>
                </c:pt>
                <c:pt idx="831">
                  <c:v>2024-08-27</c:v>
                </c:pt>
                <c:pt idx="832">
                  <c:v>2024-08-28</c:v>
                </c:pt>
                <c:pt idx="833">
                  <c:v>2024-08-29</c:v>
                </c:pt>
                <c:pt idx="834">
                  <c:v>2024-08-30</c:v>
                </c:pt>
                <c:pt idx="835">
                  <c:v>2024-09-02</c:v>
                </c:pt>
                <c:pt idx="836">
                  <c:v>2024-09-03</c:v>
                </c:pt>
                <c:pt idx="837">
                  <c:v>2024-09-04</c:v>
                </c:pt>
                <c:pt idx="838">
                  <c:v>2024-09-05</c:v>
                </c:pt>
                <c:pt idx="839">
                  <c:v>2024-09-06</c:v>
                </c:pt>
                <c:pt idx="840">
                  <c:v>2024-09-09</c:v>
                </c:pt>
                <c:pt idx="841">
                  <c:v>2024-09-10</c:v>
                </c:pt>
                <c:pt idx="842">
                  <c:v>2024-09-11</c:v>
                </c:pt>
                <c:pt idx="843">
                  <c:v>2024-09-12</c:v>
                </c:pt>
                <c:pt idx="844">
                  <c:v>2024-09-13</c:v>
                </c:pt>
                <c:pt idx="845">
                  <c:v>2024-09-16</c:v>
                </c:pt>
                <c:pt idx="846">
                  <c:v>2024-09-17</c:v>
                </c:pt>
                <c:pt idx="847">
                  <c:v>2024-09-18</c:v>
                </c:pt>
                <c:pt idx="848">
                  <c:v>2024-09-19</c:v>
                </c:pt>
                <c:pt idx="849">
                  <c:v>2024-09-20</c:v>
                </c:pt>
                <c:pt idx="850">
                  <c:v>2024-09-23</c:v>
                </c:pt>
                <c:pt idx="851">
                  <c:v>2024-09-24</c:v>
                </c:pt>
                <c:pt idx="852">
                  <c:v>2024-09-25</c:v>
                </c:pt>
                <c:pt idx="853">
                  <c:v>2024-09-26</c:v>
                </c:pt>
                <c:pt idx="854">
                  <c:v>2024-09-27</c:v>
                </c:pt>
                <c:pt idx="855">
                  <c:v>2024-09-30</c:v>
                </c:pt>
                <c:pt idx="856">
                  <c:v>2024-10-01</c:v>
                </c:pt>
                <c:pt idx="857">
                  <c:v>2024-10-03</c:v>
                </c:pt>
                <c:pt idx="858">
                  <c:v>2024-10-04</c:v>
                </c:pt>
                <c:pt idx="859">
                  <c:v>2024-10-07</c:v>
                </c:pt>
                <c:pt idx="860">
                  <c:v>2024-10-08</c:v>
                </c:pt>
                <c:pt idx="861">
                  <c:v>2024-10-09</c:v>
                </c:pt>
                <c:pt idx="862">
                  <c:v>2024-10-10</c:v>
                </c:pt>
                <c:pt idx="863">
                  <c:v>2024-10-11</c:v>
                </c:pt>
                <c:pt idx="864">
                  <c:v>2024-10-14</c:v>
                </c:pt>
                <c:pt idx="865">
                  <c:v>2024-10-15</c:v>
                </c:pt>
                <c:pt idx="866">
                  <c:v>2024-10-16</c:v>
                </c:pt>
                <c:pt idx="867">
                  <c:v>2024-10-17</c:v>
                </c:pt>
                <c:pt idx="868">
                  <c:v>2024-10-18</c:v>
                </c:pt>
                <c:pt idx="869">
                  <c:v>2024-10-21</c:v>
                </c:pt>
                <c:pt idx="870">
                  <c:v>2024-10-22</c:v>
                </c:pt>
                <c:pt idx="871">
                  <c:v>2024-10-23</c:v>
                </c:pt>
                <c:pt idx="872">
                  <c:v>2024-10-24</c:v>
                </c:pt>
                <c:pt idx="873">
                  <c:v>2024-10-25</c:v>
                </c:pt>
                <c:pt idx="874">
                  <c:v>2024-10-28</c:v>
                </c:pt>
                <c:pt idx="875">
                  <c:v>2024-10-29</c:v>
                </c:pt>
                <c:pt idx="876">
                  <c:v>2024-10-30</c:v>
                </c:pt>
                <c:pt idx="877">
                  <c:v>2024-10-31</c:v>
                </c:pt>
                <c:pt idx="878">
                  <c:v>2024-11-01</c:v>
                </c:pt>
                <c:pt idx="879">
                  <c:v>2024-11-04</c:v>
                </c:pt>
                <c:pt idx="880">
                  <c:v>2024-11-05</c:v>
                </c:pt>
                <c:pt idx="881">
                  <c:v>2024-11-06</c:v>
                </c:pt>
                <c:pt idx="882">
                  <c:v>2024-11-07</c:v>
                </c:pt>
                <c:pt idx="883">
                  <c:v>2024-11-08</c:v>
                </c:pt>
                <c:pt idx="884">
                  <c:v>2024-11-11</c:v>
                </c:pt>
                <c:pt idx="885">
                  <c:v>2024-11-12</c:v>
                </c:pt>
                <c:pt idx="886">
                  <c:v>2024-11-13</c:v>
                </c:pt>
                <c:pt idx="887">
                  <c:v>2024-11-14</c:v>
                </c:pt>
                <c:pt idx="888">
                  <c:v>2024-11-18</c:v>
                </c:pt>
                <c:pt idx="889">
                  <c:v>2024-11-19</c:v>
                </c:pt>
                <c:pt idx="890">
                  <c:v>2024-11-21</c:v>
                </c:pt>
                <c:pt idx="891">
                  <c:v>2024-11-22</c:v>
                </c:pt>
                <c:pt idx="892">
                  <c:v>2024-11-25</c:v>
                </c:pt>
                <c:pt idx="893">
                  <c:v>2024-11-26</c:v>
                </c:pt>
                <c:pt idx="894">
                  <c:v>2024-11-27</c:v>
                </c:pt>
                <c:pt idx="895">
                  <c:v>2024-11-28</c:v>
                </c:pt>
                <c:pt idx="896">
                  <c:v>2024-11-29</c:v>
                </c:pt>
                <c:pt idx="897">
                  <c:v>2024-12-02</c:v>
                </c:pt>
                <c:pt idx="898">
                  <c:v>2024-12-03</c:v>
                </c:pt>
                <c:pt idx="899">
                  <c:v>2024-12-04</c:v>
                </c:pt>
                <c:pt idx="900">
                  <c:v>2024-12-05</c:v>
                </c:pt>
                <c:pt idx="901">
                  <c:v>2024-12-06</c:v>
                </c:pt>
                <c:pt idx="902">
                  <c:v>2024-12-09</c:v>
                </c:pt>
                <c:pt idx="903">
                  <c:v>2024-12-10</c:v>
                </c:pt>
                <c:pt idx="904">
                  <c:v>2024-12-11</c:v>
                </c:pt>
                <c:pt idx="905">
                  <c:v>2024-12-12</c:v>
                </c:pt>
                <c:pt idx="906">
                  <c:v>2024-12-13</c:v>
                </c:pt>
                <c:pt idx="907">
                  <c:v>2024-12-16</c:v>
                </c:pt>
                <c:pt idx="908">
                  <c:v>2024-12-17</c:v>
                </c:pt>
                <c:pt idx="909">
                  <c:v>2024-12-18</c:v>
                </c:pt>
                <c:pt idx="910">
                  <c:v>2024-12-19</c:v>
                </c:pt>
                <c:pt idx="911">
                  <c:v>2024-12-20</c:v>
                </c:pt>
                <c:pt idx="912">
                  <c:v>2024-12-23</c:v>
                </c:pt>
                <c:pt idx="913">
                  <c:v>2024-12-24</c:v>
                </c:pt>
                <c:pt idx="914">
                  <c:v>2024-12-26</c:v>
                </c:pt>
                <c:pt idx="915">
                  <c:v>2024-12-27</c:v>
                </c:pt>
                <c:pt idx="916">
                  <c:v>2024-12-30</c:v>
                </c:pt>
                <c:pt idx="917">
                  <c:v>2024-12-31</c:v>
                </c:pt>
                <c:pt idx="918">
                  <c:v>2025-01-01</c:v>
                </c:pt>
                <c:pt idx="919">
                  <c:v>2025-01-02</c:v>
                </c:pt>
                <c:pt idx="920">
                  <c:v>2025-01-03</c:v>
                </c:pt>
                <c:pt idx="921">
                  <c:v>2025-01-06</c:v>
                </c:pt>
                <c:pt idx="922">
                  <c:v>2025-01-07</c:v>
                </c:pt>
                <c:pt idx="923">
                  <c:v>2025-01-08</c:v>
                </c:pt>
                <c:pt idx="924">
                  <c:v>2025-01-09</c:v>
                </c:pt>
                <c:pt idx="925">
                  <c:v>2025-01-10</c:v>
                </c:pt>
                <c:pt idx="926">
                  <c:v>2025-01-13</c:v>
                </c:pt>
                <c:pt idx="927">
                  <c:v>2025-01-14</c:v>
                </c:pt>
                <c:pt idx="928">
                  <c:v>2025-01-15</c:v>
                </c:pt>
                <c:pt idx="929">
                  <c:v>2025-01-16</c:v>
                </c:pt>
                <c:pt idx="930">
                  <c:v>2025-01-17</c:v>
                </c:pt>
                <c:pt idx="931">
                  <c:v>2025-01-20</c:v>
                </c:pt>
                <c:pt idx="932">
                  <c:v>2025-01-21</c:v>
                </c:pt>
                <c:pt idx="933">
                  <c:v>2025-01-22</c:v>
                </c:pt>
                <c:pt idx="934">
                  <c:v>2025-01-23</c:v>
                </c:pt>
                <c:pt idx="935">
                  <c:v>2025-01-24</c:v>
                </c:pt>
                <c:pt idx="936">
                  <c:v>2025-01-27</c:v>
                </c:pt>
                <c:pt idx="937">
                  <c:v>2025-01-28</c:v>
                </c:pt>
                <c:pt idx="938">
                  <c:v>2025-01-29</c:v>
                </c:pt>
                <c:pt idx="939">
                  <c:v>2025-01-30</c:v>
                </c:pt>
                <c:pt idx="940">
                  <c:v>2025-01-31</c:v>
                </c:pt>
                <c:pt idx="941">
                  <c:v>2025-02-01</c:v>
                </c:pt>
                <c:pt idx="942">
                  <c:v>2025-02-03</c:v>
                </c:pt>
                <c:pt idx="943">
                  <c:v>2025-02-04</c:v>
                </c:pt>
                <c:pt idx="944">
                  <c:v>2025-02-05</c:v>
                </c:pt>
                <c:pt idx="945">
                  <c:v>2025-02-06</c:v>
                </c:pt>
                <c:pt idx="946">
                  <c:v>2025-02-07</c:v>
                </c:pt>
                <c:pt idx="947">
                  <c:v>2025-02-10</c:v>
                </c:pt>
                <c:pt idx="948">
                  <c:v>2025-02-11</c:v>
                </c:pt>
                <c:pt idx="949">
                  <c:v>2025-02-12</c:v>
                </c:pt>
                <c:pt idx="950">
                  <c:v>2025-02-13</c:v>
                </c:pt>
                <c:pt idx="951">
                  <c:v>2025-02-14</c:v>
                </c:pt>
                <c:pt idx="952">
                  <c:v>2025-02-17</c:v>
                </c:pt>
                <c:pt idx="953">
                  <c:v>2025-02-18</c:v>
                </c:pt>
                <c:pt idx="954">
                  <c:v>2025-02-19</c:v>
                </c:pt>
                <c:pt idx="955">
                  <c:v>2025-02-20</c:v>
                </c:pt>
                <c:pt idx="956">
                  <c:v>2025-02-21</c:v>
                </c:pt>
                <c:pt idx="957">
                  <c:v>2025-02-24</c:v>
                </c:pt>
                <c:pt idx="958">
                  <c:v>2025-02-25</c:v>
                </c:pt>
                <c:pt idx="959">
                  <c:v>2025-02-27</c:v>
                </c:pt>
                <c:pt idx="960">
                  <c:v>2025-02-28</c:v>
                </c:pt>
                <c:pt idx="961">
                  <c:v>2025-03-03</c:v>
                </c:pt>
                <c:pt idx="962">
                  <c:v>2025-03-04</c:v>
                </c:pt>
                <c:pt idx="963">
                  <c:v>2025-03-05</c:v>
                </c:pt>
                <c:pt idx="964">
                  <c:v>2025-03-06</c:v>
                </c:pt>
                <c:pt idx="965">
                  <c:v>2025-03-07</c:v>
                </c:pt>
                <c:pt idx="966">
                  <c:v>2025-03-10</c:v>
                </c:pt>
                <c:pt idx="967">
                  <c:v>2025-03-11</c:v>
                </c:pt>
                <c:pt idx="968">
                  <c:v>2025-03-12</c:v>
                </c:pt>
                <c:pt idx="969">
                  <c:v>2025-03-13</c:v>
                </c:pt>
                <c:pt idx="970">
                  <c:v>2025-03-17</c:v>
                </c:pt>
                <c:pt idx="971">
                  <c:v>2025-03-18</c:v>
                </c:pt>
                <c:pt idx="972">
                  <c:v>2025-03-19</c:v>
                </c:pt>
                <c:pt idx="973">
                  <c:v>2025-03-20</c:v>
                </c:pt>
                <c:pt idx="974">
                  <c:v>2025-03-21</c:v>
                </c:pt>
                <c:pt idx="975">
                  <c:v>2025-03-24</c:v>
                </c:pt>
                <c:pt idx="976">
                  <c:v>2025-03-25</c:v>
                </c:pt>
                <c:pt idx="977">
                  <c:v>2025-03-26</c:v>
                </c:pt>
                <c:pt idx="978">
                  <c:v>2025-03-27</c:v>
                </c:pt>
                <c:pt idx="979">
                  <c:v>2025-03-28</c:v>
                </c:pt>
                <c:pt idx="980">
                  <c:v>2025-04-01</c:v>
                </c:pt>
                <c:pt idx="981">
                  <c:v>2025-04-02</c:v>
                </c:pt>
                <c:pt idx="982">
                  <c:v>2025-04-03</c:v>
                </c:pt>
                <c:pt idx="983">
                  <c:v>2025-04-04</c:v>
                </c:pt>
                <c:pt idx="984">
                  <c:v>2025-04-07</c:v>
                </c:pt>
                <c:pt idx="985">
                  <c:v>2025-04-08</c:v>
                </c:pt>
                <c:pt idx="986">
                  <c:v>2025-04-09</c:v>
                </c:pt>
                <c:pt idx="987">
                  <c:v>2025-04-11</c:v>
                </c:pt>
                <c:pt idx="988">
                  <c:v>2025-04-15</c:v>
                </c:pt>
                <c:pt idx="989">
                  <c:v>2025-04-16</c:v>
                </c:pt>
                <c:pt idx="990">
                  <c:v>2025-04-17</c:v>
                </c:pt>
                <c:pt idx="991">
                  <c:v>2025-04-21</c:v>
                </c:pt>
                <c:pt idx="992">
                  <c:v>2025-04-22</c:v>
                </c:pt>
                <c:pt idx="993">
                  <c:v>2025-04-23</c:v>
                </c:pt>
                <c:pt idx="994">
                  <c:v>2025-04-24</c:v>
                </c:pt>
                <c:pt idx="995">
                  <c:v>2025-04-25</c:v>
                </c:pt>
                <c:pt idx="996">
                  <c:v>2025-04-28</c:v>
                </c:pt>
                <c:pt idx="997">
                  <c:v>2025-04-29</c:v>
                </c:pt>
                <c:pt idx="998">
                  <c:v>2025-04-30</c:v>
                </c:pt>
                <c:pt idx="999">
                  <c:v>2025-05-02</c:v>
                </c:pt>
                <c:pt idx="1000">
                  <c:v>2025-05-05</c:v>
                </c:pt>
                <c:pt idx="1001">
                  <c:v>2025-05-06</c:v>
                </c:pt>
                <c:pt idx="1002">
                  <c:v>2025-05-07</c:v>
                </c:pt>
                <c:pt idx="1003">
                  <c:v>2025-05-08</c:v>
                </c:pt>
                <c:pt idx="1004">
                  <c:v>2025-05-09</c:v>
                </c:pt>
                <c:pt idx="1005">
                  <c:v>2025-05-12</c:v>
                </c:pt>
                <c:pt idx="1006">
                  <c:v>2025-05-13</c:v>
                </c:pt>
                <c:pt idx="1007">
                  <c:v>2025-05-14</c:v>
                </c:pt>
                <c:pt idx="1008">
                  <c:v>2025-05-15</c:v>
                </c:pt>
                <c:pt idx="1009">
                  <c:v>2025-05-16</c:v>
                </c:pt>
                <c:pt idx="1010">
                  <c:v>2025-05-19</c:v>
                </c:pt>
                <c:pt idx="1011">
                  <c:v>2025-05-20</c:v>
                </c:pt>
                <c:pt idx="1012">
                  <c:v>2025-05-21</c:v>
                </c:pt>
                <c:pt idx="1013">
                  <c:v>2025-05-22</c:v>
                </c:pt>
                <c:pt idx="1014">
                  <c:v>2025-05-23</c:v>
                </c:pt>
                <c:pt idx="1015">
                  <c:v>2025-05-26</c:v>
                </c:pt>
                <c:pt idx="1016">
                  <c:v>2025-05-27</c:v>
                </c:pt>
                <c:pt idx="1017">
                  <c:v>2025-05-28</c:v>
                </c:pt>
                <c:pt idx="1018">
                  <c:v>2025-05-29</c:v>
                </c:pt>
                <c:pt idx="1019">
                  <c:v>2025-05-30</c:v>
                </c:pt>
                <c:pt idx="1020">
                  <c:v>2025-06-02</c:v>
                </c:pt>
                <c:pt idx="1021">
                  <c:v>2025-06-03</c:v>
                </c:pt>
                <c:pt idx="1022">
                  <c:v>2025-06-04</c:v>
                </c:pt>
                <c:pt idx="1023">
                  <c:v>2025-06-05</c:v>
                </c:pt>
                <c:pt idx="1024">
                  <c:v>2025-06-06</c:v>
                </c:pt>
                <c:pt idx="1025">
                  <c:v>2025-06-09</c:v>
                </c:pt>
                <c:pt idx="1026">
                  <c:v>2025-06-10</c:v>
                </c:pt>
                <c:pt idx="1027">
                  <c:v>2025-06-11</c:v>
                </c:pt>
                <c:pt idx="1028">
                  <c:v>2025-06-12</c:v>
                </c:pt>
                <c:pt idx="1029">
                  <c:v>2025-06-13</c:v>
                </c:pt>
                <c:pt idx="1030">
                  <c:v>2025-06-16</c:v>
                </c:pt>
                <c:pt idx="1031">
                  <c:v>2025-06-17</c:v>
                </c:pt>
                <c:pt idx="1032">
                  <c:v>2025-06-18</c:v>
                </c:pt>
                <c:pt idx="1033">
                  <c:v>2025-06-19</c:v>
                </c:pt>
                <c:pt idx="1034">
                  <c:v>2025-06-20</c:v>
                </c:pt>
                <c:pt idx="1035">
                  <c:v>2025-06-23</c:v>
                </c:pt>
                <c:pt idx="1036">
                  <c:v>2025-06-24</c:v>
                </c:pt>
                <c:pt idx="1037">
                  <c:v>2025-06-25</c:v>
                </c:pt>
                <c:pt idx="1038">
                  <c:v>2025-06-26</c:v>
                </c:pt>
                <c:pt idx="1039">
                  <c:v>2025-06-27</c:v>
                </c:pt>
                <c:pt idx="1040">
                  <c:v>2025-06-30</c:v>
                </c:pt>
                <c:pt idx="1041">
                  <c:v>2025-07-01</c:v>
                </c:pt>
                <c:pt idx="1042">
                  <c:v>2025-07-02</c:v>
                </c:pt>
                <c:pt idx="1043">
                  <c:v>2025-07-03</c:v>
                </c:pt>
                <c:pt idx="1044">
                  <c:v>2025-07-04</c:v>
                </c:pt>
                <c:pt idx="1045">
                  <c:v>2025-07-07</c:v>
                </c:pt>
                <c:pt idx="1046">
                  <c:v>2025-07-08</c:v>
                </c:pt>
                <c:pt idx="1047">
                  <c:v>2025-07-09</c:v>
                </c:pt>
                <c:pt idx="1048">
                  <c:v>2025-07-10</c:v>
                </c:pt>
                <c:pt idx="1049">
                  <c:v>2025-07-11</c:v>
                </c:pt>
                <c:pt idx="1050">
                  <c:v>2025-07-14</c:v>
                </c:pt>
                <c:pt idx="1051">
                  <c:v>2025-07-15</c:v>
                </c:pt>
                <c:pt idx="1052">
                  <c:v>2025-07-16</c:v>
                </c:pt>
                <c:pt idx="1053">
                  <c:v>2025-07-17</c:v>
                </c:pt>
                <c:pt idx="1054">
                  <c:v>2025-07-18</c:v>
                </c:pt>
                <c:pt idx="1055">
                  <c:v>2025-07-21</c:v>
                </c:pt>
                <c:pt idx="1056">
                  <c:v>2025-07-22</c:v>
                </c:pt>
                <c:pt idx="1057">
                  <c:v>2025-07-23</c:v>
                </c:pt>
                <c:pt idx="1058">
                  <c:v>2025-07-24</c:v>
                </c:pt>
                <c:pt idx="1059">
                  <c:v>2025-07-25</c:v>
                </c:pt>
                <c:pt idx="1060">
                  <c:v>2025-07-28</c:v>
                </c:pt>
                <c:pt idx="1061">
                  <c:v>2025-07-29</c:v>
                </c:pt>
                <c:pt idx="1062">
                  <c:v>2025-07-30</c:v>
                </c:pt>
                <c:pt idx="1063">
                  <c:v>2025-07-31</c:v>
                </c:pt>
                <c:pt idx="1064">
                  <c:v>2025-08-01</c:v>
                </c:pt>
                <c:pt idx="1065">
                  <c:v>2025-08-04</c:v>
                </c:pt>
                <c:pt idx="1066">
                  <c:v>2025-08-05</c:v>
                </c:pt>
                <c:pt idx="1067">
                  <c:v>2025-08-06</c:v>
                </c:pt>
                <c:pt idx="1068">
                  <c:v>2025-08-07</c:v>
                </c:pt>
                <c:pt idx="1069">
                  <c:v>2025-08-08</c:v>
                </c:pt>
                <c:pt idx="1070">
                  <c:v>2025-08-11</c:v>
                </c:pt>
                <c:pt idx="1071">
                  <c:v>2025-08-12</c:v>
                </c:pt>
                <c:pt idx="1072">
                  <c:v>2025-08-13</c:v>
                </c:pt>
                <c:pt idx="1073">
                  <c:v>2025-08-14</c:v>
                </c:pt>
                <c:pt idx="1074">
                  <c:v>2025-08-18</c:v>
                </c:pt>
                <c:pt idx="1075">
                  <c:v>2025-08-19</c:v>
                </c:pt>
                <c:pt idx="1076">
                  <c:v>2025-08-20</c:v>
                </c:pt>
                <c:pt idx="1077">
                  <c:v>2025-08-21</c:v>
                </c:pt>
                <c:pt idx="1078">
                  <c:v>2025-08-22</c:v>
                </c:pt>
                <c:pt idx="1079">
                  <c:v>2025-08-25</c:v>
                </c:pt>
                <c:pt idx="1080">
                  <c:v>2025-08-26</c:v>
                </c:pt>
                <c:pt idx="1081">
                  <c:v>2025-08-28</c:v>
                </c:pt>
                <c:pt idx="1082">
                  <c:v>2025-08-29</c:v>
                </c:pt>
                <c:pt idx="1083">
                  <c:v>2025-09-01</c:v>
                </c:pt>
                <c:pt idx="1084">
                  <c:v>2025-09-02</c:v>
                </c:pt>
                <c:pt idx="1085">
                  <c:v>2025-09-03</c:v>
                </c:pt>
                <c:pt idx="1086">
                  <c:v>2025-09-04</c:v>
                </c:pt>
                <c:pt idx="1087">
                  <c:v>2025-09-05</c:v>
                </c:pt>
                <c:pt idx="1088">
                  <c:v>2025-09-08</c:v>
                </c:pt>
                <c:pt idx="1089">
                  <c:v>2025-09-09</c:v>
                </c:pt>
                <c:pt idx="1090">
                  <c:v>2025-09-10</c:v>
                </c:pt>
                <c:pt idx="1091">
                  <c:v>2025-09-11</c:v>
                </c:pt>
                <c:pt idx="1092">
                  <c:v>2025-09-12</c:v>
                </c:pt>
                <c:pt idx="1093">
                  <c:v>2025-09-15</c:v>
                </c:pt>
                <c:pt idx="1094">
                  <c:v>2025-09-16</c:v>
                </c:pt>
                <c:pt idx="1095">
                  <c:v>2025-09-17</c:v>
                </c:pt>
                <c:pt idx="1096">
                  <c:v>2025-09-18</c:v>
                </c:pt>
                <c:pt idx="1097">
                  <c:v>2025-09-19</c:v>
                </c:pt>
                <c:pt idx="1098">
                  <c:v>2025-09-22</c:v>
                </c:pt>
                <c:pt idx="1099">
                  <c:v>2025-09-23</c:v>
                </c:pt>
                <c:pt idx="1100">
                  <c:v>2025-09-24</c:v>
                </c:pt>
                <c:pt idx="1101">
                  <c:v>2025-09-25</c:v>
                </c:pt>
                <c:pt idx="1102">
                  <c:v>2025-09-26</c:v>
                </c:pt>
                <c:pt idx="1103">
                  <c:v>2025-09-29</c:v>
                </c:pt>
                <c:pt idx="1104">
                  <c:v>2025-09-30</c:v>
                </c:pt>
                <c:pt idx="1105">
                  <c:v>2025-10-01</c:v>
                </c:pt>
                <c:pt idx="1106">
                  <c:v>2025-10-03</c:v>
                </c:pt>
                <c:pt idx="1107">
                  <c:v>2025-10-06</c:v>
                </c:pt>
                <c:pt idx="1108">
                  <c:v>2025-10-07</c:v>
                </c:pt>
                <c:pt idx="1109">
                  <c:v>2025-10-08</c:v>
                </c:pt>
                <c:pt idx="1110">
                  <c:v>2025-10-09</c:v>
                </c:pt>
                <c:pt idx="1111">
                  <c:v>2025-10-10</c:v>
                </c:pt>
                <c:pt idx="1112">
                  <c:v>2025-10-13</c:v>
                </c:pt>
                <c:pt idx="1113">
                  <c:v>2025-10-14</c:v>
                </c:pt>
                <c:pt idx="1114">
                  <c:v>2025-10-15</c:v>
                </c:pt>
                <c:pt idx="1115">
                  <c:v>2025-10-16</c:v>
                </c:pt>
                <c:pt idx="1116">
                  <c:v>2025-10-17</c:v>
                </c:pt>
                <c:pt idx="1117">
                  <c:v>2025-10-20</c:v>
                </c:pt>
                <c:pt idx="1118">
                  <c:v>2025-10-21</c:v>
                </c:pt>
                <c:pt idx="1119">
                  <c:v>2025-10-23</c:v>
                </c:pt>
                <c:pt idx="1120">
                  <c:v>2025-10-24</c:v>
                </c:pt>
                <c:pt idx="1121">
                  <c:v>2025-10-27</c:v>
                </c:pt>
                <c:pt idx="1122">
                  <c:v>2025-10-28</c:v>
                </c:pt>
                <c:pt idx="1123">
                  <c:v>2025-10-29</c:v>
                </c:pt>
                <c:pt idx="1124">
                  <c:v>2025-10-30</c:v>
                </c:pt>
                <c:pt idx="1125">
                  <c:v>2025-10-31</c:v>
                </c:pt>
                <c:pt idx="1126">
                  <c:v>2025-11-03</c:v>
                </c:pt>
                <c:pt idx="1127">
                  <c:v>2025-11-04</c:v>
                </c:pt>
                <c:pt idx="1128">
                  <c:v>2025-11-06</c:v>
                </c:pt>
                <c:pt idx="1129">
                  <c:v>2025-11-07</c:v>
                </c:pt>
                <c:pt idx="1130">
                  <c:v>2025-11-10</c:v>
                </c:pt>
                <c:pt idx="1131">
                  <c:v>2025-11-11</c:v>
                </c:pt>
                <c:pt idx="1132">
                  <c:v>2025-11-12</c:v>
                </c:pt>
                <c:pt idx="1133">
                  <c:v>2025-11-13</c:v>
                </c:pt>
                <c:pt idx="1134">
                  <c:v>2025-11-14</c:v>
                </c:pt>
                <c:pt idx="1135">
                  <c:v>2025-11-17</c:v>
                </c:pt>
                <c:pt idx="1136">
                  <c:v>2025-11-18</c:v>
                </c:pt>
                <c:pt idx="1137">
                  <c:v>2025-11-19</c:v>
                </c:pt>
                <c:pt idx="1138">
                  <c:v>2025-11-20</c:v>
                </c:pt>
                <c:pt idx="1139">
                  <c:v>2025-11-21</c:v>
                </c:pt>
                <c:pt idx="1140">
                  <c:v>2025-11-24</c:v>
                </c:pt>
                <c:pt idx="1141">
                  <c:v>2025-11-25</c:v>
                </c:pt>
                <c:pt idx="1142">
                  <c:v>2025-11-26</c:v>
                </c:pt>
                <c:pt idx="1143">
                  <c:v>2025-11-27</c:v>
                </c:pt>
                <c:pt idx="1144">
                  <c:v>2025-11-28</c:v>
                </c:pt>
                <c:pt idx="1145">
                  <c:v>2025-12-01</c:v>
                </c:pt>
                <c:pt idx="1146">
                  <c:v>2025-12-02</c:v>
                </c:pt>
                <c:pt idx="1147">
                  <c:v>2025-12-03</c:v>
                </c:pt>
                <c:pt idx="1148">
                  <c:v>2025-12-04</c:v>
                </c:pt>
                <c:pt idx="1149">
                  <c:v>2025-12-05</c:v>
                </c:pt>
                <c:pt idx="1150">
                  <c:v>2025-12-08</c:v>
                </c:pt>
                <c:pt idx="1151">
                  <c:v>2025-12-09</c:v>
                </c:pt>
                <c:pt idx="1152">
                  <c:v>2025-12-10</c:v>
                </c:pt>
                <c:pt idx="1153">
                  <c:v>2025-12-11</c:v>
                </c:pt>
                <c:pt idx="1154">
                  <c:v>2025-12-12</c:v>
                </c:pt>
                <c:pt idx="1155">
                  <c:v>2025-12-15</c:v>
                </c:pt>
                <c:pt idx="1156">
                  <c:v>2025-12-16</c:v>
                </c:pt>
                <c:pt idx="1157">
                  <c:v>2025-12-17</c:v>
                </c:pt>
                <c:pt idx="1158">
                  <c:v>2025-12-18</c:v>
                </c:pt>
                <c:pt idx="1159">
                  <c:v>2025-12-19</c:v>
                </c:pt>
                <c:pt idx="1160">
                  <c:v>2025-12-22</c:v>
                </c:pt>
                <c:pt idx="1161">
                  <c:v>2025-12-23</c:v>
                </c:pt>
                <c:pt idx="1162">
                  <c:v>2025-12-24</c:v>
                </c:pt>
                <c:pt idx="1163">
                  <c:v>2025-12-26</c:v>
                </c:pt>
                <c:pt idx="1164">
                  <c:v>2025-12-29</c:v>
                </c:pt>
                <c:pt idx="1165">
                  <c:v>2025-12-30</c:v>
                </c:pt>
                <c:pt idx="1166">
                  <c:v>2025-12-31</c:v>
                </c:pt>
                <c:pt idx="1167">
                  <c:v>2026-01-01</c:v>
                </c:pt>
                <c:pt idx="1168">
                  <c:v>2026-01-02</c:v>
                </c:pt>
                <c:pt idx="1169">
                  <c:v>2026-01-05</c:v>
                </c:pt>
                <c:pt idx="1170">
                  <c:v>2026-01-06</c:v>
                </c:pt>
                <c:pt idx="1171">
                  <c:v>2026-01-07</c:v>
                </c:pt>
                <c:pt idx="1172">
                  <c:v>2026-01-08</c:v>
                </c:pt>
                <c:pt idx="1173">
                  <c:v>2026-01-09</c:v>
                </c:pt>
                <c:pt idx="1174">
                  <c:v>2026-01-12</c:v>
                </c:pt>
                <c:pt idx="1175">
                  <c:v>2026-01-13</c:v>
                </c:pt>
                <c:pt idx="1176">
                  <c:v>2026-01-14</c:v>
                </c:pt>
                <c:pt idx="1177">
                  <c:v>2026-01-15</c:v>
                </c:pt>
                <c:pt idx="1178">
                  <c:v>2026-01-16</c:v>
                </c:pt>
                <c:pt idx="1179">
                  <c:v>2026-01-19</c:v>
                </c:pt>
                <c:pt idx="1180">
                  <c:v>2026-01-20</c:v>
                </c:pt>
                <c:pt idx="1181">
                  <c:v>2026-01-21</c:v>
                </c:pt>
                <c:pt idx="1182">
                  <c:v>2026-01-22</c:v>
                </c:pt>
                <c:pt idx="1183">
                  <c:v>2026-01-23</c:v>
                </c:pt>
                <c:pt idx="1184">
                  <c:v>2026-01-27</c:v>
                </c:pt>
                <c:pt idx="1185">
                  <c:v>2026-01-28</c:v>
                </c:pt>
                <c:pt idx="1186">
                  <c:v>2026-01-29</c:v>
                </c:pt>
                <c:pt idx="1187">
                  <c:v>2026-01-30</c:v>
                </c:pt>
                <c:pt idx="1188">
                  <c:v>2026-02-02</c:v>
                </c:pt>
                <c:pt idx="1189">
                  <c:v>2026-02-03</c:v>
                </c:pt>
                <c:pt idx="1190">
                  <c:v>2026-02-04</c:v>
                </c:pt>
                <c:pt idx="1191">
                  <c:v>2026-02-05</c:v>
                </c:pt>
                <c:pt idx="1192">
                  <c:v>2026-02-06</c:v>
                </c:pt>
                <c:pt idx="1193">
                  <c:v>2026-02-09</c:v>
                </c:pt>
                <c:pt idx="1194">
                  <c:v>2026-02-10</c:v>
                </c:pt>
                <c:pt idx="1195">
                  <c:v>2026-02-11</c:v>
                </c:pt>
                <c:pt idx="1196">
                  <c:v>2026-02-12</c:v>
                </c:pt>
                <c:pt idx="1197">
                  <c:v>2026-02-13</c:v>
                </c:pt>
                <c:pt idx="1198">
                  <c:v>2026-02-16</c:v>
                </c:pt>
                <c:pt idx="1199">
                  <c:v>2026-02-17</c:v>
                </c:pt>
                <c:pt idx="1200">
                  <c:v>2026-02-18</c:v>
                </c:pt>
                <c:pt idx="1201">
                  <c:v>2026-02-19</c:v>
                </c:pt>
                <c:pt idx="1202">
                  <c:v>2026-02-20</c:v>
                </c:pt>
                <c:pt idx="1203">
                  <c:v>2026-02-23</c:v>
                </c:pt>
                <c:pt idx="1204">
                  <c:v>2026-02-24</c:v>
                </c:pt>
                <c:pt idx="1205">
                  <c:v>2026-02-25</c:v>
                </c:pt>
                <c:pt idx="1206">
                  <c:v>2026-02-26</c:v>
                </c:pt>
                <c:pt idx="1207">
                  <c:v>2026-02-27</c:v>
                </c:pt>
                <c:pt idx="1208">
                  <c:v>2026-03-02</c:v>
                </c:pt>
                <c:pt idx="1209">
                  <c:v>2026-03-04</c:v>
                </c:pt>
                <c:pt idx="1210">
                  <c:v>2026-03-05</c:v>
                </c:pt>
                <c:pt idx="1211">
                  <c:v>2026-03-06</c:v>
                </c:pt>
                <c:pt idx="1212">
                  <c:v>2026-03-09</c:v>
                </c:pt>
                <c:pt idx="1213">
                  <c:v>2026-03-10</c:v>
                </c:pt>
                <c:pt idx="1214">
                  <c:v>2026-03-11</c:v>
                </c:pt>
                <c:pt idx="1215">
                  <c:v>2026-03-12</c:v>
                </c:pt>
                <c:pt idx="1216">
                  <c:v>2026-03-13</c:v>
                </c:pt>
                <c:pt idx="1217">
                  <c:v>2026-03-16</c:v>
                </c:pt>
                <c:pt idx="1218">
                  <c:v>2026-03-17</c:v>
                </c:pt>
                <c:pt idx="1219">
                  <c:v>2026-03-18</c:v>
                </c:pt>
                <c:pt idx="1220">
                  <c:v>2026-03-19</c:v>
                </c:pt>
                <c:pt idx="1221">
                  <c:v>2026-03-20</c:v>
                </c:pt>
                <c:pt idx="1222">
                  <c:v>2026-03-23</c:v>
                </c:pt>
                <c:pt idx="1223">
                  <c:v>2026-03-24</c:v>
                </c:pt>
                <c:pt idx="1224">
                  <c:v>2026-03-25</c:v>
                </c:pt>
                <c:pt idx="1225">
                  <c:v>2026-03-27</c:v>
                </c:pt>
                <c:pt idx="1226">
                  <c:v>2026-03-30</c:v>
                </c:pt>
                <c:pt idx="1227">
                  <c:v>2026-04-01</c:v>
                </c:pt>
                <c:pt idx="1228">
                  <c:v>2026-04-02</c:v>
                </c:pt>
                <c:pt idx="1229">
                  <c:v>2026-04-06</c:v>
                </c:pt>
                <c:pt idx="1230">
                  <c:v>2026-04-07</c:v>
                </c:pt>
                <c:pt idx="1231">
                  <c:v>2026-04-08</c:v>
                </c:pt>
                <c:pt idx="1232">
                  <c:v>2026-04-09</c:v>
                </c:pt>
                <c:pt idx="1233">
                  <c:v>2026-04-10</c:v>
                </c:pt>
              </c:strCache>
            </c:strRef>
          </c:cat>
          <c:val>
            <c:numRef>
              <c:f>'Hind. Uni Share Price Daily 5y'!$B$2:$B$1235</c:f>
              <c:numCache>
                <c:formatCode>0.0</c:formatCode>
                <c:ptCount val="1234"/>
                <c:pt idx="0">
                  <c:v>2262.8271484375</c:v>
                </c:pt>
                <c:pt idx="1">
                  <c:v>2261.217529296875</c:v>
                </c:pt>
                <c:pt idx="2">
                  <c:v>2240.75634765625</c:v>
                </c:pt>
                <c:pt idx="3">
                  <c:v>2204.7080078125</c:v>
                </c:pt>
                <c:pt idx="4">
                  <c:v>2160.52099609375</c:v>
                </c:pt>
                <c:pt idx="5">
                  <c:v>2122.219482421875</c:v>
                </c:pt>
                <c:pt idx="6">
                  <c:v>2170.8662109375</c:v>
                </c:pt>
                <c:pt idx="7">
                  <c:v>2188.5234375</c:v>
                </c:pt>
                <c:pt idx="8">
                  <c:v>2213.076416015625</c:v>
                </c:pt>
                <c:pt idx="9">
                  <c:v>2214.0419921875</c:v>
                </c:pt>
                <c:pt idx="10">
                  <c:v>2164.52099609375</c:v>
                </c:pt>
                <c:pt idx="11">
                  <c:v>2214.409912109375</c:v>
                </c:pt>
                <c:pt idx="12">
                  <c:v>2214.087646484375</c:v>
                </c:pt>
                <c:pt idx="13">
                  <c:v>2202.1328125</c:v>
                </c:pt>
                <c:pt idx="14">
                  <c:v>2197.85693359375</c:v>
                </c:pt>
                <c:pt idx="15">
                  <c:v>2217.35302734375</c:v>
                </c:pt>
                <c:pt idx="16">
                  <c:v>2237.307861328125</c:v>
                </c:pt>
                <c:pt idx="17">
                  <c:v>2208.984130859375</c:v>
                </c:pt>
                <c:pt idx="18">
                  <c:v>2141.715087890625</c:v>
                </c:pt>
                <c:pt idx="19">
                  <c:v>2185.763916015625</c:v>
                </c:pt>
                <c:pt idx="20">
                  <c:v>2185.212158203125</c:v>
                </c:pt>
                <c:pt idx="21">
                  <c:v>2183.373291015625</c:v>
                </c:pt>
                <c:pt idx="22">
                  <c:v>2170.038818359375</c:v>
                </c:pt>
                <c:pt idx="23">
                  <c:v>2155.693115234375</c:v>
                </c:pt>
                <c:pt idx="24">
                  <c:v>2172.338134765625</c:v>
                </c:pt>
                <c:pt idx="25">
                  <c:v>2148.703857421875</c:v>
                </c:pt>
                <c:pt idx="26">
                  <c:v>2155.60107421875</c:v>
                </c:pt>
                <c:pt idx="27">
                  <c:v>2164.7509765625</c:v>
                </c:pt>
                <c:pt idx="28">
                  <c:v>2139.370361328125</c:v>
                </c:pt>
                <c:pt idx="29">
                  <c:v>2135.04833984375</c:v>
                </c:pt>
                <c:pt idx="30">
                  <c:v>2151.9228515625</c:v>
                </c:pt>
                <c:pt idx="31">
                  <c:v>2168.705322265625</c:v>
                </c:pt>
                <c:pt idx="32">
                  <c:v>2169.1650390625</c:v>
                </c:pt>
                <c:pt idx="33">
                  <c:v>2173.2578125</c:v>
                </c:pt>
                <c:pt idx="34">
                  <c:v>2153.761962890625</c:v>
                </c:pt>
                <c:pt idx="35">
                  <c:v>2151.23291015625</c:v>
                </c:pt>
                <c:pt idx="36">
                  <c:v>2169.349609375</c:v>
                </c:pt>
                <c:pt idx="37">
                  <c:v>2166.590576171875</c:v>
                </c:pt>
                <c:pt idx="38">
                  <c:v>2187.557373046875</c:v>
                </c:pt>
                <c:pt idx="39">
                  <c:v>2176.24609375</c:v>
                </c:pt>
                <c:pt idx="40">
                  <c:v>2190.23291015625</c:v>
                </c:pt>
                <c:pt idx="41">
                  <c:v>2215.56591796875</c:v>
                </c:pt>
                <c:pt idx="42">
                  <c:v>2230.33984375</c:v>
                </c:pt>
                <c:pt idx="43">
                  <c:v>2239.417236328125</c:v>
                </c:pt>
                <c:pt idx="44">
                  <c:v>2299.80859375</c:v>
                </c:pt>
                <c:pt idx="45">
                  <c:v>2328.940185546875</c:v>
                </c:pt>
                <c:pt idx="46">
                  <c:v>2306.617431640625</c:v>
                </c:pt>
                <c:pt idx="47">
                  <c:v>2297.58642578125</c:v>
                </c:pt>
                <c:pt idx="48">
                  <c:v>2306.52490234375</c:v>
                </c:pt>
                <c:pt idx="49">
                  <c:v>2268.0849609375</c:v>
                </c:pt>
                <c:pt idx="50">
                  <c:v>2278.783203125</c:v>
                </c:pt>
                <c:pt idx="51">
                  <c:v>2308.747314453125</c:v>
                </c:pt>
                <c:pt idx="52">
                  <c:v>2289.064208984375</c:v>
                </c:pt>
                <c:pt idx="53">
                  <c:v>2295.270263671875</c:v>
                </c:pt>
                <c:pt idx="54">
                  <c:v>2303.884765625</c:v>
                </c:pt>
                <c:pt idx="55">
                  <c:v>2314.768310546875</c:v>
                </c:pt>
                <c:pt idx="56">
                  <c:v>2290.176513671875</c:v>
                </c:pt>
                <c:pt idx="57">
                  <c:v>2298.6513671875</c:v>
                </c:pt>
                <c:pt idx="58">
                  <c:v>2267.066162109375</c:v>
                </c:pt>
                <c:pt idx="59">
                  <c:v>2270.678466796875</c:v>
                </c:pt>
                <c:pt idx="60">
                  <c:v>2263.916748046875</c:v>
                </c:pt>
                <c:pt idx="61">
                  <c:v>2257.015869140625</c:v>
                </c:pt>
                <c:pt idx="62">
                  <c:v>2236.777587890625</c:v>
                </c:pt>
                <c:pt idx="63">
                  <c:v>2234.46142578125</c:v>
                </c:pt>
                <c:pt idx="64">
                  <c:v>2239.138916015625</c:v>
                </c:pt>
                <c:pt idx="65">
                  <c:v>2231.0341796875</c:v>
                </c:pt>
                <c:pt idx="66">
                  <c:v>2255.3486328125</c:v>
                </c:pt>
                <c:pt idx="67">
                  <c:v>2202.783447265625</c:v>
                </c:pt>
                <c:pt idx="68">
                  <c:v>2184.212158203125</c:v>
                </c:pt>
                <c:pt idx="69">
                  <c:v>2175.50537109375</c:v>
                </c:pt>
                <c:pt idx="70">
                  <c:v>2169.669921875</c:v>
                </c:pt>
                <c:pt idx="71">
                  <c:v>2187.268798828125</c:v>
                </c:pt>
                <c:pt idx="72">
                  <c:v>2162.583740234375</c:v>
                </c:pt>
                <c:pt idx="73">
                  <c:v>2161.2412109375</c:v>
                </c:pt>
                <c:pt idx="74">
                  <c:v>2160.777587890625</c:v>
                </c:pt>
                <c:pt idx="75">
                  <c:v>2210.84228515625</c:v>
                </c:pt>
                <c:pt idx="76">
                  <c:v>2201.811279296875</c:v>
                </c:pt>
                <c:pt idx="77">
                  <c:v>2183.841064453125</c:v>
                </c:pt>
                <c:pt idx="78">
                  <c:v>2196.624267578125</c:v>
                </c:pt>
                <c:pt idx="79">
                  <c:v>2208.665283203125</c:v>
                </c:pt>
                <c:pt idx="80">
                  <c:v>2206.1640625</c:v>
                </c:pt>
                <c:pt idx="81">
                  <c:v>2214.1767578125</c:v>
                </c:pt>
                <c:pt idx="82">
                  <c:v>2215.89013671875</c:v>
                </c:pt>
                <c:pt idx="83">
                  <c:v>2227.1904296875</c:v>
                </c:pt>
                <c:pt idx="84">
                  <c:v>2247.475341796875</c:v>
                </c:pt>
                <c:pt idx="85">
                  <c:v>2300.642822265625</c:v>
                </c:pt>
                <c:pt idx="86">
                  <c:v>2302.726806640625</c:v>
                </c:pt>
                <c:pt idx="87">
                  <c:v>2426.243408203125</c:v>
                </c:pt>
                <c:pt idx="88">
                  <c:v>2439.905517578125</c:v>
                </c:pt>
                <c:pt idx="89">
                  <c:v>2438.8408203125</c:v>
                </c:pt>
                <c:pt idx="90">
                  <c:v>2449.955810546875</c:v>
                </c:pt>
                <c:pt idx="91">
                  <c:v>2469.77783203125</c:v>
                </c:pt>
                <c:pt idx="92">
                  <c:v>2480.47607421875</c:v>
                </c:pt>
                <c:pt idx="93">
                  <c:v>2489.50732421875</c:v>
                </c:pt>
                <c:pt idx="94">
                  <c:v>2523.223388671875</c:v>
                </c:pt>
                <c:pt idx="95">
                  <c:v>2531.374267578125</c:v>
                </c:pt>
                <c:pt idx="96">
                  <c:v>2594.499267578125</c:v>
                </c:pt>
                <c:pt idx="97">
                  <c:v>2562.681640625</c:v>
                </c:pt>
                <c:pt idx="98">
                  <c:v>2575.556884765625</c:v>
                </c:pt>
                <c:pt idx="99">
                  <c:v>2572.870361328125</c:v>
                </c:pt>
                <c:pt idx="100">
                  <c:v>2594.359619140625</c:v>
                </c:pt>
                <c:pt idx="101">
                  <c:v>2603.390625</c:v>
                </c:pt>
                <c:pt idx="102">
                  <c:v>2580.8828125</c:v>
                </c:pt>
                <c:pt idx="103">
                  <c:v>2558.837890625</c:v>
                </c:pt>
                <c:pt idx="104">
                  <c:v>2570.7861328125</c:v>
                </c:pt>
                <c:pt idx="105">
                  <c:v>2564.1171875</c:v>
                </c:pt>
                <c:pt idx="106">
                  <c:v>2521.509521484375</c:v>
                </c:pt>
                <c:pt idx="107">
                  <c:v>2593.8505859375</c:v>
                </c:pt>
                <c:pt idx="108">
                  <c:v>2605.05810546875</c:v>
                </c:pt>
                <c:pt idx="109">
                  <c:v>2579.169189453125</c:v>
                </c:pt>
                <c:pt idx="110">
                  <c:v>2577.131591796875</c:v>
                </c:pt>
                <c:pt idx="111">
                  <c:v>2544.10986328125</c:v>
                </c:pt>
                <c:pt idx="112">
                  <c:v>2509.699462890625</c:v>
                </c:pt>
                <c:pt idx="113">
                  <c:v>2522.9912109375</c:v>
                </c:pt>
                <c:pt idx="114">
                  <c:v>2487.284423828125</c:v>
                </c:pt>
                <c:pt idx="115">
                  <c:v>2502.56787109375</c:v>
                </c:pt>
                <c:pt idx="116">
                  <c:v>2504.65185546875</c:v>
                </c:pt>
                <c:pt idx="117">
                  <c:v>2488.117919921875</c:v>
                </c:pt>
                <c:pt idx="118">
                  <c:v>2508.912109375</c:v>
                </c:pt>
                <c:pt idx="119">
                  <c:v>2487.978271484375</c:v>
                </c:pt>
                <c:pt idx="120">
                  <c:v>2472.556396484375</c:v>
                </c:pt>
                <c:pt idx="121">
                  <c:v>2445.370849609375</c:v>
                </c:pt>
                <c:pt idx="122">
                  <c:v>2450.048583984375</c:v>
                </c:pt>
                <c:pt idx="123">
                  <c:v>2478.808837890625</c:v>
                </c:pt>
                <c:pt idx="124">
                  <c:v>2451.5771484375</c:v>
                </c:pt>
                <c:pt idx="125">
                  <c:v>2454.17041015625</c:v>
                </c:pt>
                <c:pt idx="126">
                  <c:v>2458.2919921875</c:v>
                </c:pt>
                <c:pt idx="127">
                  <c:v>2358.997314453125</c:v>
                </c:pt>
                <c:pt idx="128">
                  <c:v>2295.872802734375</c:v>
                </c:pt>
                <c:pt idx="129">
                  <c:v>2265.398681640625</c:v>
                </c:pt>
                <c:pt idx="130">
                  <c:v>2273.1328125</c:v>
                </c:pt>
                <c:pt idx="131">
                  <c:v>2274.75390625</c:v>
                </c:pt>
                <c:pt idx="132">
                  <c:v>2271.026611328125</c:v>
                </c:pt>
                <c:pt idx="133">
                  <c:v>2233.51513671875</c:v>
                </c:pt>
                <c:pt idx="134">
                  <c:v>2227.037841796875</c:v>
                </c:pt>
                <c:pt idx="135">
                  <c:v>2230.2998046875</c:v>
                </c:pt>
                <c:pt idx="136">
                  <c:v>2243.30078125</c:v>
                </c:pt>
                <c:pt idx="137">
                  <c:v>2254.297607421875</c:v>
                </c:pt>
                <c:pt idx="138">
                  <c:v>2247.261474609375</c:v>
                </c:pt>
                <c:pt idx="139">
                  <c:v>2257.978759765625</c:v>
                </c:pt>
                <c:pt idx="140">
                  <c:v>2266.4130859375</c:v>
                </c:pt>
                <c:pt idx="141">
                  <c:v>2265.713623046875</c:v>
                </c:pt>
                <c:pt idx="142">
                  <c:v>2236.8232421875</c:v>
                </c:pt>
                <c:pt idx="143">
                  <c:v>2214.50341796875</c:v>
                </c:pt>
                <c:pt idx="144">
                  <c:v>2241.296875</c:v>
                </c:pt>
                <c:pt idx="145">
                  <c:v>2259.74951171875</c:v>
                </c:pt>
                <c:pt idx="146">
                  <c:v>2242.88134765625</c:v>
                </c:pt>
                <c:pt idx="147">
                  <c:v>2228.43603515625</c:v>
                </c:pt>
                <c:pt idx="148">
                  <c:v>2236.12451171875</c:v>
                </c:pt>
                <c:pt idx="149">
                  <c:v>2226.012451171875</c:v>
                </c:pt>
                <c:pt idx="150">
                  <c:v>2231.2783203125</c:v>
                </c:pt>
                <c:pt idx="151">
                  <c:v>2213.15185546875</c:v>
                </c:pt>
                <c:pt idx="152">
                  <c:v>2189.200927734375</c:v>
                </c:pt>
                <c:pt idx="153">
                  <c:v>2176.2001953125</c:v>
                </c:pt>
                <c:pt idx="154">
                  <c:v>2170.887939453125</c:v>
                </c:pt>
                <c:pt idx="155">
                  <c:v>2159.8447265625</c:v>
                </c:pt>
                <c:pt idx="156">
                  <c:v>2185.286865234375</c:v>
                </c:pt>
                <c:pt idx="157">
                  <c:v>2221.1201171875</c:v>
                </c:pt>
                <c:pt idx="158">
                  <c:v>2184.16845703125</c:v>
                </c:pt>
                <c:pt idx="159">
                  <c:v>2149.54638671875</c:v>
                </c:pt>
                <c:pt idx="160">
                  <c:v>2163.618896484375</c:v>
                </c:pt>
                <c:pt idx="161">
                  <c:v>2181.325927734375</c:v>
                </c:pt>
                <c:pt idx="162">
                  <c:v>2180.53369140625</c:v>
                </c:pt>
                <c:pt idx="163">
                  <c:v>2174.056640625</c:v>
                </c:pt>
                <c:pt idx="164">
                  <c:v>2147.54248046875</c:v>
                </c:pt>
                <c:pt idx="165">
                  <c:v>2160.54345703125</c:v>
                </c:pt>
                <c:pt idx="166">
                  <c:v>2163.0126953125</c:v>
                </c:pt>
                <c:pt idx="167">
                  <c:v>2152.342041015625</c:v>
                </c:pt>
                <c:pt idx="168">
                  <c:v>2078.48486328125</c:v>
                </c:pt>
                <c:pt idx="169">
                  <c:v>2114.69140625</c:v>
                </c:pt>
                <c:pt idx="170">
                  <c:v>2118.185791015625</c:v>
                </c:pt>
                <c:pt idx="171">
                  <c:v>2122.659423828125</c:v>
                </c:pt>
                <c:pt idx="172">
                  <c:v>2144.093994140625</c:v>
                </c:pt>
                <c:pt idx="173">
                  <c:v>2140.64599609375</c:v>
                </c:pt>
                <c:pt idx="174">
                  <c:v>2144.793212890625</c:v>
                </c:pt>
                <c:pt idx="175">
                  <c:v>2151.96923828125</c:v>
                </c:pt>
                <c:pt idx="176">
                  <c:v>2149.872314453125</c:v>
                </c:pt>
                <c:pt idx="177">
                  <c:v>2167.346435546875</c:v>
                </c:pt>
                <c:pt idx="178">
                  <c:v>2199.545654296875</c:v>
                </c:pt>
                <c:pt idx="179">
                  <c:v>2200.6171875</c:v>
                </c:pt>
                <c:pt idx="180">
                  <c:v>2237.8486328125</c:v>
                </c:pt>
                <c:pt idx="181">
                  <c:v>2251.408935546875</c:v>
                </c:pt>
                <c:pt idx="182">
                  <c:v>2228.669189453125</c:v>
                </c:pt>
                <c:pt idx="183">
                  <c:v>2251.734619140625</c:v>
                </c:pt>
                <c:pt idx="184">
                  <c:v>2243.25390625</c:v>
                </c:pt>
                <c:pt idx="185">
                  <c:v>2240.0849609375</c:v>
                </c:pt>
                <c:pt idx="186">
                  <c:v>2248.938720703125</c:v>
                </c:pt>
                <c:pt idx="187">
                  <c:v>2249.91748046875</c:v>
                </c:pt>
                <c:pt idx="188">
                  <c:v>2202.85400390625</c:v>
                </c:pt>
                <c:pt idx="189">
                  <c:v>2226.94482421875</c:v>
                </c:pt>
                <c:pt idx="190">
                  <c:v>2208.259033203125</c:v>
                </c:pt>
                <c:pt idx="191">
                  <c:v>2152.714599609375</c:v>
                </c:pt>
                <c:pt idx="192">
                  <c:v>2107.887939453125</c:v>
                </c:pt>
                <c:pt idx="193">
                  <c:v>2167.159912109375</c:v>
                </c:pt>
                <c:pt idx="194">
                  <c:v>2129.13671875</c:v>
                </c:pt>
                <c:pt idx="195">
                  <c:v>2168.88427734375</c:v>
                </c:pt>
                <c:pt idx="196">
                  <c:v>2139.155029296875</c:v>
                </c:pt>
                <c:pt idx="197">
                  <c:v>2128.15771484375</c:v>
                </c:pt>
                <c:pt idx="198">
                  <c:v>2119.025146484375</c:v>
                </c:pt>
                <c:pt idx="199">
                  <c:v>2148.753662109375</c:v>
                </c:pt>
                <c:pt idx="200">
                  <c:v>2169.489990234375</c:v>
                </c:pt>
                <c:pt idx="201">
                  <c:v>2141.764404296875</c:v>
                </c:pt>
                <c:pt idx="202">
                  <c:v>2149.639892578125</c:v>
                </c:pt>
                <c:pt idx="203">
                  <c:v>2103.973876953125</c:v>
                </c:pt>
                <c:pt idx="204">
                  <c:v>2110.26416015625</c:v>
                </c:pt>
                <c:pt idx="205">
                  <c:v>2122.659423828125</c:v>
                </c:pt>
                <c:pt idx="206">
                  <c:v>2127.78515625</c:v>
                </c:pt>
                <c:pt idx="207">
                  <c:v>2104.346435546875</c:v>
                </c:pt>
                <c:pt idx="208">
                  <c:v>2076.900634765625</c:v>
                </c:pt>
                <c:pt idx="209">
                  <c:v>2134.262451171875</c:v>
                </c:pt>
                <c:pt idx="210">
                  <c:v>2130.907470703125</c:v>
                </c:pt>
                <c:pt idx="211">
                  <c:v>2150.52490234375</c:v>
                </c:pt>
                <c:pt idx="212">
                  <c:v>2155.184814453125</c:v>
                </c:pt>
                <c:pt idx="213">
                  <c:v>2138.642333984375</c:v>
                </c:pt>
                <c:pt idx="214">
                  <c:v>2115.4833984375</c:v>
                </c:pt>
                <c:pt idx="215">
                  <c:v>2106.583251953125</c:v>
                </c:pt>
                <c:pt idx="216">
                  <c:v>2023.639404296875</c:v>
                </c:pt>
                <c:pt idx="217">
                  <c:v>2022.9873046875</c:v>
                </c:pt>
                <c:pt idx="218">
                  <c:v>2024.2919921875</c:v>
                </c:pt>
                <c:pt idx="219">
                  <c:v>2002.857299804688</c:v>
                </c:pt>
                <c:pt idx="220">
                  <c:v>1948.710815429688</c:v>
                </c:pt>
                <c:pt idx="221">
                  <c:v>1882.075927734375</c:v>
                </c:pt>
                <c:pt idx="222">
                  <c:v>1811.667358398438</c:v>
                </c:pt>
                <c:pt idx="223">
                  <c:v>1816.373413085938</c:v>
                </c:pt>
                <c:pt idx="224">
                  <c:v>1861.946044921875</c:v>
                </c:pt>
                <c:pt idx="225">
                  <c:v>1958.915405273438</c:v>
                </c:pt>
                <c:pt idx="226">
                  <c:v>1951.879150390625</c:v>
                </c:pt>
                <c:pt idx="227">
                  <c:v>1919.16796875</c:v>
                </c:pt>
                <c:pt idx="228">
                  <c:v>1899.503662109375</c:v>
                </c:pt>
                <c:pt idx="229">
                  <c:v>1931.143432617188</c:v>
                </c:pt>
                <c:pt idx="230">
                  <c:v>1959.008666992188</c:v>
                </c:pt>
                <c:pt idx="231">
                  <c:v>1911.619140625</c:v>
                </c:pt>
                <c:pt idx="232">
                  <c:v>1857.845458984375</c:v>
                </c:pt>
                <c:pt idx="233">
                  <c:v>1843.91259765625</c:v>
                </c:pt>
                <c:pt idx="234">
                  <c:v>1832.123657226562</c:v>
                </c:pt>
                <c:pt idx="235">
                  <c:v>1820.101440429688</c:v>
                </c:pt>
                <c:pt idx="236">
                  <c:v>1840.697509765625</c:v>
                </c:pt>
                <c:pt idx="237">
                  <c:v>1851.83447265625</c:v>
                </c:pt>
                <c:pt idx="238">
                  <c:v>1878.721069335938</c:v>
                </c:pt>
                <c:pt idx="239">
                  <c:v>1909.242431640625</c:v>
                </c:pt>
                <c:pt idx="240">
                  <c:v>1936.734985351562</c:v>
                </c:pt>
                <c:pt idx="241">
                  <c:v>1983.612548828125</c:v>
                </c:pt>
                <c:pt idx="242">
                  <c:v>1994.190185546875</c:v>
                </c:pt>
                <c:pt idx="243">
                  <c:v>1996.286987304688</c:v>
                </c:pt>
                <c:pt idx="244">
                  <c:v>2017.489013671875</c:v>
                </c:pt>
                <c:pt idx="245">
                  <c:v>2034.496826171875</c:v>
                </c:pt>
                <c:pt idx="246">
                  <c:v>2015.85791015625</c:v>
                </c:pt>
                <c:pt idx="247">
                  <c:v>1987.153930664062</c:v>
                </c:pt>
                <c:pt idx="248">
                  <c:v>2005.699462890625</c:v>
                </c:pt>
                <c:pt idx="249">
                  <c:v>2029.464111328125</c:v>
                </c:pt>
                <c:pt idx="250">
                  <c:v>1969.26025390625</c:v>
                </c:pt>
                <c:pt idx="251">
                  <c:v>2017.628295898438</c:v>
                </c:pt>
                <c:pt idx="252">
                  <c:v>2048.3828125</c:v>
                </c:pt>
                <c:pt idx="253">
                  <c:v>1982.21435546875</c:v>
                </c:pt>
                <c:pt idx="254">
                  <c:v>1957.797119140625</c:v>
                </c:pt>
                <c:pt idx="255">
                  <c:v>2002.158325195312</c:v>
                </c:pt>
                <c:pt idx="256">
                  <c:v>1999.129150390625</c:v>
                </c:pt>
                <c:pt idx="257">
                  <c:v>2089.29541015625</c:v>
                </c:pt>
                <c:pt idx="258">
                  <c:v>2082.77197265625</c:v>
                </c:pt>
                <c:pt idx="259">
                  <c:v>2078.718017578125</c:v>
                </c:pt>
                <c:pt idx="260">
                  <c:v>2023.779418945312</c:v>
                </c:pt>
                <c:pt idx="261">
                  <c:v>2019.166259765625</c:v>
                </c:pt>
                <c:pt idx="262">
                  <c:v>2002.950073242188</c:v>
                </c:pt>
                <c:pt idx="263">
                  <c:v>1972.615234375</c:v>
                </c:pt>
                <c:pt idx="264">
                  <c:v>2032.027465820312</c:v>
                </c:pt>
                <c:pt idx="265">
                  <c:v>2016.277465820312</c:v>
                </c:pt>
                <c:pt idx="266">
                  <c:v>1993.258056640625</c:v>
                </c:pt>
                <c:pt idx="267">
                  <c:v>2044.795043945312</c:v>
                </c:pt>
                <c:pt idx="268">
                  <c:v>2066.36962890625</c:v>
                </c:pt>
                <c:pt idx="269">
                  <c:v>2092.231201171875</c:v>
                </c:pt>
                <c:pt idx="270">
                  <c:v>2135.473876953125</c:v>
                </c:pt>
                <c:pt idx="271">
                  <c:v>2110.450439453125</c:v>
                </c:pt>
                <c:pt idx="272">
                  <c:v>2167.672607421875</c:v>
                </c:pt>
                <c:pt idx="273">
                  <c:v>2217.858154296875</c:v>
                </c:pt>
                <c:pt idx="274">
                  <c:v>2152.481689453125</c:v>
                </c:pt>
                <c:pt idx="275">
                  <c:v>2142.277099609375</c:v>
                </c:pt>
                <c:pt idx="276">
                  <c:v>2125.0361328125</c:v>
                </c:pt>
                <c:pt idx="277">
                  <c:v>2172.006103515625</c:v>
                </c:pt>
                <c:pt idx="278">
                  <c:v>2189.10791015625</c:v>
                </c:pt>
                <c:pt idx="279">
                  <c:v>2193.114990234375</c:v>
                </c:pt>
                <c:pt idx="280">
                  <c:v>2151.36328125</c:v>
                </c:pt>
                <c:pt idx="281">
                  <c:v>2129.322998046875</c:v>
                </c:pt>
                <c:pt idx="282">
                  <c:v>2135.986572265625</c:v>
                </c:pt>
                <c:pt idx="283">
                  <c:v>2125.315673828125</c:v>
                </c:pt>
                <c:pt idx="284">
                  <c:v>2061.104248046875</c:v>
                </c:pt>
                <c:pt idx="285">
                  <c:v>2047.544189453125</c:v>
                </c:pt>
                <c:pt idx="286">
                  <c:v>2048.149658203125</c:v>
                </c:pt>
                <c:pt idx="287">
                  <c:v>2050.199951171875</c:v>
                </c:pt>
                <c:pt idx="288">
                  <c:v>2047.403930664062</c:v>
                </c:pt>
                <c:pt idx="289">
                  <c:v>2023.266967773438</c:v>
                </c:pt>
                <c:pt idx="290">
                  <c:v>2018.142700195312</c:v>
                </c:pt>
                <c:pt idx="291">
                  <c:v>2018.283813476562</c:v>
                </c:pt>
                <c:pt idx="292">
                  <c:v>1984.202392578125</c:v>
                </c:pt>
                <c:pt idx="293">
                  <c:v>2064.541015625</c:v>
                </c:pt>
                <c:pt idx="294">
                  <c:v>2073.0966796875</c:v>
                </c:pt>
                <c:pt idx="295">
                  <c:v>2071.0751953125</c:v>
                </c:pt>
                <c:pt idx="296">
                  <c:v>2117.84912109375</c:v>
                </c:pt>
                <c:pt idx="297">
                  <c:v>2166.080078125</c:v>
                </c:pt>
                <c:pt idx="298">
                  <c:v>2181.828125</c:v>
                </c:pt>
                <c:pt idx="299">
                  <c:v>2179.007568359375</c:v>
                </c:pt>
                <c:pt idx="300">
                  <c:v>2099.844482421875</c:v>
                </c:pt>
                <c:pt idx="301">
                  <c:v>2097.164794921875</c:v>
                </c:pt>
                <c:pt idx="302">
                  <c:v>2145.819580078125</c:v>
                </c:pt>
                <c:pt idx="303">
                  <c:v>2233.114990234375</c:v>
                </c:pt>
                <c:pt idx="304">
                  <c:v>2257.841796875</c:v>
                </c:pt>
                <c:pt idx="305">
                  <c:v>2348.94482421875</c:v>
                </c:pt>
                <c:pt idx="306">
                  <c:v>2325.017822265625</c:v>
                </c:pt>
                <c:pt idx="307">
                  <c:v>2347.48779296875</c:v>
                </c:pt>
                <c:pt idx="308">
                  <c:v>2341.61181640625</c:v>
                </c:pt>
                <c:pt idx="309">
                  <c:v>2303.017578125</c:v>
                </c:pt>
                <c:pt idx="310">
                  <c:v>2348.334228515625</c:v>
                </c:pt>
                <c:pt idx="311">
                  <c:v>2348.381103515625</c:v>
                </c:pt>
                <c:pt idx="312">
                  <c:v>2414.851806640625</c:v>
                </c:pt>
                <c:pt idx="313">
                  <c:v>2400.7490234375</c:v>
                </c:pt>
                <c:pt idx="314">
                  <c:v>2414.33447265625</c:v>
                </c:pt>
                <c:pt idx="315">
                  <c:v>2448.6982421875</c:v>
                </c:pt>
                <c:pt idx="316">
                  <c:v>2451.4716796875</c:v>
                </c:pt>
                <c:pt idx="317">
                  <c:v>2482.63916015625</c:v>
                </c:pt>
                <c:pt idx="318">
                  <c:v>2466.655517578125</c:v>
                </c:pt>
                <c:pt idx="319">
                  <c:v>2394.73193359375</c:v>
                </c:pt>
                <c:pt idx="320">
                  <c:v>2427.4970703125</c:v>
                </c:pt>
                <c:pt idx="321">
                  <c:v>2463.364990234375</c:v>
                </c:pt>
                <c:pt idx="322">
                  <c:v>2479.630126953125</c:v>
                </c:pt>
                <c:pt idx="323">
                  <c:v>2437.885986328125</c:v>
                </c:pt>
                <c:pt idx="324">
                  <c:v>2477.608642578125</c:v>
                </c:pt>
                <c:pt idx="325">
                  <c:v>2469.2412109375</c:v>
                </c:pt>
                <c:pt idx="326">
                  <c:v>2470.745361328125</c:v>
                </c:pt>
                <c:pt idx="327">
                  <c:v>2487.1513671875</c:v>
                </c:pt>
                <c:pt idx="328">
                  <c:v>2491.805419921875</c:v>
                </c:pt>
                <c:pt idx="329">
                  <c:v>2484.707275390625</c:v>
                </c:pt>
                <c:pt idx="330">
                  <c:v>2457.34765625</c:v>
                </c:pt>
                <c:pt idx="331">
                  <c:v>2439.718994140625</c:v>
                </c:pt>
                <c:pt idx="332">
                  <c:v>2486.30517578125</c:v>
                </c:pt>
                <c:pt idx="333">
                  <c:v>2524.053466796875</c:v>
                </c:pt>
                <c:pt idx="334">
                  <c:v>2521.609375</c:v>
                </c:pt>
                <c:pt idx="335">
                  <c:v>2476.95068359375</c:v>
                </c:pt>
                <c:pt idx="336">
                  <c:v>2469.570068359375</c:v>
                </c:pt>
                <c:pt idx="337">
                  <c:v>2437.651123046875</c:v>
                </c:pt>
                <c:pt idx="338">
                  <c:v>2433.42041015625</c:v>
                </c:pt>
                <c:pt idx="339">
                  <c:v>2420.21044921875</c:v>
                </c:pt>
                <c:pt idx="340">
                  <c:v>2417.7197265625</c:v>
                </c:pt>
                <c:pt idx="341">
                  <c:v>2421.715087890625</c:v>
                </c:pt>
                <c:pt idx="342">
                  <c:v>2500.7373046875</c:v>
                </c:pt>
                <c:pt idx="343">
                  <c:v>2450.108642578125</c:v>
                </c:pt>
                <c:pt idx="344">
                  <c:v>2447.85205078125</c:v>
                </c:pt>
                <c:pt idx="345">
                  <c:v>2445.031494140625</c:v>
                </c:pt>
                <c:pt idx="346">
                  <c:v>2419.176513671875</c:v>
                </c:pt>
                <c:pt idx="347">
                  <c:v>2411.18505859375</c:v>
                </c:pt>
                <c:pt idx="348">
                  <c:v>2422.984130859375</c:v>
                </c:pt>
                <c:pt idx="349">
                  <c:v>2433.84326171875</c:v>
                </c:pt>
                <c:pt idx="350">
                  <c:v>2426.039794921875</c:v>
                </c:pt>
                <c:pt idx="351">
                  <c:v>2431.868896484375</c:v>
                </c:pt>
                <c:pt idx="352">
                  <c:v>2417.578369140625</c:v>
                </c:pt>
                <c:pt idx="353">
                  <c:v>2407.236083984375</c:v>
                </c:pt>
                <c:pt idx="354">
                  <c:v>2376.91552734375</c:v>
                </c:pt>
                <c:pt idx="355">
                  <c:v>2424.958740234375</c:v>
                </c:pt>
                <c:pt idx="356">
                  <c:v>2429.001220703125</c:v>
                </c:pt>
                <c:pt idx="357">
                  <c:v>2466.655517578125</c:v>
                </c:pt>
                <c:pt idx="358">
                  <c:v>2531.6689453125</c:v>
                </c:pt>
                <c:pt idx="359">
                  <c:v>2521.609375</c:v>
                </c:pt>
                <c:pt idx="360">
                  <c:v>2501.395263671875</c:v>
                </c:pt>
                <c:pt idx="361">
                  <c:v>2518.976806640625</c:v>
                </c:pt>
                <c:pt idx="362">
                  <c:v>2540.459716796875</c:v>
                </c:pt>
                <c:pt idx="363">
                  <c:v>2539.002685546875</c:v>
                </c:pt>
                <c:pt idx="364">
                  <c:v>2535.147705078125</c:v>
                </c:pt>
                <c:pt idx="365">
                  <c:v>2465.62109375</c:v>
                </c:pt>
                <c:pt idx="366">
                  <c:v>2508.352294921875</c:v>
                </c:pt>
                <c:pt idx="367">
                  <c:v>2457.630126953125</c:v>
                </c:pt>
                <c:pt idx="368">
                  <c:v>2444.185302734375</c:v>
                </c:pt>
                <c:pt idx="369">
                  <c:v>2449.732421875</c:v>
                </c:pt>
                <c:pt idx="370">
                  <c:v>2398.0693359375</c:v>
                </c:pt>
                <c:pt idx="371">
                  <c:v>2436.335205078125</c:v>
                </c:pt>
                <c:pt idx="372">
                  <c:v>2412.87744140625</c:v>
                </c:pt>
                <c:pt idx="373">
                  <c:v>2421.715087890625</c:v>
                </c:pt>
                <c:pt idx="374">
                  <c:v>2435.582763671875</c:v>
                </c:pt>
                <c:pt idx="375">
                  <c:v>2446.582275390625</c:v>
                </c:pt>
                <c:pt idx="376">
                  <c:v>2428.484375</c:v>
                </c:pt>
                <c:pt idx="377">
                  <c:v>2445.313232421875</c:v>
                </c:pt>
                <c:pt idx="378">
                  <c:v>2495.142822265625</c:v>
                </c:pt>
                <c:pt idx="379">
                  <c:v>2419.176513671875</c:v>
                </c:pt>
                <c:pt idx="380">
                  <c:v>2355.5263671875</c:v>
                </c:pt>
                <c:pt idx="381">
                  <c:v>2368.31298828125</c:v>
                </c:pt>
                <c:pt idx="382">
                  <c:v>2373.248779296875</c:v>
                </c:pt>
                <c:pt idx="383">
                  <c:v>2398.116943359375</c:v>
                </c:pt>
                <c:pt idx="384">
                  <c:v>2415.247802734375</c:v>
                </c:pt>
                <c:pt idx="385">
                  <c:v>2383.540771484375</c:v>
                </c:pt>
                <c:pt idx="386">
                  <c:v>2410.089599609375</c:v>
                </c:pt>
                <c:pt idx="387">
                  <c:v>2385.48095703125</c:v>
                </c:pt>
                <c:pt idx="388">
                  <c:v>2397.2646484375</c:v>
                </c:pt>
                <c:pt idx="389">
                  <c:v>2374.54931640625</c:v>
                </c:pt>
                <c:pt idx="390">
                  <c:v>2379.091796875</c:v>
                </c:pt>
                <c:pt idx="391">
                  <c:v>2369.10693359375</c:v>
                </c:pt>
                <c:pt idx="392">
                  <c:v>2326.278076171875</c:v>
                </c:pt>
                <c:pt idx="393">
                  <c:v>2325.994140625</c:v>
                </c:pt>
                <c:pt idx="394">
                  <c:v>2345.25537109375</c:v>
                </c:pt>
                <c:pt idx="395">
                  <c:v>2328.3603515625</c:v>
                </c:pt>
                <c:pt idx="396">
                  <c:v>2350.792236328125</c:v>
                </c:pt>
                <c:pt idx="397">
                  <c:v>2367.544921875</c:v>
                </c:pt>
                <c:pt idx="398">
                  <c:v>2381.07958984375</c:v>
                </c:pt>
                <c:pt idx="399">
                  <c:v>2373.176513671875</c:v>
                </c:pt>
                <c:pt idx="400">
                  <c:v>2412.739501953125</c:v>
                </c:pt>
                <c:pt idx="401">
                  <c:v>2401.665771484375</c:v>
                </c:pt>
                <c:pt idx="402">
                  <c:v>2390.071533203125</c:v>
                </c:pt>
                <c:pt idx="403">
                  <c:v>2493.23828125</c:v>
                </c:pt>
                <c:pt idx="404">
                  <c:v>2540.704833984375</c:v>
                </c:pt>
                <c:pt idx="405">
                  <c:v>2520.35546875</c:v>
                </c:pt>
                <c:pt idx="406">
                  <c:v>2475.160888671875</c:v>
                </c:pt>
                <c:pt idx="407">
                  <c:v>2479.65625</c:v>
                </c:pt>
                <c:pt idx="408">
                  <c:v>2512.49951171875</c:v>
                </c:pt>
                <c:pt idx="409">
                  <c:v>2562.47412109375</c:v>
                </c:pt>
                <c:pt idx="410">
                  <c:v>2560.67578125</c:v>
                </c:pt>
                <c:pt idx="411">
                  <c:v>2576.57666015625</c:v>
                </c:pt>
                <c:pt idx="412">
                  <c:v>2571.84423828125</c:v>
                </c:pt>
                <c:pt idx="413">
                  <c:v>2565.2666015625</c:v>
                </c:pt>
                <c:pt idx="414">
                  <c:v>2540.98876953125</c:v>
                </c:pt>
                <c:pt idx="415">
                  <c:v>2520.73388671875</c:v>
                </c:pt>
                <c:pt idx="416">
                  <c:v>2528.353271484375</c:v>
                </c:pt>
                <c:pt idx="417">
                  <c:v>2572.64892578125</c:v>
                </c:pt>
                <c:pt idx="418">
                  <c:v>2531.42919921875</c:v>
                </c:pt>
                <c:pt idx="419">
                  <c:v>2523.526123046875</c:v>
                </c:pt>
                <c:pt idx="420">
                  <c:v>2503.7919921875</c:v>
                </c:pt>
                <c:pt idx="421">
                  <c:v>2480.839599609375</c:v>
                </c:pt>
                <c:pt idx="422">
                  <c:v>2477.384765625</c:v>
                </c:pt>
                <c:pt idx="423">
                  <c:v>2454.479736328125</c:v>
                </c:pt>
                <c:pt idx="424">
                  <c:v>2445.34619140625</c:v>
                </c:pt>
                <c:pt idx="425">
                  <c:v>2430.62841796875</c:v>
                </c:pt>
                <c:pt idx="426">
                  <c:v>2424.002685546875</c:v>
                </c:pt>
                <c:pt idx="427">
                  <c:v>2421.49462890625</c:v>
                </c:pt>
                <c:pt idx="428">
                  <c:v>2406.01953125</c:v>
                </c:pt>
                <c:pt idx="429">
                  <c:v>2400.387939453125</c:v>
                </c:pt>
                <c:pt idx="430">
                  <c:v>2445.440673828125</c:v>
                </c:pt>
                <c:pt idx="431">
                  <c:v>2438.578857421875</c:v>
                </c:pt>
                <c:pt idx="432">
                  <c:v>2483.6318359375</c:v>
                </c:pt>
                <c:pt idx="433">
                  <c:v>2502.37255859375</c:v>
                </c:pt>
                <c:pt idx="434">
                  <c:v>2454.479736328125</c:v>
                </c:pt>
                <c:pt idx="435">
                  <c:v>2451.451416015625</c:v>
                </c:pt>
                <c:pt idx="436">
                  <c:v>2483.584228515625</c:v>
                </c:pt>
                <c:pt idx="437">
                  <c:v>2458.123779296875</c:v>
                </c:pt>
                <c:pt idx="438">
                  <c:v>2524.8037109375</c:v>
                </c:pt>
                <c:pt idx="439">
                  <c:v>2542.45556640625</c:v>
                </c:pt>
                <c:pt idx="440">
                  <c:v>2507.956298828125</c:v>
                </c:pt>
                <c:pt idx="441">
                  <c:v>2412.361083984375</c:v>
                </c:pt>
                <c:pt idx="442">
                  <c:v>2457.461181640625</c:v>
                </c:pt>
                <c:pt idx="443">
                  <c:v>2461.342041015625</c:v>
                </c:pt>
                <c:pt idx="444">
                  <c:v>2482.022705078125</c:v>
                </c:pt>
                <c:pt idx="445">
                  <c:v>2472.368408203125</c:v>
                </c:pt>
                <c:pt idx="446">
                  <c:v>2430.722900390625</c:v>
                </c:pt>
                <c:pt idx="447">
                  <c:v>2438.862548828125</c:v>
                </c:pt>
                <c:pt idx="448">
                  <c:v>2436.49658203125</c:v>
                </c:pt>
                <c:pt idx="449">
                  <c:v>2493.853515625</c:v>
                </c:pt>
                <c:pt idx="450">
                  <c:v>2507.009765625</c:v>
                </c:pt>
                <c:pt idx="451">
                  <c:v>2496.456787109375</c:v>
                </c:pt>
                <c:pt idx="452">
                  <c:v>2462.00439453125</c:v>
                </c:pt>
                <c:pt idx="453">
                  <c:v>2444.58935546875</c:v>
                </c:pt>
                <c:pt idx="454">
                  <c:v>2448.2802734375</c:v>
                </c:pt>
                <c:pt idx="455">
                  <c:v>2439.572265625</c:v>
                </c:pt>
                <c:pt idx="456">
                  <c:v>2442.885009765625</c:v>
                </c:pt>
                <c:pt idx="457">
                  <c:v>2441.560546875</c:v>
                </c:pt>
                <c:pt idx="458">
                  <c:v>2412.076904296875</c:v>
                </c:pt>
                <c:pt idx="459">
                  <c:v>2391.869873046875</c:v>
                </c:pt>
                <c:pt idx="460">
                  <c:v>2380.890625</c:v>
                </c:pt>
                <c:pt idx="461">
                  <c:v>2377.056884765625</c:v>
                </c:pt>
                <c:pt idx="462">
                  <c:v>2381.50537109375</c:v>
                </c:pt>
                <c:pt idx="463">
                  <c:v>2360.58837890625</c:v>
                </c:pt>
                <c:pt idx="464">
                  <c:v>2357.3701171875</c:v>
                </c:pt>
                <c:pt idx="465">
                  <c:v>2351.26513671875</c:v>
                </c:pt>
                <c:pt idx="466">
                  <c:v>2336.07421875</c:v>
                </c:pt>
                <c:pt idx="467">
                  <c:v>2328.9755859375</c:v>
                </c:pt>
                <c:pt idx="468">
                  <c:v>2334.27587890625</c:v>
                </c:pt>
                <c:pt idx="469">
                  <c:v>2323.95947265625</c:v>
                </c:pt>
                <c:pt idx="470">
                  <c:v>2338.771484375</c:v>
                </c:pt>
                <c:pt idx="471">
                  <c:v>2351.880615234375</c:v>
                </c:pt>
                <c:pt idx="472">
                  <c:v>2352.1171875</c:v>
                </c:pt>
                <c:pt idx="473">
                  <c:v>2329.685546875</c:v>
                </c:pt>
                <c:pt idx="474">
                  <c:v>2333.518798828125</c:v>
                </c:pt>
                <c:pt idx="475">
                  <c:v>2323.72265625</c:v>
                </c:pt>
                <c:pt idx="476">
                  <c:v>2311.749755859375</c:v>
                </c:pt>
                <c:pt idx="477">
                  <c:v>2277.344970703125</c:v>
                </c:pt>
                <c:pt idx="478">
                  <c:v>2327.745361328125</c:v>
                </c:pt>
                <c:pt idx="479">
                  <c:v>2316.434326171875</c:v>
                </c:pt>
                <c:pt idx="480">
                  <c:v>2376.8203125</c:v>
                </c:pt>
                <c:pt idx="481">
                  <c:v>2330.8212890625</c:v>
                </c:pt>
                <c:pt idx="482">
                  <c:v>2343.835693359375</c:v>
                </c:pt>
                <c:pt idx="483">
                  <c:v>2352.1171875</c:v>
                </c:pt>
                <c:pt idx="484">
                  <c:v>2348.04736328125</c:v>
                </c:pt>
                <c:pt idx="485">
                  <c:v>2365.273193359375</c:v>
                </c:pt>
                <c:pt idx="486">
                  <c:v>2349.9404296875</c:v>
                </c:pt>
                <c:pt idx="487">
                  <c:v>2395.4189453125</c:v>
                </c:pt>
                <c:pt idx="488">
                  <c:v>2423.3408203125</c:v>
                </c:pt>
                <c:pt idx="489">
                  <c:v>2400.387939453125</c:v>
                </c:pt>
                <c:pt idx="490">
                  <c:v>2444.5419921875</c:v>
                </c:pt>
                <c:pt idx="491">
                  <c:v>2427.97802734375</c:v>
                </c:pt>
                <c:pt idx="492">
                  <c:v>2396.649169921875</c:v>
                </c:pt>
                <c:pt idx="493">
                  <c:v>2411.4150390625</c:v>
                </c:pt>
                <c:pt idx="494">
                  <c:v>2393.62060546875</c:v>
                </c:pt>
                <c:pt idx="495">
                  <c:v>2400.482666015625</c:v>
                </c:pt>
                <c:pt idx="496">
                  <c:v>2415.29541015625</c:v>
                </c:pt>
                <c:pt idx="497">
                  <c:v>2405.072998046875</c:v>
                </c:pt>
                <c:pt idx="498">
                  <c:v>2396.129150390625</c:v>
                </c:pt>
                <c:pt idx="499">
                  <c:v>2359.216064453125</c:v>
                </c:pt>
                <c:pt idx="500">
                  <c:v>2364.279541015625</c:v>
                </c:pt>
                <c:pt idx="501">
                  <c:v>2365.983154296875</c:v>
                </c:pt>
                <c:pt idx="502">
                  <c:v>2357.180908203125</c:v>
                </c:pt>
                <c:pt idx="503">
                  <c:v>2376.44189453125</c:v>
                </c:pt>
                <c:pt idx="504">
                  <c:v>2336.8310546875</c:v>
                </c:pt>
                <c:pt idx="505">
                  <c:v>2325.8046875</c:v>
                </c:pt>
                <c:pt idx="506">
                  <c:v>2320.504638671875</c:v>
                </c:pt>
                <c:pt idx="507">
                  <c:v>2352.968994140625</c:v>
                </c:pt>
                <c:pt idx="508">
                  <c:v>2372.608642578125</c:v>
                </c:pt>
                <c:pt idx="509">
                  <c:v>2366.9296875</c:v>
                </c:pt>
                <c:pt idx="510">
                  <c:v>2381.647705078125</c:v>
                </c:pt>
                <c:pt idx="511">
                  <c:v>2381.17431640625</c:v>
                </c:pt>
                <c:pt idx="512">
                  <c:v>2387.705322265625</c:v>
                </c:pt>
                <c:pt idx="513">
                  <c:v>2453.67529296875</c:v>
                </c:pt>
                <c:pt idx="514">
                  <c:v>2483.01611328125</c:v>
                </c:pt>
                <c:pt idx="515">
                  <c:v>2519.787353515625</c:v>
                </c:pt>
                <c:pt idx="516">
                  <c:v>2532.70703125</c:v>
                </c:pt>
                <c:pt idx="517">
                  <c:v>2519.314208984375</c:v>
                </c:pt>
                <c:pt idx="518">
                  <c:v>2486.9443359375</c:v>
                </c:pt>
                <c:pt idx="519">
                  <c:v>2500.1005859375</c:v>
                </c:pt>
                <c:pt idx="520">
                  <c:v>2496.929931640625</c:v>
                </c:pt>
                <c:pt idx="521">
                  <c:v>2487.654296875</c:v>
                </c:pt>
                <c:pt idx="522">
                  <c:v>2475.0185546875</c:v>
                </c:pt>
                <c:pt idx="523">
                  <c:v>2458.265625</c:v>
                </c:pt>
                <c:pt idx="524">
                  <c:v>2510.41748046875</c:v>
                </c:pt>
                <c:pt idx="525">
                  <c:v>2508.47705078125</c:v>
                </c:pt>
                <c:pt idx="526">
                  <c:v>2514.392578125</c:v>
                </c:pt>
                <c:pt idx="527">
                  <c:v>2524.8037109375</c:v>
                </c:pt>
                <c:pt idx="528">
                  <c:v>2553.529541015625</c:v>
                </c:pt>
                <c:pt idx="529">
                  <c:v>2571.323974609375</c:v>
                </c:pt>
                <c:pt idx="530">
                  <c:v>2551.542236328125</c:v>
                </c:pt>
                <c:pt idx="531">
                  <c:v>2547.140869140625</c:v>
                </c:pt>
                <c:pt idx="532">
                  <c:v>2570.85009765625</c:v>
                </c:pt>
                <c:pt idx="533">
                  <c:v>2536.492919921875</c:v>
                </c:pt>
                <c:pt idx="534">
                  <c:v>2495.13134765625</c:v>
                </c:pt>
                <c:pt idx="535">
                  <c:v>2501.993408203125</c:v>
                </c:pt>
                <c:pt idx="536">
                  <c:v>2532.70703125</c:v>
                </c:pt>
                <c:pt idx="537">
                  <c:v>2554.334228515625</c:v>
                </c:pt>
                <c:pt idx="538">
                  <c:v>2545.7685546875</c:v>
                </c:pt>
                <c:pt idx="539">
                  <c:v>2570.32958984375</c:v>
                </c:pt>
                <c:pt idx="540">
                  <c:v>2560.40576171875</c:v>
                </c:pt>
                <c:pt idx="541">
                  <c:v>2553.583740234375</c:v>
                </c:pt>
                <c:pt idx="542">
                  <c:v>2554.060791015625</c:v>
                </c:pt>
                <c:pt idx="543">
                  <c:v>2532.8291015625</c:v>
                </c:pt>
                <c:pt idx="544">
                  <c:v>2520.6630859375</c:v>
                </c:pt>
                <c:pt idx="545">
                  <c:v>2530.68212890625</c:v>
                </c:pt>
                <c:pt idx="546">
                  <c:v>2529.966552734375</c:v>
                </c:pt>
                <c:pt idx="547">
                  <c:v>2539.412841796875</c:v>
                </c:pt>
                <c:pt idx="548">
                  <c:v>2555.53955078125</c:v>
                </c:pt>
                <c:pt idx="549">
                  <c:v>2577.390869140625</c:v>
                </c:pt>
                <c:pt idx="550">
                  <c:v>2576.38916015625</c:v>
                </c:pt>
                <c:pt idx="551">
                  <c:v>2629.682373046875</c:v>
                </c:pt>
                <c:pt idx="552">
                  <c:v>2630.874755859375</c:v>
                </c:pt>
                <c:pt idx="553">
                  <c:v>2574.576171875</c:v>
                </c:pt>
                <c:pt idx="554">
                  <c:v>2534.928466796875</c:v>
                </c:pt>
                <c:pt idx="555">
                  <c:v>2561.59912109375</c:v>
                </c:pt>
                <c:pt idx="556">
                  <c:v>2551.2451171875</c:v>
                </c:pt>
                <c:pt idx="557">
                  <c:v>2533.163330078125</c:v>
                </c:pt>
                <c:pt idx="558">
                  <c:v>2554.346435546875</c:v>
                </c:pt>
                <c:pt idx="559">
                  <c:v>2558.9267578125</c:v>
                </c:pt>
                <c:pt idx="560">
                  <c:v>2559.976806640625</c:v>
                </c:pt>
                <c:pt idx="561">
                  <c:v>2549.289306640625</c:v>
                </c:pt>
                <c:pt idx="562">
                  <c:v>2579.490478515625</c:v>
                </c:pt>
                <c:pt idx="563">
                  <c:v>2484.7841796875</c:v>
                </c:pt>
                <c:pt idx="564">
                  <c:v>2462.121826171875</c:v>
                </c:pt>
                <c:pt idx="565">
                  <c:v>2450.57568359375</c:v>
                </c:pt>
                <c:pt idx="566">
                  <c:v>2465.03173828125</c:v>
                </c:pt>
                <c:pt idx="567">
                  <c:v>2452.197998046875</c:v>
                </c:pt>
                <c:pt idx="568">
                  <c:v>2466.2724609375</c:v>
                </c:pt>
                <c:pt idx="569">
                  <c:v>2443.562255859375</c:v>
                </c:pt>
                <c:pt idx="570">
                  <c:v>2434.30615234375</c:v>
                </c:pt>
                <c:pt idx="571">
                  <c:v>2451.338623046875</c:v>
                </c:pt>
                <c:pt idx="572">
                  <c:v>2434.4970703125</c:v>
                </c:pt>
                <c:pt idx="573">
                  <c:v>2429.439453125</c:v>
                </c:pt>
                <c:pt idx="574">
                  <c:v>2451.57763671875</c:v>
                </c:pt>
                <c:pt idx="575">
                  <c:v>2448.380859375</c:v>
                </c:pt>
                <c:pt idx="576">
                  <c:v>2435.355712890625</c:v>
                </c:pt>
                <c:pt idx="577">
                  <c:v>2420.5654296875</c:v>
                </c:pt>
                <c:pt idx="578">
                  <c:v>2387.26318359375</c:v>
                </c:pt>
                <c:pt idx="579">
                  <c:v>2417.13037109375</c:v>
                </c:pt>
                <c:pt idx="580">
                  <c:v>2435.7373046875</c:v>
                </c:pt>
                <c:pt idx="581">
                  <c:v>2426.8154296875</c:v>
                </c:pt>
                <c:pt idx="582">
                  <c:v>2437.788818359375</c:v>
                </c:pt>
                <c:pt idx="583">
                  <c:v>2445.422607421875</c:v>
                </c:pt>
                <c:pt idx="584">
                  <c:v>2448.3330078125</c:v>
                </c:pt>
                <c:pt idx="585">
                  <c:v>2456.20556640625</c:v>
                </c:pt>
                <c:pt idx="586">
                  <c:v>2463.07568359375</c:v>
                </c:pt>
                <c:pt idx="587">
                  <c:v>2446.186279296875</c:v>
                </c:pt>
                <c:pt idx="588">
                  <c:v>2438.6953125</c:v>
                </c:pt>
                <c:pt idx="589">
                  <c:v>2410.498291015625</c:v>
                </c:pt>
                <c:pt idx="590">
                  <c:v>2416.03271484375</c:v>
                </c:pt>
                <c:pt idx="591">
                  <c:v>2390.364501953125</c:v>
                </c:pt>
                <c:pt idx="592">
                  <c:v>2390.125732421875</c:v>
                </c:pt>
                <c:pt idx="593">
                  <c:v>2386.88134765625</c:v>
                </c:pt>
                <c:pt idx="594">
                  <c:v>2392.2724609375</c:v>
                </c:pt>
                <c:pt idx="595">
                  <c:v>2407.9697265625</c:v>
                </c:pt>
                <c:pt idx="596">
                  <c:v>2392.654541015625</c:v>
                </c:pt>
                <c:pt idx="597">
                  <c:v>2398.7138671875</c:v>
                </c:pt>
                <c:pt idx="598">
                  <c:v>2420.135986328125</c:v>
                </c:pt>
                <c:pt idx="599">
                  <c:v>2384.448486328125</c:v>
                </c:pt>
                <c:pt idx="600">
                  <c:v>2391.79541015625</c:v>
                </c:pt>
                <c:pt idx="601">
                  <c:v>2386.30908203125</c:v>
                </c:pt>
                <c:pt idx="602">
                  <c:v>2356.6328125</c:v>
                </c:pt>
                <c:pt idx="603">
                  <c:v>2374.715087890625</c:v>
                </c:pt>
                <c:pt idx="604">
                  <c:v>2353.913330078125</c:v>
                </c:pt>
                <c:pt idx="605">
                  <c:v>2360.115478515625</c:v>
                </c:pt>
                <c:pt idx="606">
                  <c:v>2368.799072265625</c:v>
                </c:pt>
                <c:pt idx="607">
                  <c:v>2362.50146484375</c:v>
                </c:pt>
                <c:pt idx="608">
                  <c:v>2365.458984375</c:v>
                </c:pt>
                <c:pt idx="609">
                  <c:v>2387.21533203125</c:v>
                </c:pt>
                <c:pt idx="610">
                  <c:v>2347.7109375</c:v>
                </c:pt>
                <c:pt idx="611">
                  <c:v>2352.720703125</c:v>
                </c:pt>
                <c:pt idx="612">
                  <c:v>2355.869140625</c:v>
                </c:pt>
                <c:pt idx="613">
                  <c:v>2393.036376953125</c:v>
                </c:pt>
                <c:pt idx="614">
                  <c:v>2404.2001953125</c:v>
                </c:pt>
                <c:pt idx="615">
                  <c:v>2384.972900390625</c:v>
                </c:pt>
                <c:pt idx="616">
                  <c:v>2396.328125</c:v>
                </c:pt>
                <c:pt idx="617">
                  <c:v>2401.00390625</c:v>
                </c:pt>
                <c:pt idx="618">
                  <c:v>2439.36328125</c:v>
                </c:pt>
                <c:pt idx="619">
                  <c:v>2439.935791015625</c:v>
                </c:pt>
                <c:pt idx="620">
                  <c:v>2451.81591796875</c:v>
                </c:pt>
                <c:pt idx="621">
                  <c:v>2441.17626953125</c:v>
                </c:pt>
                <c:pt idx="622">
                  <c:v>2439.124755859375</c:v>
                </c:pt>
                <c:pt idx="623">
                  <c:v>2431.586669921875</c:v>
                </c:pt>
                <c:pt idx="624">
                  <c:v>2431.443603515625</c:v>
                </c:pt>
                <c:pt idx="625">
                  <c:v>2380.917724609375</c:v>
                </c:pt>
                <c:pt idx="626">
                  <c:v>2369.801025390625</c:v>
                </c:pt>
                <c:pt idx="627">
                  <c:v>2363.884765625</c:v>
                </c:pt>
                <c:pt idx="628">
                  <c:v>2363.026123046875</c:v>
                </c:pt>
                <c:pt idx="629">
                  <c:v>2368.41748046875</c:v>
                </c:pt>
                <c:pt idx="630">
                  <c:v>2365.411376953125</c:v>
                </c:pt>
                <c:pt idx="631">
                  <c:v>2370.27783203125</c:v>
                </c:pt>
                <c:pt idx="632">
                  <c:v>2359.06591796875</c:v>
                </c:pt>
                <c:pt idx="633">
                  <c:v>2390.353515625</c:v>
                </c:pt>
                <c:pt idx="634">
                  <c:v>2411.93310546875</c:v>
                </c:pt>
                <c:pt idx="635">
                  <c:v>2400.54248046875</c:v>
                </c:pt>
                <c:pt idx="636">
                  <c:v>2399.629150390625</c:v>
                </c:pt>
                <c:pt idx="637">
                  <c:v>2421.64111328125</c:v>
                </c:pt>
                <c:pt idx="638">
                  <c:v>2380.645263671875</c:v>
                </c:pt>
                <c:pt idx="639">
                  <c:v>2390.113525390625</c:v>
                </c:pt>
                <c:pt idx="640">
                  <c:v>2382.039306640625</c:v>
                </c:pt>
                <c:pt idx="641">
                  <c:v>2389.968994140625</c:v>
                </c:pt>
                <c:pt idx="642">
                  <c:v>2394.5830078125</c:v>
                </c:pt>
                <c:pt idx="643">
                  <c:v>2430.724609375</c:v>
                </c:pt>
                <c:pt idx="644">
                  <c:v>2409.241455078125</c:v>
                </c:pt>
                <c:pt idx="645">
                  <c:v>2408.08837890625</c:v>
                </c:pt>
                <c:pt idx="646">
                  <c:v>2424.09228515625</c:v>
                </c:pt>
                <c:pt idx="647">
                  <c:v>2422.169677734375</c:v>
                </c:pt>
                <c:pt idx="648">
                  <c:v>2417.652099609375</c:v>
                </c:pt>
                <c:pt idx="649">
                  <c:v>2413.1826171875</c:v>
                </c:pt>
                <c:pt idx="650">
                  <c:v>2427.1201171875</c:v>
                </c:pt>
                <c:pt idx="651">
                  <c:v>2446.8251953125</c:v>
                </c:pt>
                <c:pt idx="652">
                  <c:v>2464.222900390625</c:v>
                </c:pt>
                <c:pt idx="653">
                  <c:v>2501.374267578125</c:v>
                </c:pt>
                <c:pt idx="654">
                  <c:v>2463.838623046875</c:v>
                </c:pt>
                <c:pt idx="655">
                  <c:v>2468.06787109375</c:v>
                </c:pt>
                <c:pt idx="656">
                  <c:v>2420.583740234375</c:v>
                </c:pt>
                <c:pt idx="657">
                  <c:v>2424.476806640625</c:v>
                </c:pt>
                <c:pt idx="658">
                  <c:v>2406.5498046875</c:v>
                </c:pt>
                <c:pt idx="659">
                  <c:v>2405.684814453125</c:v>
                </c:pt>
                <c:pt idx="660">
                  <c:v>2414.480224609375</c:v>
                </c:pt>
                <c:pt idx="661">
                  <c:v>2418.757568359375</c:v>
                </c:pt>
                <c:pt idx="662">
                  <c:v>2425.0537109375</c:v>
                </c:pt>
                <c:pt idx="663">
                  <c:v>2437.1650390625</c:v>
                </c:pt>
                <c:pt idx="664">
                  <c:v>2461.387451171875</c:v>
                </c:pt>
                <c:pt idx="665">
                  <c:v>2458.311767578125</c:v>
                </c:pt>
                <c:pt idx="666">
                  <c:v>2454.178466796875</c:v>
                </c:pt>
                <c:pt idx="667">
                  <c:v>2475.70947265625</c:v>
                </c:pt>
                <c:pt idx="668">
                  <c:v>2484.5048828125</c:v>
                </c:pt>
                <c:pt idx="669">
                  <c:v>2507.141357421875</c:v>
                </c:pt>
                <c:pt idx="670">
                  <c:v>2531.65234375</c:v>
                </c:pt>
                <c:pt idx="671">
                  <c:v>2560.633056640625</c:v>
                </c:pt>
                <c:pt idx="672">
                  <c:v>2551.7900390625</c:v>
                </c:pt>
                <c:pt idx="673">
                  <c:v>2512.42822265625</c:v>
                </c:pt>
                <c:pt idx="674">
                  <c:v>2505.459228515625</c:v>
                </c:pt>
                <c:pt idx="675">
                  <c:v>2492.002197265625</c:v>
                </c:pt>
                <c:pt idx="676">
                  <c:v>2518.435791015625</c:v>
                </c:pt>
                <c:pt idx="677">
                  <c:v>2478.2568359375</c:v>
                </c:pt>
                <c:pt idx="678">
                  <c:v>2479.69873046875</c:v>
                </c:pt>
                <c:pt idx="679">
                  <c:v>2477.439697265625</c:v>
                </c:pt>
                <c:pt idx="680">
                  <c:v>2437.837646484375</c:v>
                </c:pt>
                <c:pt idx="681">
                  <c:v>2445.335205078125</c:v>
                </c:pt>
                <c:pt idx="682">
                  <c:v>2473.402587890625</c:v>
                </c:pt>
                <c:pt idx="683">
                  <c:v>2469.4619140625</c:v>
                </c:pt>
                <c:pt idx="684">
                  <c:v>2463.502197265625</c:v>
                </c:pt>
                <c:pt idx="685">
                  <c:v>2449.18017578125</c:v>
                </c:pt>
                <c:pt idx="686">
                  <c:v>2465.90478515625</c:v>
                </c:pt>
                <c:pt idx="687">
                  <c:v>2283.418212890625</c:v>
                </c:pt>
                <c:pt idx="688">
                  <c:v>2346.954345703125</c:v>
                </c:pt>
                <c:pt idx="689">
                  <c:v>2334.122314453125</c:v>
                </c:pt>
                <c:pt idx="690">
                  <c:v>2349.59765625</c:v>
                </c:pt>
                <c:pt idx="691">
                  <c:v>2363.295166015625</c:v>
                </c:pt>
                <c:pt idx="692">
                  <c:v>2385.30712890625</c:v>
                </c:pt>
                <c:pt idx="693">
                  <c:v>2377.66552734375</c:v>
                </c:pt>
                <c:pt idx="694">
                  <c:v>2357.479736328125</c:v>
                </c:pt>
                <c:pt idx="695">
                  <c:v>2325.6640625</c:v>
                </c:pt>
                <c:pt idx="696">
                  <c:v>2332.248046875</c:v>
                </c:pt>
                <c:pt idx="697">
                  <c:v>2331.3828125</c:v>
                </c:pt>
                <c:pt idx="698">
                  <c:v>2323.308837890625</c:v>
                </c:pt>
                <c:pt idx="699">
                  <c:v>2330.13330078125</c:v>
                </c:pt>
                <c:pt idx="700">
                  <c:v>2293.12646484375</c:v>
                </c:pt>
                <c:pt idx="701">
                  <c:v>2301.152587890625</c:v>
                </c:pt>
                <c:pt idx="702">
                  <c:v>2295.3369140625</c:v>
                </c:pt>
                <c:pt idx="703">
                  <c:v>2259.67626953125</c:v>
                </c:pt>
                <c:pt idx="704">
                  <c:v>2283.1298828125</c:v>
                </c:pt>
                <c:pt idx="705">
                  <c:v>2294.568115234375</c:v>
                </c:pt>
                <c:pt idx="706">
                  <c:v>2310.861083984375</c:v>
                </c:pt>
                <c:pt idx="707">
                  <c:v>2313.744873046875</c:v>
                </c:pt>
                <c:pt idx="708">
                  <c:v>2295.481689453125</c:v>
                </c:pt>
                <c:pt idx="709">
                  <c:v>2301.248779296875</c:v>
                </c:pt>
                <c:pt idx="710">
                  <c:v>2311.005126953125</c:v>
                </c:pt>
                <c:pt idx="711">
                  <c:v>2312.014404296875</c:v>
                </c:pt>
                <c:pt idx="712">
                  <c:v>2327.63427734375</c:v>
                </c:pt>
                <c:pt idx="713">
                  <c:v>2318.742919921875</c:v>
                </c:pt>
                <c:pt idx="714">
                  <c:v>2316.24365234375</c:v>
                </c:pt>
                <c:pt idx="715">
                  <c:v>2328.066650390625</c:v>
                </c:pt>
                <c:pt idx="716">
                  <c:v>2306.77587890625</c:v>
                </c:pt>
                <c:pt idx="717">
                  <c:v>2307.689208984375</c:v>
                </c:pt>
                <c:pt idx="718">
                  <c:v>2325.711669921875</c:v>
                </c:pt>
                <c:pt idx="719">
                  <c:v>2297.16357421875</c:v>
                </c:pt>
                <c:pt idx="720">
                  <c:v>2285.91748046875</c:v>
                </c:pt>
                <c:pt idx="721">
                  <c:v>2222.909423828125</c:v>
                </c:pt>
                <c:pt idx="722">
                  <c:v>2244.056640625</c:v>
                </c:pt>
                <c:pt idx="723">
                  <c:v>2237.424072265625</c:v>
                </c:pt>
                <c:pt idx="724">
                  <c:v>2210.750244140625</c:v>
                </c:pt>
                <c:pt idx="725">
                  <c:v>2179.02978515625</c:v>
                </c:pt>
                <c:pt idx="726">
                  <c:v>2154.99951171875</c:v>
                </c:pt>
                <c:pt idx="727">
                  <c:v>2155.384521484375</c:v>
                </c:pt>
                <c:pt idx="728">
                  <c:v>2169.033203125</c:v>
                </c:pt>
                <c:pt idx="729">
                  <c:v>2153.125244140625</c:v>
                </c:pt>
                <c:pt idx="730">
                  <c:v>2152.8369140625</c:v>
                </c:pt>
                <c:pt idx="731">
                  <c:v>2176.531005859375</c:v>
                </c:pt>
                <c:pt idx="732">
                  <c:v>2197.2451171875</c:v>
                </c:pt>
                <c:pt idx="733">
                  <c:v>2198.01416015625</c:v>
                </c:pt>
                <c:pt idx="734">
                  <c:v>2177.347900390625</c:v>
                </c:pt>
                <c:pt idx="735">
                  <c:v>2177.107421875</c:v>
                </c:pt>
                <c:pt idx="736">
                  <c:v>2179.02978515625</c:v>
                </c:pt>
                <c:pt idx="737">
                  <c:v>2180.952392578125</c:v>
                </c:pt>
                <c:pt idx="738">
                  <c:v>2176.338623046875</c:v>
                </c:pt>
                <c:pt idx="739">
                  <c:v>2173.214599609375</c:v>
                </c:pt>
                <c:pt idx="740">
                  <c:v>2145.72412109375</c:v>
                </c:pt>
                <c:pt idx="741">
                  <c:v>2108.957275390625</c:v>
                </c:pt>
                <c:pt idx="742">
                  <c:v>2134.670166015625</c:v>
                </c:pt>
                <c:pt idx="743">
                  <c:v>2128.902587890625</c:v>
                </c:pt>
                <c:pt idx="744">
                  <c:v>2145.051025390625</c:v>
                </c:pt>
                <c:pt idx="745">
                  <c:v>2154.567138671875</c:v>
                </c:pt>
                <c:pt idx="746">
                  <c:v>2174.992919921875</c:v>
                </c:pt>
                <c:pt idx="747">
                  <c:v>2172.58984375</c:v>
                </c:pt>
                <c:pt idx="748">
                  <c:v>2144.330078125</c:v>
                </c:pt>
                <c:pt idx="749">
                  <c:v>2136.4482421875</c:v>
                </c:pt>
                <c:pt idx="750">
                  <c:v>2139.764404296875</c:v>
                </c:pt>
                <c:pt idx="751">
                  <c:v>2143.945556640625</c:v>
                </c:pt>
                <c:pt idx="752">
                  <c:v>2139.95654296875</c:v>
                </c:pt>
                <c:pt idx="753">
                  <c:v>2131.065673828125</c:v>
                </c:pt>
                <c:pt idx="754">
                  <c:v>2168.69677734375</c:v>
                </c:pt>
                <c:pt idx="755">
                  <c:v>2287.11865234375</c:v>
                </c:pt>
                <c:pt idx="756">
                  <c:v>2250.25634765625</c:v>
                </c:pt>
                <c:pt idx="757">
                  <c:v>2235.453369140625</c:v>
                </c:pt>
                <c:pt idx="758">
                  <c:v>2270.92236328125</c:v>
                </c:pt>
                <c:pt idx="759">
                  <c:v>2269.095947265625</c:v>
                </c:pt>
                <c:pt idx="760">
                  <c:v>2258.474609375</c:v>
                </c:pt>
                <c:pt idx="761">
                  <c:v>2233.194580078125</c:v>
                </c:pt>
                <c:pt idx="762">
                  <c:v>2252.27490234375</c:v>
                </c:pt>
                <c:pt idx="763">
                  <c:v>2230.359130859375</c:v>
                </c:pt>
                <c:pt idx="764">
                  <c:v>2221.083251953125</c:v>
                </c:pt>
                <c:pt idx="765">
                  <c:v>2275.103515625</c:v>
                </c:pt>
                <c:pt idx="766">
                  <c:v>2290.0986328125</c:v>
                </c:pt>
                <c:pt idx="767">
                  <c:v>2277.170166015625</c:v>
                </c:pt>
                <c:pt idx="768">
                  <c:v>2292.021240234375</c:v>
                </c:pt>
                <c:pt idx="769">
                  <c:v>2303.027099609375</c:v>
                </c:pt>
                <c:pt idx="770">
                  <c:v>2281.3515625</c:v>
                </c:pt>
                <c:pt idx="771">
                  <c:v>2260.20458984375</c:v>
                </c:pt>
                <c:pt idx="772">
                  <c:v>2238.7216796875</c:v>
                </c:pt>
                <c:pt idx="773">
                  <c:v>2264.530029296875</c:v>
                </c:pt>
                <c:pt idx="774">
                  <c:v>2399.485107421875</c:v>
                </c:pt>
                <c:pt idx="775">
                  <c:v>2501.806640625</c:v>
                </c:pt>
                <c:pt idx="776">
                  <c:v>2450.718017578125</c:v>
                </c:pt>
                <c:pt idx="777">
                  <c:v>2477.82421875</c:v>
                </c:pt>
                <c:pt idx="778">
                  <c:v>2465.857421875</c:v>
                </c:pt>
                <c:pt idx="779">
                  <c:v>2457.2060546875</c:v>
                </c:pt>
                <c:pt idx="780">
                  <c:v>2430.628662109375</c:v>
                </c:pt>
                <c:pt idx="781">
                  <c:v>2390.93017578125</c:v>
                </c:pt>
                <c:pt idx="782">
                  <c:v>2406.799072265625</c:v>
                </c:pt>
                <c:pt idx="783">
                  <c:v>2413.10791015625</c:v>
                </c:pt>
                <c:pt idx="784">
                  <c:v>2384.718505859375</c:v>
                </c:pt>
                <c:pt idx="785">
                  <c:v>2409.17724609375</c:v>
                </c:pt>
                <c:pt idx="786">
                  <c:v>2369.48046875</c:v>
                </c:pt>
                <c:pt idx="787">
                  <c:v>2370.35400390625</c:v>
                </c:pt>
                <c:pt idx="788">
                  <c:v>2360.64794921875</c:v>
                </c:pt>
                <c:pt idx="789">
                  <c:v>2373.654296875</c:v>
                </c:pt>
                <c:pt idx="790">
                  <c:v>2389.716796875</c:v>
                </c:pt>
                <c:pt idx="791">
                  <c:v>2400.296630859375</c:v>
                </c:pt>
                <c:pt idx="792">
                  <c:v>2431.40380859375</c:v>
                </c:pt>
                <c:pt idx="793">
                  <c:v>2412.04052734375</c:v>
                </c:pt>
                <c:pt idx="794">
                  <c:v>2436.499267578125</c:v>
                </c:pt>
                <c:pt idx="795">
                  <c:v>2422.522705078125</c:v>
                </c:pt>
                <c:pt idx="796">
                  <c:v>2472.071044921875</c:v>
                </c:pt>
                <c:pt idx="797">
                  <c:v>2511.03955078125</c:v>
                </c:pt>
                <c:pt idx="798">
                  <c:v>2513.951171875</c:v>
                </c:pt>
                <c:pt idx="799">
                  <c:v>2533.654296875</c:v>
                </c:pt>
                <c:pt idx="800">
                  <c:v>2532.1015625</c:v>
                </c:pt>
                <c:pt idx="801">
                  <c:v>2545.107177734375</c:v>
                </c:pt>
                <c:pt idx="802">
                  <c:v>2543.214599609375</c:v>
                </c:pt>
                <c:pt idx="803">
                  <c:v>2609.359619140625</c:v>
                </c:pt>
                <c:pt idx="804">
                  <c:v>2657.840087890625</c:v>
                </c:pt>
                <c:pt idx="805">
                  <c:v>2646.775390625</c:v>
                </c:pt>
                <c:pt idx="806">
                  <c:v>2654.831298828125</c:v>
                </c:pt>
                <c:pt idx="807">
                  <c:v>2684.96826171875</c:v>
                </c:pt>
                <c:pt idx="808">
                  <c:v>2637.1181640625</c:v>
                </c:pt>
                <c:pt idx="809">
                  <c:v>2627.557861328125</c:v>
                </c:pt>
                <c:pt idx="810">
                  <c:v>2631.294921875</c:v>
                </c:pt>
                <c:pt idx="811">
                  <c:v>2631.82861328125</c:v>
                </c:pt>
                <c:pt idx="812">
                  <c:v>2612.22265625</c:v>
                </c:pt>
                <c:pt idx="813">
                  <c:v>2626.0537109375</c:v>
                </c:pt>
                <c:pt idx="814">
                  <c:v>2635.662353515625</c:v>
                </c:pt>
                <c:pt idx="815">
                  <c:v>2613.3388671875</c:v>
                </c:pt>
                <c:pt idx="816">
                  <c:v>2636.001953125</c:v>
                </c:pt>
                <c:pt idx="817">
                  <c:v>2669.1474609375</c:v>
                </c:pt>
                <c:pt idx="818">
                  <c:v>2663.323974609375</c:v>
                </c:pt>
                <c:pt idx="819">
                  <c:v>2652.793212890625</c:v>
                </c:pt>
                <c:pt idx="820">
                  <c:v>2666.38134765625</c:v>
                </c:pt>
                <c:pt idx="821">
                  <c:v>2667.837158203125</c:v>
                </c:pt>
                <c:pt idx="822">
                  <c:v>2660.751708984375</c:v>
                </c:pt>
                <c:pt idx="823">
                  <c:v>2641.97119140625</c:v>
                </c:pt>
                <c:pt idx="824">
                  <c:v>2667.400390625</c:v>
                </c:pt>
                <c:pt idx="825">
                  <c:v>2661.867919921875</c:v>
                </c:pt>
                <c:pt idx="826">
                  <c:v>2670.1181640625</c:v>
                </c:pt>
                <c:pt idx="827">
                  <c:v>2709.086669921875</c:v>
                </c:pt>
                <c:pt idx="828">
                  <c:v>2710.639892578125</c:v>
                </c:pt>
                <c:pt idx="829">
                  <c:v>2732.769287109375</c:v>
                </c:pt>
                <c:pt idx="830">
                  <c:v>2738.15576171875</c:v>
                </c:pt>
                <c:pt idx="831">
                  <c:v>2685.50146484375</c:v>
                </c:pt>
                <c:pt idx="832">
                  <c:v>2683.02685546875</c:v>
                </c:pt>
                <c:pt idx="833">
                  <c:v>2703.31201171875</c:v>
                </c:pt>
                <c:pt idx="834">
                  <c:v>2696.275390625</c:v>
                </c:pt>
                <c:pt idx="835">
                  <c:v>2707.000244140625</c:v>
                </c:pt>
                <c:pt idx="836">
                  <c:v>2712.095703125</c:v>
                </c:pt>
                <c:pt idx="837">
                  <c:v>2757.66455078125</c:v>
                </c:pt>
                <c:pt idx="838">
                  <c:v>2754.946533203125</c:v>
                </c:pt>
                <c:pt idx="839">
                  <c:v>2755.43212890625</c:v>
                </c:pt>
                <c:pt idx="840">
                  <c:v>2835.844970703125</c:v>
                </c:pt>
                <c:pt idx="841">
                  <c:v>2813.327392578125</c:v>
                </c:pt>
                <c:pt idx="842">
                  <c:v>2818.7138671875</c:v>
                </c:pt>
                <c:pt idx="843">
                  <c:v>2869.427001953125</c:v>
                </c:pt>
                <c:pt idx="844">
                  <c:v>2846.666748046875</c:v>
                </c:pt>
                <c:pt idx="845">
                  <c:v>2782.754150390625</c:v>
                </c:pt>
                <c:pt idx="846">
                  <c:v>2788.965576171875</c:v>
                </c:pt>
                <c:pt idx="847">
                  <c:v>2791.246826171875</c:v>
                </c:pt>
                <c:pt idx="848">
                  <c:v>2826.090576171875</c:v>
                </c:pt>
                <c:pt idx="849">
                  <c:v>2890.00341796875</c:v>
                </c:pt>
                <c:pt idx="850">
                  <c:v>2939.45458984375</c:v>
                </c:pt>
                <c:pt idx="851">
                  <c:v>2863.7490234375</c:v>
                </c:pt>
                <c:pt idx="852">
                  <c:v>2862.196044921875</c:v>
                </c:pt>
                <c:pt idx="853">
                  <c:v>2898.25341796875</c:v>
                </c:pt>
                <c:pt idx="854">
                  <c:v>2878.9873046875</c:v>
                </c:pt>
                <c:pt idx="855">
                  <c:v>2871.271240234375</c:v>
                </c:pt>
                <c:pt idx="856">
                  <c:v>2837.737548828125</c:v>
                </c:pt>
                <c:pt idx="857">
                  <c:v>2808.23193359375</c:v>
                </c:pt>
                <c:pt idx="858">
                  <c:v>2764.94384765625</c:v>
                </c:pt>
                <c:pt idx="859">
                  <c:v>2750.04541015625</c:v>
                </c:pt>
                <c:pt idx="860">
                  <c:v>2735.875244140625</c:v>
                </c:pt>
                <c:pt idx="861">
                  <c:v>2687.491455078125</c:v>
                </c:pt>
                <c:pt idx="862">
                  <c:v>2673.66064453125</c:v>
                </c:pt>
                <c:pt idx="863">
                  <c:v>2701.322021484375</c:v>
                </c:pt>
                <c:pt idx="864">
                  <c:v>2707.048828125</c:v>
                </c:pt>
                <c:pt idx="865">
                  <c:v>2699.623779296875</c:v>
                </c:pt>
                <c:pt idx="866">
                  <c:v>2699.4296875</c:v>
                </c:pt>
                <c:pt idx="867">
                  <c:v>2658.08251953125</c:v>
                </c:pt>
                <c:pt idx="868">
                  <c:v>2637.1669921875</c:v>
                </c:pt>
                <c:pt idx="869">
                  <c:v>2614.309814453125</c:v>
                </c:pt>
                <c:pt idx="870">
                  <c:v>2602.80810546875</c:v>
                </c:pt>
                <c:pt idx="871">
                  <c:v>2581.0673828125</c:v>
                </c:pt>
                <c:pt idx="872">
                  <c:v>2431.40380859375</c:v>
                </c:pt>
                <c:pt idx="873">
                  <c:v>2453.678466796875</c:v>
                </c:pt>
                <c:pt idx="874">
                  <c:v>2500.023681640625</c:v>
                </c:pt>
                <c:pt idx="875">
                  <c:v>2472.70166015625</c:v>
                </c:pt>
                <c:pt idx="876">
                  <c:v>2479.787109375</c:v>
                </c:pt>
                <c:pt idx="877">
                  <c:v>2453.87255859375</c:v>
                </c:pt>
                <c:pt idx="878">
                  <c:v>2462.8505859375</c:v>
                </c:pt>
                <c:pt idx="879">
                  <c:v>2450.52392578125</c:v>
                </c:pt>
                <c:pt idx="880">
                  <c:v>2447.175537109375</c:v>
                </c:pt>
                <c:pt idx="881">
                  <c:v>2455.3740234375</c:v>
                </c:pt>
                <c:pt idx="882">
                  <c:v>2430.630859375</c:v>
                </c:pt>
                <c:pt idx="883">
                  <c:v>2462.247314453125</c:v>
                </c:pt>
                <c:pt idx="884">
                  <c:v>2445.899169921875</c:v>
                </c:pt>
                <c:pt idx="885">
                  <c:v>2416.884765625</c:v>
                </c:pt>
                <c:pt idx="886">
                  <c:v>2420.272216796875</c:v>
                </c:pt>
                <c:pt idx="887">
                  <c:v>2345.89501953125</c:v>
                </c:pt>
                <c:pt idx="888">
                  <c:v>2378.984375</c:v>
                </c:pt>
                <c:pt idx="889">
                  <c:v>2366.661865234375</c:v>
                </c:pt>
                <c:pt idx="890">
                  <c:v>2339.611328125</c:v>
                </c:pt>
                <c:pt idx="891">
                  <c:v>2400.92919921875</c:v>
                </c:pt>
                <c:pt idx="892">
                  <c:v>2426.654296875</c:v>
                </c:pt>
                <c:pt idx="893">
                  <c:v>2434.263916015625</c:v>
                </c:pt>
                <c:pt idx="894">
                  <c:v>2441.82421875</c:v>
                </c:pt>
                <c:pt idx="895">
                  <c:v>2417.57177734375</c:v>
                </c:pt>
                <c:pt idx="896">
                  <c:v>2450.906494140625</c:v>
                </c:pt>
                <c:pt idx="897">
                  <c:v>2434.21484375</c:v>
                </c:pt>
                <c:pt idx="898">
                  <c:v>2437.847900390625</c:v>
                </c:pt>
                <c:pt idx="899">
                  <c:v>2419.830322265625</c:v>
                </c:pt>
                <c:pt idx="900">
                  <c:v>2449.384765625</c:v>
                </c:pt>
                <c:pt idx="901">
                  <c:v>2438.78076171875</c:v>
                </c:pt>
                <c:pt idx="902">
                  <c:v>2357.23583984375</c:v>
                </c:pt>
                <c:pt idx="903">
                  <c:v>2353.897705078125</c:v>
                </c:pt>
                <c:pt idx="904">
                  <c:v>2357.824951171875</c:v>
                </c:pt>
                <c:pt idx="905">
                  <c:v>2302.447021484375</c:v>
                </c:pt>
                <c:pt idx="906">
                  <c:v>2346.779052734375</c:v>
                </c:pt>
                <c:pt idx="907">
                  <c:v>2323.262939453125</c:v>
                </c:pt>
                <c:pt idx="908">
                  <c:v>2320.41552734375</c:v>
                </c:pt>
                <c:pt idx="909">
                  <c:v>2316.43896484375</c:v>
                </c:pt>
                <c:pt idx="910">
                  <c:v>2317.0771484375</c:v>
                </c:pt>
                <c:pt idx="911">
                  <c:v>2291.597412109375</c:v>
                </c:pt>
                <c:pt idx="912">
                  <c:v>2296.5068359375</c:v>
                </c:pt>
                <c:pt idx="913">
                  <c:v>2293.217529296875</c:v>
                </c:pt>
                <c:pt idx="914">
                  <c:v>2290.46826171875</c:v>
                </c:pt>
                <c:pt idx="915">
                  <c:v>2298.814208984375</c:v>
                </c:pt>
                <c:pt idx="916">
                  <c:v>2301.0234375</c:v>
                </c:pt>
                <c:pt idx="917">
                  <c:v>2284.675537109375</c:v>
                </c:pt>
                <c:pt idx="918">
                  <c:v>2280.011474609375</c:v>
                </c:pt>
                <c:pt idx="919">
                  <c:v>2327.04296875</c:v>
                </c:pt>
                <c:pt idx="920">
                  <c:v>2362.635986328125</c:v>
                </c:pt>
                <c:pt idx="921">
                  <c:v>2333.130615234375</c:v>
                </c:pt>
                <c:pt idx="922">
                  <c:v>2347.46630859375</c:v>
                </c:pt>
                <c:pt idx="923">
                  <c:v>2357.481201171875</c:v>
                </c:pt>
                <c:pt idx="924">
                  <c:v>2391.2578125</c:v>
                </c:pt>
                <c:pt idx="925">
                  <c:v>2397.787109375</c:v>
                </c:pt>
                <c:pt idx="926">
                  <c:v>2406.5751953125</c:v>
                </c:pt>
                <c:pt idx="927">
                  <c:v>2325.0302734375</c:v>
                </c:pt>
                <c:pt idx="928">
                  <c:v>2329.989013671875</c:v>
                </c:pt>
                <c:pt idx="929">
                  <c:v>2302.496337890625</c:v>
                </c:pt>
                <c:pt idx="930">
                  <c:v>2311.3330078125</c:v>
                </c:pt>
                <c:pt idx="931">
                  <c:v>2302.692626953125</c:v>
                </c:pt>
                <c:pt idx="932">
                  <c:v>2298.077880859375</c:v>
                </c:pt>
                <c:pt idx="933">
                  <c:v>2300.4833984375</c:v>
                </c:pt>
                <c:pt idx="934">
                  <c:v>2279.618408203125</c:v>
                </c:pt>
                <c:pt idx="935">
                  <c:v>2325.177490234375</c:v>
                </c:pt>
                <c:pt idx="936">
                  <c:v>2349.47900390625</c:v>
                </c:pt>
                <c:pt idx="937">
                  <c:v>2345.551513671875</c:v>
                </c:pt>
                <c:pt idx="938">
                  <c:v>2340.740234375</c:v>
                </c:pt>
                <c:pt idx="939">
                  <c:v>2365.0908203125</c:v>
                </c:pt>
                <c:pt idx="940">
                  <c:v>2424.052490234375</c:v>
                </c:pt>
                <c:pt idx="941">
                  <c:v>2460.627197265625</c:v>
                </c:pt>
                <c:pt idx="942">
                  <c:v>2397.68896484375</c:v>
                </c:pt>
                <c:pt idx="943">
                  <c:v>2393.85986328125</c:v>
                </c:pt>
                <c:pt idx="944">
                  <c:v>2347.711669921875</c:v>
                </c:pt>
                <c:pt idx="945">
                  <c:v>2329.694091796875</c:v>
                </c:pt>
                <c:pt idx="946">
                  <c:v>2321.0048828125</c:v>
                </c:pt>
                <c:pt idx="947">
                  <c:v>2318.648193359375</c:v>
                </c:pt>
                <c:pt idx="948">
                  <c:v>2273.285400390625</c:v>
                </c:pt>
                <c:pt idx="949">
                  <c:v>2290.222900390625</c:v>
                </c:pt>
                <c:pt idx="950">
                  <c:v>2279.42236328125</c:v>
                </c:pt>
                <c:pt idx="951">
                  <c:v>2276.329345703125</c:v>
                </c:pt>
                <c:pt idx="952">
                  <c:v>2287.178955078125</c:v>
                </c:pt>
                <c:pt idx="953">
                  <c:v>2254.384521484375</c:v>
                </c:pt>
                <c:pt idx="954">
                  <c:v>2209.611083984375</c:v>
                </c:pt>
                <c:pt idx="955">
                  <c:v>2207.3037109375</c:v>
                </c:pt>
                <c:pt idx="956">
                  <c:v>2201.019287109375</c:v>
                </c:pt>
                <c:pt idx="957">
                  <c:v>2200.822998046875</c:v>
                </c:pt>
                <c:pt idx="958">
                  <c:v>2218.349609375</c:v>
                </c:pt>
                <c:pt idx="959">
                  <c:v>2204.259765625</c:v>
                </c:pt>
                <c:pt idx="960">
                  <c:v>2150.551025390625</c:v>
                </c:pt>
                <c:pt idx="961">
                  <c:v>2137.394287109375</c:v>
                </c:pt>
                <c:pt idx="962">
                  <c:v>2118.24755859375</c:v>
                </c:pt>
                <c:pt idx="963">
                  <c:v>2131.10986328125</c:v>
                </c:pt>
                <c:pt idx="964">
                  <c:v>2178.73095703125</c:v>
                </c:pt>
                <c:pt idx="965">
                  <c:v>2164.592041015625</c:v>
                </c:pt>
                <c:pt idx="966">
                  <c:v>2207.0087890625</c:v>
                </c:pt>
                <c:pt idx="967">
                  <c:v>2176.76708984375</c:v>
                </c:pt>
                <c:pt idx="968">
                  <c:v>2153.153076171875</c:v>
                </c:pt>
                <c:pt idx="969">
                  <c:v>2135.38134765625</c:v>
                </c:pt>
                <c:pt idx="970">
                  <c:v>2131.8955078125</c:v>
                </c:pt>
                <c:pt idx="971">
                  <c:v>2131.8955078125</c:v>
                </c:pt>
                <c:pt idx="972">
                  <c:v>2160.173583984375</c:v>
                </c:pt>
                <c:pt idx="973">
                  <c:v>2201.755859375</c:v>
                </c:pt>
                <c:pt idx="974">
                  <c:v>2205.487060546875</c:v>
                </c:pt>
                <c:pt idx="975">
                  <c:v>2215.3056640625</c:v>
                </c:pt>
                <c:pt idx="976">
                  <c:v>2230.13232421875</c:v>
                </c:pt>
                <c:pt idx="977">
                  <c:v>2205.241455078125</c:v>
                </c:pt>
                <c:pt idx="978">
                  <c:v>2203.965087890625</c:v>
                </c:pt>
                <c:pt idx="979">
                  <c:v>2217.90771484375</c:v>
                </c:pt>
                <c:pt idx="980">
                  <c:v>2193.361083984375</c:v>
                </c:pt>
                <c:pt idx="981">
                  <c:v>2197.33740234375</c:v>
                </c:pt>
                <c:pt idx="982">
                  <c:v>2203.866943359375</c:v>
                </c:pt>
                <c:pt idx="983">
                  <c:v>2203.866943359375</c:v>
                </c:pt>
                <c:pt idx="984">
                  <c:v>2208.62890625</c:v>
                </c:pt>
                <c:pt idx="985">
                  <c:v>2247.756591796875</c:v>
                </c:pt>
                <c:pt idx="986">
                  <c:v>2307.40576171875</c:v>
                </c:pt>
                <c:pt idx="987">
                  <c:v>2323.262939453125</c:v>
                </c:pt>
                <c:pt idx="988">
                  <c:v>2318.697265625</c:v>
                </c:pt>
                <c:pt idx="989">
                  <c:v>2323.704833984375</c:v>
                </c:pt>
                <c:pt idx="990">
                  <c:v>2331.952392578125</c:v>
                </c:pt>
                <c:pt idx="991">
                  <c:v>2308.387451171875</c:v>
                </c:pt>
                <c:pt idx="992">
                  <c:v>2355.222900390625</c:v>
                </c:pt>
                <c:pt idx="993">
                  <c:v>2379.867919921875</c:v>
                </c:pt>
                <c:pt idx="994">
                  <c:v>2283.153564453125</c:v>
                </c:pt>
                <c:pt idx="995">
                  <c:v>2289.92822265625</c:v>
                </c:pt>
                <c:pt idx="996">
                  <c:v>2276.57470703125</c:v>
                </c:pt>
                <c:pt idx="997">
                  <c:v>2279.618408203125</c:v>
                </c:pt>
                <c:pt idx="998">
                  <c:v>2299.64892578125</c:v>
                </c:pt>
                <c:pt idx="999">
                  <c:v>2276.57470703125</c:v>
                </c:pt>
                <c:pt idx="1000">
                  <c:v>2306.03125</c:v>
                </c:pt>
                <c:pt idx="1001">
                  <c:v>2338.629150390625</c:v>
                </c:pt>
                <c:pt idx="1002">
                  <c:v>2327.82861328125</c:v>
                </c:pt>
                <c:pt idx="1003">
                  <c:v>2312.216796875</c:v>
                </c:pt>
                <c:pt idx="1004">
                  <c:v>2290.615478515625</c:v>
                </c:pt>
                <c:pt idx="1005">
                  <c:v>2339.316650390625</c:v>
                </c:pt>
                <c:pt idx="1006">
                  <c:v>2317.224609375</c:v>
                </c:pt>
                <c:pt idx="1007">
                  <c:v>2307.896728515625</c:v>
                </c:pt>
                <c:pt idx="1008">
                  <c:v>2312.51123046875</c:v>
                </c:pt>
                <c:pt idx="1009">
                  <c:v>2338.236572265625</c:v>
                </c:pt>
                <c:pt idx="1010">
                  <c:v>2339.512939453125</c:v>
                </c:pt>
                <c:pt idx="1011">
                  <c:v>2298.6669921875</c:v>
                </c:pt>
                <c:pt idx="1012">
                  <c:v>2321.053466796875</c:v>
                </c:pt>
                <c:pt idx="1013">
                  <c:v>2288.45556640625</c:v>
                </c:pt>
                <c:pt idx="1014">
                  <c:v>2316.43896484375</c:v>
                </c:pt>
                <c:pt idx="1015">
                  <c:v>2350.706298828125</c:v>
                </c:pt>
                <c:pt idx="1016">
                  <c:v>2337.058349609375</c:v>
                </c:pt>
                <c:pt idx="1017">
                  <c:v>2319.18798828125</c:v>
                </c:pt>
                <c:pt idx="1018">
                  <c:v>2323.802978515625</c:v>
                </c:pt>
                <c:pt idx="1019">
                  <c:v>2305.736328125</c:v>
                </c:pt>
                <c:pt idx="1020">
                  <c:v>2328.6142578125</c:v>
                </c:pt>
                <c:pt idx="1021">
                  <c:v>2309.6640625</c:v>
                </c:pt>
                <c:pt idx="1022">
                  <c:v>2321.642822265625</c:v>
                </c:pt>
                <c:pt idx="1023">
                  <c:v>2333.3271484375</c:v>
                </c:pt>
                <c:pt idx="1024">
                  <c:v>2346.484130859375</c:v>
                </c:pt>
                <c:pt idx="1025">
                  <c:v>2349.82275390625</c:v>
                </c:pt>
                <c:pt idx="1026">
                  <c:v>2351.786376953125</c:v>
                </c:pt>
                <c:pt idx="1027">
                  <c:v>2333.3271484375</c:v>
                </c:pt>
                <c:pt idx="1028">
                  <c:v>2290.419189453125</c:v>
                </c:pt>
                <c:pt idx="1029">
                  <c:v>2276.967529296875</c:v>
                </c:pt>
                <c:pt idx="1030">
                  <c:v>2285.215087890625</c:v>
                </c:pt>
                <c:pt idx="1031">
                  <c:v>2286.3935546875</c:v>
                </c:pt>
                <c:pt idx="1032">
                  <c:v>2255.660888671875</c:v>
                </c:pt>
                <c:pt idx="1033">
                  <c:v>2252.616943359375</c:v>
                </c:pt>
                <c:pt idx="1034">
                  <c:v>2264.3994140625</c:v>
                </c:pt>
                <c:pt idx="1035">
                  <c:v>2257.35498046875</c:v>
                </c:pt>
                <c:pt idx="1036">
                  <c:v>2245.44873046875</c:v>
                </c:pt>
                <c:pt idx="1037">
                  <c:v>2260.9267578125</c:v>
                </c:pt>
                <c:pt idx="1038">
                  <c:v>2263.010498046875</c:v>
                </c:pt>
                <c:pt idx="1039">
                  <c:v>2288.90673828125</c:v>
                </c:pt>
                <c:pt idx="1040">
                  <c:v>2276.702880859375</c:v>
                </c:pt>
                <c:pt idx="1041">
                  <c:v>2277.595703125</c:v>
                </c:pt>
                <c:pt idx="1042">
                  <c:v>2289.10546875</c:v>
                </c:pt>
                <c:pt idx="1043">
                  <c:v>2295.356201171875</c:v>
                </c:pt>
                <c:pt idx="1044">
                  <c:v>2321.05419921875</c:v>
                </c:pt>
                <c:pt idx="1045">
                  <c:v>2391.599609375</c:v>
                </c:pt>
                <c:pt idx="1046">
                  <c:v>2374.03759765625</c:v>
                </c:pt>
                <c:pt idx="1047">
                  <c:v>2404.498046875</c:v>
                </c:pt>
                <c:pt idx="1048">
                  <c:v>2389.615234375</c:v>
                </c:pt>
                <c:pt idx="1049">
                  <c:v>2499.947998046875</c:v>
                </c:pt>
                <c:pt idx="1050">
                  <c:v>2496.971435546875</c:v>
                </c:pt>
                <c:pt idx="1051">
                  <c:v>2507.19091796875</c:v>
                </c:pt>
                <c:pt idx="1052">
                  <c:v>2497.963623046875</c:v>
                </c:pt>
                <c:pt idx="1053">
                  <c:v>2490.224365234375</c:v>
                </c:pt>
                <c:pt idx="1054">
                  <c:v>2470.181884765625</c:v>
                </c:pt>
                <c:pt idx="1055">
                  <c:v>2445.674560546875</c:v>
                </c:pt>
                <c:pt idx="1056">
                  <c:v>2460.359130859375</c:v>
                </c:pt>
                <c:pt idx="1057">
                  <c:v>2431.28759765625</c:v>
                </c:pt>
                <c:pt idx="1058">
                  <c:v>2418.785888671875</c:v>
                </c:pt>
                <c:pt idx="1059">
                  <c:v>2396.560546875</c:v>
                </c:pt>
                <c:pt idx="1060">
                  <c:v>2422.556396484375</c:v>
                </c:pt>
                <c:pt idx="1061">
                  <c:v>2434.462890625</c:v>
                </c:pt>
                <c:pt idx="1062">
                  <c:v>2418.388916015625</c:v>
                </c:pt>
                <c:pt idx="1063">
                  <c:v>2501.535400390625</c:v>
                </c:pt>
                <c:pt idx="1064">
                  <c:v>2533.781982421875</c:v>
                </c:pt>
                <c:pt idx="1065">
                  <c:v>2523.85986328125</c:v>
                </c:pt>
                <c:pt idx="1066">
                  <c:v>2514.93017578125</c:v>
                </c:pt>
                <c:pt idx="1067">
                  <c:v>2515.8232421875</c:v>
                </c:pt>
                <c:pt idx="1068">
                  <c:v>2497.8642578125</c:v>
                </c:pt>
                <c:pt idx="1069">
                  <c:v>2479.11181640625</c:v>
                </c:pt>
                <c:pt idx="1070">
                  <c:v>2498.757080078125</c:v>
                </c:pt>
                <c:pt idx="1071">
                  <c:v>2464.42724609375</c:v>
                </c:pt>
                <c:pt idx="1072">
                  <c:v>2475.63916015625</c:v>
                </c:pt>
                <c:pt idx="1073">
                  <c:v>2461.252197265625</c:v>
                </c:pt>
                <c:pt idx="1074">
                  <c:v>2548.06982421875</c:v>
                </c:pt>
                <c:pt idx="1075">
                  <c:v>2584.4833984375</c:v>
                </c:pt>
                <c:pt idx="1076">
                  <c:v>2648.9765625</c:v>
                </c:pt>
                <c:pt idx="1077">
                  <c:v>2627.346435546875</c:v>
                </c:pt>
                <c:pt idx="1078">
                  <c:v>2609.387451171875</c:v>
                </c:pt>
                <c:pt idx="1079">
                  <c:v>2611.074462890625</c:v>
                </c:pt>
                <c:pt idx="1080">
                  <c:v>2671.5986328125</c:v>
                </c:pt>
                <c:pt idx="1081">
                  <c:v>2633.696533203125</c:v>
                </c:pt>
                <c:pt idx="1082">
                  <c:v>2639.054443359375</c:v>
                </c:pt>
                <c:pt idx="1083">
                  <c:v>2628.834716796875</c:v>
                </c:pt>
                <c:pt idx="1084">
                  <c:v>2656.120361328125</c:v>
                </c:pt>
                <c:pt idx="1085">
                  <c:v>2643.916015625</c:v>
                </c:pt>
                <c:pt idx="1086">
                  <c:v>2645.801513671875</c:v>
                </c:pt>
                <c:pt idx="1087">
                  <c:v>2612.860107421875</c:v>
                </c:pt>
                <c:pt idx="1088">
                  <c:v>2603.434326171875</c:v>
                </c:pt>
                <c:pt idx="1089">
                  <c:v>2621.393310546875</c:v>
                </c:pt>
                <c:pt idx="1090">
                  <c:v>2622.881591796875</c:v>
                </c:pt>
                <c:pt idx="1091">
                  <c:v>2601.54931640625</c:v>
                </c:pt>
                <c:pt idx="1092">
                  <c:v>2560.372802734375</c:v>
                </c:pt>
                <c:pt idx="1093">
                  <c:v>2560.868896484375</c:v>
                </c:pt>
                <c:pt idx="1094">
                  <c:v>2560.769775390625</c:v>
                </c:pt>
                <c:pt idx="1095">
                  <c:v>2549.656982421875</c:v>
                </c:pt>
                <c:pt idx="1096">
                  <c:v>2566.623779296875</c:v>
                </c:pt>
                <c:pt idx="1097">
                  <c:v>2539.635986328125</c:v>
                </c:pt>
                <c:pt idx="1098">
                  <c:v>2552.1376953125</c:v>
                </c:pt>
                <c:pt idx="1099">
                  <c:v>2502.527587890625</c:v>
                </c:pt>
                <c:pt idx="1100">
                  <c:v>2529.61474609375</c:v>
                </c:pt>
                <c:pt idx="1101">
                  <c:v>2518.502197265625</c:v>
                </c:pt>
                <c:pt idx="1102">
                  <c:v>2492.208740234375</c:v>
                </c:pt>
                <c:pt idx="1103">
                  <c:v>2478.4169921875</c:v>
                </c:pt>
                <c:pt idx="1104">
                  <c:v>2494.788330078125</c:v>
                </c:pt>
                <c:pt idx="1105">
                  <c:v>2516.41845703125</c:v>
                </c:pt>
                <c:pt idx="1106">
                  <c:v>2525.050537109375</c:v>
                </c:pt>
                <c:pt idx="1107">
                  <c:v>2521.974853515625</c:v>
                </c:pt>
                <c:pt idx="1108">
                  <c:v>2497.566650390625</c:v>
                </c:pt>
                <c:pt idx="1109">
                  <c:v>2480.60009765625</c:v>
                </c:pt>
                <c:pt idx="1110">
                  <c:v>2497.963623046875</c:v>
                </c:pt>
                <c:pt idx="1111">
                  <c:v>2509.17529296875</c:v>
                </c:pt>
                <c:pt idx="1112">
                  <c:v>2473.35693359375</c:v>
                </c:pt>
                <c:pt idx="1113">
                  <c:v>2482.782958984375</c:v>
                </c:pt>
                <c:pt idx="1114">
                  <c:v>2499.3525390625</c:v>
                </c:pt>
                <c:pt idx="1115">
                  <c:v>2541.52099609375</c:v>
                </c:pt>
                <c:pt idx="1116">
                  <c:v>2583.391845703125</c:v>
                </c:pt>
                <c:pt idx="1117">
                  <c:v>2574.164306640625</c:v>
                </c:pt>
                <c:pt idx="1118">
                  <c:v>2571.485595703125</c:v>
                </c:pt>
                <c:pt idx="1119">
                  <c:v>2581.308349609375</c:v>
                </c:pt>
                <c:pt idx="1120">
                  <c:v>2496.772705078125</c:v>
                </c:pt>
                <c:pt idx="1121">
                  <c:v>2492.208740234375</c:v>
                </c:pt>
                <c:pt idx="1122">
                  <c:v>2477.62353515625</c:v>
                </c:pt>
                <c:pt idx="1123">
                  <c:v>2468.693603515625</c:v>
                </c:pt>
                <c:pt idx="1124">
                  <c:v>2450.337890625</c:v>
                </c:pt>
                <c:pt idx="1125">
                  <c:v>2446.269775390625</c:v>
                </c:pt>
                <c:pt idx="1126">
                  <c:v>2440.812744140625</c:v>
                </c:pt>
                <c:pt idx="1127">
                  <c:v>2426.624267578125</c:v>
                </c:pt>
                <c:pt idx="1128">
                  <c:v>2417</c:v>
                </c:pt>
                <c:pt idx="1129">
                  <c:v>2414</c:v>
                </c:pt>
                <c:pt idx="1130">
                  <c:v>2408.800048828125</c:v>
                </c:pt>
                <c:pt idx="1131">
                  <c:v>2427.5</c:v>
                </c:pt>
                <c:pt idx="1132">
                  <c:v>2424.5</c:v>
                </c:pt>
                <c:pt idx="1133">
                  <c:v>2407.60009765625</c:v>
                </c:pt>
                <c:pt idx="1134">
                  <c:v>2427.699951171875</c:v>
                </c:pt>
                <c:pt idx="1135">
                  <c:v>2425</c:v>
                </c:pt>
                <c:pt idx="1136">
                  <c:v>2404</c:v>
                </c:pt>
                <c:pt idx="1137">
                  <c:v>2441.60009765625</c:v>
                </c:pt>
                <c:pt idx="1138">
                  <c:v>2428.39990234375</c:v>
                </c:pt>
                <c:pt idx="1139">
                  <c:v>2433.699951171875</c:v>
                </c:pt>
                <c:pt idx="1140">
                  <c:v>2424.199951171875</c:v>
                </c:pt>
                <c:pt idx="1141">
                  <c:v>2414.10009765625</c:v>
                </c:pt>
                <c:pt idx="1142">
                  <c:v>2425.199951171875</c:v>
                </c:pt>
                <c:pt idx="1143">
                  <c:v>2451.699951171875</c:v>
                </c:pt>
                <c:pt idx="1144">
                  <c:v>2466.60009765625</c:v>
                </c:pt>
                <c:pt idx="1145">
                  <c:v>2464.5</c:v>
                </c:pt>
                <c:pt idx="1146">
                  <c:v>2477.800048828125</c:v>
                </c:pt>
                <c:pt idx="1147">
                  <c:v>2448</c:v>
                </c:pt>
                <c:pt idx="1148">
                  <c:v>2462.199951171875</c:v>
                </c:pt>
                <c:pt idx="1149">
                  <c:v>2338.60009765625</c:v>
                </c:pt>
                <c:pt idx="1150">
                  <c:v>2314</c:v>
                </c:pt>
                <c:pt idx="1151">
                  <c:v>2306.5</c:v>
                </c:pt>
                <c:pt idx="1152">
                  <c:v>2301.699951171875</c:v>
                </c:pt>
                <c:pt idx="1153">
                  <c:v>2305.60009765625</c:v>
                </c:pt>
                <c:pt idx="1154">
                  <c:v>2260.60009765625</c:v>
                </c:pt>
                <c:pt idx="1155">
                  <c:v>2293.5</c:v>
                </c:pt>
                <c:pt idx="1156">
                  <c:v>2281.10009765625</c:v>
                </c:pt>
                <c:pt idx="1157">
                  <c:v>2275.60009765625</c:v>
                </c:pt>
                <c:pt idx="1158">
                  <c:v>2265.5</c:v>
                </c:pt>
                <c:pt idx="1159">
                  <c:v>2280</c:v>
                </c:pt>
                <c:pt idx="1160">
                  <c:v>2289.5</c:v>
                </c:pt>
                <c:pt idx="1161">
                  <c:v>2302.60009765625</c:v>
                </c:pt>
                <c:pt idx="1162">
                  <c:v>2282.199951171875</c:v>
                </c:pt>
                <c:pt idx="1163">
                  <c:v>2285.39990234375</c:v>
                </c:pt>
                <c:pt idx="1164">
                  <c:v>2293.300048828125</c:v>
                </c:pt>
                <c:pt idx="1165">
                  <c:v>2290.199951171875</c:v>
                </c:pt>
                <c:pt idx="1166">
                  <c:v>2315.89990234375</c:v>
                </c:pt>
                <c:pt idx="1167">
                  <c:v>2323</c:v>
                </c:pt>
                <c:pt idx="1168">
                  <c:v>2348</c:v>
                </c:pt>
                <c:pt idx="1169">
                  <c:v>2384.10009765625</c:v>
                </c:pt>
                <c:pt idx="1170">
                  <c:v>2424.699951171875</c:v>
                </c:pt>
                <c:pt idx="1171">
                  <c:v>2399.39990234375</c:v>
                </c:pt>
                <c:pt idx="1172">
                  <c:v>2386.699951171875</c:v>
                </c:pt>
                <c:pt idx="1173">
                  <c:v>2372.60009765625</c:v>
                </c:pt>
                <c:pt idx="1174">
                  <c:v>2406.199951171875</c:v>
                </c:pt>
                <c:pt idx="1175">
                  <c:v>2389.5</c:v>
                </c:pt>
                <c:pt idx="1176">
                  <c:v>2353.5</c:v>
                </c:pt>
                <c:pt idx="1177">
                  <c:v>2353.5</c:v>
                </c:pt>
                <c:pt idx="1178">
                  <c:v>2360.39990234375</c:v>
                </c:pt>
                <c:pt idx="1179">
                  <c:v>2413.89990234375</c:v>
                </c:pt>
                <c:pt idx="1180">
                  <c:v>2379.10009765625</c:v>
                </c:pt>
                <c:pt idx="1181">
                  <c:v>2368</c:v>
                </c:pt>
                <c:pt idx="1182">
                  <c:v>2390.60009765625</c:v>
                </c:pt>
                <c:pt idx="1183">
                  <c:v>2409.5</c:v>
                </c:pt>
                <c:pt idx="1184">
                  <c:v>2400.89990234375</c:v>
                </c:pt>
                <c:pt idx="1185">
                  <c:v>2378.39990234375</c:v>
                </c:pt>
                <c:pt idx="1186">
                  <c:v>2352.60009765625</c:v>
                </c:pt>
                <c:pt idx="1187">
                  <c:v>2373</c:v>
                </c:pt>
                <c:pt idx="1188">
                  <c:v>2357.300048828125</c:v>
                </c:pt>
                <c:pt idx="1189">
                  <c:v>2368.60009765625</c:v>
                </c:pt>
                <c:pt idx="1190">
                  <c:v>2371</c:v>
                </c:pt>
                <c:pt idx="1191">
                  <c:v>2354.39990234375</c:v>
                </c:pt>
                <c:pt idx="1192">
                  <c:v>2424.199951171875</c:v>
                </c:pt>
                <c:pt idx="1193">
                  <c:v>2435</c:v>
                </c:pt>
                <c:pt idx="1194">
                  <c:v>2453.60009765625</c:v>
                </c:pt>
                <c:pt idx="1195">
                  <c:v>2462.89990234375</c:v>
                </c:pt>
                <c:pt idx="1196">
                  <c:v>2409.699951171875</c:v>
                </c:pt>
                <c:pt idx="1197">
                  <c:v>2305.199951171875</c:v>
                </c:pt>
                <c:pt idx="1198">
                  <c:v>2319</c:v>
                </c:pt>
                <c:pt idx="1199">
                  <c:v>2312.300048828125</c:v>
                </c:pt>
                <c:pt idx="1200">
                  <c:v>2323.5</c:v>
                </c:pt>
                <c:pt idx="1201">
                  <c:v>2279.300048828125</c:v>
                </c:pt>
                <c:pt idx="1202">
                  <c:v>2314.5</c:v>
                </c:pt>
                <c:pt idx="1203">
                  <c:v>2345.39990234375</c:v>
                </c:pt>
                <c:pt idx="1204">
                  <c:v>2358.60009765625</c:v>
                </c:pt>
                <c:pt idx="1205">
                  <c:v>2374.89990234375</c:v>
                </c:pt>
                <c:pt idx="1206">
                  <c:v>2383.300048828125</c:v>
                </c:pt>
                <c:pt idx="1207">
                  <c:v>2338.10009765625</c:v>
                </c:pt>
                <c:pt idx="1208">
                  <c:v>2320.60009765625</c:v>
                </c:pt>
                <c:pt idx="1209">
                  <c:v>2261.300048828125</c:v>
                </c:pt>
                <c:pt idx="1210">
                  <c:v>2255</c:v>
                </c:pt>
                <c:pt idx="1211">
                  <c:v>2225.699951171875</c:v>
                </c:pt>
                <c:pt idx="1212">
                  <c:v>2194.60009765625</c:v>
                </c:pt>
                <c:pt idx="1213">
                  <c:v>2190.199951171875</c:v>
                </c:pt>
                <c:pt idx="1214">
                  <c:v>2161.39990234375</c:v>
                </c:pt>
                <c:pt idx="1215">
                  <c:v>2136.89990234375</c:v>
                </c:pt>
                <c:pt idx="1216">
                  <c:v>2160</c:v>
                </c:pt>
                <c:pt idx="1217">
                  <c:v>2175.699951171875</c:v>
                </c:pt>
                <c:pt idx="1218">
                  <c:v>2158.199951171875</c:v>
                </c:pt>
                <c:pt idx="1219">
                  <c:v>2135.300048828125</c:v>
                </c:pt>
                <c:pt idx="1220">
                  <c:v>2077.300048828125</c:v>
                </c:pt>
                <c:pt idx="1221">
                  <c:v>2082.699951171875</c:v>
                </c:pt>
                <c:pt idx="1222">
                  <c:v>2052.199951171875</c:v>
                </c:pt>
                <c:pt idx="1223">
                  <c:v>2085</c:v>
                </c:pt>
                <c:pt idx="1224">
                  <c:v>2134.800048828125</c:v>
                </c:pt>
                <c:pt idx="1225">
                  <c:v>2074.39990234375</c:v>
                </c:pt>
                <c:pt idx="1226">
                  <c:v>2055.199951171875</c:v>
                </c:pt>
                <c:pt idx="1227">
                  <c:v>2064.699951171875</c:v>
                </c:pt>
                <c:pt idx="1228">
                  <c:v>2065.300048828125</c:v>
                </c:pt>
                <c:pt idx="1229">
                  <c:v>2084.800048828125</c:v>
                </c:pt>
                <c:pt idx="1230">
                  <c:v>2110.60009765625</c:v>
                </c:pt>
                <c:pt idx="1231">
                  <c:v>2145.60009765625</c:v>
                </c:pt>
                <c:pt idx="1232">
                  <c:v>2133.199951171875</c:v>
                </c:pt>
                <c:pt idx="1233">
                  <c:v>2155.300048828125</c:v>
                </c:pt>
              </c:numCache>
            </c:numRef>
          </c:val>
          <c:smooth val="0"/>
          <c:extLst>
            <c:ext xmlns:c16="http://schemas.microsoft.com/office/drawing/2014/chart" uri="{C3380CC4-5D6E-409C-BE32-E72D297353CC}">
              <c16:uniqueId val="{00000000-A288-42CE-9D46-547B59570E58}"/>
            </c:ext>
          </c:extLst>
        </c:ser>
        <c:dLbls>
          <c:showLegendKey val="0"/>
          <c:showVal val="0"/>
          <c:showCatName val="0"/>
          <c:showSerName val="0"/>
          <c:showPercent val="0"/>
          <c:showBubbleSize val="0"/>
        </c:dLbls>
        <c:smooth val="0"/>
        <c:axId val="778625615"/>
        <c:axId val="778640015"/>
      </c:lineChart>
      <c:catAx>
        <c:axId val="778625615"/>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40015"/>
        <c:crosses val="autoZero"/>
        <c:auto val="1"/>
        <c:lblAlgn val="ctr"/>
        <c:lblOffset val="100"/>
        <c:noMultiLvlLbl val="0"/>
      </c:catAx>
      <c:valAx>
        <c:axId val="778640015"/>
        <c:scaling>
          <c:orientation val="minMax"/>
          <c:max val="3100"/>
          <c:min val="150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25615"/>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F0E9A"/>
              </a:solidFill>
              <a:round/>
            </a:ln>
            <a:effectLst/>
          </c:spPr>
          <c:marker>
            <c:symbol val="none"/>
          </c:marker>
          <c:cat>
            <c:strRef>
              <c:f>'Hind. Uni Share Price Daily 5y'!$A$2:$A$1235</c:f>
              <c:strCache>
                <c:ptCount val="1234"/>
                <c:pt idx="0">
                  <c:v>2021-04-15</c:v>
                </c:pt>
                <c:pt idx="1">
                  <c:v>2021-04-16</c:v>
                </c:pt>
                <c:pt idx="2">
                  <c:v>2021-04-19</c:v>
                </c:pt>
                <c:pt idx="3">
                  <c:v>2021-04-20</c:v>
                </c:pt>
                <c:pt idx="4">
                  <c:v>2021-04-22</c:v>
                </c:pt>
                <c:pt idx="5">
                  <c:v>2021-04-23</c:v>
                </c:pt>
                <c:pt idx="6">
                  <c:v>2021-04-26</c:v>
                </c:pt>
                <c:pt idx="7">
                  <c:v>2021-04-27</c:v>
                </c:pt>
                <c:pt idx="8">
                  <c:v>2021-04-28</c:v>
                </c:pt>
                <c:pt idx="9">
                  <c:v>2021-04-29</c:v>
                </c:pt>
                <c:pt idx="10">
                  <c:v>2021-04-30</c:v>
                </c:pt>
                <c:pt idx="11">
                  <c:v>2021-05-03</c:v>
                </c:pt>
                <c:pt idx="12">
                  <c:v>2021-05-04</c:v>
                </c:pt>
                <c:pt idx="13">
                  <c:v>2021-05-05</c:v>
                </c:pt>
                <c:pt idx="14">
                  <c:v>2021-05-06</c:v>
                </c:pt>
                <c:pt idx="15">
                  <c:v>2021-05-07</c:v>
                </c:pt>
                <c:pt idx="16">
                  <c:v>2021-05-10</c:v>
                </c:pt>
                <c:pt idx="17">
                  <c:v>2021-05-11</c:v>
                </c:pt>
                <c:pt idx="18">
                  <c:v>2021-05-12</c:v>
                </c:pt>
                <c:pt idx="19">
                  <c:v>2021-05-14</c:v>
                </c:pt>
                <c:pt idx="20">
                  <c:v>2021-05-17</c:v>
                </c:pt>
                <c:pt idx="21">
                  <c:v>2021-05-18</c:v>
                </c:pt>
                <c:pt idx="22">
                  <c:v>2021-05-19</c:v>
                </c:pt>
                <c:pt idx="23">
                  <c:v>2021-05-20</c:v>
                </c:pt>
                <c:pt idx="24">
                  <c:v>2021-05-21</c:v>
                </c:pt>
                <c:pt idx="25">
                  <c:v>2021-05-24</c:v>
                </c:pt>
                <c:pt idx="26">
                  <c:v>2021-05-25</c:v>
                </c:pt>
                <c:pt idx="27">
                  <c:v>2021-05-26</c:v>
                </c:pt>
                <c:pt idx="28">
                  <c:v>2021-05-27</c:v>
                </c:pt>
                <c:pt idx="29">
                  <c:v>2021-05-28</c:v>
                </c:pt>
                <c:pt idx="30">
                  <c:v>2021-05-31</c:v>
                </c:pt>
                <c:pt idx="31">
                  <c:v>2021-06-01</c:v>
                </c:pt>
                <c:pt idx="32">
                  <c:v>2021-06-02</c:v>
                </c:pt>
                <c:pt idx="33">
                  <c:v>2021-06-03</c:v>
                </c:pt>
                <c:pt idx="34">
                  <c:v>2021-06-04</c:v>
                </c:pt>
                <c:pt idx="35">
                  <c:v>2021-06-07</c:v>
                </c:pt>
                <c:pt idx="36">
                  <c:v>2021-06-08</c:v>
                </c:pt>
                <c:pt idx="37">
                  <c:v>2021-06-09</c:v>
                </c:pt>
                <c:pt idx="38">
                  <c:v>2021-06-10</c:v>
                </c:pt>
                <c:pt idx="39">
                  <c:v>2021-06-11</c:v>
                </c:pt>
                <c:pt idx="40">
                  <c:v>2021-06-14</c:v>
                </c:pt>
                <c:pt idx="41">
                  <c:v>2021-06-15</c:v>
                </c:pt>
                <c:pt idx="42">
                  <c:v>2021-06-16</c:v>
                </c:pt>
                <c:pt idx="43">
                  <c:v>2021-06-17</c:v>
                </c:pt>
                <c:pt idx="44">
                  <c:v>2021-06-18</c:v>
                </c:pt>
                <c:pt idx="45">
                  <c:v>2021-06-21</c:v>
                </c:pt>
                <c:pt idx="46">
                  <c:v>2021-06-22</c:v>
                </c:pt>
                <c:pt idx="47">
                  <c:v>2021-06-23</c:v>
                </c:pt>
                <c:pt idx="48">
                  <c:v>2021-06-24</c:v>
                </c:pt>
                <c:pt idx="49">
                  <c:v>2021-06-25</c:v>
                </c:pt>
                <c:pt idx="50">
                  <c:v>2021-06-28</c:v>
                </c:pt>
                <c:pt idx="51">
                  <c:v>2021-06-29</c:v>
                </c:pt>
                <c:pt idx="52">
                  <c:v>2021-06-30</c:v>
                </c:pt>
                <c:pt idx="53">
                  <c:v>2021-07-01</c:v>
                </c:pt>
                <c:pt idx="54">
                  <c:v>2021-07-02</c:v>
                </c:pt>
                <c:pt idx="55">
                  <c:v>2021-07-05</c:v>
                </c:pt>
                <c:pt idx="56">
                  <c:v>2021-07-06</c:v>
                </c:pt>
                <c:pt idx="57">
                  <c:v>2021-07-07</c:v>
                </c:pt>
                <c:pt idx="58">
                  <c:v>2021-07-08</c:v>
                </c:pt>
                <c:pt idx="59">
                  <c:v>2021-07-09</c:v>
                </c:pt>
                <c:pt idx="60">
                  <c:v>2021-07-12</c:v>
                </c:pt>
                <c:pt idx="61">
                  <c:v>2021-07-13</c:v>
                </c:pt>
                <c:pt idx="62">
                  <c:v>2021-07-14</c:v>
                </c:pt>
                <c:pt idx="63">
                  <c:v>2021-07-15</c:v>
                </c:pt>
                <c:pt idx="64">
                  <c:v>2021-07-16</c:v>
                </c:pt>
                <c:pt idx="65">
                  <c:v>2021-07-19</c:v>
                </c:pt>
                <c:pt idx="66">
                  <c:v>2021-07-20</c:v>
                </c:pt>
                <c:pt idx="67">
                  <c:v>2021-07-22</c:v>
                </c:pt>
                <c:pt idx="68">
                  <c:v>2021-07-23</c:v>
                </c:pt>
                <c:pt idx="69">
                  <c:v>2021-07-26</c:v>
                </c:pt>
                <c:pt idx="70">
                  <c:v>2021-07-27</c:v>
                </c:pt>
                <c:pt idx="71">
                  <c:v>2021-07-28</c:v>
                </c:pt>
                <c:pt idx="72">
                  <c:v>2021-07-29</c:v>
                </c:pt>
                <c:pt idx="73">
                  <c:v>2021-07-30</c:v>
                </c:pt>
                <c:pt idx="74">
                  <c:v>2021-08-02</c:v>
                </c:pt>
                <c:pt idx="75">
                  <c:v>2021-08-03</c:v>
                </c:pt>
                <c:pt idx="76">
                  <c:v>2021-08-04</c:v>
                </c:pt>
                <c:pt idx="77">
                  <c:v>2021-08-05</c:v>
                </c:pt>
                <c:pt idx="78">
                  <c:v>2021-08-06</c:v>
                </c:pt>
                <c:pt idx="79">
                  <c:v>2021-08-09</c:v>
                </c:pt>
                <c:pt idx="80">
                  <c:v>2021-08-10</c:v>
                </c:pt>
                <c:pt idx="81">
                  <c:v>2021-08-11</c:v>
                </c:pt>
                <c:pt idx="82">
                  <c:v>2021-08-12</c:v>
                </c:pt>
                <c:pt idx="83">
                  <c:v>2021-08-13</c:v>
                </c:pt>
                <c:pt idx="84">
                  <c:v>2021-08-16</c:v>
                </c:pt>
                <c:pt idx="85">
                  <c:v>2021-08-17</c:v>
                </c:pt>
                <c:pt idx="86">
                  <c:v>2021-08-18</c:v>
                </c:pt>
                <c:pt idx="87">
                  <c:v>2021-08-20</c:v>
                </c:pt>
                <c:pt idx="88">
                  <c:v>2021-08-23</c:v>
                </c:pt>
                <c:pt idx="89">
                  <c:v>2021-08-24</c:v>
                </c:pt>
                <c:pt idx="90">
                  <c:v>2021-08-25</c:v>
                </c:pt>
                <c:pt idx="91">
                  <c:v>2021-08-26</c:v>
                </c:pt>
                <c:pt idx="92">
                  <c:v>2021-08-27</c:v>
                </c:pt>
                <c:pt idx="93">
                  <c:v>2021-08-30</c:v>
                </c:pt>
                <c:pt idx="94">
                  <c:v>2021-08-31</c:v>
                </c:pt>
                <c:pt idx="95">
                  <c:v>2021-09-01</c:v>
                </c:pt>
                <c:pt idx="96">
                  <c:v>2021-09-02</c:v>
                </c:pt>
                <c:pt idx="97">
                  <c:v>2021-09-03</c:v>
                </c:pt>
                <c:pt idx="98">
                  <c:v>2021-09-06</c:v>
                </c:pt>
                <c:pt idx="99">
                  <c:v>2021-09-07</c:v>
                </c:pt>
                <c:pt idx="100">
                  <c:v>2021-09-08</c:v>
                </c:pt>
                <c:pt idx="101">
                  <c:v>2021-09-09</c:v>
                </c:pt>
                <c:pt idx="102">
                  <c:v>2021-09-13</c:v>
                </c:pt>
                <c:pt idx="103">
                  <c:v>2021-09-14</c:v>
                </c:pt>
                <c:pt idx="104">
                  <c:v>2021-09-15</c:v>
                </c:pt>
                <c:pt idx="105">
                  <c:v>2021-09-16</c:v>
                </c:pt>
                <c:pt idx="106">
                  <c:v>2021-09-17</c:v>
                </c:pt>
                <c:pt idx="107">
                  <c:v>2021-09-20</c:v>
                </c:pt>
                <c:pt idx="108">
                  <c:v>2021-09-21</c:v>
                </c:pt>
                <c:pt idx="109">
                  <c:v>2021-09-22</c:v>
                </c:pt>
                <c:pt idx="110">
                  <c:v>2021-09-23</c:v>
                </c:pt>
                <c:pt idx="111">
                  <c:v>2021-09-24</c:v>
                </c:pt>
                <c:pt idx="112">
                  <c:v>2021-09-27</c:v>
                </c:pt>
                <c:pt idx="113">
                  <c:v>2021-09-28</c:v>
                </c:pt>
                <c:pt idx="114">
                  <c:v>2021-09-29</c:v>
                </c:pt>
                <c:pt idx="115">
                  <c:v>2021-09-30</c:v>
                </c:pt>
                <c:pt idx="116">
                  <c:v>2021-10-01</c:v>
                </c:pt>
                <c:pt idx="117">
                  <c:v>2021-10-04</c:v>
                </c:pt>
                <c:pt idx="118">
                  <c:v>2021-10-05</c:v>
                </c:pt>
                <c:pt idx="119">
                  <c:v>2021-10-06</c:v>
                </c:pt>
                <c:pt idx="120">
                  <c:v>2021-10-07</c:v>
                </c:pt>
                <c:pt idx="121">
                  <c:v>2021-10-08</c:v>
                </c:pt>
                <c:pt idx="122">
                  <c:v>2021-10-11</c:v>
                </c:pt>
                <c:pt idx="123">
                  <c:v>2021-10-12</c:v>
                </c:pt>
                <c:pt idx="124">
                  <c:v>2021-10-13</c:v>
                </c:pt>
                <c:pt idx="125">
                  <c:v>2021-10-14</c:v>
                </c:pt>
                <c:pt idx="126">
                  <c:v>2021-10-18</c:v>
                </c:pt>
                <c:pt idx="127">
                  <c:v>2021-10-19</c:v>
                </c:pt>
                <c:pt idx="128">
                  <c:v>2021-10-20</c:v>
                </c:pt>
                <c:pt idx="129">
                  <c:v>2021-10-21</c:v>
                </c:pt>
                <c:pt idx="130">
                  <c:v>2021-10-22</c:v>
                </c:pt>
                <c:pt idx="131">
                  <c:v>2021-10-25</c:v>
                </c:pt>
                <c:pt idx="132">
                  <c:v>2021-10-26</c:v>
                </c:pt>
                <c:pt idx="133">
                  <c:v>2021-10-27</c:v>
                </c:pt>
                <c:pt idx="134">
                  <c:v>2021-10-28</c:v>
                </c:pt>
                <c:pt idx="135">
                  <c:v>2021-10-29</c:v>
                </c:pt>
                <c:pt idx="136">
                  <c:v>2021-11-01</c:v>
                </c:pt>
                <c:pt idx="137">
                  <c:v>2021-11-02</c:v>
                </c:pt>
                <c:pt idx="138">
                  <c:v>2021-11-03</c:v>
                </c:pt>
                <c:pt idx="139">
                  <c:v>2021-11-04</c:v>
                </c:pt>
                <c:pt idx="140">
                  <c:v>2021-11-08</c:v>
                </c:pt>
                <c:pt idx="141">
                  <c:v>2021-11-09</c:v>
                </c:pt>
                <c:pt idx="142">
                  <c:v>2021-11-10</c:v>
                </c:pt>
                <c:pt idx="143">
                  <c:v>2021-11-11</c:v>
                </c:pt>
                <c:pt idx="144">
                  <c:v>2021-11-12</c:v>
                </c:pt>
                <c:pt idx="145">
                  <c:v>2021-11-15</c:v>
                </c:pt>
                <c:pt idx="146">
                  <c:v>2021-11-16</c:v>
                </c:pt>
                <c:pt idx="147">
                  <c:v>2021-11-17</c:v>
                </c:pt>
                <c:pt idx="148">
                  <c:v>2021-11-18</c:v>
                </c:pt>
                <c:pt idx="149">
                  <c:v>2021-11-22</c:v>
                </c:pt>
                <c:pt idx="150">
                  <c:v>2021-11-23</c:v>
                </c:pt>
                <c:pt idx="151">
                  <c:v>2021-11-24</c:v>
                </c:pt>
                <c:pt idx="152">
                  <c:v>2021-11-25</c:v>
                </c:pt>
                <c:pt idx="153">
                  <c:v>2021-11-26</c:v>
                </c:pt>
                <c:pt idx="154">
                  <c:v>2021-11-29</c:v>
                </c:pt>
                <c:pt idx="155">
                  <c:v>2021-11-30</c:v>
                </c:pt>
                <c:pt idx="156">
                  <c:v>2021-12-01</c:v>
                </c:pt>
                <c:pt idx="157">
                  <c:v>2021-12-02</c:v>
                </c:pt>
                <c:pt idx="158">
                  <c:v>2021-12-03</c:v>
                </c:pt>
                <c:pt idx="159">
                  <c:v>2021-12-06</c:v>
                </c:pt>
                <c:pt idx="160">
                  <c:v>2021-12-07</c:v>
                </c:pt>
                <c:pt idx="161">
                  <c:v>2021-12-08</c:v>
                </c:pt>
                <c:pt idx="162">
                  <c:v>2021-12-09</c:v>
                </c:pt>
                <c:pt idx="163">
                  <c:v>2021-12-10</c:v>
                </c:pt>
                <c:pt idx="164">
                  <c:v>2021-12-13</c:v>
                </c:pt>
                <c:pt idx="165">
                  <c:v>2021-12-14</c:v>
                </c:pt>
                <c:pt idx="166">
                  <c:v>2021-12-15</c:v>
                </c:pt>
                <c:pt idx="167">
                  <c:v>2021-12-16</c:v>
                </c:pt>
                <c:pt idx="168">
                  <c:v>2021-12-17</c:v>
                </c:pt>
                <c:pt idx="169">
                  <c:v>2021-12-20</c:v>
                </c:pt>
                <c:pt idx="170">
                  <c:v>2021-12-21</c:v>
                </c:pt>
                <c:pt idx="171">
                  <c:v>2021-12-22</c:v>
                </c:pt>
                <c:pt idx="172">
                  <c:v>2021-12-23</c:v>
                </c:pt>
                <c:pt idx="173">
                  <c:v>2021-12-24</c:v>
                </c:pt>
                <c:pt idx="174">
                  <c:v>2021-12-27</c:v>
                </c:pt>
                <c:pt idx="175">
                  <c:v>2021-12-28</c:v>
                </c:pt>
                <c:pt idx="176">
                  <c:v>2021-12-29</c:v>
                </c:pt>
                <c:pt idx="177">
                  <c:v>2021-12-30</c:v>
                </c:pt>
                <c:pt idx="178">
                  <c:v>2021-12-31</c:v>
                </c:pt>
                <c:pt idx="179">
                  <c:v>2022-01-03</c:v>
                </c:pt>
                <c:pt idx="180">
                  <c:v>2022-01-04</c:v>
                </c:pt>
                <c:pt idx="181">
                  <c:v>2022-01-05</c:v>
                </c:pt>
                <c:pt idx="182">
                  <c:v>2022-01-06</c:v>
                </c:pt>
                <c:pt idx="183">
                  <c:v>2022-01-07</c:v>
                </c:pt>
                <c:pt idx="184">
                  <c:v>2022-01-10</c:v>
                </c:pt>
                <c:pt idx="185">
                  <c:v>2022-01-11</c:v>
                </c:pt>
                <c:pt idx="186">
                  <c:v>2022-01-12</c:v>
                </c:pt>
                <c:pt idx="187">
                  <c:v>2022-01-13</c:v>
                </c:pt>
                <c:pt idx="188">
                  <c:v>2022-01-14</c:v>
                </c:pt>
                <c:pt idx="189">
                  <c:v>2022-01-17</c:v>
                </c:pt>
                <c:pt idx="190">
                  <c:v>2022-01-18</c:v>
                </c:pt>
                <c:pt idx="191">
                  <c:v>2022-01-19</c:v>
                </c:pt>
                <c:pt idx="192">
                  <c:v>2022-01-20</c:v>
                </c:pt>
                <c:pt idx="193">
                  <c:v>2022-01-21</c:v>
                </c:pt>
                <c:pt idx="194">
                  <c:v>2022-01-24</c:v>
                </c:pt>
                <c:pt idx="195">
                  <c:v>2022-01-25</c:v>
                </c:pt>
                <c:pt idx="196">
                  <c:v>2022-01-27</c:v>
                </c:pt>
                <c:pt idx="197">
                  <c:v>2022-01-28</c:v>
                </c:pt>
                <c:pt idx="198">
                  <c:v>2022-01-31</c:v>
                </c:pt>
                <c:pt idx="199">
                  <c:v>2022-02-01</c:v>
                </c:pt>
                <c:pt idx="200">
                  <c:v>2022-02-02</c:v>
                </c:pt>
                <c:pt idx="201">
                  <c:v>2022-02-03</c:v>
                </c:pt>
                <c:pt idx="202">
                  <c:v>2022-02-04</c:v>
                </c:pt>
                <c:pt idx="203">
                  <c:v>2022-02-07</c:v>
                </c:pt>
                <c:pt idx="204">
                  <c:v>2022-02-08</c:v>
                </c:pt>
                <c:pt idx="205">
                  <c:v>2022-02-09</c:v>
                </c:pt>
                <c:pt idx="206">
                  <c:v>2022-02-10</c:v>
                </c:pt>
                <c:pt idx="207">
                  <c:v>2022-02-11</c:v>
                </c:pt>
                <c:pt idx="208">
                  <c:v>2022-02-14</c:v>
                </c:pt>
                <c:pt idx="209">
                  <c:v>2022-02-15</c:v>
                </c:pt>
                <c:pt idx="210">
                  <c:v>2022-02-16</c:v>
                </c:pt>
                <c:pt idx="211">
                  <c:v>2022-02-17</c:v>
                </c:pt>
                <c:pt idx="212">
                  <c:v>2022-02-18</c:v>
                </c:pt>
                <c:pt idx="213">
                  <c:v>2022-02-21</c:v>
                </c:pt>
                <c:pt idx="214">
                  <c:v>2022-02-22</c:v>
                </c:pt>
                <c:pt idx="215">
                  <c:v>2022-02-23</c:v>
                </c:pt>
                <c:pt idx="216">
                  <c:v>2022-02-24</c:v>
                </c:pt>
                <c:pt idx="217">
                  <c:v>2022-02-25</c:v>
                </c:pt>
                <c:pt idx="218">
                  <c:v>2022-02-28</c:v>
                </c:pt>
                <c:pt idx="219">
                  <c:v>2022-03-02</c:v>
                </c:pt>
                <c:pt idx="220">
                  <c:v>2022-03-03</c:v>
                </c:pt>
                <c:pt idx="221">
                  <c:v>2022-03-04</c:v>
                </c:pt>
                <c:pt idx="222">
                  <c:v>2022-03-07</c:v>
                </c:pt>
                <c:pt idx="223">
                  <c:v>2022-03-08</c:v>
                </c:pt>
                <c:pt idx="224">
                  <c:v>2022-03-09</c:v>
                </c:pt>
                <c:pt idx="225">
                  <c:v>2022-03-10</c:v>
                </c:pt>
                <c:pt idx="226">
                  <c:v>2022-03-11</c:v>
                </c:pt>
                <c:pt idx="227">
                  <c:v>2022-03-14</c:v>
                </c:pt>
                <c:pt idx="228">
                  <c:v>2022-03-15</c:v>
                </c:pt>
                <c:pt idx="229">
                  <c:v>2022-03-16</c:v>
                </c:pt>
                <c:pt idx="230">
                  <c:v>2022-03-17</c:v>
                </c:pt>
                <c:pt idx="231">
                  <c:v>2022-03-21</c:v>
                </c:pt>
                <c:pt idx="232">
                  <c:v>2022-03-22</c:v>
                </c:pt>
                <c:pt idx="233">
                  <c:v>2022-03-23</c:v>
                </c:pt>
                <c:pt idx="234">
                  <c:v>2022-03-24</c:v>
                </c:pt>
                <c:pt idx="235">
                  <c:v>2022-03-25</c:v>
                </c:pt>
                <c:pt idx="236">
                  <c:v>2022-03-28</c:v>
                </c:pt>
                <c:pt idx="237">
                  <c:v>2022-03-29</c:v>
                </c:pt>
                <c:pt idx="238">
                  <c:v>2022-03-30</c:v>
                </c:pt>
                <c:pt idx="239">
                  <c:v>2022-03-31</c:v>
                </c:pt>
                <c:pt idx="240">
                  <c:v>2022-04-01</c:v>
                </c:pt>
                <c:pt idx="241">
                  <c:v>2022-04-04</c:v>
                </c:pt>
                <c:pt idx="242">
                  <c:v>2022-04-05</c:v>
                </c:pt>
                <c:pt idx="243">
                  <c:v>2022-04-06</c:v>
                </c:pt>
                <c:pt idx="244">
                  <c:v>2022-04-07</c:v>
                </c:pt>
                <c:pt idx="245">
                  <c:v>2022-04-08</c:v>
                </c:pt>
                <c:pt idx="246">
                  <c:v>2022-04-11</c:v>
                </c:pt>
                <c:pt idx="247">
                  <c:v>2022-04-12</c:v>
                </c:pt>
                <c:pt idx="248">
                  <c:v>2022-04-13</c:v>
                </c:pt>
                <c:pt idx="249">
                  <c:v>2022-04-18</c:v>
                </c:pt>
                <c:pt idx="250">
                  <c:v>2022-04-19</c:v>
                </c:pt>
                <c:pt idx="251">
                  <c:v>2022-04-20</c:v>
                </c:pt>
                <c:pt idx="252">
                  <c:v>2022-04-21</c:v>
                </c:pt>
                <c:pt idx="253">
                  <c:v>2022-04-22</c:v>
                </c:pt>
                <c:pt idx="254">
                  <c:v>2022-04-25</c:v>
                </c:pt>
                <c:pt idx="255">
                  <c:v>2022-04-26</c:v>
                </c:pt>
                <c:pt idx="256">
                  <c:v>2022-04-27</c:v>
                </c:pt>
                <c:pt idx="257">
                  <c:v>2022-04-28</c:v>
                </c:pt>
                <c:pt idx="258">
                  <c:v>2022-04-29</c:v>
                </c:pt>
                <c:pt idx="259">
                  <c:v>2022-05-02</c:v>
                </c:pt>
                <c:pt idx="260">
                  <c:v>2022-05-04</c:v>
                </c:pt>
                <c:pt idx="261">
                  <c:v>2022-05-05</c:v>
                </c:pt>
                <c:pt idx="262">
                  <c:v>2022-05-06</c:v>
                </c:pt>
                <c:pt idx="263">
                  <c:v>2022-05-09</c:v>
                </c:pt>
                <c:pt idx="264">
                  <c:v>2022-05-10</c:v>
                </c:pt>
                <c:pt idx="265">
                  <c:v>2022-05-11</c:v>
                </c:pt>
                <c:pt idx="266">
                  <c:v>2022-05-12</c:v>
                </c:pt>
                <c:pt idx="267">
                  <c:v>2022-05-13</c:v>
                </c:pt>
                <c:pt idx="268">
                  <c:v>2022-05-16</c:v>
                </c:pt>
                <c:pt idx="269">
                  <c:v>2022-05-17</c:v>
                </c:pt>
                <c:pt idx="270">
                  <c:v>2022-05-18</c:v>
                </c:pt>
                <c:pt idx="271">
                  <c:v>2022-05-19</c:v>
                </c:pt>
                <c:pt idx="272">
                  <c:v>2022-05-20</c:v>
                </c:pt>
                <c:pt idx="273">
                  <c:v>2022-05-23</c:v>
                </c:pt>
                <c:pt idx="274">
                  <c:v>2022-05-24</c:v>
                </c:pt>
                <c:pt idx="275">
                  <c:v>2022-05-25</c:v>
                </c:pt>
                <c:pt idx="276">
                  <c:v>2022-05-26</c:v>
                </c:pt>
                <c:pt idx="277">
                  <c:v>2022-05-27</c:v>
                </c:pt>
                <c:pt idx="278">
                  <c:v>2022-05-30</c:v>
                </c:pt>
                <c:pt idx="279">
                  <c:v>2022-05-31</c:v>
                </c:pt>
                <c:pt idx="280">
                  <c:v>2022-06-01</c:v>
                </c:pt>
                <c:pt idx="281">
                  <c:v>2022-06-02</c:v>
                </c:pt>
                <c:pt idx="282">
                  <c:v>2022-06-03</c:v>
                </c:pt>
                <c:pt idx="283">
                  <c:v>2022-06-06</c:v>
                </c:pt>
                <c:pt idx="284">
                  <c:v>2022-06-07</c:v>
                </c:pt>
                <c:pt idx="285">
                  <c:v>2022-06-08</c:v>
                </c:pt>
                <c:pt idx="286">
                  <c:v>2022-06-09</c:v>
                </c:pt>
                <c:pt idx="287">
                  <c:v>2022-06-10</c:v>
                </c:pt>
                <c:pt idx="288">
                  <c:v>2022-06-13</c:v>
                </c:pt>
                <c:pt idx="289">
                  <c:v>2022-06-14</c:v>
                </c:pt>
                <c:pt idx="290">
                  <c:v>2022-06-15</c:v>
                </c:pt>
                <c:pt idx="291">
                  <c:v>2022-06-16</c:v>
                </c:pt>
                <c:pt idx="292">
                  <c:v>2022-06-17</c:v>
                </c:pt>
                <c:pt idx="293">
                  <c:v>2022-06-20</c:v>
                </c:pt>
                <c:pt idx="294">
                  <c:v>2022-06-21</c:v>
                </c:pt>
                <c:pt idx="295">
                  <c:v>2022-06-22</c:v>
                </c:pt>
                <c:pt idx="296">
                  <c:v>2022-06-23</c:v>
                </c:pt>
                <c:pt idx="297">
                  <c:v>2022-06-24</c:v>
                </c:pt>
                <c:pt idx="298">
                  <c:v>2022-06-27</c:v>
                </c:pt>
                <c:pt idx="299">
                  <c:v>2022-06-28</c:v>
                </c:pt>
                <c:pt idx="300">
                  <c:v>2022-06-29</c:v>
                </c:pt>
                <c:pt idx="301">
                  <c:v>2022-06-30</c:v>
                </c:pt>
                <c:pt idx="302">
                  <c:v>2022-07-01</c:v>
                </c:pt>
                <c:pt idx="303">
                  <c:v>2022-07-04</c:v>
                </c:pt>
                <c:pt idx="304">
                  <c:v>2022-07-05</c:v>
                </c:pt>
                <c:pt idx="305">
                  <c:v>2022-07-06</c:v>
                </c:pt>
                <c:pt idx="306">
                  <c:v>2022-07-07</c:v>
                </c:pt>
                <c:pt idx="307">
                  <c:v>2022-07-08</c:v>
                </c:pt>
                <c:pt idx="308">
                  <c:v>2022-07-11</c:v>
                </c:pt>
                <c:pt idx="309">
                  <c:v>2022-07-12</c:v>
                </c:pt>
                <c:pt idx="310">
                  <c:v>2022-07-13</c:v>
                </c:pt>
                <c:pt idx="311">
                  <c:v>2022-07-14</c:v>
                </c:pt>
                <c:pt idx="312">
                  <c:v>2022-07-15</c:v>
                </c:pt>
                <c:pt idx="313">
                  <c:v>2022-07-18</c:v>
                </c:pt>
                <c:pt idx="314">
                  <c:v>2022-07-19</c:v>
                </c:pt>
                <c:pt idx="315">
                  <c:v>2022-07-20</c:v>
                </c:pt>
                <c:pt idx="316">
                  <c:v>2022-07-21</c:v>
                </c:pt>
                <c:pt idx="317">
                  <c:v>2022-07-22</c:v>
                </c:pt>
                <c:pt idx="318">
                  <c:v>2022-07-25</c:v>
                </c:pt>
                <c:pt idx="319">
                  <c:v>2022-07-26</c:v>
                </c:pt>
                <c:pt idx="320">
                  <c:v>2022-07-27</c:v>
                </c:pt>
                <c:pt idx="321">
                  <c:v>2022-07-28</c:v>
                </c:pt>
                <c:pt idx="322">
                  <c:v>2022-07-29</c:v>
                </c:pt>
                <c:pt idx="323">
                  <c:v>2022-08-01</c:v>
                </c:pt>
                <c:pt idx="324">
                  <c:v>2022-08-02</c:v>
                </c:pt>
                <c:pt idx="325">
                  <c:v>2022-08-03</c:v>
                </c:pt>
                <c:pt idx="326">
                  <c:v>2022-08-04</c:v>
                </c:pt>
                <c:pt idx="327">
                  <c:v>2022-08-05</c:v>
                </c:pt>
                <c:pt idx="328">
                  <c:v>2022-08-08</c:v>
                </c:pt>
                <c:pt idx="329">
                  <c:v>2022-08-10</c:v>
                </c:pt>
                <c:pt idx="330">
                  <c:v>2022-08-11</c:v>
                </c:pt>
                <c:pt idx="331">
                  <c:v>2022-08-12</c:v>
                </c:pt>
                <c:pt idx="332">
                  <c:v>2022-08-16</c:v>
                </c:pt>
                <c:pt idx="333">
                  <c:v>2022-08-17</c:v>
                </c:pt>
                <c:pt idx="334">
                  <c:v>2022-08-18</c:v>
                </c:pt>
                <c:pt idx="335">
                  <c:v>2022-08-19</c:v>
                </c:pt>
                <c:pt idx="336">
                  <c:v>2022-08-22</c:v>
                </c:pt>
                <c:pt idx="337">
                  <c:v>2022-08-23</c:v>
                </c:pt>
                <c:pt idx="338">
                  <c:v>2022-08-24</c:v>
                </c:pt>
                <c:pt idx="339">
                  <c:v>2022-08-25</c:v>
                </c:pt>
                <c:pt idx="340">
                  <c:v>2022-08-26</c:v>
                </c:pt>
                <c:pt idx="341">
                  <c:v>2022-08-29</c:v>
                </c:pt>
                <c:pt idx="342">
                  <c:v>2022-08-30</c:v>
                </c:pt>
                <c:pt idx="343">
                  <c:v>2022-09-01</c:v>
                </c:pt>
                <c:pt idx="344">
                  <c:v>2022-09-02</c:v>
                </c:pt>
                <c:pt idx="345">
                  <c:v>2022-09-05</c:v>
                </c:pt>
                <c:pt idx="346">
                  <c:v>2022-09-06</c:v>
                </c:pt>
                <c:pt idx="347">
                  <c:v>2022-09-07</c:v>
                </c:pt>
                <c:pt idx="348">
                  <c:v>2022-09-08</c:v>
                </c:pt>
                <c:pt idx="349">
                  <c:v>2022-09-09</c:v>
                </c:pt>
                <c:pt idx="350">
                  <c:v>2022-09-12</c:v>
                </c:pt>
                <c:pt idx="351">
                  <c:v>2022-09-13</c:v>
                </c:pt>
                <c:pt idx="352">
                  <c:v>2022-09-14</c:v>
                </c:pt>
                <c:pt idx="353">
                  <c:v>2022-09-15</c:v>
                </c:pt>
                <c:pt idx="354">
                  <c:v>2022-09-16</c:v>
                </c:pt>
                <c:pt idx="355">
                  <c:v>2022-09-19</c:v>
                </c:pt>
                <c:pt idx="356">
                  <c:v>2022-09-20</c:v>
                </c:pt>
                <c:pt idx="357">
                  <c:v>2022-09-21</c:v>
                </c:pt>
                <c:pt idx="358">
                  <c:v>2022-09-22</c:v>
                </c:pt>
                <c:pt idx="359">
                  <c:v>2022-09-23</c:v>
                </c:pt>
                <c:pt idx="360">
                  <c:v>2022-09-26</c:v>
                </c:pt>
                <c:pt idx="361">
                  <c:v>2022-09-27</c:v>
                </c:pt>
                <c:pt idx="362">
                  <c:v>2022-09-28</c:v>
                </c:pt>
                <c:pt idx="363">
                  <c:v>2022-09-29</c:v>
                </c:pt>
                <c:pt idx="364">
                  <c:v>2022-09-30</c:v>
                </c:pt>
                <c:pt idx="365">
                  <c:v>2022-10-03</c:v>
                </c:pt>
                <c:pt idx="366">
                  <c:v>2022-10-04</c:v>
                </c:pt>
                <c:pt idx="367">
                  <c:v>2022-10-06</c:v>
                </c:pt>
                <c:pt idx="368">
                  <c:v>2022-10-07</c:v>
                </c:pt>
                <c:pt idx="369">
                  <c:v>2022-10-10</c:v>
                </c:pt>
                <c:pt idx="370">
                  <c:v>2022-10-11</c:v>
                </c:pt>
                <c:pt idx="371">
                  <c:v>2022-10-12</c:v>
                </c:pt>
                <c:pt idx="372">
                  <c:v>2022-10-13</c:v>
                </c:pt>
                <c:pt idx="373">
                  <c:v>2022-10-14</c:v>
                </c:pt>
                <c:pt idx="374">
                  <c:v>2022-10-17</c:v>
                </c:pt>
                <c:pt idx="375">
                  <c:v>2022-10-18</c:v>
                </c:pt>
                <c:pt idx="376">
                  <c:v>2022-10-19</c:v>
                </c:pt>
                <c:pt idx="377">
                  <c:v>2022-10-20</c:v>
                </c:pt>
                <c:pt idx="378">
                  <c:v>2022-10-21</c:v>
                </c:pt>
                <c:pt idx="379">
                  <c:v>2022-10-24</c:v>
                </c:pt>
                <c:pt idx="380">
                  <c:v>2022-10-25</c:v>
                </c:pt>
                <c:pt idx="381">
                  <c:v>2022-10-27</c:v>
                </c:pt>
                <c:pt idx="382">
                  <c:v>2022-10-28</c:v>
                </c:pt>
                <c:pt idx="383">
                  <c:v>2022-10-31</c:v>
                </c:pt>
                <c:pt idx="384">
                  <c:v>2022-11-01</c:v>
                </c:pt>
                <c:pt idx="385">
                  <c:v>2022-11-02</c:v>
                </c:pt>
                <c:pt idx="386">
                  <c:v>2022-11-03</c:v>
                </c:pt>
                <c:pt idx="387">
                  <c:v>2022-11-04</c:v>
                </c:pt>
                <c:pt idx="388">
                  <c:v>2022-11-07</c:v>
                </c:pt>
                <c:pt idx="389">
                  <c:v>2022-11-09</c:v>
                </c:pt>
                <c:pt idx="390">
                  <c:v>2022-11-10</c:v>
                </c:pt>
                <c:pt idx="391">
                  <c:v>2022-11-11</c:v>
                </c:pt>
                <c:pt idx="392">
                  <c:v>2022-11-14</c:v>
                </c:pt>
                <c:pt idx="393">
                  <c:v>2022-11-15</c:v>
                </c:pt>
                <c:pt idx="394">
                  <c:v>2022-11-16</c:v>
                </c:pt>
                <c:pt idx="395">
                  <c:v>2022-11-17</c:v>
                </c:pt>
                <c:pt idx="396">
                  <c:v>2022-11-18</c:v>
                </c:pt>
                <c:pt idx="397">
                  <c:v>2022-11-21</c:v>
                </c:pt>
                <c:pt idx="398">
                  <c:v>2022-11-22</c:v>
                </c:pt>
                <c:pt idx="399">
                  <c:v>2022-11-23</c:v>
                </c:pt>
                <c:pt idx="400">
                  <c:v>2022-11-24</c:v>
                </c:pt>
                <c:pt idx="401">
                  <c:v>2022-11-25</c:v>
                </c:pt>
                <c:pt idx="402">
                  <c:v>2022-11-28</c:v>
                </c:pt>
                <c:pt idx="403">
                  <c:v>2022-11-29</c:v>
                </c:pt>
                <c:pt idx="404">
                  <c:v>2022-11-30</c:v>
                </c:pt>
                <c:pt idx="405">
                  <c:v>2022-12-01</c:v>
                </c:pt>
                <c:pt idx="406">
                  <c:v>2022-12-02</c:v>
                </c:pt>
                <c:pt idx="407">
                  <c:v>2022-12-05</c:v>
                </c:pt>
                <c:pt idx="408">
                  <c:v>2022-12-06</c:v>
                </c:pt>
                <c:pt idx="409">
                  <c:v>2022-12-07</c:v>
                </c:pt>
                <c:pt idx="410">
                  <c:v>2022-12-08</c:v>
                </c:pt>
                <c:pt idx="411">
                  <c:v>2022-12-09</c:v>
                </c:pt>
                <c:pt idx="412">
                  <c:v>2022-12-12</c:v>
                </c:pt>
                <c:pt idx="413">
                  <c:v>2022-12-13</c:v>
                </c:pt>
                <c:pt idx="414">
                  <c:v>2022-12-14</c:v>
                </c:pt>
                <c:pt idx="415">
                  <c:v>2022-12-15</c:v>
                </c:pt>
                <c:pt idx="416">
                  <c:v>2022-12-16</c:v>
                </c:pt>
                <c:pt idx="417">
                  <c:v>2022-12-19</c:v>
                </c:pt>
                <c:pt idx="418">
                  <c:v>2022-12-20</c:v>
                </c:pt>
                <c:pt idx="419">
                  <c:v>2022-12-21</c:v>
                </c:pt>
                <c:pt idx="420">
                  <c:v>2022-12-22</c:v>
                </c:pt>
                <c:pt idx="421">
                  <c:v>2022-12-23</c:v>
                </c:pt>
                <c:pt idx="422">
                  <c:v>2022-12-26</c:v>
                </c:pt>
                <c:pt idx="423">
                  <c:v>2022-12-27</c:v>
                </c:pt>
                <c:pt idx="424">
                  <c:v>2022-12-28</c:v>
                </c:pt>
                <c:pt idx="425">
                  <c:v>2022-12-29</c:v>
                </c:pt>
                <c:pt idx="426">
                  <c:v>2022-12-30</c:v>
                </c:pt>
                <c:pt idx="427">
                  <c:v>2023-01-02</c:v>
                </c:pt>
                <c:pt idx="428">
                  <c:v>2023-01-03</c:v>
                </c:pt>
                <c:pt idx="429">
                  <c:v>2023-01-04</c:v>
                </c:pt>
                <c:pt idx="430">
                  <c:v>2023-01-05</c:v>
                </c:pt>
                <c:pt idx="431">
                  <c:v>2023-01-06</c:v>
                </c:pt>
                <c:pt idx="432">
                  <c:v>2023-01-09</c:v>
                </c:pt>
                <c:pt idx="433">
                  <c:v>2023-01-10</c:v>
                </c:pt>
                <c:pt idx="434">
                  <c:v>2023-01-11</c:v>
                </c:pt>
                <c:pt idx="435">
                  <c:v>2023-01-12</c:v>
                </c:pt>
                <c:pt idx="436">
                  <c:v>2023-01-13</c:v>
                </c:pt>
                <c:pt idx="437">
                  <c:v>2023-01-16</c:v>
                </c:pt>
                <c:pt idx="438">
                  <c:v>2023-01-17</c:v>
                </c:pt>
                <c:pt idx="439">
                  <c:v>2023-01-18</c:v>
                </c:pt>
                <c:pt idx="440">
                  <c:v>2023-01-19</c:v>
                </c:pt>
                <c:pt idx="441">
                  <c:v>2023-01-20</c:v>
                </c:pt>
                <c:pt idx="442">
                  <c:v>2023-01-23</c:v>
                </c:pt>
                <c:pt idx="443">
                  <c:v>2023-01-24</c:v>
                </c:pt>
                <c:pt idx="444">
                  <c:v>2023-01-25</c:v>
                </c:pt>
                <c:pt idx="445">
                  <c:v>2023-01-27</c:v>
                </c:pt>
                <c:pt idx="446">
                  <c:v>2023-01-30</c:v>
                </c:pt>
                <c:pt idx="447">
                  <c:v>2023-01-31</c:v>
                </c:pt>
                <c:pt idx="448">
                  <c:v>2023-02-01</c:v>
                </c:pt>
                <c:pt idx="449">
                  <c:v>2023-02-02</c:v>
                </c:pt>
                <c:pt idx="450">
                  <c:v>2023-02-03</c:v>
                </c:pt>
                <c:pt idx="451">
                  <c:v>2023-02-06</c:v>
                </c:pt>
                <c:pt idx="452">
                  <c:v>2023-02-07</c:v>
                </c:pt>
                <c:pt idx="453">
                  <c:v>2023-02-08</c:v>
                </c:pt>
                <c:pt idx="454">
                  <c:v>2023-02-09</c:v>
                </c:pt>
                <c:pt idx="455">
                  <c:v>2023-02-10</c:v>
                </c:pt>
                <c:pt idx="456">
                  <c:v>2023-02-13</c:v>
                </c:pt>
                <c:pt idx="457">
                  <c:v>2023-02-14</c:v>
                </c:pt>
                <c:pt idx="458">
                  <c:v>2023-02-15</c:v>
                </c:pt>
                <c:pt idx="459">
                  <c:v>2023-02-16</c:v>
                </c:pt>
                <c:pt idx="460">
                  <c:v>2023-02-17</c:v>
                </c:pt>
                <c:pt idx="461">
                  <c:v>2023-02-20</c:v>
                </c:pt>
                <c:pt idx="462">
                  <c:v>2023-02-21</c:v>
                </c:pt>
                <c:pt idx="463">
                  <c:v>2023-02-22</c:v>
                </c:pt>
                <c:pt idx="464">
                  <c:v>2023-02-23</c:v>
                </c:pt>
                <c:pt idx="465">
                  <c:v>2023-02-24</c:v>
                </c:pt>
                <c:pt idx="466">
                  <c:v>2023-02-27</c:v>
                </c:pt>
                <c:pt idx="467">
                  <c:v>2023-02-28</c:v>
                </c:pt>
                <c:pt idx="468">
                  <c:v>2023-03-01</c:v>
                </c:pt>
                <c:pt idx="469">
                  <c:v>2023-03-02</c:v>
                </c:pt>
                <c:pt idx="470">
                  <c:v>2023-03-03</c:v>
                </c:pt>
                <c:pt idx="471">
                  <c:v>2023-03-06</c:v>
                </c:pt>
                <c:pt idx="472">
                  <c:v>2023-03-08</c:v>
                </c:pt>
                <c:pt idx="473">
                  <c:v>2023-03-09</c:v>
                </c:pt>
                <c:pt idx="474">
                  <c:v>2023-03-10</c:v>
                </c:pt>
                <c:pt idx="475">
                  <c:v>2023-03-13</c:v>
                </c:pt>
                <c:pt idx="476">
                  <c:v>2023-03-14</c:v>
                </c:pt>
                <c:pt idx="477">
                  <c:v>2023-03-15</c:v>
                </c:pt>
                <c:pt idx="478">
                  <c:v>2023-03-16</c:v>
                </c:pt>
                <c:pt idx="479">
                  <c:v>2023-03-17</c:v>
                </c:pt>
                <c:pt idx="480">
                  <c:v>2023-03-20</c:v>
                </c:pt>
                <c:pt idx="481">
                  <c:v>2023-03-21</c:v>
                </c:pt>
                <c:pt idx="482">
                  <c:v>2023-03-22</c:v>
                </c:pt>
                <c:pt idx="483">
                  <c:v>2023-03-23</c:v>
                </c:pt>
                <c:pt idx="484">
                  <c:v>2023-03-24</c:v>
                </c:pt>
                <c:pt idx="485">
                  <c:v>2023-03-27</c:v>
                </c:pt>
                <c:pt idx="486">
                  <c:v>2023-03-28</c:v>
                </c:pt>
                <c:pt idx="487">
                  <c:v>2023-03-29</c:v>
                </c:pt>
                <c:pt idx="488">
                  <c:v>2023-03-31</c:v>
                </c:pt>
                <c:pt idx="489">
                  <c:v>2023-04-03</c:v>
                </c:pt>
                <c:pt idx="490">
                  <c:v>2023-04-05</c:v>
                </c:pt>
                <c:pt idx="491">
                  <c:v>2023-04-06</c:v>
                </c:pt>
                <c:pt idx="492">
                  <c:v>2023-04-10</c:v>
                </c:pt>
                <c:pt idx="493">
                  <c:v>2023-04-11</c:v>
                </c:pt>
                <c:pt idx="494">
                  <c:v>2023-04-12</c:v>
                </c:pt>
                <c:pt idx="495">
                  <c:v>2023-04-13</c:v>
                </c:pt>
                <c:pt idx="496">
                  <c:v>2023-04-17</c:v>
                </c:pt>
                <c:pt idx="497">
                  <c:v>2023-04-18</c:v>
                </c:pt>
                <c:pt idx="498">
                  <c:v>2023-04-19</c:v>
                </c:pt>
                <c:pt idx="499">
                  <c:v>2023-04-20</c:v>
                </c:pt>
                <c:pt idx="500">
                  <c:v>2023-04-21</c:v>
                </c:pt>
                <c:pt idx="501">
                  <c:v>2023-04-24</c:v>
                </c:pt>
                <c:pt idx="502">
                  <c:v>2023-04-25</c:v>
                </c:pt>
                <c:pt idx="503">
                  <c:v>2023-04-26</c:v>
                </c:pt>
                <c:pt idx="504">
                  <c:v>2023-04-27</c:v>
                </c:pt>
                <c:pt idx="505">
                  <c:v>2023-04-28</c:v>
                </c:pt>
                <c:pt idx="506">
                  <c:v>2023-05-02</c:v>
                </c:pt>
                <c:pt idx="507">
                  <c:v>2023-05-03</c:v>
                </c:pt>
                <c:pt idx="508">
                  <c:v>2023-05-04</c:v>
                </c:pt>
                <c:pt idx="509">
                  <c:v>2023-05-05</c:v>
                </c:pt>
                <c:pt idx="510">
                  <c:v>2023-05-08</c:v>
                </c:pt>
                <c:pt idx="511">
                  <c:v>2023-05-09</c:v>
                </c:pt>
                <c:pt idx="512">
                  <c:v>2023-05-10</c:v>
                </c:pt>
                <c:pt idx="513">
                  <c:v>2023-05-11</c:v>
                </c:pt>
                <c:pt idx="514">
                  <c:v>2023-05-12</c:v>
                </c:pt>
                <c:pt idx="515">
                  <c:v>2023-05-15</c:v>
                </c:pt>
                <c:pt idx="516">
                  <c:v>2023-05-16</c:v>
                </c:pt>
                <c:pt idx="517">
                  <c:v>2023-05-17</c:v>
                </c:pt>
                <c:pt idx="518">
                  <c:v>2023-05-18</c:v>
                </c:pt>
                <c:pt idx="519">
                  <c:v>2023-05-19</c:v>
                </c:pt>
                <c:pt idx="520">
                  <c:v>2023-05-22</c:v>
                </c:pt>
                <c:pt idx="521">
                  <c:v>2023-05-23</c:v>
                </c:pt>
                <c:pt idx="522">
                  <c:v>2023-05-24</c:v>
                </c:pt>
                <c:pt idx="523">
                  <c:v>2023-05-25</c:v>
                </c:pt>
                <c:pt idx="524">
                  <c:v>2023-05-26</c:v>
                </c:pt>
                <c:pt idx="525">
                  <c:v>2023-05-29</c:v>
                </c:pt>
                <c:pt idx="526">
                  <c:v>2023-05-30</c:v>
                </c:pt>
                <c:pt idx="527">
                  <c:v>2023-05-31</c:v>
                </c:pt>
                <c:pt idx="528">
                  <c:v>2023-06-01</c:v>
                </c:pt>
                <c:pt idx="529">
                  <c:v>2023-06-02</c:v>
                </c:pt>
                <c:pt idx="530">
                  <c:v>2023-06-05</c:v>
                </c:pt>
                <c:pt idx="531">
                  <c:v>2023-06-06</c:v>
                </c:pt>
                <c:pt idx="532">
                  <c:v>2023-06-07</c:v>
                </c:pt>
                <c:pt idx="533">
                  <c:v>2023-06-08</c:v>
                </c:pt>
                <c:pt idx="534">
                  <c:v>2023-06-09</c:v>
                </c:pt>
                <c:pt idx="535">
                  <c:v>2023-06-12</c:v>
                </c:pt>
                <c:pt idx="536">
                  <c:v>2023-06-13</c:v>
                </c:pt>
                <c:pt idx="537">
                  <c:v>2023-06-14</c:v>
                </c:pt>
                <c:pt idx="538">
                  <c:v>2023-06-15</c:v>
                </c:pt>
                <c:pt idx="539">
                  <c:v>2023-06-16</c:v>
                </c:pt>
                <c:pt idx="540">
                  <c:v>2023-06-19</c:v>
                </c:pt>
                <c:pt idx="541">
                  <c:v>2023-06-20</c:v>
                </c:pt>
                <c:pt idx="542">
                  <c:v>2023-06-21</c:v>
                </c:pt>
                <c:pt idx="543">
                  <c:v>2023-06-22</c:v>
                </c:pt>
                <c:pt idx="544">
                  <c:v>2023-06-23</c:v>
                </c:pt>
                <c:pt idx="545">
                  <c:v>2023-06-26</c:v>
                </c:pt>
                <c:pt idx="546">
                  <c:v>2023-06-27</c:v>
                </c:pt>
                <c:pt idx="547">
                  <c:v>2023-06-28</c:v>
                </c:pt>
                <c:pt idx="548">
                  <c:v>2023-06-30</c:v>
                </c:pt>
                <c:pt idx="549">
                  <c:v>2023-07-03</c:v>
                </c:pt>
                <c:pt idx="550">
                  <c:v>2023-07-04</c:v>
                </c:pt>
                <c:pt idx="551">
                  <c:v>2023-07-05</c:v>
                </c:pt>
                <c:pt idx="552">
                  <c:v>2023-07-06</c:v>
                </c:pt>
                <c:pt idx="553">
                  <c:v>2023-07-07</c:v>
                </c:pt>
                <c:pt idx="554">
                  <c:v>2023-07-10</c:v>
                </c:pt>
                <c:pt idx="555">
                  <c:v>2023-07-11</c:v>
                </c:pt>
                <c:pt idx="556">
                  <c:v>2023-07-12</c:v>
                </c:pt>
                <c:pt idx="557">
                  <c:v>2023-07-13</c:v>
                </c:pt>
                <c:pt idx="558">
                  <c:v>2023-07-14</c:v>
                </c:pt>
                <c:pt idx="559">
                  <c:v>2023-07-17</c:v>
                </c:pt>
                <c:pt idx="560">
                  <c:v>2023-07-18</c:v>
                </c:pt>
                <c:pt idx="561">
                  <c:v>2023-07-19</c:v>
                </c:pt>
                <c:pt idx="562">
                  <c:v>2023-07-20</c:v>
                </c:pt>
                <c:pt idx="563">
                  <c:v>2023-07-21</c:v>
                </c:pt>
                <c:pt idx="564">
                  <c:v>2023-07-24</c:v>
                </c:pt>
                <c:pt idx="565">
                  <c:v>2023-07-25</c:v>
                </c:pt>
                <c:pt idx="566">
                  <c:v>2023-07-26</c:v>
                </c:pt>
                <c:pt idx="567">
                  <c:v>2023-07-27</c:v>
                </c:pt>
                <c:pt idx="568">
                  <c:v>2023-07-28</c:v>
                </c:pt>
                <c:pt idx="569">
                  <c:v>2023-07-31</c:v>
                </c:pt>
                <c:pt idx="570">
                  <c:v>2023-08-01</c:v>
                </c:pt>
                <c:pt idx="571">
                  <c:v>2023-08-02</c:v>
                </c:pt>
                <c:pt idx="572">
                  <c:v>2023-08-03</c:v>
                </c:pt>
                <c:pt idx="573">
                  <c:v>2023-08-04</c:v>
                </c:pt>
                <c:pt idx="574">
                  <c:v>2023-08-07</c:v>
                </c:pt>
                <c:pt idx="575">
                  <c:v>2023-08-08</c:v>
                </c:pt>
                <c:pt idx="576">
                  <c:v>2023-08-09</c:v>
                </c:pt>
                <c:pt idx="577">
                  <c:v>2023-08-10</c:v>
                </c:pt>
                <c:pt idx="578">
                  <c:v>2023-08-11</c:v>
                </c:pt>
                <c:pt idx="579">
                  <c:v>2023-08-14</c:v>
                </c:pt>
                <c:pt idx="580">
                  <c:v>2023-08-16</c:v>
                </c:pt>
                <c:pt idx="581">
                  <c:v>2023-08-17</c:v>
                </c:pt>
                <c:pt idx="582">
                  <c:v>2023-08-18</c:v>
                </c:pt>
                <c:pt idx="583">
                  <c:v>2023-08-21</c:v>
                </c:pt>
                <c:pt idx="584">
                  <c:v>2023-08-22</c:v>
                </c:pt>
                <c:pt idx="585">
                  <c:v>2023-08-23</c:v>
                </c:pt>
                <c:pt idx="586">
                  <c:v>2023-08-24</c:v>
                </c:pt>
                <c:pt idx="587">
                  <c:v>2023-08-25</c:v>
                </c:pt>
                <c:pt idx="588">
                  <c:v>2023-08-28</c:v>
                </c:pt>
                <c:pt idx="589">
                  <c:v>2023-08-29</c:v>
                </c:pt>
                <c:pt idx="590">
                  <c:v>2023-08-30</c:v>
                </c:pt>
                <c:pt idx="591">
                  <c:v>2023-08-31</c:v>
                </c:pt>
                <c:pt idx="592">
                  <c:v>2023-09-01</c:v>
                </c:pt>
                <c:pt idx="593">
                  <c:v>2023-09-04</c:v>
                </c:pt>
                <c:pt idx="594">
                  <c:v>2023-09-05</c:v>
                </c:pt>
                <c:pt idx="595">
                  <c:v>2023-09-06</c:v>
                </c:pt>
                <c:pt idx="596">
                  <c:v>2023-09-07</c:v>
                </c:pt>
                <c:pt idx="597">
                  <c:v>2023-09-08</c:v>
                </c:pt>
                <c:pt idx="598">
                  <c:v>2023-09-11</c:v>
                </c:pt>
                <c:pt idx="599">
                  <c:v>2023-09-12</c:v>
                </c:pt>
                <c:pt idx="600">
                  <c:v>2023-09-13</c:v>
                </c:pt>
                <c:pt idx="601">
                  <c:v>2023-09-14</c:v>
                </c:pt>
                <c:pt idx="602">
                  <c:v>2023-09-15</c:v>
                </c:pt>
                <c:pt idx="603">
                  <c:v>2023-09-18</c:v>
                </c:pt>
                <c:pt idx="604">
                  <c:v>2023-09-20</c:v>
                </c:pt>
                <c:pt idx="605">
                  <c:v>2023-09-21</c:v>
                </c:pt>
                <c:pt idx="606">
                  <c:v>2023-09-22</c:v>
                </c:pt>
                <c:pt idx="607">
                  <c:v>2023-09-25</c:v>
                </c:pt>
                <c:pt idx="608">
                  <c:v>2023-09-26</c:v>
                </c:pt>
                <c:pt idx="609">
                  <c:v>2023-09-27</c:v>
                </c:pt>
                <c:pt idx="610">
                  <c:v>2023-09-28</c:v>
                </c:pt>
                <c:pt idx="611">
                  <c:v>2023-09-29</c:v>
                </c:pt>
                <c:pt idx="612">
                  <c:v>2023-10-03</c:v>
                </c:pt>
                <c:pt idx="613">
                  <c:v>2023-10-04</c:v>
                </c:pt>
                <c:pt idx="614">
                  <c:v>2023-10-05</c:v>
                </c:pt>
                <c:pt idx="615">
                  <c:v>2023-10-06</c:v>
                </c:pt>
                <c:pt idx="616">
                  <c:v>2023-10-09</c:v>
                </c:pt>
                <c:pt idx="617">
                  <c:v>2023-10-10</c:v>
                </c:pt>
                <c:pt idx="618">
                  <c:v>2023-10-11</c:v>
                </c:pt>
                <c:pt idx="619">
                  <c:v>2023-10-12</c:v>
                </c:pt>
                <c:pt idx="620">
                  <c:v>2023-10-13</c:v>
                </c:pt>
                <c:pt idx="621">
                  <c:v>2023-10-16</c:v>
                </c:pt>
                <c:pt idx="622">
                  <c:v>2023-10-17</c:v>
                </c:pt>
                <c:pt idx="623">
                  <c:v>2023-10-18</c:v>
                </c:pt>
                <c:pt idx="624">
                  <c:v>2023-10-19</c:v>
                </c:pt>
                <c:pt idx="625">
                  <c:v>2023-10-20</c:v>
                </c:pt>
                <c:pt idx="626">
                  <c:v>2023-10-23</c:v>
                </c:pt>
                <c:pt idx="627">
                  <c:v>2023-10-25</c:v>
                </c:pt>
                <c:pt idx="628">
                  <c:v>2023-10-26</c:v>
                </c:pt>
                <c:pt idx="629">
                  <c:v>2023-10-27</c:v>
                </c:pt>
                <c:pt idx="630">
                  <c:v>2023-10-30</c:v>
                </c:pt>
                <c:pt idx="631">
                  <c:v>2023-10-31</c:v>
                </c:pt>
                <c:pt idx="632">
                  <c:v>2023-11-01</c:v>
                </c:pt>
                <c:pt idx="633">
                  <c:v>2023-11-02</c:v>
                </c:pt>
                <c:pt idx="634">
                  <c:v>2023-11-03</c:v>
                </c:pt>
                <c:pt idx="635">
                  <c:v>2023-11-06</c:v>
                </c:pt>
                <c:pt idx="636">
                  <c:v>2023-11-07</c:v>
                </c:pt>
                <c:pt idx="637">
                  <c:v>2023-11-08</c:v>
                </c:pt>
                <c:pt idx="638">
                  <c:v>2023-11-09</c:v>
                </c:pt>
                <c:pt idx="639">
                  <c:v>2023-11-10</c:v>
                </c:pt>
                <c:pt idx="640">
                  <c:v>2023-11-13</c:v>
                </c:pt>
                <c:pt idx="641">
                  <c:v>2023-11-15</c:v>
                </c:pt>
                <c:pt idx="642">
                  <c:v>2023-11-16</c:v>
                </c:pt>
                <c:pt idx="643">
                  <c:v>2023-11-17</c:v>
                </c:pt>
                <c:pt idx="644">
                  <c:v>2023-11-20</c:v>
                </c:pt>
                <c:pt idx="645">
                  <c:v>2023-11-21</c:v>
                </c:pt>
                <c:pt idx="646">
                  <c:v>2023-11-22</c:v>
                </c:pt>
                <c:pt idx="647">
                  <c:v>2023-11-23</c:v>
                </c:pt>
                <c:pt idx="648">
                  <c:v>2023-11-24</c:v>
                </c:pt>
                <c:pt idx="649">
                  <c:v>2023-11-28</c:v>
                </c:pt>
                <c:pt idx="650">
                  <c:v>2023-11-29</c:v>
                </c:pt>
                <c:pt idx="651">
                  <c:v>2023-11-30</c:v>
                </c:pt>
                <c:pt idx="652">
                  <c:v>2023-12-01</c:v>
                </c:pt>
                <c:pt idx="653">
                  <c:v>2023-12-04</c:v>
                </c:pt>
                <c:pt idx="654">
                  <c:v>2023-12-05</c:v>
                </c:pt>
                <c:pt idx="655">
                  <c:v>2023-12-06</c:v>
                </c:pt>
                <c:pt idx="656">
                  <c:v>2023-12-07</c:v>
                </c:pt>
                <c:pt idx="657">
                  <c:v>2023-12-08</c:v>
                </c:pt>
                <c:pt idx="658">
                  <c:v>2023-12-11</c:v>
                </c:pt>
                <c:pt idx="659">
                  <c:v>2023-12-12</c:v>
                </c:pt>
                <c:pt idx="660">
                  <c:v>2023-12-13</c:v>
                </c:pt>
                <c:pt idx="661">
                  <c:v>2023-12-14</c:v>
                </c:pt>
                <c:pt idx="662">
                  <c:v>2023-12-15</c:v>
                </c:pt>
                <c:pt idx="663">
                  <c:v>2023-12-18</c:v>
                </c:pt>
                <c:pt idx="664">
                  <c:v>2023-12-19</c:v>
                </c:pt>
                <c:pt idx="665">
                  <c:v>2023-12-20</c:v>
                </c:pt>
                <c:pt idx="666">
                  <c:v>2023-12-21</c:v>
                </c:pt>
                <c:pt idx="667">
                  <c:v>2023-12-22</c:v>
                </c:pt>
                <c:pt idx="668">
                  <c:v>2023-12-26</c:v>
                </c:pt>
                <c:pt idx="669">
                  <c:v>2023-12-27</c:v>
                </c:pt>
                <c:pt idx="670">
                  <c:v>2023-12-28</c:v>
                </c:pt>
                <c:pt idx="671">
                  <c:v>2023-12-29</c:v>
                </c:pt>
                <c:pt idx="672">
                  <c:v>2024-01-01</c:v>
                </c:pt>
                <c:pt idx="673">
                  <c:v>2024-01-02</c:v>
                </c:pt>
                <c:pt idx="674">
                  <c:v>2024-01-03</c:v>
                </c:pt>
                <c:pt idx="675">
                  <c:v>2024-01-04</c:v>
                </c:pt>
                <c:pt idx="676">
                  <c:v>2024-01-05</c:v>
                </c:pt>
                <c:pt idx="677">
                  <c:v>2024-01-08</c:v>
                </c:pt>
                <c:pt idx="678">
                  <c:v>2024-01-09</c:v>
                </c:pt>
                <c:pt idx="679">
                  <c:v>2024-01-10</c:v>
                </c:pt>
                <c:pt idx="680">
                  <c:v>2024-01-11</c:v>
                </c:pt>
                <c:pt idx="681">
                  <c:v>2024-01-12</c:v>
                </c:pt>
                <c:pt idx="682">
                  <c:v>2024-01-15</c:v>
                </c:pt>
                <c:pt idx="683">
                  <c:v>2024-01-16</c:v>
                </c:pt>
                <c:pt idx="684">
                  <c:v>2024-01-17</c:v>
                </c:pt>
                <c:pt idx="685">
                  <c:v>2024-01-18</c:v>
                </c:pt>
                <c:pt idx="686">
                  <c:v>2024-01-19</c:v>
                </c:pt>
                <c:pt idx="687">
                  <c:v>2024-01-23</c:v>
                </c:pt>
                <c:pt idx="688">
                  <c:v>2024-01-24</c:v>
                </c:pt>
                <c:pt idx="689">
                  <c:v>2024-01-25</c:v>
                </c:pt>
                <c:pt idx="690">
                  <c:v>2024-01-29</c:v>
                </c:pt>
                <c:pt idx="691">
                  <c:v>2024-01-30</c:v>
                </c:pt>
                <c:pt idx="692">
                  <c:v>2024-01-31</c:v>
                </c:pt>
                <c:pt idx="693">
                  <c:v>2024-02-01</c:v>
                </c:pt>
                <c:pt idx="694">
                  <c:v>2024-02-02</c:v>
                </c:pt>
                <c:pt idx="695">
                  <c:v>2024-02-05</c:v>
                </c:pt>
                <c:pt idx="696">
                  <c:v>2024-02-06</c:v>
                </c:pt>
                <c:pt idx="697">
                  <c:v>2024-02-07</c:v>
                </c:pt>
                <c:pt idx="698">
                  <c:v>2024-02-08</c:v>
                </c:pt>
                <c:pt idx="699">
                  <c:v>2024-02-09</c:v>
                </c:pt>
                <c:pt idx="700">
                  <c:v>2024-02-12</c:v>
                </c:pt>
                <c:pt idx="701">
                  <c:v>2024-02-13</c:v>
                </c:pt>
                <c:pt idx="702">
                  <c:v>2024-02-14</c:v>
                </c:pt>
                <c:pt idx="703">
                  <c:v>2024-02-15</c:v>
                </c:pt>
                <c:pt idx="704">
                  <c:v>2024-02-16</c:v>
                </c:pt>
                <c:pt idx="705">
                  <c:v>2024-02-19</c:v>
                </c:pt>
                <c:pt idx="706">
                  <c:v>2024-02-20</c:v>
                </c:pt>
                <c:pt idx="707">
                  <c:v>2024-02-21</c:v>
                </c:pt>
                <c:pt idx="708">
                  <c:v>2024-02-22</c:v>
                </c:pt>
                <c:pt idx="709">
                  <c:v>2024-02-23</c:v>
                </c:pt>
                <c:pt idx="710">
                  <c:v>2024-02-26</c:v>
                </c:pt>
                <c:pt idx="711">
                  <c:v>2024-02-27</c:v>
                </c:pt>
                <c:pt idx="712">
                  <c:v>2024-02-28</c:v>
                </c:pt>
                <c:pt idx="713">
                  <c:v>2024-02-29</c:v>
                </c:pt>
                <c:pt idx="714">
                  <c:v>2024-03-01</c:v>
                </c:pt>
                <c:pt idx="715">
                  <c:v>2024-03-04</c:v>
                </c:pt>
                <c:pt idx="716">
                  <c:v>2024-03-05</c:v>
                </c:pt>
                <c:pt idx="717">
                  <c:v>2024-03-06</c:v>
                </c:pt>
                <c:pt idx="718">
                  <c:v>2024-03-07</c:v>
                </c:pt>
                <c:pt idx="719">
                  <c:v>2024-03-11</c:v>
                </c:pt>
                <c:pt idx="720">
                  <c:v>2024-03-12</c:v>
                </c:pt>
                <c:pt idx="721">
                  <c:v>2024-03-13</c:v>
                </c:pt>
                <c:pt idx="722">
                  <c:v>2024-03-14</c:v>
                </c:pt>
                <c:pt idx="723">
                  <c:v>2024-03-15</c:v>
                </c:pt>
                <c:pt idx="724">
                  <c:v>2024-03-18</c:v>
                </c:pt>
                <c:pt idx="725">
                  <c:v>2024-03-19</c:v>
                </c:pt>
                <c:pt idx="726">
                  <c:v>2024-03-20</c:v>
                </c:pt>
                <c:pt idx="727">
                  <c:v>2024-03-21</c:v>
                </c:pt>
                <c:pt idx="728">
                  <c:v>2024-03-22</c:v>
                </c:pt>
                <c:pt idx="729">
                  <c:v>2024-03-26</c:v>
                </c:pt>
                <c:pt idx="730">
                  <c:v>2024-03-27</c:v>
                </c:pt>
                <c:pt idx="731">
                  <c:v>2024-03-28</c:v>
                </c:pt>
                <c:pt idx="732">
                  <c:v>2024-04-01</c:v>
                </c:pt>
                <c:pt idx="733">
                  <c:v>2024-04-02</c:v>
                </c:pt>
                <c:pt idx="734">
                  <c:v>2024-04-03</c:v>
                </c:pt>
                <c:pt idx="735">
                  <c:v>2024-04-04</c:v>
                </c:pt>
                <c:pt idx="736">
                  <c:v>2024-04-05</c:v>
                </c:pt>
                <c:pt idx="737">
                  <c:v>2024-04-08</c:v>
                </c:pt>
                <c:pt idx="738">
                  <c:v>2024-04-09</c:v>
                </c:pt>
                <c:pt idx="739">
                  <c:v>2024-04-10</c:v>
                </c:pt>
                <c:pt idx="740">
                  <c:v>2024-04-12</c:v>
                </c:pt>
                <c:pt idx="741">
                  <c:v>2024-04-15</c:v>
                </c:pt>
                <c:pt idx="742">
                  <c:v>2024-04-16</c:v>
                </c:pt>
                <c:pt idx="743">
                  <c:v>2024-04-18</c:v>
                </c:pt>
                <c:pt idx="744">
                  <c:v>2024-04-19</c:v>
                </c:pt>
                <c:pt idx="745">
                  <c:v>2024-04-22</c:v>
                </c:pt>
                <c:pt idx="746">
                  <c:v>2024-04-23</c:v>
                </c:pt>
                <c:pt idx="747">
                  <c:v>2024-04-24</c:v>
                </c:pt>
                <c:pt idx="748">
                  <c:v>2024-04-25</c:v>
                </c:pt>
                <c:pt idx="749">
                  <c:v>2024-04-26</c:v>
                </c:pt>
                <c:pt idx="750">
                  <c:v>2024-04-29</c:v>
                </c:pt>
                <c:pt idx="751">
                  <c:v>2024-04-30</c:v>
                </c:pt>
                <c:pt idx="752">
                  <c:v>2024-05-02</c:v>
                </c:pt>
                <c:pt idx="753">
                  <c:v>2024-05-03</c:v>
                </c:pt>
                <c:pt idx="754">
                  <c:v>2024-05-06</c:v>
                </c:pt>
                <c:pt idx="755">
                  <c:v>2024-05-07</c:v>
                </c:pt>
                <c:pt idx="756">
                  <c:v>2024-05-08</c:v>
                </c:pt>
                <c:pt idx="757">
                  <c:v>2024-05-09</c:v>
                </c:pt>
                <c:pt idx="758">
                  <c:v>2024-05-10</c:v>
                </c:pt>
                <c:pt idx="759">
                  <c:v>2024-05-13</c:v>
                </c:pt>
                <c:pt idx="760">
                  <c:v>2024-05-14</c:v>
                </c:pt>
                <c:pt idx="761">
                  <c:v>2024-05-15</c:v>
                </c:pt>
                <c:pt idx="762">
                  <c:v>2024-05-16</c:v>
                </c:pt>
                <c:pt idx="763">
                  <c:v>2024-05-17</c:v>
                </c:pt>
                <c:pt idx="764">
                  <c:v>2024-05-21</c:v>
                </c:pt>
                <c:pt idx="765">
                  <c:v>2024-05-22</c:v>
                </c:pt>
                <c:pt idx="766">
                  <c:v>2024-05-23</c:v>
                </c:pt>
                <c:pt idx="767">
                  <c:v>2024-05-24</c:v>
                </c:pt>
                <c:pt idx="768">
                  <c:v>2024-05-27</c:v>
                </c:pt>
                <c:pt idx="769">
                  <c:v>2024-05-28</c:v>
                </c:pt>
                <c:pt idx="770">
                  <c:v>2024-05-29</c:v>
                </c:pt>
                <c:pt idx="771">
                  <c:v>2024-05-30</c:v>
                </c:pt>
                <c:pt idx="772">
                  <c:v>2024-05-31</c:v>
                </c:pt>
                <c:pt idx="773">
                  <c:v>2024-06-03</c:v>
                </c:pt>
                <c:pt idx="774">
                  <c:v>2024-06-04</c:v>
                </c:pt>
                <c:pt idx="775">
                  <c:v>2024-06-05</c:v>
                </c:pt>
                <c:pt idx="776">
                  <c:v>2024-06-06</c:v>
                </c:pt>
                <c:pt idx="777">
                  <c:v>2024-06-07</c:v>
                </c:pt>
                <c:pt idx="778">
                  <c:v>2024-06-10</c:v>
                </c:pt>
                <c:pt idx="779">
                  <c:v>2024-06-11</c:v>
                </c:pt>
                <c:pt idx="780">
                  <c:v>2024-06-12</c:v>
                </c:pt>
                <c:pt idx="781">
                  <c:v>2024-06-13</c:v>
                </c:pt>
                <c:pt idx="782">
                  <c:v>2024-06-14</c:v>
                </c:pt>
                <c:pt idx="783">
                  <c:v>2024-06-18</c:v>
                </c:pt>
                <c:pt idx="784">
                  <c:v>2024-06-19</c:v>
                </c:pt>
                <c:pt idx="785">
                  <c:v>2024-06-20</c:v>
                </c:pt>
                <c:pt idx="786">
                  <c:v>2024-06-21</c:v>
                </c:pt>
                <c:pt idx="787">
                  <c:v>2024-06-24</c:v>
                </c:pt>
                <c:pt idx="788">
                  <c:v>2024-06-25</c:v>
                </c:pt>
                <c:pt idx="789">
                  <c:v>2024-06-26</c:v>
                </c:pt>
                <c:pt idx="790">
                  <c:v>2024-06-27</c:v>
                </c:pt>
                <c:pt idx="791">
                  <c:v>2024-06-28</c:v>
                </c:pt>
                <c:pt idx="792">
                  <c:v>2024-07-01</c:v>
                </c:pt>
                <c:pt idx="793">
                  <c:v>2024-07-02</c:v>
                </c:pt>
                <c:pt idx="794">
                  <c:v>2024-07-03</c:v>
                </c:pt>
                <c:pt idx="795">
                  <c:v>2024-07-04</c:v>
                </c:pt>
                <c:pt idx="796">
                  <c:v>2024-07-05</c:v>
                </c:pt>
                <c:pt idx="797">
                  <c:v>2024-07-08</c:v>
                </c:pt>
                <c:pt idx="798">
                  <c:v>2024-07-09</c:v>
                </c:pt>
                <c:pt idx="799">
                  <c:v>2024-07-10</c:v>
                </c:pt>
                <c:pt idx="800">
                  <c:v>2024-07-11</c:v>
                </c:pt>
                <c:pt idx="801">
                  <c:v>2024-07-12</c:v>
                </c:pt>
                <c:pt idx="802">
                  <c:v>2024-07-15</c:v>
                </c:pt>
                <c:pt idx="803">
                  <c:v>2024-07-16</c:v>
                </c:pt>
                <c:pt idx="804">
                  <c:v>2024-07-18</c:v>
                </c:pt>
                <c:pt idx="805">
                  <c:v>2024-07-19</c:v>
                </c:pt>
                <c:pt idx="806">
                  <c:v>2024-07-22</c:v>
                </c:pt>
                <c:pt idx="807">
                  <c:v>2024-07-23</c:v>
                </c:pt>
                <c:pt idx="808">
                  <c:v>2024-07-24</c:v>
                </c:pt>
                <c:pt idx="809">
                  <c:v>2024-07-25</c:v>
                </c:pt>
                <c:pt idx="810">
                  <c:v>2024-07-26</c:v>
                </c:pt>
                <c:pt idx="811">
                  <c:v>2024-07-29</c:v>
                </c:pt>
                <c:pt idx="812">
                  <c:v>2024-07-30</c:v>
                </c:pt>
                <c:pt idx="813">
                  <c:v>2024-07-31</c:v>
                </c:pt>
                <c:pt idx="814">
                  <c:v>2024-08-01</c:v>
                </c:pt>
                <c:pt idx="815">
                  <c:v>2024-08-02</c:v>
                </c:pt>
                <c:pt idx="816">
                  <c:v>2024-08-05</c:v>
                </c:pt>
                <c:pt idx="817">
                  <c:v>2024-08-06</c:v>
                </c:pt>
                <c:pt idx="818">
                  <c:v>2024-08-07</c:v>
                </c:pt>
                <c:pt idx="819">
                  <c:v>2024-08-08</c:v>
                </c:pt>
                <c:pt idx="820">
                  <c:v>2024-08-09</c:v>
                </c:pt>
                <c:pt idx="821">
                  <c:v>2024-08-12</c:v>
                </c:pt>
                <c:pt idx="822">
                  <c:v>2024-08-13</c:v>
                </c:pt>
                <c:pt idx="823">
                  <c:v>2024-08-14</c:v>
                </c:pt>
                <c:pt idx="824">
                  <c:v>2024-08-16</c:v>
                </c:pt>
                <c:pt idx="825">
                  <c:v>2024-08-19</c:v>
                </c:pt>
                <c:pt idx="826">
                  <c:v>2024-08-20</c:v>
                </c:pt>
                <c:pt idx="827">
                  <c:v>2024-08-21</c:v>
                </c:pt>
                <c:pt idx="828">
                  <c:v>2024-08-22</c:v>
                </c:pt>
                <c:pt idx="829">
                  <c:v>2024-08-23</c:v>
                </c:pt>
                <c:pt idx="830">
                  <c:v>2024-08-26</c:v>
                </c:pt>
                <c:pt idx="831">
                  <c:v>2024-08-27</c:v>
                </c:pt>
                <c:pt idx="832">
                  <c:v>2024-08-28</c:v>
                </c:pt>
                <c:pt idx="833">
                  <c:v>2024-08-29</c:v>
                </c:pt>
                <c:pt idx="834">
                  <c:v>2024-08-30</c:v>
                </c:pt>
                <c:pt idx="835">
                  <c:v>2024-09-02</c:v>
                </c:pt>
                <c:pt idx="836">
                  <c:v>2024-09-03</c:v>
                </c:pt>
                <c:pt idx="837">
                  <c:v>2024-09-04</c:v>
                </c:pt>
                <c:pt idx="838">
                  <c:v>2024-09-05</c:v>
                </c:pt>
                <c:pt idx="839">
                  <c:v>2024-09-06</c:v>
                </c:pt>
                <c:pt idx="840">
                  <c:v>2024-09-09</c:v>
                </c:pt>
                <c:pt idx="841">
                  <c:v>2024-09-10</c:v>
                </c:pt>
                <c:pt idx="842">
                  <c:v>2024-09-11</c:v>
                </c:pt>
                <c:pt idx="843">
                  <c:v>2024-09-12</c:v>
                </c:pt>
                <c:pt idx="844">
                  <c:v>2024-09-13</c:v>
                </c:pt>
                <c:pt idx="845">
                  <c:v>2024-09-16</c:v>
                </c:pt>
                <c:pt idx="846">
                  <c:v>2024-09-17</c:v>
                </c:pt>
                <c:pt idx="847">
                  <c:v>2024-09-18</c:v>
                </c:pt>
                <c:pt idx="848">
                  <c:v>2024-09-19</c:v>
                </c:pt>
                <c:pt idx="849">
                  <c:v>2024-09-20</c:v>
                </c:pt>
                <c:pt idx="850">
                  <c:v>2024-09-23</c:v>
                </c:pt>
                <c:pt idx="851">
                  <c:v>2024-09-24</c:v>
                </c:pt>
                <c:pt idx="852">
                  <c:v>2024-09-25</c:v>
                </c:pt>
                <c:pt idx="853">
                  <c:v>2024-09-26</c:v>
                </c:pt>
                <c:pt idx="854">
                  <c:v>2024-09-27</c:v>
                </c:pt>
                <c:pt idx="855">
                  <c:v>2024-09-30</c:v>
                </c:pt>
                <c:pt idx="856">
                  <c:v>2024-10-01</c:v>
                </c:pt>
                <c:pt idx="857">
                  <c:v>2024-10-03</c:v>
                </c:pt>
                <c:pt idx="858">
                  <c:v>2024-10-04</c:v>
                </c:pt>
                <c:pt idx="859">
                  <c:v>2024-10-07</c:v>
                </c:pt>
                <c:pt idx="860">
                  <c:v>2024-10-08</c:v>
                </c:pt>
                <c:pt idx="861">
                  <c:v>2024-10-09</c:v>
                </c:pt>
                <c:pt idx="862">
                  <c:v>2024-10-10</c:v>
                </c:pt>
                <c:pt idx="863">
                  <c:v>2024-10-11</c:v>
                </c:pt>
                <c:pt idx="864">
                  <c:v>2024-10-14</c:v>
                </c:pt>
                <c:pt idx="865">
                  <c:v>2024-10-15</c:v>
                </c:pt>
                <c:pt idx="866">
                  <c:v>2024-10-16</c:v>
                </c:pt>
                <c:pt idx="867">
                  <c:v>2024-10-17</c:v>
                </c:pt>
                <c:pt idx="868">
                  <c:v>2024-10-18</c:v>
                </c:pt>
                <c:pt idx="869">
                  <c:v>2024-10-21</c:v>
                </c:pt>
                <c:pt idx="870">
                  <c:v>2024-10-22</c:v>
                </c:pt>
                <c:pt idx="871">
                  <c:v>2024-10-23</c:v>
                </c:pt>
                <c:pt idx="872">
                  <c:v>2024-10-24</c:v>
                </c:pt>
                <c:pt idx="873">
                  <c:v>2024-10-25</c:v>
                </c:pt>
                <c:pt idx="874">
                  <c:v>2024-10-28</c:v>
                </c:pt>
                <c:pt idx="875">
                  <c:v>2024-10-29</c:v>
                </c:pt>
                <c:pt idx="876">
                  <c:v>2024-10-30</c:v>
                </c:pt>
                <c:pt idx="877">
                  <c:v>2024-10-31</c:v>
                </c:pt>
                <c:pt idx="878">
                  <c:v>2024-11-01</c:v>
                </c:pt>
                <c:pt idx="879">
                  <c:v>2024-11-04</c:v>
                </c:pt>
                <c:pt idx="880">
                  <c:v>2024-11-05</c:v>
                </c:pt>
                <c:pt idx="881">
                  <c:v>2024-11-06</c:v>
                </c:pt>
                <c:pt idx="882">
                  <c:v>2024-11-07</c:v>
                </c:pt>
                <c:pt idx="883">
                  <c:v>2024-11-08</c:v>
                </c:pt>
                <c:pt idx="884">
                  <c:v>2024-11-11</c:v>
                </c:pt>
                <c:pt idx="885">
                  <c:v>2024-11-12</c:v>
                </c:pt>
                <c:pt idx="886">
                  <c:v>2024-11-13</c:v>
                </c:pt>
                <c:pt idx="887">
                  <c:v>2024-11-14</c:v>
                </c:pt>
                <c:pt idx="888">
                  <c:v>2024-11-18</c:v>
                </c:pt>
                <c:pt idx="889">
                  <c:v>2024-11-19</c:v>
                </c:pt>
                <c:pt idx="890">
                  <c:v>2024-11-21</c:v>
                </c:pt>
                <c:pt idx="891">
                  <c:v>2024-11-22</c:v>
                </c:pt>
                <c:pt idx="892">
                  <c:v>2024-11-25</c:v>
                </c:pt>
                <c:pt idx="893">
                  <c:v>2024-11-26</c:v>
                </c:pt>
                <c:pt idx="894">
                  <c:v>2024-11-27</c:v>
                </c:pt>
                <c:pt idx="895">
                  <c:v>2024-11-28</c:v>
                </c:pt>
                <c:pt idx="896">
                  <c:v>2024-11-29</c:v>
                </c:pt>
                <c:pt idx="897">
                  <c:v>2024-12-02</c:v>
                </c:pt>
                <c:pt idx="898">
                  <c:v>2024-12-03</c:v>
                </c:pt>
                <c:pt idx="899">
                  <c:v>2024-12-04</c:v>
                </c:pt>
                <c:pt idx="900">
                  <c:v>2024-12-05</c:v>
                </c:pt>
                <c:pt idx="901">
                  <c:v>2024-12-06</c:v>
                </c:pt>
                <c:pt idx="902">
                  <c:v>2024-12-09</c:v>
                </c:pt>
                <c:pt idx="903">
                  <c:v>2024-12-10</c:v>
                </c:pt>
                <c:pt idx="904">
                  <c:v>2024-12-11</c:v>
                </c:pt>
                <c:pt idx="905">
                  <c:v>2024-12-12</c:v>
                </c:pt>
                <c:pt idx="906">
                  <c:v>2024-12-13</c:v>
                </c:pt>
                <c:pt idx="907">
                  <c:v>2024-12-16</c:v>
                </c:pt>
                <c:pt idx="908">
                  <c:v>2024-12-17</c:v>
                </c:pt>
                <c:pt idx="909">
                  <c:v>2024-12-18</c:v>
                </c:pt>
                <c:pt idx="910">
                  <c:v>2024-12-19</c:v>
                </c:pt>
                <c:pt idx="911">
                  <c:v>2024-12-20</c:v>
                </c:pt>
                <c:pt idx="912">
                  <c:v>2024-12-23</c:v>
                </c:pt>
                <c:pt idx="913">
                  <c:v>2024-12-24</c:v>
                </c:pt>
                <c:pt idx="914">
                  <c:v>2024-12-26</c:v>
                </c:pt>
                <c:pt idx="915">
                  <c:v>2024-12-27</c:v>
                </c:pt>
                <c:pt idx="916">
                  <c:v>2024-12-30</c:v>
                </c:pt>
                <c:pt idx="917">
                  <c:v>2024-12-31</c:v>
                </c:pt>
                <c:pt idx="918">
                  <c:v>2025-01-01</c:v>
                </c:pt>
                <c:pt idx="919">
                  <c:v>2025-01-02</c:v>
                </c:pt>
                <c:pt idx="920">
                  <c:v>2025-01-03</c:v>
                </c:pt>
                <c:pt idx="921">
                  <c:v>2025-01-06</c:v>
                </c:pt>
                <c:pt idx="922">
                  <c:v>2025-01-07</c:v>
                </c:pt>
                <c:pt idx="923">
                  <c:v>2025-01-08</c:v>
                </c:pt>
                <c:pt idx="924">
                  <c:v>2025-01-09</c:v>
                </c:pt>
                <c:pt idx="925">
                  <c:v>2025-01-10</c:v>
                </c:pt>
                <c:pt idx="926">
                  <c:v>2025-01-13</c:v>
                </c:pt>
                <c:pt idx="927">
                  <c:v>2025-01-14</c:v>
                </c:pt>
                <c:pt idx="928">
                  <c:v>2025-01-15</c:v>
                </c:pt>
                <c:pt idx="929">
                  <c:v>2025-01-16</c:v>
                </c:pt>
                <c:pt idx="930">
                  <c:v>2025-01-17</c:v>
                </c:pt>
                <c:pt idx="931">
                  <c:v>2025-01-20</c:v>
                </c:pt>
                <c:pt idx="932">
                  <c:v>2025-01-21</c:v>
                </c:pt>
                <c:pt idx="933">
                  <c:v>2025-01-22</c:v>
                </c:pt>
                <c:pt idx="934">
                  <c:v>2025-01-23</c:v>
                </c:pt>
                <c:pt idx="935">
                  <c:v>2025-01-24</c:v>
                </c:pt>
                <c:pt idx="936">
                  <c:v>2025-01-27</c:v>
                </c:pt>
                <c:pt idx="937">
                  <c:v>2025-01-28</c:v>
                </c:pt>
                <c:pt idx="938">
                  <c:v>2025-01-29</c:v>
                </c:pt>
                <c:pt idx="939">
                  <c:v>2025-01-30</c:v>
                </c:pt>
                <c:pt idx="940">
                  <c:v>2025-01-31</c:v>
                </c:pt>
                <c:pt idx="941">
                  <c:v>2025-02-01</c:v>
                </c:pt>
                <c:pt idx="942">
                  <c:v>2025-02-03</c:v>
                </c:pt>
                <c:pt idx="943">
                  <c:v>2025-02-04</c:v>
                </c:pt>
                <c:pt idx="944">
                  <c:v>2025-02-05</c:v>
                </c:pt>
                <c:pt idx="945">
                  <c:v>2025-02-06</c:v>
                </c:pt>
                <c:pt idx="946">
                  <c:v>2025-02-07</c:v>
                </c:pt>
                <c:pt idx="947">
                  <c:v>2025-02-10</c:v>
                </c:pt>
                <c:pt idx="948">
                  <c:v>2025-02-11</c:v>
                </c:pt>
                <c:pt idx="949">
                  <c:v>2025-02-12</c:v>
                </c:pt>
                <c:pt idx="950">
                  <c:v>2025-02-13</c:v>
                </c:pt>
                <c:pt idx="951">
                  <c:v>2025-02-14</c:v>
                </c:pt>
                <c:pt idx="952">
                  <c:v>2025-02-17</c:v>
                </c:pt>
                <c:pt idx="953">
                  <c:v>2025-02-18</c:v>
                </c:pt>
                <c:pt idx="954">
                  <c:v>2025-02-19</c:v>
                </c:pt>
                <c:pt idx="955">
                  <c:v>2025-02-20</c:v>
                </c:pt>
                <c:pt idx="956">
                  <c:v>2025-02-21</c:v>
                </c:pt>
                <c:pt idx="957">
                  <c:v>2025-02-24</c:v>
                </c:pt>
                <c:pt idx="958">
                  <c:v>2025-02-25</c:v>
                </c:pt>
                <c:pt idx="959">
                  <c:v>2025-02-27</c:v>
                </c:pt>
                <c:pt idx="960">
                  <c:v>2025-02-28</c:v>
                </c:pt>
                <c:pt idx="961">
                  <c:v>2025-03-03</c:v>
                </c:pt>
                <c:pt idx="962">
                  <c:v>2025-03-04</c:v>
                </c:pt>
                <c:pt idx="963">
                  <c:v>2025-03-05</c:v>
                </c:pt>
                <c:pt idx="964">
                  <c:v>2025-03-06</c:v>
                </c:pt>
                <c:pt idx="965">
                  <c:v>2025-03-07</c:v>
                </c:pt>
                <c:pt idx="966">
                  <c:v>2025-03-10</c:v>
                </c:pt>
                <c:pt idx="967">
                  <c:v>2025-03-11</c:v>
                </c:pt>
                <c:pt idx="968">
                  <c:v>2025-03-12</c:v>
                </c:pt>
                <c:pt idx="969">
                  <c:v>2025-03-13</c:v>
                </c:pt>
                <c:pt idx="970">
                  <c:v>2025-03-17</c:v>
                </c:pt>
                <c:pt idx="971">
                  <c:v>2025-03-18</c:v>
                </c:pt>
                <c:pt idx="972">
                  <c:v>2025-03-19</c:v>
                </c:pt>
                <c:pt idx="973">
                  <c:v>2025-03-20</c:v>
                </c:pt>
                <c:pt idx="974">
                  <c:v>2025-03-21</c:v>
                </c:pt>
                <c:pt idx="975">
                  <c:v>2025-03-24</c:v>
                </c:pt>
                <c:pt idx="976">
                  <c:v>2025-03-25</c:v>
                </c:pt>
                <c:pt idx="977">
                  <c:v>2025-03-26</c:v>
                </c:pt>
                <c:pt idx="978">
                  <c:v>2025-03-27</c:v>
                </c:pt>
                <c:pt idx="979">
                  <c:v>2025-03-28</c:v>
                </c:pt>
                <c:pt idx="980">
                  <c:v>2025-04-01</c:v>
                </c:pt>
                <c:pt idx="981">
                  <c:v>2025-04-02</c:v>
                </c:pt>
                <c:pt idx="982">
                  <c:v>2025-04-03</c:v>
                </c:pt>
                <c:pt idx="983">
                  <c:v>2025-04-04</c:v>
                </c:pt>
                <c:pt idx="984">
                  <c:v>2025-04-07</c:v>
                </c:pt>
                <c:pt idx="985">
                  <c:v>2025-04-08</c:v>
                </c:pt>
                <c:pt idx="986">
                  <c:v>2025-04-09</c:v>
                </c:pt>
                <c:pt idx="987">
                  <c:v>2025-04-11</c:v>
                </c:pt>
                <c:pt idx="988">
                  <c:v>2025-04-15</c:v>
                </c:pt>
                <c:pt idx="989">
                  <c:v>2025-04-16</c:v>
                </c:pt>
                <c:pt idx="990">
                  <c:v>2025-04-17</c:v>
                </c:pt>
                <c:pt idx="991">
                  <c:v>2025-04-21</c:v>
                </c:pt>
                <c:pt idx="992">
                  <c:v>2025-04-22</c:v>
                </c:pt>
                <c:pt idx="993">
                  <c:v>2025-04-23</c:v>
                </c:pt>
                <c:pt idx="994">
                  <c:v>2025-04-24</c:v>
                </c:pt>
                <c:pt idx="995">
                  <c:v>2025-04-25</c:v>
                </c:pt>
                <c:pt idx="996">
                  <c:v>2025-04-28</c:v>
                </c:pt>
                <c:pt idx="997">
                  <c:v>2025-04-29</c:v>
                </c:pt>
                <c:pt idx="998">
                  <c:v>2025-04-30</c:v>
                </c:pt>
                <c:pt idx="999">
                  <c:v>2025-05-02</c:v>
                </c:pt>
                <c:pt idx="1000">
                  <c:v>2025-05-05</c:v>
                </c:pt>
                <c:pt idx="1001">
                  <c:v>2025-05-06</c:v>
                </c:pt>
                <c:pt idx="1002">
                  <c:v>2025-05-07</c:v>
                </c:pt>
                <c:pt idx="1003">
                  <c:v>2025-05-08</c:v>
                </c:pt>
                <c:pt idx="1004">
                  <c:v>2025-05-09</c:v>
                </c:pt>
                <c:pt idx="1005">
                  <c:v>2025-05-12</c:v>
                </c:pt>
                <c:pt idx="1006">
                  <c:v>2025-05-13</c:v>
                </c:pt>
                <c:pt idx="1007">
                  <c:v>2025-05-14</c:v>
                </c:pt>
                <c:pt idx="1008">
                  <c:v>2025-05-15</c:v>
                </c:pt>
                <c:pt idx="1009">
                  <c:v>2025-05-16</c:v>
                </c:pt>
                <c:pt idx="1010">
                  <c:v>2025-05-19</c:v>
                </c:pt>
                <c:pt idx="1011">
                  <c:v>2025-05-20</c:v>
                </c:pt>
                <c:pt idx="1012">
                  <c:v>2025-05-21</c:v>
                </c:pt>
                <c:pt idx="1013">
                  <c:v>2025-05-22</c:v>
                </c:pt>
                <c:pt idx="1014">
                  <c:v>2025-05-23</c:v>
                </c:pt>
                <c:pt idx="1015">
                  <c:v>2025-05-26</c:v>
                </c:pt>
                <c:pt idx="1016">
                  <c:v>2025-05-27</c:v>
                </c:pt>
                <c:pt idx="1017">
                  <c:v>2025-05-28</c:v>
                </c:pt>
                <c:pt idx="1018">
                  <c:v>2025-05-29</c:v>
                </c:pt>
                <c:pt idx="1019">
                  <c:v>2025-05-30</c:v>
                </c:pt>
                <c:pt idx="1020">
                  <c:v>2025-06-02</c:v>
                </c:pt>
                <c:pt idx="1021">
                  <c:v>2025-06-03</c:v>
                </c:pt>
                <c:pt idx="1022">
                  <c:v>2025-06-04</c:v>
                </c:pt>
                <c:pt idx="1023">
                  <c:v>2025-06-05</c:v>
                </c:pt>
                <c:pt idx="1024">
                  <c:v>2025-06-06</c:v>
                </c:pt>
                <c:pt idx="1025">
                  <c:v>2025-06-09</c:v>
                </c:pt>
                <c:pt idx="1026">
                  <c:v>2025-06-10</c:v>
                </c:pt>
                <c:pt idx="1027">
                  <c:v>2025-06-11</c:v>
                </c:pt>
                <c:pt idx="1028">
                  <c:v>2025-06-12</c:v>
                </c:pt>
                <c:pt idx="1029">
                  <c:v>2025-06-13</c:v>
                </c:pt>
                <c:pt idx="1030">
                  <c:v>2025-06-16</c:v>
                </c:pt>
                <c:pt idx="1031">
                  <c:v>2025-06-17</c:v>
                </c:pt>
                <c:pt idx="1032">
                  <c:v>2025-06-18</c:v>
                </c:pt>
                <c:pt idx="1033">
                  <c:v>2025-06-19</c:v>
                </c:pt>
                <c:pt idx="1034">
                  <c:v>2025-06-20</c:v>
                </c:pt>
                <c:pt idx="1035">
                  <c:v>2025-06-23</c:v>
                </c:pt>
                <c:pt idx="1036">
                  <c:v>2025-06-24</c:v>
                </c:pt>
                <c:pt idx="1037">
                  <c:v>2025-06-25</c:v>
                </c:pt>
                <c:pt idx="1038">
                  <c:v>2025-06-26</c:v>
                </c:pt>
                <c:pt idx="1039">
                  <c:v>2025-06-27</c:v>
                </c:pt>
                <c:pt idx="1040">
                  <c:v>2025-06-30</c:v>
                </c:pt>
                <c:pt idx="1041">
                  <c:v>2025-07-01</c:v>
                </c:pt>
                <c:pt idx="1042">
                  <c:v>2025-07-02</c:v>
                </c:pt>
                <c:pt idx="1043">
                  <c:v>2025-07-03</c:v>
                </c:pt>
                <c:pt idx="1044">
                  <c:v>2025-07-04</c:v>
                </c:pt>
                <c:pt idx="1045">
                  <c:v>2025-07-07</c:v>
                </c:pt>
                <c:pt idx="1046">
                  <c:v>2025-07-08</c:v>
                </c:pt>
                <c:pt idx="1047">
                  <c:v>2025-07-09</c:v>
                </c:pt>
                <c:pt idx="1048">
                  <c:v>2025-07-10</c:v>
                </c:pt>
                <c:pt idx="1049">
                  <c:v>2025-07-11</c:v>
                </c:pt>
                <c:pt idx="1050">
                  <c:v>2025-07-14</c:v>
                </c:pt>
                <c:pt idx="1051">
                  <c:v>2025-07-15</c:v>
                </c:pt>
                <c:pt idx="1052">
                  <c:v>2025-07-16</c:v>
                </c:pt>
                <c:pt idx="1053">
                  <c:v>2025-07-17</c:v>
                </c:pt>
                <c:pt idx="1054">
                  <c:v>2025-07-18</c:v>
                </c:pt>
                <c:pt idx="1055">
                  <c:v>2025-07-21</c:v>
                </c:pt>
                <c:pt idx="1056">
                  <c:v>2025-07-22</c:v>
                </c:pt>
                <c:pt idx="1057">
                  <c:v>2025-07-23</c:v>
                </c:pt>
                <c:pt idx="1058">
                  <c:v>2025-07-24</c:v>
                </c:pt>
                <c:pt idx="1059">
                  <c:v>2025-07-25</c:v>
                </c:pt>
                <c:pt idx="1060">
                  <c:v>2025-07-28</c:v>
                </c:pt>
                <c:pt idx="1061">
                  <c:v>2025-07-29</c:v>
                </c:pt>
                <c:pt idx="1062">
                  <c:v>2025-07-30</c:v>
                </c:pt>
                <c:pt idx="1063">
                  <c:v>2025-07-31</c:v>
                </c:pt>
                <c:pt idx="1064">
                  <c:v>2025-08-01</c:v>
                </c:pt>
                <c:pt idx="1065">
                  <c:v>2025-08-04</c:v>
                </c:pt>
                <c:pt idx="1066">
                  <c:v>2025-08-05</c:v>
                </c:pt>
                <c:pt idx="1067">
                  <c:v>2025-08-06</c:v>
                </c:pt>
                <c:pt idx="1068">
                  <c:v>2025-08-07</c:v>
                </c:pt>
                <c:pt idx="1069">
                  <c:v>2025-08-08</c:v>
                </c:pt>
                <c:pt idx="1070">
                  <c:v>2025-08-11</c:v>
                </c:pt>
                <c:pt idx="1071">
                  <c:v>2025-08-12</c:v>
                </c:pt>
                <c:pt idx="1072">
                  <c:v>2025-08-13</c:v>
                </c:pt>
                <c:pt idx="1073">
                  <c:v>2025-08-14</c:v>
                </c:pt>
                <c:pt idx="1074">
                  <c:v>2025-08-18</c:v>
                </c:pt>
                <c:pt idx="1075">
                  <c:v>2025-08-19</c:v>
                </c:pt>
                <c:pt idx="1076">
                  <c:v>2025-08-20</c:v>
                </c:pt>
                <c:pt idx="1077">
                  <c:v>2025-08-21</c:v>
                </c:pt>
                <c:pt idx="1078">
                  <c:v>2025-08-22</c:v>
                </c:pt>
                <c:pt idx="1079">
                  <c:v>2025-08-25</c:v>
                </c:pt>
                <c:pt idx="1080">
                  <c:v>2025-08-26</c:v>
                </c:pt>
                <c:pt idx="1081">
                  <c:v>2025-08-28</c:v>
                </c:pt>
                <c:pt idx="1082">
                  <c:v>2025-08-29</c:v>
                </c:pt>
                <c:pt idx="1083">
                  <c:v>2025-09-01</c:v>
                </c:pt>
                <c:pt idx="1084">
                  <c:v>2025-09-02</c:v>
                </c:pt>
                <c:pt idx="1085">
                  <c:v>2025-09-03</c:v>
                </c:pt>
                <c:pt idx="1086">
                  <c:v>2025-09-04</c:v>
                </c:pt>
                <c:pt idx="1087">
                  <c:v>2025-09-05</c:v>
                </c:pt>
                <c:pt idx="1088">
                  <c:v>2025-09-08</c:v>
                </c:pt>
                <c:pt idx="1089">
                  <c:v>2025-09-09</c:v>
                </c:pt>
                <c:pt idx="1090">
                  <c:v>2025-09-10</c:v>
                </c:pt>
                <c:pt idx="1091">
                  <c:v>2025-09-11</c:v>
                </c:pt>
                <c:pt idx="1092">
                  <c:v>2025-09-12</c:v>
                </c:pt>
                <c:pt idx="1093">
                  <c:v>2025-09-15</c:v>
                </c:pt>
                <c:pt idx="1094">
                  <c:v>2025-09-16</c:v>
                </c:pt>
                <c:pt idx="1095">
                  <c:v>2025-09-17</c:v>
                </c:pt>
                <c:pt idx="1096">
                  <c:v>2025-09-18</c:v>
                </c:pt>
                <c:pt idx="1097">
                  <c:v>2025-09-19</c:v>
                </c:pt>
                <c:pt idx="1098">
                  <c:v>2025-09-22</c:v>
                </c:pt>
                <c:pt idx="1099">
                  <c:v>2025-09-23</c:v>
                </c:pt>
                <c:pt idx="1100">
                  <c:v>2025-09-24</c:v>
                </c:pt>
                <c:pt idx="1101">
                  <c:v>2025-09-25</c:v>
                </c:pt>
                <c:pt idx="1102">
                  <c:v>2025-09-26</c:v>
                </c:pt>
                <c:pt idx="1103">
                  <c:v>2025-09-29</c:v>
                </c:pt>
                <c:pt idx="1104">
                  <c:v>2025-09-30</c:v>
                </c:pt>
                <c:pt idx="1105">
                  <c:v>2025-10-01</c:v>
                </c:pt>
                <c:pt idx="1106">
                  <c:v>2025-10-03</c:v>
                </c:pt>
                <c:pt idx="1107">
                  <c:v>2025-10-06</c:v>
                </c:pt>
                <c:pt idx="1108">
                  <c:v>2025-10-07</c:v>
                </c:pt>
                <c:pt idx="1109">
                  <c:v>2025-10-08</c:v>
                </c:pt>
                <c:pt idx="1110">
                  <c:v>2025-10-09</c:v>
                </c:pt>
                <c:pt idx="1111">
                  <c:v>2025-10-10</c:v>
                </c:pt>
                <c:pt idx="1112">
                  <c:v>2025-10-13</c:v>
                </c:pt>
                <c:pt idx="1113">
                  <c:v>2025-10-14</c:v>
                </c:pt>
                <c:pt idx="1114">
                  <c:v>2025-10-15</c:v>
                </c:pt>
                <c:pt idx="1115">
                  <c:v>2025-10-16</c:v>
                </c:pt>
                <c:pt idx="1116">
                  <c:v>2025-10-17</c:v>
                </c:pt>
                <c:pt idx="1117">
                  <c:v>2025-10-20</c:v>
                </c:pt>
                <c:pt idx="1118">
                  <c:v>2025-10-21</c:v>
                </c:pt>
                <c:pt idx="1119">
                  <c:v>2025-10-23</c:v>
                </c:pt>
                <c:pt idx="1120">
                  <c:v>2025-10-24</c:v>
                </c:pt>
                <c:pt idx="1121">
                  <c:v>2025-10-27</c:v>
                </c:pt>
                <c:pt idx="1122">
                  <c:v>2025-10-28</c:v>
                </c:pt>
                <c:pt idx="1123">
                  <c:v>2025-10-29</c:v>
                </c:pt>
                <c:pt idx="1124">
                  <c:v>2025-10-30</c:v>
                </c:pt>
                <c:pt idx="1125">
                  <c:v>2025-10-31</c:v>
                </c:pt>
                <c:pt idx="1126">
                  <c:v>2025-11-03</c:v>
                </c:pt>
                <c:pt idx="1127">
                  <c:v>2025-11-04</c:v>
                </c:pt>
                <c:pt idx="1128">
                  <c:v>2025-11-06</c:v>
                </c:pt>
                <c:pt idx="1129">
                  <c:v>2025-11-07</c:v>
                </c:pt>
                <c:pt idx="1130">
                  <c:v>2025-11-10</c:v>
                </c:pt>
                <c:pt idx="1131">
                  <c:v>2025-11-11</c:v>
                </c:pt>
                <c:pt idx="1132">
                  <c:v>2025-11-12</c:v>
                </c:pt>
                <c:pt idx="1133">
                  <c:v>2025-11-13</c:v>
                </c:pt>
                <c:pt idx="1134">
                  <c:v>2025-11-14</c:v>
                </c:pt>
                <c:pt idx="1135">
                  <c:v>2025-11-17</c:v>
                </c:pt>
                <c:pt idx="1136">
                  <c:v>2025-11-18</c:v>
                </c:pt>
                <c:pt idx="1137">
                  <c:v>2025-11-19</c:v>
                </c:pt>
                <c:pt idx="1138">
                  <c:v>2025-11-20</c:v>
                </c:pt>
                <c:pt idx="1139">
                  <c:v>2025-11-21</c:v>
                </c:pt>
                <c:pt idx="1140">
                  <c:v>2025-11-24</c:v>
                </c:pt>
                <c:pt idx="1141">
                  <c:v>2025-11-25</c:v>
                </c:pt>
                <c:pt idx="1142">
                  <c:v>2025-11-26</c:v>
                </c:pt>
                <c:pt idx="1143">
                  <c:v>2025-11-27</c:v>
                </c:pt>
                <c:pt idx="1144">
                  <c:v>2025-11-28</c:v>
                </c:pt>
                <c:pt idx="1145">
                  <c:v>2025-12-01</c:v>
                </c:pt>
                <c:pt idx="1146">
                  <c:v>2025-12-02</c:v>
                </c:pt>
                <c:pt idx="1147">
                  <c:v>2025-12-03</c:v>
                </c:pt>
                <c:pt idx="1148">
                  <c:v>2025-12-04</c:v>
                </c:pt>
                <c:pt idx="1149">
                  <c:v>2025-12-05</c:v>
                </c:pt>
                <c:pt idx="1150">
                  <c:v>2025-12-08</c:v>
                </c:pt>
                <c:pt idx="1151">
                  <c:v>2025-12-09</c:v>
                </c:pt>
                <c:pt idx="1152">
                  <c:v>2025-12-10</c:v>
                </c:pt>
                <c:pt idx="1153">
                  <c:v>2025-12-11</c:v>
                </c:pt>
                <c:pt idx="1154">
                  <c:v>2025-12-12</c:v>
                </c:pt>
                <c:pt idx="1155">
                  <c:v>2025-12-15</c:v>
                </c:pt>
                <c:pt idx="1156">
                  <c:v>2025-12-16</c:v>
                </c:pt>
                <c:pt idx="1157">
                  <c:v>2025-12-17</c:v>
                </c:pt>
                <c:pt idx="1158">
                  <c:v>2025-12-18</c:v>
                </c:pt>
                <c:pt idx="1159">
                  <c:v>2025-12-19</c:v>
                </c:pt>
                <c:pt idx="1160">
                  <c:v>2025-12-22</c:v>
                </c:pt>
                <c:pt idx="1161">
                  <c:v>2025-12-23</c:v>
                </c:pt>
                <c:pt idx="1162">
                  <c:v>2025-12-24</c:v>
                </c:pt>
                <c:pt idx="1163">
                  <c:v>2025-12-26</c:v>
                </c:pt>
                <c:pt idx="1164">
                  <c:v>2025-12-29</c:v>
                </c:pt>
                <c:pt idx="1165">
                  <c:v>2025-12-30</c:v>
                </c:pt>
                <c:pt idx="1166">
                  <c:v>2025-12-31</c:v>
                </c:pt>
                <c:pt idx="1167">
                  <c:v>2026-01-01</c:v>
                </c:pt>
                <c:pt idx="1168">
                  <c:v>2026-01-02</c:v>
                </c:pt>
                <c:pt idx="1169">
                  <c:v>2026-01-05</c:v>
                </c:pt>
                <c:pt idx="1170">
                  <c:v>2026-01-06</c:v>
                </c:pt>
                <c:pt idx="1171">
                  <c:v>2026-01-07</c:v>
                </c:pt>
                <c:pt idx="1172">
                  <c:v>2026-01-08</c:v>
                </c:pt>
                <c:pt idx="1173">
                  <c:v>2026-01-09</c:v>
                </c:pt>
                <c:pt idx="1174">
                  <c:v>2026-01-12</c:v>
                </c:pt>
                <c:pt idx="1175">
                  <c:v>2026-01-13</c:v>
                </c:pt>
                <c:pt idx="1176">
                  <c:v>2026-01-14</c:v>
                </c:pt>
                <c:pt idx="1177">
                  <c:v>2026-01-15</c:v>
                </c:pt>
                <c:pt idx="1178">
                  <c:v>2026-01-16</c:v>
                </c:pt>
                <c:pt idx="1179">
                  <c:v>2026-01-19</c:v>
                </c:pt>
                <c:pt idx="1180">
                  <c:v>2026-01-20</c:v>
                </c:pt>
                <c:pt idx="1181">
                  <c:v>2026-01-21</c:v>
                </c:pt>
                <c:pt idx="1182">
                  <c:v>2026-01-22</c:v>
                </c:pt>
                <c:pt idx="1183">
                  <c:v>2026-01-23</c:v>
                </c:pt>
                <c:pt idx="1184">
                  <c:v>2026-01-27</c:v>
                </c:pt>
                <c:pt idx="1185">
                  <c:v>2026-01-28</c:v>
                </c:pt>
                <c:pt idx="1186">
                  <c:v>2026-01-29</c:v>
                </c:pt>
                <c:pt idx="1187">
                  <c:v>2026-01-30</c:v>
                </c:pt>
                <c:pt idx="1188">
                  <c:v>2026-02-02</c:v>
                </c:pt>
                <c:pt idx="1189">
                  <c:v>2026-02-03</c:v>
                </c:pt>
                <c:pt idx="1190">
                  <c:v>2026-02-04</c:v>
                </c:pt>
                <c:pt idx="1191">
                  <c:v>2026-02-05</c:v>
                </c:pt>
                <c:pt idx="1192">
                  <c:v>2026-02-06</c:v>
                </c:pt>
                <c:pt idx="1193">
                  <c:v>2026-02-09</c:v>
                </c:pt>
                <c:pt idx="1194">
                  <c:v>2026-02-10</c:v>
                </c:pt>
                <c:pt idx="1195">
                  <c:v>2026-02-11</c:v>
                </c:pt>
                <c:pt idx="1196">
                  <c:v>2026-02-12</c:v>
                </c:pt>
                <c:pt idx="1197">
                  <c:v>2026-02-13</c:v>
                </c:pt>
                <c:pt idx="1198">
                  <c:v>2026-02-16</c:v>
                </c:pt>
                <c:pt idx="1199">
                  <c:v>2026-02-17</c:v>
                </c:pt>
                <c:pt idx="1200">
                  <c:v>2026-02-18</c:v>
                </c:pt>
                <c:pt idx="1201">
                  <c:v>2026-02-19</c:v>
                </c:pt>
                <c:pt idx="1202">
                  <c:v>2026-02-20</c:v>
                </c:pt>
                <c:pt idx="1203">
                  <c:v>2026-02-23</c:v>
                </c:pt>
                <c:pt idx="1204">
                  <c:v>2026-02-24</c:v>
                </c:pt>
                <c:pt idx="1205">
                  <c:v>2026-02-25</c:v>
                </c:pt>
                <c:pt idx="1206">
                  <c:v>2026-02-26</c:v>
                </c:pt>
                <c:pt idx="1207">
                  <c:v>2026-02-27</c:v>
                </c:pt>
                <c:pt idx="1208">
                  <c:v>2026-03-02</c:v>
                </c:pt>
                <c:pt idx="1209">
                  <c:v>2026-03-04</c:v>
                </c:pt>
                <c:pt idx="1210">
                  <c:v>2026-03-05</c:v>
                </c:pt>
                <c:pt idx="1211">
                  <c:v>2026-03-06</c:v>
                </c:pt>
                <c:pt idx="1212">
                  <c:v>2026-03-09</c:v>
                </c:pt>
                <c:pt idx="1213">
                  <c:v>2026-03-10</c:v>
                </c:pt>
                <c:pt idx="1214">
                  <c:v>2026-03-11</c:v>
                </c:pt>
                <c:pt idx="1215">
                  <c:v>2026-03-12</c:v>
                </c:pt>
                <c:pt idx="1216">
                  <c:v>2026-03-13</c:v>
                </c:pt>
                <c:pt idx="1217">
                  <c:v>2026-03-16</c:v>
                </c:pt>
                <c:pt idx="1218">
                  <c:v>2026-03-17</c:v>
                </c:pt>
                <c:pt idx="1219">
                  <c:v>2026-03-18</c:v>
                </c:pt>
                <c:pt idx="1220">
                  <c:v>2026-03-19</c:v>
                </c:pt>
                <c:pt idx="1221">
                  <c:v>2026-03-20</c:v>
                </c:pt>
                <c:pt idx="1222">
                  <c:v>2026-03-23</c:v>
                </c:pt>
                <c:pt idx="1223">
                  <c:v>2026-03-24</c:v>
                </c:pt>
                <c:pt idx="1224">
                  <c:v>2026-03-25</c:v>
                </c:pt>
                <c:pt idx="1225">
                  <c:v>2026-03-27</c:v>
                </c:pt>
                <c:pt idx="1226">
                  <c:v>2026-03-30</c:v>
                </c:pt>
                <c:pt idx="1227">
                  <c:v>2026-04-01</c:v>
                </c:pt>
                <c:pt idx="1228">
                  <c:v>2026-04-02</c:v>
                </c:pt>
                <c:pt idx="1229">
                  <c:v>2026-04-06</c:v>
                </c:pt>
                <c:pt idx="1230">
                  <c:v>2026-04-07</c:v>
                </c:pt>
                <c:pt idx="1231">
                  <c:v>2026-04-08</c:v>
                </c:pt>
                <c:pt idx="1232">
                  <c:v>2026-04-09</c:v>
                </c:pt>
                <c:pt idx="1233">
                  <c:v>2026-04-10</c:v>
                </c:pt>
              </c:strCache>
            </c:strRef>
          </c:cat>
          <c:val>
            <c:numRef>
              <c:f>'Hind. Uni Share Price Daily 5y'!$C$2:$C$1235</c:f>
              <c:numCache>
                <c:formatCode>General</c:formatCode>
                <c:ptCount val="1234"/>
                <c:pt idx="0">
                  <c:v>3.352379</c:v>
                </c:pt>
                <c:pt idx="1">
                  <c:v>1.225517</c:v>
                </c:pt>
                <c:pt idx="2">
                  <c:v>1.746316</c:v>
                </c:pt>
                <c:pt idx="3">
                  <c:v>1.5895079999999999</c:v>
                </c:pt>
                <c:pt idx="4">
                  <c:v>1.721265</c:v>
                </c:pt>
                <c:pt idx="5">
                  <c:v>1.949756</c:v>
                </c:pt>
                <c:pt idx="6">
                  <c:v>1.9468669999999999</c:v>
                </c:pt>
                <c:pt idx="7">
                  <c:v>1.6684559999999999</c:v>
                </c:pt>
                <c:pt idx="8">
                  <c:v>1.9512149999999999</c:v>
                </c:pt>
                <c:pt idx="9">
                  <c:v>3.1511499999999999</c:v>
                </c:pt>
                <c:pt idx="10">
                  <c:v>4.0107780000000002</c:v>
                </c:pt>
                <c:pt idx="11">
                  <c:v>1.692239</c:v>
                </c:pt>
                <c:pt idx="12">
                  <c:v>1.453111</c:v>
                </c:pt>
                <c:pt idx="13">
                  <c:v>1.2568569999999999</c:v>
                </c:pt>
                <c:pt idx="14">
                  <c:v>1.37774</c:v>
                </c:pt>
                <c:pt idx="15">
                  <c:v>1.1695180000000001</c:v>
                </c:pt>
                <c:pt idx="16">
                  <c:v>0.98849500000000001</c:v>
                </c:pt>
                <c:pt idx="17">
                  <c:v>1.019077</c:v>
                </c:pt>
                <c:pt idx="18">
                  <c:v>2.0539320000000001</c:v>
                </c:pt>
                <c:pt idx="19">
                  <c:v>1.38897</c:v>
                </c:pt>
                <c:pt idx="20">
                  <c:v>0.81124300000000005</c:v>
                </c:pt>
                <c:pt idx="21">
                  <c:v>1.1537219999999999</c:v>
                </c:pt>
                <c:pt idx="22">
                  <c:v>1.32359</c:v>
                </c:pt>
                <c:pt idx="23">
                  <c:v>0.85623499999999997</c:v>
                </c:pt>
                <c:pt idx="24">
                  <c:v>0.77149199999999996</c:v>
                </c:pt>
                <c:pt idx="25">
                  <c:v>1.1948639999999999</c:v>
                </c:pt>
                <c:pt idx="26">
                  <c:v>1.098457</c:v>
                </c:pt>
                <c:pt idx="27">
                  <c:v>0.81109500000000001</c:v>
                </c:pt>
                <c:pt idx="28">
                  <c:v>3.755182</c:v>
                </c:pt>
                <c:pt idx="29">
                  <c:v>1.215325</c:v>
                </c:pt>
                <c:pt idx="30">
                  <c:v>1.178704</c:v>
                </c:pt>
                <c:pt idx="31">
                  <c:v>1.141451</c:v>
                </c:pt>
                <c:pt idx="32">
                  <c:v>1.1130910000000001</c:v>
                </c:pt>
                <c:pt idx="33">
                  <c:v>0.86853199999999997</c:v>
                </c:pt>
                <c:pt idx="34">
                  <c:v>1.283795</c:v>
                </c:pt>
                <c:pt idx="35">
                  <c:v>1.1283000000000001</c:v>
                </c:pt>
                <c:pt idx="36">
                  <c:v>1.1066640000000001</c:v>
                </c:pt>
                <c:pt idx="37">
                  <c:v>1.0728580000000001</c:v>
                </c:pt>
                <c:pt idx="38">
                  <c:v>1.944339</c:v>
                </c:pt>
                <c:pt idx="39">
                  <c:v>1.1280969999999999</c:v>
                </c:pt>
                <c:pt idx="40">
                  <c:v>1.7616320000000001</c:v>
                </c:pt>
                <c:pt idx="41">
                  <c:v>1.215463</c:v>
                </c:pt>
                <c:pt idx="42">
                  <c:v>2.1536680000000001</c:v>
                </c:pt>
                <c:pt idx="43">
                  <c:v>1.555777</c:v>
                </c:pt>
                <c:pt idx="44">
                  <c:v>3.937751</c:v>
                </c:pt>
                <c:pt idx="45">
                  <c:v>2.5062769999999999</c:v>
                </c:pt>
                <c:pt idx="46">
                  <c:v>1.945883</c:v>
                </c:pt>
                <c:pt idx="47">
                  <c:v>1.035668</c:v>
                </c:pt>
                <c:pt idx="48">
                  <c:v>0.75968100000000005</c:v>
                </c:pt>
                <c:pt idx="49">
                  <c:v>1.1129420000000001</c:v>
                </c:pt>
                <c:pt idx="50">
                  <c:v>0.69490600000000002</c:v>
                </c:pt>
                <c:pt idx="51">
                  <c:v>1.3543970000000001</c:v>
                </c:pt>
                <c:pt idx="52">
                  <c:v>1.4472449999999999</c:v>
                </c:pt>
                <c:pt idx="53">
                  <c:v>0.735043</c:v>
                </c:pt>
                <c:pt idx="54">
                  <c:v>0.86023099999999997</c:v>
                </c:pt>
                <c:pt idx="55">
                  <c:v>0.76170000000000004</c:v>
                </c:pt>
                <c:pt idx="56">
                  <c:v>0.46178200000000003</c:v>
                </c:pt>
                <c:pt idx="57">
                  <c:v>0.62314499999999995</c:v>
                </c:pt>
                <c:pt idx="58">
                  <c:v>1.1144259999999999</c:v>
                </c:pt>
                <c:pt idx="59">
                  <c:v>0.53809399999999996</c:v>
                </c:pt>
                <c:pt idx="60">
                  <c:v>0.54389799999999999</c:v>
                </c:pt>
                <c:pt idx="61">
                  <c:v>0.99439599999999995</c:v>
                </c:pt>
                <c:pt idx="62">
                  <c:v>1.377829</c:v>
                </c:pt>
                <c:pt idx="63">
                  <c:v>0.69379199999999996</c:v>
                </c:pt>
                <c:pt idx="64">
                  <c:v>0.54540500000000003</c:v>
                </c:pt>
                <c:pt idx="65">
                  <c:v>0.46387299999999998</c:v>
                </c:pt>
                <c:pt idx="66">
                  <c:v>1.0614760000000001</c:v>
                </c:pt>
                <c:pt idx="67">
                  <c:v>3.5460440000000002</c:v>
                </c:pt>
                <c:pt idx="68">
                  <c:v>1.5175890000000001</c:v>
                </c:pt>
                <c:pt idx="69">
                  <c:v>1.3115349999999999</c:v>
                </c:pt>
                <c:pt idx="70">
                  <c:v>1.6569449999999999</c:v>
                </c:pt>
                <c:pt idx="71">
                  <c:v>0.91237299999999999</c:v>
                </c:pt>
                <c:pt idx="72">
                  <c:v>1.0126630000000001</c:v>
                </c:pt>
                <c:pt idx="73">
                  <c:v>1.708251</c:v>
                </c:pt>
                <c:pt idx="74">
                  <c:v>1.2299359999999999</c:v>
                </c:pt>
                <c:pt idx="75">
                  <c:v>1.733476</c:v>
                </c:pt>
                <c:pt idx="76">
                  <c:v>1.5889740000000001</c:v>
                </c:pt>
                <c:pt idx="77">
                  <c:v>0.92175700000000005</c:v>
                </c:pt>
                <c:pt idx="78">
                  <c:v>1.432661</c:v>
                </c:pt>
                <c:pt idx="79">
                  <c:v>0.92147599999999996</c:v>
                </c:pt>
                <c:pt idx="80">
                  <c:v>1.0613699999999999</c:v>
                </c:pt>
                <c:pt idx="81">
                  <c:v>1.300594</c:v>
                </c:pt>
                <c:pt idx="82">
                  <c:v>1.226064</c:v>
                </c:pt>
                <c:pt idx="83">
                  <c:v>1.0331589999999999</c:v>
                </c:pt>
                <c:pt idx="84">
                  <c:v>1.146309</c:v>
                </c:pt>
                <c:pt idx="85">
                  <c:v>1.921902</c:v>
                </c:pt>
                <c:pt idx="86">
                  <c:v>1.5456430000000001</c:v>
                </c:pt>
                <c:pt idx="87">
                  <c:v>5.7799269999999998</c:v>
                </c:pt>
                <c:pt idx="88">
                  <c:v>2.1632199999999999</c:v>
                </c:pt>
                <c:pt idx="89">
                  <c:v>1.4828539999999999</c:v>
                </c:pt>
                <c:pt idx="90">
                  <c:v>1.74657</c:v>
                </c:pt>
                <c:pt idx="91">
                  <c:v>2.1172909999999998</c:v>
                </c:pt>
                <c:pt idx="92">
                  <c:v>1.176229</c:v>
                </c:pt>
                <c:pt idx="93">
                  <c:v>1.1681900000000001</c:v>
                </c:pt>
                <c:pt idx="94">
                  <c:v>2.5358909999999999</c:v>
                </c:pt>
                <c:pt idx="95">
                  <c:v>1.775792</c:v>
                </c:pt>
                <c:pt idx="96">
                  <c:v>1.946183</c:v>
                </c:pt>
                <c:pt idx="97">
                  <c:v>1.561823</c:v>
                </c:pt>
                <c:pt idx="98">
                  <c:v>1.4449780000000001</c:v>
                </c:pt>
                <c:pt idx="99">
                  <c:v>1.2199150000000001</c:v>
                </c:pt>
                <c:pt idx="100">
                  <c:v>0.94671099999999997</c:v>
                </c:pt>
                <c:pt idx="101">
                  <c:v>0.87945399999999996</c:v>
                </c:pt>
                <c:pt idx="102">
                  <c:v>1.341412</c:v>
                </c:pt>
                <c:pt idx="103">
                  <c:v>1.755061</c:v>
                </c:pt>
                <c:pt idx="104">
                  <c:v>1.3623499999999999</c:v>
                </c:pt>
                <c:pt idx="105">
                  <c:v>1.259196</c:v>
                </c:pt>
                <c:pt idx="106">
                  <c:v>3.0950319999999998</c:v>
                </c:pt>
                <c:pt idx="107">
                  <c:v>2.6713300000000002</c:v>
                </c:pt>
                <c:pt idx="108">
                  <c:v>2.2774369999999999</c:v>
                </c:pt>
                <c:pt idx="109">
                  <c:v>1.5805940000000001</c:v>
                </c:pt>
                <c:pt idx="110">
                  <c:v>1.054473</c:v>
                </c:pt>
                <c:pt idx="111">
                  <c:v>1.635284</c:v>
                </c:pt>
                <c:pt idx="112">
                  <c:v>1.465932</c:v>
                </c:pt>
                <c:pt idx="113">
                  <c:v>1.078052</c:v>
                </c:pt>
                <c:pt idx="114">
                  <c:v>1.5038940000000001</c:v>
                </c:pt>
                <c:pt idx="115">
                  <c:v>1.6201989999999999</c:v>
                </c:pt>
                <c:pt idx="116">
                  <c:v>0.95611100000000004</c:v>
                </c:pt>
                <c:pt idx="117">
                  <c:v>1.0250049999999999</c:v>
                </c:pt>
                <c:pt idx="118">
                  <c:v>0.56278399999999995</c:v>
                </c:pt>
                <c:pt idx="119">
                  <c:v>0.86247099999999999</c:v>
                </c:pt>
                <c:pt idx="120">
                  <c:v>1.082816</c:v>
                </c:pt>
                <c:pt idx="121">
                  <c:v>1.579941</c:v>
                </c:pt>
                <c:pt idx="122">
                  <c:v>1.086252</c:v>
                </c:pt>
                <c:pt idx="123">
                  <c:v>1.174337</c:v>
                </c:pt>
                <c:pt idx="124">
                  <c:v>1.660007</c:v>
                </c:pt>
                <c:pt idx="125">
                  <c:v>2.1588090000000002</c:v>
                </c:pt>
                <c:pt idx="126">
                  <c:v>1.7581770000000001</c:v>
                </c:pt>
                <c:pt idx="127">
                  <c:v>5.431133</c:v>
                </c:pt>
                <c:pt idx="128">
                  <c:v>4.8646539999999998</c:v>
                </c:pt>
                <c:pt idx="129">
                  <c:v>3.254632</c:v>
                </c:pt>
                <c:pt idx="130">
                  <c:v>1.8456220000000001</c:v>
                </c:pt>
                <c:pt idx="131">
                  <c:v>1.560381</c:v>
                </c:pt>
                <c:pt idx="132">
                  <c:v>1.5950599999999999</c:v>
                </c:pt>
                <c:pt idx="133">
                  <c:v>3.083879</c:v>
                </c:pt>
                <c:pt idx="134">
                  <c:v>2.0157910000000001</c:v>
                </c:pt>
                <c:pt idx="135">
                  <c:v>2.4533999999999998</c:v>
                </c:pt>
                <c:pt idx="136">
                  <c:v>1.941114</c:v>
                </c:pt>
                <c:pt idx="137">
                  <c:v>1.3501540000000001</c:v>
                </c:pt>
                <c:pt idx="138">
                  <c:v>1.591607</c:v>
                </c:pt>
                <c:pt idx="139">
                  <c:v>0.24571899999999999</c:v>
                </c:pt>
                <c:pt idx="140">
                  <c:v>2.5555330000000001</c:v>
                </c:pt>
                <c:pt idx="141">
                  <c:v>1.696949</c:v>
                </c:pt>
                <c:pt idx="142">
                  <c:v>1.7945089999999999</c:v>
                </c:pt>
                <c:pt idx="143">
                  <c:v>1.2826470000000001</c:v>
                </c:pt>
                <c:pt idx="144">
                  <c:v>1.6519740000000001</c:v>
                </c:pt>
                <c:pt idx="145">
                  <c:v>1.0079990000000001</c:v>
                </c:pt>
                <c:pt idx="146">
                  <c:v>1.245209</c:v>
                </c:pt>
                <c:pt idx="147">
                  <c:v>0.95680900000000002</c:v>
                </c:pt>
                <c:pt idx="148">
                  <c:v>1.2369429999999999</c:v>
                </c:pt>
                <c:pt idx="149">
                  <c:v>1.6292899999999999</c:v>
                </c:pt>
                <c:pt idx="150">
                  <c:v>1.932539</c:v>
                </c:pt>
                <c:pt idx="151">
                  <c:v>0.99907000000000001</c:v>
                </c:pt>
                <c:pt idx="152">
                  <c:v>1.363272</c:v>
                </c:pt>
                <c:pt idx="153">
                  <c:v>2.4509020000000001</c:v>
                </c:pt>
                <c:pt idx="154">
                  <c:v>1.724612</c:v>
                </c:pt>
                <c:pt idx="155">
                  <c:v>3.9310350000000001</c:v>
                </c:pt>
                <c:pt idx="156">
                  <c:v>1.263139</c:v>
                </c:pt>
                <c:pt idx="157">
                  <c:v>1.673117</c:v>
                </c:pt>
                <c:pt idx="158">
                  <c:v>1.8901779999999999</c:v>
                </c:pt>
                <c:pt idx="159">
                  <c:v>1.0791710000000001</c:v>
                </c:pt>
                <c:pt idx="160">
                  <c:v>0.89531300000000003</c:v>
                </c:pt>
                <c:pt idx="161">
                  <c:v>0.83976899999999999</c:v>
                </c:pt>
                <c:pt idx="162">
                  <c:v>0.71666600000000003</c:v>
                </c:pt>
                <c:pt idx="163">
                  <c:v>0.72453900000000004</c:v>
                </c:pt>
                <c:pt idx="164">
                  <c:v>1.804894</c:v>
                </c:pt>
                <c:pt idx="165">
                  <c:v>1.219031</c:v>
                </c:pt>
                <c:pt idx="166">
                  <c:v>0.75512199999999996</c:v>
                </c:pt>
                <c:pt idx="167">
                  <c:v>0.92649300000000001</c:v>
                </c:pt>
                <c:pt idx="168">
                  <c:v>2.439222</c:v>
                </c:pt>
                <c:pt idx="169">
                  <c:v>2.1757049999999998</c:v>
                </c:pt>
                <c:pt idx="170">
                  <c:v>1.591415</c:v>
                </c:pt>
                <c:pt idx="171">
                  <c:v>1.661605</c:v>
                </c:pt>
                <c:pt idx="172">
                  <c:v>1.423081</c:v>
                </c:pt>
                <c:pt idx="173">
                  <c:v>0.89550300000000005</c:v>
                </c:pt>
                <c:pt idx="174">
                  <c:v>0.58430199999999999</c:v>
                </c:pt>
                <c:pt idx="175">
                  <c:v>0.78371000000000002</c:v>
                </c:pt>
                <c:pt idx="176">
                  <c:v>1.410236</c:v>
                </c:pt>
                <c:pt idx="177">
                  <c:v>0.96371099999999998</c:v>
                </c:pt>
                <c:pt idx="178">
                  <c:v>1.123597</c:v>
                </c:pt>
                <c:pt idx="179">
                  <c:v>0.879278</c:v>
                </c:pt>
                <c:pt idx="180">
                  <c:v>1.484275</c:v>
                </c:pt>
                <c:pt idx="181">
                  <c:v>1.202512</c:v>
                </c:pt>
                <c:pt idx="182">
                  <c:v>1.198901</c:v>
                </c:pt>
                <c:pt idx="183">
                  <c:v>1.026186</c:v>
                </c:pt>
                <c:pt idx="184">
                  <c:v>0.91944700000000001</c:v>
                </c:pt>
                <c:pt idx="185">
                  <c:v>1.3213349999999999</c:v>
                </c:pt>
                <c:pt idx="186">
                  <c:v>1.487554</c:v>
                </c:pt>
                <c:pt idx="187">
                  <c:v>1.5862989999999999</c:v>
                </c:pt>
                <c:pt idx="188">
                  <c:v>1.5960369999999999</c:v>
                </c:pt>
                <c:pt idx="189">
                  <c:v>0.91220500000000004</c:v>
                </c:pt>
                <c:pt idx="190">
                  <c:v>1.6675789999999999</c:v>
                </c:pt>
                <c:pt idx="191">
                  <c:v>2.1452550000000001</c:v>
                </c:pt>
                <c:pt idx="192">
                  <c:v>2.8297110000000001</c:v>
                </c:pt>
                <c:pt idx="193">
                  <c:v>4.59605</c:v>
                </c:pt>
                <c:pt idx="194">
                  <c:v>2.2311030000000001</c:v>
                </c:pt>
                <c:pt idx="195">
                  <c:v>1.8435429999999999</c:v>
                </c:pt>
                <c:pt idx="196">
                  <c:v>2.6204740000000002</c:v>
                </c:pt>
                <c:pt idx="197">
                  <c:v>1.9677210000000001</c:v>
                </c:pt>
                <c:pt idx="198">
                  <c:v>1.639875</c:v>
                </c:pt>
                <c:pt idx="199">
                  <c:v>1.270508</c:v>
                </c:pt>
                <c:pt idx="200">
                  <c:v>1.246111</c:v>
                </c:pt>
                <c:pt idx="201">
                  <c:v>1.4480390000000001</c:v>
                </c:pt>
                <c:pt idx="202">
                  <c:v>1.014561</c:v>
                </c:pt>
                <c:pt idx="203">
                  <c:v>1.2074020000000001</c:v>
                </c:pt>
                <c:pt idx="204">
                  <c:v>1.1906600000000001</c:v>
                </c:pt>
                <c:pt idx="205">
                  <c:v>1.0496110000000001</c:v>
                </c:pt>
                <c:pt idx="206">
                  <c:v>1.1951000000000001</c:v>
                </c:pt>
                <c:pt idx="207">
                  <c:v>2.1000359999999998</c:v>
                </c:pt>
                <c:pt idx="208">
                  <c:v>1.6615009999999999</c:v>
                </c:pt>
                <c:pt idx="209">
                  <c:v>1.5330699999999999</c:v>
                </c:pt>
                <c:pt idx="210">
                  <c:v>0.995668</c:v>
                </c:pt>
                <c:pt idx="211">
                  <c:v>0.86937399999999998</c:v>
                </c:pt>
                <c:pt idx="212">
                  <c:v>0.89071299999999998</c:v>
                </c:pt>
                <c:pt idx="213">
                  <c:v>0.73791899999999999</c:v>
                </c:pt>
                <c:pt idx="214">
                  <c:v>0.902667</c:v>
                </c:pt>
                <c:pt idx="215">
                  <c:v>1.324411</c:v>
                </c:pt>
                <c:pt idx="216">
                  <c:v>2.9976289999999999</c:v>
                </c:pt>
                <c:pt idx="217">
                  <c:v>2.1937280000000001</c:v>
                </c:pt>
                <c:pt idx="218">
                  <c:v>2.3340360000000002</c:v>
                </c:pt>
                <c:pt idx="219">
                  <c:v>2.0346880000000001</c:v>
                </c:pt>
                <c:pt idx="220">
                  <c:v>2.3729979999999999</c:v>
                </c:pt>
                <c:pt idx="221">
                  <c:v>6.3201179999999999</c:v>
                </c:pt>
                <c:pt idx="222">
                  <c:v>2.9764529999999998</c:v>
                </c:pt>
                <c:pt idx="223">
                  <c:v>3.211938</c:v>
                </c:pt>
                <c:pt idx="224">
                  <c:v>2.8790789999999999</c:v>
                </c:pt>
                <c:pt idx="225">
                  <c:v>4.879791</c:v>
                </c:pt>
                <c:pt idx="226">
                  <c:v>2.481643</c:v>
                </c:pt>
                <c:pt idx="227">
                  <c:v>1.7303249999999999</c:v>
                </c:pt>
                <c:pt idx="228">
                  <c:v>2.3910230000000001</c:v>
                </c:pt>
                <c:pt idx="229">
                  <c:v>2.8086850000000001</c:v>
                </c:pt>
                <c:pt idx="230">
                  <c:v>2.995889</c:v>
                </c:pt>
                <c:pt idx="231">
                  <c:v>1.674982</c:v>
                </c:pt>
                <c:pt idx="232">
                  <c:v>5.3563029999999996</c:v>
                </c:pt>
                <c:pt idx="233">
                  <c:v>3.2121620000000002</c:v>
                </c:pt>
                <c:pt idx="234">
                  <c:v>3.0546639999999998</c:v>
                </c:pt>
                <c:pt idx="235">
                  <c:v>2.2336469999999999</c:v>
                </c:pt>
                <c:pt idx="236">
                  <c:v>1.7945329999999999</c:v>
                </c:pt>
                <c:pt idx="237">
                  <c:v>1.249125</c:v>
                </c:pt>
                <c:pt idx="238">
                  <c:v>1.4768289999999999</c:v>
                </c:pt>
                <c:pt idx="239">
                  <c:v>2.540524</c:v>
                </c:pt>
                <c:pt idx="240">
                  <c:v>1.714996</c:v>
                </c:pt>
                <c:pt idx="241">
                  <c:v>1.6930190000000001</c:v>
                </c:pt>
                <c:pt idx="242">
                  <c:v>1.277652</c:v>
                </c:pt>
                <c:pt idx="243">
                  <c:v>1.7361150000000001</c:v>
                </c:pt>
                <c:pt idx="244">
                  <c:v>1.824732</c:v>
                </c:pt>
                <c:pt idx="245">
                  <c:v>1.693462</c:v>
                </c:pt>
                <c:pt idx="246">
                  <c:v>1.380107</c:v>
                </c:pt>
                <c:pt idx="247">
                  <c:v>1.370233</c:v>
                </c:pt>
                <c:pt idx="248">
                  <c:v>1.071601</c:v>
                </c:pt>
                <c:pt idx="249">
                  <c:v>1.828131</c:v>
                </c:pt>
                <c:pt idx="250">
                  <c:v>1.7759959999999999</c:v>
                </c:pt>
                <c:pt idx="251">
                  <c:v>1.5118039999999999</c:v>
                </c:pt>
                <c:pt idx="252">
                  <c:v>2.2448130000000002</c:v>
                </c:pt>
                <c:pt idx="253">
                  <c:v>3.5208279999999998</c:v>
                </c:pt>
                <c:pt idx="254">
                  <c:v>2.4373100000000001</c:v>
                </c:pt>
                <c:pt idx="255">
                  <c:v>1.4470879999999999</c:v>
                </c:pt>
                <c:pt idx="256">
                  <c:v>2.2144810000000001</c:v>
                </c:pt>
                <c:pt idx="257">
                  <c:v>5.8653589999999998</c:v>
                </c:pt>
                <c:pt idx="258">
                  <c:v>2.6786919999999999</c:v>
                </c:pt>
                <c:pt idx="259">
                  <c:v>1.543544</c:v>
                </c:pt>
                <c:pt idx="260">
                  <c:v>1.608395</c:v>
                </c:pt>
                <c:pt idx="261">
                  <c:v>1.101451</c:v>
                </c:pt>
                <c:pt idx="262">
                  <c:v>1.585602</c:v>
                </c:pt>
                <c:pt idx="263">
                  <c:v>1.3414140000000001</c:v>
                </c:pt>
                <c:pt idx="264">
                  <c:v>2.1622319999999999</c:v>
                </c:pt>
                <c:pt idx="265">
                  <c:v>1.858636</c:v>
                </c:pt>
                <c:pt idx="266">
                  <c:v>1.531515</c:v>
                </c:pt>
                <c:pt idx="267">
                  <c:v>2.057239</c:v>
                </c:pt>
                <c:pt idx="268">
                  <c:v>1.3968179999999999</c:v>
                </c:pt>
                <c:pt idx="269">
                  <c:v>2.0550959999999998</c:v>
                </c:pt>
                <c:pt idx="270">
                  <c:v>2.1374550000000001</c:v>
                </c:pt>
                <c:pt idx="271">
                  <c:v>1.734602</c:v>
                </c:pt>
                <c:pt idx="272">
                  <c:v>2.5995050000000002</c:v>
                </c:pt>
                <c:pt idx="273">
                  <c:v>2.3633060000000001</c:v>
                </c:pt>
                <c:pt idx="274">
                  <c:v>3.0786549999999999</c:v>
                </c:pt>
                <c:pt idx="275">
                  <c:v>1.88426</c:v>
                </c:pt>
                <c:pt idx="276">
                  <c:v>2.2991269999999999</c:v>
                </c:pt>
                <c:pt idx="277">
                  <c:v>1.0113030000000001</c:v>
                </c:pt>
                <c:pt idx="278">
                  <c:v>0.93956200000000001</c:v>
                </c:pt>
                <c:pt idx="279">
                  <c:v>3.1239789999999998</c:v>
                </c:pt>
                <c:pt idx="280">
                  <c:v>2.1975989999999999</c:v>
                </c:pt>
                <c:pt idx="281">
                  <c:v>1.4603349999999999</c:v>
                </c:pt>
                <c:pt idx="282">
                  <c:v>1.8453029999999999</c:v>
                </c:pt>
                <c:pt idx="283">
                  <c:v>2.131405</c:v>
                </c:pt>
                <c:pt idx="284">
                  <c:v>2.0347300000000001</c:v>
                </c:pt>
                <c:pt idx="285">
                  <c:v>1.5068429999999999</c:v>
                </c:pt>
                <c:pt idx="286">
                  <c:v>1.4978670000000001</c:v>
                </c:pt>
                <c:pt idx="287">
                  <c:v>1.6419809999999999</c:v>
                </c:pt>
                <c:pt idx="288">
                  <c:v>1.519441</c:v>
                </c:pt>
                <c:pt idx="289">
                  <c:v>1.5924750000000001</c:v>
                </c:pt>
                <c:pt idx="290">
                  <c:v>1.432377</c:v>
                </c:pt>
                <c:pt idx="291">
                  <c:v>1.353485</c:v>
                </c:pt>
                <c:pt idx="292">
                  <c:v>3.252189</c:v>
                </c:pt>
                <c:pt idx="293">
                  <c:v>2.0219999999999998</c:v>
                </c:pt>
                <c:pt idx="294">
                  <c:v>1.606187</c:v>
                </c:pt>
                <c:pt idx="295">
                  <c:v>1.7413780000000001</c:v>
                </c:pt>
                <c:pt idx="296">
                  <c:v>1.585753</c:v>
                </c:pt>
                <c:pt idx="297">
                  <c:v>1.930048</c:v>
                </c:pt>
                <c:pt idx="298">
                  <c:v>1.450391</c:v>
                </c:pt>
                <c:pt idx="299">
                  <c:v>1.4041079999999999</c:v>
                </c:pt>
                <c:pt idx="300">
                  <c:v>1.682914</c:v>
                </c:pt>
                <c:pt idx="301">
                  <c:v>2.3872119999999999</c:v>
                </c:pt>
                <c:pt idx="302">
                  <c:v>1.2356119999999999</c:v>
                </c:pt>
                <c:pt idx="303">
                  <c:v>2.4102450000000002</c:v>
                </c:pt>
                <c:pt idx="304">
                  <c:v>2.463079</c:v>
                </c:pt>
                <c:pt idx="305">
                  <c:v>4.7703939999999996</c:v>
                </c:pt>
                <c:pt idx="306">
                  <c:v>3.3332619999999999</c:v>
                </c:pt>
                <c:pt idx="307">
                  <c:v>1.34697</c:v>
                </c:pt>
                <c:pt idx="308">
                  <c:v>1.587197</c:v>
                </c:pt>
                <c:pt idx="309">
                  <c:v>1.116476</c:v>
                </c:pt>
                <c:pt idx="310">
                  <c:v>2.5287920000000002</c:v>
                </c:pt>
                <c:pt idx="311">
                  <c:v>1.6633070000000001</c:v>
                </c:pt>
                <c:pt idx="312">
                  <c:v>2.9969640000000002</c:v>
                </c:pt>
                <c:pt idx="313">
                  <c:v>1.5668880000000001</c:v>
                </c:pt>
                <c:pt idx="314">
                  <c:v>1.4731209999999999</c:v>
                </c:pt>
                <c:pt idx="315">
                  <c:v>4.0128969999999997</c:v>
                </c:pt>
                <c:pt idx="316">
                  <c:v>1.9906950000000001</c:v>
                </c:pt>
                <c:pt idx="317">
                  <c:v>1.90578</c:v>
                </c:pt>
                <c:pt idx="318">
                  <c:v>1.2538210000000001</c:v>
                </c:pt>
                <c:pt idx="319">
                  <c:v>1.685576</c:v>
                </c:pt>
                <c:pt idx="320">
                  <c:v>1.4041330000000001</c:v>
                </c:pt>
                <c:pt idx="321">
                  <c:v>1.4420539999999999</c:v>
                </c:pt>
                <c:pt idx="322">
                  <c:v>1.4630590000000001</c:v>
                </c:pt>
                <c:pt idx="323">
                  <c:v>1.5599179999999999</c:v>
                </c:pt>
                <c:pt idx="324">
                  <c:v>1.359934</c:v>
                </c:pt>
                <c:pt idx="325">
                  <c:v>1.7679039999999999</c:v>
                </c:pt>
                <c:pt idx="326">
                  <c:v>1.189384</c:v>
                </c:pt>
                <c:pt idx="327">
                  <c:v>1.176666</c:v>
                </c:pt>
                <c:pt idx="328">
                  <c:v>1.0245109999999999</c:v>
                </c:pt>
                <c:pt idx="329">
                  <c:v>1.098949</c:v>
                </c:pt>
                <c:pt idx="330">
                  <c:v>0.81067400000000001</c:v>
                </c:pt>
                <c:pt idx="331">
                  <c:v>1.473527</c:v>
                </c:pt>
                <c:pt idx="332">
                  <c:v>1.584117</c:v>
                </c:pt>
                <c:pt idx="333">
                  <c:v>1.711381</c:v>
                </c:pt>
                <c:pt idx="334">
                  <c:v>1.465489</c:v>
                </c:pt>
                <c:pt idx="335">
                  <c:v>1.324508</c:v>
                </c:pt>
                <c:pt idx="336">
                  <c:v>1.410895</c:v>
                </c:pt>
                <c:pt idx="337">
                  <c:v>1.305045</c:v>
                </c:pt>
                <c:pt idx="338">
                  <c:v>1.242489</c:v>
                </c:pt>
                <c:pt idx="339">
                  <c:v>1.1065929999999999</c:v>
                </c:pt>
                <c:pt idx="340">
                  <c:v>1.048791</c:v>
                </c:pt>
                <c:pt idx="341">
                  <c:v>1.450034</c:v>
                </c:pt>
                <c:pt idx="342">
                  <c:v>2.2279429999999998</c:v>
                </c:pt>
                <c:pt idx="343">
                  <c:v>1.702269</c:v>
                </c:pt>
                <c:pt idx="344">
                  <c:v>0.93759999999999999</c:v>
                </c:pt>
                <c:pt idx="345">
                  <c:v>1.2740739999999999</c:v>
                </c:pt>
                <c:pt idx="346">
                  <c:v>1.2507760000000001</c:v>
                </c:pt>
                <c:pt idx="347">
                  <c:v>1.344964</c:v>
                </c:pt>
                <c:pt idx="348">
                  <c:v>1.0045329999999999</c:v>
                </c:pt>
                <c:pt idx="349">
                  <c:v>1.7854429999999999</c:v>
                </c:pt>
                <c:pt idx="350">
                  <c:v>1.595709</c:v>
                </c:pt>
                <c:pt idx="351">
                  <c:v>1.34213</c:v>
                </c:pt>
                <c:pt idx="352">
                  <c:v>1.6100540000000001</c:v>
                </c:pt>
                <c:pt idx="353">
                  <c:v>1.1999059999999999</c:v>
                </c:pt>
                <c:pt idx="354">
                  <c:v>2.5168200000000001</c:v>
                </c:pt>
                <c:pt idx="355">
                  <c:v>1.166725</c:v>
                </c:pt>
                <c:pt idx="356">
                  <c:v>1.253333</c:v>
                </c:pt>
                <c:pt idx="357">
                  <c:v>1.9600489999999999</c:v>
                </c:pt>
                <c:pt idx="358">
                  <c:v>2.6202399999999999</c:v>
                </c:pt>
                <c:pt idx="359">
                  <c:v>1.7897909999999999</c:v>
                </c:pt>
                <c:pt idx="360">
                  <c:v>2.6785510000000001</c:v>
                </c:pt>
                <c:pt idx="361">
                  <c:v>1.898501</c:v>
                </c:pt>
                <c:pt idx="362">
                  <c:v>1.526197</c:v>
                </c:pt>
                <c:pt idx="363">
                  <c:v>2.019666</c:v>
                </c:pt>
                <c:pt idx="364">
                  <c:v>1.3400540000000001</c:v>
                </c:pt>
                <c:pt idx="365">
                  <c:v>1.6831970000000001</c:v>
                </c:pt>
                <c:pt idx="366">
                  <c:v>1.327939</c:v>
                </c:pt>
                <c:pt idx="367">
                  <c:v>1.752351</c:v>
                </c:pt>
                <c:pt idx="368">
                  <c:v>1.0259229999999999</c:v>
                </c:pt>
                <c:pt idx="369">
                  <c:v>1.043728</c:v>
                </c:pt>
                <c:pt idx="370">
                  <c:v>1.129783</c:v>
                </c:pt>
                <c:pt idx="371">
                  <c:v>0.88287300000000002</c:v>
                </c:pt>
                <c:pt idx="372">
                  <c:v>0.75333099999999997</c:v>
                </c:pt>
                <c:pt idx="373">
                  <c:v>1.001536</c:v>
                </c:pt>
                <c:pt idx="374">
                  <c:v>0.778918</c:v>
                </c:pt>
                <c:pt idx="375">
                  <c:v>1.1233740000000001</c:v>
                </c:pt>
                <c:pt idx="376">
                  <c:v>1.2419789999999999</c:v>
                </c:pt>
                <c:pt idx="377">
                  <c:v>1.4281250000000001</c:v>
                </c:pt>
                <c:pt idx="378">
                  <c:v>2.4583020000000002</c:v>
                </c:pt>
                <c:pt idx="379">
                  <c:v>0.71990799999999999</c:v>
                </c:pt>
                <c:pt idx="380">
                  <c:v>2.9237890000000002</c:v>
                </c:pt>
                <c:pt idx="381">
                  <c:v>1.8463290000000001</c:v>
                </c:pt>
                <c:pt idx="382">
                  <c:v>1.1649510000000001</c:v>
                </c:pt>
                <c:pt idx="383">
                  <c:v>1.324443</c:v>
                </c:pt>
                <c:pt idx="384">
                  <c:v>1.280132</c:v>
                </c:pt>
                <c:pt idx="385">
                  <c:v>1.338284</c:v>
                </c:pt>
                <c:pt idx="386">
                  <c:v>0.73044399999999998</c:v>
                </c:pt>
                <c:pt idx="387">
                  <c:v>0.88905500000000004</c:v>
                </c:pt>
                <c:pt idx="388">
                  <c:v>1.283685</c:v>
                </c:pt>
                <c:pt idx="389">
                  <c:v>1.4364440000000001</c:v>
                </c:pt>
                <c:pt idx="390">
                  <c:v>1.459152</c:v>
                </c:pt>
                <c:pt idx="391">
                  <c:v>1.162847</c:v>
                </c:pt>
                <c:pt idx="392">
                  <c:v>2.1371310000000001</c:v>
                </c:pt>
                <c:pt idx="393">
                  <c:v>1.558333</c:v>
                </c:pt>
                <c:pt idx="394">
                  <c:v>1.330395</c:v>
                </c:pt>
                <c:pt idx="395">
                  <c:v>0.960476</c:v>
                </c:pt>
                <c:pt idx="396">
                  <c:v>1.0756749999999999</c:v>
                </c:pt>
                <c:pt idx="397">
                  <c:v>1.354881</c:v>
                </c:pt>
                <c:pt idx="398">
                  <c:v>0.921265</c:v>
                </c:pt>
                <c:pt idx="399">
                  <c:v>0.73415200000000003</c:v>
                </c:pt>
                <c:pt idx="400">
                  <c:v>0.99992899999999996</c:v>
                </c:pt>
                <c:pt idx="401">
                  <c:v>0.78347999999999995</c:v>
                </c:pt>
                <c:pt idx="402">
                  <c:v>0.830905</c:v>
                </c:pt>
                <c:pt idx="403">
                  <c:v>2.542932</c:v>
                </c:pt>
                <c:pt idx="404">
                  <c:v>3.6982699999999999</c:v>
                </c:pt>
                <c:pt idx="405">
                  <c:v>1.6755690000000001</c:v>
                </c:pt>
                <c:pt idx="406">
                  <c:v>2.10189</c:v>
                </c:pt>
                <c:pt idx="407">
                  <c:v>1.6405110000000001</c:v>
                </c:pt>
                <c:pt idx="408">
                  <c:v>1.4845619999999999</c:v>
                </c:pt>
                <c:pt idx="409">
                  <c:v>2.3685610000000001</c:v>
                </c:pt>
                <c:pt idx="410">
                  <c:v>1.314703</c:v>
                </c:pt>
                <c:pt idx="411">
                  <c:v>1.883397</c:v>
                </c:pt>
                <c:pt idx="412">
                  <c:v>1.1632039999999999</c:v>
                </c:pt>
                <c:pt idx="413">
                  <c:v>1.2658389999999999</c:v>
                </c:pt>
                <c:pt idx="414">
                  <c:v>0.88685800000000004</c:v>
                </c:pt>
                <c:pt idx="415">
                  <c:v>0.99072199999999999</c:v>
                </c:pt>
                <c:pt idx="416">
                  <c:v>1.7938639999999999</c:v>
                </c:pt>
                <c:pt idx="417">
                  <c:v>1.5469409999999999</c:v>
                </c:pt>
                <c:pt idx="418">
                  <c:v>0.82756700000000005</c:v>
                </c:pt>
                <c:pt idx="419">
                  <c:v>0.77909200000000001</c:v>
                </c:pt>
                <c:pt idx="420">
                  <c:v>0.85256699999999996</c:v>
                </c:pt>
                <c:pt idx="421">
                  <c:v>1.189702</c:v>
                </c:pt>
                <c:pt idx="422">
                  <c:v>0.60514400000000002</c:v>
                </c:pt>
                <c:pt idx="423">
                  <c:v>0.87095999999999996</c:v>
                </c:pt>
                <c:pt idx="424">
                  <c:v>0.82265100000000002</c:v>
                </c:pt>
                <c:pt idx="425">
                  <c:v>1.345863</c:v>
                </c:pt>
                <c:pt idx="426">
                  <c:v>0.69643200000000005</c:v>
                </c:pt>
                <c:pt idx="427">
                  <c:v>0.68170299999999995</c:v>
                </c:pt>
                <c:pt idx="428">
                  <c:v>0.82184299999999999</c:v>
                </c:pt>
                <c:pt idx="429">
                  <c:v>1.6726490000000001</c:v>
                </c:pt>
                <c:pt idx="430">
                  <c:v>2.0084930000000001</c:v>
                </c:pt>
                <c:pt idx="431">
                  <c:v>0.99178200000000005</c:v>
                </c:pt>
                <c:pt idx="432">
                  <c:v>1.2670779999999999</c:v>
                </c:pt>
                <c:pt idx="433">
                  <c:v>1.4130879999999999</c:v>
                </c:pt>
                <c:pt idx="434">
                  <c:v>1.471687</c:v>
                </c:pt>
                <c:pt idx="435">
                  <c:v>1.703829</c:v>
                </c:pt>
                <c:pt idx="436">
                  <c:v>1.348015</c:v>
                </c:pt>
                <c:pt idx="437">
                  <c:v>0.93006800000000001</c:v>
                </c:pt>
                <c:pt idx="438">
                  <c:v>1.892865</c:v>
                </c:pt>
                <c:pt idx="439">
                  <c:v>2.0380750000000001</c:v>
                </c:pt>
                <c:pt idx="440">
                  <c:v>1.649842</c:v>
                </c:pt>
                <c:pt idx="441">
                  <c:v>4.5695490000000003</c:v>
                </c:pt>
                <c:pt idx="442">
                  <c:v>1.38836</c:v>
                </c:pt>
                <c:pt idx="443">
                  <c:v>1.4624619999999999</c:v>
                </c:pt>
                <c:pt idx="444">
                  <c:v>1.5918099999999999</c:v>
                </c:pt>
                <c:pt idx="445">
                  <c:v>1.5813820000000001</c:v>
                </c:pt>
                <c:pt idx="446">
                  <c:v>2.7440389999999999</c:v>
                </c:pt>
                <c:pt idx="447">
                  <c:v>2.3667940000000001</c:v>
                </c:pt>
                <c:pt idx="448">
                  <c:v>2.014615</c:v>
                </c:pt>
                <c:pt idx="449">
                  <c:v>1.980667</c:v>
                </c:pt>
                <c:pt idx="450">
                  <c:v>1.6382380000000001</c:v>
                </c:pt>
                <c:pt idx="451">
                  <c:v>1.697446</c:v>
                </c:pt>
                <c:pt idx="452">
                  <c:v>1.4957450000000001</c:v>
                </c:pt>
                <c:pt idx="453">
                  <c:v>1.0619559999999999</c:v>
                </c:pt>
                <c:pt idx="454">
                  <c:v>1.102484</c:v>
                </c:pt>
                <c:pt idx="455">
                  <c:v>1.5230109999999999</c:v>
                </c:pt>
                <c:pt idx="456">
                  <c:v>1.146525</c:v>
                </c:pt>
                <c:pt idx="457">
                  <c:v>1.944364</c:v>
                </c:pt>
                <c:pt idx="458">
                  <c:v>2.009134</c:v>
                </c:pt>
                <c:pt idx="459">
                  <c:v>1.9828570000000001</c:v>
                </c:pt>
                <c:pt idx="460">
                  <c:v>1.3953409999999999</c:v>
                </c:pt>
                <c:pt idx="461">
                  <c:v>0.63209099999999996</c:v>
                </c:pt>
                <c:pt idx="462">
                  <c:v>0.86279700000000004</c:v>
                </c:pt>
                <c:pt idx="463">
                  <c:v>0.88551500000000005</c:v>
                </c:pt>
                <c:pt idx="464">
                  <c:v>0.75721499999999997</c:v>
                </c:pt>
                <c:pt idx="465">
                  <c:v>0.73278299999999996</c:v>
                </c:pt>
                <c:pt idx="466">
                  <c:v>0.85399099999999994</c:v>
                </c:pt>
                <c:pt idx="467">
                  <c:v>1.780454</c:v>
                </c:pt>
                <c:pt idx="468">
                  <c:v>0.96733899999999995</c:v>
                </c:pt>
                <c:pt idx="469">
                  <c:v>0.82717399999999996</c:v>
                </c:pt>
                <c:pt idx="470">
                  <c:v>1.1760079999999999</c:v>
                </c:pt>
                <c:pt idx="471">
                  <c:v>1.2145030000000001</c:v>
                </c:pt>
                <c:pt idx="472">
                  <c:v>1.44834</c:v>
                </c:pt>
                <c:pt idx="473">
                  <c:v>1.03891</c:v>
                </c:pt>
                <c:pt idx="474">
                  <c:v>0.77202400000000004</c:v>
                </c:pt>
                <c:pt idx="475">
                  <c:v>1.314549</c:v>
                </c:pt>
                <c:pt idx="476">
                  <c:v>1.2507630000000001</c:v>
                </c:pt>
                <c:pt idx="477">
                  <c:v>1.73804</c:v>
                </c:pt>
                <c:pt idx="478">
                  <c:v>1.6280349999999999</c:v>
                </c:pt>
                <c:pt idx="479">
                  <c:v>2.1271779999999998</c:v>
                </c:pt>
                <c:pt idx="480">
                  <c:v>1.5611280000000001</c:v>
                </c:pt>
                <c:pt idx="481">
                  <c:v>1.5951610000000001</c:v>
                </c:pt>
                <c:pt idx="482">
                  <c:v>1.0632440000000001</c:v>
                </c:pt>
                <c:pt idx="483">
                  <c:v>1.578627</c:v>
                </c:pt>
                <c:pt idx="484">
                  <c:v>1.4493259999999999</c:v>
                </c:pt>
                <c:pt idx="485">
                  <c:v>1.3877360000000001</c:v>
                </c:pt>
                <c:pt idx="486">
                  <c:v>1.4123870000000001</c:v>
                </c:pt>
                <c:pt idx="487">
                  <c:v>2.613254</c:v>
                </c:pt>
                <c:pt idx="488">
                  <c:v>2.1461670000000002</c:v>
                </c:pt>
                <c:pt idx="489">
                  <c:v>0.91804799999999998</c:v>
                </c:pt>
                <c:pt idx="490">
                  <c:v>1.4896119999999999</c:v>
                </c:pt>
                <c:pt idx="491">
                  <c:v>0.79741399999999996</c:v>
                </c:pt>
                <c:pt idx="492">
                  <c:v>0.85332200000000002</c:v>
                </c:pt>
                <c:pt idx="493">
                  <c:v>0.913184</c:v>
                </c:pt>
                <c:pt idx="494">
                  <c:v>1.109809</c:v>
                </c:pt>
                <c:pt idx="495">
                  <c:v>1.261711</c:v>
                </c:pt>
                <c:pt idx="496">
                  <c:v>1.5669770000000001</c:v>
                </c:pt>
                <c:pt idx="497">
                  <c:v>1.4747859999999999</c:v>
                </c:pt>
                <c:pt idx="498">
                  <c:v>1.3202430000000001</c:v>
                </c:pt>
                <c:pt idx="499">
                  <c:v>1.4013640000000001</c:v>
                </c:pt>
                <c:pt idx="500">
                  <c:v>1.206288</c:v>
                </c:pt>
                <c:pt idx="501">
                  <c:v>1.735797</c:v>
                </c:pt>
                <c:pt idx="502">
                  <c:v>1.701098</c:v>
                </c:pt>
                <c:pt idx="503">
                  <c:v>1.245903</c:v>
                </c:pt>
                <c:pt idx="504">
                  <c:v>2.7438929999999999</c:v>
                </c:pt>
                <c:pt idx="505">
                  <c:v>3.761927</c:v>
                </c:pt>
                <c:pt idx="506">
                  <c:v>1.76037</c:v>
                </c:pt>
                <c:pt idx="507">
                  <c:v>1.25814</c:v>
                </c:pt>
                <c:pt idx="508">
                  <c:v>1.1502270000000001</c:v>
                </c:pt>
                <c:pt idx="509">
                  <c:v>1.3548709999999999</c:v>
                </c:pt>
                <c:pt idx="510">
                  <c:v>0.97280999999999995</c:v>
                </c:pt>
                <c:pt idx="511">
                  <c:v>1.651327</c:v>
                </c:pt>
                <c:pt idx="512">
                  <c:v>2.025658</c:v>
                </c:pt>
                <c:pt idx="513">
                  <c:v>1.7493559999999999</c:v>
                </c:pt>
                <c:pt idx="514">
                  <c:v>2.1700110000000001</c:v>
                </c:pt>
                <c:pt idx="515">
                  <c:v>1.5610550000000001</c:v>
                </c:pt>
                <c:pt idx="516">
                  <c:v>1.477905</c:v>
                </c:pt>
                <c:pt idx="517">
                  <c:v>0.83940400000000004</c:v>
                </c:pt>
                <c:pt idx="518">
                  <c:v>1.434067</c:v>
                </c:pt>
                <c:pt idx="519">
                  <c:v>1.1747570000000001</c:v>
                </c:pt>
                <c:pt idx="520">
                  <c:v>0.76823200000000003</c:v>
                </c:pt>
                <c:pt idx="521">
                  <c:v>0.70386400000000005</c:v>
                </c:pt>
                <c:pt idx="522">
                  <c:v>0.62887199999999999</c:v>
                </c:pt>
                <c:pt idx="523">
                  <c:v>1.0722309999999999</c:v>
                </c:pt>
                <c:pt idx="524">
                  <c:v>0.94707300000000005</c:v>
                </c:pt>
                <c:pt idx="525">
                  <c:v>0.69826699999999997</c:v>
                </c:pt>
                <c:pt idx="526">
                  <c:v>0.94805099999999998</c:v>
                </c:pt>
                <c:pt idx="527">
                  <c:v>3.3883049999999999</c:v>
                </c:pt>
                <c:pt idx="528">
                  <c:v>1.54108</c:v>
                </c:pt>
                <c:pt idx="529">
                  <c:v>1.50926</c:v>
                </c:pt>
                <c:pt idx="530">
                  <c:v>1.0001899999999999</c:v>
                </c:pt>
                <c:pt idx="531">
                  <c:v>0.65537199999999995</c:v>
                </c:pt>
                <c:pt idx="532">
                  <c:v>1.42849</c:v>
                </c:pt>
                <c:pt idx="533">
                  <c:v>0.92353600000000002</c:v>
                </c:pt>
                <c:pt idx="534">
                  <c:v>1.413808</c:v>
                </c:pt>
                <c:pt idx="535">
                  <c:v>0.77548399999999995</c:v>
                </c:pt>
                <c:pt idx="536">
                  <c:v>1.7879240000000001</c:v>
                </c:pt>
                <c:pt idx="537">
                  <c:v>1.5362480000000001</c:v>
                </c:pt>
                <c:pt idx="538">
                  <c:v>1.830192</c:v>
                </c:pt>
                <c:pt idx="539">
                  <c:v>1.7481450000000001</c:v>
                </c:pt>
                <c:pt idx="540">
                  <c:v>1.068263</c:v>
                </c:pt>
                <c:pt idx="541">
                  <c:v>1.1292789999999999</c:v>
                </c:pt>
                <c:pt idx="542">
                  <c:v>1.20184</c:v>
                </c:pt>
                <c:pt idx="543">
                  <c:v>0.83005200000000001</c:v>
                </c:pt>
                <c:pt idx="544">
                  <c:v>0.99121400000000004</c:v>
                </c:pt>
                <c:pt idx="545">
                  <c:v>0.75870000000000004</c:v>
                </c:pt>
                <c:pt idx="546">
                  <c:v>0.687747</c:v>
                </c:pt>
                <c:pt idx="547">
                  <c:v>1.397573</c:v>
                </c:pt>
                <c:pt idx="548">
                  <c:v>1.1601809999999999</c:v>
                </c:pt>
                <c:pt idx="549">
                  <c:v>0.98066500000000001</c:v>
                </c:pt>
                <c:pt idx="550">
                  <c:v>0.72190699999999997</c:v>
                </c:pt>
                <c:pt idx="551">
                  <c:v>1.7175469999999999</c:v>
                </c:pt>
                <c:pt idx="552">
                  <c:v>1.26502</c:v>
                </c:pt>
                <c:pt idx="553">
                  <c:v>1.17893</c:v>
                </c:pt>
                <c:pt idx="554">
                  <c:v>1.5181830000000001</c:v>
                </c:pt>
                <c:pt idx="555">
                  <c:v>2.4763670000000002</c:v>
                </c:pt>
                <c:pt idx="556">
                  <c:v>2.395826</c:v>
                </c:pt>
                <c:pt idx="557">
                  <c:v>1.4950669999999999</c:v>
                </c:pt>
                <c:pt idx="558">
                  <c:v>1.4190160000000001</c:v>
                </c:pt>
                <c:pt idx="559">
                  <c:v>0.91270099999999998</c:v>
                </c:pt>
                <c:pt idx="560">
                  <c:v>1.2159040000000001</c:v>
                </c:pt>
                <c:pt idx="561">
                  <c:v>1.166542</c:v>
                </c:pt>
                <c:pt idx="562">
                  <c:v>1.4307639999999999</c:v>
                </c:pt>
                <c:pt idx="563">
                  <c:v>5.1989520000000002</c:v>
                </c:pt>
                <c:pt idx="564">
                  <c:v>1.777469</c:v>
                </c:pt>
                <c:pt idx="565">
                  <c:v>1.653775</c:v>
                </c:pt>
                <c:pt idx="566">
                  <c:v>1.300033</c:v>
                </c:pt>
                <c:pt idx="567">
                  <c:v>2.2761360000000002</c:v>
                </c:pt>
                <c:pt idx="568">
                  <c:v>0.96645000000000003</c:v>
                </c:pt>
                <c:pt idx="569">
                  <c:v>2.0032519999999998</c:v>
                </c:pt>
                <c:pt idx="570">
                  <c:v>1.7588969999999999</c:v>
                </c:pt>
                <c:pt idx="571">
                  <c:v>2.0829080000000002</c:v>
                </c:pt>
                <c:pt idx="572">
                  <c:v>1.4753099999999999</c:v>
                </c:pt>
                <c:pt idx="573">
                  <c:v>1.359318</c:v>
                </c:pt>
                <c:pt idx="574">
                  <c:v>0.80382299999999995</c:v>
                </c:pt>
                <c:pt idx="575">
                  <c:v>1.0020610000000001</c:v>
                </c:pt>
                <c:pt idx="576">
                  <c:v>1.2125490000000001</c:v>
                </c:pt>
                <c:pt idx="577">
                  <c:v>1.313334</c:v>
                </c:pt>
                <c:pt idx="578">
                  <c:v>1.472199</c:v>
                </c:pt>
                <c:pt idx="579">
                  <c:v>1.0604789999999999</c:v>
                </c:pt>
                <c:pt idx="580">
                  <c:v>1.1558820000000001</c:v>
                </c:pt>
                <c:pt idx="581">
                  <c:v>1.5328729999999999</c:v>
                </c:pt>
                <c:pt idx="582">
                  <c:v>1.9708190000000001</c:v>
                </c:pt>
                <c:pt idx="583">
                  <c:v>0.97700399999999998</c:v>
                </c:pt>
                <c:pt idx="584">
                  <c:v>0.96002500000000002</c:v>
                </c:pt>
                <c:pt idx="585">
                  <c:v>1.136112</c:v>
                </c:pt>
                <c:pt idx="586">
                  <c:v>1.143934</c:v>
                </c:pt>
                <c:pt idx="587">
                  <c:v>0.80295499999999997</c:v>
                </c:pt>
                <c:pt idx="588">
                  <c:v>0.61984099999999998</c:v>
                </c:pt>
                <c:pt idx="589">
                  <c:v>0.95856399999999997</c:v>
                </c:pt>
                <c:pt idx="590">
                  <c:v>1.2273769999999999</c:v>
                </c:pt>
                <c:pt idx="591">
                  <c:v>3.235414</c:v>
                </c:pt>
                <c:pt idx="592">
                  <c:v>0.81341300000000005</c:v>
                </c:pt>
                <c:pt idx="593">
                  <c:v>1.1433009999999999</c:v>
                </c:pt>
                <c:pt idx="594">
                  <c:v>0.84408799999999995</c:v>
                </c:pt>
                <c:pt idx="595">
                  <c:v>1.0941460000000001</c:v>
                </c:pt>
                <c:pt idx="596">
                  <c:v>1.894798</c:v>
                </c:pt>
                <c:pt idx="597">
                  <c:v>1.0182340000000001</c:v>
                </c:pt>
                <c:pt idx="598">
                  <c:v>1.1210830000000001</c:v>
                </c:pt>
                <c:pt idx="599">
                  <c:v>3.9467159999999999</c:v>
                </c:pt>
                <c:pt idx="600">
                  <c:v>1.2313050000000001</c:v>
                </c:pt>
                <c:pt idx="601">
                  <c:v>2.0811950000000001</c:v>
                </c:pt>
                <c:pt idx="602">
                  <c:v>3.7506970000000002</c:v>
                </c:pt>
                <c:pt idx="603">
                  <c:v>1.499641</c:v>
                </c:pt>
                <c:pt idx="604">
                  <c:v>1.7951589999999999</c:v>
                </c:pt>
                <c:pt idx="605">
                  <c:v>2.2237200000000001</c:v>
                </c:pt>
                <c:pt idx="606">
                  <c:v>1.176741</c:v>
                </c:pt>
                <c:pt idx="607">
                  <c:v>1.1227780000000001</c:v>
                </c:pt>
                <c:pt idx="608">
                  <c:v>1.2635479999999999</c:v>
                </c:pt>
                <c:pt idx="609">
                  <c:v>1.0867910000000001</c:v>
                </c:pt>
                <c:pt idx="610">
                  <c:v>1.6123460000000001</c:v>
                </c:pt>
                <c:pt idx="611">
                  <c:v>1.2495670000000001</c:v>
                </c:pt>
                <c:pt idx="612">
                  <c:v>1.585626</c:v>
                </c:pt>
                <c:pt idx="613">
                  <c:v>1.5873349999999999</c:v>
                </c:pt>
                <c:pt idx="614">
                  <c:v>1.9099280000000001</c:v>
                </c:pt>
                <c:pt idx="615">
                  <c:v>1.083342</c:v>
                </c:pt>
                <c:pt idx="616">
                  <c:v>1.468771</c:v>
                </c:pt>
                <c:pt idx="617">
                  <c:v>1.092373</c:v>
                </c:pt>
                <c:pt idx="618">
                  <c:v>1.697398</c:v>
                </c:pt>
                <c:pt idx="619">
                  <c:v>1.6250100000000001</c:v>
                </c:pt>
                <c:pt idx="620">
                  <c:v>1.5319769999999999</c:v>
                </c:pt>
                <c:pt idx="621">
                  <c:v>0.95489900000000005</c:v>
                </c:pt>
                <c:pt idx="622">
                  <c:v>1.253538</c:v>
                </c:pt>
                <c:pt idx="623">
                  <c:v>1.084689</c:v>
                </c:pt>
                <c:pt idx="624">
                  <c:v>1.272343</c:v>
                </c:pt>
                <c:pt idx="625">
                  <c:v>3.6081599999999998</c:v>
                </c:pt>
                <c:pt idx="626">
                  <c:v>0.92270700000000005</c:v>
                </c:pt>
                <c:pt idx="627">
                  <c:v>1.4358359999999999</c:v>
                </c:pt>
                <c:pt idx="628">
                  <c:v>2.65056</c:v>
                </c:pt>
                <c:pt idx="629">
                  <c:v>1.7848120000000001</c:v>
                </c:pt>
                <c:pt idx="630">
                  <c:v>0.875135</c:v>
                </c:pt>
                <c:pt idx="631">
                  <c:v>0.92041399999999995</c:v>
                </c:pt>
                <c:pt idx="632">
                  <c:v>1.267131</c:v>
                </c:pt>
                <c:pt idx="633">
                  <c:v>1.5951230000000001</c:v>
                </c:pt>
                <c:pt idx="634">
                  <c:v>1.125583</c:v>
                </c:pt>
                <c:pt idx="635">
                  <c:v>1.3386769999999999</c:v>
                </c:pt>
                <c:pt idx="636">
                  <c:v>1.473411</c:v>
                </c:pt>
                <c:pt idx="637">
                  <c:v>0.74502199999999996</c:v>
                </c:pt>
                <c:pt idx="638">
                  <c:v>1.823094</c:v>
                </c:pt>
                <c:pt idx="639">
                  <c:v>0.77106200000000003</c:v>
                </c:pt>
                <c:pt idx="640">
                  <c:v>0.76080899999999996</c:v>
                </c:pt>
                <c:pt idx="641">
                  <c:v>1.4570289999999999</c:v>
                </c:pt>
                <c:pt idx="642">
                  <c:v>1.4205779999999999</c:v>
                </c:pt>
                <c:pt idx="643">
                  <c:v>1.756043</c:v>
                </c:pt>
                <c:pt idx="644">
                  <c:v>0.94423100000000004</c:v>
                </c:pt>
                <c:pt idx="645">
                  <c:v>1.0888059999999999</c:v>
                </c:pt>
                <c:pt idx="646">
                  <c:v>0.81660999999999995</c:v>
                </c:pt>
                <c:pt idx="647">
                  <c:v>1.0236700000000001</c:v>
                </c:pt>
                <c:pt idx="648">
                  <c:v>0.73513700000000004</c:v>
                </c:pt>
                <c:pt idx="649">
                  <c:v>1.880641</c:v>
                </c:pt>
                <c:pt idx="650">
                  <c:v>1.2652140000000001</c:v>
                </c:pt>
                <c:pt idx="651">
                  <c:v>3.0956839999999999</c:v>
                </c:pt>
                <c:pt idx="652">
                  <c:v>1.345599</c:v>
                </c:pt>
                <c:pt idx="653">
                  <c:v>2.1880389999999998</c:v>
                </c:pt>
                <c:pt idx="654">
                  <c:v>3.108717</c:v>
                </c:pt>
                <c:pt idx="655">
                  <c:v>1.5737540000000001</c:v>
                </c:pt>
                <c:pt idx="656">
                  <c:v>3.925967</c:v>
                </c:pt>
                <c:pt idx="657">
                  <c:v>1.6058049999999999</c:v>
                </c:pt>
                <c:pt idx="658">
                  <c:v>2.0122429999999998</c:v>
                </c:pt>
                <c:pt idx="659">
                  <c:v>1.677929</c:v>
                </c:pt>
                <c:pt idx="660">
                  <c:v>1.5132049999999999</c:v>
                </c:pt>
                <c:pt idx="661">
                  <c:v>2.166569</c:v>
                </c:pt>
                <c:pt idx="662">
                  <c:v>2.5433370000000002</c:v>
                </c:pt>
                <c:pt idx="663">
                  <c:v>1.969036</c:v>
                </c:pt>
                <c:pt idx="664">
                  <c:v>1.65622</c:v>
                </c:pt>
                <c:pt idx="665">
                  <c:v>1.468642</c:v>
                </c:pt>
                <c:pt idx="666">
                  <c:v>1.945695</c:v>
                </c:pt>
                <c:pt idx="667">
                  <c:v>1.174984</c:v>
                </c:pt>
                <c:pt idx="668">
                  <c:v>0.89377600000000001</c:v>
                </c:pt>
                <c:pt idx="669">
                  <c:v>1.073278</c:v>
                </c:pt>
                <c:pt idx="670">
                  <c:v>1.635216</c:v>
                </c:pt>
                <c:pt idx="671">
                  <c:v>1.3056810000000001</c:v>
                </c:pt>
                <c:pt idx="672">
                  <c:v>0.52635299999999996</c:v>
                </c:pt>
                <c:pt idx="673">
                  <c:v>1.310629</c:v>
                </c:pt>
                <c:pt idx="674">
                  <c:v>1.00827</c:v>
                </c:pt>
                <c:pt idx="675">
                  <c:v>1.376844</c:v>
                </c:pt>
                <c:pt idx="676">
                  <c:v>1.150738</c:v>
                </c:pt>
                <c:pt idx="677">
                  <c:v>1.1898280000000001</c:v>
                </c:pt>
                <c:pt idx="678">
                  <c:v>1.0172049999999999</c:v>
                </c:pt>
                <c:pt idx="679">
                  <c:v>0.88127800000000001</c:v>
                </c:pt>
                <c:pt idx="680">
                  <c:v>2.3996</c:v>
                </c:pt>
                <c:pt idx="681">
                  <c:v>2.979841</c:v>
                </c:pt>
                <c:pt idx="682">
                  <c:v>1.3912040000000001</c:v>
                </c:pt>
                <c:pt idx="683">
                  <c:v>1.5994060000000001</c:v>
                </c:pt>
                <c:pt idx="684">
                  <c:v>3.0476519999999998</c:v>
                </c:pt>
                <c:pt idx="685">
                  <c:v>1.2730950000000001</c:v>
                </c:pt>
                <c:pt idx="686">
                  <c:v>1.323064</c:v>
                </c:pt>
                <c:pt idx="687">
                  <c:v>4.369332</c:v>
                </c:pt>
                <c:pt idx="688">
                  <c:v>1.551469</c:v>
                </c:pt>
                <c:pt idx="689">
                  <c:v>2.3647649999999998</c:v>
                </c:pt>
                <c:pt idx="690">
                  <c:v>1.587091</c:v>
                </c:pt>
                <c:pt idx="691">
                  <c:v>1.7937110000000001</c:v>
                </c:pt>
                <c:pt idx="692">
                  <c:v>1.445004</c:v>
                </c:pt>
                <c:pt idx="693">
                  <c:v>1.7275339999999999</c:v>
                </c:pt>
                <c:pt idx="694">
                  <c:v>1.956115</c:v>
                </c:pt>
                <c:pt idx="695">
                  <c:v>1.315445</c:v>
                </c:pt>
                <c:pt idx="696">
                  <c:v>1.5575110000000001</c:v>
                </c:pt>
                <c:pt idx="697">
                  <c:v>1.149076</c:v>
                </c:pt>
                <c:pt idx="698">
                  <c:v>1.758661</c:v>
                </c:pt>
                <c:pt idx="699">
                  <c:v>0.88647399999999998</c:v>
                </c:pt>
                <c:pt idx="700">
                  <c:v>1.2924599999999999</c:v>
                </c:pt>
                <c:pt idx="701">
                  <c:v>0.95786499999999997</c:v>
                </c:pt>
                <c:pt idx="702">
                  <c:v>1.397975</c:v>
                </c:pt>
                <c:pt idx="703">
                  <c:v>2.5536949999999998</c:v>
                </c:pt>
                <c:pt idx="704">
                  <c:v>2.363302</c:v>
                </c:pt>
                <c:pt idx="705">
                  <c:v>0.57668299999999995</c:v>
                </c:pt>
                <c:pt idx="706">
                  <c:v>1.0329950000000001</c:v>
                </c:pt>
                <c:pt idx="707">
                  <c:v>1.1277779999999999</c:v>
                </c:pt>
                <c:pt idx="708">
                  <c:v>2.2585160000000002</c:v>
                </c:pt>
                <c:pt idx="709">
                  <c:v>1.2107749999999999</c:v>
                </c:pt>
                <c:pt idx="710">
                  <c:v>0.831596</c:v>
                </c:pt>
                <c:pt idx="711">
                  <c:v>1.1204240000000001</c:v>
                </c:pt>
                <c:pt idx="712">
                  <c:v>0.62915200000000004</c:v>
                </c:pt>
                <c:pt idx="713">
                  <c:v>2.8480840000000001</c:v>
                </c:pt>
                <c:pt idx="714">
                  <c:v>2.326244</c:v>
                </c:pt>
                <c:pt idx="715">
                  <c:v>1.501261</c:v>
                </c:pt>
                <c:pt idx="716">
                  <c:v>1.587199</c:v>
                </c:pt>
                <c:pt idx="717">
                  <c:v>1.3541110000000001</c:v>
                </c:pt>
                <c:pt idx="718">
                  <c:v>1.8207040000000001</c:v>
                </c:pt>
                <c:pt idx="719">
                  <c:v>2.0407609999999998</c:v>
                </c:pt>
                <c:pt idx="720">
                  <c:v>1.012157</c:v>
                </c:pt>
                <c:pt idx="721">
                  <c:v>2.3226689999999999</c:v>
                </c:pt>
                <c:pt idx="722">
                  <c:v>2.2925149999999999</c:v>
                </c:pt>
                <c:pt idx="723">
                  <c:v>2.7514029999999998</c:v>
                </c:pt>
                <c:pt idx="724">
                  <c:v>2.4874019999999999</c:v>
                </c:pt>
                <c:pt idx="725">
                  <c:v>4.2206380000000001</c:v>
                </c:pt>
                <c:pt idx="726">
                  <c:v>2.9950130000000001</c:v>
                </c:pt>
                <c:pt idx="727">
                  <c:v>3.504486</c:v>
                </c:pt>
                <c:pt idx="728">
                  <c:v>3.507809</c:v>
                </c:pt>
                <c:pt idx="729">
                  <c:v>3.0270269999999999</c:v>
                </c:pt>
                <c:pt idx="730">
                  <c:v>2.1688610000000001</c:v>
                </c:pt>
                <c:pt idx="731">
                  <c:v>3.1863600000000001</c:v>
                </c:pt>
                <c:pt idx="732">
                  <c:v>1.4278729999999999</c:v>
                </c:pt>
                <c:pt idx="733">
                  <c:v>1.221495</c:v>
                </c:pt>
                <c:pt idx="734">
                  <c:v>1.1753089999999999</c:v>
                </c:pt>
                <c:pt idx="735">
                  <c:v>1.890255</c:v>
                </c:pt>
                <c:pt idx="736">
                  <c:v>1.1534489999999999</c:v>
                </c:pt>
                <c:pt idx="737">
                  <c:v>1.127294</c:v>
                </c:pt>
                <c:pt idx="738">
                  <c:v>1.189343</c:v>
                </c:pt>
                <c:pt idx="739">
                  <c:v>2.3089930000000001</c:v>
                </c:pt>
                <c:pt idx="740">
                  <c:v>3.3885510000000001</c:v>
                </c:pt>
                <c:pt idx="741">
                  <c:v>4.9095639999999996</c:v>
                </c:pt>
                <c:pt idx="742">
                  <c:v>2.821129</c:v>
                </c:pt>
                <c:pt idx="743">
                  <c:v>3.3921709999999998</c:v>
                </c:pt>
                <c:pt idx="744">
                  <c:v>2.3376939999999999</c:v>
                </c:pt>
                <c:pt idx="745">
                  <c:v>1.804108</c:v>
                </c:pt>
                <c:pt idx="746">
                  <c:v>1.991778</c:v>
                </c:pt>
                <c:pt idx="747">
                  <c:v>1.404398</c:v>
                </c:pt>
                <c:pt idx="748">
                  <c:v>4.9518659999999999</c:v>
                </c:pt>
                <c:pt idx="749">
                  <c:v>2.307512</c:v>
                </c:pt>
                <c:pt idx="750">
                  <c:v>1.395292</c:v>
                </c:pt>
                <c:pt idx="751">
                  <c:v>2.1191019999999998</c:v>
                </c:pt>
                <c:pt idx="752">
                  <c:v>2.1403829999999999</c:v>
                </c:pt>
                <c:pt idx="753">
                  <c:v>2.595307</c:v>
                </c:pt>
                <c:pt idx="754">
                  <c:v>1.619256</c:v>
                </c:pt>
                <c:pt idx="755">
                  <c:v>8.2778100000000006</c:v>
                </c:pt>
                <c:pt idx="756">
                  <c:v>1.813439</c:v>
                </c:pt>
                <c:pt idx="757">
                  <c:v>1.5589869999999999</c:v>
                </c:pt>
                <c:pt idx="758">
                  <c:v>2.6102660000000002</c:v>
                </c:pt>
                <c:pt idx="759">
                  <c:v>1.170617</c:v>
                </c:pt>
                <c:pt idx="760">
                  <c:v>0.68942999999999999</c:v>
                </c:pt>
                <c:pt idx="761">
                  <c:v>0.81228199999999995</c:v>
                </c:pt>
                <c:pt idx="762">
                  <c:v>1.8800209999999999</c:v>
                </c:pt>
                <c:pt idx="763">
                  <c:v>1.2645820000000001</c:v>
                </c:pt>
                <c:pt idx="764">
                  <c:v>1.663959</c:v>
                </c:pt>
                <c:pt idx="765">
                  <c:v>1.9148510000000001</c:v>
                </c:pt>
                <c:pt idx="766">
                  <c:v>1.6147180000000001</c:v>
                </c:pt>
                <c:pt idx="767">
                  <c:v>0.97409999999999997</c:v>
                </c:pt>
                <c:pt idx="768">
                  <c:v>1.1169340000000001</c:v>
                </c:pt>
                <c:pt idx="769">
                  <c:v>1.6317470000000001</c:v>
                </c:pt>
                <c:pt idx="770">
                  <c:v>1.592495</c:v>
                </c:pt>
                <c:pt idx="771">
                  <c:v>1.83738</c:v>
                </c:pt>
                <c:pt idx="772">
                  <c:v>5.5291860000000002</c:v>
                </c:pt>
                <c:pt idx="773">
                  <c:v>1.2074450000000001</c:v>
                </c:pt>
                <c:pt idx="774">
                  <c:v>7.8260480000000001</c:v>
                </c:pt>
                <c:pt idx="775">
                  <c:v>11.061076</c:v>
                </c:pt>
                <c:pt idx="776">
                  <c:v>4.1025470000000004</c:v>
                </c:pt>
                <c:pt idx="777">
                  <c:v>3.974253</c:v>
                </c:pt>
                <c:pt idx="778">
                  <c:v>1.449122</c:v>
                </c:pt>
                <c:pt idx="779">
                  <c:v>1.402423</c:v>
                </c:pt>
                <c:pt idx="780">
                  <c:v>1.754677</c:v>
                </c:pt>
                <c:pt idx="781">
                  <c:v>3.1230980000000002</c:v>
                </c:pt>
                <c:pt idx="782">
                  <c:v>1.729552</c:v>
                </c:pt>
                <c:pt idx="783">
                  <c:v>1.8209329999999999</c:v>
                </c:pt>
                <c:pt idx="784">
                  <c:v>0.98697599999999996</c:v>
                </c:pt>
                <c:pt idx="785">
                  <c:v>2.1633100000000001</c:v>
                </c:pt>
                <c:pt idx="786">
                  <c:v>3.6462150000000002</c:v>
                </c:pt>
                <c:pt idx="787">
                  <c:v>1.945519</c:v>
                </c:pt>
                <c:pt idx="788">
                  <c:v>0.833789</c:v>
                </c:pt>
                <c:pt idx="789">
                  <c:v>1.738656</c:v>
                </c:pt>
                <c:pt idx="790">
                  <c:v>3.4027259999999999</c:v>
                </c:pt>
                <c:pt idx="791">
                  <c:v>2.129791</c:v>
                </c:pt>
                <c:pt idx="792">
                  <c:v>3.3128649999999999</c:v>
                </c:pt>
                <c:pt idx="793">
                  <c:v>1.30521</c:v>
                </c:pt>
                <c:pt idx="794">
                  <c:v>1.4064049999999999</c:v>
                </c:pt>
                <c:pt idx="795">
                  <c:v>1.9770099999999999</c:v>
                </c:pt>
                <c:pt idx="796">
                  <c:v>1.754286</c:v>
                </c:pt>
                <c:pt idx="797">
                  <c:v>2.8188089999999999</c:v>
                </c:pt>
                <c:pt idx="798">
                  <c:v>1.4795290000000001</c:v>
                </c:pt>
                <c:pt idx="799">
                  <c:v>1.7640359999999999</c:v>
                </c:pt>
                <c:pt idx="800">
                  <c:v>1.432671</c:v>
                </c:pt>
                <c:pt idx="801">
                  <c:v>1.912642</c:v>
                </c:pt>
                <c:pt idx="802">
                  <c:v>0.92010099999999995</c:v>
                </c:pt>
                <c:pt idx="803">
                  <c:v>3.298003</c:v>
                </c:pt>
                <c:pt idx="804">
                  <c:v>5.5697619999999999</c:v>
                </c:pt>
                <c:pt idx="805">
                  <c:v>1.6688620000000001</c:v>
                </c:pt>
                <c:pt idx="806">
                  <c:v>1.911629</c:v>
                </c:pt>
                <c:pt idx="807">
                  <c:v>3.9062589999999999</c:v>
                </c:pt>
                <c:pt idx="808">
                  <c:v>3.6119270000000001</c:v>
                </c:pt>
                <c:pt idx="809">
                  <c:v>2.1666699999999999</c:v>
                </c:pt>
                <c:pt idx="810">
                  <c:v>2.1353089999999999</c:v>
                </c:pt>
                <c:pt idx="811">
                  <c:v>0.95701099999999995</c:v>
                </c:pt>
                <c:pt idx="812">
                  <c:v>1.5603990000000001</c:v>
                </c:pt>
                <c:pt idx="813">
                  <c:v>1.751085</c:v>
                </c:pt>
                <c:pt idx="814">
                  <c:v>1.8863920000000001</c:v>
                </c:pt>
                <c:pt idx="815">
                  <c:v>1.738872</c:v>
                </c:pt>
                <c:pt idx="816">
                  <c:v>3.1187309999999999</c:v>
                </c:pt>
                <c:pt idx="817">
                  <c:v>2.2960310000000002</c:v>
                </c:pt>
                <c:pt idx="818">
                  <c:v>1.713875</c:v>
                </c:pt>
                <c:pt idx="819">
                  <c:v>1.464161</c:v>
                </c:pt>
                <c:pt idx="820">
                  <c:v>1.2840309999999999</c:v>
                </c:pt>
                <c:pt idx="821">
                  <c:v>1.2971779999999999</c:v>
                </c:pt>
                <c:pt idx="822">
                  <c:v>1.051237</c:v>
                </c:pt>
                <c:pt idx="823">
                  <c:v>0.94699500000000003</c:v>
                </c:pt>
                <c:pt idx="824">
                  <c:v>1.7279260000000001</c:v>
                </c:pt>
                <c:pt idx="825">
                  <c:v>1.1303270000000001</c:v>
                </c:pt>
                <c:pt idx="826">
                  <c:v>1.0978889999999999</c:v>
                </c:pt>
                <c:pt idx="827">
                  <c:v>1.417729</c:v>
                </c:pt>
                <c:pt idx="828">
                  <c:v>1.5529470000000001</c:v>
                </c:pt>
                <c:pt idx="829">
                  <c:v>2.1114009999999999</c:v>
                </c:pt>
                <c:pt idx="830">
                  <c:v>1.152244</c:v>
                </c:pt>
                <c:pt idx="831">
                  <c:v>1.3572120000000001</c:v>
                </c:pt>
                <c:pt idx="832">
                  <c:v>1.723549</c:v>
                </c:pt>
                <c:pt idx="833">
                  <c:v>2.129934</c:v>
                </c:pt>
                <c:pt idx="834">
                  <c:v>4.029712</c:v>
                </c:pt>
                <c:pt idx="835">
                  <c:v>0.95794999999999997</c:v>
                </c:pt>
                <c:pt idx="836">
                  <c:v>2.022116</c:v>
                </c:pt>
                <c:pt idx="837">
                  <c:v>1.6409860000000001</c:v>
                </c:pt>
                <c:pt idx="838">
                  <c:v>1.945173</c:v>
                </c:pt>
                <c:pt idx="839">
                  <c:v>1.6727300000000001</c:v>
                </c:pt>
                <c:pt idx="840">
                  <c:v>3.3427539999999998</c:v>
                </c:pt>
                <c:pt idx="841">
                  <c:v>1.5365839999999999</c:v>
                </c:pt>
                <c:pt idx="842">
                  <c:v>1.9136649999999999</c:v>
                </c:pt>
                <c:pt idx="843">
                  <c:v>2.454564</c:v>
                </c:pt>
                <c:pt idx="844">
                  <c:v>1.9020010000000001</c:v>
                </c:pt>
                <c:pt idx="845">
                  <c:v>1.4890570000000001</c:v>
                </c:pt>
                <c:pt idx="846">
                  <c:v>1.0986610000000001</c:v>
                </c:pt>
                <c:pt idx="847">
                  <c:v>0.46479599999999999</c:v>
                </c:pt>
                <c:pt idx="848">
                  <c:v>1.7130099999999999</c:v>
                </c:pt>
                <c:pt idx="849">
                  <c:v>3.641632</c:v>
                </c:pt>
                <c:pt idx="850">
                  <c:v>1.30047</c:v>
                </c:pt>
                <c:pt idx="851">
                  <c:v>1.929308</c:v>
                </c:pt>
                <c:pt idx="852">
                  <c:v>1.0553539999999999</c:v>
                </c:pt>
                <c:pt idx="853">
                  <c:v>1.9028890000000001</c:v>
                </c:pt>
                <c:pt idx="854">
                  <c:v>2.9770810000000001</c:v>
                </c:pt>
                <c:pt idx="855">
                  <c:v>1.627702</c:v>
                </c:pt>
                <c:pt idx="856">
                  <c:v>1.184642</c:v>
                </c:pt>
                <c:pt idx="857">
                  <c:v>1.233447</c:v>
                </c:pt>
                <c:pt idx="858">
                  <c:v>2.4564859999999999</c:v>
                </c:pt>
                <c:pt idx="859">
                  <c:v>1.280975</c:v>
                </c:pt>
                <c:pt idx="860">
                  <c:v>1.7614879999999999</c:v>
                </c:pt>
                <c:pt idx="861">
                  <c:v>1.4762820000000001</c:v>
                </c:pt>
                <c:pt idx="862">
                  <c:v>2.0650780000000002</c:v>
                </c:pt>
                <c:pt idx="863">
                  <c:v>0.67930699999999999</c:v>
                </c:pt>
                <c:pt idx="864">
                  <c:v>0.87400999999999995</c:v>
                </c:pt>
                <c:pt idx="865">
                  <c:v>1.0826659999999999</c:v>
                </c:pt>
                <c:pt idx="866">
                  <c:v>1.1707970000000001</c:v>
                </c:pt>
                <c:pt idx="867">
                  <c:v>1.368242</c:v>
                </c:pt>
                <c:pt idx="868">
                  <c:v>1.1372770000000001</c:v>
                </c:pt>
                <c:pt idx="869">
                  <c:v>0.79234499999999997</c:v>
                </c:pt>
                <c:pt idx="870">
                  <c:v>1.2722530000000001</c:v>
                </c:pt>
                <c:pt idx="871">
                  <c:v>1.431962</c:v>
                </c:pt>
                <c:pt idx="872">
                  <c:v>9.2162670000000002</c:v>
                </c:pt>
                <c:pt idx="873">
                  <c:v>2.7611659999999998</c:v>
                </c:pt>
                <c:pt idx="874">
                  <c:v>0.85282899999999995</c:v>
                </c:pt>
                <c:pt idx="875">
                  <c:v>1.695654</c:v>
                </c:pt>
                <c:pt idx="876">
                  <c:v>1.200637</c:v>
                </c:pt>
                <c:pt idx="877">
                  <c:v>1.9013549999999999</c:v>
                </c:pt>
                <c:pt idx="878">
                  <c:v>0.118532</c:v>
                </c:pt>
                <c:pt idx="879">
                  <c:v>1.0972599999999999</c:v>
                </c:pt>
                <c:pt idx="880">
                  <c:v>0.70204599999999995</c:v>
                </c:pt>
                <c:pt idx="881">
                  <c:v>1.219166</c:v>
                </c:pt>
                <c:pt idx="882">
                  <c:v>1.322446</c:v>
                </c:pt>
                <c:pt idx="883">
                  <c:v>1.700877</c:v>
                </c:pt>
                <c:pt idx="884">
                  <c:v>1.1755770000000001</c:v>
                </c:pt>
                <c:pt idx="885">
                  <c:v>1.6242220000000001</c:v>
                </c:pt>
                <c:pt idx="886">
                  <c:v>1.2620169999999999</c:v>
                </c:pt>
                <c:pt idx="887">
                  <c:v>2.4433929999999999</c:v>
                </c:pt>
                <c:pt idx="888">
                  <c:v>1.374215</c:v>
                </c:pt>
                <c:pt idx="889">
                  <c:v>1.13337</c:v>
                </c:pt>
                <c:pt idx="890">
                  <c:v>1.2918289999999999</c:v>
                </c:pt>
                <c:pt idx="891">
                  <c:v>1.6964710000000001</c:v>
                </c:pt>
                <c:pt idx="892">
                  <c:v>4.3680450000000004</c:v>
                </c:pt>
                <c:pt idx="893">
                  <c:v>0.98244200000000004</c:v>
                </c:pt>
                <c:pt idx="894">
                  <c:v>0.94823199999999996</c:v>
                </c:pt>
                <c:pt idx="895">
                  <c:v>2.54053</c:v>
                </c:pt>
                <c:pt idx="896">
                  <c:v>1.795164</c:v>
                </c:pt>
                <c:pt idx="897">
                  <c:v>1.006993</c:v>
                </c:pt>
                <c:pt idx="898">
                  <c:v>1.641588</c:v>
                </c:pt>
                <c:pt idx="899">
                  <c:v>1.3214950000000001</c:v>
                </c:pt>
                <c:pt idx="900">
                  <c:v>2.0717949999999998</c:v>
                </c:pt>
                <c:pt idx="901">
                  <c:v>1.3080860000000001</c:v>
                </c:pt>
                <c:pt idx="902">
                  <c:v>3.3850210000000001</c:v>
                </c:pt>
                <c:pt idx="903">
                  <c:v>2.0638380000000001</c:v>
                </c:pt>
                <c:pt idx="904">
                  <c:v>1.7182249999999999</c:v>
                </c:pt>
                <c:pt idx="905">
                  <c:v>3.2310560000000002</c:v>
                </c:pt>
                <c:pt idx="906">
                  <c:v>2.2609020000000002</c:v>
                </c:pt>
                <c:pt idx="907">
                  <c:v>1.247552</c:v>
                </c:pt>
                <c:pt idx="908">
                  <c:v>2.1315689999999998</c:v>
                </c:pt>
                <c:pt idx="909">
                  <c:v>0.98840300000000003</c:v>
                </c:pt>
                <c:pt idx="910">
                  <c:v>1.655915</c:v>
                </c:pt>
                <c:pt idx="911">
                  <c:v>2.0696910000000002</c:v>
                </c:pt>
                <c:pt idx="912">
                  <c:v>1.0661989999999999</c:v>
                </c:pt>
                <c:pt idx="913">
                  <c:v>0.68364599999999998</c:v>
                </c:pt>
                <c:pt idx="914">
                  <c:v>1.0337689999999999</c:v>
                </c:pt>
                <c:pt idx="915">
                  <c:v>0.55681599999999998</c:v>
                </c:pt>
                <c:pt idx="916">
                  <c:v>0.92418</c:v>
                </c:pt>
                <c:pt idx="917">
                  <c:v>1.878762</c:v>
                </c:pt>
                <c:pt idx="918">
                  <c:v>0.55989299999999997</c:v>
                </c:pt>
                <c:pt idx="919">
                  <c:v>1.650744</c:v>
                </c:pt>
                <c:pt idx="920">
                  <c:v>1.2742389999999999</c:v>
                </c:pt>
                <c:pt idx="921">
                  <c:v>0.90041899999999997</c:v>
                </c:pt>
                <c:pt idx="922">
                  <c:v>0.92276800000000003</c:v>
                </c:pt>
                <c:pt idx="923">
                  <c:v>0.95335099999999995</c:v>
                </c:pt>
                <c:pt idx="924">
                  <c:v>2.4252669999999998</c:v>
                </c:pt>
                <c:pt idx="925">
                  <c:v>1.6519109999999999</c:v>
                </c:pt>
                <c:pt idx="926">
                  <c:v>2.5950129999999998</c:v>
                </c:pt>
                <c:pt idx="927">
                  <c:v>2.0527410000000001</c:v>
                </c:pt>
                <c:pt idx="928">
                  <c:v>1.21515</c:v>
                </c:pt>
                <c:pt idx="929">
                  <c:v>2.7625959999999998</c:v>
                </c:pt>
                <c:pt idx="930">
                  <c:v>1.333005</c:v>
                </c:pt>
                <c:pt idx="931">
                  <c:v>1.3822730000000001</c:v>
                </c:pt>
                <c:pt idx="932">
                  <c:v>1.8428850000000001</c:v>
                </c:pt>
                <c:pt idx="933">
                  <c:v>2.6580469999999998</c:v>
                </c:pt>
                <c:pt idx="934">
                  <c:v>3.408925</c:v>
                </c:pt>
                <c:pt idx="935">
                  <c:v>1.6886639999999999</c:v>
                </c:pt>
                <c:pt idx="936">
                  <c:v>2.4773580000000002</c:v>
                </c:pt>
                <c:pt idx="937">
                  <c:v>1.8921559999999999</c:v>
                </c:pt>
                <c:pt idx="938">
                  <c:v>0.69957599999999998</c:v>
                </c:pt>
                <c:pt idx="939">
                  <c:v>1.4199600000000001</c:v>
                </c:pt>
                <c:pt idx="940">
                  <c:v>2.1161479999999999</c:v>
                </c:pt>
                <c:pt idx="941">
                  <c:v>2.9709989999999999</c:v>
                </c:pt>
                <c:pt idx="942">
                  <c:v>2.5284800000000001</c:v>
                </c:pt>
                <c:pt idx="943">
                  <c:v>1.9924740000000001</c:v>
                </c:pt>
                <c:pt idx="944">
                  <c:v>1.357416</c:v>
                </c:pt>
                <c:pt idx="945">
                  <c:v>1.1321129999999999</c:v>
                </c:pt>
                <c:pt idx="946">
                  <c:v>0.85560199999999997</c:v>
                </c:pt>
                <c:pt idx="947">
                  <c:v>1.326354</c:v>
                </c:pt>
                <c:pt idx="948">
                  <c:v>1.3892599999999999</c:v>
                </c:pt>
                <c:pt idx="949">
                  <c:v>1.341909</c:v>
                </c:pt>
                <c:pt idx="950">
                  <c:v>1.334967</c:v>
                </c:pt>
                <c:pt idx="951">
                  <c:v>1.1353800000000001</c:v>
                </c:pt>
                <c:pt idx="952">
                  <c:v>1.409168</c:v>
                </c:pt>
                <c:pt idx="953">
                  <c:v>1.0357050000000001</c:v>
                </c:pt>
                <c:pt idx="954">
                  <c:v>1.5213429999999999</c:v>
                </c:pt>
                <c:pt idx="955">
                  <c:v>2.2061959999999998</c:v>
                </c:pt>
                <c:pt idx="956">
                  <c:v>1.781509</c:v>
                </c:pt>
                <c:pt idx="957">
                  <c:v>1.6279490000000001</c:v>
                </c:pt>
                <c:pt idx="958">
                  <c:v>1.98804</c:v>
                </c:pt>
                <c:pt idx="959">
                  <c:v>1.6996579999999999</c:v>
                </c:pt>
                <c:pt idx="960">
                  <c:v>3.683249</c:v>
                </c:pt>
                <c:pt idx="961">
                  <c:v>1.30647</c:v>
                </c:pt>
                <c:pt idx="962">
                  <c:v>1.80033</c:v>
                </c:pt>
                <c:pt idx="963">
                  <c:v>1.1456729999999999</c:v>
                </c:pt>
                <c:pt idx="964">
                  <c:v>1.856868</c:v>
                </c:pt>
                <c:pt idx="965">
                  <c:v>1.738356</c:v>
                </c:pt>
                <c:pt idx="966">
                  <c:v>1.2423869999999999</c:v>
                </c:pt>
                <c:pt idx="967">
                  <c:v>1.3258909999999999</c:v>
                </c:pt>
                <c:pt idx="968">
                  <c:v>1.5262119999999999</c:v>
                </c:pt>
                <c:pt idx="969">
                  <c:v>1.845629</c:v>
                </c:pt>
                <c:pt idx="970">
                  <c:v>1.1118859999999999</c:v>
                </c:pt>
                <c:pt idx="971">
                  <c:v>0</c:v>
                </c:pt>
                <c:pt idx="972">
                  <c:v>1.341405</c:v>
                </c:pt>
                <c:pt idx="973">
                  <c:v>1.4266890000000001</c:v>
                </c:pt>
                <c:pt idx="974">
                  <c:v>2.152415</c:v>
                </c:pt>
                <c:pt idx="975">
                  <c:v>1.454404</c:v>
                </c:pt>
                <c:pt idx="976">
                  <c:v>2.2293400000000001</c:v>
                </c:pt>
                <c:pt idx="977">
                  <c:v>1.4169069999999999</c:v>
                </c:pt>
                <c:pt idx="978">
                  <c:v>3.7526269999999999</c:v>
                </c:pt>
                <c:pt idx="979">
                  <c:v>2.2801520000000002</c:v>
                </c:pt>
                <c:pt idx="980">
                  <c:v>2.495962</c:v>
                </c:pt>
                <c:pt idx="981">
                  <c:v>1.3514930000000001</c:v>
                </c:pt>
                <c:pt idx="982">
                  <c:v>1.3100879999999999</c:v>
                </c:pt>
                <c:pt idx="983">
                  <c:v>1.1202259999999999</c:v>
                </c:pt>
                <c:pt idx="984">
                  <c:v>3.4351850000000002</c:v>
                </c:pt>
                <c:pt idx="985">
                  <c:v>2.7748740000000001</c:v>
                </c:pt>
                <c:pt idx="986">
                  <c:v>2.9890889999999999</c:v>
                </c:pt>
                <c:pt idx="987">
                  <c:v>3.8360829999999999</c:v>
                </c:pt>
                <c:pt idx="988">
                  <c:v>3.0427789999999999</c:v>
                </c:pt>
                <c:pt idx="989">
                  <c:v>1.1319790000000001</c:v>
                </c:pt>
                <c:pt idx="990">
                  <c:v>1.962402</c:v>
                </c:pt>
                <c:pt idx="991">
                  <c:v>1.4784299999999999</c:v>
                </c:pt>
                <c:pt idx="992">
                  <c:v>2.3523459999999998</c:v>
                </c:pt>
                <c:pt idx="993">
                  <c:v>2.2260659999999999</c:v>
                </c:pt>
                <c:pt idx="994">
                  <c:v>7.0654300000000001</c:v>
                </c:pt>
                <c:pt idx="995">
                  <c:v>2.859858</c:v>
                </c:pt>
                <c:pt idx="996">
                  <c:v>1.55566</c:v>
                </c:pt>
                <c:pt idx="997">
                  <c:v>1.896387</c:v>
                </c:pt>
                <c:pt idx="998">
                  <c:v>2.0838070000000002</c:v>
                </c:pt>
                <c:pt idx="999">
                  <c:v>1.4242840000000001</c:v>
                </c:pt>
                <c:pt idx="1000">
                  <c:v>2.074103</c:v>
                </c:pt>
                <c:pt idx="1001">
                  <c:v>1.8881250000000001</c:v>
                </c:pt>
                <c:pt idx="1002">
                  <c:v>1.6104000000000001</c:v>
                </c:pt>
                <c:pt idx="1003">
                  <c:v>2.3230729999999999</c:v>
                </c:pt>
                <c:pt idx="1004">
                  <c:v>1.805685</c:v>
                </c:pt>
                <c:pt idx="1005">
                  <c:v>1.2748729999999999</c:v>
                </c:pt>
                <c:pt idx="1006">
                  <c:v>1.929665</c:v>
                </c:pt>
                <c:pt idx="1007">
                  <c:v>1.568111</c:v>
                </c:pt>
                <c:pt idx="1008">
                  <c:v>3.2366809999999999</c:v>
                </c:pt>
                <c:pt idx="1009">
                  <c:v>1.4730000000000001</c:v>
                </c:pt>
                <c:pt idx="1010">
                  <c:v>0.93665500000000002</c:v>
                </c:pt>
                <c:pt idx="1011">
                  <c:v>1.617408</c:v>
                </c:pt>
                <c:pt idx="1012">
                  <c:v>1.570754</c:v>
                </c:pt>
                <c:pt idx="1013">
                  <c:v>2.4236529999999998</c:v>
                </c:pt>
                <c:pt idx="1014">
                  <c:v>0.84411800000000003</c:v>
                </c:pt>
                <c:pt idx="1015">
                  <c:v>0.89261800000000002</c:v>
                </c:pt>
                <c:pt idx="1016">
                  <c:v>1.8652580000000001</c:v>
                </c:pt>
                <c:pt idx="1017">
                  <c:v>0.89751700000000001</c:v>
                </c:pt>
                <c:pt idx="1018">
                  <c:v>1.111275</c:v>
                </c:pt>
                <c:pt idx="1019">
                  <c:v>3.2888920000000001</c:v>
                </c:pt>
                <c:pt idx="1020">
                  <c:v>1.1782049999999999</c:v>
                </c:pt>
                <c:pt idx="1021">
                  <c:v>1.643913</c:v>
                </c:pt>
                <c:pt idx="1022">
                  <c:v>3.2878959999999999</c:v>
                </c:pt>
                <c:pt idx="1023">
                  <c:v>1.7879780000000001</c:v>
                </c:pt>
                <c:pt idx="1024">
                  <c:v>0.99748800000000004</c:v>
                </c:pt>
                <c:pt idx="1025">
                  <c:v>1.293622</c:v>
                </c:pt>
                <c:pt idx="1026">
                  <c:v>1.7787820000000001</c:v>
                </c:pt>
                <c:pt idx="1027">
                  <c:v>1.9777070000000001</c:v>
                </c:pt>
                <c:pt idx="1028">
                  <c:v>3.3395839999999999</c:v>
                </c:pt>
                <c:pt idx="1029">
                  <c:v>1.7406820000000001</c:v>
                </c:pt>
                <c:pt idx="1030">
                  <c:v>1.105297</c:v>
                </c:pt>
                <c:pt idx="1031">
                  <c:v>1.1192839999999999</c:v>
                </c:pt>
                <c:pt idx="1032">
                  <c:v>2.0565630000000001</c:v>
                </c:pt>
                <c:pt idx="1033">
                  <c:v>1.2145490000000001</c:v>
                </c:pt>
                <c:pt idx="1034">
                  <c:v>2.685864</c:v>
                </c:pt>
                <c:pt idx="1035">
                  <c:v>0.84285600000000005</c:v>
                </c:pt>
                <c:pt idx="1036">
                  <c:v>2.440747</c:v>
                </c:pt>
                <c:pt idx="1037">
                  <c:v>1.0472699999999999</c:v>
                </c:pt>
                <c:pt idx="1038">
                  <c:v>1.874722</c:v>
                </c:pt>
                <c:pt idx="1039">
                  <c:v>1.050745</c:v>
                </c:pt>
                <c:pt idx="1040">
                  <c:v>1.4037539999999999</c:v>
                </c:pt>
                <c:pt idx="1041">
                  <c:v>0.75991399999999998</c:v>
                </c:pt>
                <c:pt idx="1042">
                  <c:v>1.128034</c:v>
                </c:pt>
                <c:pt idx="1043">
                  <c:v>1.060039</c:v>
                </c:pt>
                <c:pt idx="1044">
                  <c:v>1.242346</c:v>
                </c:pt>
                <c:pt idx="1045">
                  <c:v>2.7015829999999998</c:v>
                </c:pt>
                <c:pt idx="1046">
                  <c:v>1.4710460000000001</c:v>
                </c:pt>
                <c:pt idx="1047">
                  <c:v>1.74169</c:v>
                </c:pt>
                <c:pt idx="1048">
                  <c:v>1.053695</c:v>
                </c:pt>
                <c:pt idx="1049">
                  <c:v>7.242235</c:v>
                </c:pt>
                <c:pt idx="1050">
                  <c:v>2.4277120000000001</c:v>
                </c:pt>
                <c:pt idx="1051">
                  <c:v>1.700294</c:v>
                </c:pt>
                <c:pt idx="1052">
                  <c:v>1.2843789999999999</c:v>
                </c:pt>
                <c:pt idx="1053">
                  <c:v>0.80747400000000003</c:v>
                </c:pt>
                <c:pt idx="1054">
                  <c:v>0.77111200000000002</c:v>
                </c:pt>
                <c:pt idx="1055">
                  <c:v>1.1699600000000001</c:v>
                </c:pt>
                <c:pt idx="1056">
                  <c:v>0.86163199999999995</c:v>
                </c:pt>
                <c:pt idx="1057">
                  <c:v>1.3207949999999999</c:v>
                </c:pt>
                <c:pt idx="1058">
                  <c:v>0.69398400000000005</c:v>
                </c:pt>
                <c:pt idx="1059">
                  <c:v>0.76938799999999996</c:v>
                </c:pt>
                <c:pt idx="1060">
                  <c:v>0.98799499999999996</c:v>
                </c:pt>
                <c:pt idx="1061">
                  <c:v>0.73228199999999999</c:v>
                </c:pt>
                <c:pt idx="1062">
                  <c:v>1.224146</c:v>
                </c:pt>
                <c:pt idx="1063">
                  <c:v>5.5055069999999997</c:v>
                </c:pt>
                <c:pt idx="1064">
                  <c:v>4.2596530000000001</c:v>
                </c:pt>
                <c:pt idx="1065">
                  <c:v>1.2930280000000001</c:v>
                </c:pt>
                <c:pt idx="1066">
                  <c:v>0.75636099999999995</c:v>
                </c:pt>
                <c:pt idx="1067">
                  <c:v>0.88548700000000002</c:v>
                </c:pt>
                <c:pt idx="1068">
                  <c:v>0.84715099999999999</c:v>
                </c:pt>
                <c:pt idx="1069">
                  <c:v>0.83979400000000004</c:v>
                </c:pt>
                <c:pt idx="1070">
                  <c:v>0.99243599999999998</c:v>
                </c:pt>
                <c:pt idx="1071">
                  <c:v>1.4062110000000001</c:v>
                </c:pt>
                <c:pt idx="1072">
                  <c:v>0.96980299999999997</c:v>
                </c:pt>
                <c:pt idx="1073">
                  <c:v>1.1043620000000001</c:v>
                </c:pt>
                <c:pt idx="1074">
                  <c:v>3.0891359999999999</c:v>
                </c:pt>
                <c:pt idx="1075">
                  <c:v>1.400717</c:v>
                </c:pt>
                <c:pt idx="1076">
                  <c:v>3.1569539999999998</c:v>
                </c:pt>
                <c:pt idx="1077">
                  <c:v>2.2356859999999998</c:v>
                </c:pt>
                <c:pt idx="1078">
                  <c:v>1.2234449999999999</c:v>
                </c:pt>
                <c:pt idx="1079">
                  <c:v>0.66759800000000002</c:v>
                </c:pt>
                <c:pt idx="1080">
                  <c:v>4.3486479999999998</c:v>
                </c:pt>
                <c:pt idx="1081">
                  <c:v>3.1987429999999999</c:v>
                </c:pt>
                <c:pt idx="1082">
                  <c:v>1.9727730000000001</c:v>
                </c:pt>
                <c:pt idx="1083">
                  <c:v>1.0967290000000001</c:v>
                </c:pt>
                <c:pt idx="1084">
                  <c:v>1.5251060000000001</c:v>
                </c:pt>
                <c:pt idx="1085">
                  <c:v>1.0106919999999999</c:v>
                </c:pt>
                <c:pt idx="1086">
                  <c:v>2.494678</c:v>
                </c:pt>
                <c:pt idx="1087">
                  <c:v>0.94487900000000002</c:v>
                </c:pt>
                <c:pt idx="1088">
                  <c:v>0.90341000000000005</c:v>
                </c:pt>
                <c:pt idx="1089">
                  <c:v>1.6109560000000001</c:v>
                </c:pt>
                <c:pt idx="1090">
                  <c:v>1.0314859999999999</c:v>
                </c:pt>
                <c:pt idx="1091">
                  <c:v>1.212707</c:v>
                </c:pt>
                <c:pt idx="1092">
                  <c:v>1.3683799999999999</c:v>
                </c:pt>
                <c:pt idx="1093">
                  <c:v>0.752745</c:v>
                </c:pt>
                <c:pt idx="1094">
                  <c:v>1.0409280000000001</c:v>
                </c:pt>
                <c:pt idx="1095">
                  <c:v>0.97024699999999997</c:v>
                </c:pt>
                <c:pt idx="1096">
                  <c:v>1.5501529999999999</c:v>
                </c:pt>
                <c:pt idx="1097">
                  <c:v>2.2147079999999999</c:v>
                </c:pt>
                <c:pt idx="1098">
                  <c:v>1.174161</c:v>
                </c:pt>
                <c:pt idx="1099">
                  <c:v>1.430474</c:v>
                </c:pt>
                <c:pt idx="1100">
                  <c:v>1.882881</c:v>
                </c:pt>
                <c:pt idx="1101">
                  <c:v>1.624258</c:v>
                </c:pt>
                <c:pt idx="1102">
                  <c:v>0.88561199999999995</c:v>
                </c:pt>
                <c:pt idx="1103">
                  <c:v>2.403556</c:v>
                </c:pt>
                <c:pt idx="1104">
                  <c:v>1.678088</c:v>
                </c:pt>
                <c:pt idx="1105">
                  <c:v>1.4838990000000001</c:v>
                </c:pt>
                <c:pt idx="1106">
                  <c:v>1.2426109999999999</c:v>
                </c:pt>
                <c:pt idx="1107">
                  <c:v>0.81892299999999996</c:v>
                </c:pt>
                <c:pt idx="1108">
                  <c:v>1.29175</c:v>
                </c:pt>
                <c:pt idx="1109">
                  <c:v>1.225128</c:v>
                </c:pt>
                <c:pt idx="1110">
                  <c:v>1.2591730000000001</c:v>
                </c:pt>
                <c:pt idx="1111">
                  <c:v>1.018875</c:v>
                </c:pt>
                <c:pt idx="1112">
                  <c:v>1.1147499999999999</c:v>
                </c:pt>
                <c:pt idx="1113">
                  <c:v>1.461017</c:v>
                </c:pt>
                <c:pt idx="1114">
                  <c:v>0.88107000000000002</c:v>
                </c:pt>
                <c:pt idx="1115">
                  <c:v>1.4466460000000001</c:v>
                </c:pt>
                <c:pt idx="1116">
                  <c:v>2.0506899999999999</c:v>
                </c:pt>
                <c:pt idx="1117">
                  <c:v>1.011485</c:v>
                </c:pt>
                <c:pt idx="1118">
                  <c:v>8.2019999999999996E-2</c:v>
                </c:pt>
                <c:pt idx="1119">
                  <c:v>3.3867440000000002</c:v>
                </c:pt>
                <c:pt idx="1120">
                  <c:v>3.1107999999999998</c:v>
                </c:pt>
                <c:pt idx="1121">
                  <c:v>2.1278320000000002</c:v>
                </c:pt>
                <c:pt idx="1122">
                  <c:v>2.2949760000000001</c:v>
                </c:pt>
                <c:pt idx="1123">
                  <c:v>1.8701430000000001</c:v>
                </c:pt>
                <c:pt idx="1124">
                  <c:v>1.1956310000000001</c:v>
                </c:pt>
                <c:pt idx="1125">
                  <c:v>1.401937</c:v>
                </c:pt>
                <c:pt idx="1126">
                  <c:v>1.049185</c:v>
                </c:pt>
                <c:pt idx="1127">
                  <c:v>1.2515879999999999</c:v>
                </c:pt>
                <c:pt idx="1128">
                  <c:v>1.329256</c:v>
                </c:pt>
                <c:pt idx="1129">
                  <c:v>0.81789599999999996</c:v>
                </c:pt>
                <c:pt idx="1130">
                  <c:v>0.78055799999999997</c:v>
                </c:pt>
                <c:pt idx="1131">
                  <c:v>1.422399</c:v>
                </c:pt>
                <c:pt idx="1132">
                  <c:v>1.6808270000000001</c:v>
                </c:pt>
                <c:pt idx="1133">
                  <c:v>1.256059</c:v>
                </c:pt>
                <c:pt idx="1134">
                  <c:v>0.97597299999999998</c:v>
                </c:pt>
                <c:pt idx="1135">
                  <c:v>0.92003800000000002</c:v>
                </c:pt>
                <c:pt idx="1136">
                  <c:v>1.229034</c:v>
                </c:pt>
                <c:pt idx="1137">
                  <c:v>1.4651430000000001</c:v>
                </c:pt>
                <c:pt idx="1138">
                  <c:v>1.3969290000000001</c:v>
                </c:pt>
                <c:pt idx="1139">
                  <c:v>1.8407119999999999</c:v>
                </c:pt>
                <c:pt idx="1140">
                  <c:v>4.092327</c:v>
                </c:pt>
                <c:pt idx="1141">
                  <c:v>1.240672</c:v>
                </c:pt>
                <c:pt idx="1142">
                  <c:v>1.242683</c:v>
                </c:pt>
                <c:pt idx="1143">
                  <c:v>1.8722479999999999</c:v>
                </c:pt>
                <c:pt idx="1144">
                  <c:v>0.97322500000000001</c:v>
                </c:pt>
                <c:pt idx="1145">
                  <c:v>1.924828</c:v>
                </c:pt>
                <c:pt idx="1146">
                  <c:v>2.1794060000000002</c:v>
                </c:pt>
                <c:pt idx="1147">
                  <c:v>3.5359319999999999</c:v>
                </c:pt>
                <c:pt idx="1148">
                  <c:v>2.5877530000000002</c:v>
                </c:pt>
                <c:pt idx="1149">
                  <c:v>4.0082709999999997</c:v>
                </c:pt>
                <c:pt idx="1150">
                  <c:v>1.8981539999999999</c:v>
                </c:pt>
                <c:pt idx="1151">
                  <c:v>1.4714879999999999</c:v>
                </c:pt>
                <c:pt idx="1152">
                  <c:v>2.8572899999999999</c:v>
                </c:pt>
                <c:pt idx="1153">
                  <c:v>1.1080319999999999</c:v>
                </c:pt>
                <c:pt idx="1154">
                  <c:v>3.2031139999999998</c:v>
                </c:pt>
                <c:pt idx="1155">
                  <c:v>1.2741150000000001</c:v>
                </c:pt>
                <c:pt idx="1156">
                  <c:v>1.2560420000000001</c:v>
                </c:pt>
                <c:pt idx="1157">
                  <c:v>0.80810000000000004</c:v>
                </c:pt>
                <c:pt idx="1158">
                  <c:v>1.0572950000000001</c:v>
                </c:pt>
                <c:pt idx="1159">
                  <c:v>1.237214</c:v>
                </c:pt>
                <c:pt idx="1160">
                  <c:v>0.79077299999999995</c:v>
                </c:pt>
                <c:pt idx="1161">
                  <c:v>1.1288009999999999</c:v>
                </c:pt>
                <c:pt idx="1162">
                  <c:v>0.51937999999999995</c:v>
                </c:pt>
                <c:pt idx="1163">
                  <c:v>0.53362600000000004</c:v>
                </c:pt>
                <c:pt idx="1164">
                  <c:v>1.086695</c:v>
                </c:pt>
                <c:pt idx="1165">
                  <c:v>1.5567169999999999</c:v>
                </c:pt>
                <c:pt idx="1166">
                  <c:v>1.32422</c:v>
                </c:pt>
                <c:pt idx="1167">
                  <c:v>0.75886600000000004</c:v>
                </c:pt>
                <c:pt idx="1168">
                  <c:v>0.97341299999999997</c:v>
                </c:pt>
                <c:pt idx="1169">
                  <c:v>1.3441129999999999</c:v>
                </c:pt>
                <c:pt idx="1170">
                  <c:v>1.5847199999999999</c:v>
                </c:pt>
                <c:pt idx="1171">
                  <c:v>0.89268999999999998</c:v>
                </c:pt>
                <c:pt idx="1172">
                  <c:v>1.1638280000000001</c:v>
                </c:pt>
                <c:pt idx="1173">
                  <c:v>1.1894640000000001</c:v>
                </c:pt>
                <c:pt idx="1174">
                  <c:v>1.0576650000000001</c:v>
                </c:pt>
                <c:pt idx="1175">
                  <c:v>1.5196829999999999</c:v>
                </c:pt>
                <c:pt idx="1176">
                  <c:v>1.027639</c:v>
                </c:pt>
                <c:pt idx="1177">
                  <c:v>0</c:v>
                </c:pt>
                <c:pt idx="1178">
                  <c:v>1.3676060000000001</c:v>
                </c:pt>
                <c:pt idx="1179">
                  <c:v>1.5052380000000001</c:v>
                </c:pt>
                <c:pt idx="1180">
                  <c:v>1.460806</c:v>
                </c:pt>
                <c:pt idx="1181">
                  <c:v>1.0202450000000001</c:v>
                </c:pt>
                <c:pt idx="1182">
                  <c:v>1.7459640000000001</c:v>
                </c:pt>
                <c:pt idx="1183">
                  <c:v>1.3780969999999999</c:v>
                </c:pt>
                <c:pt idx="1184">
                  <c:v>2.060117</c:v>
                </c:pt>
                <c:pt idx="1185">
                  <c:v>1.797593</c:v>
                </c:pt>
                <c:pt idx="1186">
                  <c:v>1.4785360000000001</c:v>
                </c:pt>
                <c:pt idx="1187">
                  <c:v>2.090462</c:v>
                </c:pt>
                <c:pt idx="1188">
                  <c:v>1.375089</c:v>
                </c:pt>
                <c:pt idx="1189">
                  <c:v>1.5532699999999999</c:v>
                </c:pt>
                <c:pt idx="1190">
                  <c:v>1.232755</c:v>
                </c:pt>
                <c:pt idx="1191">
                  <c:v>1.9620660000000001</c:v>
                </c:pt>
                <c:pt idx="1192">
                  <c:v>1.4219949999999999</c:v>
                </c:pt>
                <c:pt idx="1193">
                  <c:v>0.958484</c:v>
                </c:pt>
                <c:pt idx="1194">
                  <c:v>0.79253200000000001</c:v>
                </c:pt>
                <c:pt idx="1195">
                  <c:v>1.137856</c:v>
                </c:pt>
                <c:pt idx="1196">
                  <c:v>4.6561640000000004</c:v>
                </c:pt>
                <c:pt idx="1197">
                  <c:v>2.7915190000000001</c:v>
                </c:pt>
                <c:pt idx="1198">
                  <c:v>2.0368330000000001</c:v>
                </c:pt>
                <c:pt idx="1199">
                  <c:v>1.233244</c:v>
                </c:pt>
                <c:pt idx="1200">
                  <c:v>0.83078700000000005</c:v>
                </c:pt>
                <c:pt idx="1201">
                  <c:v>0.94018000000000002</c:v>
                </c:pt>
                <c:pt idx="1202">
                  <c:v>1.716316</c:v>
                </c:pt>
                <c:pt idx="1203">
                  <c:v>1.3000350000000001</c:v>
                </c:pt>
                <c:pt idx="1204">
                  <c:v>1.5448029999999999</c:v>
                </c:pt>
                <c:pt idx="1205">
                  <c:v>1.15862</c:v>
                </c:pt>
                <c:pt idx="1206">
                  <c:v>1.470677</c:v>
                </c:pt>
                <c:pt idx="1207">
                  <c:v>3.0532270000000001</c:v>
                </c:pt>
                <c:pt idx="1208">
                  <c:v>2.2732239999999999</c:v>
                </c:pt>
                <c:pt idx="1209">
                  <c:v>2.6487370000000001</c:v>
                </c:pt>
                <c:pt idx="1210">
                  <c:v>1.751288</c:v>
                </c:pt>
                <c:pt idx="1211">
                  <c:v>1.674258</c:v>
                </c:pt>
                <c:pt idx="1212">
                  <c:v>1.5128170000000001</c:v>
                </c:pt>
                <c:pt idx="1213">
                  <c:v>1.084986</c:v>
                </c:pt>
                <c:pt idx="1214">
                  <c:v>1.313256</c:v>
                </c:pt>
                <c:pt idx="1215">
                  <c:v>1.791973</c:v>
                </c:pt>
                <c:pt idx="1216">
                  <c:v>2.2988749999999998</c:v>
                </c:pt>
                <c:pt idx="1217">
                  <c:v>1.981511</c:v>
                </c:pt>
                <c:pt idx="1218">
                  <c:v>1.705956</c:v>
                </c:pt>
                <c:pt idx="1219">
                  <c:v>2.4411480000000001</c:v>
                </c:pt>
                <c:pt idx="1220">
                  <c:v>2.0989049999999998</c:v>
                </c:pt>
                <c:pt idx="1221">
                  <c:v>2.4297439999999999</c:v>
                </c:pt>
                <c:pt idx="1222">
                  <c:v>2.5995349999999999</c:v>
                </c:pt>
                <c:pt idx="1223">
                  <c:v>1.702418</c:v>
                </c:pt>
                <c:pt idx="1224">
                  <c:v>2.0692170000000001</c:v>
                </c:pt>
                <c:pt idx="1225">
                  <c:v>2.7891509999999999</c:v>
                </c:pt>
                <c:pt idx="1226">
                  <c:v>2.4821930000000001</c:v>
                </c:pt>
                <c:pt idx="1227">
                  <c:v>2.02847</c:v>
                </c:pt>
                <c:pt idx="1228">
                  <c:v>1.431905</c:v>
                </c:pt>
                <c:pt idx="1229">
                  <c:v>1.6612979999999999</c:v>
                </c:pt>
                <c:pt idx="1230">
                  <c:v>2.7097069999999999</c:v>
                </c:pt>
                <c:pt idx="1231">
                  <c:v>3.7944369999999998</c:v>
                </c:pt>
                <c:pt idx="1232">
                  <c:v>2.5062449999999998</c:v>
                </c:pt>
                <c:pt idx="1233">
                  <c:v>2.1444839999999998</c:v>
                </c:pt>
              </c:numCache>
            </c:numRef>
          </c:val>
          <c:smooth val="0"/>
          <c:extLst>
            <c:ext xmlns:c16="http://schemas.microsoft.com/office/drawing/2014/chart" uri="{C3380CC4-5D6E-409C-BE32-E72D297353CC}">
              <c16:uniqueId val="{00000000-6301-45C2-8C79-0FAD77598672}"/>
            </c:ext>
          </c:extLst>
        </c:ser>
        <c:dLbls>
          <c:showLegendKey val="0"/>
          <c:showVal val="0"/>
          <c:showCatName val="0"/>
          <c:showSerName val="0"/>
          <c:showPercent val="0"/>
          <c:showBubbleSize val="0"/>
        </c:dLbls>
        <c:smooth val="0"/>
        <c:axId val="1686526575"/>
        <c:axId val="1686527055"/>
      </c:lineChart>
      <c:catAx>
        <c:axId val="1686526575"/>
        <c:scaling>
          <c:orientation val="minMax"/>
        </c:scaling>
        <c:delete val="0"/>
        <c:axPos val="b"/>
        <c:numFmt formatCode="&quot;yyyy&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27055"/>
        <c:crosses val="autoZero"/>
        <c:auto val="1"/>
        <c:lblAlgn val="ctr"/>
        <c:lblOffset val="100"/>
        <c:noMultiLvlLbl val="0"/>
      </c:catAx>
      <c:valAx>
        <c:axId val="1686527055"/>
        <c:scaling>
          <c:orientation val="minMax"/>
          <c:min val="2"/>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2657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69635439844343"/>
          <c:y val="4.0546295888350188E-2"/>
          <c:w val="0.74658607924174225"/>
          <c:h val="0.82159629809125923"/>
        </c:manualLayout>
      </c:layout>
      <c:barChart>
        <c:barDir val="bar"/>
        <c:grouping val="clustered"/>
        <c:varyColors val="0"/>
        <c:ser>
          <c:idx val="0"/>
          <c:order val="0"/>
          <c:spPr>
            <a:solidFill>
              <a:srgbClr val="0F0E9A"/>
            </a:solidFill>
            <a:ln>
              <a:noFill/>
            </a:ln>
            <a:effectLst/>
          </c:spPr>
          <c:invertIfNegative val="0"/>
          <c:dPt>
            <c:idx val="1"/>
            <c:invertIfNegative val="0"/>
            <c:bubble3D val="0"/>
            <c:spPr>
              <a:solidFill>
                <a:srgbClr val="7272F2"/>
              </a:solidFill>
              <a:ln>
                <a:noFill/>
              </a:ln>
              <a:effectLst/>
            </c:spPr>
            <c:extLst>
              <c:ext xmlns:c16="http://schemas.microsoft.com/office/drawing/2014/chart" uri="{C3380CC4-5D6E-409C-BE32-E72D297353CC}">
                <c16:uniqueId val="{00000001-9AA3-48C8-8CC0-928F23506634}"/>
              </c:ext>
            </c:extLst>
          </c:dPt>
          <c:dPt>
            <c:idx val="2"/>
            <c:invertIfNegative val="0"/>
            <c:bubble3D val="0"/>
            <c:spPr>
              <a:solidFill>
                <a:srgbClr val="0F0EC8"/>
              </a:solidFill>
              <a:ln>
                <a:noFill/>
              </a:ln>
              <a:effectLst/>
            </c:spPr>
            <c:extLst>
              <c:ext xmlns:c16="http://schemas.microsoft.com/office/drawing/2014/chart" uri="{C3380CC4-5D6E-409C-BE32-E72D297353CC}">
                <c16:uniqueId val="{00000003-9AA3-48C8-8CC0-928F23506634}"/>
              </c:ext>
            </c:extLst>
          </c:dPt>
          <c:dPt>
            <c:idx val="3"/>
            <c:invertIfNegative val="0"/>
            <c:bubble3D val="0"/>
            <c:spPr>
              <a:solidFill>
                <a:srgbClr val="4141ED"/>
              </a:solidFill>
              <a:ln>
                <a:noFill/>
              </a:ln>
              <a:effectLst/>
            </c:spPr>
            <c:extLst>
              <c:ext xmlns:c16="http://schemas.microsoft.com/office/drawing/2014/chart" uri="{C3380CC4-5D6E-409C-BE32-E72D297353CC}">
                <c16:uniqueId val="{00000005-9AA3-48C8-8CC0-928F235066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'Hind. Uni Share Price Daily 5y'!$B$1251:$B$1254</c:f>
              <c:strCache>
                <c:ptCount val="4"/>
                <c:pt idx="0">
                  <c:v>Promoters</c:v>
                </c:pt>
                <c:pt idx="1">
                  <c:v>FIIs</c:v>
                </c:pt>
                <c:pt idx="2">
                  <c:v>DIIs</c:v>
                </c:pt>
                <c:pt idx="3">
                  <c:v>Public &amp; Govt.</c:v>
                </c:pt>
              </c:strCache>
            </c:strRef>
          </c:cat>
          <c:val>
            <c:numRef>
              <c:f>'Hind. Uni Share Price Daily 5y'!$C$1251:$C$1254</c:f>
              <c:numCache>
                <c:formatCode>0.00%</c:formatCode>
                <c:ptCount val="4"/>
                <c:pt idx="0">
                  <c:v>0.61899999999999999</c:v>
                </c:pt>
                <c:pt idx="1">
                  <c:v>0.1071</c:v>
                </c:pt>
                <c:pt idx="2">
                  <c:v>0.15679999999999999</c:v>
                </c:pt>
                <c:pt idx="3">
                  <c:v>0.11710000000000001</c:v>
                </c:pt>
              </c:numCache>
            </c:numRef>
          </c:val>
          <c:extLst>
            <c:ext xmlns:c16="http://schemas.microsoft.com/office/drawing/2014/chart" uri="{C3380CC4-5D6E-409C-BE32-E72D297353CC}">
              <c16:uniqueId val="{00000006-9AA3-48C8-8CC0-928F23506634}"/>
            </c:ext>
          </c:extLst>
        </c:ser>
        <c:dLbls>
          <c:showLegendKey val="0"/>
          <c:showVal val="0"/>
          <c:showCatName val="0"/>
          <c:showSerName val="0"/>
          <c:showPercent val="0"/>
          <c:showBubbleSize val="0"/>
        </c:dLbls>
        <c:gapWidth val="182"/>
        <c:axId val="1686551055"/>
        <c:axId val="1686565935"/>
      </c:barChart>
      <c:catAx>
        <c:axId val="168655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65935"/>
        <c:crosses val="autoZero"/>
        <c:auto val="1"/>
        <c:lblAlgn val="ctr"/>
        <c:lblOffset val="100"/>
        <c:noMultiLvlLbl val="0"/>
      </c:catAx>
      <c:valAx>
        <c:axId val="1686565935"/>
        <c:scaling>
          <c:orientation val="minMax"/>
        </c:scaling>
        <c:delete val="1"/>
        <c:axPos val="b"/>
        <c:numFmt formatCode="0.00%" sourceLinked="1"/>
        <c:majorTickMark val="none"/>
        <c:minorTickMark val="none"/>
        <c:tickLblPos val="nextTo"/>
        <c:crossAx val="168655105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F0E9A"/>
            </a:solidFill>
            <a:ln>
              <a:noFill/>
            </a:ln>
            <a:effectLst/>
          </c:spPr>
          <c:invertIfNegative val="0"/>
          <c:dPt>
            <c:idx val="0"/>
            <c:invertIfNegative val="0"/>
            <c:bubble3D val="0"/>
            <c:spPr>
              <a:solidFill>
                <a:srgbClr val="7272F2"/>
              </a:solidFill>
              <a:ln>
                <a:noFill/>
              </a:ln>
              <a:effectLst/>
            </c:spPr>
            <c:extLst>
              <c:ext xmlns:c16="http://schemas.microsoft.com/office/drawing/2014/chart" uri="{C3380CC4-5D6E-409C-BE32-E72D297353CC}">
                <c16:uniqueId val="{00000003-28EC-4B45-929E-080BF1CB3902}"/>
              </c:ext>
            </c:extLst>
          </c:dPt>
          <c:dPt>
            <c:idx val="1"/>
            <c:invertIfNegative val="0"/>
            <c:bubble3D val="0"/>
            <c:spPr>
              <a:solidFill>
                <a:srgbClr val="4141ED"/>
              </a:solidFill>
              <a:ln>
                <a:noFill/>
              </a:ln>
              <a:effectLst/>
            </c:spPr>
            <c:extLst>
              <c:ext xmlns:c16="http://schemas.microsoft.com/office/drawing/2014/chart" uri="{C3380CC4-5D6E-409C-BE32-E72D297353CC}">
                <c16:uniqueId val="{00000002-28EC-4B45-929E-080BF1CB3902}"/>
              </c:ext>
            </c:extLst>
          </c:dPt>
          <c:dPt>
            <c:idx val="2"/>
            <c:invertIfNegative val="0"/>
            <c:bubble3D val="0"/>
            <c:spPr>
              <a:solidFill>
                <a:srgbClr val="1313DF"/>
              </a:solidFill>
              <a:ln>
                <a:noFill/>
              </a:ln>
              <a:effectLst/>
            </c:spPr>
            <c:extLst>
              <c:ext xmlns:c16="http://schemas.microsoft.com/office/drawing/2014/chart" uri="{C3380CC4-5D6E-409C-BE32-E72D297353CC}">
                <c16:uniqueId val="{00000001-28EC-4B45-929E-080BF1CB390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Analysis'!$F$77:$I$77</c:f>
              <c:numCache>
                <c:formatCode>mmm\-yy</c:formatCode>
                <c:ptCount val="4"/>
                <c:pt idx="0">
                  <c:v>44651</c:v>
                </c:pt>
                <c:pt idx="1">
                  <c:v>45016</c:v>
                </c:pt>
                <c:pt idx="2">
                  <c:v>45382</c:v>
                </c:pt>
                <c:pt idx="3">
                  <c:v>45747</c:v>
                </c:pt>
              </c:numCache>
            </c:numRef>
          </c:cat>
          <c:val>
            <c:numRef>
              <c:f>'Dupont Analysis'!$F$79:$I$79</c:f>
              <c:numCache>
                <c:formatCode>#,##0.0</c:formatCode>
                <c:ptCount val="4"/>
                <c:pt idx="0">
                  <c:v>52446</c:v>
                </c:pt>
                <c:pt idx="1">
                  <c:v>60580</c:v>
                </c:pt>
                <c:pt idx="2">
                  <c:v>61896</c:v>
                </c:pt>
                <c:pt idx="3">
                  <c:v>63121</c:v>
                </c:pt>
              </c:numCache>
            </c:numRef>
          </c:val>
          <c:extLst>
            <c:ext xmlns:c16="http://schemas.microsoft.com/office/drawing/2014/chart" uri="{C3380CC4-5D6E-409C-BE32-E72D297353CC}">
              <c16:uniqueId val="{00000000-28EC-4B45-929E-080BF1CB3902}"/>
            </c:ext>
          </c:extLst>
        </c:ser>
        <c:dLbls>
          <c:showLegendKey val="0"/>
          <c:showVal val="0"/>
          <c:showCatName val="0"/>
          <c:showSerName val="0"/>
          <c:showPercent val="0"/>
          <c:showBubbleSize val="0"/>
        </c:dLbls>
        <c:gapWidth val="219"/>
        <c:overlap val="-27"/>
        <c:axId val="1955082352"/>
        <c:axId val="1850043536"/>
      </c:barChart>
      <c:catAx>
        <c:axId val="195508235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50043536"/>
        <c:crosses val="autoZero"/>
        <c:auto val="0"/>
        <c:lblAlgn val="ctr"/>
        <c:lblOffset val="100"/>
        <c:noMultiLvlLbl val="0"/>
      </c:catAx>
      <c:valAx>
        <c:axId val="1850043536"/>
        <c:scaling>
          <c:orientation val="minMax"/>
        </c:scaling>
        <c:delete val="1"/>
        <c:axPos val="l"/>
        <c:numFmt formatCode="#,##0.0" sourceLinked="1"/>
        <c:majorTickMark val="none"/>
        <c:minorTickMark val="none"/>
        <c:tickLblPos val="nextTo"/>
        <c:crossAx val="195508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F0E9A"/>
            </a:solidFill>
            <a:ln>
              <a:noFill/>
            </a:ln>
            <a:effectLst/>
          </c:spPr>
          <c:invertIfNegative val="0"/>
          <c:dPt>
            <c:idx val="0"/>
            <c:invertIfNegative val="0"/>
            <c:bubble3D val="0"/>
            <c:spPr>
              <a:solidFill>
                <a:srgbClr val="7272F2"/>
              </a:solidFill>
              <a:ln>
                <a:noFill/>
              </a:ln>
              <a:effectLst/>
            </c:spPr>
            <c:extLst>
              <c:ext xmlns:c16="http://schemas.microsoft.com/office/drawing/2014/chart" uri="{C3380CC4-5D6E-409C-BE32-E72D297353CC}">
                <c16:uniqueId val="{0000000A-D2E8-4D94-B8CA-6A66A5B05617}"/>
              </c:ext>
            </c:extLst>
          </c:dPt>
          <c:dPt>
            <c:idx val="1"/>
            <c:invertIfNegative val="0"/>
            <c:bubble3D val="0"/>
            <c:spPr>
              <a:solidFill>
                <a:srgbClr val="4141ED"/>
              </a:solidFill>
              <a:ln>
                <a:noFill/>
              </a:ln>
              <a:effectLst/>
            </c:spPr>
            <c:extLst>
              <c:ext xmlns:c16="http://schemas.microsoft.com/office/drawing/2014/chart" uri="{C3380CC4-5D6E-409C-BE32-E72D297353CC}">
                <c16:uniqueId val="{0000000C-D2E8-4D94-B8CA-6A66A5B05617}"/>
              </c:ext>
            </c:extLst>
          </c:dPt>
          <c:dPt>
            <c:idx val="2"/>
            <c:invertIfNegative val="0"/>
            <c:bubble3D val="0"/>
            <c:spPr>
              <a:solidFill>
                <a:srgbClr val="1313DF"/>
              </a:solidFill>
              <a:ln>
                <a:noFill/>
              </a:ln>
              <a:effectLst/>
            </c:spPr>
            <c:extLst>
              <c:ext xmlns:c16="http://schemas.microsoft.com/office/drawing/2014/chart" uri="{C3380CC4-5D6E-409C-BE32-E72D297353CC}">
                <c16:uniqueId val="{0000000E-D2E8-4D94-B8CA-6A66A5B0561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Analysis'!$F$71:$I$71</c:f>
              <c:numCache>
                <c:formatCode>mmm\-yy</c:formatCode>
                <c:ptCount val="4"/>
                <c:pt idx="0">
                  <c:v>44651</c:v>
                </c:pt>
                <c:pt idx="1">
                  <c:v>45016</c:v>
                </c:pt>
                <c:pt idx="2">
                  <c:v>45382</c:v>
                </c:pt>
                <c:pt idx="3">
                  <c:v>45747</c:v>
                </c:pt>
              </c:numCache>
            </c:numRef>
          </c:cat>
          <c:val>
            <c:numRef>
              <c:f>'Dupont Analysis'!$F$72:$I$72</c:f>
              <c:numCache>
                <c:formatCode>#,##0.0</c:formatCode>
                <c:ptCount val="4"/>
                <c:pt idx="0">
                  <c:v>8879</c:v>
                </c:pt>
                <c:pt idx="1">
                  <c:v>10120</c:v>
                </c:pt>
                <c:pt idx="2">
                  <c:v>10277</c:v>
                </c:pt>
                <c:pt idx="3">
                  <c:v>10649</c:v>
                </c:pt>
              </c:numCache>
            </c:numRef>
          </c:val>
          <c:extLst>
            <c:ext xmlns:c16="http://schemas.microsoft.com/office/drawing/2014/chart" uri="{C3380CC4-5D6E-409C-BE32-E72D297353CC}">
              <c16:uniqueId val="{0000000F-D2E8-4D94-B8CA-6A66A5B05617}"/>
            </c:ext>
          </c:extLst>
        </c:ser>
        <c:dLbls>
          <c:showLegendKey val="0"/>
          <c:showVal val="0"/>
          <c:showCatName val="0"/>
          <c:showSerName val="0"/>
          <c:showPercent val="0"/>
          <c:showBubbleSize val="0"/>
        </c:dLbls>
        <c:gapWidth val="219"/>
        <c:overlap val="-27"/>
        <c:axId val="1955082352"/>
        <c:axId val="1850043536"/>
      </c:barChart>
      <c:catAx>
        <c:axId val="195508235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50043536"/>
        <c:crosses val="autoZero"/>
        <c:auto val="0"/>
        <c:lblAlgn val="ctr"/>
        <c:lblOffset val="100"/>
        <c:noMultiLvlLbl val="0"/>
      </c:catAx>
      <c:valAx>
        <c:axId val="1850043536"/>
        <c:scaling>
          <c:orientation val="minMax"/>
        </c:scaling>
        <c:delete val="1"/>
        <c:axPos val="l"/>
        <c:numFmt formatCode="#,##0.0" sourceLinked="1"/>
        <c:majorTickMark val="none"/>
        <c:minorTickMark val="none"/>
        <c:tickLblPos val="nextTo"/>
        <c:crossAx val="195508235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F0E9A"/>
            </a:solidFill>
            <a:ln>
              <a:noFill/>
            </a:ln>
            <a:effectLst/>
          </c:spPr>
          <c:invertIfNegative val="0"/>
          <c:dPt>
            <c:idx val="0"/>
            <c:invertIfNegative val="0"/>
            <c:bubble3D val="0"/>
            <c:spPr>
              <a:solidFill>
                <a:srgbClr val="7272F2"/>
              </a:solidFill>
              <a:ln>
                <a:noFill/>
              </a:ln>
              <a:effectLst/>
            </c:spPr>
            <c:extLst>
              <c:ext xmlns:c16="http://schemas.microsoft.com/office/drawing/2014/chart" uri="{C3380CC4-5D6E-409C-BE32-E72D297353CC}">
                <c16:uniqueId val="{00000011-92BF-48E2-A68F-B11FC03C9BFD}"/>
              </c:ext>
            </c:extLst>
          </c:dPt>
          <c:dPt>
            <c:idx val="1"/>
            <c:invertIfNegative val="0"/>
            <c:bubble3D val="0"/>
            <c:spPr>
              <a:solidFill>
                <a:srgbClr val="4141ED"/>
              </a:solidFill>
              <a:ln>
                <a:noFill/>
              </a:ln>
              <a:effectLst/>
            </c:spPr>
            <c:extLst>
              <c:ext xmlns:c16="http://schemas.microsoft.com/office/drawing/2014/chart" uri="{C3380CC4-5D6E-409C-BE32-E72D297353CC}">
                <c16:uniqueId val="{00000013-92BF-48E2-A68F-B11FC03C9BFD}"/>
              </c:ext>
            </c:extLst>
          </c:dPt>
          <c:dPt>
            <c:idx val="2"/>
            <c:invertIfNegative val="0"/>
            <c:bubble3D val="0"/>
            <c:spPr>
              <a:solidFill>
                <a:srgbClr val="1313DF"/>
              </a:solidFill>
              <a:ln>
                <a:noFill/>
              </a:ln>
              <a:effectLst/>
            </c:spPr>
            <c:extLst>
              <c:ext xmlns:c16="http://schemas.microsoft.com/office/drawing/2014/chart" uri="{C3380CC4-5D6E-409C-BE32-E72D297353CC}">
                <c16:uniqueId val="{00000015-92BF-48E2-A68F-B11FC03C9BF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Analysis'!$F$71:$I$71</c:f>
              <c:numCache>
                <c:formatCode>mmm\-yy</c:formatCode>
                <c:ptCount val="4"/>
                <c:pt idx="0">
                  <c:v>44651</c:v>
                </c:pt>
                <c:pt idx="1">
                  <c:v>45016</c:v>
                </c:pt>
                <c:pt idx="2">
                  <c:v>45382</c:v>
                </c:pt>
                <c:pt idx="3">
                  <c:v>45747</c:v>
                </c:pt>
              </c:numCache>
            </c:numRef>
          </c:cat>
          <c:val>
            <c:numRef>
              <c:f>'Dupont Analysis'!$F$83:$I$83</c:f>
              <c:numCache>
                <c:formatCode>#,##0.0</c:formatCode>
                <c:ptCount val="4"/>
                <c:pt idx="0">
                  <c:v>69623</c:v>
                </c:pt>
                <c:pt idx="1">
                  <c:v>71791.5</c:v>
                </c:pt>
                <c:pt idx="2">
                  <c:v>75783</c:v>
                </c:pt>
                <c:pt idx="3">
                  <c:v>79176</c:v>
                </c:pt>
              </c:numCache>
            </c:numRef>
          </c:val>
          <c:extLst>
            <c:ext xmlns:c16="http://schemas.microsoft.com/office/drawing/2014/chart" uri="{C3380CC4-5D6E-409C-BE32-E72D297353CC}">
              <c16:uniqueId val="{00000016-92BF-48E2-A68F-B11FC03C9BFD}"/>
            </c:ext>
          </c:extLst>
        </c:ser>
        <c:dLbls>
          <c:showLegendKey val="0"/>
          <c:showVal val="0"/>
          <c:showCatName val="0"/>
          <c:showSerName val="0"/>
          <c:showPercent val="0"/>
          <c:showBubbleSize val="0"/>
        </c:dLbls>
        <c:gapWidth val="219"/>
        <c:overlap val="-27"/>
        <c:axId val="1955082352"/>
        <c:axId val="1850043536"/>
      </c:barChart>
      <c:catAx>
        <c:axId val="195508235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50043536"/>
        <c:crosses val="autoZero"/>
        <c:auto val="0"/>
        <c:lblAlgn val="ctr"/>
        <c:lblOffset val="100"/>
        <c:noMultiLvlLbl val="0"/>
      </c:catAx>
      <c:valAx>
        <c:axId val="1850043536"/>
        <c:scaling>
          <c:orientation val="minMax"/>
        </c:scaling>
        <c:delete val="1"/>
        <c:axPos val="l"/>
        <c:numFmt formatCode="#,##0.0" sourceLinked="1"/>
        <c:majorTickMark val="none"/>
        <c:minorTickMark val="none"/>
        <c:tickLblPos val="nextTo"/>
        <c:crossAx val="195508235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F0E9A"/>
            </a:solidFill>
            <a:ln>
              <a:noFill/>
            </a:ln>
            <a:effectLst/>
          </c:spPr>
          <c:invertIfNegative val="0"/>
          <c:dPt>
            <c:idx val="0"/>
            <c:invertIfNegative val="0"/>
            <c:bubble3D val="0"/>
            <c:spPr>
              <a:solidFill>
                <a:srgbClr val="7272F2"/>
              </a:solidFill>
              <a:ln>
                <a:noFill/>
              </a:ln>
              <a:effectLst/>
            </c:spPr>
            <c:extLst>
              <c:ext xmlns:c16="http://schemas.microsoft.com/office/drawing/2014/chart" uri="{C3380CC4-5D6E-409C-BE32-E72D297353CC}">
                <c16:uniqueId val="{00000009-CA97-403B-B59F-C960CD6C45D5}"/>
              </c:ext>
            </c:extLst>
          </c:dPt>
          <c:dPt>
            <c:idx val="1"/>
            <c:invertIfNegative val="0"/>
            <c:bubble3D val="0"/>
            <c:spPr>
              <a:solidFill>
                <a:srgbClr val="4141ED"/>
              </a:solidFill>
              <a:ln>
                <a:noFill/>
              </a:ln>
              <a:effectLst/>
            </c:spPr>
            <c:extLst>
              <c:ext xmlns:c16="http://schemas.microsoft.com/office/drawing/2014/chart" uri="{C3380CC4-5D6E-409C-BE32-E72D297353CC}">
                <c16:uniqueId val="{0000000B-CA97-403B-B59F-C960CD6C45D5}"/>
              </c:ext>
            </c:extLst>
          </c:dPt>
          <c:dPt>
            <c:idx val="2"/>
            <c:invertIfNegative val="0"/>
            <c:bubble3D val="0"/>
            <c:spPr>
              <a:solidFill>
                <a:srgbClr val="1313DF"/>
              </a:solidFill>
              <a:ln>
                <a:noFill/>
              </a:ln>
              <a:effectLst/>
            </c:spPr>
            <c:extLst>
              <c:ext xmlns:c16="http://schemas.microsoft.com/office/drawing/2014/chart" uri="{C3380CC4-5D6E-409C-BE32-E72D297353CC}">
                <c16:uniqueId val="{0000000D-CA97-403B-B59F-C960CD6C45D5}"/>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Analysis'!$F$71:$I$71</c:f>
              <c:numCache>
                <c:formatCode>mmm\-yy</c:formatCode>
                <c:ptCount val="4"/>
                <c:pt idx="0">
                  <c:v>44651</c:v>
                </c:pt>
                <c:pt idx="1">
                  <c:v>45016</c:v>
                </c:pt>
                <c:pt idx="2">
                  <c:v>45382</c:v>
                </c:pt>
                <c:pt idx="3">
                  <c:v>45747</c:v>
                </c:pt>
              </c:numCache>
            </c:numRef>
          </c:cat>
          <c:val>
            <c:numRef>
              <c:f>'Dupont Analysis'!$F$90:$I$90</c:f>
              <c:numCache>
                <c:formatCode>0.00%</c:formatCode>
                <c:ptCount val="4"/>
                <c:pt idx="0">
                  <c:v>0.18357368067400631</c:v>
                </c:pt>
                <c:pt idx="1">
                  <c:v>0.20369345342927589</c:v>
                </c:pt>
                <c:pt idx="2">
                  <c:v>0.20245858040621736</c:v>
                </c:pt>
                <c:pt idx="3">
                  <c:v>0.21166766050486979</c:v>
                </c:pt>
              </c:numCache>
            </c:numRef>
          </c:val>
          <c:extLst>
            <c:ext xmlns:c16="http://schemas.microsoft.com/office/drawing/2014/chart" uri="{C3380CC4-5D6E-409C-BE32-E72D297353CC}">
              <c16:uniqueId val="{0000000E-CA97-403B-B59F-C960CD6C45D5}"/>
            </c:ext>
          </c:extLst>
        </c:ser>
        <c:dLbls>
          <c:showLegendKey val="0"/>
          <c:showVal val="0"/>
          <c:showCatName val="0"/>
          <c:showSerName val="0"/>
          <c:showPercent val="0"/>
          <c:showBubbleSize val="0"/>
        </c:dLbls>
        <c:gapWidth val="219"/>
        <c:overlap val="-27"/>
        <c:axId val="1955082352"/>
        <c:axId val="1850043536"/>
      </c:barChart>
      <c:catAx>
        <c:axId val="195508235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50043536"/>
        <c:crosses val="autoZero"/>
        <c:auto val="0"/>
        <c:lblAlgn val="ctr"/>
        <c:lblOffset val="100"/>
        <c:noMultiLvlLbl val="0"/>
      </c:catAx>
      <c:valAx>
        <c:axId val="1850043536"/>
        <c:scaling>
          <c:orientation val="minMax"/>
        </c:scaling>
        <c:delete val="1"/>
        <c:axPos val="l"/>
        <c:numFmt formatCode="0.00%" sourceLinked="1"/>
        <c:majorTickMark val="none"/>
        <c:minorTickMark val="none"/>
        <c:tickLblPos val="nextTo"/>
        <c:crossAx val="195508235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F0E9A"/>
            </a:solidFill>
            <a:ln>
              <a:noFill/>
            </a:ln>
            <a:effectLst/>
          </c:spPr>
          <c:invertIfNegative val="0"/>
          <c:dPt>
            <c:idx val="0"/>
            <c:invertIfNegative val="0"/>
            <c:bubble3D val="0"/>
            <c:spPr>
              <a:solidFill>
                <a:srgbClr val="7272F2"/>
              </a:solidFill>
              <a:ln>
                <a:noFill/>
              </a:ln>
              <a:effectLst/>
            </c:spPr>
            <c:extLst>
              <c:ext xmlns:c16="http://schemas.microsoft.com/office/drawing/2014/chart" uri="{C3380CC4-5D6E-409C-BE32-E72D297353CC}">
                <c16:uniqueId val="{00000009-F49A-4E01-8286-00E3765F3307}"/>
              </c:ext>
            </c:extLst>
          </c:dPt>
          <c:dPt>
            <c:idx val="1"/>
            <c:invertIfNegative val="0"/>
            <c:bubble3D val="0"/>
            <c:spPr>
              <a:solidFill>
                <a:srgbClr val="4141ED"/>
              </a:solidFill>
              <a:ln>
                <a:noFill/>
              </a:ln>
              <a:effectLst/>
            </c:spPr>
            <c:extLst>
              <c:ext xmlns:c16="http://schemas.microsoft.com/office/drawing/2014/chart" uri="{C3380CC4-5D6E-409C-BE32-E72D297353CC}">
                <c16:uniqueId val="{0000000B-F49A-4E01-8286-00E3765F3307}"/>
              </c:ext>
            </c:extLst>
          </c:dPt>
          <c:dPt>
            <c:idx val="2"/>
            <c:invertIfNegative val="0"/>
            <c:bubble3D val="0"/>
            <c:spPr>
              <a:solidFill>
                <a:srgbClr val="1313DF"/>
              </a:solidFill>
              <a:ln>
                <a:noFill/>
              </a:ln>
              <a:effectLst/>
            </c:spPr>
            <c:extLst>
              <c:ext xmlns:c16="http://schemas.microsoft.com/office/drawing/2014/chart" uri="{C3380CC4-5D6E-409C-BE32-E72D297353CC}">
                <c16:uniqueId val="{0000000D-F49A-4E01-8286-00E3765F3307}"/>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Analysis'!$F$71:$I$71</c:f>
              <c:numCache>
                <c:formatCode>mmm\-yy</c:formatCode>
                <c:ptCount val="4"/>
                <c:pt idx="0">
                  <c:v>44651</c:v>
                </c:pt>
                <c:pt idx="1">
                  <c:v>45016</c:v>
                </c:pt>
                <c:pt idx="2">
                  <c:v>45382</c:v>
                </c:pt>
                <c:pt idx="3">
                  <c:v>45747</c:v>
                </c:pt>
              </c:numCache>
            </c:numRef>
          </c:cat>
          <c:val>
            <c:numRef>
              <c:f>'Dupont Analysis'!$F$108:$I$108</c:f>
              <c:numCache>
                <c:formatCode>0.00%</c:formatCode>
                <c:ptCount val="4"/>
                <c:pt idx="0">
                  <c:v>0.12752969564655359</c:v>
                </c:pt>
                <c:pt idx="1">
                  <c:v>0.14096376311958936</c:v>
                </c:pt>
                <c:pt idx="2">
                  <c:v>0.1356108889856564</c:v>
                </c:pt>
                <c:pt idx="3">
                  <c:v>0.13449782762453266</c:v>
                </c:pt>
              </c:numCache>
            </c:numRef>
          </c:val>
          <c:extLst>
            <c:ext xmlns:c16="http://schemas.microsoft.com/office/drawing/2014/chart" uri="{C3380CC4-5D6E-409C-BE32-E72D297353CC}">
              <c16:uniqueId val="{0000000E-F49A-4E01-8286-00E3765F3307}"/>
            </c:ext>
          </c:extLst>
        </c:ser>
        <c:dLbls>
          <c:showLegendKey val="0"/>
          <c:showVal val="0"/>
          <c:showCatName val="0"/>
          <c:showSerName val="0"/>
          <c:showPercent val="0"/>
          <c:showBubbleSize val="0"/>
        </c:dLbls>
        <c:gapWidth val="219"/>
        <c:overlap val="-27"/>
        <c:axId val="1955082352"/>
        <c:axId val="1850043536"/>
      </c:barChart>
      <c:catAx>
        <c:axId val="195508235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50043536"/>
        <c:crosses val="autoZero"/>
        <c:auto val="0"/>
        <c:lblAlgn val="ctr"/>
        <c:lblOffset val="100"/>
        <c:noMultiLvlLbl val="0"/>
      </c:catAx>
      <c:valAx>
        <c:axId val="1850043536"/>
        <c:scaling>
          <c:orientation val="minMax"/>
        </c:scaling>
        <c:delete val="1"/>
        <c:axPos val="l"/>
        <c:numFmt formatCode="0.00%" sourceLinked="1"/>
        <c:majorTickMark val="none"/>
        <c:minorTickMark val="none"/>
        <c:tickLblPos val="nextTo"/>
        <c:crossAx val="195508235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F0E9A"/>
            </a:solidFill>
            <a:ln>
              <a:noFill/>
            </a:ln>
            <a:effectLst/>
          </c:spPr>
          <c:invertIfNegative val="0"/>
          <c:dPt>
            <c:idx val="0"/>
            <c:invertIfNegative val="0"/>
            <c:bubble3D val="0"/>
            <c:spPr>
              <a:solidFill>
                <a:srgbClr val="7272F2"/>
              </a:solidFill>
              <a:ln>
                <a:noFill/>
              </a:ln>
              <a:effectLst/>
            </c:spPr>
            <c:extLst>
              <c:ext xmlns:c16="http://schemas.microsoft.com/office/drawing/2014/chart" uri="{C3380CC4-5D6E-409C-BE32-E72D297353CC}">
                <c16:uniqueId val="{00000009-1F58-421D-A470-8E97569AACD8}"/>
              </c:ext>
            </c:extLst>
          </c:dPt>
          <c:dPt>
            <c:idx val="1"/>
            <c:invertIfNegative val="0"/>
            <c:bubble3D val="0"/>
            <c:spPr>
              <a:solidFill>
                <a:srgbClr val="4141ED"/>
              </a:solidFill>
              <a:ln>
                <a:noFill/>
              </a:ln>
              <a:effectLst/>
            </c:spPr>
            <c:extLst>
              <c:ext xmlns:c16="http://schemas.microsoft.com/office/drawing/2014/chart" uri="{C3380CC4-5D6E-409C-BE32-E72D297353CC}">
                <c16:uniqueId val="{0000000B-1F58-421D-A470-8E97569AACD8}"/>
              </c:ext>
            </c:extLst>
          </c:dPt>
          <c:dPt>
            <c:idx val="2"/>
            <c:invertIfNegative val="0"/>
            <c:bubble3D val="0"/>
            <c:spPr>
              <a:solidFill>
                <a:srgbClr val="1313DF"/>
              </a:solidFill>
              <a:ln>
                <a:noFill/>
              </a:ln>
              <a:effectLst/>
            </c:spPr>
            <c:extLst>
              <c:ext xmlns:c16="http://schemas.microsoft.com/office/drawing/2014/chart" uri="{C3380CC4-5D6E-409C-BE32-E72D297353CC}">
                <c16:uniqueId val="{0000000D-1F58-421D-A470-8E97569AACD8}"/>
              </c:ext>
            </c:extLst>
          </c:dPt>
          <c:dLbls>
            <c:numFmt formatCode="#,##0.00\x"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Analysis'!$F$71:$I$71</c:f>
              <c:numCache>
                <c:formatCode>mmm\-yy</c:formatCode>
                <c:ptCount val="4"/>
                <c:pt idx="0">
                  <c:v>44651</c:v>
                </c:pt>
                <c:pt idx="1">
                  <c:v>45016</c:v>
                </c:pt>
                <c:pt idx="2">
                  <c:v>45382</c:v>
                </c:pt>
                <c:pt idx="3">
                  <c:v>45747</c:v>
                </c:pt>
              </c:numCache>
            </c:numRef>
          </c:cat>
          <c:val>
            <c:numRef>
              <c:f>'Dupont Analysis'!$F$88:$I$88</c:f>
              <c:numCache>
                <c:formatCode>0.0\x</c:formatCode>
                <c:ptCount val="4"/>
                <c:pt idx="0">
                  <c:v>1.4394583139504833</c:v>
                </c:pt>
                <c:pt idx="1">
                  <c:v>1.4450057867458361</c:v>
                </c:pt>
                <c:pt idx="2">
                  <c:v>1.4929374913811784</c:v>
                </c:pt>
                <c:pt idx="3">
                  <c:v>1.57376267143709</c:v>
                </c:pt>
              </c:numCache>
            </c:numRef>
          </c:val>
          <c:extLst>
            <c:ext xmlns:c16="http://schemas.microsoft.com/office/drawing/2014/chart" uri="{C3380CC4-5D6E-409C-BE32-E72D297353CC}">
              <c16:uniqueId val="{0000000E-1F58-421D-A470-8E97569AACD8}"/>
            </c:ext>
          </c:extLst>
        </c:ser>
        <c:dLbls>
          <c:showLegendKey val="0"/>
          <c:showVal val="0"/>
          <c:showCatName val="0"/>
          <c:showSerName val="0"/>
          <c:showPercent val="0"/>
          <c:showBubbleSize val="0"/>
        </c:dLbls>
        <c:gapWidth val="219"/>
        <c:overlap val="-27"/>
        <c:axId val="1955082352"/>
        <c:axId val="1850043536"/>
      </c:barChart>
      <c:catAx>
        <c:axId val="195508235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50043536"/>
        <c:crosses val="autoZero"/>
        <c:auto val="0"/>
        <c:lblAlgn val="ctr"/>
        <c:lblOffset val="100"/>
        <c:noMultiLvlLbl val="0"/>
      </c:catAx>
      <c:valAx>
        <c:axId val="1850043536"/>
        <c:scaling>
          <c:orientation val="minMax"/>
        </c:scaling>
        <c:delete val="1"/>
        <c:axPos val="l"/>
        <c:numFmt formatCode="0.0\x" sourceLinked="1"/>
        <c:majorTickMark val="none"/>
        <c:minorTickMark val="none"/>
        <c:tickLblPos val="nextTo"/>
        <c:crossAx val="195508235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'Hind. Uni Share Price Daily 5y'!$B$1</c:f>
              <c:strCache>
                <c:ptCount val="1"/>
                <c:pt idx="0">
                  <c:v>Adj Close</c:v>
                </c:pt>
              </c:strCache>
            </c:strRef>
          </c:tx>
          <c:spPr>
            <a:ln w="28575" cap="rnd">
              <a:solidFill>
                <a:srgbClr val="0F0E9A"/>
              </a:solidFill>
              <a:round/>
            </a:ln>
            <a:effectLst/>
          </c:spPr>
          <c:marker>
            <c:symbol val="none"/>
          </c:marker>
          <c:cat>
            <c:strRef>
              <c:f>'Hind. Uni Share Price Daily 5y'!$A$2:$A$1235</c:f>
              <c:strCache>
                <c:ptCount val="1234"/>
                <c:pt idx="0">
                  <c:v>2021-04-15</c:v>
                </c:pt>
                <c:pt idx="1">
                  <c:v>2021-04-16</c:v>
                </c:pt>
                <c:pt idx="2">
                  <c:v>2021-04-19</c:v>
                </c:pt>
                <c:pt idx="3">
                  <c:v>2021-04-20</c:v>
                </c:pt>
                <c:pt idx="4">
                  <c:v>2021-04-22</c:v>
                </c:pt>
                <c:pt idx="5">
                  <c:v>2021-04-23</c:v>
                </c:pt>
                <c:pt idx="6">
                  <c:v>2021-04-26</c:v>
                </c:pt>
                <c:pt idx="7">
                  <c:v>2021-04-27</c:v>
                </c:pt>
                <c:pt idx="8">
                  <c:v>2021-04-28</c:v>
                </c:pt>
                <c:pt idx="9">
                  <c:v>2021-04-29</c:v>
                </c:pt>
                <c:pt idx="10">
                  <c:v>2021-04-30</c:v>
                </c:pt>
                <c:pt idx="11">
                  <c:v>2021-05-03</c:v>
                </c:pt>
                <c:pt idx="12">
                  <c:v>2021-05-04</c:v>
                </c:pt>
                <c:pt idx="13">
                  <c:v>2021-05-05</c:v>
                </c:pt>
                <c:pt idx="14">
                  <c:v>2021-05-06</c:v>
                </c:pt>
                <c:pt idx="15">
                  <c:v>2021-05-07</c:v>
                </c:pt>
                <c:pt idx="16">
                  <c:v>2021-05-10</c:v>
                </c:pt>
                <c:pt idx="17">
                  <c:v>2021-05-11</c:v>
                </c:pt>
                <c:pt idx="18">
                  <c:v>2021-05-12</c:v>
                </c:pt>
                <c:pt idx="19">
                  <c:v>2021-05-14</c:v>
                </c:pt>
                <c:pt idx="20">
                  <c:v>2021-05-17</c:v>
                </c:pt>
                <c:pt idx="21">
                  <c:v>2021-05-18</c:v>
                </c:pt>
                <c:pt idx="22">
                  <c:v>2021-05-19</c:v>
                </c:pt>
                <c:pt idx="23">
                  <c:v>2021-05-20</c:v>
                </c:pt>
                <c:pt idx="24">
                  <c:v>2021-05-21</c:v>
                </c:pt>
                <c:pt idx="25">
                  <c:v>2021-05-24</c:v>
                </c:pt>
                <c:pt idx="26">
                  <c:v>2021-05-25</c:v>
                </c:pt>
                <c:pt idx="27">
                  <c:v>2021-05-26</c:v>
                </c:pt>
                <c:pt idx="28">
                  <c:v>2021-05-27</c:v>
                </c:pt>
                <c:pt idx="29">
                  <c:v>2021-05-28</c:v>
                </c:pt>
                <c:pt idx="30">
                  <c:v>2021-05-31</c:v>
                </c:pt>
                <c:pt idx="31">
                  <c:v>2021-06-01</c:v>
                </c:pt>
                <c:pt idx="32">
                  <c:v>2021-06-02</c:v>
                </c:pt>
                <c:pt idx="33">
                  <c:v>2021-06-03</c:v>
                </c:pt>
                <c:pt idx="34">
                  <c:v>2021-06-04</c:v>
                </c:pt>
                <c:pt idx="35">
                  <c:v>2021-06-07</c:v>
                </c:pt>
                <c:pt idx="36">
                  <c:v>2021-06-08</c:v>
                </c:pt>
                <c:pt idx="37">
                  <c:v>2021-06-09</c:v>
                </c:pt>
                <c:pt idx="38">
                  <c:v>2021-06-10</c:v>
                </c:pt>
                <c:pt idx="39">
                  <c:v>2021-06-11</c:v>
                </c:pt>
                <c:pt idx="40">
                  <c:v>2021-06-14</c:v>
                </c:pt>
                <c:pt idx="41">
                  <c:v>2021-06-15</c:v>
                </c:pt>
                <c:pt idx="42">
                  <c:v>2021-06-16</c:v>
                </c:pt>
                <c:pt idx="43">
                  <c:v>2021-06-17</c:v>
                </c:pt>
                <c:pt idx="44">
                  <c:v>2021-06-18</c:v>
                </c:pt>
                <c:pt idx="45">
                  <c:v>2021-06-21</c:v>
                </c:pt>
                <c:pt idx="46">
                  <c:v>2021-06-22</c:v>
                </c:pt>
                <c:pt idx="47">
                  <c:v>2021-06-23</c:v>
                </c:pt>
                <c:pt idx="48">
                  <c:v>2021-06-24</c:v>
                </c:pt>
                <c:pt idx="49">
                  <c:v>2021-06-25</c:v>
                </c:pt>
                <c:pt idx="50">
                  <c:v>2021-06-28</c:v>
                </c:pt>
                <c:pt idx="51">
                  <c:v>2021-06-29</c:v>
                </c:pt>
                <c:pt idx="52">
                  <c:v>2021-06-30</c:v>
                </c:pt>
                <c:pt idx="53">
                  <c:v>2021-07-01</c:v>
                </c:pt>
                <c:pt idx="54">
                  <c:v>2021-07-02</c:v>
                </c:pt>
                <c:pt idx="55">
                  <c:v>2021-07-05</c:v>
                </c:pt>
                <c:pt idx="56">
                  <c:v>2021-07-06</c:v>
                </c:pt>
                <c:pt idx="57">
                  <c:v>2021-07-07</c:v>
                </c:pt>
                <c:pt idx="58">
                  <c:v>2021-07-08</c:v>
                </c:pt>
                <c:pt idx="59">
                  <c:v>2021-07-09</c:v>
                </c:pt>
                <c:pt idx="60">
                  <c:v>2021-07-12</c:v>
                </c:pt>
                <c:pt idx="61">
                  <c:v>2021-07-13</c:v>
                </c:pt>
                <c:pt idx="62">
                  <c:v>2021-07-14</c:v>
                </c:pt>
                <c:pt idx="63">
                  <c:v>2021-07-15</c:v>
                </c:pt>
                <c:pt idx="64">
                  <c:v>2021-07-16</c:v>
                </c:pt>
                <c:pt idx="65">
                  <c:v>2021-07-19</c:v>
                </c:pt>
                <c:pt idx="66">
                  <c:v>2021-07-20</c:v>
                </c:pt>
                <c:pt idx="67">
                  <c:v>2021-07-22</c:v>
                </c:pt>
                <c:pt idx="68">
                  <c:v>2021-07-23</c:v>
                </c:pt>
                <c:pt idx="69">
                  <c:v>2021-07-26</c:v>
                </c:pt>
                <c:pt idx="70">
                  <c:v>2021-07-27</c:v>
                </c:pt>
                <c:pt idx="71">
                  <c:v>2021-07-28</c:v>
                </c:pt>
                <c:pt idx="72">
                  <c:v>2021-07-29</c:v>
                </c:pt>
                <c:pt idx="73">
                  <c:v>2021-07-30</c:v>
                </c:pt>
                <c:pt idx="74">
                  <c:v>2021-08-02</c:v>
                </c:pt>
                <c:pt idx="75">
                  <c:v>2021-08-03</c:v>
                </c:pt>
                <c:pt idx="76">
                  <c:v>2021-08-04</c:v>
                </c:pt>
                <c:pt idx="77">
                  <c:v>2021-08-05</c:v>
                </c:pt>
                <c:pt idx="78">
                  <c:v>2021-08-06</c:v>
                </c:pt>
                <c:pt idx="79">
                  <c:v>2021-08-09</c:v>
                </c:pt>
                <c:pt idx="80">
                  <c:v>2021-08-10</c:v>
                </c:pt>
                <c:pt idx="81">
                  <c:v>2021-08-11</c:v>
                </c:pt>
                <c:pt idx="82">
                  <c:v>2021-08-12</c:v>
                </c:pt>
                <c:pt idx="83">
                  <c:v>2021-08-13</c:v>
                </c:pt>
                <c:pt idx="84">
                  <c:v>2021-08-16</c:v>
                </c:pt>
                <c:pt idx="85">
                  <c:v>2021-08-17</c:v>
                </c:pt>
                <c:pt idx="86">
                  <c:v>2021-08-18</c:v>
                </c:pt>
                <c:pt idx="87">
                  <c:v>2021-08-20</c:v>
                </c:pt>
                <c:pt idx="88">
                  <c:v>2021-08-23</c:v>
                </c:pt>
                <c:pt idx="89">
                  <c:v>2021-08-24</c:v>
                </c:pt>
                <c:pt idx="90">
                  <c:v>2021-08-25</c:v>
                </c:pt>
                <c:pt idx="91">
                  <c:v>2021-08-26</c:v>
                </c:pt>
                <c:pt idx="92">
                  <c:v>2021-08-27</c:v>
                </c:pt>
                <c:pt idx="93">
                  <c:v>2021-08-30</c:v>
                </c:pt>
                <c:pt idx="94">
                  <c:v>2021-08-31</c:v>
                </c:pt>
                <c:pt idx="95">
                  <c:v>2021-09-01</c:v>
                </c:pt>
                <c:pt idx="96">
                  <c:v>2021-09-02</c:v>
                </c:pt>
                <c:pt idx="97">
                  <c:v>2021-09-03</c:v>
                </c:pt>
                <c:pt idx="98">
                  <c:v>2021-09-06</c:v>
                </c:pt>
                <c:pt idx="99">
                  <c:v>2021-09-07</c:v>
                </c:pt>
                <c:pt idx="100">
                  <c:v>2021-09-08</c:v>
                </c:pt>
                <c:pt idx="101">
                  <c:v>2021-09-09</c:v>
                </c:pt>
                <c:pt idx="102">
                  <c:v>2021-09-13</c:v>
                </c:pt>
                <c:pt idx="103">
                  <c:v>2021-09-14</c:v>
                </c:pt>
                <c:pt idx="104">
                  <c:v>2021-09-15</c:v>
                </c:pt>
                <c:pt idx="105">
                  <c:v>2021-09-16</c:v>
                </c:pt>
                <c:pt idx="106">
                  <c:v>2021-09-17</c:v>
                </c:pt>
                <c:pt idx="107">
                  <c:v>2021-09-20</c:v>
                </c:pt>
                <c:pt idx="108">
                  <c:v>2021-09-21</c:v>
                </c:pt>
                <c:pt idx="109">
                  <c:v>2021-09-22</c:v>
                </c:pt>
                <c:pt idx="110">
                  <c:v>2021-09-23</c:v>
                </c:pt>
                <c:pt idx="111">
                  <c:v>2021-09-24</c:v>
                </c:pt>
                <c:pt idx="112">
                  <c:v>2021-09-27</c:v>
                </c:pt>
                <c:pt idx="113">
                  <c:v>2021-09-28</c:v>
                </c:pt>
                <c:pt idx="114">
                  <c:v>2021-09-29</c:v>
                </c:pt>
                <c:pt idx="115">
                  <c:v>2021-09-30</c:v>
                </c:pt>
                <c:pt idx="116">
                  <c:v>2021-10-01</c:v>
                </c:pt>
                <c:pt idx="117">
                  <c:v>2021-10-04</c:v>
                </c:pt>
                <c:pt idx="118">
                  <c:v>2021-10-05</c:v>
                </c:pt>
                <c:pt idx="119">
                  <c:v>2021-10-06</c:v>
                </c:pt>
                <c:pt idx="120">
                  <c:v>2021-10-07</c:v>
                </c:pt>
                <c:pt idx="121">
                  <c:v>2021-10-08</c:v>
                </c:pt>
                <c:pt idx="122">
                  <c:v>2021-10-11</c:v>
                </c:pt>
                <c:pt idx="123">
                  <c:v>2021-10-12</c:v>
                </c:pt>
                <c:pt idx="124">
                  <c:v>2021-10-13</c:v>
                </c:pt>
                <c:pt idx="125">
                  <c:v>2021-10-14</c:v>
                </c:pt>
                <c:pt idx="126">
                  <c:v>2021-10-18</c:v>
                </c:pt>
                <c:pt idx="127">
                  <c:v>2021-10-19</c:v>
                </c:pt>
                <c:pt idx="128">
                  <c:v>2021-10-20</c:v>
                </c:pt>
                <c:pt idx="129">
                  <c:v>2021-10-21</c:v>
                </c:pt>
                <c:pt idx="130">
                  <c:v>2021-10-22</c:v>
                </c:pt>
                <c:pt idx="131">
                  <c:v>2021-10-25</c:v>
                </c:pt>
                <c:pt idx="132">
                  <c:v>2021-10-26</c:v>
                </c:pt>
                <c:pt idx="133">
                  <c:v>2021-10-27</c:v>
                </c:pt>
                <c:pt idx="134">
                  <c:v>2021-10-28</c:v>
                </c:pt>
                <c:pt idx="135">
                  <c:v>2021-10-29</c:v>
                </c:pt>
                <c:pt idx="136">
                  <c:v>2021-11-01</c:v>
                </c:pt>
                <c:pt idx="137">
                  <c:v>2021-11-02</c:v>
                </c:pt>
                <c:pt idx="138">
                  <c:v>2021-11-03</c:v>
                </c:pt>
                <c:pt idx="139">
                  <c:v>2021-11-04</c:v>
                </c:pt>
                <c:pt idx="140">
                  <c:v>2021-11-08</c:v>
                </c:pt>
                <c:pt idx="141">
                  <c:v>2021-11-09</c:v>
                </c:pt>
                <c:pt idx="142">
                  <c:v>2021-11-10</c:v>
                </c:pt>
                <c:pt idx="143">
                  <c:v>2021-11-11</c:v>
                </c:pt>
                <c:pt idx="144">
                  <c:v>2021-11-12</c:v>
                </c:pt>
                <c:pt idx="145">
                  <c:v>2021-11-15</c:v>
                </c:pt>
                <c:pt idx="146">
                  <c:v>2021-11-16</c:v>
                </c:pt>
                <c:pt idx="147">
                  <c:v>2021-11-17</c:v>
                </c:pt>
                <c:pt idx="148">
                  <c:v>2021-11-18</c:v>
                </c:pt>
                <c:pt idx="149">
                  <c:v>2021-11-22</c:v>
                </c:pt>
                <c:pt idx="150">
                  <c:v>2021-11-23</c:v>
                </c:pt>
                <c:pt idx="151">
                  <c:v>2021-11-24</c:v>
                </c:pt>
                <c:pt idx="152">
                  <c:v>2021-11-25</c:v>
                </c:pt>
                <c:pt idx="153">
                  <c:v>2021-11-26</c:v>
                </c:pt>
                <c:pt idx="154">
                  <c:v>2021-11-29</c:v>
                </c:pt>
                <c:pt idx="155">
                  <c:v>2021-11-30</c:v>
                </c:pt>
                <c:pt idx="156">
                  <c:v>2021-12-01</c:v>
                </c:pt>
                <c:pt idx="157">
                  <c:v>2021-12-02</c:v>
                </c:pt>
                <c:pt idx="158">
                  <c:v>2021-12-03</c:v>
                </c:pt>
                <c:pt idx="159">
                  <c:v>2021-12-06</c:v>
                </c:pt>
                <c:pt idx="160">
                  <c:v>2021-12-07</c:v>
                </c:pt>
                <c:pt idx="161">
                  <c:v>2021-12-08</c:v>
                </c:pt>
                <c:pt idx="162">
                  <c:v>2021-12-09</c:v>
                </c:pt>
                <c:pt idx="163">
                  <c:v>2021-12-10</c:v>
                </c:pt>
                <c:pt idx="164">
                  <c:v>2021-12-13</c:v>
                </c:pt>
                <c:pt idx="165">
                  <c:v>2021-12-14</c:v>
                </c:pt>
                <c:pt idx="166">
                  <c:v>2021-12-15</c:v>
                </c:pt>
                <c:pt idx="167">
                  <c:v>2021-12-16</c:v>
                </c:pt>
                <c:pt idx="168">
                  <c:v>2021-12-17</c:v>
                </c:pt>
                <c:pt idx="169">
                  <c:v>2021-12-20</c:v>
                </c:pt>
                <c:pt idx="170">
                  <c:v>2021-12-21</c:v>
                </c:pt>
                <c:pt idx="171">
                  <c:v>2021-12-22</c:v>
                </c:pt>
                <c:pt idx="172">
                  <c:v>2021-12-23</c:v>
                </c:pt>
                <c:pt idx="173">
                  <c:v>2021-12-24</c:v>
                </c:pt>
                <c:pt idx="174">
                  <c:v>2021-12-27</c:v>
                </c:pt>
                <c:pt idx="175">
                  <c:v>2021-12-28</c:v>
                </c:pt>
                <c:pt idx="176">
                  <c:v>2021-12-29</c:v>
                </c:pt>
                <c:pt idx="177">
                  <c:v>2021-12-30</c:v>
                </c:pt>
                <c:pt idx="178">
                  <c:v>2021-12-31</c:v>
                </c:pt>
                <c:pt idx="179">
                  <c:v>2022-01-03</c:v>
                </c:pt>
                <c:pt idx="180">
                  <c:v>2022-01-04</c:v>
                </c:pt>
                <c:pt idx="181">
                  <c:v>2022-01-05</c:v>
                </c:pt>
                <c:pt idx="182">
                  <c:v>2022-01-06</c:v>
                </c:pt>
                <c:pt idx="183">
                  <c:v>2022-01-07</c:v>
                </c:pt>
                <c:pt idx="184">
                  <c:v>2022-01-10</c:v>
                </c:pt>
                <c:pt idx="185">
                  <c:v>2022-01-11</c:v>
                </c:pt>
                <c:pt idx="186">
                  <c:v>2022-01-12</c:v>
                </c:pt>
                <c:pt idx="187">
                  <c:v>2022-01-13</c:v>
                </c:pt>
                <c:pt idx="188">
                  <c:v>2022-01-14</c:v>
                </c:pt>
                <c:pt idx="189">
                  <c:v>2022-01-17</c:v>
                </c:pt>
                <c:pt idx="190">
                  <c:v>2022-01-18</c:v>
                </c:pt>
                <c:pt idx="191">
                  <c:v>2022-01-19</c:v>
                </c:pt>
                <c:pt idx="192">
                  <c:v>2022-01-20</c:v>
                </c:pt>
                <c:pt idx="193">
                  <c:v>2022-01-21</c:v>
                </c:pt>
                <c:pt idx="194">
                  <c:v>2022-01-24</c:v>
                </c:pt>
                <c:pt idx="195">
                  <c:v>2022-01-25</c:v>
                </c:pt>
                <c:pt idx="196">
                  <c:v>2022-01-27</c:v>
                </c:pt>
                <c:pt idx="197">
                  <c:v>2022-01-28</c:v>
                </c:pt>
                <c:pt idx="198">
                  <c:v>2022-01-31</c:v>
                </c:pt>
                <c:pt idx="199">
                  <c:v>2022-02-01</c:v>
                </c:pt>
                <c:pt idx="200">
                  <c:v>2022-02-02</c:v>
                </c:pt>
                <c:pt idx="201">
                  <c:v>2022-02-03</c:v>
                </c:pt>
                <c:pt idx="202">
                  <c:v>2022-02-04</c:v>
                </c:pt>
                <c:pt idx="203">
                  <c:v>2022-02-07</c:v>
                </c:pt>
                <c:pt idx="204">
                  <c:v>2022-02-08</c:v>
                </c:pt>
                <c:pt idx="205">
                  <c:v>2022-02-09</c:v>
                </c:pt>
                <c:pt idx="206">
                  <c:v>2022-02-10</c:v>
                </c:pt>
                <c:pt idx="207">
                  <c:v>2022-02-11</c:v>
                </c:pt>
                <c:pt idx="208">
                  <c:v>2022-02-14</c:v>
                </c:pt>
                <c:pt idx="209">
                  <c:v>2022-02-15</c:v>
                </c:pt>
                <c:pt idx="210">
                  <c:v>2022-02-16</c:v>
                </c:pt>
                <c:pt idx="211">
                  <c:v>2022-02-17</c:v>
                </c:pt>
                <c:pt idx="212">
                  <c:v>2022-02-18</c:v>
                </c:pt>
                <c:pt idx="213">
                  <c:v>2022-02-21</c:v>
                </c:pt>
                <c:pt idx="214">
                  <c:v>2022-02-22</c:v>
                </c:pt>
                <c:pt idx="215">
                  <c:v>2022-02-23</c:v>
                </c:pt>
                <c:pt idx="216">
                  <c:v>2022-02-24</c:v>
                </c:pt>
                <c:pt idx="217">
                  <c:v>2022-02-25</c:v>
                </c:pt>
                <c:pt idx="218">
                  <c:v>2022-02-28</c:v>
                </c:pt>
                <c:pt idx="219">
                  <c:v>2022-03-02</c:v>
                </c:pt>
                <c:pt idx="220">
                  <c:v>2022-03-03</c:v>
                </c:pt>
                <c:pt idx="221">
                  <c:v>2022-03-04</c:v>
                </c:pt>
                <c:pt idx="222">
                  <c:v>2022-03-07</c:v>
                </c:pt>
                <c:pt idx="223">
                  <c:v>2022-03-08</c:v>
                </c:pt>
                <c:pt idx="224">
                  <c:v>2022-03-09</c:v>
                </c:pt>
                <c:pt idx="225">
                  <c:v>2022-03-10</c:v>
                </c:pt>
                <c:pt idx="226">
                  <c:v>2022-03-11</c:v>
                </c:pt>
                <c:pt idx="227">
                  <c:v>2022-03-14</c:v>
                </c:pt>
                <c:pt idx="228">
                  <c:v>2022-03-15</c:v>
                </c:pt>
                <c:pt idx="229">
                  <c:v>2022-03-16</c:v>
                </c:pt>
                <c:pt idx="230">
                  <c:v>2022-03-17</c:v>
                </c:pt>
                <c:pt idx="231">
                  <c:v>2022-03-21</c:v>
                </c:pt>
                <c:pt idx="232">
                  <c:v>2022-03-22</c:v>
                </c:pt>
                <c:pt idx="233">
                  <c:v>2022-03-23</c:v>
                </c:pt>
                <c:pt idx="234">
                  <c:v>2022-03-24</c:v>
                </c:pt>
                <c:pt idx="235">
                  <c:v>2022-03-25</c:v>
                </c:pt>
                <c:pt idx="236">
                  <c:v>2022-03-28</c:v>
                </c:pt>
                <c:pt idx="237">
                  <c:v>2022-03-29</c:v>
                </c:pt>
                <c:pt idx="238">
                  <c:v>2022-03-30</c:v>
                </c:pt>
                <c:pt idx="239">
                  <c:v>2022-03-31</c:v>
                </c:pt>
                <c:pt idx="240">
                  <c:v>2022-04-01</c:v>
                </c:pt>
                <c:pt idx="241">
                  <c:v>2022-04-04</c:v>
                </c:pt>
                <c:pt idx="242">
                  <c:v>2022-04-05</c:v>
                </c:pt>
                <c:pt idx="243">
                  <c:v>2022-04-06</c:v>
                </c:pt>
                <c:pt idx="244">
                  <c:v>2022-04-07</c:v>
                </c:pt>
                <c:pt idx="245">
                  <c:v>2022-04-08</c:v>
                </c:pt>
                <c:pt idx="246">
                  <c:v>2022-04-11</c:v>
                </c:pt>
                <c:pt idx="247">
                  <c:v>2022-04-12</c:v>
                </c:pt>
                <c:pt idx="248">
                  <c:v>2022-04-13</c:v>
                </c:pt>
                <c:pt idx="249">
                  <c:v>2022-04-18</c:v>
                </c:pt>
                <c:pt idx="250">
                  <c:v>2022-04-19</c:v>
                </c:pt>
                <c:pt idx="251">
                  <c:v>2022-04-20</c:v>
                </c:pt>
                <c:pt idx="252">
                  <c:v>2022-04-21</c:v>
                </c:pt>
                <c:pt idx="253">
                  <c:v>2022-04-22</c:v>
                </c:pt>
                <c:pt idx="254">
                  <c:v>2022-04-25</c:v>
                </c:pt>
                <c:pt idx="255">
                  <c:v>2022-04-26</c:v>
                </c:pt>
                <c:pt idx="256">
                  <c:v>2022-04-27</c:v>
                </c:pt>
                <c:pt idx="257">
                  <c:v>2022-04-28</c:v>
                </c:pt>
                <c:pt idx="258">
                  <c:v>2022-04-29</c:v>
                </c:pt>
                <c:pt idx="259">
                  <c:v>2022-05-02</c:v>
                </c:pt>
                <c:pt idx="260">
                  <c:v>2022-05-04</c:v>
                </c:pt>
                <c:pt idx="261">
                  <c:v>2022-05-05</c:v>
                </c:pt>
                <c:pt idx="262">
                  <c:v>2022-05-06</c:v>
                </c:pt>
                <c:pt idx="263">
                  <c:v>2022-05-09</c:v>
                </c:pt>
                <c:pt idx="264">
                  <c:v>2022-05-10</c:v>
                </c:pt>
                <c:pt idx="265">
                  <c:v>2022-05-11</c:v>
                </c:pt>
                <c:pt idx="266">
                  <c:v>2022-05-12</c:v>
                </c:pt>
                <c:pt idx="267">
                  <c:v>2022-05-13</c:v>
                </c:pt>
                <c:pt idx="268">
                  <c:v>2022-05-16</c:v>
                </c:pt>
                <c:pt idx="269">
                  <c:v>2022-05-17</c:v>
                </c:pt>
                <c:pt idx="270">
                  <c:v>2022-05-18</c:v>
                </c:pt>
                <c:pt idx="271">
                  <c:v>2022-05-19</c:v>
                </c:pt>
                <c:pt idx="272">
                  <c:v>2022-05-20</c:v>
                </c:pt>
                <c:pt idx="273">
                  <c:v>2022-05-23</c:v>
                </c:pt>
                <c:pt idx="274">
                  <c:v>2022-05-24</c:v>
                </c:pt>
                <c:pt idx="275">
                  <c:v>2022-05-25</c:v>
                </c:pt>
                <c:pt idx="276">
                  <c:v>2022-05-26</c:v>
                </c:pt>
                <c:pt idx="277">
                  <c:v>2022-05-27</c:v>
                </c:pt>
                <c:pt idx="278">
                  <c:v>2022-05-30</c:v>
                </c:pt>
                <c:pt idx="279">
                  <c:v>2022-05-31</c:v>
                </c:pt>
                <c:pt idx="280">
                  <c:v>2022-06-01</c:v>
                </c:pt>
                <c:pt idx="281">
                  <c:v>2022-06-02</c:v>
                </c:pt>
                <c:pt idx="282">
                  <c:v>2022-06-03</c:v>
                </c:pt>
                <c:pt idx="283">
                  <c:v>2022-06-06</c:v>
                </c:pt>
                <c:pt idx="284">
                  <c:v>2022-06-07</c:v>
                </c:pt>
                <c:pt idx="285">
                  <c:v>2022-06-08</c:v>
                </c:pt>
                <c:pt idx="286">
                  <c:v>2022-06-09</c:v>
                </c:pt>
                <c:pt idx="287">
                  <c:v>2022-06-10</c:v>
                </c:pt>
                <c:pt idx="288">
                  <c:v>2022-06-13</c:v>
                </c:pt>
                <c:pt idx="289">
                  <c:v>2022-06-14</c:v>
                </c:pt>
                <c:pt idx="290">
                  <c:v>2022-06-15</c:v>
                </c:pt>
                <c:pt idx="291">
                  <c:v>2022-06-16</c:v>
                </c:pt>
                <c:pt idx="292">
                  <c:v>2022-06-17</c:v>
                </c:pt>
                <c:pt idx="293">
                  <c:v>2022-06-20</c:v>
                </c:pt>
                <c:pt idx="294">
                  <c:v>2022-06-21</c:v>
                </c:pt>
                <c:pt idx="295">
                  <c:v>2022-06-22</c:v>
                </c:pt>
                <c:pt idx="296">
                  <c:v>2022-06-23</c:v>
                </c:pt>
                <c:pt idx="297">
                  <c:v>2022-06-24</c:v>
                </c:pt>
                <c:pt idx="298">
                  <c:v>2022-06-27</c:v>
                </c:pt>
                <c:pt idx="299">
                  <c:v>2022-06-28</c:v>
                </c:pt>
                <c:pt idx="300">
                  <c:v>2022-06-29</c:v>
                </c:pt>
                <c:pt idx="301">
                  <c:v>2022-06-30</c:v>
                </c:pt>
                <c:pt idx="302">
                  <c:v>2022-07-01</c:v>
                </c:pt>
                <c:pt idx="303">
                  <c:v>2022-07-04</c:v>
                </c:pt>
                <c:pt idx="304">
                  <c:v>2022-07-05</c:v>
                </c:pt>
                <c:pt idx="305">
                  <c:v>2022-07-06</c:v>
                </c:pt>
                <c:pt idx="306">
                  <c:v>2022-07-07</c:v>
                </c:pt>
                <c:pt idx="307">
                  <c:v>2022-07-08</c:v>
                </c:pt>
                <c:pt idx="308">
                  <c:v>2022-07-11</c:v>
                </c:pt>
                <c:pt idx="309">
                  <c:v>2022-07-12</c:v>
                </c:pt>
                <c:pt idx="310">
                  <c:v>2022-07-13</c:v>
                </c:pt>
                <c:pt idx="311">
                  <c:v>2022-07-14</c:v>
                </c:pt>
                <c:pt idx="312">
                  <c:v>2022-07-15</c:v>
                </c:pt>
                <c:pt idx="313">
                  <c:v>2022-07-18</c:v>
                </c:pt>
                <c:pt idx="314">
                  <c:v>2022-07-19</c:v>
                </c:pt>
                <c:pt idx="315">
                  <c:v>2022-07-20</c:v>
                </c:pt>
                <c:pt idx="316">
                  <c:v>2022-07-21</c:v>
                </c:pt>
                <c:pt idx="317">
                  <c:v>2022-07-22</c:v>
                </c:pt>
                <c:pt idx="318">
                  <c:v>2022-07-25</c:v>
                </c:pt>
                <c:pt idx="319">
                  <c:v>2022-07-26</c:v>
                </c:pt>
                <c:pt idx="320">
                  <c:v>2022-07-27</c:v>
                </c:pt>
                <c:pt idx="321">
                  <c:v>2022-07-28</c:v>
                </c:pt>
                <c:pt idx="322">
                  <c:v>2022-07-29</c:v>
                </c:pt>
                <c:pt idx="323">
                  <c:v>2022-08-01</c:v>
                </c:pt>
                <c:pt idx="324">
                  <c:v>2022-08-02</c:v>
                </c:pt>
                <c:pt idx="325">
                  <c:v>2022-08-03</c:v>
                </c:pt>
                <c:pt idx="326">
                  <c:v>2022-08-04</c:v>
                </c:pt>
                <c:pt idx="327">
                  <c:v>2022-08-05</c:v>
                </c:pt>
                <c:pt idx="328">
                  <c:v>2022-08-08</c:v>
                </c:pt>
                <c:pt idx="329">
                  <c:v>2022-08-10</c:v>
                </c:pt>
                <c:pt idx="330">
                  <c:v>2022-08-11</c:v>
                </c:pt>
                <c:pt idx="331">
                  <c:v>2022-08-12</c:v>
                </c:pt>
                <c:pt idx="332">
                  <c:v>2022-08-16</c:v>
                </c:pt>
                <c:pt idx="333">
                  <c:v>2022-08-17</c:v>
                </c:pt>
                <c:pt idx="334">
                  <c:v>2022-08-18</c:v>
                </c:pt>
                <c:pt idx="335">
                  <c:v>2022-08-19</c:v>
                </c:pt>
                <c:pt idx="336">
                  <c:v>2022-08-22</c:v>
                </c:pt>
                <c:pt idx="337">
                  <c:v>2022-08-23</c:v>
                </c:pt>
                <c:pt idx="338">
                  <c:v>2022-08-24</c:v>
                </c:pt>
                <c:pt idx="339">
                  <c:v>2022-08-25</c:v>
                </c:pt>
                <c:pt idx="340">
                  <c:v>2022-08-26</c:v>
                </c:pt>
                <c:pt idx="341">
                  <c:v>2022-08-29</c:v>
                </c:pt>
                <c:pt idx="342">
                  <c:v>2022-08-30</c:v>
                </c:pt>
                <c:pt idx="343">
                  <c:v>2022-09-01</c:v>
                </c:pt>
                <c:pt idx="344">
                  <c:v>2022-09-02</c:v>
                </c:pt>
                <c:pt idx="345">
                  <c:v>2022-09-05</c:v>
                </c:pt>
                <c:pt idx="346">
                  <c:v>2022-09-06</c:v>
                </c:pt>
                <c:pt idx="347">
                  <c:v>2022-09-07</c:v>
                </c:pt>
                <c:pt idx="348">
                  <c:v>2022-09-08</c:v>
                </c:pt>
                <c:pt idx="349">
                  <c:v>2022-09-09</c:v>
                </c:pt>
                <c:pt idx="350">
                  <c:v>2022-09-12</c:v>
                </c:pt>
                <c:pt idx="351">
                  <c:v>2022-09-13</c:v>
                </c:pt>
                <c:pt idx="352">
                  <c:v>2022-09-14</c:v>
                </c:pt>
                <c:pt idx="353">
                  <c:v>2022-09-15</c:v>
                </c:pt>
                <c:pt idx="354">
                  <c:v>2022-09-16</c:v>
                </c:pt>
                <c:pt idx="355">
                  <c:v>2022-09-19</c:v>
                </c:pt>
                <c:pt idx="356">
                  <c:v>2022-09-20</c:v>
                </c:pt>
                <c:pt idx="357">
                  <c:v>2022-09-21</c:v>
                </c:pt>
                <c:pt idx="358">
                  <c:v>2022-09-22</c:v>
                </c:pt>
                <c:pt idx="359">
                  <c:v>2022-09-23</c:v>
                </c:pt>
                <c:pt idx="360">
                  <c:v>2022-09-26</c:v>
                </c:pt>
                <c:pt idx="361">
                  <c:v>2022-09-27</c:v>
                </c:pt>
                <c:pt idx="362">
                  <c:v>2022-09-28</c:v>
                </c:pt>
                <c:pt idx="363">
                  <c:v>2022-09-29</c:v>
                </c:pt>
                <c:pt idx="364">
                  <c:v>2022-09-30</c:v>
                </c:pt>
                <c:pt idx="365">
                  <c:v>2022-10-03</c:v>
                </c:pt>
                <c:pt idx="366">
                  <c:v>2022-10-04</c:v>
                </c:pt>
                <c:pt idx="367">
                  <c:v>2022-10-06</c:v>
                </c:pt>
                <c:pt idx="368">
                  <c:v>2022-10-07</c:v>
                </c:pt>
                <c:pt idx="369">
                  <c:v>2022-10-10</c:v>
                </c:pt>
                <c:pt idx="370">
                  <c:v>2022-10-11</c:v>
                </c:pt>
                <c:pt idx="371">
                  <c:v>2022-10-12</c:v>
                </c:pt>
                <c:pt idx="372">
                  <c:v>2022-10-13</c:v>
                </c:pt>
                <c:pt idx="373">
                  <c:v>2022-10-14</c:v>
                </c:pt>
                <c:pt idx="374">
                  <c:v>2022-10-17</c:v>
                </c:pt>
                <c:pt idx="375">
                  <c:v>2022-10-18</c:v>
                </c:pt>
                <c:pt idx="376">
                  <c:v>2022-10-19</c:v>
                </c:pt>
                <c:pt idx="377">
                  <c:v>2022-10-20</c:v>
                </c:pt>
                <c:pt idx="378">
                  <c:v>2022-10-21</c:v>
                </c:pt>
                <c:pt idx="379">
                  <c:v>2022-10-24</c:v>
                </c:pt>
                <c:pt idx="380">
                  <c:v>2022-10-25</c:v>
                </c:pt>
                <c:pt idx="381">
                  <c:v>2022-10-27</c:v>
                </c:pt>
                <c:pt idx="382">
                  <c:v>2022-10-28</c:v>
                </c:pt>
                <c:pt idx="383">
                  <c:v>2022-10-31</c:v>
                </c:pt>
                <c:pt idx="384">
                  <c:v>2022-11-01</c:v>
                </c:pt>
                <c:pt idx="385">
                  <c:v>2022-11-02</c:v>
                </c:pt>
                <c:pt idx="386">
                  <c:v>2022-11-03</c:v>
                </c:pt>
                <c:pt idx="387">
                  <c:v>2022-11-04</c:v>
                </c:pt>
                <c:pt idx="388">
                  <c:v>2022-11-07</c:v>
                </c:pt>
                <c:pt idx="389">
                  <c:v>2022-11-09</c:v>
                </c:pt>
                <c:pt idx="390">
                  <c:v>2022-11-10</c:v>
                </c:pt>
                <c:pt idx="391">
                  <c:v>2022-11-11</c:v>
                </c:pt>
                <c:pt idx="392">
                  <c:v>2022-11-14</c:v>
                </c:pt>
                <c:pt idx="393">
                  <c:v>2022-11-15</c:v>
                </c:pt>
                <c:pt idx="394">
                  <c:v>2022-11-16</c:v>
                </c:pt>
                <c:pt idx="395">
                  <c:v>2022-11-17</c:v>
                </c:pt>
                <c:pt idx="396">
                  <c:v>2022-11-18</c:v>
                </c:pt>
                <c:pt idx="397">
                  <c:v>2022-11-21</c:v>
                </c:pt>
                <c:pt idx="398">
                  <c:v>2022-11-22</c:v>
                </c:pt>
                <c:pt idx="399">
                  <c:v>2022-11-23</c:v>
                </c:pt>
                <c:pt idx="400">
                  <c:v>2022-11-24</c:v>
                </c:pt>
                <c:pt idx="401">
                  <c:v>2022-11-25</c:v>
                </c:pt>
                <c:pt idx="402">
                  <c:v>2022-11-28</c:v>
                </c:pt>
                <c:pt idx="403">
                  <c:v>2022-11-29</c:v>
                </c:pt>
                <c:pt idx="404">
                  <c:v>2022-11-30</c:v>
                </c:pt>
                <c:pt idx="405">
                  <c:v>2022-12-01</c:v>
                </c:pt>
                <c:pt idx="406">
                  <c:v>2022-12-02</c:v>
                </c:pt>
                <c:pt idx="407">
                  <c:v>2022-12-05</c:v>
                </c:pt>
                <c:pt idx="408">
                  <c:v>2022-12-06</c:v>
                </c:pt>
                <c:pt idx="409">
                  <c:v>2022-12-07</c:v>
                </c:pt>
                <c:pt idx="410">
                  <c:v>2022-12-08</c:v>
                </c:pt>
                <c:pt idx="411">
                  <c:v>2022-12-09</c:v>
                </c:pt>
                <c:pt idx="412">
                  <c:v>2022-12-12</c:v>
                </c:pt>
                <c:pt idx="413">
                  <c:v>2022-12-13</c:v>
                </c:pt>
                <c:pt idx="414">
                  <c:v>2022-12-14</c:v>
                </c:pt>
                <c:pt idx="415">
                  <c:v>2022-12-15</c:v>
                </c:pt>
                <c:pt idx="416">
                  <c:v>2022-12-16</c:v>
                </c:pt>
                <c:pt idx="417">
                  <c:v>2022-12-19</c:v>
                </c:pt>
                <c:pt idx="418">
                  <c:v>2022-12-20</c:v>
                </c:pt>
                <c:pt idx="419">
                  <c:v>2022-12-21</c:v>
                </c:pt>
                <c:pt idx="420">
                  <c:v>2022-12-22</c:v>
                </c:pt>
                <c:pt idx="421">
                  <c:v>2022-12-23</c:v>
                </c:pt>
                <c:pt idx="422">
                  <c:v>2022-12-26</c:v>
                </c:pt>
                <c:pt idx="423">
                  <c:v>2022-12-27</c:v>
                </c:pt>
                <c:pt idx="424">
                  <c:v>2022-12-28</c:v>
                </c:pt>
                <c:pt idx="425">
                  <c:v>2022-12-29</c:v>
                </c:pt>
                <c:pt idx="426">
                  <c:v>2022-12-30</c:v>
                </c:pt>
                <c:pt idx="427">
                  <c:v>2023-01-02</c:v>
                </c:pt>
                <c:pt idx="428">
                  <c:v>2023-01-03</c:v>
                </c:pt>
                <c:pt idx="429">
                  <c:v>2023-01-04</c:v>
                </c:pt>
                <c:pt idx="430">
                  <c:v>2023-01-05</c:v>
                </c:pt>
                <c:pt idx="431">
                  <c:v>2023-01-06</c:v>
                </c:pt>
                <c:pt idx="432">
                  <c:v>2023-01-09</c:v>
                </c:pt>
                <c:pt idx="433">
                  <c:v>2023-01-10</c:v>
                </c:pt>
                <c:pt idx="434">
                  <c:v>2023-01-11</c:v>
                </c:pt>
                <c:pt idx="435">
                  <c:v>2023-01-12</c:v>
                </c:pt>
                <c:pt idx="436">
                  <c:v>2023-01-13</c:v>
                </c:pt>
                <c:pt idx="437">
                  <c:v>2023-01-16</c:v>
                </c:pt>
                <c:pt idx="438">
                  <c:v>2023-01-17</c:v>
                </c:pt>
                <c:pt idx="439">
                  <c:v>2023-01-18</c:v>
                </c:pt>
                <c:pt idx="440">
                  <c:v>2023-01-19</c:v>
                </c:pt>
                <c:pt idx="441">
                  <c:v>2023-01-20</c:v>
                </c:pt>
                <c:pt idx="442">
                  <c:v>2023-01-23</c:v>
                </c:pt>
                <c:pt idx="443">
                  <c:v>2023-01-24</c:v>
                </c:pt>
                <c:pt idx="444">
                  <c:v>2023-01-25</c:v>
                </c:pt>
                <c:pt idx="445">
                  <c:v>2023-01-27</c:v>
                </c:pt>
                <c:pt idx="446">
                  <c:v>2023-01-30</c:v>
                </c:pt>
                <c:pt idx="447">
                  <c:v>2023-01-31</c:v>
                </c:pt>
                <c:pt idx="448">
                  <c:v>2023-02-01</c:v>
                </c:pt>
                <c:pt idx="449">
                  <c:v>2023-02-02</c:v>
                </c:pt>
                <c:pt idx="450">
                  <c:v>2023-02-03</c:v>
                </c:pt>
                <c:pt idx="451">
                  <c:v>2023-02-06</c:v>
                </c:pt>
                <c:pt idx="452">
                  <c:v>2023-02-07</c:v>
                </c:pt>
                <c:pt idx="453">
                  <c:v>2023-02-08</c:v>
                </c:pt>
                <c:pt idx="454">
                  <c:v>2023-02-09</c:v>
                </c:pt>
                <c:pt idx="455">
                  <c:v>2023-02-10</c:v>
                </c:pt>
                <c:pt idx="456">
                  <c:v>2023-02-13</c:v>
                </c:pt>
                <c:pt idx="457">
                  <c:v>2023-02-14</c:v>
                </c:pt>
                <c:pt idx="458">
                  <c:v>2023-02-15</c:v>
                </c:pt>
                <c:pt idx="459">
                  <c:v>2023-02-16</c:v>
                </c:pt>
                <c:pt idx="460">
                  <c:v>2023-02-17</c:v>
                </c:pt>
                <c:pt idx="461">
                  <c:v>2023-02-20</c:v>
                </c:pt>
                <c:pt idx="462">
                  <c:v>2023-02-21</c:v>
                </c:pt>
                <c:pt idx="463">
                  <c:v>2023-02-22</c:v>
                </c:pt>
                <c:pt idx="464">
                  <c:v>2023-02-23</c:v>
                </c:pt>
                <c:pt idx="465">
                  <c:v>2023-02-24</c:v>
                </c:pt>
                <c:pt idx="466">
                  <c:v>2023-02-27</c:v>
                </c:pt>
                <c:pt idx="467">
                  <c:v>2023-02-28</c:v>
                </c:pt>
                <c:pt idx="468">
                  <c:v>2023-03-01</c:v>
                </c:pt>
                <c:pt idx="469">
                  <c:v>2023-03-02</c:v>
                </c:pt>
                <c:pt idx="470">
                  <c:v>2023-03-03</c:v>
                </c:pt>
                <c:pt idx="471">
                  <c:v>2023-03-06</c:v>
                </c:pt>
                <c:pt idx="472">
                  <c:v>2023-03-08</c:v>
                </c:pt>
                <c:pt idx="473">
                  <c:v>2023-03-09</c:v>
                </c:pt>
                <c:pt idx="474">
                  <c:v>2023-03-10</c:v>
                </c:pt>
                <c:pt idx="475">
                  <c:v>2023-03-13</c:v>
                </c:pt>
                <c:pt idx="476">
                  <c:v>2023-03-14</c:v>
                </c:pt>
                <c:pt idx="477">
                  <c:v>2023-03-15</c:v>
                </c:pt>
                <c:pt idx="478">
                  <c:v>2023-03-16</c:v>
                </c:pt>
                <c:pt idx="479">
                  <c:v>2023-03-17</c:v>
                </c:pt>
                <c:pt idx="480">
                  <c:v>2023-03-20</c:v>
                </c:pt>
                <c:pt idx="481">
                  <c:v>2023-03-21</c:v>
                </c:pt>
                <c:pt idx="482">
                  <c:v>2023-03-22</c:v>
                </c:pt>
                <c:pt idx="483">
                  <c:v>2023-03-23</c:v>
                </c:pt>
                <c:pt idx="484">
                  <c:v>2023-03-24</c:v>
                </c:pt>
                <c:pt idx="485">
                  <c:v>2023-03-27</c:v>
                </c:pt>
                <c:pt idx="486">
                  <c:v>2023-03-28</c:v>
                </c:pt>
                <c:pt idx="487">
                  <c:v>2023-03-29</c:v>
                </c:pt>
                <c:pt idx="488">
                  <c:v>2023-03-31</c:v>
                </c:pt>
                <c:pt idx="489">
                  <c:v>2023-04-03</c:v>
                </c:pt>
                <c:pt idx="490">
                  <c:v>2023-04-05</c:v>
                </c:pt>
                <c:pt idx="491">
                  <c:v>2023-04-06</c:v>
                </c:pt>
                <c:pt idx="492">
                  <c:v>2023-04-10</c:v>
                </c:pt>
                <c:pt idx="493">
                  <c:v>2023-04-11</c:v>
                </c:pt>
                <c:pt idx="494">
                  <c:v>2023-04-12</c:v>
                </c:pt>
                <c:pt idx="495">
                  <c:v>2023-04-13</c:v>
                </c:pt>
                <c:pt idx="496">
                  <c:v>2023-04-17</c:v>
                </c:pt>
                <c:pt idx="497">
                  <c:v>2023-04-18</c:v>
                </c:pt>
                <c:pt idx="498">
                  <c:v>2023-04-19</c:v>
                </c:pt>
                <c:pt idx="499">
                  <c:v>2023-04-20</c:v>
                </c:pt>
                <c:pt idx="500">
                  <c:v>2023-04-21</c:v>
                </c:pt>
                <c:pt idx="501">
                  <c:v>2023-04-24</c:v>
                </c:pt>
                <c:pt idx="502">
                  <c:v>2023-04-25</c:v>
                </c:pt>
                <c:pt idx="503">
                  <c:v>2023-04-26</c:v>
                </c:pt>
                <c:pt idx="504">
                  <c:v>2023-04-27</c:v>
                </c:pt>
                <c:pt idx="505">
                  <c:v>2023-04-28</c:v>
                </c:pt>
                <c:pt idx="506">
                  <c:v>2023-05-02</c:v>
                </c:pt>
                <c:pt idx="507">
                  <c:v>2023-05-03</c:v>
                </c:pt>
                <c:pt idx="508">
                  <c:v>2023-05-04</c:v>
                </c:pt>
                <c:pt idx="509">
                  <c:v>2023-05-05</c:v>
                </c:pt>
                <c:pt idx="510">
                  <c:v>2023-05-08</c:v>
                </c:pt>
                <c:pt idx="511">
                  <c:v>2023-05-09</c:v>
                </c:pt>
                <c:pt idx="512">
                  <c:v>2023-05-10</c:v>
                </c:pt>
                <c:pt idx="513">
                  <c:v>2023-05-11</c:v>
                </c:pt>
                <c:pt idx="514">
                  <c:v>2023-05-12</c:v>
                </c:pt>
                <c:pt idx="515">
                  <c:v>2023-05-15</c:v>
                </c:pt>
                <c:pt idx="516">
                  <c:v>2023-05-16</c:v>
                </c:pt>
                <c:pt idx="517">
                  <c:v>2023-05-17</c:v>
                </c:pt>
                <c:pt idx="518">
                  <c:v>2023-05-18</c:v>
                </c:pt>
                <c:pt idx="519">
                  <c:v>2023-05-19</c:v>
                </c:pt>
                <c:pt idx="520">
                  <c:v>2023-05-22</c:v>
                </c:pt>
                <c:pt idx="521">
                  <c:v>2023-05-23</c:v>
                </c:pt>
                <c:pt idx="522">
                  <c:v>2023-05-24</c:v>
                </c:pt>
                <c:pt idx="523">
                  <c:v>2023-05-25</c:v>
                </c:pt>
                <c:pt idx="524">
                  <c:v>2023-05-26</c:v>
                </c:pt>
                <c:pt idx="525">
                  <c:v>2023-05-29</c:v>
                </c:pt>
                <c:pt idx="526">
                  <c:v>2023-05-30</c:v>
                </c:pt>
                <c:pt idx="527">
                  <c:v>2023-05-31</c:v>
                </c:pt>
                <c:pt idx="528">
                  <c:v>2023-06-01</c:v>
                </c:pt>
                <c:pt idx="529">
                  <c:v>2023-06-02</c:v>
                </c:pt>
                <c:pt idx="530">
                  <c:v>2023-06-05</c:v>
                </c:pt>
                <c:pt idx="531">
                  <c:v>2023-06-06</c:v>
                </c:pt>
                <c:pt idx="532">
                  <c:v>2023-06-07</c:v>
                </c:pt>
                <c:pt idx="533">
                  <c:v>2023-06-08</c:v>
                </c:pt>
                <c:pt idx="534">
                  <c:v>2023-06-09</c:v>
                </c:pt>
                <c:pt idx="535">
                  <c:v>2023-06-12</c:v>
                </c:pt>
                <c:pt idx="536">
                  <c:v>2023-06-13</c:v>
                </c:pt>
                <c:pt idx="537">
                  <c:v>2023-06-14</c:v>
                </c:pt>
                <c:pt idx="538">
                  <c:v>2023-06-15</c:v>
                </c:pt>
                <c:pt idx="539">
                  <c:v>2023-06-16</c:v>
                </c:pt>
                <c:pt idx="540">
                  <c:v>2023-06-19</c:v>
                </c:pt>
                <c:pt idx="541">
                  <c:v>2023-06-20</c:v>
                </c:pt>
                <c:pt idx="542">
                  <c:v>2023-06-21</c:v>
                </c:pt>
                <c:pt idx="543">
                  <c:v>2023-06-22</c:v>
                </c:pt>
                <c:pt idx="544">
                  <c:v>2023-06-23</c:v>
                </c:pt>
                <c:pt idx="545">
                  <c:v>2023-06-26</c:v>
                </c:pt>
                <c:pt idx="546">
                  <c:v>2023-06-27</c:v>
                </c:pt>
                <c:pt idx="547">
                  <c:v>2023-06-28</c:v>
                </c:pt>
                <c:pt idx="548">
                  <c:v>2023-06-30</c:v>
                </c:pt>
                <c:pt idx="549">
                  <c:v>2023-07-03</c:v>
                </c:pt>
                <c:pt idx="550">
                  <c:v>2023-07-04</c:v>
                </c:pt>
                <c:pt idx="551">
                  <c:v>2023-07-05</c:v>
                </c:pt>
                <c:pt idx="552">
                  <c:v>2023-07-06</c:v>
                </c:pt>
                <c:pt idx="553">
                  <c:v>2023-07-07</c:v>
                </c:pt>
                <c:pt idx="554">
                  <c:v>2023-07-10</c:v>
                </c:pt>
                <c:pt idx="555">
                  <c:v>2023-07-11</c:v>
                </c:pt>
                <c:pt idx="556">
                  <c:v>2023-07-12</c:v>
                </c:pt>
                <c:pt idx="557">
                  <c:v>2023-07-13</c:v>
                </c:pt>
                <c:pt idx="558">
                  <c:v>2023-07-14</c:v>
                </c:pt>
                <c:pt idx="559">
                  <c:v>2023-07-17</c:v>
                </c:pt>
                <c:pt idx="560">
                  <c:v>2023-07-18</c:v>
                </c:pt>
                <c:pt idx="561">
                  <c:v>2023-07-19</c:v>
                </c:pt>
                <c:pt idx="562">
                  <c:v>2023-07-20</c:v>
                </c:pt>
                <c:pt idx="563">
                  <c:v>2023-07-21</c:v>
                </c:pt>
                <c:pt idx="564">
                  <c:v>2023-07-24</c:v>
                </c:pt>
                <c:pt idx="565">
                  <c:v>2023-07-25</c:v>
                </c:pt>
                <c:pt idx="566">
                  <c:v>2023-07-26</c:v>
                </c:pt>
                <c:pt idx="567">
                  <c:v>2023-07-27</c:v>
                </c:pt>
                <c:pt idx="568">
                  <c:v>2023-07-28</c:v>
                </c:pt>
                <c:pt idx="569">
                  <c:v>2023-07-31</c:v>
                </c:pt>
                <c:pt idx="570">
                  <c:v>2023-08-01</c:v>
                </c:pt>
                <c:pt idx="571">
                  <c:v>2023-08-02</c:v>
                </c:pt>
                <c:pt idx="572">
                  <c:v>2023-08-03</c:v>
                </c:pt>
                <c:pt idx="573">
                  <c:v>2023-08-04</c:v>
                </c:pt>
                <c:pt idx="574">
                  <c:v>2023-08-07</c:v>
                </c:pt>
                <c:pt idx="575">
                  <c:v>2023-08-08</c:v>
                </c:pt>
                <c:pt idx="576">
                  <c:v>2023-08-09</c:v>
                </c:pt>
                <c:pt idx="577">
                  <c:v>2023-08-10</c:v>
                </c:pt>
                <c:pt idx="578">
                  <c:v>2023-08-11</c:v>
                </c:pt>
                <c:pt idx="579">
                  <c:v>2023-08-14</c:v>
                </c:pt>
                <c:pt idx="580">
                  <c:v>2023-08-16</c:v>
                </c:pt>
                <c:pt idx="581">
                  <c:v>2023-08-17</c:v>
                </c:pt>
                <c:pt idx="582">
                  <c:v>2023-08-18</c:v>
                </c:pt>
                <c:pt idx="583">
                  <c:v>2023-08-21</c:v>
                </c:pt>
                <c:pt idx="584">
                  <c:v>2023-08-22</c:v>
                </c:pt>
                <c:pt idx="585">
                  <c:v>2023-08-23</c:v>
                </c:pt>
                <c:pt idx="586">
                  <c:v>2023-08-24</c:v>
                </c:pt>
                <c:pt idx="587">
                  <c:v>2023-08-25</c:v>
                </c:pt>
                <c:pt idx="588">
                  <c:v>2023-08-28</c:v>
                </c:pt>
                <c:pt idx="589">
                  <c:v>2023-08-29</c:v>
                </c:pt>
                <c:pt idx="590">
                  <c:v>2023-08-30</c:v>
                </c:pt>
                <c:pt idx="591">
                  <c:v>2023-08-31</c:v>
                </c:pt>
                <c:pt idx="592">
                  <c:v>2023-09-01</c:v>
                </c:pt>
                <c:pt idx="593">
                  <c:v>2023-09-04</c:v>
                </c:pt>
                <c:pt idx="594">
                  <c:v>2023-09-05</c:v>
                </c:pt>
                <c:pt idx="595">
                  <c:v>2023-09-06</c:v>
                </c:pt>
                <c:pt idx="596">
                  <c:v>2023-09-07</c:v>
                </c:pt>
                <c:pt idx="597">
                  <c:v>2023-09-08</c:v>
                </c:pt>
                <c:pt idx="598">
                  <c:v>2023-09-11</c:v>
                </c:pt>
                <c:pt idx="599">
                  <c:v>2023-09-12</c:v>
                </c:pt>
                <c:pt idx="600">
                  <c:v>2023-09-13</c:v>
                </c:pt>
                <c:pt idx="601">
                  <c:v>2023-09-14</c:v>
                </c:pt>
                <c:pt idx="602">
                  <c:v>2023-09-15</c:v>
                </c:pt>
                <c:pt idx="603">
                  <c:v>2023-09-18</c:v>
                </c:pt>
                <c:pt idx="604">
                  <c:v>2023-09-20</c:v>
                </c:pt>
                <c:pt idx="605">
                  <c:v>2023-09-21</c:v>
                </c:pt>
                <c:pt idx="606">
                  <c:v>2023-09-22</c:v>
                </c:pt>
                <c:pt idx="607">
                  <c:v>2023-09-25</c:v>
                </c:pt>
                <c:pt idx="608">
                  <c:v>2023-09-26</c:v>
                </c:pt>
                <c:pt idx="609">
                  <c:v>2023-09-27</c:v>
                </c:pt>
                <c:pt idx="610">
                  <c:v>2023-09-28</c:v>
                </c:pt>
                <c:pt idx="611">
                  <c:v>2023-09-29</c:v>
                </c:pt>
                <c:pt idx="612">
                  <c:v>2023-10-03</c:v>
                </c:pt>
                <c:pt idx="613">
                  <c:v>2023-10-04</c:v>
                </c:pt>
                <c:pt idx="614">
                  <c:v>2023-10-05</c:v>
                </c:pt>
                <c:pt idx="615">
                  <c:v>2023-10-06</c:v>
                </c:pt>
                <c:pt idx="616">
                  <c:v>2023-10-09</c:v>
                </c:pt>
                <c:pt idx="617">
                  <c:v>2023-10-10</c:v>
                </c:pt>
                <c:pt idx="618">
                  <c:v>2023-10-11</c:v>
                </c:pt>
                <c:pt idx="619">
                  <c:v>2023-10-12</c:v>
                </c:pt>
                <c:pt idx="620">
                  <c:v>2023-10-13</c:v>
                </c:pt>
                <c:pt idx="621">
                  <c:v>2023-10-16</c:v>
                </c:pt>
                <c:pt idx="622">
                  <c:v>2023-10-17</c:v>
                </c:pt>
                <c:pt idx="623">
                  <c:v>2023-10-18</c:v>
                </c:pt>
                <c:pt idx="624">
                  <c:v>2023-10-19</c:v>
                </c:pt>
                <c:pt idx="625">
                  <c:v>2023-10-20</c:v>
                </c:pt>
                <c:pt idx="626">
                  <c:v>2023-10-23</c:v>
                </c:pt>
                <c:pt idx="627">
                  <c:v>2023-10-25</c:v>
                </c:pt>
                <c:pt idx="628">
                  <c:v>2023-10-26</c:v>
                </c:pt>
                <c:pt idx="629">
                  <c:v>2023-10-27</c:v>
                </c:pt>
                <c:pt idx="630">
                  <c:v>2023-10-30</c:v>
                </c:pt>
                <c:pt idx="631">
                  <c:v>2023-10-31</c:v>
                </c:pt>
                <c:pt idx="632">
                  <c:v>2023-11-01</c:v>
                </c:pt>
                <c:pt idx="633">
                  <c:v>2023-11-02</c:v>
                </c:pt>
                <c:pt idx="634">
                  <c:v>2023-11-03</c:v>
                </c:pt>
                <c:pt idx="635">
                  <c:v>2023-11-06</c:v>
                </c:pt>
                <c:pt idx="636">
                  <c:v>2023-11-07</c:v>
                </c:pt>
                <c:pt idx="637">
                  <c:v>2023-11-08</c:v>
                </c:pt>
                <c:pt idx="638">
                  <c:v>2023-11-09</c:v>
                </c:pt>
                <c:pt idx="639">
                  <c:v>2023-11-10</c:v>
                </c:pt>
                <c:pt idx="640">
                  <c:v>2023-11-13</c:v>
                </c:pt>
                <c:pt idx="641">
                  <c:v>2023-11-15</c:v>
                </c:pt>
                <c:pt idx="642">
                  <c:v>2023-11-16</c:v>
                </c:pt>
                <c:pt idx="643">
                  <c:v>2023-11-17</c:v>
                </c:pt>
                <c:pt idx="644">
                  <c:v>2023-11-20</c:v>
                </c:pt>
                <c:pt idx="645">
                  <c:v>2023-11-21</c:v>
                </c:pt>
                <c:pt idx="646">
                  <c:v>2023-11-22</c:v>
                </c:pt>
                <c:pt idx="647">
                  <c:v>2023-11-23</c:v>
                </c:pt>
                <c:pt idx="648">
                  <c:v>2023-11-24</c:v>
                </c:pt>
                <c:pt idx="649">
                  <c:v>2023-11-28</c:v>
                </c:pt>
                <c:pt idx="650">
                  <c:v>2023-11-29</c:v>
                </c:pt>
                <c:pt idx="651">
                  <c:v>2023-11-30</c:v>
                </c:pt>
                <c:pt idx="652">
                  <c:v>2023-12-01</c:v>
                </c:pt>
                <c:pt idx="653">
                  <c:v>2023-12-04</c:v>
                </c:pt>
                <c:pt idx="654">
                  <c:v>2023-12-05</c:v>
                </c:pt>
                <c:pt idx="655">
                  <c:v>2023-12-06</c:v>
                </c:pt>
                <c:pt idx="656">
                  <c:v>2023-12-07</c:v>
                </c:pt>
                <c:pt idx="657">
                  <c:v>2023-12-08</c:v>
                </c:pt>
                <c:pt idx="658">
                  <c:v>2023-12-11</c:v>
                </c:pt>
                <c:pt idx="659">
                  <c:v>2023-12-12</c:v>
                </c:pt>
                <c:pt idx="660">
                  <c:v>2023-12-13</c:v>
                </c:pt>
                <c:pt idx="661">
                  <c:v>2023-12-14</c:v>
                </c:pt>
                <c:pt idx="662">
                  <c:v>2023-12-15</c:v>
                </c:pt>
                <c:pt idx="663">
                  <c:v>2023-12-18</c:v>
                </c:pt>
                <c:pt idx="664">
                  <c:v>2023-12-19</c:v>
                </c:pt>
                <c:pt idx="665">
                  <c:v>2023-12-20</c:v>
                </c:pt>
                <c:pt idx="666">
                  <c:v>2023-12-21</c:v>
                </c:pt>
                <c:pt idx="667">
                  <c:v>2023-12-22</c:v>
                </c:pt>
                <c:pt idx="668">
                  <c:v>2023-12-26</c:v>
                </c:pt>
                <c:pt idx="669">
                  <c:v>2023-12-27</c:v>
                </c:pt>
                <c:pt idx="670">
                  <c:v>2023-12-28</c:v>
                </c:pt>
                <c:pt idx="671">
                  <c:v>2023-12-29</c:v>
                </c:pt>
                <c:pt idx="672">
                  <c:v>2024-01-01</c:v>
                </c:pt>
                <c:pt idx="673">
                  <c:v>2024-01-02</c:v>
                </c:pt>
                <c:pt idx="674">
                  <c:v>2024-01-03</c:v>
                </c:pt>
                <c:pt idx="675">
                  <c:v>2024-01-04</c:v>
                </c:pt>
                <c:pt idx="676">
                  <c:v>2024-01-05</c:v>
                </c:pt>
                <c:pt idx="677">
                  <c:v>2024-01-08</c:v>
                </c:pt>
                <c:pt idx="678">
                  <c:v>2024-01-09</c:v>
                </c:pt>
                <c:pt idx="679">
                  <c:v>2024-01-10</c:v>
                </c:pt>
                <c:pt idx="680">
                  <c:v>2024-01-11</c:v>
                </c:pt>
                <c:pt idx="681">
                  <c:v>2024-01-12</c:v>
                </c:pt>
                <c:pt idx="682">
                  <c:v>2024-01-15</c:v>
                </c:pt>
                <c:pt idx="683">
                  <c:v>2024-01-16</c:v>
                </c:pt>
                <c:pt idx="684">
                  <c:v>2024-01-17</c:v>
                </c:pt>
                <c:pt idx="685">
                  <c:v>2024-01-18</c:v>
                </c:pt>
                <c:pt idx="686">
                  <c:v>2024-01-19</c:v>
                </c:pt>
                <c:pt idx="687">
                  <c:v>2024-01-23</c:v>
                </c:pt>
                <c:pt idx="688">
                  <c:v>2024-01-24</c:v>
                </c:pt>
                <c:pt idx="689">
                  <c:v>2024-01-25</c:v>
                </c:pt>
                <c:pt idx="690">
                  <c:v>2024-01-29</c:v>
                </c:pt>
                <c:pt idx="691">
                  <c:v>2024-01-30</c:v>
                </c:pt>
                <c:pt idx="692">
                  <c:v>2024-01-31</c:v>
                </c:pt>
                <c:pt idx="693">
                  <c:v>2024-02-01</c:v>
                </c:pt>
                <c:pt idx="694">
                  <c:v>2024-02-02</c:v>
                </c:pt>
                <c:pt idx="695">
                  <c:v>2024-02-05</c:v>
                </c:pt>
                <c:pt idx="696">
                  <c:v>2024-02-06</c:v>
                </c:pt>
                <c:pt idx="697">
                  <c:v>2024-02-07</c:v>
                </c:pt>
                <c:pt idx="698">
                  <c:v>2024-02-08</c:v>
                </c:pt>
                <c:pt idx="699">
                  <c:v>2024-02-09</c:v>
                </c:pt>
                <c:pt idx="700">
                  <c:v>2024-02-12</c:v>
                </c:pt>
                <c:pt idx="701">
                  <c:v>2024-02-13</c:v>
                </c:pt>
                <c:pt idx="702">
                  <c:v>2024-02-14</c:v>
                </c:pt>
                <c:pt idx="703">
                  <c:v>2024-02-15</c:v>
                </c:pt>
                <c:pt idx="704">
                  <c:v>2024-02-16</c:v>
                </c:pt>
                <c:pt idx="705">
                  <c:v>2024-02-19</c:v>
                </c:pt>
                <c:pt idx="706">
                  <c:v>2024-02-20</c:v>
                </c:pt>
                <c:pt idx="707">
                  <c:v>2024-02-21</c:v>
                </c:pt>
                <c:pt idx="708">
                  <c:v>2024-02-22</c:v>
                </c:pt>
                <c:pt idx="709">
                  <c:v>2024-02-23</c:v>
                </c:pt>
                <c:pt idx="710">
                  <c:v>2024-02-26</c:v>
                </c:pt>
                <c:pt idx="711">
                  <c:v>2024-02-27</c:v>
                </c:pt>
                <c:pt idx="712">
                  <c:v>2024-02-28</c:v>
                </c:pt>
                <c:pt idx="713">
                  <c:v>2024-02-29</c:v>
                </c:pt>
                <c:pt idx="714">
                  <c:v>2024-03-01</c:v>
                </c:pt>
                <c:pt idx="715">
                  <c:v>2024-03-04</c:v>
                </c:pt>
                <c:pt idx="716">
                  <c:v>2024-03-05</c:v>
                </c:pt>
                <c:pt idx="717">
                  <c:v>2024-03-06</c:v>
                </c:pt>
                <c:pt idx="718">
                  <c:v>2024-03-07</c:v>
                </c:pt>
                <c:pt idx="719">
                  <c:v>2024-03-11</c:v>
                </c:pt>
                <c:pt idx="720">
                  <c:v>2024-03-12</c:v>
                </c:pt>
                <c:pt idx="721">
                  <c:v>2024-03-13</c:v>
                </c:pt>
                <c:pt idx="722">
                  <c:v>2024-03-14</c:v>
                </c:pt>
                <c:pt idx="723">
                  <c:v>2024-03-15</c:v>
                </c:pt>
                <c:pt idx="724">
                  <c:v>2024-03-18</c:v>
                </c:pt>
                <c:pt idx="725">
                  <c:v>2024-03-19</c:v>
                </c:pt>
                <c:pt idx="726">
                  <c:v>2024-03-20</c:v>
                </c:pt>
                <c:pt idx="727">
                  <c:v>2024-03-21</c:v>
                </c:pt>
                <c:pt idx="728">
                  <c:v>2024-03-22</c:v>
                </c:pt>
                <c:pt idx="729">
                  <c:v>2024-03-26</c:v>
                </c:pt>
                <c:pt idx="730">
                  <c:v>2024-03-27</c:v>
                </c:pt>
                <c:pt idx="731">
                  <c:v>2024-03-28</c:v>
                </c:pt>
                <c:pt idx="732">
                  <c:v>2024-04-01</c:v>
                </c:pt>
                <c:pt idx="733">
                  <c:v>2024-04-02</c:v>
                </c:pt>
                <c:pt idx="734">
                  <c:v>2024-04-03</c:v>
                </c:pt>
                <c:pt idx="735">
                  <c:v>2024-04-04</c:v>
                </c:pt>
                <c:pt idx="736">
                  <c:v>2024-04-05</c:v>
                </c:pt>
                <c:pt idx="737">
                  <c:v>2024-04-08</c:v>
                </c:pt>
                <c:pt idx="738">
                  <c:v>2024-04-09</c:v>
                </c:pt>
                <c:pt idx="739">
                  <c:v>2024-04-10</c:v>
                </c:pt>
                <c:pt idx="740">
                  <c:v>2024-04-12</c:v>
                </c:pt>
                <c:pt idx="741">
                  <c:v>2024-04-15</c:v>
                </c:pt>
                <c:pt idx="742">
                  <c:v>2024-04-16</c:v>
                </c:pt>
                <c:pt idx="743">
                  <c:v>2024-04-18</c:v>
                </c:pt>
                <c:pt idx="744">
                  <c:v>2024-04-19</c:v>
                </c:pt>
                <c:pt idx="745">
                  <c:v>2024-04-22</c:v>
                </c:pt>
                <c:pt idx="746">
                  <c:v>2024-04-23</c:v>
                </c:pt>
                <c:pt idx="747">
                  <c:v>2024-04-24</c:v>
                </c:pt>
                <c:pt idx="748">
                  <c:v>2024-04-25</c:v>
                </c:pt>
                <c:pt idx="749">
                  <c:v>2024-04-26</c:v>
                </c:pt>
                <c:pt idx="750">
                  <c:v>2024-04-29</c:v>
                </c:pt>
                <c:pt idx="751">
                  <c:v>2024-04-30</c:v>
                </c:pt>
                <c:pt idx="752">
                  <c:v>2024-05-02</c:v>
                </c:pt>
                <c:pt idx="753">
                  <c:v>2024-05-03</c:v>
                </c:pt>
                <c:pt idx="754">
                  <c:v>2024-05-06</c:v>
                </c:pt>
                <c:pt idx="755">
                  <c:v>2024-05-07</c:v>
                </c:pt>
                <c:pt idx="756">
                  <c:v>2024-05-08</c:v>
                </c:pt>
                <c:pt idx="757">
                  <c:v>2024-05-09</c:v>
                </c:pt>
                <c:pt idx="758">
                  <c:v>2024-05-10</c:v>
                </c:pt>
                <c:pt idx="759">
                  <c:v>2024-05-13</c:v>
                </c:pt>
                <c:pt idx="760">
                  <c:v>2024-05-14</c:v>
                </c:pt>
                <c:pt idx="761">
                  <c:v>2024-05-15</c:v>
                </c:pt>
                <c:pt idx="762">
                  <c:v>2024-05-16</c:v>
                </c:pt>
                <c:pt idx="763">
                  <c:v>2024-05-17</c:v>
                </c:pt>
                <c:pt idx="764">
                  <c:v>2024-05-21</c:v>
                </c:pt>
                <c:pt idx="765">
                  <c:v>2024-05-22</c:v>
                </c:pt>
                <c:pt idx="766">
                  <c:v>2024-05-23</c:v>
                </c:pt>
                <c:pt idx="767">
                  <c:v>2024-05-24</c:v>
                </c:pt>
                <c:pt idx="768">
                  <c:v>2024-05-27</c:v>
                </c:pt>
                <c:pt idx="769">
                  <c:v>2024-05-28</c:v>
                </c:pt>
                <c:pt idx="770">
                  <c:v>2024-05-29</c:v>
                </c:pt>
                <c:pt idx="771">
                  <c:v>2024-05-30</c:v>
                </c:pt>
                <c:pt idx="772">
                  <c:v>2024-05-31</c:v>
                </c:pt>
                <c:pt idx="773">
                  <c:v>2024-06-03</c:v>
                </c:pt>
                <c:pt idx="774">
                  <c:v>2024-06-04</c:v>
                </c:pt>
                <c:pt idx="775">
                  <c:v>2024-06-05</c:v>
                </c:pt>
                <c:pt idx="776">
                  <c:v>2024-06-06</c:v>
                </c:pt>
                <c:pt idx="777">
                  <c:v>2024-06-07</c:v>
                </c:pt>
                <c:pt idx="778">
                  <c:v>2024-06-10</c:v>
                </c:pt>
                <c:pt idx="779">
                  <c:v>2024-06-11</c:v>
                </c:pt>
                <c:pt idx="780">
                  <c:v>2024-06-12</c:v>
                </c:pt>
                <c:pt idx="781">
                  <c:v>2024-06-13</c:v>
                </c:pt>
                <c:pt idx="782">
                  <c:v>2024-06-14</c:v>
                </c:pt>
                <c:pt idx="783">
                  <c:v>2024-06-18</c:v>
                </c:pt>
                <c:pt idx="784">
                  <c:v>2024-06-19</c:v>
                </c:pt>
                <c:pt idx="785">
                  <c:v>2024-06-20</c:v>
                </c:pt>
                <c:pt idx="786">
                  <c:v>2024-06-21</c:v>
                </c:pt>
                <c:pt idx="787">
                  <c:v>2024-06-24</c:v>
                </c:pt>
                <c:pt idx="788">
                  <c:v>2024-06-25</c:v>
                </c:pt>
                <c:pt idx="789">
                  <c:v>2024-06-26</c:v>
                </c:pt>
                <c:pt idx="790">
                  <c:v>2024-06-27</c:v>
                </c:pt>
                <c:pt idx="791">
                  <c:v>2024-06-28</c:v>
                </c:pt>
                <c:pt idx="792">
                  <c:v>2024-07-01</c:v>
                </c:pt>
                <c:pt idx="793">
                  <c:v>2024-07-02</c:v>
                </c:pt>
                <c:pt idx="794">
                  <c:v>2024-07-03</c:v>
                </c:pt>
                <c:pt idx="795">
                  <c:v>2024-07-04</c:v>
                </c:pt>
                <c:pt idx="796">
                  <c:v>2024-07-05</c:v>
                </c:pt>
                <c:pt idx="797">
                  <c:v>2024-07-08</c:v>
                </c:pt>
                <c:pt idx="798">
                  <c:v>2024-07-09</c:v>
                </c:pt>
                <c:pt idx="799">
                  <c:v>2024-07-10</c:v>
                </c:pt>
                <c:pt idx="800">
                  <c:v>2024-07-11</c:v>
                </c:pt>
                <c:pt idx="801">
                  <c:v>2024-07-12</c:v>
                </c:pt>
                <c:pt idx="802">
                  <c:v>2024-07-15</c:v>
                </c:pt>
                <c:pt idx="803">
                  <c:v>2024-07-16</c:v>
                </c:pt>
                <c:pt idx="804">
                  <c:v>2024-07-18</c:v>
                </c:pt>
                <c:pt idx="805">
                  <c:v>2024-07-19</c:v>
                </c:pt>
                <c:pt idx="806">
                  <c:v>2024-07-22</c:v>
                </c:pt>
                <c:pt idx="807">
                  <c:v>2024-07-23</c:v>
                </c:pt>
                <c:pt idx="808">
                  <c:v>2024-07-24</c:v>
                </c:pt>
                <c:pt idx="809">
                  <c:v>2024-07-25</c:v>
                </c:pt>
                <c:pt idx="810">
                  <c:v>2024-07-26</c:v>
                </c:pt>
                <c:pt idx="811">
                  <c:v>2024-07-29</c:v>
                </c:pt>
                <c:pt idx="812">
                  <c:v>2024-07-30</c:v>
                </c:pt>
                <c:pt idx="813">
                  <c:v>2024-07-31</c:v>
                </c:pt>
                <c:pt idx="814">
                  <c:v>2024-08-01</c:v>
                </c:pt>
                <c:pt idx="815">
                  <c:v>2024-08-02</c:v>
                </c:pt>
                <c:pt idx="816">
                  <c:v>2024-08-05</c:v>
                </c:pt>
                <c:pt idx="817">
                  <c:v>2024-08-06</c:v>
                </c:pt>
                <c:pt idx="818">
                  <c:v>2024-08-07</c:v>
                </c:pt>
                <c:pt idx="819">
                  <c:v>2024-08-08</c:v>
                </c:pt>
                <c:pt idx="820">
                  <c:v>2024-08-09</c:v>
                </c:pt>
                <c:pt idx="821">
                  <c:v>2024-08-12</c:v>
                </c:pt>
                <c:pt idx="822">
                  <c:v>2024-08-13</c:v>
                </c:pt>
                <c:pt idx="823">
                  <c:v>2024-08-14</c:v>
                </c:pt>
                <c:pt idx="824">
                  <c:v>2024-08-16</c:v>
                </c:pt>
                <c:pt idx="825">
                  <c:v>2024-08-19</c:v>
                </c:pt>
                <c:pt idx="826">
                  <c:v>2024-08-20</c:v>
                </c:pt>
                <c:pt idx="827">
                  <c:v>2024-08-21</c:v>
                </c:pt>
                <c:pt idx="828">
                  <c:v>2024-08-22</c:v>
                </c:pt>
                <c:pt idx="829">
                  <c:v>2024-08-23</c:v>
                </c:pt>
                <c:pt idx="830">
                  <c:v>2024-08-26</c:v>
                </c:pt>
                <c:pt idx="831">
                  <c:v>2024-08-27</c:v>
                </c:pt>
                <c:pt idx="832">
                  <c:v>2024-08-28</c:v>
                </c:pt>
                <c:pt idx="833">
                  <c:v>2024-08-29</c:v>
                </c:pt>
                <c:pt idx="834">
                  <c:v>2024-08-30</c:v>
                </c:pt>
                <c:pt idx="835">
                  <c:v>2024-09-02</c:v>
                </c:pt>
                <c:pt idx="836">
                  <c:v>2024-09-03</c:v>
                </c:pt>
                <c:pt idx="837">
                  <c:v>2024-09-04</c:v>
                </c:pt>
                <c:pt idx="838">
                  <c:v>2024-09-05</c:v>
                </c:pt>
                <c:pt idx="839">
                  <c:v>2024-09-06</c:v>
                </c:pt>
                <c:pt idx="840">
                  <c:v>2024-09-09</c:v>
                </c:pt>
                <c:pt idx="841">
                  <c:v>2024-09-10</c:v>
                </c:pt>
                <c:pt idx="842">
                  <c:v>2024-09-11</c:v>
                </c:pt>
                <c:pt idx="843">
                  <c:v>2024-09-12</c:v>
                </c:pt>
                <c:pt idx="844">
                  <c:v>2024-09-13</c:v>
                </c:pt>
                <c:pt idx="845">
                  <c:v>2024-09-16</c:v>
                </c:pt>
                <c:pt idx="846">
                  <c:v>2024-09-17</c:v>
                </c:pt>
                <c:pt idx="847">
                  <c:v>2024-09-18</c:v>
                </c:pt>
                <c:pt idx="848">
                  <c:v>2024-09-19</c:v>
                </c:pt>
                <c:pt idx="849">
                  <c:v>2024-09-20</c:v>
                </c:pt>
                <c:pt idx="850">
                  <c:v>2024-09-23</c:v>
                </c:pt>
                <c:pt idx="851">
                  <c:v>2024-09-24</c:v>
                </c:pt>
                <c:pt idx="852">
                  <c:v>2024-09-25</c:v>
                </c:pt>
                <c:pt idx="853">
                  <c:v>2024-09-26</c:v>
                </c:pt>
                <c:pt idx="854">
                  <c:v>2024-09-27</c:v>
                </c:pt>
                <c:pt idx="855">
                  <c:v>2024-09-30</c:v>
                </c:pt>
                <c:pt idx="856">
                  <c:v>2024-10-01</c:v>
                </c:pt>
                <c:pt idx="857">
                  <c:v>2024-10-03</c:v>
                </c:pt>
                <c:pt idx="858">
                  <c:v>2024-10-04</c:v>
                </c:pt>
                <c:pt idx="859">
                  <c:v>2024-10-07</c:v>
                </c:pt>
                <c:pt idx="860">
                  <c:v>2024-10-08</c:v>
                </c:pt>
                <c:pt idx="861">
                  <c:v>2024-10-09</c:v>
                </c:pt>
                <c:pt idx="862">
                  <c:v>2024-10-10</c:v>
                </c:pt>
                <c:pt idx="863">
                  <c:v>2024-10-11</c:v>
                </c:pt>
                <c:pt idx="864">
                  <c:v>2024-10-14</c:v>
                </c:pt>
                <c:pt idx="865">
                  <c:v>2024-10-15</c:v>
                </c:pt>
                <c:pt idx="866">
                  <c:v>2024-10-16</c:v>
                </c:pt>
                <c:pt idx="867">
                  <c:v>2024-10-17</c:v>
                </c:pt>
                <c:pt idx="868">
                  <c:v>2024-10-18</c:v>
                </c:pt>
                <c:pt idx="869">
                  <c:v>2024-10-21</c:v>
                </c:pt>
                <c:pt idx="870">
                  <c:v>2024-10-22</c:v>
                </c:pt>
                <c:pt idx="871">
                  <c:v>2024-10-23</c:v>
                </c:pt>
                <c:pt idx="872">
                  <c:v>2024-10-24</c:v>
                </c:pt>
                <c:pt idx="873">
                  <c:v>2024-10-25</c:v>
                </c:pt>
                <c:pt idx="874">
                  <c:v>2024-10-28</c:v>
                </c:pt>
                <c:pt idx="875">
                  <c:v>2024-10-29</c:v>
                </c:pt>
                <c:pt idx="876">
                  <c:v>2024-10-30</c:v>
                </c:pt>
                <c:pt idx="877">
                  <c:v>2024-10-31</c:v>
                </c:pt>
                <c:pt idx="878">
                  <c:v>2024-11-01</c:v>
                </c:pt>
                <c:pt idx="879">
                  <c:v>2024-11-04</c:v>
                </c:pt>
                <c:pt idx="880">
                  <c:v>2024-11-05</c:v>
                </c:pt>
                <c:pt idx="881">
                  <c:v>2024-11-06</c:v>
                </c:pt>
                <c:pt idx="882">
                  <c:v>2024-11-07</c:v>
                </c:pt>
                <c:pt idx="883">
                  <c:v>2024-11-08</c:v>
                </c:pt>
                <c:pt idx="884">
                  <c:v>2024-11-11</c:v>
                </c:pt>
                <c:pt idx="885">
                  <c:v>2024-11-12</c:v>
                </c:pt>
                <c:pt idx="886">
                  <c:v>2024-11-13</c:v>
                </c:pt>
                <c:pt idx="887">
                  <c:v>2024-11-14</c:v>
                </c:pt>
                <c:pt idx="888">
                  <c:v>2024-11-18</c:v>
                </c:pt>
                <c:pt idx="889">
                  <c:v>2024-11-19</c:v>
                </c:pt>
                <c:pt idx="890">
                  <c:v>2024-11-21</c:v>
                </c:pt>
                <c:pt idx="891">
                  <c:v>2024-11-22</c:v>
                </c:pt>
                <c:pt idx="892">
                  <c:v>2024-11-25</c:v>
                </c:pt>
                <c:pt idx="893">
                  <c:v>2024-11-26</c:v>
                </c:pt>
                <c:pt idx="894">
                  <c:v>2024-11-27</c:v>
                </c:pt>
                <c:pt idx="895">
                  <c:v>2024-11-28</c:v>
                </c:pt>
                <c:pt idx="896">
                  <c:v>2024-11-29</c:v>
                </c:pt>
                <c:pt idx="897">
                  <c:v>2024-12-02</c:v>
                </c:pt>
                <c:pt idx="898">
                  <c:v>2024-12-03</c:v>
                </c:pt>
                <c:pt idx="899">
                  <c:v>2024-12-04</c:v>
                </c:pt>
                <c:pt idx="900">
                  <c:v>2024-12-05</c:v>
                </c:pt>
                <c:pt idx="901">
                  <c:v>2024-12-06</c:v>
                </c:pt>
                <c:pt idx="902">
                  <c:v>2024-12-09</c:v>
                </c:pt>
                <c:pt idx="903">
                  <c:v>2024-12-10</c:v>
                </c:pt>
                <c:pt idx="904">
                  <c:v>2024-12-11</c:v>
                </c:pt>
                <c:pt idx="905">
                  <c:v>2024-12-12</c:v>
                </c:pt>
                <c:pt idx="906">
                  <c:v>2024-12-13</c:v>
                </c:pt>
                <c:pt idx="907">
                  <c:v>2024-12-16</c:v>
                </c:pt>
                <c:pt idx="908">
                  <c:v>2024-12-17</c:v>
                </c:pt>
                <c:pt idx="909">
                  <c:v>2024-12-18</c:v>
                </c:pt>
                <c:pt idx="910">
                  <c:v>2024-12-19</c:v>
                </c:pt>
                <c:pt idx="911">
                  <c:v>2024-12-20</c:v>
                </c:pt>
                <c:pt idx="912">
                  <c:v>2024-12-23</c:v>
                </c:pt>
                <c:pt idx="913">
                  <c:v>2024-12-24</c:v>
                </c:pt>
                <c:pt idx="914">
                  <c:v>2024-12-26</c:v>
                </c:pt>
                <c:pt idx="915">
                  <c:v>2024-12-27</c:v>
                </c:pt>
                <c:pt idx="916">
                  <c:v>2024-12-30</c:v>
                </c:pt>
                <c:pt idx="917">
                  <c:v>2024-12-31</c:v>
                </c:pt>
                <c:pt idx="918">
                  <c:v>2025-01-01</c:v>
                </c:pt>
                <c:pt idx="919">
                  <c:v>2025-01-02</c:v>
                </c:pt>
                <c:pt idx="920">
                  <c:v>2025-01-03</c:v>
                </c:pt>
                <c:pt idx="921">
                  <c:v>2025-01-06</c:v>
                </c:pt>
                <c:pt idx="922">
                  <c:v>2025-01-07</c:v>
                </c:pt>
                <c:pt idx="923">
                  <c:v>2025-01-08</c:v>
                </c:pt>
                <c:pt idx="924">
                  <c:v>2025-01-09</c:v>
                </c:pt>
                <c:pt idx="925">
                  <c:v>2025-01-10</c:v>
                </c:pt>
                <c:pt idx="926">
                  <c:v>2025-01-13</c:v>
                </c:pt>
                <c:pt idx="927">
                  <c:v>2025-01-14</c:v>
                </c:pt>
                <c:pt idx="928">
                  <c:v>2025-01-15</c:v>
                </c:pt>
                <c:pt idx="929">
                  <c:v>2025-01-16</c:v>
                </c:pt>
                <c:pt idx="930">
                  <c:v>2025-01-17</c:v>
                </c:pt>
                <c:pt idx="931">
                  <c:v>2025-01-20</c:v>
                </c:pt>
                <c:pt idx="932">
                  <c:v>2025-01-21</c:v>
                </c:pt>
                <c:pt idx="933">
                  <c:v>2025-01-22</c:v>
                </c:pt>
                <c:pt idx="934">
                  <c:v>2025-01-23</c:v>
                </c:pt>
                <c:pt idx="935">
                  <c:v>2025-01-24</c:v>
                </c:pt>
                <c:pt idx="936">
                  <c:v>2025-01-27</c:v>
                </c:pt>
                <c:pt idx="937">
                  <c:v>2025-01-28</c:v>
                </c:pt>
                <c:pt idx="938">
                  <c:v>2025-01-29</c:v>
                </c:pt>
                <c:pt idx="939">
                  <c:v>2025-01-30</c:v>
                </c:pt>
                <c:pt idx="940">
                  <c:v>2025-01-31</c:v>
                </c:pt>
                <c:pt idx="941">
                  <c:v>2025-02-01</c:v>
                </c:pt>
                <c:pt idx="942">
                  <c:v>2025-02-03</c:v>
                </c:pt>
                <c:pt idx="943">
                  <c:v>2025-02-04</c:v>
                </c:pt>
                <c:pt idx="944">
                  <c:v>2025-02-05</c:v>
                </c:pt>
                <c:pt idx="945">
                  <c:v>2025-02-06</c:v>
                </c:pt>
                <c:pt idx="946">
                  <c:v>2025-02-07</c:v>
                </c:pt>
                <c:pt idx="947">
                  <c:v>2025-02-10</c:v>
                </c:pt>
                <c:pt idx="948">
                  <c:v>2025-02-11</c:v>
                </c:pt>
                <c:pt idx="949">
                  <c:v>2025-02-12</c:v>
                </c:pt>
                <c:pt idx="950">
                  <c:v>2025-02-13</c:v>
                </c:pt>
                <c:pt idx="951">
                  <c:v>2025-02-14</c:v>
                </c:pt>
                <c:pt idx="952">
                  <c:v>2025-02-17</c:v>
                </c:pt>
                <c:pt idx="953">
                  <c:v>2025-02-18</c:v>
                </c:pt>
                <c:pt idx="954">
                  <c:v>2025-02-19</c:v>
                </c:pt>
                <c:pt idx="955">
                  <c:v>2025-02-20</c:v>
                </c:pt>
                <c:pt idx="956">
                  <c:v>2025-02-21</c:v>
                </c:pt>
                <c:pt idx="957">
                  <c:v>2025-02-24</c:v>
                </c:pt>
                <c:pt idx="958">
                  <c:v>2025-02-25</c:v>
                </c:pt>
                <c:pt idx="959">
                  <c:v>2025-02-27</c:v>
                </c:pt>
                <c:pt idx="960">
                  <c:v>2025-02-28</c:v>
                </c:pt>
                <c:pt idx="961">
                  <c:v>2025-03-03</c:v>
                </c:pt>
                <c:pt idx="962">
                  <c:v>2025-03-04</c:v>
                </c:pt>
                <c:pt idx="963">
                  <c:v>2025-03-05</c:v>
                </c:pt>
                <c:pt idx="964">
                  <c:v>2025-03-06</c:v>
                </c:pt>
                <c:pt idx="965">
                  <c:v>2025-03-07</c:v>
                </c:pt>
                <c:pt idx="966">
                  <c:v>2025-03-10</c:v>
                </c:pt>
                <c:pt idx="967">
                  <c:v>2025-03-11</c:v>
                </c:pt>
                <c:pt idx="968">
                  <c:v>2025-03-12</c:v>
                </c:pt>
                <c:pt idx="969">
                  <c:v>2025-03-13</c:v>
                </c:pt>
                <c:pt idx="970">
                  <c:v>2025-03-17</c:v>
                </c:pt>
                <c:pt idx="971">
                  <c:v>2025-03-18</c:v>
                </c:pt>
                <c:pt idx="972">
                  <c:v>2025-03-19</c:v>
                </c:pt>
                <c:pt idx="973">
                  <c:v>2025-03-20</c:v>
                </c:pt>
                <c:pt idx="974">
                  <c:v>2025-03-21</c:v>
                </c:pt>
                <c:pt idx="975">
                  <c:v>2025-03-24</c:v>
                </c:pt>
                <c:pt idx="976">
                  <c:v>2025-03-25</c:v>
                </c:pt>
                <c:pt idx="977">
                  <c:v>2025-03-26</c:v>
                </c:pt>
                <c:pt idx="978">
                  <c:v>2025-03-27</c:v>
                </c:pt>
                <c:pt idx="979">
                  <c:v>2025-03-28</c:v>
                </c:pt>
                <c:pt idx="980">
                  <c:v>2025-04-01</c:v>
                </c:pt>
                <c:pt idx="981">
                  <c:v>2025-04-02</c:v>
                </c:pt>
                <c:pt idx="982">
                  <c:v>2025-04-03</c:v>
                </c:pt>
                <c:pt idx="983">
                  <c:v>2025-04-04</c:v>
                </c:pt>
                <c:pt idx="984">
                  <c:v>2025-04-07</c:v>
                </c:pt>
                <c:pt idx="985">
                  <c:v>2025-04-08</c:v>
                </c:pt>
                <c:pt idx="986">
                  <c:v>2025-04-09</c:v>
                </c:pt>
                <c:pt idx="987">
                  <c:v>2025-04-11</c:v>
                </c:pt>
                <c:pt idx="988">
                  <c:v>2025-04-15</c:v>
                </c:pt>
                <c:pt idx="989">
                  <c:v>2025-04-16</c:v>
                </c:pt>
                <c:pt idx="990">
                  <c:v>2025-04-17</c:v>
                </c:pt>
                <c:pt idx="991">
                  <c:v>2025-04-21</c:v>
                </c:pt>
                <c:pt idx="992">
                  <c:v>2025-04-22</c:v>
                </c:pt>
                <c:pt idx="993">
                  <c:v>2025-04-23</c:v>
                </c:pt>
                <c:pt idx="994">
                  <c:v>2025-04-24</c:v>
                </c:pt>
                <c:pt idx="995">
                  <c:v>2025-04-25</c:v>
                </c:pt>
                <c:pt idx="996">
                  <c:v>2025-04-28</c:v>
                </c:pt>
                <c:pt idx="997">
                  <c:v>2025-04-29</c:v>
                </c:pt>
                <c:pt idx="998">
                  <c:v>2025-04-30</c:v>
                </c:pt>
                <c:pt idx="999">
                  <c:v>2025-05-02</c:v>
                </c:pt>
                <c:pt idx="1000">
                  <c:v>2025-05-05</c:v>
                </c:pt>
                <c:pt idx="1001">
                  <c:v>2025-05-06</c:v>
                </c:pt>
                <c:pt idx="1002">
                  <c:v>2025-05-07</c:v>
                </c:pt>
                <c:pt idx="1003">
                  <c:v>2025-05-08</c:v>
                </c:pt>
                <c:pt idx="1004">
                  <c:v>2025-05-09</c:v>
                </c:pt>
                <c:pt idx="1005">
                  <c:v>2025-05-12</c:v>
                </c:pt>
                <c:pt idx="1006">
                  <c:v>2025-05-13</c:v>
                </c:pt>
                <c:pt idx="1007">
                  <c:v>2025-05-14</c:v>
                </c:pt>
                <c:pt idx="1008">
                  <c:v>2025-05-15</c:v>
                </c:pt>
                <c:pt idx="1009">
                  <c:v>2025-05-16</c:v>
                </c:pt>
                <c:pt idx="1010">
                  <c:v>2025-05-19</c:v>
                </c:pt>
                <c:pt idx="1011">
                  <c:v>2025-05-20</c:v>
                </c:pt>
                <c:pt idx="1012">
                  <c:v>2025-05-21</c:v>
                </c:pt>
                <c:pt idx="1013">
                  <c:v>2025-05-22</c:v>
                </c:pt>
                <c:pt idx="1014">
                  <c:v>2025-05-23</c:v>
                </c:pt>
                <c:pt idx="1015">
                  <c:v>2025-05-26</c:v>
                </c:pt>
                <c:pt idx="1016">
                  <c:v>2025-05-27</c:v>
                </c:pt>
                <c:pt idx="1017">
                  <c:v>2025-05-28</c:v>
                </c:pt>
                <c:pt idx="1018">
                  <c:v>2025-05-29</c:v>
                </c:pt>
                <c:pt idx="1019">
                  <c:v>2025-05-30</c:v>
                </c:pt>
                <c:pt idx="1020">
                  <c:v>2025-06-02</c:v>
                </c:pt>
                <c:pt idx="1021">
                  <c:v>2025-06-03</c:v>
                </c:pt>
                <c:pt idx="1022">
                  <c:v>2025-06-04</c:v>
                </c:pt>
                <c:pt idx="1023">
                  <c:v>2025-06-05</c:v>
                </c:pt>
                <c:pt idx="1024">
                  <c:v>2025-06-06</c:v>
                </c:pt>
                <c:pt idx="1025">
                  <c:v>2025-06-09</c:v>
                </c:pt>
                <c:pt idx="1026">
                  <c:v>2025-06-10</c:v>
                </c:pt>
                <c:pt idx="1027">
                  <c:v>2025-06-11</c:v>
                </c:pt>
                <c:pt idx="1028">
                  <c:v>2025-06-12</c:v>
                </c:pt>
                <c:pt idx="1029">
                  <c:v>2025-06-13</c:v>
                </c:pt>
                <c:pt idx="1030">
                  <c:v>2025-06-16</c:v>
                </c:pt>
                <c:pt idx="1031">
                  <c:v>2025-06-17</c:v>
                </c:pt>
                <c:pt idx="1032">
                  <c:v>2025-06-18</c:v>
                </c:pt>
                <c:pt idx="1033">
                  <c:v>2025-06-19</c:v>
                </c:pt>
                <c:pt idx="1034">
                  <c:v>2025-06-20</c:v>
                </c:pt>
                <c:pt idx="1035">
                  <c:v>2025-06-23</c:v>
                </c:pt>
                <c:pt idx="1036">
                  <c:v>2025-06-24</c:v>
                </c:pt>
                <c:pt idx="1037">
                  <c:v>2025-06-25</c:v>
                </c:pt>
                <c:pt idx="1038">
                  <c:v>2025-06-26</c:v>
                </c:pt>
                <c:pt idx="1039">
                  <c:v>2025-06-27</c:v>
                </c:pt>
                <c:pt idx="1040">
                  <c:v>2025-06-30</c:v>
                </c:pt>
                <c:pt idx="1041">
                  <c:v>2025-07-01</c:v>
                </c:pt>
                <c:pt idx="1042">
                  <c:v>2025-07-02</c:v>
                </c:pt>
                <c:pt idx="1043">
                  <c:v>2025-07-03</c:v>
                </c:pt>
                <c:pt idx="1044">
                  <c:v>2025-07-04</c:v>
                </c:pt>
                <c:pt idx="1045">
                  <c:v>2025-07-07</c:v>
                </c:pt>
                <c:pt idx="1046">
                  <c:v>2025-07-08</c:v>
                </c:pt>
                <c:pt idx="1047">
                  <c:v>2025-07-09</c:v>
                </c:pt>
                <c:pt idx="1048">
                  <c:v>2025-07-10</c:v>
                </c:pt>
                <c:pt idx="1049">
                  <c:v>2025-07-11</c:v>
                </c:pt>
                <c:pt idx="1050">
                  <c:v>2025-07-14</c:v>
                </c:pt>
                <c:pt idx="1051">
                  <c:v>2025-07-15</c:v>
                </c:pt>
                <c:pt idx="1052">
                  <c:v>2025-07-16</c:v>
                </c:pt>
                <c:pt idx="1053">
                  <c:v>2025-07-17</c:v>
                </c:pt>
                <c:pt idx="1054">
                  <c:v>2025-07-18</c:v>
                </c:pt>
                <c:pt idx="1055">
                  <c:v>2025-07-21</c:v>
                </c:pt>
                <c:pt idx="1056">
                  <c:v>2025-07-22</c:v>
                </c:pt>
                <c:pt idx="1057">
                  <c:v>2025-07-23</c:v>
                </c:pt>
                <c:pt idx="1058">
                  <c:v>2025-07-24</c:v>
                </c:pt>
                <c:pt idx="1059">
                  <c:v>2025-07-25</c:v>
                </c:pt>
                <c:pt idx="1060">
                  <c:v>2025-07-28</c:v>
                </c:pt>
                <c:pt idx="1061">
                  <c:v>2025-07-29</c:v>
                </c:pt>
                <c:pt idx="1062">
                  <c:v>2025-07-30</c:v>
                </c:pt>
                <c:pt idx="1063">
                  <c:v>2025-07-31</c:v>
                </c:pt>
                <c:pt idx="1064">
                  <c:v>2025-08-01</c:v>
                </c:pt>
                <c:pt idx="1065">
                  <c:v>2025-08-04</c:v>
                </c:pt>
                <c:pt idx="1066">
                  <c:v>2025-08-05</c:v>
                </c:pt>
                <c:pt idx="1067">
                  <c:v>2025-08-06</c:v>
                </c:pt>
                <c:pt idx="1068">
                  <c:v>2025-08-07</c:v>
                </c:pt>
                <c:pt idx="1069">
                  <c:v>2025-08-08</c:v>
                </c:pt>
                <c:pt idx="1070">
                  <c:v>2025-08-11</c:v>
                </c:pt>
                <c:pt idx="1071">
                  <c:v>2025-08-12</c:v>
                </c:pt>
                <c:pt idx="1072">
                  <c:v>2025-08-13</c:v>
                </c:pt>
                <c:pt idx="1073">
                  <c:v>2025-08-14</c:v>
                </c:pt>
                <c:pt idx="1074">
                  <c:v>2025-08-18</c:v>
                </c:pt>
                <c:pt idx="1075">
                  <c:v>2025-08-19</c:v>
                </c:pt>
                <c:pt idx="1076">
                  <c:v>2025-08-20</c:v>
                </c:pt>
                <c:pt idx="1077">
                  <c:v>2025-08-21</c:v>
                </c:pt>
                <c:pt idx="1078">
                  <c:v>2025-08-22</c:v>
                </c:pt>
                <c:pt idx="1079">
                  <c:v>2025-08-25</c:v>
                </c:pt>
                <c:pt idx="1080">
                  <c:v>2025-08-26</c:v>
                </c:pt>
                <c:pt idx="1081">
                  <c:v>2025-08-28</c:v>
                </c:pt>
                <c:pt idx="1082">
                  <c:v>2025-08-29</c:v>
                </c:pt>
                <c:pt idx="1083">
                  <c:v>2025-09-01</c:v>
                </c:pt>
                <c:pt idx="1084">
                  <c:v>2025-09-02</c:v>
                </c:pt>
                <c:pt idx="1085">
                  <c:v>2025-09-03</c:v>
                </c:pt>
                <c:pt idx="1086">
                  <c:v>2025-09-04</c:v>
                </c:pt>
                <c:pt idx="1087">
                  <c:v>2025-09-05</c:v>
                </c:pt>
                <c:pt idx="1088">
                  <c:v>2025-09-08</c:v>
                </c:pt>
                <c:pt idx="1089">
                  <c:v>2025-09-09</c:v>
                </c:pt>
                <c:pt idx="1090">
                  <c:v>2025-09-10</c:v>
                </c:pt>
                <c:pt idx="1091">
                  <c:v>2025-09-11</c:v>
                </c:pt>
                <c:pt idx="1092">
                  <c:v>2025-09-12</c:v>
                </c:pt>
                <c:pt idx="1093">
                  <c:v>2025-09-15</c:v>
                </c:pt>
                <c:pt idx="1094">
                  <c:v>2025-09-16</c:v>
                </c:pt>
                <c:pt idx="1095">
                  <c:v>2025-09-17</c:v>
                </c:pt>
                <c:pt idx="1096">
                  <c:v>2025-09-18</c:v>
                </c:pt>
                <c:pt idx="1097">
                  <c:v>2025-09-19</c:v>
                </c:pt>
                <c:pt idx="1098">
                  <c:v>2025-09-22</c:v>
                </c:pt>
                <c:pt idx="1099">
                  <c:v>2025-09-23</c:v>
                </c:pt>
                <c:pt idx="1100">
                  <c:v>2025-09-24</c:v>
                </c:pt>
                <c:pt idx="1101">
                  <c:v>2025-09-25</c:v>
                </c:pt>
                <c:pt idx="1102">
                  <c:v>2025-09-26</c:v>
                </c:pt>
                <c:pt idx="1103">
                  <c:v>2025-09-29</c:v>
                </c:pt>
                <c:pt idx="1104">
                  <c:v>2025-09-30</c:v>
                </c:pt>
                <c:pt idx="1105">
                  <c:v>2025-10-01</c:v>
                </c:pt>
                <c:pt idx="1106">
                  <c:v>2025-10-03</c:v>
                </c:pt>
                <c:pt idx="1107">
                  <c:v>2025-10-06</c:v>
                </c:pt>
                <c:pt idx="1108">
                  <c:v>2025-10-07</c:v>
                </c:pt>
                <c:pt idx="1109">
                  <c:v>2025-10-08</c:v>
                </c:pt>
                <c:pt idx="1110">
                  <c:v>2025-10-09</c:v>
                </c:pt>
                <c:pt idx="1111">
                  <c:v>2025-10-10</c:v>
                </c:pt>
                <c:pt idx="1112">
                  <c:v>2025-10-13</c:v>
                </c:pt>
                <c:pt idx="1113">
                  <c:v>2025-10-14</c:v>
                </c:pt>
                <c:pt idx="1114">
                  <c:v>2025-10-15</c:v>
                </c:pt>
                <c:pt idx="1115">
                  <c:v>2025-10-16</c:v>
                </c:pt>
                <c:pt idx="1116">
                  <c:v>2025-10-17</c:v>
                </c:pt>
                <c:pt idx="1117">
                  <c:v>2025-10-20</c:v>
                </c:pt>
                <c:pt idx="1118">
                  <c:v>2025-10-21</c:v>
                </c:pt>
                <c:pt idx="1119">
                  <c:v>2025-10-23</c:v>
                </c:pt>
                <c:pt idx="1120">
                  <c:v>2025-10-24</c:v>
                </c:pt>
                <c:pt idx="1121">
                  <c:v>2025-10-27</c:v>
                </c:pt>
                <c:pt idx="1122">
                  <c:v>2025-10-28</c:v>
                </c:pt>
                <c:pt idx="1123">
                  <c:v>2025-10-29</c:v>
                </c:pt>
                <c:pt idx="1124">
                  <c:v>2025-10-30</c:v>
                </c:pt>
                <c:pt idx="1125">
                  <c:v>2025-10-31</c:v>
                </c:pt>
                <c:pt idx="1126">
                  <c:v>2025-11-03</c:v>
                </c:pt>
                <c:pt idx="1127">
                  <c:v>2025-11-04</c:v>
                </c:pt>
                <c:pt idx="1128">
                  <c:v>2025-11-06</c:v>
                </c:pt>
                <c:pt idx="1129">
                  <c:v>2025-11-07</c:v>
                </c:pt>
                <c:pt idx="1130">
                  <c:v>2025-11-10</c:v>
                </c:pt>
                <c:pt idx="1131">
                  <c:v>2025-11-11</c:v>
                </c:pt>
                <c:pt idx="1132">
                  <c:v>2025-11-12</c:v>
                </c:pt>
                <c:pt idx="1133">
                  <c:v>2025-11-13</c:v>
                </c:pt>
                <c:pt idx="1134">
                  <c:v>2025-11-14</c:v>
                </c:pt>
                <c:pt idx="1135">
                  <c:v>2025-11-17</c:v>
                </c:pt>
                <c:pt idx="1136">
                  <c:v>2025-11-18</c:v>
                </c:pt>
                <c:pt idx="1137">
                  <c:v>2025-11-19</c:v>
                </c:pt>
                <c:pt idx="1138">
                  <c:v>2025-11-20</c:v>
                </c:pt>
                <c:pt idx="1139">
                  <c:v>2025-11-21</c:v>
                </c:pt>
                <c:pt idx="1140">
                  <c:v>2025-11-24</c:v>
                </c:pt>
                <c:pt idx="1141">
                  <c:v>2025-11-25</c:v>
                </c:pt>
                <c:pt idx="1142">
                  <c:v>2025-11-26</c:v>
                </c:pt>
                <c:pt idx="1143">
                  <c:v>2025-11-27</c:v>
                </c:pt>
                <c:pt idx="1144">
                  <c:v>2025-11-28</c:v>
                </c:pt>
                <c:pt idx="1145">
                  <c:v>2025-12-01</c:v>
                </c:pt>
                <c:pt idx="1146">
                  <c:v>2025-12-02</c:v>
                </c:pt>
                <c:pt idx="1147">
                  <c:v>2025-12-03</c:v>
                </c:pt>
                <c:pt idx="1148">
                  <c:v>2025-12-04</c:v>
                </c:pt>
                <c:pt idx="1149">
                  <c:v>2025-12-05</c:v>
                </c:pt>
                <c:pt idx="1150">
                  <c:v>2025-12-08</c:v>
                </c:pt>
                <c:pt idx="1151">
                  <c:v>2025-12-09</c:v>
                </c:pt>
                <c:pt idx="1152">
                  <c:v>2025-12-10</c:v>
                </c:pt>
                <c:pt idx="1153">
                  <c:v>2025-12-11</c:v>
                </c:pt>
                <c:pt idx="1154">
                  <c:v>2025-12-12</c:v>
                </c:pt>
                <c:pt idx="1155">
                  <c:v>2025-12-15</c:v>
                </c:pt>
                <c:pt idx="1156">
                  <c:v>2025-12-16</c:v>
                </c:pt>
                <c:pt idx="1157">
                  <c:v>2025-12-17</c:v>
                </c:pt>
                <c:pt idx="1158">
                  <c:v>2025-12-18</c:v>
                </c:pt>
                <c:pt idx="1159">
                  <c:v>2025-12-19</c:v>
                </c:pt>
                <c:pt idx="1160">
                  <c:v>2025-12-22</c:v>
                </c:pt>
                <c:pt idx="1161">
                  <c:v>2025-12-23</c:v>
                </c:pt>
                <c:pt idx="1162">
                  <c:v>2025-12-24</c:v>
                </c:pt>
                <c:pt idx="1163">
                  <c:v>2025-12-26</c:v>
                </c:pt>
                <c:pt idx="1164">
                  <c:v>2025-12-29</c:v>
                </c:pt>
                <c:pt idx="1165">
                  <c:v>2025-12-30</c:v>
                </c:pt>
                <c:pt idx="1166">
                  <c:v>2025-12-31</c:v>
                </c:pt>
                <c:pt idx="1167">
                  <c:v>2026-01-01</c:v>
                </c:pt>
                <c:pt idx="1168">
                  <c:v>2026-01-02</c:v>
                </c:pt>
                <c:pt idx="1169">
                  <c:v>2026-01-05</c:v>
                </c:pt>
                <c:pt idx="1170">
                  <c:v>2026-01-06</c:v>
                </c:pt>
                <c:pt idx="1171">
                  <c:v>2026-01-07</c:v>
                </c:pt>
                <c:pt idx="1172">
                  <c:v>2026-01-08</c:v>
                </c:pt>
                <c:pt idx="1173">
                  <c:v>2026-01-09</c:v>
                </c:pt>
                <c:pt idx="1174">
                  <c:v>2026-01-12</c:v>
                </c:pt>
                <c:pt idx="1175">
                  <c:v>2026-01-13</c:v>
                </c:pt>
                <c:pt idx="1176">
                  <c:v>2026-01-14</c:v>
                </c:pt>
                <c:pt idx="1177">
                  <c:v>2026-01-15</c:v>
                </c:pt>
                <c:pt idx="1178">
                  <c:v>2026-01-16</c:v>
                </c:pt>
                <c:pt idx="1179">
                  <c:v>2026-01-19</c:v>
                </c:pt>
                <c:pt idx="1180">
                  <c:v>2026-01-20</c:v>
                </c:pt>
                <c:pt idx="1181">
                  <c:v>2026-01-21</c:v>
                </c:pt>
                <c:pt idx="1182">
                  <c:v>2026-01-22</c:v>
                </c:pt>
                <c:pt idx="1183">
                  <c:v>2026-01-23</c:v>
                </c:pt>
                <c:pt idx="1184">
                  <c:v>2026-01-27</c:v>
                </c:pt>
                <c:pt idx="1185">
                  <c:v>2026-01-28</c:v>
                </c:pt>
                <c:pt idx="1186">
                  <c:v>2026-01-29</c:v>
                </c:pt>
                <c:pt idx="1187">
                  <c:v>2026-01-30</c:v>
                </c:pt>
                <c:pt idx="1188">
                  <c:v>2026-02-02</c:v>
                </c:pt>
                <c:pt idx="1189">
                  <c:v>2026-02-03</c:v>
                </c:pt>
                <c:pt idx="1190">
                  <c:v>2026-02-04</c:v>
                </c:pt>
                <c:pt idx="1191">
                  <c:v>2026-02-05</c:v>
                </c:pt>
                <c:pt idx="1192">
                  <c:v>2026-02-06</c:v>
                </c:pt>
                <c:pt idx="1193">
                  <c:v>2026-02-09</c:v>
                </c:pt>
                <c:pt idx="1194">
                  <c:v>2026-02-10</c:v>
                </c:pt>
                <c:pt idx="1195">
                  <c:v>2026-02-11</c:v>
                </c:pt>
                <c:pt idx="1196">
                  <c:v>2026-02-12</c:v>
                </c:pt>
                <c:pt idx="1197">
                  <c:v>2026-02-13</c:v>
                </c:pt>
                <c:pt idx="1198">
                  <c:v>2026-02-16</c:v>
                </c:pt>
                <c:pt idx="1199">
                  <c:v>2026-02-17</c:v>
                </c:pt>
                <c:pt idx="1200">
                  <c:v>2026-02-18</c:v>
                </c:pt>
                <c:pt idx="1201">
                  <c:v>2026-02-19</c:v>
                </c:pt>
                <c:pt idx="1202">
                  <c:v>2026-02-20</c:v>
                </c:pt>
                <c:pt idx="1203">
                  <c:v>2026-02-23</c:v>
                </c:pt>
                <c:pt idx="1204">
                  <c:v>2026-02-24</c:v>
                </c:pt>
                <c:pt idx="1205">
                  <c:v>2026-02-25</c:v>
                </c:pt>
                <c:pt idx="1206">
                  <c:v>2026-02-26</c:v>
                </c:pt>
                <c:pt idx="1207">
                  <c:v>2026-02-27</c:v>
                </c:pt>
                <c:pt idx="1208">
                  <c:v>2026-03-02</c:v>
                </c:pt>
                <c:pt idx="1209">
                  <c:v>2026-03-04</c:v>
                </c:pt>
                <c:pt idx="1210">
                  <c:v>2026-03-05</c:v>
                </c:pt>
                <c:pt idx="1211">
                  <c:v>2026-03-06</c:v>
                </c:pt>
                <c:pt idx="1212">
                  <c:v>2026-03-09</c:v>
                </c:pt>
                <c:pt idx="1213">
                  <c:v>2026-03-10</c:v>
                </c:pt>
                <c:pt idx="1214">
                  <c:v>2026-03-11</c:v>
                </c:pt>
                <c:pt idx="1215">
                  <c:v>2026-03-12</c:v>
                </c:pt>
                <c:pt idx="1216">
                  <c:v>2026-03-13</c:v>
                </c:pt>
                <c:pt idx="1217">
                  <c:v>2026-03-16</c:v>
                </c:pt>
                <c:pt idx="1218">
                  <c:v>2026-03-17</c:v>
                </c:pt>
                <c:pt idx="1219">
                  <c:v>2026-03-18</c:v>
                </c:pt>
                <c:pt idx="1220">
                  <c:v>2026-03-19</c:v>
                </c:pt>
                <c:pt idx="1221">
                  <c:v>2026-03-20</c:v>
                </c:pt>
                <c:pt idx="1222">
                  <c:v>2026-03-23</c:v>
                </c:pt>
                <c:pt idx="1223">
                  <c:v>2026-03-24</c:v>
                </c:pt>
                <c:pt idx="1224">
                  <c:v>2026-03-25</c:v>
                </c:pt>
                <c:pt idx="1225">
                  <c:v>2026-03-27</c:v>
                </c:pt>
                <c:pt idx="1226">
                  <c:v>2026-03-30</c:v>
                </c:pt>
                <c:pt idx="1227">
                  <c:v>2026-04-01</c:v>
                </c:pt>
                <c:pt idx="1228">
                  <c:v>2026-04-02</c:v>
                </c:pt>
                <c:pt idx="1229">
                  <c:v>2026-04-06</c:v>
                </c:pt>
                <c:pt idx="1230">
                  <c:v>2026-04-07</c:v>
                </c:pt>
                <c:pt idx="1231">
                  <c:v>2026-04-08</c:v>
                </c:pt>
                <c:pt idx="1232">
                  <c:v>2026-04-09</c:v>
                </c:pt>
                <c:pt idx="1233">
                  <c:v>2026-04-10</c:v>
                </c:pt>
              </c:strCache>
            </c:strRef>
          </c:cat>
          <c:val>
            <c:numRef>
              <c:f>'Hind. Uni Share Price Daily 5y'!$B$2:$B$1235</c:f>
              <c:numCache>
                <c:formatCode>0.0</c:formatCode>
                <c:ptCount val="1234"/>
                <c:pt idx="0">
                  <c:v>2262.8271484375</c:v>
                </c:pt>
                <c:pt idx="1">
                  <c:v>2261.217529296875</c:v>
                </c:pt>
                <c:pt idx="2">
                  <c:v>2240.75634765625</c:v>
                </c:pt>
                <c:pt idx="3">
                  <c:v>2204.7080078125</c:v>
                </c:pt>
                <c:pt idx="4">
                  <c:v>2160.52099609375</c:v>
                </c:pt>
                <c:pt idx="5">
                  <c:v>2122.219482421875</c:v>
                </c:pt>
                <c:pt idx="6">
                  <c:v>2170.8662109375</c:v>
                </c:pt>
                <c:pt idx="7">
                  <c:v>2188.5234375</c:v>
                </c:pt>
                <c:pt idx="8">
                  <c:v>2213.076416015625</c:v>
                </c:pt>
                <c:pt idx="9">
                  <c:v>2214.0419921875</c:v>
                </c:pt>
                <c:pt idx="10">
                  <c:v>2164.52099609375</c:v>
                </c:pt>
                <c:pt idx="11">
                  <c:v>2214.409912109375</c:v>
                </c:pt>
                <c:pt idx="12">
                  <c:v>2214.087646484375</c:v>
                </c:pt>
                <c:pt idx="13">
                  <c:v>2202.1328125</c:v>
                </c:pt>
                <c:pt idx="14">
                  <c:v>2197.85693359375</c:v>
                </c:pt>
                <c:pt idx="15">
                  <c:v>2217.35302734375</c:v>
                </c:pt>
                <c:pt idx="16">
                  <c:v>2237.307861328125</c:v>
                </c:pt>
                <c:pt idx="17">
                  <c:v>2208.984130859375</c:v>
                </c:pt>
                <c:pt idx="18">
                  <c:v>2141.715087890625</c:v>
                </c:pt>
                <c:pt idx="19">
                  <c:v>2185.763916015625</c:v>
                </c:pt>
                <c:pt idx="20">
                  <c:v>2185.212158203125</c:v>
                </c:pt>
                <c:pt idx="21">
                  <c:v>2183.373291015625</c:v>
                </c:pt>
                <c:pt idx="22">
                  <c:v>2170.038818359375</c:v>
                </c:pt>
                <c:pt idx="23">
                  <c:v>2155.693115234375</c:v>
                </c:pt>
                <c:pt idx="24">
                  <c:v>2172.338134765625</c:v>
                </c:pt>
                <c:pt idx="25">
                  <c:v>2148.703857421875</c:v>
                </c:pt>
                <c:pt idx="26">
                  <c:v>2155.60107421875</c:v>
                </c:pt>
                <c:pt idx="27">
                  <c:v>2164.7509765625</c:v>
                </c:pt>
                <c:pt idx="28">
                  <c:v>2139.370361328125</c:v>
                </c:pt>
                <c:pt idx="29">
                  <c:v>2135.04833984375</c:v>
                </c:pt>
                <c:pt idx="30">
                  <c:v>2151.9228515625</c:v>
                </c:pt>
                <c:pt idx="31">
                  <c:v>2168.705322265625</c:v>
                </c:pt>
                <c:pt idx="32">
                  <c:v>2169.1650390625</c:v>
                </c:pt>
                <c:pt idx="33">
                  <c:v>2173.2578125</c:v>
                </c:pt>
                <c:pt idx="34">
                  <c:v>2153.761962890625</c:v>
                </c:pt>
                <c:pt idx="35">
                  <c:v>2151.23291015625</c:v>
                </c:pt>
                <c:pt idx="36">
                  <c:v>2169.349609375</c:v>
                </c:pt>
                <c:pt idx="37">
                  <c:v>2166.590576171875</c:v>
                </c:pt>
                <c:pt idx="38">
                  <c:v>2187.557373046875</c:v>
                </c:pt>
                <c:pt idx="39">
                  <c:v>2176.24609375</c:v>
                </c:pt>
                <c:pt idx="40">
                  <c:v>2190.23291015625</c:v>
                </c:pt>
                <c:pt idx="41">
                  <c:v>2215.56591796875</c:v>
                </c:pt>
                <c:pt idx="42">
                  <c:v>2230.33984375</c:v>
                </c:pt>
                <c:pt idx="43">
                  <c:v>2239.417236328125</c:v>
                </c:pt>
                <c:pt idx="44">
                  <c:v>2299.80859375</c:v>
                </c:pt>
                <c:pt idx="45">
                  <c:v>2328.940185546875</c:v>
                </c:pt>
                <c:pt idx="46">
                  <c:v>2306.617431640625</c:v>
                </c:pt>
                <c:pt idx="47">
                  <c:v>2297.58642578125</c:v>
                </c:pt>
                <c:pt idx="48">
                  <c:v>2306.52490234375</c:v>
                </c:pt>
                <c:pt idx="49">
                  <c:v>2268.0849609375</c:v>
                </c:pt>
                <c:pt idx="50">
                  <c:v>2278.783203125</c:v>
                </c:pt>
                <c:pt idx="51">
                  <c:v>2308.747314453125</c:v>
                </c:pt>
                <c:pt idx="52">
                  <c:v>2289.064208984375</c:v>
                </c:pt>
                <c:pt idx="53">
                  <c:v>2295.270263671875</c:v>
                </c:pt>
                <c:pt idx="54">
                  <c:v>2303.884765625</c:v>
                </c:pt>
                <c:pt idx="55">
                  <c:v>2314.768310546875</c:v>
                </c:pt>
                <c:pt idx="56">
                  <c:v>2290.176513671875</c:v>
                </c:pt>
                <c:pt idx="57">
                  <c:v>2298.6513671875</c:v>
                </c:pt>
                <c:pt idx="58">
                  <c:v>2267.066162109375</c:v>
                </c:pt>
                <c:pt idx="59">
                  <c:v>2270.678466796875</c:v>
                </c:pt>
                <c:pt idx="60">
                  <c:v>2263.916748046875</c:v>
                </c:pt>
                <c:pt idx="61">
                  <c:v>2257.015869140625</c:v>
                </c:pt>
                <c:pt idx="62">
                  <c:v>2236.777587890625</c:v>
                </c:pt>
                <c:pt idx="63">
                  <c:v>2234.46142578125</c:v>
                </c:pt>
                <c:pt idx="64">
                  <c:v>2239.138916015625</c:v>
                </c:pt>
                <c:pt idx="65">
                  <c:v>2231.0341796875</c:v>
                </c:pt>
                <c:pt idx="66">
                  <c:v>2255.3486328125</c:v>
                </c:pt>
                <c:pt idx="67">
                  <c:v>2202.783447265625</c:v>
                </c:pt>
                <c:pt idx="68">
                  <c:v>2184.212158203125</c:v>
                </c:pt>
                <c:pt idx="69">
                  <c:v>2175.50537109375</c:v>
                </c:pt>
                <c:pt idx="70">
                  <c:v>2169.669921875</c:v>
                </c:pt>
                <c:pt idx="71">
                  <c:v>2187.268798828125</c:v>
                </c:pt>
                <c:pt idx="72">
                  <c:v>2162.583740234375</c:v>
                </c:pt>
                <c:pt idx="73">
                  <c:v>2161.2412109375</c:v>
                </c:pt>
                <c:pt idx="74">
                  <c:v>2160.777587890625</c:v>
                </c:pt>
                <c:pt idx="75">
                  <c:v>2210.84228515625</c:v>
                </c:pt>
                <c:pt idx="76">
                  <c:v>2201.811279296875</c:v>
                </c:pt>
                <c:pt idx="77">
                  <c:v>2183.841064453125</c:v>
                </c:pt>
                <c:pt idx="78">
                  <c:v>2196.624267578125</c:v>
                </c:pt>
                <c:pt idx="79">
                  <c:v>2208.665283203125</c:v>
                </c:pt>
                <c:pt idx="80">
                  <c:v>2206.1640625</c:v>
                </c:pt>
                <c:pt idx="81">
                  <c:v>2214.1767578125</c:v>
                </c:pt>
                <c:pt idx="82">
                  <c:v>2215.89013671875</c:v>
                </c:pt>
                <c:pt idx="83">
                  <c:v>2227.1904296875</c:v>
                </c:pt>
                <c:pt idx="84">
                  <c:v>2247.475341796875</c:v>
                </c:pt>
                <c:pt idx="85">
                  <c:v>2300.642822265625</c:v>
                </c:pt>
                <c:pt idx="86">
                  <c:v>2302.726806640625</c:v>
                </c:pt>
                <c:pt idx="87">
                  <c:v>2426.243408203125</c:v>
                </c:pt>
                <c:pt idx="88">
                  <c:v>2439.905517578125</c:v>
                </c:pt>
                <c:pt idx="89">
                  <c:v>2438.8408203125</c:v>
                </c:pt>
                <c:pt idx="90">
                  <c:v>2449.955810546875</c:v>
                </c:pt>
                <c:pt idx="91">
                  <c:v>2469.77783203125</c:v>
                </c:pt>
                <c:pt idx="92">
                  <c:v>2480.47607421875</c:v>
                </c:pt>
                <c:pt idx="93">
                  <c:v>2489.50732421875</c:v>
                </c:pt>
                <c:pt idx="94">
                  <c:v>2523.223388671875</c:v>
                </c:pt>
                <c:pt idx="95">
                  <c:v>2531.374267578125</c:v>
                </c:pt>
                <c:pt idx="96">
                  <c:v>2594.499267578125</c:v>
                </c:pt>
                <c:pt idx="97">
                  <c:v>2562.681640625</c:v>
                </c:pt>
                <c:pt idx="98">
                  <c:v>2575.556884765625</c:v>
                </c:pt>
                <c:pt idx="99">
                  <c:v>2572.870361328125</c:v>
                </c:pt>
                <c:pt idx="100">
                  <c:v>2594.359619140625</c:v>
                </c:pt>
                <c:pt idx="101">
                  <c:v>2603.390625</c:v>
                </c:pt>
                <c:pt idx="102">
                  <c:v>2580.8828125</c:v>
                </c:pt>
                <c:pt idx="103">
                  <c:v>2558.837890625</c:v>
                </c:pt>
                <c:pt idx="104">
                  <c:v>2570.7861328125</c:v>
                </c:pt>
                <c:pt idx="105">
                  <c:v>2564.1171875</c:v>
                </c:pt>
                <c:pt idx="106">
                  <c:v>2521.509521484375</c:v>
                </c:pt>
                <c:pt idx="107">
                  <c:v>2593.8505859375</c:v>
                </c:pt>
                <c:pt idx="108">
                  <c:v>2605.05810546875</c:v>
                </c:pt>
                <c:pt idx="109">
                  <c:v>2579.169189453125</c:v>
                </c:pt>
                <c:pt idx="110">
                  <c:v>2577.131591796875</c:v>
                </c:pt>
                <c:pt idx="111">
                  <c:v>2544.10986328125</c:v>
                </c:pt>
                <c:pt idx="112">
                  <c:v>2509.699462890625</c:v>
                </c:pt>
                <c:pt idx="113">
                  <c:v>2522.9912109375</c:v>
                </c:pt>
                <c:pt idx="114">
                  <c:v>2487.284423828125</c:v>
                </c:pt>
                <c:pt idx="115">
                  <c:v>2502.56787109375</c:v>
                </c:pt>
                <c:pt idx="116">
                  <c:v>2504.65185546875</c:v>
                </c:pt>
                <c:pt idx="117">
                  <c:v>2488.117919921875</c:v>
                </c:pt>
                <c:pt idx="118">
                  <c:v>2508.912109375</c:v>
                </c:pt>
                <c:pt idx="119">
                  <c:v>2487.978271484375</c:v>
                </c:pt>
                <c:pt idx="120">
                  <c:v>2472.556396484375</c:v>
                </c:pt>
                <c:pt idx="121">
                  <c:v>2445.370849609375</c:v>
                </c:pt>
                <c:pt idx="122">
                  <c:v>2450.048583984375</c:v>
                </c:pt>
                <c:pt idx="123">
                  <c:v>2478.808837890625</c:v>
                </c:pt>
                <c:pt idx="124">
                  <c:v>2451.5771484375</c:v>
                </c:pt>
                <c:pt idx="125">
                  <c:v>2454.17041015625</c:v>
                </c:pt>
                <c:pt idx="126">
                  <c:v>2458.2919921875</c:v>
                </c:pt>
                <c:pt idx="127">
                  <c:v>2358.997314453125</c:v>
                </c:pt>
                <c:pt idx="128">
                  <c:v>2295.872802734375</c:v>
                </c:pt>
                <c:pt idx="129">
                  <c:v>2265.398681640625</c:v>
                </c:pt>
                <c:pt idx="130">
                  <c:v>2273.1328125</c:v>
                </c:pt>
                <c:pt idx="131">
                  <c:v>2274.75390625</c:v>
                </c:pt>
                <c:pt idx="132">
                  <c:v>2271.026611328125</c:v>
                </c:pt>
                <c:pt idx="133">
                  <c:v>2233.51513671875</c:v>
                </c:pt>
                <c:pt idx="134">
                  <c:v>2227.037841796875</c:v>
                </c:pt>
                <c:pt idx="135">
                  <c:v>2230.2998046875</c:v>
                </c:pt>
                <c:pt idx="136">
                  <c:v>2243.30078125</c:v>
                </c:pt>
                <c:pt idx="137">
                  <c:v>2254.297607421875</c:v>
                </c:pt>
                <c:pt idx="138">
                  <c:v>2247.261474609375</c:v>
                </c:pt>
                <c:pt idx="139">
                  <c:v>2257.978759765625</c:v>
                </c:pt>
                <c:pt idx="140">
                  <c:v>2266.4130859375</c:v>
                </c:pt>
                <c:pt idx="141">
                  <c:v>2265.713623046875</c:v>
                </c:pt>
                <c:pt idx="142">
                  <c:v>2236.8232421875</c:v>
                </c:pt>
                <c:pt idx="143">
                  <c:v>2214.50341796875</c:v>
                </c:pt>
                <c:pt idx="144">
                  <c:v>2241.296875</c:v>
                </c:pt>
                <c:pt idx="145">
                  <c:v>2259.74951171875</c:v>
                </c:pt>
                <c:pt idx="146">
                  <c:v>2242.88134765625</c:v>
                </c:pt>
                <c:pt idx="147">
                  <c:v>2228.43603515625</c:v>
                </c:pt>
                <c:pt idx="148">
                  <c:v>2236.12451171875</c:v>
                </c:pt>
                <c:pt idx="149">
                  <c:v>2226.012451171875</c:v>
                </c:pt>
                <c:pt idx="150">
                  <c:v>2231.2783203125</c:v>
                </c:pt>
                <c:pt idx="151">
                  <c:v>2213.15185546875</c:v>
                </c:pt>
                <c:pt idx="152">
                  <c:v>2189.200927734375</c:v>
                </c:pt>
                <c:pt idx="153">
                  <c:v>2176.2001953125</c:v>
                </c:pt>
                <c:pt idx="154">
                  <c:v>2170.887939453125</c:v>
                </c:pt>
                <c:pt idx="155">
                  <c:v>2159.8447265625</c:v>
                </c:pt>
                <c:pt idx="156">
                  <c:v>2185.286865234375</c:v>
                </c:pt>
                <c:pt idx="157">
                  <c:v>2221.1201171875</c:v>
                </c:pt>
                <c:pt idx="158">
                  <c:v>2184.16845703125</c:v>
                </c:pt>
                <c:pt idx="159">
                  <c:v>2149.54638671875</c:v>
                </c:pt>
                <c:pt idx="160">
                  <c:v>2163.618896484375</c:v>
                </c:pt>
                <c:pt idx="161">
                  <c:v>2181.325927734375</c:v>
                </c:pt>
                <c:pt idx="162">
                  <c:v>2180.53369140625</c:v>
                </c:pt>
                <c:pt idx="163">
                  <c:v>2174.056640625</c:v>
                </c:pt>
                <c:pt idx="164">
                  <c:v>2147.54248046875</c:v>
                </c:pt>
                <c:pt idx="165">
                  <c:v>2160.54345703125</c:v>
                </c:pt>
                <c:pt idx="166">
                  <c:v>2163.0126953125</c:v>
                </c:pt>
                <c:pt idx="167">
                  <c:v>2152.342041015625</c:v>
                </c:pt>
                <c:pt idx="168">
                  <c:v>2078.48486328125</c:v>
                </c:pt>
                <c:pt idx="169">
                  <c:v>2114.69140625</c:v>
                </c:pt>
                <c:pt idx="170">
                  <c:v>2118.185791015625</c:v>
                </c:pt>
                <c:pt idx="171">
                  <c:v>2122.659423828125</c:v>
                </c:pt>
                <c:pt idx="172">
                  <c:v>2144.093994140625</c:v>
                </c:pt>
                <c:pt idx="173">
                  <c:v>2140.64599609375</c:v>
                </c:pt>
                <c:pt idx="174">
                  <c:v>2144.793212890625</c:v>
                </c:pt>
                <c:pt idx="175">
                  <c:v>2151.96923828125</c:v>
                </c:pt>
                <c:pt idx="176">
                  <c:v>2149.872314453125</c:v>
                </c:pt>
                <c:pt idx="177">
                  <c:v>2167.346435546875</c:v>
                </c:pt>
                <c:pt idx="178">
                  <c:v>2199.545654296875</c:v>
                </c:pt>
                <c:pt idx="179">
                  <c:v>2200.6171875</c:v>
                </c:pt>
                <c:pt idx="180">
                  <c:v>2237.8486328125</c:v>
                </c:pt>
                <c:pt idx="181">
                  <c:v>2251.408935546875</c:v>
                </c:pt>
                <c:pt idx="182">
                  <c:v>2228.669189453125</c:v>
                </c:pt>
                <c:pt idx="183">
                  <c:v>2251.734619140625</c:v>
                </c:pt>
                <c:pt idx="184">
                  <c:v>2243.25390625</c:v>
                </c:pt>
                <c:pt idx="185">
                  <c:v>2240.0849609375</c:v>
                </c:pt>
                <c:pt idx="186">
                  <c:v>2248.938720703125</c:v>
                </c:pt>
                <c:pt idx="187">
                  <c:v>2249.91748046875</c:v>
                </c:pt>
                <c:pt idx="188">
                  <c:v>2202.85400390625</c:v>
                </c:pt>
                <c:pt idx="189">
                  <c:v>2226.94482421875</c:v>
                </c:pt>
                <c:pt idx="190">
                  <c:v>2208.259033203125</c:v>
                </c:pt>
                <c:pt idx="191">
                  <c:v>2152.714599609375</c:v>
                </c:pt>
                <c:pt idx="192">
                  <c:v>2107.887939453125</c:v>
                </c:pt>
                <c:pt idx="193">
                  <c:v>2167.159912109375</c:v>
                </c:pt>
                <c:pt idx="194">
                  <c:v>2129.13671875</c:v>
                </c:pt>
                <c:pt idx="195">
                  <c:v>2168.88427734375</c:v>
                </c:pt>
                <c:pt idx="196">
                  <c:v>2139.155029296875</c:v>
                </c:pt>
                <c:pt idx="197">
                  <c:v>2128.15771484375</c:v>
                </c:pt>
                <c:pt idx="198">
                  <c:v>2119.025146484375</c:v>
                </c:pt>
                <c:pt idx="199">
                  <c:v>2148.753662109375</c:v>
                </c:pt>
                <c:pt idx="200">
                  <c:v>2169.489990234375</c:v>
                </c:pt>
                <c:pt idx="201">
                  <c:v>2141.764404296875</c:v>
                </c:pt>
                <c:pt idx="202">
                  <c:v>2149.639892578125</c:v>
                </c:pt>
                <c:pt idx="203">
                  <c:v>2103.973876953125</c:v>
                </c:pt>
                <c:pt idx="204">
                  <c:v>2110.26416015625</c:v>
                </c:pt>
                <c:pt idx="205">
                  <c:v>2122.659423828125</c:v>
                </c:pt>
                <c:pt idx="206">
                  <c:v>2127.78515625</c:v>
                </c:pt>
                <c:pt idx="207">
                  <c:v>2104.346435546875</c:v>
                </c:pt>
                <c:pt idx="208">
                  <c:v>2076.900634765625</c:v>
                </c:pt>
                <c:pt idx="209">
                  <c:v>2134.262451171875</c:v>
                </c:pt>
                <c:pt idx="210">
                  <c:v>2130.907470703125</c:v>
                </c:pt>
                <c:pt idx="211">
                  <c:v>2150.52490234375</c:v>
                </c:pt>
                <c:pt idx="212">
                  <c:v>2155.184814453125</c:v>
                </c:pt>
                <c:pt idx="213">
                  <c:v>2138.642333984375</c:v>
                </c:pt>
                <c:pt idx="214">
                  <c:v>2115.4833984375</c:v>
                </c:pt>
                <c:pt idx="215">
                  <c:v>2106.583251953125</c:v>
                </c:pt>
                <c:pt idx="216">
                  <c:v>2023.639404296875</c:v>
                </c:pt>
                <c:pt idx="217">
                  <c:v>2022.9873046875</c:v>
                </c:pt>
                <c:pt idx="218">
                  <c:v>2024.2919921875</c:v>
                </c:pt>
                <c:pt idx="219">
                  <c:v>2002.857299804688</c:v>
                </c:pt>
                <c:pt idx="220">
                  <c:v>1948.710815429688</c:v>
                </c:pt>
                <c:pt idx="221">
                  <c:v>1882.075927734375</c:v>
                </c:pt>
                <c:pt idx="222">
                  <c:v>1811.667358398438</c:v>
                </c:pt>
                <c:pt idx="223">
                  <c:v>1816.373413085938</c:v>
                </c:pt>
                <c:pt idx="224">
                  <c:v>1861.946044921875</c:v>
                </c:pt>
                <c:pt idx="225">
                  <c:v>1958.915405273438</c:v>
                </c:pt>
                <c:pt idx="226">
                  <c:v>1951.879150390625</c:v>
                </c:pt>
                <c:pt idx="227">
                  <c:v>1919.16796875</c:v>
                </c:pt>
                <c:pt idx="228">
                  <c:v>1899.503662109375</c:v>
                </c:pt>
                <c:pt idx="229">
                  <c:v>1931.143432617188</c:v>
                </c:pt>
                <c:pt idx="230">
                  <c:v>1959.008666992188</c:v>
                </c:pt>
                <c:pt idx="231">
                  <c:v>1911.619140625</c:v>
                </c:pt>
                <c:pt idx="232">
                  <c:v>1857.845458984375</c:v>
                </c:pt>
                <c:pt idx="233">
                  <c:v>1843.91259765625</c:v>
                </c:pt>
                <c:pt idx="234">
                  <c:v>1832.123657226562</c:v>
                </c:pt>
                <c:pt idx="235">
                  <c:v>1820.101440429688</c:v>
                </c:pt>
                <c:pt idx="236">
                  <c:v>1840.697509765625</c:v>
                </c:pt>
                <c:pt idx="237">
                  <c:v>1851.83447265625</c:v>
                </c:pt>
                <c:pt idx="238">
                  <c:v>1878.721069335938</c:v>
                </c:pt>
                <c:pt idx="239">
                  <c:v>1909.242431640625</c:v>
                </c:pt>
                <c:pt idx="240">
                  <c:v>1936.734985351562</c:v>
                </c:pt>
                <c:pt idx="241">
                  <c:v>1983.612548828125</c:v>
                </c:pt>
                <c:pt idx="242">
                  <c:v>1994.190185546875</c:v>
                </c:pt>
                <c:pt idx="243">
                  <c:v>1996.286987304688</c:v>
                </c:pt>
                <c:pt idx="244">
                  <c:v>2017.489013671875</c:v>
                </c:pt>
                <c:pt idx="245">
                  <c:v>2034.496826171875</c:v>
                </c:pt>
                <c:pt idx="246">
                  <c:v>2015.85791015625</c:v>
                </c:pt>
                <c:pt idx="247">
                  <c:v>1987.153930664062</c:v>
                </c:pt>
                <c:pt idx="248">
                  <c:v>2005.699462890625</c:v>
                </c:pt>
                <c:pt idx="249">
                  <c:v>2029.464111328125</c:v>
                </c:pt>
                <c:pt idx="250">
                  <c:v>1969.26025390625</c:v>
                </c:pt>
                <c:pt idx="251">
                  <c:v>2017.628295898438</c:v>
                </c:pt>
                <c:pt idx="252">
                  <c:v>2048.3828125</c:v>
                </c:pt>
                <c:pt idx="253">
                  <c:v>1982.21435546875</c:v>
                </c:pt>
                <c:pt idx="254">
                  <c:v>1957.797119140625</c:v>
                </c:pt>
                <c:pt idx="255">
                  <c:v>2002.158325195312</c:v>
                </c:pt>
                <c:pt idx="256">
                  <c:v>1999.129150390625</c:v>
                </c:pt>
                <c:pt idx="257">
                  <c:v>2089.29541015625</c:v>
                </c:pt>
                <c:pt idx="258">
                  <c:v>2082.77197265625</c:v>
                </c:pt>
                <c:pt idx="259">
                  <c:v>2078.718017578125</c:v>
                </c:pt>
                <c:pt idx="260">
                  <c:v>2023.779418945312</c:v>
                </c:pt>
                <c:pt idx="261">
                  <c:v>2019.166259765625</c:v>
                </c:pt>
                <c:pt idx="262">
                  <c:v>2002.950073242188</c:v>
                </c:pt>
                <c:pt idx="263">
                  <c:v>1972.615234375</c:v>
                </c:pt>
                <c:pt idx="264">
                  <c:v>2032.027465820312</c:v>
                </c:pt>
                <c:pt idx="265">
                  <c:v>2016.277465820312</c:v>
                </c:pt>
                <c:pt idx="266">
                  <c:v>1993.258056640625</c:v>
                </c:pt>
                <c:pt idx="267">
                  <c:v>2044.795043945312</c:v>
                </c:pt>
                <c:pt idx="268">
                  <c:v>2066.36962890625</c:v>
                </c:pt>
                <c:pt idx="269">
                  <c:v>2092.231201171875</c:v>
                </c:pt>
                <c:pt idx="270">
                  <c:v>2135.473876953125</c:v>
                </c:pt>
                <c:pt idx="271">
                  <c:v>2110.450439453125</c:v>
                </c:pt>
                <c:pt idx="272">
                  <c:v>2167.672607421875</c:v>
                </c:pt>
                <c:pt idx="273">
                  <c:v>2217.858154296875</c:v>
                </c:pt>
                <c:pt idx="274">
                  <c:v>2152.481689453125</c:v>
                </c:pt>
                <c:pt idx="275">
                  <c:v>2142.277099609375</c:v>
                </c:pt>
                <c:pt idx="276">
                  <c:v>2125.0361328125</c:v>
                </c:pt>
                <c:pt idx="277">
                  <c:v>2172.006103515625</c:v>
                </c:pt>
                <c:pt idx="278">
                  <c:v>2189.10791015625</c:v>
                </c:pt>
                <c:pt idx="279">
                  <c:v>2193.114990234375</c:v>
                </c:pt>
                <c:pt idx="280">
                  <c:v>2151.36328125</c:v>
                </c:pt>
                <c:pt idx="281">
                  <c:v>2129.322998046875</c:v>
                </c:pt>
                <c:pt idx="282">
                  <c:v>2135.986572265625</c:v>
                </c:pt>
                <c:pt idx="283">
                  <c:v>2125.315673828125</c:v>
                </c:pt>
                <c:pt idx="284">
                  <c:v>2061.104248046875</c:v>
                </c:pt>
                <c:pt idx="285">
                  <c:v>2047.544189453125</c:v>
                </c:pt>
                <c:pt idx="286">
                  <c:v>2048.149658203125</c:v>
                </c:pt>
                <c:pt idx="287">
                  <c:v>2050.199951171875</c:v>
                </c:pt>
                <c:pt idx="288">
                  <c:v>2047.403930664062</c:v>
                </c:pt>
                <c:pt idx="289">
                  <c:v>2023.266967773438</c:v>
                </c:pt>
                <c:pt idx="290">
                  <c:v>2018.142700195312</c:v>
                </c:pt>
                <c:pt idx="291">
                  <c:v>2018.283813476562</c:v>
                </c:pt>
                <c:pt idx="292">
                  <c:v>1984.202392578125</c:v>
                </c:pt>
                <c:pt idx="293">
                  <c:v>2064.541015625</c:v>
                </c:pt>
                <c:pt idx="294">
                  <c:v>2073.0966796875</c:v>
                </c:pt>
                <c:pt idx="295">
                  <c:v>2071.0751953125</c:v>
                </c:pt>
                <c:pt idx="296">
                  <c:v>2117.84912109375</c:v>
                </c:pt>
                <c:pt idx="297">
                  <c:v>2166.080078125</c:v>
                </c:pt>
                <c:pt idx="298">
                  <c:v>2181.828125</c:v>
                </c:pt>
                <c:pt idx="299">
                  <c:v>2179.007568359375</c:v>
                </c:pt>
                <c:pt idx="300">
                  <c:v>2099.844482421875</c:v>
                </c:pt>
                <c:pt idx="301">
                  <c:v>2097.164794921875</c:v>
                </c:pt>
                <c:pt idx="302">
                  <c:v>2145.819580078125</c:v>
                </c:pt>
                <c:pt idx="303">
                  <c:v>2233.114990234375</c:v>
                </c:pt>
                <c:pt idx="304">
                  <c:v>2257.841796875</c:v>
                </c:pt>
                <c:pt idx="305">
                  <c:v>2348.94482421875</c:v>
                </c:pt>
                <c:pt idx="306">
                  <c:v>2325.017822265625</c:v>
                </c:pt>
                <c:pt idx="307">
                  <c:v>2347.48779296875</c:v>
                </c:pt>
                <c:pt idx="308">
                  <c:v>2341.61181640625</c:v>
                </c:pt>
                <c:pt idx="309">
                  <c:v>2303.017578125</c:v>
                </c:pt>
                <c:pt idx="310">
                  <c:v>2348.334228515625</c:v>
                </c:pt>
                <c:pt idx="311">
                  <c:v>2348.381103515625</c:v>
                </c:pt>
                <c:pt idx="312">
                  <c:v>2414.851806640625</c:v>
                </c:pt>
                <c:pt idx="313">
                  <c:v>2400.7490234375</c:v>
                </c:pt>
                <c:pt idx="314">
                  <c:v>2414.33447265625</c:v>
                </c:pt>
                <c:pt idx="315">
                  <c:v>2448.6982421875</c:v>
                </c:pt>
                <c:pt idx="316">
                  <c:v>2451.4716796875</c:v>
                </c:pt>
                <c:pt idx="317">
                  <c:v>2482.63916015625</c:v>
                </c:pt>
                <c:pt idx="318">
                  <c:v>2466.655517578125</c:v>
                </c:pt>
                <c:pt idx="319">
                  <c:v>2394.73193359375</c:v>
                </c:pt>
                <c:pt idx="320">
                  <c:v>2427.4970703125</c:v>
                </c:pt>
                <c:pt idx="321">
                  <c:v>2463.364990234375</c:v>
                </c:pt>
                <c:pt idx="322">
                  <c:v>2479.630126953125</c:v>
                </c:pt>
                <c:pt idx="323">
                  <c:v>2437.885986328125</c:v>
                </c:pt>
                <c:pt idx="324">
                  <c:v>2477.608642578125</c:v>
                </c:pt>
                <c:pt idx="325">
                  <c:v>2469.2412109375</c:v>
                </c:pt>
                <c:pt idx="326">
                  <c:v>2470.745361328125</c:v>
                </c:pt>
                <c:pt idx="327">
                  <c:v>2487.1513671875</c:v>
                </c:pt>
                <c:pt idx="328">
                  <c:v>2491.805419921875</c:v>
                </c:pt>
                <c:pt idx="329">
                  <c:v>2484.707275390625</c:v>
                </c:pt>
                <c:pt idx="330">
                  <c:v>2457.34765625</c:v>
                </c:pt>
                <c:pt idx="331">
                  <c:v>2439.718994140625</c:v>
                </c:pt>
                <c:pt idx="332">
                  <c:v>2486.30517578125</c:v>
                </c:pt>
                <c:pt idx="333">
                  <c:v>2524.053466796875</c:v>
                </c:pt>
                <c:pt idx="334">
                  <c:v>2521.609375</c:v>
                </c:pt>
                <c:pt idx="335">
                  <c:v>2476.95068359375</c:v>
                </c:pt>
                <c:pt idx="336">
                  <c:v>2469.570068359375</c:v>
                </c:pt>
                <c:pt idx="337">
                  <c:v>2437.651123046875</c:v>
                </c:pt>
                <c:pt idx="338">
                  <c:v>2433.42041015625</c:v>
                </c:pt>
                <c:pt idx="339">
                  <c:v>2420.21044921875</c:v>
                </c:pt>
                <c:pt idx="340">
                  <c:v>2417.7197265625</c:v>
                </c:pt>
                <c:pt idx="341">
                  <c:v>2421.715087890625</c:v>
                </c:pt>
                <c:pt idx="342">
                  <c:v>2500.7373046875</c:v>
                </c:pt>
                <c:pt idx="343">
                  <c:v>2450.108642578125</c:v>
                </c:pt>
                <c:pt idx="344">
                  <c:v>2447.85205078125</c:v>
                </c:pt>
                <c:pt idx="345">
                  <c:v>2445.031494140625</c:v>
                </c:pt>
                <c:pt idx="346">
                  <c:v>2419.176513671875</c:v>
                </c:pt>
                <c:pt idx="347">
                  <c:v>2411.18505859375</c:v>
                </c:pt>
                <c:pt idx="348">
                  <c:v>2422.984130859375</c:v>
                </c:pt>
                <c:pt idx="349">
                  <c:v>2433.84326171875</c:v>
                </c:pt>
                <c:pt idx="350">
                  <c:v>2426.039794921875</c:v>
                </c:pt>
                <c:pt idx="351">
                  <c:v>2431.868896484375</c:v>
                </c:pt>
                <c:pt idx="352">
                  <c:v>2417.578369140625</c:v>
                </c:pt>
                <c:pt idx="353">
                  <c:v>2407.236083984375</c:v>
                </c:pt>
                <c:pt idx="354">
                  <c:v>2376.91552734375</c:v>
                </c:pt>
                <c:pt idx="355">
                  <c:v>2424.958740234375</c:v>
                </c:pt>
                <c:pt idx="356">
                  <c:v>2429.001220703125</c:v>
                </c:pt>
                <c:pt idx="357">
                  <c:v>2466.655517578125</c:v>
                </c:pt>
                <c:pt idx="358">
                  <c:v>2531.6689453125</c:v>
                </c:pt>
                <c:pt idx="359">
                  <c:v>2521.609375</c:v>
                </c:pt>
                <c:pt idx="360">
                  <c:v>2501.395263671875</c:v>
                </c:pt>
                <c:pt idx="361">
                  <c:v>2518.976806640625</c:v>
                </c:pt>
                <c:pt idx="362">
                  <c:v>2540.459716796875</c:v>
                </c:pt>
                <c:pt idx="363">
                  <c:v>2539.002685546875</c:v>
                </c:pt>
                <c:pt idx="364">
                  <c:v>2535.147705078125</c:v>
                </c:pt>
                <c:pt idx="365">
                  <c:v>2465.62109375</c:v>
                </c:pt>
                <c:pt idx="366">
                  <c:v>2508.352294921875</c:v>
                </c:pt>
                <c:pt idx="367">
                  <c:v>2457.630126953125</c:v>
                </c:pt>
                <c:pt idx="368">
                  <c:v>2444.185302734375</c:v>
                </c:pt>
                <c:pt idx="369">
                  <c:v>2449.732421875</c:v>
                </c:pt>
                <c:pt idx="370">
                  <c:v>2398.0693359375</c:v>
                </c:pt>
                <c:pt idx="371">
                  <c:v>2436.335205078125</c:v>
                </c:pt>
                <c:pt idx="372">
                  <c:v>2412.87744140625</c:v>
                </c:pt>
                <c:pt idx="373">
                  <c:v>2421.715087890625</c:v>
                </c:pt>
                <c:pt idx="374">
                  <c:v>2435.582763671875</c:v>
                </c:pt>
                <c:pt idx="375">
                  <c:v>2446.582275390625</c:v>
                </c:pt>
                <c:pt idx="376">
                  <c:v>2428.484375</c:v>
                </c:pt>
                <c:pt idx="377">
                  <c:v>2445.313232421875</c:v>
                </c:pt>
                <c:pt idx="378">
                  <c:v>2495.142822265625</c:v>
                </c:pt>
                <c:pt idx="379">
                  <c:v>2419.176513671875</c:v>
                </c:pt>
                <c:pt idx="380">
                  <c:v>2355.5263671875</c:v>
                </c:pt>
                <c:pt idx="381">
                  <c:v>2368.31298828125</c:v>
                </c:pt>
                <c:pt idx="382">
                  <c:v>2373.248779296875</c:v>
                </c:pt>
                <c:pt idx="383">
                  <c:v>2398.116943359375</c:v>
                </c:pt>
                <c:pt idx="384">
                  <c:v>2415.247802734375</c:v>
                </c:pt>
                <c:pt idx="385">
                  <c:v>2383.540771484375</c:v>
                </c:pt>
                <c:pt idx="386">
                  <c:v>2410.089599609375</c:v>
                </c:pt>
                <c:pt idx="387">
                  <c:v>2385.48095703125</c:v>
                </c:pt>
                <c:pt idx="388">
                  <c:v>2397.2646484375</c:v>
                </c:pt>
                <c:pt idx="389">
                  <c:v>2374.54931640625</c:v>
                </c:pt>
                <c:pt idx="390">
                  <c:v>2379.091796875</c:v>
                </c:pt>
                <c:pt idx="391">
                  <c:v>2369.10693359375</c:v>
                </c:pt>
                <c:pt idx="392">
                  <c:v>2326.278076171875</c:v>
                </c:pt>
                <c:pt idx="393">
                  <c:v>2325.994140625</c:v>
                </c:pt>
                <c:pt idx="394">
                  <c:v>2345.25537109375</c:v>
                </c:pt>
                <c:pt idx="395">
                  <c:v>2328.3603515625</c:v>
                </c:pt>
                <c:pt idx="396">
                  <c:v>2350.792236328125</c:v>
                </c:pt>
                <c:pt idx="397">
                  <c:v>2367.544921875</c:v>
                </c:pt>
                <c:pt idx="398">
                  <c:v>2381.07958984375</c:v>
                </c:pt>
                <c:pt idx="399">
                  <c:v>2373.176513671875</c:v>
                </c:pt>
                <c:pt idx="400">
                  <c:v>2412.739501953125</c:v>
                </c:pt>
                <c:pt idx="401">
                  <c:v>2401.665771484375</c:v>
                </c:pt>
                <c:pt idx="402">
                  <c:v>2390.071533203125</c:v>
                </c:pt>
                <c:pt idx="403">
                  <c:v>2493.23828125</c:v>
                </c:pt>
                <c:pt idx="404">
                  <c:v>2540.704833984375</c:v>
                </c:pt>
                <c:pt idx="405">
                  <c:v>2520.35546875</c:v>
                </c:pt>
                <c:pt idx="406">
                  <c:v>2475.160888671875</c:v>
                </c:pt>
                <c:pt idx="407">
                  <c:v>2479.65625</c:v>
                </c:pt>
                <c:pt idx="408">
                  <c:v>2512.49951171875</c:v>
                </c:pt>
                <c:pt idx="409">
                  <c:v>2562.47412109375</c:v>
                </c:pt>
                <c:pt idx="410">
                  <c:v>2560.67578125</c:v>
                </c:pt>
                <c:pt idx="411">
                  <c:v>2576.57666015625</c:v>
                </c:pt>
                <c:pt idx="412">
                  <c:v>2571.84423828125</c:v>
                </c:pt>
                <c:pt idx="413">
                  <c:v>2565.2666015625</c:v>
                </c:pt>
                <c:pt idx="414">
                  <c:v>2540.98876953125</c:v>
                </c:pt>
                <c:pt idx="415">
                  <c:v>2520.73388671875</c:v>
                </c:pt>
                <c:pt idx="416">
                  <c:v>2528.353271484375</c:v>
                </c:pt>
                <c:pt idx="417">
                  <c:v>2572.64892578125</c:v>
                </c:pt>
                <c:pt idx="418">
                  <c:v>2531.42919921875</c:v>
                </c:pt>
                <c:pt idx="419">
                  <c:v>2523.526123046875</c:v>
                </c:pt>
                <c:pt idx="420">
                  <c:v>2503.7919921875</c:v>
                </c:pt>
                <c:pt idx="421">
                  <c:v>2480.839599609375</c:v>
                </c:pt>
                <c:pt idx="422">
                  <c:v>2477.384765625</c:v>
                </c:pt>
                <c:pt idx="423">
                  <c:v>2454.479736328125</c:v>
                </c:pt>
                <c:pt idx="424">
                  <c:v>2445.34619140625</c:v>
                </c:pt>
                <c:pt idx="425">
                  <c:v>2430.62841796875</c:v>
                </c:pt>
                <c:pt idx="426">
                  <c:v>2424.002685546875</c:v>
                </c:pt>
                <c:pt idx="427">
                  <c:v>2421.49462890625</c:v>
                </c:pt>
                <c:pt idx="428">
                  <c:v>2406.01953125</c:v>
                </c:pt>
                <c:pt idx="429">
                  <c:v>2400.387939453125</c:v>
                </c:pt>
                <c:pt idx="430">
                  <c:v>2445.440673828125</c:v>
                </c:pt>
                <c:pt idx="431">
                  <c:v>2438.578857421875</c:v>
                </c:pt>
                <c:pt idx="432">
                  <c:v>2483.6318359375</c:v>
                </c:pt>
                <c:pt idx="433">
                  <c:v>2502.37255859375</c:v>
                </c:pt>
                <c:pt idx="434">
                  <c:v>2454.479736328125</c:v>
                </c:pt>
                <c:pt idx="435">
                  <c:v>2451.451416015625</c:v>
                </c:pt>
                <c:pt idx="436">
                  <c:v>2483.584228515625</c:v>
                </c:pt>
                <c:pt idx="437">
                  <c:v>2458.123779296875</c:v>
                </c:pt>
                <c:pt idx="438">
                  <c:v>2524.8037109375</c:v>
                </c:pt>
                <c:pt idx="439">
                  <c:v>2542.45556640625</c:v>
                </c:pt>
                <c:pt idx="440">
                  <c:v>2507.956298828125</c:v>
                </c:pt>
                <c:pt idx="441">
                  <c:v>2412.361083984375</c:v>
                </c:pt>
                <c:pt idx="442">
                  <c:v>2457.461181640625</c:v>
                </c:pt>
                <c:pt idx="443">
                  <c:v>2461.342041015625</c:v>
                </c:pt>
                <c:pt idx="444">
                  <c:v>2482.022705078125</c:v>
                </c:pt>
                <c:pt idx="445">
                  <c:v>2472.368408203125</c:v>
                </c:pt>
                <c:pt idx="446">
                  <c:v>2430.722900390625</c:v>
                </c:pt>
                <c:pt idx="447">
                  <c:v>2438.862548828125</c:v>
                </c:pt>
                <c:pt idx="448">
                  <c:v>2436.49658203125</c:v>
                </c:pt>
                <c:pt idx="449">
                  <c:v>2493.853515625</c:v>
                </c:pt>
                <c:pt idx="450">
                  <c:v>2507.009765625</c:v>
                </c:pt>
                <c:pt idx="451">
                  <c:v>2496.456787109375</c:v>
                </c:pt>
                <c:pt idx="452">
                  <c:v>2462.00439453125</c:v>
                </c:pt>
                <c:pt idx="453">
                  <c:v>2444.58935546875</c:v>
                </c:pt>
                <c:pt idx="454">
                  <c:v>2448.2802734375</c:v>
                </c:pt>
                <c:pt idx="455">
                  <c:v>2439.572265625</c:v>
                </c:pt>
                <c:pt idx="456">
                  <c:v>2442.885009765625</c:v>
                </c:pt>
                <c:pt idx="457">
                  <c:v>2441.560546875</c:v>
                </c:pt>
                <c:pt idx="458">
                  <c:v>2412.076904296875</c:v>
                </c:pt>
                <c:pt idx="459">
                  <c:v>2391.869873046875</c:v>
                </c:pt>
                <c:pt idx="460">
                  <c:v>2380.890625</c:v>
                </c:pt>
                <c:pt idx="461">
                  <c:v>2377.056884765625</c:v>
                </c:pt>
                <c:pt idx="462">
                  <c:v>2381.50537109375</c:v>
                </c:pt>
                <c:pt idx="463">
                  <c:v>2360.58837890625</c:v>
                </c:pt>
                <c:pt idx="464">
                  <c:v>2357.3701171875</c:v>
                </c:pt>
                <c:pt idx="465">
                  <c:v>2351.26513671875</c:v>
                </c:pt>
                <c:pt idx="466">
                  <c:v>2336.07421875</c:v>
                </c:pt>
                <c:pt idx="467">
                  <c:v>2328.9755859375</c:v>
                </c:pt>
                <c:pt idx="468">
                  <c:v>2334.27587890625</c:v>
                </c:pt>
                <c:pt idx="469">
                  <c:v>2323.95947265625</c:v>
                </c:pt>
                <c:pt idx="470">
                  <c:v>2338.771484375</c:v>
                </c:pt>
                <c:pt idx="471">
                  <c:v>2351.880615234375</c:v>
                </c:pt>
                <c:pt idx="472">
                  <c:v>2352.1171875</c:v>
                </c:pt>
                <c:pt idx="473">
                  <c:v>2329.685546875</c:v>
                </c:pt>
                <c:pt idx="474">
                  <c:v>2333.518798828125</c:v>
                </c:pt>
                <c:pt idx="475">
                  <c:v>2323.72265625</c:v>
                </c:pt>
                <c:pt idx="476">
                  <c:v>2311.749755859375</c:v>
                </c:pt>
                <c:pt idx="477">
                  <c:v>2277.344970703125</c:v>
                </c:pt>
                <c:pt idx="478">
                  <c:v>2327.745361328125</c:v>
                </c:pt>
                <c:pt idx="479">
                  <c:v>2316.434326171875</c:v>
                </c:pt>
                <c:pt idx="480">
                  <c:v>2376.8203125</c:v>
                </c:pt>
                <c:pt idx="481">
                  <c:v>2330.8212890625</c:v>
                </c:pt>
                <c:pt idx="482">
                  <c:v>2343.835693359375</c:v>
                </c:pt>
                <c:pt idx="483">
                  <c:v>2352.1171875</c:v>
                </c:pt>
                <c:pt idx="484">
                  <c:v>2348.04736328125</c:v>
                </c:pt>
                <c:pt idx="485">
                  <c:v>2365.273193359375</c:v>
                </c:pt>
                <c:pt idx="486">
                  <c:v>2349.9404296875</c:v>
                </c:pt>
                <c:pt idx="487">
                  <c:v>2395.4189453125</c:v>
                </c:pt>
                <c:pt idx="488">
                  <c:v>2423.3408203125</c:v>
                </c:pt>
                <c:pt idx="489">
                  <c:v>2400.387939453125</c:v>
                </c:pt>
                <c:pt idx="490">
                  <c:v>2444.5419921875</c:v>
                </c:pt>
                <c:pt idx="491">
                  <c:v>2427.97802734375</c:v>
                </c:pt>
                <c:pt idx="492">
                  <c:v>2396.649169921875</c:v>
                </c:pt>
                <c:pt idx="493">
                  <c:v>2411.4150390625</c:v>
                </c:pt>
                <c:pt idx="494">
                  <c:v>2393.62060546875</c:v>
                </c:pt>
                <c:pt idx="495">
                  <c:v>2400.482666015625</c:v>
                </c:pt>
                <c:pt idx="496">
                  <c:v>2415.29541015625</c:v>
                </c:pt>
                <c:pt idx="497">
                  <c:v>2405.072998046875</c:v>
                </c:pt>
                <c:pt idx="498">
                  <c:v>2396.129150390625</c:v>
                </c:pt>
                <c:pt idx="499">
                  <c:v>2359.216064453125</c:v>
                </c:pt>
                <c:pt idx="500">
                  <c:v>2364.279541015625</c:v>
                </c:pt>
                <c:pt idx="501">
                  <c:v>2365.983154296875</c:v>
                </c:pt>
                <c:pt idx="502">
                  <c:v>2357.180908203125</c:v>
                </c:pt>
                <c:pt idx="503">
                  <c:v>2376.44189453125</c:v>
                </c:pt>
                <c:pt idx="504">
                  <c:v>2336.8310546875</c:v>
                </c:pt>
                <c:pt idx="505">
                  <c:v>2325.8046875</c:v>
                </c:pt>
                <c:pt idx="506">
                  <c:v>2320.504638671875</c:v>
                </c:pt>
                <c:pt idx="507">
                  <c:v>2352.968994140625</c:v>
                </c:pt>
                <c:pt idx="508">
                  <c:v>2372.608642578125</c:v>
                </c:pt>
                <c:pt idx="509">
                  <c:v>2366.9296875</c:v>
                </c:pt>
                <c:pt idx="510">
                  <c:v>2381.647705078125</c:v>
                </c:pt>
                <c:pt idx="511">
                  <c:v>2381.17431640625</c:v>
                </c:pt>
                <c:pt idx="512">
                  <c:v>2387.705322265625</c:v>
                </c:pt>
                <c:pt idx="513">
                  <c:v>2453.67529296875</c:v>
                </c:pt>
                <c:pt idx="514">
                  <c:v>2483.01611328125</c:v>
                </c:pt>
                <c:pt idx="515">
                  <c:v>2519.787353515625</c:v>
                </c:pt>
                <c:pt idx="516">
                  <c:v>2532.70703125</c:v>
                </c:pt>
                <c:pt idx="517">
                  <c:v>2519.314208984375</c:v>
                </c:pt>
                <c:pt idx="518">
                  <c:v>2486.9443359375</c:v>
                </c:pt>
                <c:pt idx="519">
                  <c:v>2500.1005859375</c:v>
                </c:pt>
                <c:pt idx="520">
                  <c:v>2496.929931640625</c:v>
                </c:pt>
                <c:pt idx="521">
                  <c:v>2487.654296875</c:v>
                </c:pt>
                <c:pt idx="522">
                  <c:v>2475.0185546875</c:v>
                </c:pt>
                <c:pt idx="523">
                  <c:v>2458.265625</c:v>
                </c:pt>
                <c:pt idx="524">
                  <c:v>2510.41748046875</c:v>
                </c:pt>
                <c:pt idx="525">
                  <c:v>2508.47705078125</c:v>
                </c:pt>
                <c:pt idx="526">
                  <c:v>2514.392578125</c:v>
                </c:pt>
                <c:pt idx="527">
                  <c:v>2524.8037109375</c:v>
                </c:pt>
                <c:pt idx="528">
                  <c:v>2553.529541015625</c:v>
                </c:pt>
                <c:pt idx="529">
                  <c:v>2571.323974609375</c:v>
                </c:pt>
                <c:pt idx="530">
                  <c:v>2551.542236328125</c:v>
                </c:pt>
                <c:pt idx="531">
                  <c:v>2547.140869140625</c:v>
                </c:pt>
                <c:pt idx="532">
                  <c:v>2570.85009765625</c:v>
                </c:pt>
                <c:pt idx="533">
                  <c:v>2536.492919921875</c:v>
                </c:pt>
                <c:pt idx="534">
                  <c:v>2495.13134765625</c:v>
                </c:pt>
                <c:pt idx="535">
                  <c:v>2501.993408203125</c:v>
                </c:pt>
                <c:pt idx="536">
                  <c:v>2532.70703125</c:v>
                </c:pt>
                <c:pt idx="537">
                  <c:v>2554.334228515625</c:v>
                </c:pt>
                <c:pt idx="538">
                  <c:v>2545.7685546875</c:v>
                </c:pt>
                <c:pt idx="539">
                  <c:v>2570.32958984375</c:v>
                </c:pt>
                <c:pt idx="540">
                  <c:v>2560.40576171875</c:v>
                </c:pt>
                <c:pt idx="541">
                  <c:v>2553.583740234375</c:v>
                </c:pt>
                <c:pt idx="542">
                  <c:v>2554.060791015625</c:v>
                </c:pt>
                <c:pt idx="543">
                  <c:v>2532.8291015625</c:v>
                </c:pt>
                <c:pt idx="544">
                  <c:v>2520.6630859375</c:v>
                </c:pt>
                <c:pt idx="545">
                  <c:v>2530.68212890625</c:v>
                </c:pt>
                <c:pt idx="546">
                  <c:v>2529.966552734375</c:v>
                </c:pt>
                <c:pt idx="547">
                  <c:v>2539.412841796875</c:v>
                </c:pt>
                <c:pt idx="548">
                  <c:v>2555.53955078125</c:v>
                </c:pt>
                <c:pt idx="549">
                  <c:v>2577.390869140625</c:v>
                </c:pt>
                <c:pt idx="550">
                  <c:v>2576.38916015625</c:v>
                </c:pt>
                <c:pt idx="551">
                  <c:v>2629.682373046875</c:v>
                </c:pt>
                <c:pt idx="552">
                  <c:v>2630.874755859375</c:v>
                </c:pt>
                <c:pt idx="553">
                  <c:v>2574.576171875</c:v>
                </c:pt>
                <c:pt idx="554">
                  <c:v>2534.928466796875</c:v>
                </c:pt>
                <c:pt idx="555">
                  <c:v>2561.59912109375</c:v>
                </c:pt>
                <c:pt idx="556">
                  <c:v>2551.2451171875</c:v>
                </c:pt>
                <c:pt idx="557">
                  <c:v>2533.163330078125</c:v>
                </c:pt>
                <c:pt idx="558">
                  <c:v>2554.346435546875</c:v>
                </c:pt>
                <c:pt idx="559">
                  <c:v>2558.9267578125</c:v>
                </c:pt>
                <c:pt idx="560">
                  <c:v>2559.976806640625</c:v>
                </c:pt>
                <c:pt idx="561">
                  <c:v>2549.289306640625</c:v>
                </c:pt>
                <c:pt idx="562">
                  <c:v>2579.490478515625</c:v>
                </c:pt>
                <c:pt idx="563">
                  <c:v>2484.7841796875</c:v>
                </c:pt>
                <c:pt idx="564">
                  <c:v>2462.121826171875</c:v>
                </c:pt>
                <c:pt idx="565">
                  <c:v>2450.57568359375</c:v>
                </c:pt>
                <c:pt idx="566">
                  <c:v>2465.03173828125</c:v>
                </c:pt>
                <c:pt idx="567">
                  <c:v>2452.197998046875</c:v>
                </c:pt>
                <c:pt idx="568">
                  <c:v>2466.2724609375</c:v>
                </c:pt>
                <c:pt idx="569">
                  <c:v>2443.562255859375</c:v>
                </c:pt>
                <c:pt idx="570">
                  <c:v>2434.30615234375</c:v>
                </c:pt>
                <c:pt idx="571">
                  <c:v>2451.338623046875</c:v>
                </c:pt>
                <c:pt idx="572">
                  <c:v>2434.4970703125</c:v>
                </c:pt>
                <c:pt idx="573">
                  <c:v>2429.439453125</c:v>
                </c:pt>
                <c:pt idx="574">
                  <c:v>2451.57763671875</c:v>
                </c:pt>
                <c:pt idx="575">
                  <c:v>2448.380859375</c:v>
                </c:pt>
                <c:pt idx="576">
                  <c:v>2435.355712890625</c:v>
                </c:pt>
                <c:pt idx="577">
                  <c:v>2420.5654296875</c:v>
                </c:pt>
                <c:pt idx="578">
                  <c:v>2387.26318359375</c:v>
                </c:pt>
                <c:pt idx="579">
                  <c:v>2417.13037109375</c:v>
                </c:pt>
                <c:pt idx="580">
                  <c:v>2435.7373046875</c:v>
                </c:pt>
                <c:pt idx="581">
                  <c:v>2426.8154296875</c:v>
                </c:pt>
                <c:pt idx="582">
                  <c:v>2437.788818359375</c:v>
                </c:pt>
                <c:pt idx="583">
                  <c:v>2445.422607421875</c:v>
                </c:pt>
                <c:pt idx="584">
                  <c:v>2448.3330078125</c:v>
                </c:pt>
                <c:pt idx="585">
                  <c:v>2456.20556640625</c:v>
                </c:pt>
                <c:pt idx="586">
                  <c:v>2463.07568359375</c:v>
                </c:pt>
                <c:pt idx="587">
                  <c:v>2446.186279296875</c:v>
                </c:pt>
                <c:pt idx="588">
                  <c:v>2438.6953125</c:v>
                </c:pt>
                <c:pt idx="589">
                  <c:v>2410.498291015625</c:v>
                </c:pt>
                <c:pt idx="590">
                  <c:v>2416.03271484375</c:v>
                </c:pt>
                <c:pt idx="591">
                  <c:v>2390.364501953125</c:v>
                </c:pt>
                <c:pt idx="592">
                  <c:v>2390.125732421875</c:v>
                </c:pt>
                <c:pt idx="593">
                  <c:v>2386.88134765625</c:v>
                </c:pt>
                <c:pt idx="594">
                  <c:v>2392.2724609375</c:v>
                </c:pt>
                <c:pt idx="595">
                  <c:v>2407.9697265625</c:v>
                </c:pt>
                <c:pt idx="596">
                  <c:v>2392.654541015625</c:v>
                </c:pt>
                <c:pt idx="597">
                  <c:v>2398.7138671875</c:v>
                </c:pt>
                <c:pt idx="598">
                  <c:v>2420.135986328125</c:v>
                </c:pt>
                <c:pt idx="599">
                  <c:v>2384.448486328125</c:v>
                </c:pt>
                <c:pt idx="600">
                  <c:v>2391.79541015625</c:v>
                </c:pt>
                <c:pt idx="601">
                  <c:v>2386.30908203125</c:v>
                </c:pt>
                <c:pt idx="602">
                  <c:v>2356.6328125</c:v>
                </c:pt>
                <c:pt idx="603">
                  <c:v>2374.715087890625</c:v>
                </c:pt>
                <c:pt idx="604">
                  <c:v>2353.913330078125</c:v>
                </c:pt>
                <c:pt idx="605">
                  <c:v>2360.115478515625</c:v>
                </c:pt>
                <c:pt idx="606">
                  <c:v>2368.799072265625</c:v>
                </c:pt>
                <c:pt idx="607">
                  <c:v>2362.50146484375</c:v>
                </c:pt>
                <c:pt idx="608">
                  <c:v>2365.458984375</c:v>
                </c:pt>
                <c:pt idx="609">
                  <c:v>2387.21533203125</c:v>
                </c:pt>
                <c:pt idx="610">
                  <c:v>2347.7109375</c:v>
                </c:pt>
                <c:pt idx="611">
                  <c:v>2352.720703125</c:v>
                </c:pt>
                <c:pt idx="612">
                  <c:v>2355.869140625</c:v>
                </c:pt>
                <c:pt idx="613">
                  <c:v>2393.036376953125</c:v>
                </c:pt>
                <c:pt idx="614">
                  <c:v>2404.2001953125</c:v>
                </c:pt>
                <c:pt idx="615">
                  <c:v>2384.972900390625</c:v>
                </c:pt>
                <c:pt idx="616">
                  <c:v>2396.328125</c:v>
                </c:pt>
                <c:pt idx="617">
                  <c:v>2401.00390625</c:v>
                </c:pt>
                <c:pt idx="618">
                  <c:v>2439.36328125</c:v>
                </c:pt>
                <c:pt idx="619">
                  <c:v>2439.935791015625</c:v>
                </c:pt>
                <c:pt idx="620">
                  <c:v>2451.81591796875</c:v>
                </c:pt>
                <c:pt idx="621">
                  <c:v>2441.17626953125</c:v>
                </c:pt>
                <c:pt idx="622">
                  <c:v>2439.124755859375</c:v>
                </c:pt>
                <c:pt idx="623">
                  <c:v>2431.586669921875</c:v>
                </c:pt>
                <c:pt idx="624">
                  <c:v>2431.443603515625</c:v>
                </c:pt>
                <c:pt idx="625">
                  <c:v>2380.917724609375</c:v>
                </c:pt>
                <c:pt idx="626">
                  <c:v>2369.801025390625</c:v>
                </c:pt>
                <c:pt idx="627">
                  <c:v>2363.884765625</c:v>
                </c:pt>
                <c:pt idx="628">
                  <c:v>2363.026123046875</c:v>
                </c:pt>
                <c:pt idx="629">
                  <c:v>2368.41748046875</c:v>
                </c:pt>
                <c:pt idx="630">
                  <c:v>2365.411376953125</c:v>
                </c:pt>
                <c:pt idx="631">
                  <c:v>2370.27783203125</c:v>
                </c:pt>
                <c:pt idx="632">
                  <c:v>2359.06591796875</c:v>
                </c:pt>
                <c:pt idx="633">
                  <c:v>2390.353515625</c:v>
                </c:pt>
                <c:pt idx="634">
                  <c:v>2411.93310546875</c:v>
                </c:pt>
                <c:pt idx="635">
                  <c:v>2400.54248046875</c:v>
                </c:pt>
                <c:pt idx="636">
                  <c:v>2399.629150390625</c:v>
                </c:pt>
                <c:pt idx="637">
                  <c:v>2421.64111328125</c:v>
                </c:pt>
                <c:pt idx="638">
                  <c:v>2380.645263671875</c:v>
                </c:pt>
                <c:pt idx="639">
                  <c:v>2390.113525390625</c:v>
                </c:pt>
                <c:pt idx="640">
                  <c:v>2382.039306640625</c:v>
                </c:pt>
                <c:pt idx="641">
                  <c:v>2389.968994140625</c:v>
                </c:pt>
                <c:pt idx="642">
                  <c:v>2394.5830078125</c:v>
                </c:pt>
                <c:pt idx="643">
                  <c:v>2430.724609375</c:v>
                </c:pt>
                <c:pt idx="644">
                  <c:v>2409.241455078125</c:v>
                </c:pt>
                <c:pt idx="645">
                  <c:v>2408.08837890625</c:v>
                </c:pt>
                <c:pt idx="646">
                  <c:v>2424.09228515625</c:v>
                </c:pt>
                <c:pt idx="647">
                  <c:v>2422.169677734375</c:v>
                </c:pt>
                <c:pt idx="648">
                  <c:v>2417.652099609375</c:v>
                </c:pt>
                <c:pt idx="649">
                  <c:v>2413.1826171875</c:v>
                </c:pt>
                <c:pt idx="650">
                  <c:v>2427.1201171875</c:v>
                </c:pt>
                <c:pt idx="651">
                  <c:v>2446.8251953125</c:v>
                </c:pt>
                <c:pt idx="652">
                  <c:v>2464.222900390625</c:v>
                </c:pt>
                <c:pt idx="653">
                  <c:v>2501.374267578125</c:v>
                </c:pt>
                <c:pt idx="654">
                  <c:v>2463.838623046875</c:v>
                </c:pt>
                <c:pt idx="655">
                  <c:v>2468.06787109375</c:v>
                </c:pt>
                <c:pt idx="656">
                  <c:v>2420.583740234375</c:v>
                </c:pt>
                <c:pt idx="657">
                  <c:v>2424.476806640625</c:v>
                </c:pt>
                <c:pt idx="658">
                  <c:v>2406.5498046875</c:v>
                </c:pt>
                <c:pt idx="659">
                  <c:v>2405.684814453125</c:v>
                </c:pt>
                <c:pt idx="660">
                  <c:v>2414.480224609375</c:v>
                </c:pt>
                <c:pt idx="661">
                  <c:v>2418.757568359375</c:v>
                </c:pt>
                <c:pt idx="662">
                  <c:v>2425.0537109375</c:v>
                </c:pt>
                <c:pt idx="663">
                  <c:v>2437.1650390625</c:v>
                </c:pt>
                <c:pt idx="664">
                  <c:v>2461.387451171875</c:v>
                </c:pt>
                <c:pt idx="665">
                  <c:v>2458.311767578125</c:v>
                </c:pt>
                <c:pt idx="666">
                  <c:v>2454.178466796875</c:v>
                </c:pt>
                <c:pt idx="667">
                  <c:v>2475.70947265625</c:v>
                </c:pt>
                <c:pt idx="668">
                  <c:v>2484.5048828125</c:v>
                </c:pt>
                <c:pt idx="669">
                  <c:v>2507.141357421875</c:v>
                </c:pt>
                <c:pt idx="670">
                  <c:v>2531.65234375</c:v>
                </c:pt>
                <c:pt idx="671">
                  <c:v>2560.633056640625</c:v>
                </c:pt>
                <c:pt idx="672">
                  <c:v>2551.7900390625</c:v>
                </c:pt>
                <c:pt idx="673">
                  <c:v>2512.42822265625</c:v>
                </c:pt>
                <c:pt idx="674">
                  <c:v>2505.459228515625</c:v>
                </c:pt>
                <c:pt idx="675">
                  <c:v>2492.002197265625</c:v>
                </c:pt>
                <c:pt idx="676">
                  <c:v>2518.435791015625</c:v>
                </c:pt>
                <c:pt idx="677">
                  <c:v>2478.2568359375</c:v>
                </c:pt>
                <c:pt idx="678">
                  <c:v>2479.69873046875</c:v>
                </c:pt>
                <c:pt idx="679">
                  <c:v>2477.439697265625</c:v>
                </c:pt>
                <c:pt idx="680">
                  <c:v>2437.837646484375</c:v>
                </c:pt>
                <c:pt idx="681">
                  <c:v>2445.335205078125</c:v>
                </c:pt>
                <c:pt idx="682">
                  <c:v>2473.402587890625</c:v>
                </c:pt>
                <c:pt idx="683">
                  <c:v>2469.4619140625</c:v>
                </c:pt>
                <c:pt idx="684">
                  <c:v>2463.502197265625</c:v>
                </c:pt>
                <c:pt idx="685">
                  <c:v>2449.18017578125</c:v>
                </c:pt>
                <c:pt idx="686">
                  <c:v>2465.90478515625</c:v>
                </c:pt>
                <c:pt idx="687">
                  <c:v>2283.418212890625</c:v>
                </c:pt>
                <c:pt idx="688">
                  <c:v>2346.954345703125</c:v>
                </c:pt>
                <c:pt idx="689">
                  <c:v>2334.122314453125</c:v>
                </c:pt>
                <c:pt idx="690">
                  <c:v>2349.59765625</c:v>
                </c:pt>
                <c:pt idx="691">
                  <c:v>2363.295166015625</c:v>
                </c:pt>
                <c:pt idx="692">
                  <c:v>2385.30712890625</c:v>
                </c:pt>
                <c:pt idx="693">
                  <c:v>2377.66552734375</c:v>
                </c:pt>
                <c:pt idx="694">
                  <c:v>2357.479736328125</c:v>
                </c:pt>
                <c:pt idx="695">
                  <c:v>2325.6640625</c:v>
                </c:pt>
                <c:pt idx="696">
                  <c:v>2332.248046875</c:v>
                </c:pt>
                <c:pt idx="697">
                  <c:v>2331.3828125</c:v>
                </c:pt>
                <c:pt idx="698">
                  <c:v>2323.308837890625</c:v>
                </c:pt>
                <c:pt idx="699">
                  <c:v>2330.13330078125</c:v>
                </c:pt>
                <c:pt idx="700">
                  <c:v>2293.12646484375</c:v>
                </c:pt>
                <c:pt idx="701">
                  <c:v>2301.152587890625</c:v>
                </c:pt>
                <c:pt idx="702">
                  <c:v>2295.3369140625</c:v>
                </c:pt>
                <c:pt idx="703">
                  <c:v>2259.67626953125</c:v>
                </c:pt>
                <c:pt idx="704">
                  <c:v>2283.1298828125</c:v>
                </c:pt>
                <c:pt idx="705">
                  <c:v>2294.568115234375</c:v>
                </c:pt>
                <c:pt idx="706">
                  <c:v>2310.861083984375</c:v>
                </c:pt>
                <c:pt idx="707">
                  <c:v>2313.744873046875</c:v>
                </c:pt>
                <c:pt idx="708">
                  <c:v>2295.481689453125</c:v>
                </c:pt>
                <c:pt idx="709">
                  <c:v>2301.248779296875</c:v>
                </c:pt>
                <c:pt idx="710">
                  <c:v>2311.005126953125</c:v>
                </c:pt>
                <c:pt idx="711">
                  <c:v>2312.014404296875</c:v>
                </c:pt>
                <c:pt idx="712">
                  <c:v>2327.63427734375</c:v>
                </c:pt>
                <c:pt idx="713">
                  <c:v>2318.742919921875</c:v>
                </c:pt>
                <c:pt idx="714">
                  <c:v>2316.24365234375</c:v>
                </c:pt>
                <c:pt idx="715">
                  <c:v>2328.066650390625</c:v>
                </c:pt>
                <c:pt idx="716">
                  <c:v>2306.77587890625</c:v>
                </c:pt>
                <c:pt idx="717">
                  <c:v>2307.689208984375</c:v>
                </c:pt>
                <c:pt idx="718">
                  <c:v>2325.711669921875</c:v>
                </c:pt>
                <c:pt idx="719">
                  <c:v>2297.16357421875</c:v>
                </c:pt>
                <c:pt idx="720">
                  <c:v>2285.91748046875</c:v>
                </c:pt>
                <c:pt idx="721">
                  <c:v>2222.909423828125</c:v>
                </c:pt>
                <c:pt idx="722">
                  <c:v>2244.056640625</c:v>
                </c:pt>
                <c:pt idx="723">
                  <c:v>2237.424072265625</c:v>
                </c:pt>
                <c:pt idx="724">
                  <c:v>2210.750244140625</c:v>
                </c:pt>
                <c:pt idx="725">
                  <c:v>2179.02978515625</c:v>
                </c:pt>
                <c:pt idx="726">
                  <c:v>2154.99951171875</c:v>
                </c:pt>
                <c:pt idx="727">
                  <c:v>2155.384521484375</c:v>
                </c:pt>
                <c:pt idx="728">
                  <c:v>2169.033203125</c:v>
                </c:pt>
                <c:pt idx="729">
                  <c:v>2153.125244140625</c:v>
                </c:pt>
                <c:pt idx="730">
                  <c:v>2152.8369140625</c:v>
                </c:pt>
                <c:pt idx="731">
                  <c:v>2176.531005859375</c:v>
                </c:pt>
                <c:pt idx="732">
                  <c:v>2197.2451171875</c:v>
                </c:pt>
                <c:pt idx="733">
                  <c:v>2198.01416015625</c:v>
                </c:pt>
                <c:pt idx="734">
                  <c:v>2177.347900390625</c:v>
                </c:pt>
                <c:pt idx="735">
                  <c:v>2177.107421875</c:v>
                </c:pt>
                <c:pt idx="736">
                  <c:v>2179.02978515625</c:v>
                </c:pt>
                <c:pt idx="737">
                  <c:v>2180.952392578125</c:v>
                </c:pt>
                <c:pt idx="738">
                  <c:v>2176.338623046875</c:v>
                </c:pt>
                <c:pt idx="739">
                  <c:v>2173.214599609375</c:v>
                </c:pt>
                <c:pt idx="740">
                  <c:v>2145.72412109375</c:v>
                </c:pt>
                <c:pt idx="741">
                  <c:v>2108.957275390625</c:v>
                </c:pt>
                <c:pt idx="742">
                  <c:v>2134.670166015625</c:v>
                </c:pt>
                <c:pt idx="743">
                  <c:v>2128.902587890625</c:v>
                </c:pt>
                <c:pt idx="744">
                  <c:v>2145.051025390625</c:v>
                </c:pt>
                <c:pt idx="745">
                  <c:v>2154.567138671875</c:v>
                </c:pt>
                <c:pt idx="746">
                  <c:v>2174.992919921875</c:v>
                </c:pt>
                <c:pt idx="747">
                  <c:v>2172.58984375</c:v>
                </c:pt>
                <c:pt idx="748">
                  <c:v>2144.330078125</c:v>
                </c:pt>
                <c:pt idx="749">
                  <c:v>2136.4482421875</c:v>
                </c:pt>
                <c:pt idx="750">
                  <c:v>2139.764404296875</c:v>
                </c:pt>
                <c:pt idx="751">
                  <c:v>2143.945556640625</c:v>
                </c:pt>
                <c:pt idx="752">
                  <c:v>2139.95654296875</c:v>
                </c:pt>
                <c:pt idx="753">
                  <c:v>2131.065673828125</c:v>
                </c:pt>
                <c:pt idx="754">
                  <c:v>2168.69677734375</c:v>
                </c:pt>
                <c:pt idx="755">
                  <c:v>2287.11865234375</c:v>
                </c:pt>
                <c:pt idx="756">
                  <c:v>2250.25634765625</c:v>
                </c:pt>
                <c:pt idx="757">
                  <c:v>2235.453369140625</c:v>
                </c:pt>
                <c:pt idx="758">
                  <c:v>2270.92236328125</c:v>
                </c:pt>
                <c:pt idx="759">
                  <c:v>2269.095947265625</c:v>
                </c:pt>
                <c:pt idx="760">
                  <c:v>2258.474609375</c:v>
                </c:pt>
                <c:pt idx="761">
                  <c:v>2233.194580078125</c:v>
                </c:pt>
                <c:pt idx="762">
                  <c:v>2252.27490234375</c:v>
                </c:pt>
                <c:pt idx="763">
                  <c:v>2230.359130859375</c:v>
                </c:pt>
                <c:pt idx="764">
                  <c:v>2221.083251953125</c:v>
                </c:pt>
                <c:pt idx="765">
                  <c:v>2275.103515625</c:v>
                </c:pt>
                <c:pt idx="766">
                  <c:v>2290.0986328125</c:v>
                </c:pt>
                <c:pt idx="767">
                  <c:v>2277.170166015625</c:v>
                </c:pt>
                <c:pt idx="768">
                  <c:v>2292.021240234375</c:v>
                </c:pt>
                <c:pt idx="769">
                  <c:v>2303.027099609375</c:v>
                </c:pt>
                <c:pt idx="770">
                  <c:v>2281.3515625</c:v>
                </c:pt>
                <c:pt idx="771">
                  <c:v>2260.20458984375</c:v>
                </c:pt>
                <c:pt idx="772">
                  <c:v>2238.7216796875</c:v>
                </c:pt>
                <c:pt idx="773">
                  <c:v>2264.530029296875</c:v>
                </c:pt>
                <c:pt idx="774">
                  <c:v>2399.485107421875</c:v>
                </c:pt>
                <c:pt idx="775">
                  <c:v>2501.806640625</c:v>
                </c:pt>
                <c:pt idx="776">
                  <c:v>2450.718017578125</c:v>
                </c:pt>
                <c:pt idx="777">
                  <c:v>2477.82421875</c:v>
                </c:pt>
                <c:pt idx="778">
                  <c:v>2465.857421875</c:v>
                </c:pt>
                <c:pt idx="779">
                  <c:v>2457.2060546875</c:v>
                </c:pt>
                <c:pt idx="780">
                  <c:v>2430.628662109375</c:v>
                </c:pt>
                <c:pt idx="781">
                  <c:v>2390.93017578125</c:v>
                </c:pt>
                <c:pt idx="782">
                  <c:v>2406.799072265625</c:v>
                </c:pt>
                <c:pt idx="783">
                  <c:v>2413.10791015625</c:v>
                </c:pt>
                <c:pt idx="784">
                  <c:v>2384.718505859375</c:v>
                </c:pt>
                <c:pt idx="785">
                  <c:v>2409.17724609375</c:v>
                </c:pt>
                <c:pt idx="786">
                  <c:v>2369.48046875</c:v>
                </c:pt>
                <c:pt idx="787">
                  <c:v>2370.35400390625</c:v>
                </c:pt>
                <c:pt idx="788">
                  <c:v>2360.64794921875</c:v>
                </c:pt>
                <c:pt idx="789">
                  <c:v>2373.654296875</c:v>
                </c:pt>
                <c:pt idx="790">
                  <c:v>2389.716796875</c:v>
                </c:pt>
                <c:pt idx="791">
                  <c:v>2400.296630859375</c:v>
                </c:pt>
                <c:pt idx="792">
                  <c:v>2431.40380859375</c:v>
                </c:pt>
                <c:pt idx="793">
                  <c:v>2412.04052734375</c:v>
                </c:pt>
                <c:pt idx="794">
                  <c:v>2436.499267578125</c:v>
                </c:pt>
                <c:pt idx="795">
                  <c:v>2422.522705078125</c:v>
                </c:pt>
                <c:pt idx="796">
                  <c:v>2472.071044921875</c:v>
                </c:pt>
                <c:pt idx="797">
                  <c:v>2511.03955078125</c:v>
                </c:pt>
                <c:pt idx="798">
                  <c:v>2513.951171875</c:v>
                </c:pt>
                <c:pt idx="799">
                  <c:v>2533.654296875</c:v>
                </c:pt>
                <c:pt idx="800">
                  <c:v>2532.1015625</c:v>
                </c:pt>
                <c:pt idx="801">
                  <c:v>2545.107177734375</c:v>
                </c:pt>
                <c:pt idx="802">
                  <c:v>2543.214599609375</c:v>
                </c:pt>
                <c:pt idx="803">
                  <c:v>2609.359619140625</c:v>
                </c:pt>
                <c:pt idx="804">
                  <c:v>2657.840087890625</c:v>
                </c:pt>
                <c:pt idx="805">
                  <c:v>2646.775390625</c:v>
                </c:pt>
                <c:pt idx="806">
                  <c:v>2654.831298828125</c:v>
                </c:pt>
                <c:pt idx="807">
                  <c:v>2684.96826171875</c:v>
                </c:pt>
                <c:pt idx="808">
                  <c:v>2637.1181640625</c:v>
                </c:pt>
                <c:pt idx="809">
                  <c:v>2627.557861328125</c:v>
                </c:pt>
                <c:pt idx="810">
                  <c:v>2631.294921875</c:v>
                </c:pt>
                <c:pt idx="811">
                  <c:v>2631.82861328125</c:v>
                </c:pt>
                <c:pt idx="812">
                  <c:v>2612.22265625</c:v>
                </c:pt>
                <c:pt idx="813">
                  <c:v>2626.0537109375</c:v>
                </c:pt>
                <c:pt idx="814">
                  <c:v>2635.662353515625</c:v>
                </c:pt>
                <c:pt idx="815">
                  <c:v>2613.3388671875</c:v>
                </c:pt>
                <c:pt idx="816">
                  <c:v>2636.001953125</c:v>
                </c:pt>
                <c:pt idx="817">
                  <c:v>2669.1474609375</c:v>
                </c:pt>
                <c:pt idx="818">
                  <c:v>2663.323974609375</c:v>
                </c:pt>
                <c:pt idx="819">
                  <c:v>2652.793212890625</c:v>
                </c:pt>
                <c:pt idx="820">
                  <c:v>2666.38134765625</c:v>
                </c:pt>
                <c:pt idx="821">
                  <c:v>2667.837158203125</c:v>
                </c:pt>
                <c:pt idx="822">
                  <c:v>2660.751708984375</c:v>
                </c:pt>
                <c:pt idx="823">
                  <c:v>2641.97119140625</c:v>
                </c:pt>
                <c:pt idx="824">
                  <c:v>2667.400390625</c:v>
                </c:pt>
                <c:pt idx="825">
                  <c:v>2661.867919921875</c:v>
                </c:pt>
                <c:pt idx="826">
                  <c:v>2670.1181640625</c:v>
                </c:pt>
                <c:pt idx="827">
                  <c:v>2709.086669921875</c:v>
                </c:pt>
                <c:pt idx="828">
                  <c:v>2710.639892578125</c:v>
                </c:pt>
                <c:pt idx="829">
                  <c:v>2732.769287109375</c:v>
                </c:pt>
                <c:pt idx="830">
                  <c:v>2738.15576171875</c:v>
                </c:pt>
                <c:pt idx="831">
                  <c:v>2685.50146484375</c:v>
                </c:pt>
                <c:pt idx="832">
                  <c:v>2683.02685546875</c:v>
                </c:pt>
                <c:pt idx="833">
                  <c:v>2703.31201171875</c:v>
                </c:pt>
                <c:pt idx="834">
                  <c:v>2696.275390625</c:v>
                </c:pt>
                <c:pt idx="835">
                  <c:v>2707.000244140625</c:v>
                </c:pt>
                <c:pt idx="836">
                  <c:v>2712.095703125</c:v>
                </c:pt>
                <c:pt idx="837">
                  <c:v>2757.66455078125</c:v>
                </c:pt>
                <c:pt idx="838">
                  <c:v>2754.946533203125</c:v>
                </c:pt>
                <c:pt idx="839">
                  <c:v>2755.43212890625</c:v>
                </c:pt>
                <c:pt idx="840">
                  <c:v>2835.844970703125</c:v>
                </c:pt>
                <c:pt idx="841">
                  <c:v>2813.327392578125</c:v>
                </c:pt>
                <c:pt idx="842">
                  <c:v>2818.7138671875</c:v>
                </c:pt>
                <c:pt idx="843">
                  <c:v>2869.427001953125</c:v>
                </c:pt>
                <c:pt idx="844">
                  <c:v>2846.666748046875</c:v>
                </c:pt>
                <c:pt idx="845">
                  <c:v>2782.754150390625</c:v>
                </c:pt>
                <c:pt idx="846">
                  <c:v>2788.965576171875</c:v>
                </c:pt>
                <c:pt idx="847">
                  <c:v>2791.246826171875</c:v>
                </c:pt>
                <c:pt idx="848">
                  <c:v>2826.090576171875</c:v>
                </c:pt>
                <c:pt idx="849">
                  <c:v>2890.00341796875</c:v>
                </c:pt>
                <c:pt idx="850">
                  <c:v>2939.45458984375</c:v>
                </c:pt>
                <c:pt idx="851">
                  <c:v>2863.7490234375</c:v>
                </c:pt>
                <c:pt idx="852">
                  <c:v>2862.196044921875</c:v>
                </c:pt>
                <c:pt idx="853">
                  <c:v>2898.25341796875</c:v>
                </c:pt>
                <c:pt idx="854">
                  <c:v>2878.9873046875</c:v>
                </c:pt>
                <c:pt idx="855">
                  <c:v>2871.271240234375</c:v>
                </c:pt>
                <c:pt idx="856">
                  <c:v>2837.737548828125</c:v>
                </c:pt>
                <c:pt idx="857">
                  <c:v>2808.23193359375</c:v>
                </c:pt>
                <c:pt idx="858">
                  <c:v>2764.94384765625</c:v>
                </c:pt>
                <c:pt idx="859">
                  <c:v>2750.04541015625</c:v>
                </c:pt>
                <c:pt idx="860">
                  <c:v>2735.875244140625</c:v>
                </c:pt>
                <c:pt idx="861">
                  <c:v>2687.491455078125</c:v>
                </c:pt>
                <c:pt idx="862">
                  <c:v>2673.66064453125</c:v>
                </c:pt>
                <c:pt idx="863">
                  <c:v>2701.322021484375</c:v>
                </c:pt>
                <c:pt idx="864">
                  <c:v>2707.048828125</c:v>
                </c:pt>
                <c:pt idx="865">
                  <c:v>2699.623779296875</c:v>
                </c:pt>
                <c:pt idx="866">
                  <c:v>2699.4296875</c:v>
                </c:pt>
                <c:pt idx="867">
                  <c:v>2658.08251953125</c:v>
                </c:pt>
                <c:pt idx="868">
                  <c:v>2637.1669921875</c:v>
                </c:pt>
                <c:pt idx="869">
                  <c:v>2614.309814453125</c:v>
                </c:pt>
                <c:pt idx="870">
                  <c:v>2602.80810546875</c:v>
                </c:pt>
                <c:pt idx="871">
                  <c:v>2581.0673828125</c:v>
                </c:pt>
                <c:pt idx="872">
                  <c:v>2431.40380859375</c:v>
                </c:pt>
                <c:pt idx="873">
                  <c:v>2453.678466796875</c:v>
                </c:pt>
                <c:pt idx="874">
                  <c:v>2500.023681640625</c:v>
                </c:pt>
                <c:pt idx="875">
                  <c:v>2472.70166015625</c:v>
                </c:pt>
                <c:pt idx="876">
                  <c:v>2479.787109375</c:v>
                </c:pt>
                <c:pt idx="877">
                  <c:v>2453.87255859375</c:v>
                </c:pt>
                <c:pt idx="878">
                  <c:v>2462.8505859375</c:v>
                </c:pt>
                <c:pt idx="879">
                  <c:v>2450.52392578125</c:v>
                </c:pt>
                <c:pt idx="880">
                  <c:v>2447.175537109375</c:v>
                </c:pt>
                <c:pt idx="881">
                  <c:v>2455.3740234375</c:v>
                </c:pt>
                <c:pt idx="882">
                  <c:v>2430.630859375</c:v>
                </c:pt>
                <c:pt idx="883">
                  <c:v>2462.247314453125</c:v>
                </c:pt>
                <c:pt idx="884">
                  <c:v>2445.899169921875</c:v>
                </c:pt>
                <c:pt idx="885">
                  <c:v>2416.884765625</c:v>
                </c:pt>
                <c:pt idx="886">
                  <c:v>2420.272216796875</c:v>
                </c:pt>
                <c:pt idx="887">
                  <c:v>2345.89501953125</c:v>
                </c:pt>
                <c:pt idx="888">
                  <c:v>2378.984375</c:v>
                </c:pt>
                <c:pt idx="889">
                  <c:v>2366.661865234375</c:v>
                </c:pt>
                <c:pt idx="890">
                  <c:v>2339.611328125</c:v>
                </c:pt>
                <c:pt idx="891">
                  <c:v>2400.92919921875</c:v>
                </c:pt>
                <c:pt idx="892">
                  <c:v>2426.654296875</c:v>
                </c:pt>
                <c:pt idx="893">
                  <c:v>2434.263916015625</c:v>
                </c:pt>
                <c:pt idx="894">
                  <c:v>2441.82421875</c:v>
                </c:pt>
                <c:pt idx="895">
                  <c:v>2417.57177734375</c:v>
                </c:pt>
                <c:pt idx="896">
                  <c:v>2450.906494140625</c:v>
                </c:pt>
                <c:pt idx="897">
                  <c:v>2434.21484375</c:v>
                </c:pt>
                <c:pt idx="898">
                  <c:v>2437.847900390625</c:v>
                </c:pt>
                <c:pt idx="899">
                  <c:v>2419.830322265625</c:v>
                </c:pt>
                <c:pt idx="900">
                  <c:v>2449.384765625</c:v>
                </c:pt>
                <c:pt idx="901">
                  <c:v>2438.78076171875</c:v>
                </c:pt>
                <c:pt idx="902">
                  <c:v>2357.23583984375</c:v>
                </c:pt>
                <c:pt idx="903">
                  <c:v>2353.897705078125</c:v>
                </c:pt>
                <c:pt idx="904">
                  <c:v>2357.824951171875</c:v>
                </c:pt>
                <c:pt idx="905">
                  <c:v>2302.447021484375</c:v>
                </c:pt>
                <c:pt idx="906">
                  <c:v>2346.779052734375</c:v>
                </c:pt>
                <c:pt idx="907">
                  <c:v>2323.262939453125</c:v>
                </c:pt>
                <c:pt idx="908">
                  <c:v>2320.41552734375</c:v>
                </c:pt>
                <c:pt idx="909">
                  <c:v>2316.43896484375</c:v>
                </c:pt>
                <c:pt idx="910">
                  <c:v>2317.0771484375</c:v>
                </c:pt>
                <c:pt idx="911">
                  <c:v>2291.597412109375</c:v>
                </c:pt>
                <c:pt idx="912">
                  <c:v>2296.5068359375</c:v>
                </c:pt>
                <c:pt idx="913">
                  <c:v>2293.217529296875</c:v>
                </c:pt>
                <c:pt idx="914">
                  <c:v>2290.46826171875</c:v>
                </c:pt>
                <c:pt idx="915">
                  <c:v>2298.814208984375</c:v>
                </c:pt>
                <c:pt idx="916">
                  <c:v>2301.0234375</c:v>
                </c:pt>
                <c:pt idx="917">
                  <c:v>2284.675537109375</c:v>
                </c:pt>
                <c:pt idx="918">
                  <c:v>2280.011474609375</c:v>
                </c:pt>
                <c:pt idx="919">
                  <c:v>2327.04296875</c:v>
                </c:pt>
                <c:pt idx="920">
                  <c:v>2362.635986328125</c:v>
                </c:pt>
                <c:pt idx="921">
                  <c:v>2333.130615234375</c:v>
                </c:pt>
                <c:pt idx="922">
                  <c:v>2347.46630859375</c:v>
                </c:pt>
                <c:pt idx="923">
                  <c:v>2357.481201171875</c:v>
                </c:pt>
                <c:pt idx="924">
                  <c:v>2391.2578125</c:v>
                </c:pt>
                <c:pt idx="925">
                  <c:v>2397.787109375</c:v>
                </c:pt>
                <c:pt idx="926">
                  <c:v>2406.5751953125</c:v>
                </c:pt>
                <c:pt idx="927">
                  <c:v>2325.0302734375</c:v>
                </c:pt>
                <c:pt idx="928">
                  <c:v>2329.989013671875</c:v>
                </c:pt>
                <c:pt idx="929">
                  <c:v>2302.496337890625</c:v>
                </c:pt>
                <c:pt idx="930">
                  <c:v>2311.3330078125</c:v>
                </c:pt>
                <c:pt idx="931">
                  <c:v>2302.692626953125</c:v>
                </c:pt>
                <c:pt idx="932">
                  <c:v>2298.077880859375</c:v>
                </c:pt>
                <c:pt idx="933">
                  <c:v>2300.4833984375</c:v>
                </c:pt>
                <c:pt idx="934">
                  <c:v>2279.618408203125</c:v>
                </c:pt>
                <c:pt idx="935">
                  <c:v>2325.177490234375</c:v>
                </c:pt>
                <c:pt idx="936">
                  <c:v>2349.47900390625</c:v>
                </c:pt>
                <c:pt idx="937">
                  <c:v>2345.551513671875</c:v>
                </c:pt>
                <c:pt idx="938">
                  <c:v>2340.740234375</c:v>
                </c:pt>
                <c:pt idx="939">
                  <c:v>2365.0908203125</c:v>
                </c:pt>
                <c:pt idx="940">
                  <c:v>2424.052490234375</c:v>
                </c:pt>
                <c:pt idx="941">
                  <c:v>2460.627197265625</c:v>
                </c:pt>
                <c:pt idx="942">
                  <c:v>2397.68896484375</c:v>
                </c:pt>
                <c:pt idx="943">
                  <c:v>2393.85986328125</c:v>
                </c:pt>
                <c:pt idx="944">
                  <c:v>2347.711669921875</c:v>
                </c:pt>
                <c:pt idx="945">
                  <c:v>2329.694091796875</c:v>
                </c:pt>
                <c:pt idx="946">
                  <c:v>2321.0048828125</c:v>
                </c:pt>
                <c:pt idx="947">
                  <c:v>2318.648193359375</c:v>
                </c:pt>
                <c:pt idx="948">
                  <c:v>2273.285400390625</c:v>
                </c:pt>
                <c:pt idx="949">
                  <c:v>2290.222900390625</c:v>
                </c:pt>
                <c:pt idx="950">
                  <c:v>2279.42236328125</c:v>
                </c:pt>
                <c:pt idx="951">
                  <c:v>2276.329345703125</c:v>
                </c:pt>
                <c:pt idx="952">
                  <c:v>2287.178955078125</c:v>
                </c:pt>
                <c:pt idx="953">
                  <c:v>2254.384521484375</c:v>
                </c:pt>
                <c:pt idx="954">
                  <c:v>2209.611083984375</c:v>
                </c:pt>
                <c:pt idx="955">
                  <c:v>2207.3037109375</c:v>
                </c:pt>
                <c:pt idx="956">
                  <c:v>2201.019287109375</c:v>
                </c:pt>
                <c:pt idx="957">
                  <c:v>2200.822998046875</c:v>
                </c:pt>
                <c:pt idx="958">
                  <c:v>2218.349609375</c:v>
                </c:pt>
                <c:pt idx="959">
                  <c:v>2204.259765625</c:v>
                </c:pt>
                <c:pt idx="960">
                  <c:v>2150.551025390625</c:v>
                </c:pt>
                <c:pt idx="961">
                  <c:v>2137.394287109375</c:v>
                </c:pt>
                <c:pt idx="962">
                  <c:v>2118.24755859375</c:v>
                </c:pt>
                <c:pt idx="963">
                  <c:v>2131.10986328125</c:v>
                </c:pt>
                <c:pt idx="964">
                  <c:v>2178.73095703125</c:v>
                </c:pt>
                <c:pt idx="965">
                  <c:v>2164.592041015625</c:v>
                </c:pt>
                <c:pt idx="966">
                  <c:v>2207.0087890625</c:v>
                </c:pt>
                <c:pt idx="967">
                  <c:v>2176.76708984375</c:v>
                </c:pt>
                <c:pt idx="968">
                  <c:v>2153.153076171875</c:v>
                </c:pt>
                <c:pt idx="969">
                  <c:v>2135.38134765625</c:v>
                </c:pt>
                <c:pt idx="970">
                  <c:v>2131.8955078125</c:v>
                </c:pt>
                <c:pt idx="971">
                  <c:v>2131.8955078125</c:v>
                </c:pt>
                <c:pt idx="972">
                  <c:v>2160.173583984375</c:v>
                </c:pt>
                <c:pt idx="973">
                  <c:v>2201.755859375</c:v>
                </c:pt>
                <c:pt idx="974">
                  <c:v>2205.487060546875</c:v>
                </c:pt>
                <c:pt idx="975">
                  <c:v>2215.3056640625</c:v>
                </c:pt>
                <c:pt idx="976">
                  <c:v>2230.13232421875</c:v>
                </c:pt>
                <c:pt idx="977">
                  <c:v>2205.241455078125</c:v>
                </c:pt>
                <c:pt idx="978">
                  <c:v>2203.965087890625</c:v>
                </c:pt>
                <c:pt idx="979">
                  <c:v>2217.90771484375</c:v>
                </c:pt>
                <c:pt idx="980">
                  <c:v>2193.361083984375</c:v>
                </c:pt>
                <c:pt idx="981">
                  <c:v>2197.33740234375</c:v>
                </c:pt>
                <c:pt idx="982">
                  <c:v>2203.866943359375</c:v>
                </c:pt>
                <c:pt idx="983">
                  <c:v>2203.866943359375</c:v>
                </c:pt>
                <c:pt idx="984">
                  <c:v>2208.62890625</c:v>
                </c:pt>
                <c:pt idx="985">
                  <c:v>2247.756591796875</c:v>
                </c:pt>
                <c:pt idx="986">
                  <c:v>2307.40576171875</c:v>
                </c:pt>
                <c:pt idx="987">
                  <c:v>2323.262939453125</c:v>
                </c:pt>
                <c:pt idx="988">
                  <c:v>2318.697265625</c:v>
                </c:pt>
                <c:pt idx="989">
                  <c:v>2323.704833984375</c:v>
                </c:pt>
                <c:pt idx="990">
                  <c:v>2331.952392578125</c:v>
                </c:pt>
                <c:pt idx="991">
                  <c:v>2308.387451171875</c:v>
                </c:pt>
                <c:pt idx="992">
                  <c:v>2355.222900390625</c:v>
                </c:pt>
                <c:pt idx="993">
                  <c:v>2379.867919921875</c:v>
                </c:pt>
                <c:pt idx="994">
                  <c:v>2283.153564453125</c:v>
                </c:pt>
                <c:pt idx="995">
                  <c:v>2289.92822265625</c:v>
                </c:pt>
                <c:pt idx="996">
                  <c:v>2276.57470703125</c:v>
                </c:pt>
                <c:pt idx="997">
                  <c:v>2279.618408203125</c:v>
                </c:pt>
                <c:pt idx="998">
                  <c:v>2299.64892578125</c:v>
                </c:pt>
                <c:pt idx="999">
                  <c:v>2276.57470703125</c:v>
                </c:pt>
                <c:pt idx="1000">
                  <c:v>2306.03125</c:v>
                </c:pt>
                <c:pt idx="1001">
                  <c:v>2338.629150390625</c:v>
                </c:pt>
                <c:pt idx="1002">
                  <c:v>2327.82861328125</c:v>
                </c:pt>
                <c:pt idx="1003">
                  <c:v>2312.216796875</c:v>
                </c:pt>
                <c:pt idx="1004">
                  <c:v>2290.615478515625</c:v>
                </c:pt>
                <c:pt idx="1005">
                  <c:v>2339.316650390625</c:v>
                </c:pt>
                <c:pt idx="1006">
                  <c:v>2317.224609375</c:v>
                </c:pt>
                <c:pt idx="1007">
                  <c:v>2307.896728515625</c:v>
                </c:pt>
                <c:pt idx="1008">
                  <c:v>2312.51123046875</c:v>
                </c:pt>
                <c:pt idx="1009">
                  <c:v>2338.236572265625</c:v>
                </c:pt>
                <c:pt idx="1010">
                  <c:v>2339.512939453125</c:v>
                </c:pt>
                <c:pt idx="1011">
                  <c:v>2298.6669921875</c:v>
                </c:pt>
                <c:pt idx="1012">
                  <c:v>2321.053466796875</c:v>
                </c:pt>
                <c:pt idx="1013">
                  <c:v>2288.45556640625</c:v>
                </c:pt>
                <c:pt idx="1014">
                  <c:v>2316.43896484375</c:v>
                </c:pt>
                <c:pt idx="1015">
                  <c:v>2350.706298828125</c:v>
                </c:pt>
                <c:pt idx="1016">
                  <c:v>2337.058349609375</c:v>
                </c:pt>
                <c:pt idx="1017">
                  <c:v>2319.18798828125</c:v>
                </c:pt>
                <c:pt idx="1018">
                  <c:v>2323.802978515625</c:v>
                </c:pt>
                <c:pt idx="1019">
                  <c:v>2305.736328125</c:v>
                </c:pt>
                <c:pt idx="1020">
                  <c:v>2328.6142578125</c:v>
                </c:pt>
                <c:pt idx="1021">
                  <c:v>2309.6640625</c:v>
                </c:pt>
                <c:pt idx="1022">
                  <c:v>2321.642822265625</c:v>
                </c:pt>
                <c:pt idx="1023">
                  <c:v>2333.3271484375</c:v>
                </c:pt>
                <c:pt idx="1024">
                  <c:v>2346.484130859375</c:v>
                </c:pt>
                <c:pt idx="1025">
                  <c:v>2349.82275390625</c:v>
                </c:pt>
                <c:pt idx="1026">
                  <c:v>2351.786376953125</c:v>
                </c:pt>
                <c:pt idx="1027">
                  <c:v>2333.3271484375</c:v>
                </c:pt>
                <c:pt idx="1028">
                  <c:v>2290.419189453125</c:v>
                </c:pt>
                <c:pt idx="1029">
                  <c:v>2276.967529296875</c:v>
                </c:pt>
                <c:pt idx="1030">
                  <c:v>2285.215087890625</c:v>
                </c:pt>
                <c:pt idx="1031">
                  <c:v>2286.3935546875</c:v>
                </c:pt>
                <c:pt idx="1032">
                  <c:v>2255.660888671875</c:v>
                </c:pt>
                <c:pt idx="1033">
                  <c:v>2252.616943359375</c:v>
                </c:pt>
                <c:pt idx="1034">
                  <c:v>2264.3994140625</c:v>
                </c:pt>
                <c:pt idx="1035">
                  <c:v>2257.35498046875</c:v>
                </c:pt>
                <c:pt idx="1036">
                  <c:v>2245.44873046875</c:v>
                </c:pt>
                <c:pt idx="1037">
                  <c:v>2260.9267578125</c:v>
                </c:pt>
                <c:pt idx="1038">
                  <c:v>2263.010498046875</c:v>
                </c:pt>
                <c:pt idx="1039">
                  <c:v>2288.90673828125</c:v>
                </c:pt>
                <c:pt idx="1040">
                  <c:v>2276.702880859375</c:v>
                </c:pt>
                <c:pt idx="1041">
                  <c:v>2277.595703125</c:v>
                </c:pt>
                <c:pt idx="1042">
                  <c:v>2289.10546875</c:v>
                </c:pt>
                <c:pt idx="1043">
                  <c:v>2295.356201171875</c:v>
                </c:pt>
                <c:pt idx="1044">
                  <c:v>2321.05419921875</c:v>
                </c:pt>
                <c:pt idx="1045">
                  <c:v>2391.599609375</c:v>
                </c:pt>
                <c:pt idx="1046">
                  <c:v>2374.03759765625</c:v>
                </c:pt>
                <c:pt idx="1047">
                  <c:v>2404.498046875</c:v>
                </c:pt>
                <c:pt idx="1048">
                  <c:v>2389.615234375</c:v>
                </c:pt>
                <c:pt idx="1049">
                  <c:v>2499.947998046875</c:v>
                </c:pt>
                <c:pt idx="1050">
                  <c:v>2496.971435546875</c:v>
                </c:pt>
                <c:pt idx="1051">
                  <c:v>2507.19091796875</c:v>
                </c:pt>
                <c:pt idx="1052">
                  <c:v>2497.963623046875</c:v>
                </c:pt>
                <c:pt idx="1053">
                  <c:v>2490.224365234375</c:v>
                </c:pt>
                <c:pt idx="1054">
                  <c:v>2470.181884765625</c:v>
                </c:pt>
                <c:pt idx="1055">
                  <c:v>2445.674560546875</c:v>
                </c:pt>
                <c:pt idx="1056">
                  <c:v>2460.359130859375</c:v>
                </c:pt>
                <c:pt idx="1057">
                  <c:v>2431.28759765625</c:v>
                </c:pt>
                <c:pt idx="1058">
                  <c:v>2418.785888671875</c:v>
                </c:pt>
                <c:pt idx="1059">
                  <c:v>2396.560546875</c:v>
                </c:pt>
                <c:pt idx="1060">
                  <c:v>2422.556396484375</c:v>
                </c:pt>
                <c:pt idx="1061">
                  <c:v>2434.462890625</c:v>
                </c:pt>
                <c:pt idx="1062">
                  <c:v>2418.388916015625</c:v>
                </c:pt>
                <c:pt idx="1063">
                  <c:v>2501.535400390625</c:v>
                </c:pt>
                <c:pt idx="1064">
                  <c:v>2533.781982421875</c:v>
                </c:pt>
                <c:pt idx="1065">
                  <c:v>2523.85986328125</c:v>
                </c:pt>
                <c:pt idx="1066">
                  <c:v>2514.93017578125</c:v>
                </c:pt>
                <c:pt idx="1067">
                  <c:v>2515.8232421875</c:v>
                </c:pt>
                <c:pt idx="1068">
                  <c:v>2497.8642578125</c:v>
                </c:pt>
                <c:pt idx="1069">
                  <c:v>2479.11181640625</c:v>
                </c:pt>
                <c:pt idx="1070">
                  <c:v>2498.757080078125</c:v>
                </c:pt>
                <c:pt idx="1071">
                  <c:v>2464.42724609375</c:v>
                </c:pt>
                <c:pt idx="1072">
                  <c:v>2475.63916015625</c:v>
                </c:pt>
                <c:pt idx="1073">
                  <c:v>2461.252197265625</c:v>
                </c:pt>
                <c:pt idx="1074">
                  <c:v>2548.06982421875</c:v>
                </c:pt>
                <c:pt idx="1075">
                  <c:v>2584.4833984375</c:v>
                </c:pt>
                <c:pt idx="1076">
                  <c:v>2648.9765625</c:v>
                </c:pt>
                <c:pt idx="1077">
                  <c:v>2627.346435546875</c:v>
                </c:pt>
                <c:pt idx="1078">
                  <c:v>2609.387451171875</c:v>
                </c:pt>
                <c:pt idx="1079">
                  <c:v>2611.074462890625</c:v>
                </c:pt>
                <c:pt idx="1080">
                  <c:v>2671.5986328125</c:v>
                </c:pt>
                <c:pt idx="1081">
                  <c:v>2633.696533203125</c:v>
                </c:pt>
                <c:pt idx="1082">
                  <c:v>2639.054443359375</c:v>
                </c:pt>
                <c:pt idx="1083">
                  <c:v>2628.834716796875</c:v>
                </c:pt>
                <c:pt idx="1084">
                  <c:v>2656.120361328125</c:v>
                </c:pt>
                <c:pt idx="1085">
                  <c:v>2643.916015625</c:v>
                </c:pt>
                <c:pt idx="1086">
                  <c:v>2645.801513671875</c:v>
                </c:pt>
                <c:pt idx="1087">
                  <c:v>2612.860107421875</c:v>
                </c:pt>
                <c:pt idx="1088">
                  <c:v>2603.434326171875</c:v>
                </c:pt>
                <c:pt idx="1089">
                  <c:v>2621.393310546875</c:v>
                </c:pt>
                <c:pt idx="1090">
                  <c:v>2622.881591796875</c:v>
                </c:pt>
                <c:pt idx="1091">
                  <c:v>2601.54931640625</c:v>
                </c:pt>
                <c:pt idx="1092">
                  <c:v>2560.372802734375</c:v>
                </c:pt>
                <c:pt idx="1093">
                  <c:v>2560.868896484375</c:v>
                </c:pt>
                <c:pt idx="1094">
                  <c:v>2560.769775390625</c:v>
                </c:pt>
                <c:pt idx="1095">
                  <c:v>2549.656982421875</c:v>
                </c:pt>
                <c:pt idx="1096">
                  <c:v>2566.623779296875</c:v>
                </c:pt>
                <c:pt idx="1097">
                  <c:v>2539.635986328125</c:v>
                </c:pt>
                <c:pt idx="1098">
                  <c:v>2552.1376953125</c:v>
                </c:pt>
                <c:pt idx="1099">
                  <c:v>2502.527587890625</c:v>
                </c:pt>
                <c:pt idx="1100">
                  <c:v>2529.61474609375</c:v>
                </c:pt>
                <c:pt idx="1101">
                  <c:v>2518.502197265625</c:v>
                </c:pt>
                <c:pt idx="1102">
                  <c:v>2492.208740234375</c:v>
                </c:pt>
                <c:pt idx="1103">
                  <c:v>2478.4169921875</c:v>
                </c:pt>
                <c:pt idx="1104">
                  <c:v>2494.788330078125</c:v>
                </c:pt>
                <c:pt idx="1105">
                  <c:v>2516.41845703125</c:v>
                </c:pt>
                <c:pt idx="1106">
                  <c:v>2525.050537109375</c:v>
                </c:pt>
                <c:pt idx="1107">
                  <c:v>2521.974853515625</c:v>
                </c:pt>
                <c:pt idx="1108">
                  <c:v>2497.566650390625</c:v>
                </c:pt>
                <c:pt idx="1109">
                  <c:v>2480.60009765625</c:v>
                </c:pt>
                <c:pt idx="1110">
                  <c:v>2497.963623046875</c:v>
                </c:pt>
                <c:pt idx="1111">
                  <c:v>2509.17529296875</c:v>
                </c:pt>
                <c:pt idx="1112">
                  <c:v>2473.35693359375</c:v>
                </c:pt>
                <c:pt idx="1113">
                  <c:v>2482.782958984375</c:v>
                </c:pt>
                <c:pt idx="1114">
                  <c:v>2499.3525390625</c:v>
                </c:pt>
                <c:pt idx="1115">
                  <c:v>2541.52099609375</c:v>
                </c:pt>
                <c:pt idx="1116">
                  <c:v>2583.391845703125</c:v>
                </c:pt>
                <c:pt idx="1117">
                  <c:v>2574.164306640625</c:v>
                </c:pt>
                <c:pt idx="1118">
                  <c:v>2571.485595703125</c:v>
                </c:pt>
                <c:pt idx="1119">
                  <c:v>2581.308349609375</c:v>
                </c:pt>
                <c:pt idx="1120">
                  <c:v>2496.772705078125</c:v>
                </c:pt>
                <c:pt idx="1121">
                  <c:v>2492.208740234375</c:v>
                </c:pt>
                <c:pt idx="1122">
                  <c:v>2477.62353515625</c:v>
                </c:pt>
                <c:pt idx="1123">
                  <c:v>2468.693603515625</c:v>
                </c:pt>
                <c:pt idx="1124">
                  <c:v>2450.337890625</c:v>
                </c:pt>
                <c:pt idx="1125">
                  <c:v>2446.269775390625</c:v>
                </c:pt>
                <c:pt idx="1126">
                  <c:v>2440.812744140625</c:v>
                </c:pt>
                <c:pt idx="1127">
                  <c:v>2426.624267578125</c:v>
                </c:pt>
                <c:pt idx="1128">
                  <c:v>2417</c:v>
                </c:pt>
                <c:pt idx="1129">
                  <c:v>2414</c:v>
                </c:pt>
                <c:pt idx="1130">
                  <c:v>2408.800048828125</c:v>
                </c:pt>
                <c:pt idx="1131">
                  <c:v>2427.5</c:v>
                </c:pt>
                <c:pt idx="1132">
                  <c:v>2424.5</c:v>
                </c:pt>
                <c:pt idx="1133">
                  <c:v>2407.60009765625</c:v>
                </c:pt>
                <c:pt idx="1134">
                  <c:v>2427.699951171875</c:v>
                </c:pt>
                <c:pt idx="1135">
                  <c:v>2425</c:v>
                </c:pt>
                <c:pt idx="1136">
                  <c:v>2404</c:v>
                </c:pt>
                <c:pt idx="1137">
                  <c:v>2441.60009765625</c:v>
                </c:pt>
                <c:pt idx="1138">
                  <c:v>2428.39990234375</c:v>
                </c:pt>
                <c:pt idx="1139">
                  <c:v>2433.699951171875</c:v>
                </c:pt>
                <c:pt idx="1140">
                  <c:v>2424.199951171875</c:v>
                </c:pt>
                <c:pt idx="1141">
                  <c:v>2414.10009765625</c:v>
                </c:pt>
                <c:pt idx="1142">
                  <c:v>2425.199951171875</c:v>
                </c:pt>
                <c:pt idx="1143">
                  <c:v>2451.699951171875</c:v>
                </c:pt>
                <c:pt idx="1144">
                  <c:v>2466.60009765625</c:v>
                </c:pt>
                <c:pt idx="1145">
                  <c:v>2464.5</c:v>
                </c:pt>
                <c:pt idx="1146">
                  <c:v>2477.800048828125</c:v>
                </c:pt>
                <c:pt idx="1147">
                  <c:v>2448</c:v>
                </c:pt>
                <c:pt idx="1148">
                  <c:v>2462.199951171875</c:v>
                </c:pt>
                <c:pt idx="1149">
                  <c:v>2338.60009765625</c:v>
                </c:pt>
                <c:pt idx="1150">
                  <c:v>2314</c:v>
                </c:pt>
                <c:pt idx="1151">
                  <c:v>2306.5</c:v>
                </c:pt>
                <c:pt idx="1152">
                  <c:v>2301.699951171875</c:v>
                </c:pt>
                <c:pt idx="1153">
                  <c:v>2305.60009765625</c:v>
                </c:pt>
                <c:pt idx="1154">
                  <c:v>2260.60009765625</c:v>
                </c:pt>
                <c:pt idx="1155">
                  <c:v>2293.5</c:v>
                </c:pt>
                <c:pt idx="1156">
                  <c:v>2281.10009765625</c:v>
                </c:pt>
                <c:pt idx="1157">
                  <c:v>2275.60009765625</c:v>
                </c:pt>
                <c:pt idx="1158">
                  <c:v>2265.5</c:v>
                </c:pt>
                <c:pt idx="1159">
                  <c:v>2280</c:v>
                </c:pt>
                <c:pt idx="1160">
                  <c:v>2289.5</c:v>
                </c:pt>
                <c:pt idx="1161">
                  <c:v>2302.60009765625</c:v>
                </c:pt>
                <c:pt idx="1162">
                  <c:v>2282.199951171875</c:v>
                </c:pt>
                <c:pt idx="1163">
                  <c:v>2285.39990234375</c:v>
                </c:pt>
                <c:pt idx="1164">
                  <c:v>2293.300048828125</c:v>
                </c:pt>
                <c:pt idx="1165">
                  <c:v>2290.199951171875</c:v>
                </c:pt>
                <c:pt idx="1166">
                  <c:v>2315.89990234375</c:v>
                </c:pt>
                <c:pt idx="1167">
                  <c:v>2323</c:v>
                </c:pt>
                <c:pt idx="1168">
                  <c:v>2348</c:v>
                </c:pt>
                <c:pt idx="1169">
                  <c:v>2384.10009765625</c:v>
                </c:pt>
                <c:pt idx="1170">
                  <c:v>2424.699951171875</c:v>
                </c:pt>
                <c:pt idx="1171">
                  <c:v>2399.39990234375</c:v>
                </c:pt>
                <c:pt idx="1172">
                  <c:v>2386.699951171875</c:v>
                </c:pt>
                <c:pt idx="1173">
                  <c:v>2372.60009765625</c:v>
                </c:pt>
                <c:pt idx="1174">
                  <c:v>2406.199951171875</c:v>
                </c:pt>
                <c:pt idx="1175">
                  <c:v>2389.5</c:v>
                </c:pt>
                <c:pt idx="1176">
                  <c:v>2353.5</c:v>
                </c:pt>
                <c:pt idx="1177">
                  <c:v>2353.5</c:v>
                </c:pt>
                <c:pt idx="1178">
                  <c:v>2360.39990234375</c:v>
                </c:pt>
                <c:pt idx="1179">
                  <c:v>2413.89990234375</c:v>
                </c:pt>
                <c:pt idx="1180">
                  <c:v>2379.10009765625</c:v>
                </c:pt>
                <c:pt idx="1181">
                  <c:v>2368</c:v>
                </c:pt>
                <c:pt idx="1182">
                  <c:v>2390.60009765625</c:v>
                </c:pt>
                <c:pt idx="1183">
                  <c:v>2409.5</c:v>
                </c:pt>
                <c:pt idx="1184">
                  <c:v>2400.89990234375</c:v>
                </c:pt>
                <c:pt idx="1185">
                  <c:v>2378.39990234375</c:v>
                </c:pt>
                <c:pt idx="1186">
                  <c:v>2352.60009765625</c:v>
                </c:pt>
                <c:pt idx="1187">
                  <c:v>2373</c:v>
                </c:pt>
                <c:pt idx="1188">
                  <c:v>2357.300048828125</c:v>
                </c:pt>
                <c:pt idx="1189">
                  <c:v>2368.60009765625</c:v>
                </c:pt>
                <c:pt idx="1190">
                  <c:v>2371</c:v>
                </c:pt>
                <c:pt idx="1191">
                  <c:v>2354.39990234375</c:v>
                </c:pt>
                <c:pt idx="1192">
                  <c:v>2424.199951171875</c:v>
                </c:pt>
                <c:pt idx="1193">
                  <c:v>2435</c:v>
                </c:pt>
                <c:pt idx="1194">
                  <c:v>2453.60009765625</c:v>
                </c:pt>
                <c:pt idx="1195">
                  <c:v>2462.89990234375</c:v>
                </c:pt>
                <c:pt idx="1196">
                  <c:v>2409.699951171875</c:v>
                </c:pt>
                <c:pt idx="1197">
                  <c:v>2305.199951171875</c:v>
                </c:pt>
                <c:pt idx="1198">
                  <c:v>2319</c:v>
                </c:pt>
                <c:pt idx="1199">
                  <c:v>2312.300048828125</c:v>
                </c:pt>
                <c:pt idx="1200">
                  <c:v>2323.5</c:v>
                </c:pt>
                <c:pt idx="1201">
                  <c:v>2279.300048828125</c:v>
                </c:pt>
                <c:pt idx="1202">
                  <c:v>2314.5</c:v>
                </c:pt>
                <c:pt idx="1203">
                  <c:v>2345.39990234375</c:v>
                </c:pt>
                <c:pt idx="1204">
                  <c:v>2358.60009765625</c:v>
                </c:pt>
                <c:pt idx="1205">
                  <c:v>2374.89990234375</c:v>
                </c:pt>
                <c:pt idx="1206">
                  <c:v>2383.300048828125</c:v>
                </c:pt>
                <c:pt idx="1207">
                  <c:v>2338.10009765625</c:v>
                </c:pt>
                <c:pt idx="1208">
                  <c:v>2320.60009765625</c:v>
                </c:pt>
                <c:pt idx="1209">
                  <c:v>2261.300048828125</c:v>
                </c:pt>
                <c:pt idx="1210">
                  <c:v>2255</c:v>
                </c:pt>
                <c:pt idx="1211">
                  <c:v>2225.699951171875</c:v>
                </c:pt>
                <c:pt idx="1212">
                  <c:v>2194.60009765625</c:v>
                </c:pt>
                <c:pt idx="1213">
                  <c:v>2190.199951171875</c:v>
                </c:pt>
                <c:pt idx="1214">
                  <c:v>2161.39990234375</c:v>
                </c:pt>
                <c:pt idx="1215">
                  <c:v>2136.89990234375</c:v>
                </c:pt>
                <c:pt idx="1216">
                  <c:v>2160</c:v>
                </c:pt>
                <c:pt idx="1217">
                  <c:v>2175.699951171875</c:v>
                </c:pt>
                <c:pt idx="1218">
                  <c:v>2158.199951171875</c:v>
                </c:pt>
                <c:pt idx="1219">
                  <c:v>2135.300048828125</c:v>
                </c:pt>
                <c:pt idx="1220">
                  <c:v>2077.300048828125</c:v>
                </c:pt>
                <c:pt idx="1221">
                  <c:v>2082.699951171875</c:v>
                </c:pt>
                <c:pt idx="1222">
                  <c:v>2052.199951171875</c:v>
                </c:pt>
                <c:pt idx="1223">
                  <c:v>2085</c:v>
                </c:pt>
                <c:pt idx="1224">
                  <c:v>2134.800048828125</c:v>
                </c:pt>
                <c:pt idx="1225">
                  <c:v>2074.39990234375</c:v>
                </c:pt>
                <c:pt idx="1226">
                  <c:v>2055.199951171875</c:v>
                </c:pt>
                <c:pt idx="1227">
                  <c:v>2064.699951171875</c:v>
                </c:pt>
                <c:pt idx="1228">
                  <c:v>2065.300048828125</c:v>
                </c:pt>
                <c:pt idx="1229">
                  <c:v>2084.800048828125</c:v>
                </c:pt>
                <c:pt idx="1230">
                  <c:v>2110.60009765625</c:v>
                </c:pt>
                <c:pt idx="1231">
                  <c:v>2145.60009765625</c:v>
                </c:pt>
                <c:pt idx="1232">
                  <c:v>2133.199951171875</c:v>
                </c:pt>
                <c:pt idx="1233">
                  <c:v>2155.300048828125</c:v>
                </c:pt>
              </c:numCache>
            </c:numRef>
          </c:val>
          <c:smooth val="0"/>
          <c:extLst>
            <c:ext xmlns:c16="http://schemas.microsoft.com/office/drawing/2014/chart" uri="{C3380CC4-5D6E-409C-BE32-E72D297353CC}">
              <c16:uniqueId val="{00000000-3FCC-4DB1-9BB6-3F436A102DBF}"/>
            </c:ext>
          </c:extLst>
        </c:ser>
        <c:dLbls>
          <c:showLegendKey val="0"/>
          <c:showVal val="0"/>
          <c:showCatName val="0"/>
          <c:showSerName val="0"/>
          <c:showPercent val="0"/>
          <c:showBubbleSize val="0"/>
        </c:dLbls>
        <c:smooth val="0"/>
        <c:axId val="778625615"/>
        <c:axId val="778640015"/>
      </c:lineChart>
      <c:dateAx>
        <c:axId val="778625615"/>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40015"/>
        <c:crosses val="autoZero"/>
        <c:auto val="0"/>
        <c:lblOffset val="100"/>
        <c:baseTimeUnit val="days"/>
      </c:dateAx>
      <c:valAx>
        <c:axId val="778640015"/>
        <c:scaling>
          <c:orientation val="minMax"/>
          <c:max val="3100"/>
          <c:min val="150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625615"/>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535870516185476"/>
          <c:y val="0.18969925634295715"/>
          <c:w val="0.82686351706036743"/>
          <c:h val="0.55472987751531055"/>
        </c:manualLayout>
      </c:layout>
      <c:barChart>
        <c:barDir val="col"/>
        <c:grouping val="clustered"/>
        <c:varyColors val="0"/>
        <c:ser>
          <c:idx val="0"/>
          <c:order val="0"/>
          <c:spPr>
            <a:noFill/>
            <a:ln w="28575" cap="rnd" cmpd="sng" algn="ctr">
              <a:solidFill>
                <a:srgbClr val="0F0E9A"/>
              </a:solidFill>
              <a:round/>
            </a:ln>
            <a:effectLst/>
          </c:spPr>
          <c:invertIfNegative val="0"/>
          <c:cat>
            <c:strRef>
              <c:f>'Hind. Uni Share Price Daily 5y'!$A$2:$A$1235</c:f>
              <c:strCache>
                <c:ptCount val="1234"/>
                <c:pt idx="0">
                  <c:v>2021-04-15</c:v>
                </c:pt>
                <c:pt idx="1">
                  <c:v>2021-04-16</c:v>
                </c:pt>
                <c:pt idx="2">
                  <c:v>2021-04-19</c:v>
                </c:pt>
                <c:pt idx="3">
                  <c:v>2021-04-20</c:v>
                </c:pt>
                <c:pt idx="4">
                  <c:v>2021-04-22</c:v>
                </c:pt>
                <c:pt idx="5">
                  <c:v>2021-04-23</c:v>
                </c:pt>
                <c:pt idx="6">
                  <c:v>2021-04-26</c:v>
                </c:pt>
                <c:pt idx="7">
                  <c:v>2021-04-27</c:v>
                </c:pt>
                <c:pt idx="8">
                  <c:v>2021-04-28</c:v>
                </c:pt>
                <c:pt idx="9">
                  <c:v>2021-04-29</c:v>
                </c:pt>
                <c:pt idx="10">
                  <c:v>2021-04-30</c:v>
                </c:pt>
                <c:pt idx="11">
                  <c:v>2021-05-03</c:v>
                </c:pt>
                <c:pt idx="12">
                  <c:v>2021-05-04</c:v>
                </c:pt>
                <c:pt idx="13">
                  <c:v>2021-05-05</c:v>
                </c:pt>
                <c:pt idx="14">
                  <c:v>2021-05-06</c:v>
                </c:pt>
                <c:pt idx="15">
                  <c:v>2021-05-07</c:v>
                </c:pt>
                <c:pt idx="16">
                  <c:v>2021-05-10</c:v>
                </c:pt>
                <c:pt idx="17">
                  <c:v>2021-05-11</c:v>
                </c:pt>
                <c:pt idx="18">
                  <c:v>2021-05-12</c:v>
                </c:pt>
                <c:pt idx="19">
                  <c:v>2021-05-14</c:v>
                </c:pt>
                <c:pt idx="20">
                  <c:v>2021-05-17</c:v>
                </c:pt>
                <c:pt idx="21">
                  <c:v>2021-05-18</c:v>
                </c:pt>
                <c:pt idx="22">
                  <c:v>2021-05-19</c:v>
                </c:pt>
                <c:pt idx="23">
                  <c:v>2021-05-20</c:v>
                </c:pt>
                <c:pt idx="24">
                  <c:v>2021-05-21</c:v>
                </c:pt>
                <c:pt idx="25">
                  <c:v>2021-05-24</c:v>
                </c:pt>
                <c:pt idx="26">
                  <c:v>2021-05-25</c:v>
                </c:pt>
                <c:pt idx="27">
                  <c:v>2021-05-26</c:v>
                </c:pt>
                <c:pt idx="28">
                  <c:v>2021-05-27</c:v>
                </c:pt>
                <c:pt idx="29">
                  <c:v>2021-05-28</c:v>
                </c:pt>
                <c:pt idx="30">
                  <c:v>2021-05-31</c:v>
                </c:pt>
                <c:pt idx="31">
                  <c:v>2021-06-01</c:v>
                </c:pt>
                <c:pt idx="32">
                  <c:v>2021-06-02</c:v>
                </c:pt>
                <c:pt idx="33">
                  <c:v>2021-06-03</c:v>
                </c:pt>
                <c:pt idx="34">
                  <c:v>2021-06-04</c:v>
                </c:pt>
                <c:pt idx="35">
                  <c:v>2021-06-07</c:v>
                </c:pt>
                <c:pt idx="36">
                  <c:v>2021-06-08</c:v>
                </c:pt>
                <c:pt idx="37">
                  <c:v>2021-06-09</c:v>
                </c:pt>
                <c:pt idx="38">
                  <c:v>2021-06-10</c:v>
                </c:pt>
                <c:pt idx="39">
                  <c:v>2021-06-11</c:v>
                </c:pt>
                <c:pt idx="40">
                  <c:v>2021-06-14</c:v>
                </c:pt>
                <c:pt idx="41">
                  <c:v>2021-06-15</c:v>
                </c:pt>
                <c:pt idx="42">
                  <c:v>2021-06-16</c:v>
                </c:pt>
                <c:pt idx="43">
                  <c:v>2021-06-17</c:v>
                </c:pt>
                <c:pt idx="44">
                  <c:v>2021-06-18</c:v>
                </c:pt>
                <c:pt idx="45">
                  <c:v>2021-06-21</c:v>
                </c:pt>
                <c:pt idx="46">
                  <c:v>2021-06-22</c:v>
                </c:pt>
                <c:pt idx="47">
                  <c:v>2021-06-23</c:v>
                </c:pt>
                <c:pt idx="48">
                  <c:v>2021-06-24</c:v>
                </c:pt>
                <c:pt idx="49">
                  <c:v>2021-06-25</c:v>
                </c:pt>
                <c:pt idx="50">
                  <c:v>2021-06-28</c:v>
                </c:pt>
                <c:pt idx="51">
                  <c:v>2021-06-29</c:v>
                </c:pt>
                <c:pt idx="52">
                  <c:v>2021-06-30</c:v>
                </c:pt>
                <c:pt idx="53">
                  <c:v>2021-07-01</c:v>
                </c:pt>
                <c:pt idx="54">
                  <c:v>2021-07-02</c:v>
                </c:pt>
                <c:pt idx="55">
                  <c:v>2021-07-05</c:v>
                </c:pt>
                <c:pt idx="56">
                  <c:v>2021-07-06</c:v>
                </c:pt>
                <c:pt idx="57">
                  <c:v>2021-07-07</c:v>
                </c:pt>
                <c:pt idx="58">
                  <c:v>2021-07-08</c:v>
                </c:pt>
                <c:pt idx="59">
                  <c:v>2021-07-09</c:v>
                </c:pt>
                <c:pt idx="60">
                  <c:v>2021-07-12</c:v>
                </c:pt>
                <c:pt idx="61">
                  <c:v>2021-07-13</c:v>
                </c:pt>
                <c:pt idx="62">
                  <c:v>2021-07-14</c:v>
                </c:pt>
                <c:pt idx="63">
                  <c:v>2021-07-15</c:v>
                </c:pt>
                <c:pt idx="64">
                  <c:v>2021-07-16</c:v>
                </c:pt>
                <c:pt idx="65">
                  <c:v>2021-07-19</c:v>
                </c:pt>
                <c:pt idx="66">
                  <c:v>2021-07-20</c:v>
                </c:pt>
                <c:pt idx="67">
                  <c:v>2021-07-22</c:v>
                </c:pt>
                <c:pt idx="68">
                  <c:v>2021-07-23</c:v>
                </c:pt>
                <c:pt idx="69">
                  <c:v>2021-07-26</c:v>
                </c:pt>
                <c:pt idx="70">
                  <c:v>2021-07-27</c:v>
                </c:pt>
                <c:pt idx="71">
                  <c:v>2021-07-28</c:v>
                </c:pt>
                <c:pt idx="72">
                  <c:v>2021-07-29</c:v>
                </c:pt>
                <c:pt idx="73">
                  <c:v>2021-07-30</c:v>
                </c:pt>
                <c:pt idx="74">
                  <c:v>2021-08-02</c:v>
                </c:pt>
                <c:pt idx="75">
                  <c:v>2021-08-03</c:v>
                </c:pt>
                <c:pt idx="76">
                  <c:v>2021-08-04</c:v>
                </c:pt>
                <c:pt idx="77">
                  <c:v>2021-08-05</c:v>
                </c:pt>
                <c:pt idx="78">
                  <c:v>2021-08-06</c:v>
                </c:pt>
                <c:pt idx="79">
                  <c:v>2021-08-09</c:v>
                </c:pt>
                <c:pt idx="80">
                  <c:v>2021-08-10</c:v>
                </c:pt>
                <c:pt idx="81">
                  <c:v>2021-08-11</c:v>
                </c:pt>
                <c:pt idx="82">
                  <c:v>2021-08-12</c:v>
                </c:pt>
                <c:pt idx="83">
                  <c:v>2021-08-13</c:v>
                </c:pt>
                <c:pt idx="84">
                  <c:v>2021-08-16</c:v>
                </c:pt>
                <c:pt idx="85">
                  <c:v>2021-08-17</c:v>
                </c:pt>
                <c:pt idx="86">
                  <c:v>2021-08-18</c:v>
                </c:pt>
                <c:pt idx="87">
                  <c:v>2021-08-20</c:v>
                </c:pt>
                <c:pt idx="88">
                  <c:v>2021-08-23</c:v>
                </c:pt>
                <c:pt idx="89">
                  <c:v>2021-08-24</c:v>
                </c:pt>
                <c:pt idx="90">
                  <c:v>2021-08-25</c:v>
                </c:pt>
                <c:pt idx="91">
                  <c:v>2021-08-26</c:v>
                </c:pt>
                <c:pt idx="92">
                  <c:v>2021-08-27</c:v>
                </c:pt>
                <c:pt idx="93">
                  <c:v>2021-08-30</c:v>
                </c:pt>
                <c:pt idx="94">
                  <c:v>2021-08-31</c:v>
                </c:pt>
                <c:pt idx="95">
                  <c:v>2021-09-01</c:v>
                </c:pt>
                <c:pt idx="96">
                  <c:v>2021-09-02</c:v>
                </c:pt>
                <c:pt idx="97">
                  <c:v>2021-09-03</c:v>
                </c:pt>
                <c:pt idx="98">
                  <c:v>2021-09-06</c:v>
                </c:pt>
                <c:pt idx="99">
                  <c:v>2021-09-07</c:v>
                </c:pt>
                <c:pt idx="100">
                  <c:v>2021-09-08</c:v>
                </c:pt>
                <c:pt idx="101">
                  <c:v>2021-09-09</c:v>
                </c:pt>
                <c:pt idx="102">
                  <c:v>2021-09-13</c:v>
                </c:pt>
                <c:pt idx="103">
                  <c:v>2021-09-14</c:v>
                </c:pt>
                <c:pt idx="104">
                  <c:v>2021-09-15</c:v>
                </c:pt>
                <c:pt idx="105">
                  <c:v>2021-09-16</c:v>
                </c:pt>
                <c:pt idx="106">
                  <c:v>2021-09-17</c:v>
                </c:pt>
                <c:pt idx="107">
                  <c:v>2021-09-20</c:v>
                </c:pt>
                <c:pt idx="108">
                  <c:v>2021-09-21</c:v>
                </c:pt>
                <c:pt idx="109">
                  <c:v>2021-09-22</c:v>
                </c:pt>
                <c:pt idx="110">
                  <c:v>2021-09-23</c:v>
                </c:pt>
                <c:pt idx="111">
                  <c:v>2021-09-24</c:v>
                </c:pt>
                <c:pt idx="112">
                  <c:v>2021-09-27</c:v>
                </c:pt>
                <c:pt idx="113">
                  <c:v>2021-09-28</c:v>
                </c:pt>
                <c:pt idx="114">
                  <c:v>2021-09-29</c:v>
                </c:pt>
                <c:pt idx="115">
                  <c:v>2021-09-30</c:v>
                </c:pt>
                <c:pt idx="116">
                  <c:v>2021-10-01</c:v>
                </c:pt>
                <c:pt idx="117">
                  <c:v>2021-10-04</c:v>
                </c:pt>
                <c:pt idx="118">
                  <c:v>2021-10-05</c:v>
                </c:pt>
                <c:pt idx="119">
                  <c:v>2021-10-06</c:v>
                </c:pt>
                <c:pt idx="120">
                  <c:v>2021-10-07</c:v>
                </c:pt>
                <c:pt idx="121">
                  <c:v>2021-10-08</c:v>
                </c:pt>
                <c:pt idx="122">
                  <c:v>2021-10-11</c:v>
                </c:pt>
                <c:pt idx="123">
                  <c:v>2021-10-12</c:v>
                </c:pt>
                <c:pt idx="124">
                  <c:v>2021-10-13</c:v>
                </c:pt>
                <c:pt idx="125">
                  <c:v>2021-10-14</c:v>
                </c:pt>
                <c:pt idx="126">
                  <c:v>2021-10-18</c:v>
                </c:pt>
                <c:pt idx="127">
                  <c:v>2021-10-19</c:v>
                </c:pt>
                <c:pt idx="128">
                  <c:v>2021-10-20</c:v>
                </c:pt>
                <c:pt idx="129">
                  <c:v>2021-10-21</c:v>
                </c:pt>
                <c:pt idx="130">
                  <c:v>2021-10-22</c:v>
                </c:pt>
                <c:pt idx="131">
                  <c:v>2021-10-25</c:v>
                </c:pt>
                <c:pt idx="132">
                  <c:v>2021-10-26</c:v>
                </c:pt>
                <c:pt idx="133">
                  <c:v>2021-10-27</c:v>
                </c:pt>
                <c:pt idx="134">
                  <c:v>2021-10-28</c:v>
                </c:pt>
                <c:pt idx="135">
                  <c:v>2021-10-29</c:v>
                </c:pt>
                <c:pt idx="136">
                  <c:v>2021-11-01</c:v>
                </c:pt>
                <c:pt idx="137">
                  <c:v>2021-11-02</c:v>
                </c:pt>
                <c:pt idx="138">
                  <c:v>2021-11-03</c:v>
                </c:pt>
                <c:pt idx="139">
                  <c:v>2021-11-04</c:v>
                </c:pt>
                <c:pt idx="140">
                  <c:v>2021-11-08</c:v>
                </c:pt>
                <c:pt idx="141">
                  <c:v>2021-11-09</c:v>
                </c:pt>
                <c:pt idx="142">
                  <c:v>2021-11-10</c:v>
                </c:pt>
                <c:pt idx="143">
                  <c:v>2021-11-11</c:v>
                </c:pt>
                <c:pt idx="144">
                  <c:v>2021-11-12</c:v>
                </c:pt>
                <c:pt idx="145">
                  <c:v>2021-11-15</c:v>
                </c:pt>
                <c:pt idx="146">
                  <c:v>2021-11-16</c:v>
                </c:pt>
                <c:pt idx="147">
                  <c:v>2021-11-17</c:v>
                </c:pt>
                <c:pt idx="148">
                  <c:v>2021-11-18</c:v>
                </c:pt>
                <c:pt idx="149">
                  <c:v>2021-11-22</c:v>
                </c:pt>
                <c:pt idx="150">
                  <c:v>2021-11-23</c:v>
                </c:pt>
                <c:pt idx="151">
                  <c:v>2021-11-24</c:v>
                </c:pt>
                <c:pt idx="152">
                  <c:v>2021-11-25</c:v>
                </c:pt>
                <c:pt idx="153">
                  <c:v>2021-11-26</c:v>
                </c:pt>
                <c:pt idx="154">
                  <c:v>2021-11-29</c:v>
                </c:pt>
                <c:pt idx="155">
                  <c:v>2021-11-30</c:v>
                </c:pt>
                <c:pt idx="156">
                  <c:v>2021-12-01</c:v>
                </c:pt>
                <c:pt idx="157">
                  <c:v>2021-12-02</c:v>
                </c:pt>
                <c:pt idx="158">
                  <c:v>2021-12-03</c:v>
                </c:pt>
                <c:pt idx="159">
                  <c:v>2021-12-06</c:v>
                </c:pt>
                <c:pt idx="160">
                  <c:v>2021-12-07</c:v>
                </c:pt>
                <c:pt idx="161">
                  <c:v>2021-12-08</c:v>
                </c:pt>
                <c:pt idx="162">
                  <c:v>2021-12-09</c:v>
                </c:pt>
                <c:pt idx="163">
                  <c:v>2021-12-10</c:v>
                </c:pt>
                <c:pt idx="164">
                  <c:v>2021-12-13</c:v>
                </c:pt>
                <c:pt idx="165">
                  <c:v>2021-12-14</c:v>
                </c:pt>
                <c:pt idx="166">
                  <c:v>2021-12-15</c:v>
                </c:pt>
                <c:pt idx="167">
                  <c:v>2021-12-16</c:v>
                </c:pt>
                <c:pt idx="168">
                  <c:v>2021-12-17</c:v>
                </c:pt>
                <c:pt idx="169">
                  <c:v>2021-12-20</c:v>
                </c:pt>
                <c:pt idx="170">
                  <c:v>2021-12-21</c:v>
                </c:pt>
                <c:pt idx="171">
                  <c:v>2021-12-22</c:v>
                </c:pt>
                <c:pt idx="172">
                  <c:v>2021-12-23</c:v>
                </c:pt>
                <c:pt idx="173">
                  <c:v>2021-12-24</c:v>
                </c:pt>
                <c:pt idx="174">
                  <c:v>2021-12-27</c:v>
                </c:pt>
                <c:pt idx="175">
                  <c:v>2021-12-28</c:v>
                </c:pt>
                <c:pt idx="176">
                  <c:v>2021-12-29</c:v>
                </c:pt>
                <c:pt idx="177">
                  <c:v>2021-12-30</c:v>
                </c:pt>
                <c:pt idx="178">
                  <c:v>2021-12-31</c:v>
                </c:pt>
                <c:pt idx="179">
                  <c:v>2022-01-03</c:v>
                </c:pt>
                <c:pt idx="180">
                  <c:v>2022-01-04</c:v>
                </c:pt>
                <c:pt idx="181">
                  <c:v>2022-01-05</c:v>
                </c:pt>
                <c:pt idx="182">
                  <c:v>2022-01-06</c:v>
                </c:pt>
                <c:pt idx="183">
                  <c:v>2022-01-07</c:v>
                </c:pt>
                <c:pt idx="184">
                  <c:v>2022-01-10</c:v>
                </c:pt>
                <c:pt idx="185">
                  <c:v>2022-01-11</c:v>
                </c:pt>
                <c:pt idx="186">
                  <c:v>2022-01-12</c:v>
                </c:pt>
                <c:pt idx="187">
                  <c:v>2022-01-13</c:v>
                </c:pt>
                <c:pt idx="188">
                  <c:v>2022-01-14</c:v>
                </c:pt>
                <c:pt idx="189">
                  <c:v>2022-01-17</c:v>
                </c:pt>
                <c:pt idx="190">
                  <c:v>2022-01-18</c:v>
                </c:pt>
                <c:pt idx="191">
                  <c:v>2022-01-19</c:v>
                </c:pt>
                <c:pt idx="192">
                  <c:v>2022-01-20</c:v>
                </c:pt>
                <c:pt idx="193">
                  <c:v>2022-01-21</c:v>
                </c:pt>
                <c:pt idx="194">
                  <c:v>2022-01-24</c:v>
                </c:pt>
                <c:pt idx="195">
                  <c:v>2022-01-25</c:v>
                </c:pt>
                <c:pt idx="196">
                  <c:v>2022-01-27</c:v>
                </c:pt>
                <c:pt idx="197">
                  <c:v>2022-01-28</c:v>
                </c:pt>
                <c:pt idx="198">
                  <c:v>2022-01-31</c:v>
                </c:pt>
                <c:pt idx="199">
                  <c:v>2022-02-01</c:v>
                </c:pt>
                <c:pt idx="200">
                  <c:v>2022-02-02</c:v>
                </c:pt>
                <c:pt idx="201">
                  <c:v>2022-02-03</c:v>
                </c:pt>
                <c:pt idx="202">
                  <c:v>2022-02-04</c:v>
                </c:pt>
                <c:pt idx="203">
                  <c:v>2022-02-07</c:v>
                </c:pt>
                <c:pt idx="204">
                  <c:v>2022-02-08</c:v>
                </c:pt>
                <c:pt idx="205">
                  <c:v>2022-02-09</c:v>
                </c:pt>
                <c:pt idx="206">
                  <c:v>2022-02-10</c:v>
                </c:pt>
                <c:pt idx="207">
                  <c:v>2022-02-11</c:v>
                </c:pt>
                <c:pt idx="208">
                  <c:v>2022-02-14</c:v>
                </c:pt>
                <c:pt idx="209">
                  <c:v>2022-02-15</c:v>
                </c:pt>
                <c:pt idx="210">
                  <c:v>2022-02-16</c:v>
                </c:pt>
                <c:pt idx="211">
                  <c:v>2022-02-17</c:v>
                </c:pt>
                <c:pt idx="212">
                  <c:v>2022-02-18</c:v>
                </c:pt>
                <c:pt idx="213">
                  <c:v>2022-02-21</c:v>
                </c:pt>
                <c:pt idx="214">
                  <c:v>2022-02-22</c:v>
                </c:pt>
                <c:pt idx="215">
                  <c:v>2022-02-23</c:v>
                </c:pt>
                <c:pt idx="216">
                  <c:v>2022-02-24</c:v>
                </c:pt>
                <c:pt idx="217">
                  <c:v>2022-02-25</c:v>
                </c:pt>
                <c:pt idx="218">
                  <c:v>2022-02-28</c:v>
                </c:pt>
                <c:pt idx="219">
                  <c:v>2022-03-02</c:v>
                </c:pt>
                <c:pt idx="220">
                  <c:v>2022-03-03</c:v>
                </c:pt>
                <c:pt idx="221">
                  <c:v>2022-03-04</c:v>
                </c:pt>
                <c:pt idx="222">
                  <c:v>2022-03-07</c:v>
                </c:pt>
                <c:pt idx="223">
                  <c:v>2022-03-08</c:v>
                </c:pt>
                <c:pt idx="224">
                  <c:v>2022-03-09</c:v>
                </c:pt>
                <c:pt idx="225">
                  <c:v>2022-03-10</c:v>
                </c:pt>
                <c:pt idx="226">
                  <c:v>2022-03-11</c:v>
                </c:pt>
                <c:pt idx="227">
                  <c:v>2022-03-14</c:v>
                </c:pt>
                <c:pt idx="228">
                  <c:v>2022-03-15</c:v>
                </c:pt>
                <c:pt idx="229">
                  <c:v>2022-03-16</c:v>
                </c:pt>
                <c:pt idx="230">
                  <c:v>2022-03-17</c:v>
                </c:pt>
                <c:pt idx="231">
                  <c:v>2022-03-21</c:v>
                </c:pt>
                <c:pt idx="232">
                  <c:v>2022-03-22</c:v>
                </c:pt>
                <c:pt idx="233">
                  <c:v>2022-03-23</c:v>
                </c:pt>
                <c:pt idx="234">
                  <c:v>2022-03-24</c:v>
                </c:pt>
                <c:pt idx="235">
                  <c:v>2022-03-25</c:v>
                </c:pt>
                <c:pt idx="236">
                  <c:v>2022-03-28</c:v>
                </c:pt>
                <c:pt idx="237">
                  <c:v>2022-03-29</c:v>
                </c:pt>
                <c:pt idx="238">
                  <c:v>2022-03-30</c:v>
                </c:pt>
                <c:pt idx="239">
                  <c:v>2022-03-31</c:v>
                </c:pt>
                <c:pt idx="240">
                  <c:v>2022-04-01</c:v>
                </c:pt>
                <c:pt idx="241">
                  <c:v>2022-04-04</c:v>
                </c:pt>
                <c:pt idx="242">
                  <c:v>2022-04-05</c:v>
                </c:pt>
                <c:pt idx="243">
                  <c:v>2022-04-06</c:v>
                </c:pt>
                <c:pt idx="244">
                  <c:v>2022-04-07</c:v>
                </c:pt>
                <c:pt idx="245">
                  <c:v>2022-04-08</c:v>
                </c:pt>
                <c:pt idx="246">
                  <c:v>2022-04-11</c:v>
                </c:pt>
                <c:pt idx="247">
                  <c:v>2022-04-12</c:v>
                </c:pt>
                <c:pt idx="248">
                  <c:v>2022-04-13</c:v>
                </c:pt>
                <c:pt idx="249">
                  <c:v>2022-04-18</c:v>
                </c:pt>
                <c:pt idx="250">
                  <c:v>2022-04-19</c:v>
                </c:pt>
                <c:pt idx="251">
                  <c:v>2022-04-20</c:v>
                </c:pt>
                <c:pt idx="252">
                  <c:v>2022-04-21</c:v>
                </c:pt>
                <c:pt idx="253">
                  <c:v>2022-04-22</c:v>
                </c:pt>
                <c:pt idx="254">
                  <c:v>2022-04-25</c:v>
                </c:pt>
                <c:pt idx="255">
                  <c:v>2022-04-26</c:v>
                </c:pt>
                <c:pt idx="256">
                  <c:v>2022-04-27</c:v>
                </c:pt>
                <c:pt idx="257">
                  <c:v>2022-04-28</c:v>
                </c:pt>
                <c:pt idx="258">
                  <c:v>2022-04-29</c:v>
                </c:pt>
                <c:pt idx="259">
                  <c:v>2022-05-02</c:v>
                </c:pt>
                <c:pt idx="260">
                  <c:v>2022-05-04</c:v>
                </c:pt>
                <c:pt idx="261">
                  <c:v>2022-05-05</c:v>
                </c:pt>
                <c:pt idx="262">
                  <c:v>2022-05-06</c:v>
                </c:pt>
                <c:pt idx="263">
                  <c:v>2022-05-09</c:v>
                </c:pt>
                <c:pt idx="264">
                  <c:v>2022-05-10</c:v>
                </c:pt>
                <c:pt idx="265">
                  <c:v>2022-05-11</c:v>
                </c:pt>
                <c:pt idx="266">
                  <c:v>2022-05-12</c:v>
                </c:pt>
                <c:pt idx="267">
                  <c:v>2022-05-13</c:v>
                </c:pt>
                <c:pt idx="268">
                  <c:v>2022-05-16</c:v>
                </c:pt>
                <c:pt idx="269">
                  <c:v>2022-05-17</c:v>
                </c:pt>
                <c:pt idx="270">
                  <c:v>2022-05-18</c:v>
                </c:pt>
                <c:pt idx="271">
                  <c:v>2022-05-19</c:v>
                </c:pt>
                <c:pt idx="272">
                  <c:v>2022-05-20</c:v>
                </c:pt>
                <c:pt idx="273">
                  <c:v>2022-05-23</c:v>
                </c:pt>
                <c:pt idx="274">
                  <c:v>2022-05-24</c:v>
                </c:pt>
                <c:pt idx="275">
                  <c:v>2022-05-25</c:v>
                </c:pt>
                <c:pt idx="276">
                  <c:v>2022-05-26</c:v>
                </c:pt>
                <c:pt idx="277">
                  <c:v>2022-05-27</c:v>
                </c:pt>
                <c:pt idx="278">
                  <c:v>2022-05-30</c:v>
                </c:pt>
                <c:pt idx="279">
                  <c:v>2022-05-31</c:v>
                </c:pt>
                <c:pt idx="280">
                  <c:v>2022-06-01</c:v>
                </c:pt>
                <c:pt idx="281">
                  <c:v>2022-06-02</c:v>
                </c:pt>
                <c:pt idx="282">
                  <c:v>2022-06-03</c:v>
                </c:pt>
                <c:pt idx="283">
                  <c:v>2022-06-06</c:v>
                </c:pt>
                <c:pt idx="284">
                  <c:v>2022-06-07</c:v>
                </c:pt>
                <c:pt idx="285">
                  <c:v>2022-06-08</c:v>
                </c:pt>
                <c:pt idx="286">
                  <c:v>2022-06-09</c:v>
                </c:pt>
                <c:pt idx="287">
                  <c:v>2022-06-10</c:v>
                </c:pt>
                <c:pt idx="288">
                  <c:v>2022-06-13</c:v>
                </c:pt>
                <c:pt idx="289">
                  <c:v>2022-06-14</c:v>
                </c:pt>
                <c:pt idx="290">
                  <c:v>2022-06-15</c:v>
                </c:pt>
                <c:pt idx="291">
                  <c:v>2022-06-16</c:v>
                </c:pt>
                <c:pt idx="292">
                  <c:v>2022-06-17</c:v>
                </c:pt>
                <c:pt idx="293">
                  <c:v>2022-06-20</c:v>
                </c:pt>
                <c:pt idx="294">
                  <c:v>2022-06-21</c:v>
                </c:pt>
                <c:pt idx="295">
                  <c:v>2022-06-22</c:v>
                </c:pt>
                <c:pt idx="296">
                  <c:v>2022-06-23</c:v>
                </c:pt>
                <c:pt idx="297">
                  <c:v>2022-06-24</c:v>
                </c:pt>
                <c:pt idx="298">
                  <c:v>2022-06-27</c:v>
                </c:pt>
                <c:pt idx="299">
                  <c:v>2022-06-28</c:v>
                </c:pt>
                <c:pt idx="300">
                  <c:v>2022-06-29</c:v>
                </c:pt>
                <c:pt idx="301">
                  <c:v>2022-06-30</c:v>
                </c:pt>
                <c:pt idx="302">
                  <c:v>2022-07-01</c:v>
                </c:pt>
                <c:pt idx="303">
                  <c:v>2022-07-04</c:v>
                </c:pt>
                <c:pt idx="304">
                  <c:v>2022-07-05</c:v>
                </c:pt>
                <c:pt idx="305">
                  <c:v>2022-07-06</c:v>
                </c:pt>
                <c:pt idx="306">
                  <c:v>2022-07-07</c:v>
                </c:pt>
                <c:pt idx="307">
                  <c:v>2022-07-08</c:v>
                </c:pt>
                <c:pt idx="308">
                  <c:v>2022-07-11</c:v>
                </c:pt>
                <c:pt idx="309">
                  <c:v>2022-07-12</c:v>
                </c:pt>
                <c:pt idx="310">
                  <c:v>2022-07-13</c:v>
                </c:pt>
                <c:pt idx="311">
                  <c:v>2022-07-14</c:v>
                </c:pt>
                <c:pt idx="312">
                  <c:v>2022-07-15</c:v>
                </c:pt>
                <c:pt idx="313">
                  <c:v>2022-07-18</c:v>
                </c:pt>
                <c:pt idx="314">
                  <c:v>2022-07-19</c:v>
                </c:pt>
                <c:pt idx="315">
                  <c:v>2022-07-20</c:v>
                </c:pt>
                <c:pt idx="316">
                  <c:v>2022-07-21</c:v>
                </c:pt>
                <c:pt idx="317">
                  <c:v>2022-07-22</c:v>
                </c:pt>
                <c:pt idx="318">
                  <c:v>2022-07-25</c:v>
                </c:pt>
                <c:pt idx="319">
                  <c:v>2022-07-26</c:v>
                </c:pt>
                <c:pt idx="320">
                  <c:v>2022-07-27</c:v>
                </c:pt>
                <c:pt idx="321">
                  <c:v>2022-07-28</c:v>
                </c:pt>
                <c:pt idx="322">
                  <c:v>2022-07-29</c:v>
                </c:pt>
                <c:pt idx="323">
                  <c:v>2022-08-01</c:v>
                </c:pt>
                <c:pt idx="324">
                  <c:v>2022-08-02</c:v>
                </c:pt>
                <c:pt idx="325">
                  <c:v>2022-08-03</c:v>
                </c:pt>
                <c:pt idx="326">
                  <c:v>2022-08-04</c:v>
                </c:pt>
                <c:pt idx="327">
                  <c:v>2022-08-05</c:v>
                </c:pt>
                <c:pt idx="328">
                  <c:v>2022-08-08</c:v>
                </c:pt>
                <c:pt idx="329">
                  <c:v>2022-08-10</c:v>
                </c:pt>
                <c:pt idx="330">
                  <c:v>2022-08-11</c:v>
                </c:pt>
                <c:pt idx="331">
                  <c:v>2022-08-12</c:v>
                </c:pt>
                <c:pt idx="332">
                  <c:v>2022-08-16</c:v>
                </c:pt>
                <c:pt idx="333">
                  <c:v>2022-08-17</c:v>
                </c:pt>
                <c:pt idx="334">
                  <c:v>2022-08-18</c:v>
                </c:pt>
                <c:pt idx="335">
                  <c:v>2022-08-19</c:v>
                </c:pt>
                <c:pt idx="336">
                  <c:v>2022-08-22</c:v>
                </c:pt>
                <c:pt idx="337">
                  <c:v>2022-08-23</c:v>
                </c:pt>
                <c:pt idx="338">
                  <c:v>2022-08-24</c:v>
                </c:pt>
                <c:pt idx="339">
                  <c:v>2022-08-25</c:v>
                </c:pt>
                <c:pt idx="340">
                  <c:v>2022-08-26</c:v>
                </c:pt>
                <c:pt idx="341">
                  <c:v>2022-08-29</c:v>
                </c:pt>
                <c:pt idx="342">
                  <c:v>2022-08-30</c:v>
                </c:pt>
                <c:pt idx="343">
                  <c:v>2022-09-01</c:v>
                </c:pt>
                <c:pt idx="344">
                  <c:v>2022-09-02</c:v>
                </c:pt>
                <c:pt idx="345">
                  <c:v>2022-09-05</c:v>
                </c:pt>
                <c:pt idx="346">
                  <c:v>2022-09-06</c:v>
                </c:pt>
                <c:pt idx="347">
                  <c:v>2022-09-07</c:v>
                </c:pt>
                <c:pt idx="348">
                  <c:v>2022-09-08</c:v>
                </c:pt>
                <c:pt idx="349">
                  <c:v>2022-09-09</c:v>
                </c:pt>
                <c:pt idx="350">
                  <c:v>2022-09-12</c:v>
                </c:pt>
                <c:pt idx="351">
                  <c:v>2022-09-13</c:v>
                </c:pt>
                <c:pt idx="352">
                  <c:v>2022-09-14</c:v>
                </c:pt>
                <c:pt idx="353">
                  <c:v>2022-09-15</c:v>
                </c:pt>
                <c:pt idx="354">
                  <c:v>2022-09-16</c:v>
                </c:pt>
                <c:pt idx="355">
                  <c:v>2022-09-19</c:v>
                </c:pt>
                <c:pt idx="356">
                  <c:v>2022-09-20</c:v>
                </c:pt>
                <c:pt idx="357">
                  <c:v>2022-09-21</c:v>
                </c:pt>
                <c:pt idx="358">
                  <c:v>2022-09-22</c:v>
                </c:pt>
                <c:pt idx="359">
                  <c:v>2022-09-23</c:v>
                </c:pt>
                <c:pt idx="360">
                  <c:v>2022-09-26</c:v>
                </c:pt>
                <c:pt idx="361">
                  <c:v>2022-09-27</c:v>
                </c:pt>
                <c:pt idx="362">
                  <c:v>2022-09-28</c:v>
                </c:pt>
                <c:pt idx="363">
                  <c:v>2022-09-29</c:v>
                </c:pt>
                <c:pt idx="364">
                  <c:v>2022-09-30</c:v>
                </c:pt>
                <c:pt idx="365">
                  <c:v>2022-10-03</c:v>
                </c:pt>
                <c:pt idx="366">
                  <c:v>2022-10-04</c:v>
                </c:pt>
                <c:pt idx="367">
                  <c:v>2022-10-06</c:v>
                </c:pt>
                <c:pt idx="368">
                  <c:v>2022-10-07</c:v>
                </c:pt>
                <c:pt idx="369">
                  <c:v>2022-10-10</c:v>
                </c:pt>
                <c:pt idx="370">
                  <c:v>2022-10-11</c:v>
                </c:pt>
                <c:pt idx="371">
                  <c:v>2022-10-12</c:v>
                </c:pt>
                <c:pt idx="372">
                  <c:v>2022-10-13</c:v>
                </c:pt>
                <c:pt idx="373">
                  <c:v>2022-10-14</c:v>
                </c:pt>
                <c:pt idx="374">
                  <c:v>2022-10-17</c:v>
                </c:pt>
                <c:pt idx="375">
                  <c:v>2022-10-18</c:v>
                </c:pt>
                <c:pt idx="376">
                  <c:v>2022-10-19</c:v>
                </c:pt>
                <c:pt idx="377">
                  <c:v>2022-10-20</c:v>
                </c:pt>
                <c:pt idx="378">
                  <c:v>2022-10-21</c:v>
                </c:pt>
                <c:pt idx="379">
                  <c:v>2022-10-24</c:v>
                </c:pt>
                <c:pt idx="380">
                  <c:v>2022-10-25</c:v>
                </c:pt>
                <c:pt idx="381">
                  <c:v>2022-10-27</c:v>
                </c:pt>
                <c:pt idx="382">
                  <c:v>2022-10-28</c:v>
                </c:pt>
                <c:pt idx="383">
                  <c:v>2022-10-31</c:v>
                </c:pt>
                <c:pt idx="384">
                  <c:v>2022-11-01</c:v>
                </c:pt>
                <c:pt idx="385">
                  <c:v>2022-11-02</c:v>
                </c:pt>
                <c:pt idx="386">
                  <c:v>2022-11-03</c:v>
                </c:pt>
                <c:pt idx="387">
                  <c:v>2022-11-04</c:v>
                </c:pt>
                <c:pt idx="388">
                  <c:v>2022-11-07</c:v>
                </c:pt>
                <c:pt idx="389">
                  <c:v>2022-11-09</c:v>
                </c:pt>
                <c:pt idx="390">
                  <c:v>2022-11-10</c:v>
                </c:pt>
                <c:pt idx="391">
                  <c:v>2022-11-11</c:v>
                </c:pt>
                <c:pt idx="392">
                  <c:v>2022-11-14</c:v>
                </c:pt>
                <c:pt idx="393">
                  <c:v>2022-11-15</c:v>
                </c:pt>
                <c:pt idx="394">
                  <c:v>2022-11-16</c:v>
                </c:pt>
                <c:pt idx="395">
                  <c:v>2022-11-17</c:v>
                </c:pt>
                <c:pt idx="396">
                  <c:v>2022-11-18</c:v>
                </c:pt>
                <c:pt idx="397">
                  <c:v>2022-11-21</c:v>
                </c:pt>
                <c:pt idx="398">
                  <c:v>2022-11-22</c:v>
                </c:pt>
                <c:pt idx="399">
                  <c:v>2022-11-23</c:v>
                </c:pt>
                <c:pt idx="400">
                  <c:v>2022-11-24</c:v>
                </c:pt>
                <c:pt idx="401">
                  <c:v>2022-11-25</c:v>
                </c:pt>
                <c:pt idx="402">
                  <c:v>2022-11-28</c:v>
                </c:pt>
                <c:pt idx="403">
                  <c:v>2022-11-29</c:v>
                </c:pt>
                <c:pt idx="404">
                  <c:v>2022-11-30</c:v>
                </c:pt>
                <c:pt idx="405">
                  <c:v>2022-12-01</c:v>
                </c:pt>
                <c:pt idx="406">
                  <c:v>2022-12-02</c:v>
                </c:pt>
                <c:pt idx="407">
                  <c:v>2022-12-05</c:v>
                </c:pt>
                <c:pt idx="408">
                  <c:v>2022-12-06</c:v>
                </c:pt>
                <c:pt idx="409">
                  <c:v>2022-12-07</c:v>
                </c:pt>
                <c:pt idx="410">
                  <c:v>2022-12-08</c:v>
                </c:pt>
                <c:pt idx="411">
                  <c:v>2022-12-09</c:v>
                </c:pt>
                <c:pt idx="412">
                  <c:v>2022-12-12</c:v>
                </c:pt>
                <c:pt idx="413">
                  <c:v>2022-12-13</c:v>
                </c:pt>
                <c:pt idx="414">
                  <c:v>2022-12-14</c:v>
                </c:pt>
                <c:pt idx="415">
                  <c:v>2022-12-15</c:v>
                </c:pt>
                <c:pt idx="416">
                  <c:v>2022-12-16</c:v>
                </c:pt>
                <c:pt idx="417">
                  <c:v>2022-12-19</c:v>
                </c:pt>
                <c:pt idx="418">
                  <c:v>2022-12-20</c:v>
                </c:pt>
                <c:pt idx="419">
                  <c:v>2022-12-21</c:v>
                </c:pt>
                <c:pt idx="420">
                  <c:v>2022-12-22</c:v>
                </c:pt>
                <c:pt idx="421">
                  <c:v>2022-12-23</c:v>
                </c:pt>
                <c:pt idx="422">
                  <c:v>2022-12-26</c:v>
                </c:pt>
                <c:pt idx="423">
                  <c:v>2022-12-27</c:v>
                </c:pt>
                <c:pt idx="424">
                  <c:v>2022-12-28</c:v>
                </c:pt>
                <c:pt idx="425">
                  <c:v>2022-12-29</c:v>
                </c:pt>
                <c:pt idx="426">
                  <c:v>2022-12-30</c:v>
                </c:pt>
                <c:pt idx="427">
                  <c:v>2023-01-02</c:v>
                </c:pt>
                <c:pt idx="428">
                  <c:v>2023-01-03</c:v>
                </c:pt>
                <c:pt idx="429">
                  <c:v>2023-01-04</c:v>
                </c:pt>
                <c:pt idx="430">
                  <c:v>2023-01-05</c:v>
                </c:pt>
                <c:pt idx="431">
                  <c:v>2023-01-06</c:v>
                </c:pt>
                <c:pt idx="432">
                  <c:v>2023-01-09</c:v>
                </c:pt>
                <c:pt idx="433">
                  <c:v>2023-01-10</c:v>
                </c:pt>
                <c:pt idx="434">
                  <c:v>2023-01-11</c:v>
                </c:pt>
                <c:pt idx="435">
                  <c:v>2023-01-12</c:v>
                </c:pt>
                <c:pt idx="436">
                  <c:v>2023-01-13</c:v>
                </c:pt>
                <c:pt idx="437">
                  <c:v>2023-01-16</c:v>
                </c:pt>
                <c:pt idx="438">
                  <c:v>2023-01-17</c:v>
                </c:pt>
                <c:pt idx="439">
                  <c:v>2023-01-18</c:v>
                </c:pt>
                <c:pt idx="440">
                  <c:v>2023-01-19</c:v>
                </c:pt>
                <c:pt idx="441">
                  <c:v>2023-01-20</c:v>
                </c:pt>
                <c:pt idx="442">
                  <c:v>2023-01-23</c:v>
                </c:pt>
                <c:pt idx="443">
                  <c:v>2023-01-24</c:v>
                </c:pt>
                <c:pt idx="444">
                  <c:v>2023-01-25</c:v>
                </c:pt>
                <c:pt idx="445">
                  <c:v>2023-01-27</c:v>
                </c:pt>
                <c:pt idx="446">
                  <c:v>2023-01-30</c:v>
                </c:pt>
                <c:pt idx="447">
                  <c:v>2023-01-31</c:v>
                </c:pt>
                <c:pt idx="448">
                  <c:v>2023-02-01</c:v>
                </c:pt>
                <c:pt idx="449">
                  <c:v>2023-02-02</c:v>
                </c:pt>
                <c:pt idx="450">
                  <c:v>2023-02-03</c:v>
                </c:pt>
                <c:pt idx="451">
                  <c:v>2023-02-06</c:v>
                </c:pt>
                <c:pt idx="452">
                  <c:v>2023-02-07</c:v>
                </c:pt>
                <c:pt idx="453">
                  <c:v>2023-02-08</c:v>
                </c:pt>
                <c:pt idx="454">
                  <c:v>2023-02-09</c:v>
                </c:pt>
                <c:pt idx="455">
                  <c:v>2023-02-10</c:v>
                </c:pt>
                <c:pt idx="456">
                  <c:v>2023-02-13</c:v>
                </c:pt>
                <c:pt idx="457">
                  <c:v>2023-02-14</c:v>
                </c:pt>
                <c:pt idx="458">
                  <c:v>2023-02-15</c:v>
                </c:pt>
                <c:pt idx="459">
                  <c:v>2023-02-16</c:v>
                </c:pt>
                <c:pt idx="460">
                  <c:v>2023-02-17</c:v>
                </c:pt>
                <c:pt idx="461">
                  <c:v>2023-02-20</c:v>
                </c:pt>
                <c:pt idx="462">
                  <c:v>2023-02-21</c:v>
                </c:pt>
                <c:pt idx="463">
                  <c:v>2023-02-22</c:v>
                </c:pt>
                <c:pt idx="464">
                  <c:v>2023-02-23</c:v>
                </c:pt>
                <c:pt idx="465">
                  <c:v>2023-02-24</c:v>
                </c:pt>
                <c:pt idx="466">
                  <c:v>2023-02-27</c:v>
                </c:pt>
                <c:pt idx="467">
                  <c:v>2023-02-28</c:v>
                </c:pt>
                <c:pt idx="468">
                  <c:v>2023-03-01</c:v>
                </c:pt>
                <c:pt idx="469">
                  <c:v>2023-03-02</c:v>
                </c:pt>
                <c:pt idx="470">
                  <c:v>2023-03-03</c:v>
                </c:pt>
                <c:pt idx="471">
                  <c:v>2023-03-06</c:v>
                </c:pt>
                <c:pt idx="472">
                  <c:v>2023-03-08</c:v>
                </c:pt>
                <c:pt idx="473">
                  <c:v>2023-03-09</c:v>
                </c:pt>
                <c:pt idx="474">
                  <c:v>2023-03-10</c:v>
                </c:pt>
                <c:pt idx="475">
                  <c:v>2023-03-13</c:v>
                </c:pt>
                <c:pt idx="476">
                  <c:v>2023-03-14</c:v>
                </c:pt>
                <c:pt idx="477">
                  <c:v>2023-03-15</c:v>
                </c:pt>
                <c:pt idx="478">
                  <c:v>2023-03-16</c:v>
                </c:pt>
                <c:pt idx="479">
                  <c:v>2023-03-17</c:v>
                </c:pt>
                <c:pt idx="480">
                  <c:v>2023-03-20</c:v>
                </c:pt>
                <c:pt idx="481">
                  <c:v>2023-03-21</c:v>
                </c:pt>
                <c:pt idx="482">
                  <c:v>2023-03-22</c:v>
                </c:pt>
                <c:pt idx="483">
                  <c:v>2023-03-23</c:v>
                </c:pt>
                <c:pt idx="484">
                  <c:v>2023-03-24</c:v>
                </c:pt>
                <c:pt idx="485">
                  <c:v>2023-03-27</c:v>
                </c:pt>
                <c:pt idx="486">
                  <c:v>2023-03-28</c:v>
                </c:pt>
                <c:pt idx="487">
                  <c:v>2023-03-29</c:v>
                </c:pt>
                <c:pt idx="488">
                  <c:v>2023-03-31</c:v>
                </c:pt>
                <c:pt idx="489">
                  <c:v>2023-04-03</c:v>
                </c:pt>
                <c:pt idx="490">
                  <c:v>2023-04-05</c:v>
                </c:pt>
                <c:pt idx="491">
                  <c:v>2023-04-06</c:v>
                </c:pt>
                <c:pt idx="492">
                  <c:v>2023-04-10</c:v>
                </c:pt>
                <c:pt idx="493">
                  <c:v>2023-04-11</c:v>
                </c:pt>
                <c:pt idx="494">
                  <c:v>2023-04-12</c:v>
                </c:pt>
                <c:pt idx="495">
                  <c:v>2023-04-13</c:v>
                </c:pt>
                <c:pt idx="496">
                  <c:v>2023-04-17</c:v>
                </c:pt>
                <c:pt idx="497">
                  <c:v>2023-04-18</c:v>
                </c:pt>
                <c:pt idx="498">
                  <c:v>2023-04-19</c:v>
                </c:pt>
                <c:pt idx="499">
                  <c:v>2023-04-20</c:v>
                </c:pt>
                <c:pt idx="500">
                  <c:v>2023-04-21</c:v>
                </c:pt>
                <c:pt idx="501">
                  <c:v>2023-04-24</c:v>
                </c:pt>
                <c:pt idx="502">
                  <c:v>2023-04-25</c:v>
                </c:pt>
                <c:pt idx="503">
                  <c:v>2023-04-26</c:v>
                </c:pt>
                <c:pt idx="504">
                  <c:v>2023-04-27</c:v>
                </c:pt>
                <c:pt idx="505">
                  <c:v>2023-04-28</c:v>
                </c:pt>
                <c:pt idx="506">
                  <c:v>2023-05-02</c:v>
                </c:pt>
                <c:pt idx="507">
                  <c:v>2023-05-03</c:v>
                </c:pt>
                <c:pt idx="508">
                  <c:v>2023-05-04</c:v>
                </c:pt>
                <c:pt idx="509">
                  <c:v>2023-05-05</c:v>
                </c:pt>
                <c:pt idx="510">
                  <c:v>2023-05-08</c:v>
                </c:pt>
                <c:pt idx="511">
                  <c:v>2023-05-09</c:v>
                </c:pt>
                <c:pt idx="512">
                  <c:v>2023-05-10</c:v>
                </c:pt>
                <c:pt idx="513">
                  <c:v>2023-05-11</c:v>
                </c:pt>
                <c:pt idx="514">
                  <c:v>2023-05-12</c:v>
                </c:pt>
                <c:pt idx="515">
                  <c:v>2023-05-15</c:v>
                </c:pt>
                <c:pt idx="516">
                  <c:v>2023-05-16</c:v>
                </c:pt>
                <c:pt idx="517">
                  <c:v>2023-05-17</c:v>
                </c:pt>
                <c:pt idx="518">
                  <c:v>2023-05-18</c:v>
                </c:pt>
                <c:pt idx="519">
                  <c:v>2023-05-19</c:v>
                </c:pt>
                <c:pt idx="520">
                  <c:v>2023-05-22</c:v>
                </c:pt>
                <c:pt idx="521">
                  <c:v>2023-05-23</c:v>
                </c:pt>
                <c:pt idx="522">
                  <c:v>2023-05-24</c:v>
                </c:pt>
                <c:pt idx="523">
                  <c:v>2023-05-25</c:v>
                </c:pt>
                <c:pt idx="524">
                  <c:v>2023-05-26</c:v>
                </c:pt>
                <c:pt idx="525">
                  <c:v>2023-05-29</c:v>
                </c:pt>
                <c:pt idx="526">
                  <c:v>2023-05-30</c:v>
                </c:pt>
                <c:pt idx="527">
                  <c:v>2023-05-31</c:v>
                </c:pt>
                <c:pt idx="528">
                  <c:v>2023-06-01</c:v>
                </c:pt>
                <c:pt idx="529">
                  <c:v>2023-06-02</c:v>
                </c:pt>
                <c:pt idx="530">
                  <c:v>2023-06-05</c:v>
                </c:pt>
                <c:pt idx="531">
                  <c:v>2023-06-06</c:v>
                </c:pt>
                <c:pt idx="532">
                  <c:v>2023-06-07</c:v>
                </c:pt>
                <c:pt idx="533">
                  <c:v>2023-06-08</c:v>
                </c:pt>
                <c:pt idx="534">
                  <c:v>2023-06-09</c:v>
                </c:pt>
                <c:pt idx="535">
                  <c:v>2023-06-12</c:v>
                </c:pt>
                <c:pt idx="536">
                  <c:v>2023-06-13</c:v>
                </c:pt>
                <c:pt idx="537">
                  <c:v>2023-06-14</c:v>
                </c:pt>
                <c:pt idx="538">
                  <c:v>2023-06-15</c:v>
                </c:pt>
                <c:pt idx="539">
                  <c:v>2023-06-16</c:v>
                </c:pt>
                <c:pt idx="540">
                  <c:v>2023-06-19</c:v>
                </c:pt>
                <c:pt idx="541">
                  <c:v>2023-06-20</c:v>
                </c:pt>
                <c:pt idx="542">
                  <c:v>2023-06-21</c:v>
                </c:pt>
                <c:pt idx="543">
                  <c:v>2023-06-22</c:v>
                </c:pt>
                <c:pt idx="544">
                  <c:v>2023-06-23</c:v>
                </c:pt>
                <c:pt idx="545">
                  <c:v>2023-06-26</c:v>
                </c:pt>
                <c:pt idx="546">
                  <c:v>2023-06-27</c:v>
                </c:pt>
                <c:pt idx="547">
                  <c:v>2023-06-28</c:v>
                </c:pt>
                <c:pt idx="548">
                  <c:v>2023-06-30</c:v>
                </c:pt>
                <c:pt idx="549">
                  <c:v>2023-07-03</c:v>
                </c:pt>
                <c:pt idx="550">
                  <c:v>2023-07-04</c:v>
                </c:pt>
                <c:pt idx="551">
                  <c:v>2023-07-05</c:v>
                </c:pt>
                <c:pt idx="552">
                  <c:v>2023-07-06</c:v>
                </c:pt>
                <c:pt idx="553">
                  <c:v>2023-07-07</c:v>
                </c:pt>
                <c:pt idx="554">
                  <c:v>2023-07-10</c:v>
                </c:pt>
                <c:pt idx="555">
                  <c:v>2023-07-11</c:v>
                </c:pt>
                <c:pt idx="556">
                  <c:v>2023-07-12</c:v>
                </c:pt>
                <c:pt idx="557">
                  <c:v>2023-07-13</c:v>
                </c:pt>
                <c:pt idx="558">
                  <c:v>2023-07-14</c:v>
                </c:pt>
                <c:pt idx="559">
                  <c:v>2023-07-17</c:v>
                </c:pt>
                <c:pt idx="560">
                  <c:v>2023-07-18</c:v>
                </c:pt>
                <c:pt idx="561">
                  <c:v>2023-07-19</c:v>
                </c:pt>
                <c:pt idx="562">
                  <c:v>2023-07-20</c:v>
                </c:pt>
                <c:pt idx="563">
                  <c:v>2023-07-21</c:v>
                </c:pt>
                <c:pt idx="564">
                  <c:v>2023-07-24</c:v>
                </c:pt>
                <c:pt idx="565">
                  <c:v>2023-07-25</c:v>
                </c:pt>
                <c:pt idx="566">
                  <c:v>2023-07-26</c:v>
                </c:pt>
                <c:pt idx="567">
                  <c:v>2023-07-27</c:v>
                </c:pt>
                <c:pt idx="568">
                  <c:v>2023-07-28</c:v>
                </c:pt>
                <c:pt idx="569">
                  <c:v>2023-07-31</c:v>
                </c:pt>
                <c:pt idx="570">
                  <c:v>2023-08-01</c:v>
                </c:pt>
                <c:pt idx="571">
                  <c:v>2023-08-02</c:v>
                </c:pt>
                <c:pt idx="572">
                  <c:v>2023-08-03</c:v>
                </c:pt>
                <c:pt idx="573">
                  <c:v>2023-08-04</c:v>
                </c:pt>
                <c:pt idx="574">
                  <c:v>2023-08-07</c:v>
                </c:pt>
                <c:pt idx="575">
                  <c:v>2023-08-08</c:v>
                </c:pt>
                <c:pt idx="576">
                  <c:v>2023-08-09</c:v>
                </c:pt>
                <c:pt idx="577">
                  <c:v>2023-08-10</c:v>
                </c:pt>
                <c:pt idx="578">
                  <c:v>2023-08-11</c:v>
                </c:pt>
                <c:pt idx="579">
                  <c:v>2023-08-14</c:v>
                </c:pt>
                <c:pt idx="580">
                  <c:v>2023-08-16</c:v>
                </c:pt>
                <c:pt idx="581">
                  <c:v>2023-08-17</c:v>
                </c:pt>
                <c:pt idx="582">
                  <c:v>2023-08-18</c:v>
                </c:pt>
                <c:pt idx="583">
                  <c:v>2023-08-21</c:v>
                </c:pt>
                <c:pt idx="584">
                  <c:v>2023-08-22</c:v>
                </c:pt>
                <c:pt idx="585">
                  <c:v>2023-08-23</c:v>
                </c:pt>
                <c:pt idx="586">
                  <c:v>2023-08-24</c:v>
                </c:pt>
                <c:pt idx="587">
                  <c:v>2023-08-25</c:v>
                </c:pt>
                <c:pt idx="588">
                  <c:v>2023-08-28</c:v>
                </c:pt>
                <c:pt idx="589">
                  <c:v>2023-08-29</c:v>
                </c:pt>
                <c:pt idx="590">
                  <c:v>2023-08-30</c:v>
                </c:pt>
                <c:pt idx="591">
                  <c:v>2023-08-31</c:v>
                </c:pt>
                <c:pt idx="592">
                  <c:v>2023-09-01</c:v>
                </c:pt>
                <c:pt idx="593">
                  <c:v>2023-09-04</c:v>
                </c:pt>
                <c:pt idx="594">
                  <c:v>2023-09-05</c:v>
                </c:pt>
                <c:pt idx="595">
                  <c:v>2023-09-06</c:v>
                </c:pt>
                <c:pt idx="596">
                  <c:v>2023-09-07</c:v>
                </c:pt>
                <c:pt idx="597">
                  <c:v>2023-09-08</c:v>
                </c:pt>
                <c:pt idx="598">
                  <c:v>2023-09-11</c:v>
                </c:pt>
                <c:pt idx="599">
                  <c:v>2023-09-12</c:v>
                </c:pt>
                <c:pt idx="600">
                  <c:v>2023-09-13</c:v>
                </c:pt>
                <c:pt idx="601">
                  <c:v>2023-09-14</c:v>
                </c:pt>
                <c:pt idx="602">
                  <c:v>2023-09-15</c:v>
                </c:pt>
                <c:pt idx="603">
                  <c:v>2023-09-18</c:v>
                </c:pt>
                <c:pt idx="604">
                  <c:v>2023-09-20</c:v>
                </c:pt>
                <c:pt idx="605">
                  <c:v>2023-09-21</c:v>
                </c:pt>
                <c:pt idx="606">
                  <c:v>2023-09-22</c:v>
                </c:pt>
                <c:pt idx="607">
                  <c:v>2023-09-25</c:v>
                </c:pt>
                <c:pt idx="608">
                  <c:v>2023-09-26</c:v>
                </c:pt>
                <c:pt idx="609">
                  <c:v>2023-09-27</c:v>
                </c:pt>
                <c:pt idx="610">
                  <c:v>2023-09-28</c:v>
                </c:pt>
                <c:pt idx="611">
                  <c:v>2023-09-29</c:v>
                </c:pt>
                <c:pt idx="612">
                  <c:v>2023-10-03</c:v>
                </c:pt>
                <c:pt idx="613">
                  <c:v>2023-10-04</c:v>
                </c:pt>
                <c:pt idx="614">
                  <c:v>2023-10-05</c:v>
                </c:pt>
                <c:pt idx="615">
                  <c:v>2023-10-06</c:v>
                </c:pt>
                <c:pt idx="616">
                  <c:v>2023-10-09</c:v>
                </c:pt>
                <c:pt idx="617">
                  <c:v>2023-10-10</c:v>
                </c:pt>
                <c:pt idx="618">
                  <c:v>2023-10-11</c:v>
                </c:pt>
                <c:pt idx="619">
                  <c:v>2023-10-12</c:v>
                </c:pt>
                <c:pt idx="620">
                  <c:v>2023-10-13</c:v>
                </c:pt>
                <c:pt idx="621">
                  <c:v>2023-10-16</c:v>
                </c:pt>
                <c:pt idx="622">
                  <c:v>2023-10-17</c:v>
                </c:pt>
                <c:pt idx="623">
                  <c:v>2023-10-18</c:v>
                </c:pt>
                <c:pt idx="624">
                  <c:v>2023-10-19</c:v>
                </c:pt>
                <c:pt idx="625">
                  <c:v>2023-10-20</c:v>
                </c:pt>
                <c:pt idx="626">
                  <c:v>2023-10-23</c:v>
                </c:pt>
                <c:pt idx="627">
                  <c:v>2023-10-25</c:v>
                </c:pt>
                <c:pt idx="628">
                  <c:v>2023-10-26</c:v>
                </c:pt>
                <c:pt idx="629">
                  <c:v>2023-10-27</c:v>
                </c:pt>
                <c:pt idx="630">
                  <c:v>2023-10-30</c:v>
                </c:pt>
                <c:pt idx="631">
                  <c:v>2023-10-31</c:v>
                </c:pt>
                <c:pt idx="632">
                  <c:v>2023-11-01</c:v>
                </c:pt>
                <c:pt idx="633">
                  <c:v>2023-11-02</c:v>
                </c:pt>
                <c:pt idx="634">
                  <c:v>2023-11-03</c:v>
                </c:pt>
                <c:pt idx="635">
                  <c:v>2023-11-06</c:v>
                </c:pt>
                <c:pt idx="636">
                  <c:v>2023-11-07</c:v>
                </c:pt>
                <c:pt idx="637">
                  <c:v>2023-11-08</c:v>
                </c:pt>
                <c:pt idx="638">
                  <c:v>2023-11-09</c:v>
                </c:pt>
                <c:pt idx="639">
                  <c:v>2023-11-10</c:v>
                </c:pt>
                <c:pt idx="640">
                  <c:v>2023-11-13</c:v>
                </c:pt>
                <c:pt idx="641">
                  <c:v>2023-11-15</c:v>
                </c:pt>
                <c:pt idx="642">
                  <c:v>2023-11-16</c:v>
                </c:pt>
                <c:pt idx="643">
                  <c:v>2023-11-17</c:v>
                </c:pt>
                <c:pt idx="644">
                  <c:v>2023-11-20</c:v>
                </c:pt>
                <c:pt idx="645">
                  <c:v>2023-11-21</c:v>
                </c:pt>
                <c:pt idx="646">
                  <c:v>2023-11-22</c:v>
                </c:pt>
                <c:pt idx="647">
                  <c:v>2023-11-23</c:v>
                </c:pt>
                <c:pt idx="648">
                  <c:v>2023-11-24</c:v>
                </c:pt>
                <c:pt idx="649">
                  <c:v>2023-11-28</c:v>
                </c:pt>
                <c:pt idx="650">
                  <c:v>2023-11-29</c:v>
                </c:pt>
                <c:pt idx="651">
                  <c:v>2023-11-30</c:v>
                </c:pt>
                <c:pt idx="652">
                  <c:v>2023-12-01</c:v>
                </c:pt>
                <c:pt idx="653">
                  <c:v>2023-12-04</c:v>
                </c:pt>
                <c:pt idx="654">
                  <c:v>2023-12-05</c:v>
                </c:pt>
                <c:pt idx="655">
                  <c:v>2023-12-06</c:v>
                </c:pt>
                <c:pt idx="656">
                  <c:v>2023-12-07</c:v>
                </c:pt>
                <c:pt idx="657">
                  <c:v>2023-12-08</c:v>
                </c:pt>
                <c:pt idx="658">
                  <c:v>2023-12-11</c:v>
                </c:pt>
                <c:pt idx="659">
                  <c:v>2023-12-12</c:v>
                </c:pt>
                <c:pt idx="660">
                  <c:v>2023-12-13</c:v>
                </c:pt>
                <c:pt idx="661">
                  <c:v>2023-12-14</c:v>
                </c:pt>
                <c:pt idx="662">
                  <c:v>2023-12-15</c:v>
                </c:pt>
                <c:pt idx="663">
                  <c:v>2023-12-18</c:v>
                </c:pt>
                <c:pt idx="664">
                  <c:v>2023-12-19</c:v>
                </c:pt>
                <c:pt idx="665">
                  <c:v>2023-12-20</c:v>
                </c:pt>
                <c:pt idx="666">
                  <c:v>2023-12-21</c:v>
                </c:pt>
                <c:pt idx="667">
                  <c:v>2023-12-22</c:v>
                </c:pt>
                <c:pt idx="668">
                  <c:v>2023-12-26</c:v>
                </c:pt>
                <c:pt idx="669">
                  <c:v>2023-12-27</c:v>
                </c:pt>
                <c:pt idx="670">
                  <c:v>2023-12-28</c:v>
                </c:pt>
                <c:pt idx="671">
                  <c:v>2023-12-29</c:v>
                </c:pt>
                <c:pt idx="672">
                  <c:v>2024-01-01</c:v>
                </c:pt>
                <c:pt idx="673">
                  <c:v>2024-01-02</c:v>
                </c:pt>
                <c:pt idx="674">
                  <c:v>2024-01-03</c:v>
                </c:pt>
                <c:pt idx="675">
                  <c:v>2024-01-04</c:v>
                </c:pt>
                <c:pt idx="676">
                  <c:v>2024-01-05</c:v>
                </c:pt>
                <c:pt idx="677">
                  <c:v>2024-01-08</c:v>
                </c:pt>
                <c:pt idx="678">
                  <c:v>2024-01-09</c:v>
                </c:pt>
                <c:pt idx="679">
                  <c:v>2024-01-10</c:v>
                </c:pt>
                <c:pt idx="680">
                  <c:v>2024-01-11</c:v>
                </c:pt>
                <c:pt idx="681">
                  <c:v>2024-01-12</c:v>
                </c:pt>
                <c:pt idx="682">
                  <c:v>2024-01-15</c:v>
                </c:pt>
                <c:pt idx="683">
                  <c:v>2024-01-16</c:v>
                </c:pt>
                <c:pt idx="684">
                  <c:v>2024-01-17</c:v>
                </c:pt>
                <c:pt idx="685">
                  <c:v>2024-01-18</c:v>
                </c:pt>
                <c:pt idx="686">
                  <c:v>2024-01-19</c:v>
                </c:pt>
                <c:pt idx="687">
                  <c:v>2024-01-23</c:v>
                </c:pt>
                <c:pt idx="688">
                  <c:v>2024-01-24</c:v>
                </c:pt>
                <c:pt idx="689">
                  <c:v>2024-01-25</c:v>
                </c:pt>
                <c:pt idx="690">
                  <c:v>2024-01-29</c:v>
                </c:pt>
                <c:pt idx="691">
                  <c:v>2024-01-30</c:v>
                </c:pt>
                <c:pt idx="692">
                  <c:v>2024-01-31</c:v>
                </c:pt>
                <c:pt idx="693">
                  <c:v>2024-02-01</c:v>
                </c:pt>
                <c:pt idx="694">
                  <c:v>2024-02-02</c:v>
                </c:pt>
                <c:pt idx="695">
                  <c:v>2024-02-05</c:v>
                </c:pt>
                <c:pt idx="696">
                  <c:v>2024-02-06</c:v>
                </c:pt>
                <c:pt idx="697">
                  <c:v>2024-02-07</c:v>
                </c:pt>
                <c:pt idx="698">
                  <c:v>2024-02-08</c:v>
                </c:pt>
                <c:pt idx="699">
                  <c:v>2024-02-09</c:v>
                </c:pt>
                <c:pt idx="700">
                  <c:v>2024-02-12</c:v>
                </c:pt>
                <c:pt idx="701">
                  <c:v>2024-02-13</c:v>
                </c:pt>
                <c:pt idx="702">
                  <c:v>2024-02-14</c:v>
                </c:pt>
                <c:pt idx="703">
                  <c:v>2024-02-15</c:v>
                </c:pt>
                <c:pt idx="704">
                  <c:v>2024-02-16</c:v>
                </c:pt>
                <c:pt idx="705">
                  <c:v>2024-02-19</c:v>
                </c:pt>
                <c:pt idx="706">
                  <c:v>2024-02-20</c:v>
                </c:pt>
                <c:pt idx="707">
                  <c:v>2024-02-21</c:v>
                </c:pt>
                <c:pt idx="708">
                  <c:v>2024-02-22</c:v>
                </c:pt>
                <c:pt idx="709">
                  <c:v>2024-02-23</c:v>
                </c:pt>
                <c:pt idx="710">
                  <c:v>2024-02-26</c:v>
                </c:pt>
                <c:pt idx="711">
                  <c:v>2024-02-27</c:v>
                </c:pt>
                <c:pt idx="712">
                  <c:v>2024-02-28</c:v>
                </c:pt>
                <c:pt idx="713">
                  <c:v>2024-02-29</c:v>
                </c:pt>
                <c:pt idx="714">
                  <c:v>2024-03-01</c:v>
                </c:pt>
                <c:pt idx="715">
                  <c:v>2024-03-04</c:v>
                </c:pt>
                <c:pt idx="716">
                  <c:v>2024-03-05</c:v>
                </c:pt>
                <c:pt idx="717">
                  <c:v>2024-03-06</c:v>
                </c:pt>
                <c:pt idx="718">
                  <c:v>2024-03-07</c:v>
                </c:pt>
                <c:pt idx="719">
                  <c:v>2024-03-11</c:v>
                </c:pt>
                <c:pt idx="720">
                  <c:v>2024-03-12</c:v>
                </c:pt>
                <c:pt idx="721">
                  <c:v>2024-03-13</c:v>
                </c:pt>
                <c:pt idx="722">
                  <c:v>2024-03-14</c:v>
                </c:pt>
                <c:pt idx="723">
                  <c:v>2024-03-15</c:v>
                </c:pt>
                <c:pt idx="724">
                  <c:v>2024-03-18</c:v>
                </c:pt>
                <c:pt idx="725">
                  <c:v>2024-03-19</c:v>
                </c:pt>
                <c:pt idx="726">
                  <c:v>2024-03-20</c:v>
                </c:pt>
                <c:pt idx="727">
                  <c:v>2024-03-21</c:v>
                </c:pt>
                <c:pt idx="728">
                  <c:v>2024-03-22</c:v>
                </c:pt>
                <c:pt idx="729">
                  <c:v>2024-03-26</c:v>
                </c:pt>
                <c:pt idx="730">
                  <c:v>2024-03-27</c:v>
                </c:pt>
                <c:pt idx="731">
                  <c:v>2024-03-28</c:v>
                </c:pt>
                <c:pt idx="732">
                  <c:v>2024-04-01</c:v>
                </c:pt>
                <c:pt idx="733">
                  <c:v>2024-04-02</c:v>
                </c:pt>
                <c:pt idx="734">
                  <c:v>2024-04-03</c:v>
                </c:pt>
                <c:pt idx="735">
                  <c:v>2024-04-04</c:v>
                </c:pt>
                <c:pt idx="736">
                  <c:v>2024-04-05</c:v>
                </c:pt>
                <c:pt idx="737">
                  <c:v>2024-04-08</c:v>
                </c:pt>
                <c:pt idx="738">
                  <c:v>2024-04-09</c:v>
                </c:pt>
                <c:pt idx="739">
                  <c:v>2024-04-10</c:v>
                </c:pt>
                <c:pt idx="740">
                  <c:v>2024-04-12</c:v>
                </c:pt>
                <c:pt idx="741">
                  <c:v>2024-04-15</c:v>
                </c:pt>
                <c:pt idx="742">
                  <c:v>2024-04-16</c:v>
                </c:pt>
                <c:pt idx="743">
                  <c:v>2024-04-18</c:v>
                </c:pt>
                <c:pt idx="744">
                  <c:v>2024-04-19</c:v>
                </c:pt>
                <c:pt idx="745">
                  <c:v>2024-04-22</c:v>
                </c:pt>
                <c:pt idx="746">
                  <c:v>2024-04-23</c:v>
                </c:pt>
                <c:pt idx="747">
                  <c:v>2024-04-24</c:v>
                </c:pt>
                <c:pt idx="748">
                  <c:v>2024-04-25</c:v>
                </c:pt>
                <c:pt idx="749">
                  <c:v>2024-04-26</c:v>
                </c:pt>
                <c:pt idx="750">
                  <c:v>2024-04-29</c:v>
                </c:pt>
                <c:pt idx="751">
                  <c:v>2024-04-30</c:v>
                </c:pt>
                <c:pt idx="752">
                  <c:v>2024-05-02</c:v>
                </c:pt>
                <c:pt idx="753">
                  <c:v>2024-05-03</c:v>
                </c:pt>
                <c:pt idx="754">
                  <c:v>2024-05-06</c:v>
                </c:pt>
                <c:pt idx="755">
                  <c:v>2024-05-07</c:v>
                </c:pt>
                <c:pt idx="756">
                  <c:v>2024-05-08</c:v>
                </c:pt>
                <c:pt idx="757">
                  <c:v>2024-05-09</c:v>
                </c:pt>
                <c:pt idx="758">
                  <c:v>2024-05-10</c:v>
                </c:pt>
                <c:pt idx="759">
                  <c:v>2024-05-13</c:v>
                </c:pt>
                <c:pt idx="760">
                  <c:v>2024-05-14</c:v>
                </c:pt>
                <c:pt idx="761">
                  <c:v>2024-05-15</c:v>
                </c:pt>
                <c:pt idx="762">
                  <c:v>2024-05-16</c:v>
                </c:pt>
                <c:pt idx="763">
                  <c:v>2024-05-17</c:v>
                </c:pt>
                <c:pt idx="764">
                  <c:v>2024-05-21</c:v>
                </c:pt>
                <c:pt idx="765">
                  <c:v>2024-05-22</c:v>
                </c:pt>
                <c:pt idx="766">
                  <c:v>2024-05-23</c:v>
                </c:pt>
                <c:pt idx="767">
                  <c:v>2024-05-24</c:v>
                </c:pt>
                <c:pt idx="768">
                  <c:v>2024-05-27</c:v>
                </c:pt>
                <c:pt idx="769">
                  <c:v>2024-05-28</c:v>
                </c:pt>
                <c:pt idx="770">
                  <c:v>2024-05-29</c:v>
                </c:pt>
                <c:pt idx="771">
                  <c:v>2024-05-30</c:v>
                </c:pt>
                <c:pt idx="772">
                  <c:v>2024-05-31</c:v>
                </c:pt>
                <c:pt idx="773">
                  <c:v>2024-06-03</c:v>
                </c:pt>
                <c:pt idx="774">
                  <c:v>2024-06-04</c:v>
                </c:pt>
                <c:pt idx="775">
                  <c:v>2024-06-05</c:v>
                </c:pt>
                <c:pt idx="776">
                  <c:v>2024-06-06</c:v>
                </c:pt>
                <c:pt idx="777">
                  <c:v>2024-06-07</c:v>
                </c:pt>
                <c:pt idx="778">
                  <c:v>2024-06-10</c:v>
                </c:pt>
                <c:pt idx="779">
                  <c:v>2024-06-11</c:v>
                </c:pt>
                <c:pt idx="780">
                  <c:v>2024-06-12</c:v>
                </c:pt>
                <c:pt idx="781">
                  <c:v>2024-06-13</c:v>
                </c:pt>
                <c:pt idx="782">
                  <c:v>2024-06-14</c:v>
                </c:pt>
                <c:pt idx="783">
                  <c:v>2024-06-18</c:v>
                </c:pt>
                <c:pt idx="784">
                  <c:v>2024-06-19</c:v>
                </c:pt>
                <c:pt idx="785">
                  <c:v>2024-06-20</c:v>
                </c:pt>
                <c:pt idx="786">
                  <c:v>2024-06-21</c:v>
                </c:pt>
                <c:pt idx="787">
                  <c:v>2024-06-24</c:v>
                </c:pt>
                <c:pt idx="788">
                  <c:v>2024-06-25</c:v>
                </c:pt>
                <c:pt idx="789">
                  <c:v>2024-06-26</c:v>
                </c:pt>
                <c:pt idx="790">
                  <c:v>2024-06-27</c:v>
                </c:pt>
                <c:pt idx="791">
                  <c:v>2024-06-28</c:v>
                </c:pt>
                <c:pt idx="792">
                  <c:v>2024-07-01</c:v>
                </c:pt>
                <c:pt idx="793">
                  <c:v>2024-07-02</c:v>
                </c:pt>
                <c:pt idx="794">
                  <c:v>2024-07-03</c:v>
                </c:pt>
                <c:pt idx="795">
                  <c:v>2024-07-04</c:v>
                </c:pt>
                <c:pt idx="796">
                  <c:v>2024-07-05</c:v>
                </c:pt>
                <c:pt idx="797">
                  <c:v>2024-07-08</c:v>
                </c:pt>
                <c:pt idx="798">
                  <c:v>2024-07-09</c:v>
                </c:pt>
                <c:pt idx="799">
                  <c:v>2024-07-10</c:v>
                </c:pt>
                <c:pt idx="800">
                  <c:v>2024-07-11</c:v>
                </c:pt>
                <c:pt idx="801">
                  <c:v>2024-07-12</c:v>
                </c:pt>
                <c:pt idx="802">
                  <c:v>2024-07-15</c:v>
                </c:pt>
                <c:pt idx="803">
                  <c:v>2024-07-16</c:v>
                </c:pt>
                <c:pt idx="804">
                  <c:v>2024-07-18</c:v>
                </c:pt>
                <c:pt idx="805">
                  <c:v>2024-07-19</c:v>
                </c:pt>
                <c:pt idx="806">
                  <c:v>2024-07-22</c:v>
                </c:pt>
                <c:pt idx="807">
                  <c:v>2024-07-23</c:v>
                </c:pt>
                <c:pt idx="808">
                  <c:v>2024-07-24</c:v>
                </c:pt>
                <c:pt idx="809">
                  <c:v>2024-07-25</c:v>
                </c:pt>
                <c:pt idx="810">
                  <c:v>2024-07-26</c:v>
                </c:pt>
                <c:pt idx="811">
                  <c:v>2024-07-29</c:v>
                </c:pt>
                <c:pt idx="812">
                  <c:v>2024-07-30</c:v>
                </c:pt>
                <c:pt idx="813">
                  <c:v>2024-07-31</c:v>
                </c:pt>
                <c:pt idx="814">
                  <c:v>2024-08-01</c:v>
                </c:pt>
                <c:pt idx="815">
                  <c:v>2024-08-02</c:v>
                </c:pt>
                <c:pt idx="816">
                  <c:v>2024-08-05</c:v>
                </c:pt>
                <c:pt idx="817">
                  <c:v>2024-08-06</c:v>
                </c:pt>
                <c:pt idx="818">
                  <c:v>2024-08-07</c:v>
                </c:pt>
                <c:pt idx="819">
                  <c:v>2024-08-08</c:v>
                </c:pt>
                <c:pt idx="820">
                  <c:v>2024-08-09</c:v>
                </c:pt>
                <c:pt idx="821">
                  <c:v>2024-08-12</c:v>
                </c:pt>
                <c:pt idx="822">
                  <c:v>2024-08-13</c:v>
                </c:pt>
                <c:pt idx="823">
                  <c:v>2024-08-14</c:v>
                </c:pt>
                <c:pt idx="824">
                  <c:v>2024-08-16</c:v>
                </c:pt>
                <c:pt idx="825">
                  <c:v>2024-08-19</c:v>
                </c:pt>
                <c:pt idx="826">
                  <c:v>2024-08-20</c:v>
                </c:pt>
                <c:pt idx="827">
                  <c:v>2024-08-21</c:v>
                </c:pt>
                <c:pt idx="828">
                  <c:v>2024-08-22</c:v>
                </c:pt>
                <c:pt idx="829">
                  <c:v>2024-08-23</c:v>
                </c:pt>
                <c:pt idx="830">
                  <c:v>2024-08-26</c:v>
                </c:pt>
                <c:pt idx="831">
                  <c:v>2024-08-27</c:v>
                </c:pt>
                <c:pt idx="832">
                  <c:v>2024-08-28</c:v>
                </c:pt>
                <c:pt idx="833">
                  <c:v>2024-08-29</c:v>
                </c:pt>
                <c:pt idx="834">
                  <c:v>2024-08-30</c:v>
                </c:pt>
                <c:pt idx="835">
                  <c:v>2024-09-02</c:v>
                </c:pt>
                <c:pt idx="836">
                  <c:v>2024-09-03</c:v>
                </c:pt>
                <c:pt idx="837">
                  <c:v>2024-09-04</c:v>
                </c:pt>
                <c:pt idx="838">
                  <c:v>2024-09-05</c:v>
                </c:pt>
                <c:pt idx="839">
                  <c:v>2024-09-06</c:v>
                </c:pt>
                <c:pt idx="840">
                  <c:v>2024-09-09</c:v>
                </c:pt>
                <c:pt idx="841">
                  <c:v>2024-09-10</c:v>
                </c:pt>
                <c:pt idx="842">
                  <c:v>2024-09-11</c:v>
                </c:pt>
                <c:pt idx="843">
                  <c:v>2024-09-12</c:v>
                </c:pt>
                <c:pt idx="844">
                  <c:v>2024-09-13</c:v>
                </c:pt>
                <c:pt idx="845">
                  <c:v>2024-09-16</c:v>
                </c:pt>
                <c:pt idx="846">
                  <c:v>2024-09-17</c:v>
                </c:pt>
                <c:pt idx="847">
                  <c:v>2024-09-18</c:v>
                </c:pt>
                <c:pt idx="848">
                  <c:v>2024-09-19</c:v>
                </c:pt>
                <c:pt idx="849">
                  <c:v>2024-09-20</c:v>
                </c:pt>
                <c:pt idx="850">
                  <c:v>2024-09-23</c:v>
                </c:pt>
                <c:pt idx="851">
                  <c:v>2024-09-24</c:v>
                </c:pt>
                <c:pt idx="852">
                  <c:v>2024-09-25</c:v>
                </c:pt>
                <c:pt idx="853">
                  <c:v>2024-09-26</c:v>
                </c:pt>
                <c:pt idx="854">
                  <c:v>2024-09-27</c:v>
                </c:pt>
                <c:pt idx="855">
                  <c:v>2024-09-30</c:v>
                </c:pt>
                <c:pt idx="856">
                  <c:v>2024-10-01</c:v>
                </c:pt>
                <c:pt idx="857">
                  <c:v>2024-10-03</c:v>
                </c:pt>
                <c:pt idx="858">
                  <c:v>2024-10-04</c:v>
                </c:pt>
                <c:pt idx="859">
                  <c:v>2024-10-07</c:v>
                </c:pt>
                <c:pt idx="860">
                  <c:v>2024-10-08</c:v>
                </c:pt>
                <c:pt idx="861">
                  <c:v>2024-10-09</c:v>
                </c:pt>
                <c:pt idx="862">
                  <c:v>2024-10-10</c:v>
                </c:pt>
                <c:pt idx="863">
                  <c:v>2024-10-11</c:v>
                </c:pt>
                <c:pt idx="864">
                  <c:v>2024-10-14</c:v>
                </c:pt>
                <c:pt idx="865">
                  <c:v>2024-10-15</c:v>
                </c:pt>
                <c:pt idx="866">
                  <c:v>2024-10-16</c:v>
                </c:pt>
                <c:pt idx="867">
                  <c:v>2024-10-17</c:v>
                </c:pt>
                <c:pt idx="868">
                  <c:v>2024-10-18</c:v>
                </c:pt>
                <c:pt idx="869">
                  <c:v>2024-10-21</c:v>
                </c:pt>
                <c:pt idx="870">
                  <c:v>2024-10-22</c:v>
                </c:pt>
                <c:pt idx="871">
                  <c:v>2024-10-23</c:v>
                </c:pt>
                <c:pt idx="872">
                  <c:v>2024-10-24</c:v>
                </c:pt>
                <c:pt idx="873">
                  <c:v>2024-10-25</c:v>
                </c:pt>
                <c:pt idx="874">
                  <c:v>2024-10-28</c:v>
                </c:pt>
                <c:pt idx="875">
                  <c:v>2024-10-29</c:v>
                </c:pt>
                <c:pt idx="876">
                  <c:v>2024-10-30</c:v>
                </c:pt>
                <c:pt idx="877">
                  <c:v>2024-10-31</c:v>
                </c:pt>
                <c:pt idx="878">
                  <c:v>2024-11-01</c:v>
                </c:pt>
                <c:pt idx="879">
                  <c:v>2024-11-04</c:v>
                </c:pt>
                <c:pt idx="880">
                  <c:v>2024-11-05</c:v>
                </c:pt>
                <c:pt idx="881">
                  <c:v>2024-11-06</c:v>
                </c:pt>
                <c:pt idx="882">
                  <c:v>2024-11-07</c:v>
                </c:pt>
                <c:pt idx="883">
                  <c:v>2024-11-08</c:v>
                </c:pt>
                <c:pt idx="884">
                  <c:v>2024-11-11</c:v>
                </c:pt>
                <c:pt idx="885">
                  <c:v>2024-11-12</c:v>
                </c:pt>
                <c:pt idx="886">
                  <c:v>2024-11-13</c:v>
                </c:pt>
                <c:pt idx="887">
                  <c:v>2024-11-14</c:v>
                </c:pt>
                <c:pt idx="888">
                  <c:v>2024-11-18</c:v>
                </c:pt>
                <c:pt idx="889">
                  <c:v>2024-11-19</c:v>
                </c:pt>
                <c:pt idx="890">
                  <c:v>2024-11-21</c:v>
                </c:pt>
                <c:pt idx="891">
                  <c:v>2024-11-22</c:v>
                </c:pt>
                <c:pt idx="892">
                  <c:v>2024-11-25</c:v>
                </c:pt>
                <c:pt idx="893">
                  <c:v>2024-11-26</c:v>
                </c:pt>
                <c:pt idx="894">
                  <c:v>2024-11-27</c:v>
                </c:pt>
                <c:pt idx="895">
                  <c:v>2024-11-28</c:v>
                </c:pt>
                <c:pt idx="896">
                  <c:v>2024-11-29</c:v>
                </c:pt>
                <c:pt idx="897">
                  <c:v>2024-12-02</c:v>
                </c:pt>
                <c:pt idx="898">
                  <c:v>2024-12-03</c:v>
                </c:pt>
                <c:pt idx="899">
                  <c:v>2024-12-04</c:v>
                </c:pt>
                <c:pt idx="900">
                  <c:v>2024-12-05</c:v>
                </c:pt>
                <c:pt idx="901">
                  <c:v>2024-12-06</c:v>
                </c:pt>
                <c:pt idx="902">
                  <c:v>2024-12-09</c:v>
                </c:pt>
                <c:pt idx="903">
                  <c:v>2024-12-10</c:v>
                </c:pt>
                <c:pt idx="904">
                  <c:v>2024-12-11</c:v>
                </c:pt>
                <c:pt idx="905">
                  <c:v>2024-12-12</c:v>
                </c:pt>
                <c:pt idx="906">
                  <c:v>2024-12-13</c:v>
                </c:pt>
                <c:pt idx="907">
                  <c:v>2024-12-16</c:v>
                </c:pt>
                <c:pt idx="908">
                  <c:v>2024-12-17</c:v>
                </c:pt>
                <c:pt idx="909">
                  <c:v>2024-12-18</c:v>
                </c:pt>
                <c:pt idx="910">
                  <c:v>2024-12-19</c:v>
                </c:pt>
                <c:pt idx="911">
                  <c:v>2024-12-20</c:v>
                </c:pt>
                <c:pt idx="912">
                  <c:v>2024-12-23</c:v>
                </c:pt>
                <c:pt idx="913">
                  <c:v>2024-12-24</c:v>
                </c:pt>
                <c:pt idx="914">
                  <c:v>2024-12-26</c:v>
                </c:pt>
                <c:pt idx="915">
                  <c:v>2024-12-27</c:v>
                </c:pt>
                <c:pt idx="916">
                  <c:v>2024-12-30</c:v>
                </c:pt>
                <c:pt idx="917">
                  <c:v>2024-12-31</c:v>
                </c:pt>
                <c:pt idx="918">
                  <c:v>2025-01-01</c:v>
                </c:pt>
                <c:pt idx="919">
                  <c:v>2025-01-02</c:v>
                </c:pt>
                <c:pt idx="920">
                  <c:v>2025-01-03</c:v>
                </c:pt>
                <c:pt idx="921">
                  <c:v>2025-01-06</c:v>
                </c:pt>
                <c:pt idx="922">
                  <c:v>2025-01-07</c:v>
                </c:pt>
                <c:pt idx="923">
                  <c:v>2025-01-08</c:v>
                </c:pt>
                <c:pt idx="924">
                  <c:v>2025-01-09</c:v>
                </c:pt>
                <c:pt idx="925">
                  <c:v>2025-01-10</c:v>
                </c:pt>
                <c:pt idx="926">
                  <c:v>2025-01-13</c:v>
                </c:pt>
                <c:pt idx="927">
                  <c:v>2025-01-14</c:v>
                </c:pt>
                <c:pt idx="928">
                  <c:v>2025-01-15</c:v>
                </c:pt>
                <c:pt idx="929">
                  <c:v>2025-01-16</c:v>
                </c:pt>
                <c:pt idx="930">
                  <c:v>2025-01-17</c:v>
                </c:pt>
                <c:pt idx="931">
                  <c:v>2025-01-20</c:v>
                </c:pt>
                <c:pt idx="932">
                  <c:v>2025-01-21</c:v>
                </c:pt>
                <c:pt idx="933">
                  <c:v>2025-01-22</c:v>
                </c:pt>
                <c:pt idx="934">
                  <c:v>2025-01-23</c:v>
                </c:pt>
                <c:pt idx="935">
                  <c:v>2025-01-24</c:v>
                </c:pt>
                <c:pt idx="936">
                  <c:v>2025-01-27</c:v>
                </c:pt>
                <c:pt idx="937">
                  <c:v>2025-01-28</c:v>
                </c:pt>
                <c:pt idx="938">
                  <c:v>2025-01-29</c:v>
                </c:pt>
                <c:pt idx="939">
                  <c:v>2025-01-30</c:v>
                </c:pt>
                <c:pt idx="940">
                  <c:v>2025-01-31</c:v>
                </c:pt>
                <c:pt idx="941">
                  <c:v>2025-02-01</c:v>
                </c:pt>
                <c:pt idx="942">
                  <c:v>2025-02-03</c:v>
                </c:pt>
                <c:pt idx="943">
                  <c:v>2025-02-04</c:v>
                </c:pt>
                <c:pt idx="944">
                  <c:v>2025-02-05</c:v>
                </c:pt>
                <c:pt idx="945">
                  <c:v>2025-02-06</c:v>
                </c:pt>
                <c:pt idx="946">
                  <c:v>2025-02-07</c:v>
                </c:pt>
                <c:pt idx="947">
                  <c:v>2025-02-10</c:v>
                </c:pt>
                <c:pt idx="948">
                  <c:v>2025-02-11</c:v>
                </c:pt>
                <c:pt idx="949">
                  <c:v>2025-02-12</c:v>
                </c:pt>
                <c:pt idx="950">
                  <c:v>2025-02-13</c:v>
                </c:pt>
                <c:pt idx="951">
                  <c:v>2025-02-14</c:v>
                </c:pt>
                <c:pt idx="952">
                  <c:v>2025-02-17</c:v>
                </c:pt>
                <c:pt idx="953">
                  <c:v>2025-02-18</c:v>
                </c:pt>
                <c:pt idx="954">
                  <c:v>2025-02-19</c:v>
                </c:pt>
                <c:pt idx="955">
                  <c:v>2025-02-20</c:v>
                </c:pt>
                <c:pt idx="956">
                  <c:v>2025-02-21</c:v>
                </c:pt>
                <c:pt idx="957">
                  <c:v>2025-02-24</c:v>
                </c:pt>
                <c:pt idx="958">
                  <c:v>2025-02-25</c:v>
                </c:pt>
                <c:pt idx="959">
                  <c:v>2025-02-27</c:v>
                </c:pt>
                <c:pt idx="960">
                  <c:v>2025-02-28</c:v>
                </c:pt>
                <c:pt idx="961">
                  <c:v>2025-03-03</c:v>
                </c:pt>
                <c:pt idx="962">
                  <c:v>2025-03-04</c:v>
                </c:pt>
                <c:pt idx="963">
                  <c:v>2025-03-05</c:v>
                </c:pt>
                <c:pt idx="964">
                  <c:v>2025-03-06</c:v>
                </c:pt>
                <c:pt idx="965">
                  <c:v>2025-03-07</c:v>
                </c:pt>
                <c:pt idx="966">
                  <c:v>2025-03-10</c:v>
                </c:pt>
                <c:pt idx="967">
                  <c:v>2025-03-11</c:v>
                </c:pt>
                <c:pt idx="968">
                  <c:v>2025-03-12</c:v>
                </c:pt>
                <c:pt idx="969">
                  <c:v>2025-03-13</c:v>
                </c:pt>
                <c:pt idx="970">
                  <c:v>2025-03-17</c:v>
                </c:pt>
                <c:pt idx="971">
                  <c:v>2025-03-18</c:v>
                </c:pt>
                <c:pt idx="972">
                  <c:v>2025-03-19</c:v>
                </c:pt>
                <c:pt idx="973">
                  <c:v>2025-03-20</c:v>
                </c:pt>
                <c:pt idx="974">
                  <c:v>2025-03-21</c:v>
                </c:pt>
                <c:pt idx="975">
                  <c:v>2025-03-24</c:v>
                </c:pt>
                <c:pt idx="976">
                  <c:v>2025-03-25</c:v>
                </c:pt>
                <c:pt idx="977">
                  <c:v>2025-03-26</c:v>
                </c:pt>
                <c:pt idx="978">
                  <c:v>2025-03-27</c:v>
                </c:pt>
                <c:pt idx="979">
                  <c:v>2025-03-28</c:v>
                </c:pt>
                <c:pt idx="980">
                  <c:v>2025-04-01</c:v>
                </c:pt>
                <c:pt idx="981">
                  <c:v>2025-04-02</c:v>
                </c:pt>
                <c:pt idx="982">
                  <c:v>2025-04-03</c:v>
                </c:pt>
                <c:pt idx="983">
                  <c:v>2025-04-04</c:v>
                </c:pt>
                <c:pt idx="984">
                  <c:v>2025-04-07</c:v>
                </c:pt>
                <c:pt idx="985">
                  <c:v>2025-04-08</c:v>
                </c:pt>
                <c:pt idx="986">
                  <c:v>2025-04-09</c:v>
                </c:pt>
                <c:pt idx="987">
                  <c:v>2025-04-11</c:v>
                </c:pt>
                <c:pt idx="988">
                  <c:v>2025-04-15</c:v>
                </c:pt>
                <c:pt idx="989">
                  <c:v>2025-04-16</c:v>
                </c:pt>
                <c:pt idx="990">
                  <c:v>2025-04-17</c:v>
                </c:pt>
                <c:pt idx="991">
                  <c:v>2025-04-21</c:v>
                </c:pt>
                <c:pt idx="992">
                  <c:v>2025-04-22</c:v>
                </c:pt>
                <c:pt idx="993">
                  <c:v>2025-04-23</c:v>
                </c:pt>
                <c:pt idx="994">
                  <c:v>2025-04-24</c:v>
                </c:pt>
                <c:pt idx="995">
                  <c:v>2025-04-25</c:v>
                </c:pt>
                <c:pt idx="996">
                  <c:v>2025-04-28</c:v>
                </c:pt>
                <c:pt idx="997">
                  <c:v>2025-04-29</c:v>
                </c:pt>
                <c:pt idx="998">
                  <c:v>2025-04-30</c:v>
                </c:pt>
                <c:pt idx="999">
                  <c:v>2025-05-02</c:v>
                </c:pt>
                <c:pt idx="1000">
                  <c:v>2025-05-05</c:v>
                </c:pt>
                <c:pt idx="1001">
                  <c:v>2025-05-06</c:v>
                </c:pt>
                <c:pt idx="1002">
                  <c:v>2025-05-07</c:v>
                </c:pt>
                <c:pt idx="1003">
                  <c:v>2025-05-08</c:v>
                </c:pt>
                <c:pt idx="1004">
                  <c:v>2025-05-09</c:v>
                </c:pt>
                <c:pt idx="1005">
                  <c:v>2025-05-12</c:v>
                </c:pt>
                <c:pt idx="1006">
                  <c:v>2025-05-13</c:v>
                </c:pt>
                <c:pt idx="1007">
                  <c:v>2025-05-14</c:v>
                </c:pt>
                <c:pt idx="1008">
                  <c:v>2025-05-15</c:v>
                </c:pt>
                <c:pt idx="1009">
                  <c:v>2025-05-16</c:v>
                </c:pt>
                <c:pt idx="1010">
                  <c:v>2025-05-19</c:v>
                </c:pt>
                <c:pt idx="1011">
                  <c:v>2025-05-20</c:v>
                </c:pt>
                <c:pt idx="1012">
                  <c:v>2025-05-21</c:v>
                </c:pt>
                <c:pt idx="1013">
                  <c:v>2025-05-22</c:v>
                </c:pt>
                <c:pt idx="1014">
                  <c:v>2025-05-23</c:v>
                </c:pt>
                <c:pt idx="1015">
                  <c:v>2025-05-26</c:v>
                </c:pt>
                <c:pt idx="1016">
                  <c:v>2025-05-27</c:v>
                </c:pt>
                <c:pt idx="1017">
                  <c:v>2025-05-28</c:v>
                </c:pt>
                <c:pt idx="1018">
                  <c:v>2025-05-29</c:v>
                </c:pt>
                <c:pt idx="1019">
                  <c:v>2025-05-30</c:v>
                </c:pt>
                <c:pt idx="1020">
                  <c:v>2025-06-02</c:v>
                </c:pt>
                <c:pt idx="1021">
                  <c:v>2025-06-03</c:v>
                </c:pt>
                <c:pt idx="1022">
                  <c:v>2025-06-04</c:v>
                </c:pt>
                <c:pt idx="1023">
                  <c:v>2025-06-05</c:v>
                </c:pt>
                <c:pt idx="1024">
                  <c:v>2025-06-06</c:v>
                </c:pt>
                <c:pt idx="1025">
                  <c:v>2025-06-09</c:v>
                </c:pt>
                <c:pt idx="1026">
                  <c:v>2025-06-10</c:v>
                </c:pt>
                <c:pt idx="1027">
                  <c:v>2025-06-11</c:v>
                </c:pt>
                <c:pt idx="1028">
                  <c:v>2025-06-12</c:v>
                </c:pt>
                <c:pt idx="1029">
                  <c:v>2025-06-13</c:v>
                </c:pt>
                <c:pt idx="1030">
                  <c:v>2025-06-16</c:v>
                </c:pt>
                <c:pt idx="1031">
                  <c:v>2025-06-17</c:v>
                </c:pt>
                <c:pt idx="1032">
                  <c:v>2025-06-18</c:v>
                </c:pt>
                <c:pt idx="1033">
                  <c:v>2025-06-19</c:v>
                </c:pt>
                <c:pt idx="1034">
                  <c:v>2025-06-20</c:v>
                </c:pt>
                <c:pt idx="1035">
                  <c:v>2025-06-23</c:v>
                </c:pt>
                <c:pt idx="1036">
                  <c:v>2025-06-24</c:v>
                </c:pt>
                <c:pt idx="1037">
                  <c:v>2025-06-25</c:v>
                </c:pt>
                <c:pt idx="1038">
                  <c:v>2025-06-26</c:v>
                </c:pt>
                <c:pt idx="1039">
                  <c:v>2025-06-27</c:v>
                </c:pt>
                <c:pt idx="1040">
                  <c:v>2025-06-30</c:v>
                </c:pt>
                <c:pt idx="1041">
                  <c:v>2025-07-01</c:v>
                </c:pt>
                <c:pt idx="1042">
                  <c:v>2025-07-02</c:v>
                </c:pt>
                <c:pt idx="1043">
                  <c:v>2025-07-03</c:v>
                </c:pt>
                <c:pt idx="1044">
                  <c:v>2025-07-04</c:v>
                </c:pt>
                <c:pt idx="1045">
                  <c:v>2025-07-07</c:v>
                </c:pt>
                <c:pt idx="1046">
                  <c:v>2025-07-08</c:v>
                </c:pt>
                <c:pt idx="1047">
                  <c:v>2025-07-09</c:v>
                </c:pt>
                <c:pt idx="1048">
                  <c:v>2025-07-10</c:v>
                </c:pt>
                <c:pt idx="1049">
                  <c:v>2025-07-11</c:v>
                </c:pt>
                <c:pt idx="1050">
                  <c:v>2025-07-14</c:v>
                </c:pt>
                <c:pt idx="1051">
                  <c:v>2025-07-15</c:v>
                </c:pt>
                <c:pt idx="1052">
                  <c:v>2025-07-16</c:v>
                </c:pt>
                <c:pt idx="1053">
                  <c:v>2025-07-17</c:v>
                </c:pt>
                <c:pt idx="1054">
                  <c:v>2025-07-18</c:v>
                </c:pt>
                <c:pt idx="1055">
                  <c:v>2025-07-21</c:v>
                </c:pt>
                <c:pt idx="1056">
                  <c:v>2025-07-22</c:v>
                </c:pt>
                <c:pt idx="1057">
                  <c:v>2025-07-23</c:v>
                </c:pt>
                <c:pt idx="1058">
                  <c:v>2025-07-24</c:v>
                </c:pt>
                <c:pt idx="1059">
                  <c:v>2025-07-25</c:v>
                </c:pt>
                <c:pt idx="1060">
                  <c:v>2025-07-28</c:v>
                </c:pt>
                <c:pt idx="1061">
                  <c:v>2025-07-29</c:v>
                </c:pt>
                <c:pt idx="1062">
                  <c:v>2025-07-30</c:v>
                </c:pt>
                <c:pt idx="1063">
                  <c:v>2025-07-31</c:v>
                </c:pt>
                <c:pt idx="1064">
                  <c:v>2025-08-01</c:v>
                </c:pt>
                <c:pt idx="1065">
                  <c:v>2025-08-04</c:v>
                </c:pt>
                <c:pt idx="1066">
                  <c:v>2025-08-05</c:v>
                </c:pt>
                <c:pt idx="1067">
                  <c:v>2025-08-06</c:v>
                </c:pt>
                <c:pt idx="1068">
                  <c:v>2025-08-07</c:v>
                </c:pt>
                <c:pt idx="1069">
                  <c:v>2025-08-08</c:v>
                </c:pt>
                <c:pt idx="1070">
                  <c:v>2025-08-11</c:v>
                </c:pt>
                <c:pt idx="1071">
                  <c:v>2025-08-12</c:v>
                </c:pt>
                <c:pt idx="1072">
                  <c:v>2025-08-13</c:v>
                </c:pt>
                <c:pt idx="1073">
                  <c:v>2025-08-14</c:v>
                </c:pt>
                <c:pt idx="1074">
                  <c:v>2025-08-18</c:v>
                </c:pt>
                <c:pt idx="1075">
                  <c:v>2025-08-19</c:v>
                </c:pt>
                <c:pt idx="1076">
                  <c:v>2025-08-20</c:v>
                </c:pt>
                <c:pt idx="1077">
                  <c:v>2025-08-21</c:v>
                </c:pt>
                <c:pt idx="1078">
                  <c:v>2025-08-22</c:v>
                </c:pt>
                <c:pt idx="1079">
                  <c:v>2025-08-25</c:v>
                </c:pt>
                <c:pt idx="1080">
                  <c:v>2025-08-26</c:v>
                </c:pt>
                <c:pt idx="1081">
                  <c:v>2025-08-28</c:v>
                </c:pt>
                <c:pt idx="1082">
                  <c:v>2025-08-29</c:v>
                </c:pt>
                <c:pt idx="1083">
                  <c:v>2025-09-01</c:v>
                </c:pt>
                <c:pt idx="1084">
                  <c:v>2025-09-02</c:v>
                </c:pt>
                <c:pt idx="1085">
                  <c:v>2025-09-03</c:v>
                </c:pt>
                <c:pt idx="1086">
                  <c:v>2025-09-04</c:v>
                </c:pt>
                <c:pt idx="1087">
                  <c:v>2025-09-05</c:v>
                </c:pt>
                <c:pt idx="1088">
                  <c:v>2025-09-08</c:v>
                </c:pt>
                <c:pt idx="1089">
                  <c:v>2025-09-09</c:v>
                </c:pt>
                <c:pt idx="1090">
                  <c:v>2025-09-10</c:v>
                </c:pt>
                <c:pt idx="1091">
                  <c:v>2025-09-11</c:v>
                </c:pt>
                <c:pt idx="1092">
                  <c:v>2025-09-12</c:v>
                </c:pt>
                <c:pt idx="1093">
                  <c:v>2025-09-15</c:v>
                </c:pt>
                <c:pt idx="1094">
                  <c:v>2025-09-16</c:v>
                </c:pt>
                <c:pt idx="1095">
                  <c:v>2025-09-17</c:v>
                </c:pt>
                <c:pt idx="1096">
                  <c:v>2025-09-18</c:v>
                </c:pt>
                <c:pt idx="1097">
                  <c:v>2025-09-19</c:v>
                </c:pt>
                <c:pt idx="1098">
                  <c:v>2025-09-22</c:v>
                </c:pt>
                <c:pt idx="1099">
                  <c:v>2025-09-23</c:v>
                </c:pt>
                <c:pt idx="1100">
                  <c:v>2025-09-24</c:v>
                </c:pt>
                <c:pt idx="1101">
                  <c:v>2025-09-25</c:v>
                </c:pt>
                <c:pt idx="1102">
                  <c:v>2025-09-26</c:v>
                </c:pt>
                <c:pt idx="1103">
                  <c:v>2025-09-29</c:v>
                </c:pt>
                <c:pt idx="1104">
                  <c:v>2025-09-30</c:v>
                </c:pt>
                <c:pt idx="1105">
                  <c:v>2025-10-01</c:v>
                </c:pt>
                <c:pt idx="1106">
                  <c:v>2025-10-03</c:v>
                </c:pt>
                <c:pt idx="1107">
                  <c:v>2025-10-06</c:v>
                </c:pt>
                <c:pt idx="1108">
                  <c:v>2025-10-07</c:v>
                </c:pt>
                <c:pt idx="1109">
                  <c:v>2025-10-08</c:v>
                </c:pt>
                <c:pt idx="1110">
                  <c:v>2025-10-09</c:v>
                </c:pt>
                <c:pt idx="1111">
                  <c:v>2025-10-10</c:v>
                </c:pt>
                <c:pt idx="1112">
                  <c:v>2025-10-13</c:v>
                </c:pt>
                <c:pt idx="1113">
                  <c:v>2025-10-14</c:v>
                </c:pt>
                <c:pt idx="1114">
                  <c:v>2025-10-15</c:v>
                </c:pt>
                <c:pt idx="1115">
                  <c:v>2025-10-16</c:v>
                </c:pt>
                <c:pt idx="1116">
                  <c:v>2025-10-17</c:v>
                </c:pt>
                <c:pt idx="1117">
                  <c:v>2025-10-20</c:v>
                </c:pt>
                <c:pt idx="1118">
                  <c:v>2025-10-21</c:v>
                </c:pt>
                <c:pt idx="1119">
                  <c:v>2025-10-23</c:v>
                </c:pt>
                <c:pt idx="1120">
                  <c:v>2025-10-24</c:v>
                </c:pt>
                <c:pt idx="1121">
                  <c:v>2025-10-27</c:v>
                </c:pt>
                <c:pt idx="1122">
                  <c:v>2025-10-28</c:v>
                </c:pt>
                <c:pt idx="1123">
                  <c:v>2025-10-29</c:v>
                </c:pt>
                <c:pt idx="1124">
                  <c:v>2025-10-30</c:v>
                </c:pt>
                <c:pt idx="1125">
                  <c:v>2025-10-31</c:v>
                </c:pt>
                <c:pt idx="1126">
                  <c:v>2025-11-03</c:v>
                </c:pt>
                <c:pt idx="1127">
                  <c:v>2025-11-04</c:v>
                </c:pt>
                <c:pt idx="1128">
                  <c:v>2025-11-06</c:v>
                </c:pt>
                <c:pt idx="1129">
                  <c:v>2025-11-07</c:v>
                </c:pt>
                <c:pt idx="1130">
                  <c:v>2025-11-10</c:v>
                </c:pt>
                <c:pt idx="1131">
                  <c:v>2025-11-11</c:v>
                </c:pt>
                <c:pt idx="1132">
                  <c:v>2025-11-12</c:v>
                </c:pt>
                <c:pt idx="1133">
                  <c:v>2025-11-13</c:v>
                </c:pt>
                <c:pt idx="1134">
                  <c:v>2025-11-14</c:v>
                </c:pt>
                <c:pt idx="1135">
                  <c:v>2025-11-17</c:v>
                </c:pt>
                <c:pt idx="1136">
                  <c:v>2025-11-18</c:v>
                </c:pt>
                <c:pt idx="1137">
                  <c:v>2025-11-19</c:v>
                </c:pt>
                <c:pt idx="1138">
                  <c:v>2025-11-20</c:v>
                </c:pt>
                <c:pt idx="1139">
                  <c:v>2025-11-21</c:v>
                </c:pt>
                <c:pt idx="1140">
                  <c:v>2025-11-24</c:v>
                </c:pt>
                <c:pt idx="1141">
                  <c:v>2025-11-25</c:v>
                </c:pt>
                <c:pt idx="1142">
                  <c:v>2025-11-26</c:v>
                </c:pt>
                <c:pt idx="1143">
                  <c:v>2025-11-27</c:v>
                </c:pt>
                <c:pt idx="1144">
                  <c:v>2025-11-28</c:v>
                </c:pt>
                <c:pt idx="1145">
                  <c:v>2025-12-01</c:v>
                </c:pt>
                <c:pt idx="1146">
                  <c:v>2025-12-02</c:v>
                </c:pt>
                <c:pt idx="1147">
                  <c:v>2025-12-03</c:v>
                </c:pt>
                <c:pt idx="1148">
                  <c:v>2025-12-04</c:v>
                </c:pt>
                <c:pt idx="1149">
                  <c:v>2025-12-05</c:v>
                </c:pt>
                <c:pt idx="1150">
                  <c:v>2025-12-08</c:v>
                </c:pt>
                <c:pt idx="1151">
                  <c:v>2025-12-09</c:v>
                </c:pt>
                <c:pt idx="1152">
                  <c:v>2025-12-10</c:v>
                </c:pt>
                <c:pt idx="1153">
                  <c:v>2025-12-11</c:v>
                </c:pt>
                <c:pt idx="1154">
                  <c:v>2025-12-12</c:v>
                </c:pt>
                <c:pt idx="1155">
                  <c:v>2025-12-15</c:v>
                </c:pt>
                <c:pt idx="1156">
                  <c:v>2025-12-16</c:v>
                </c:pt>
                <c:pt idx="1157">
                  <c:v>2025-12-17</c:v>
                </c:pt>
                <c:pt idx="1158">
                  <c:v>2025-12-18</c:v>
                </c:pt>
                <c:pt idx="1159">
                  <c:v>2025-12-19</c:v>
                </c:pt>
                <c:pt idx="1160">
                  <c:v>2025-12-22</c:v>
                </c:pt>
                <c:pt idx="1161">
                  <c:v>2025-12-23</c:v>
                </c:pt>
                <c:pt idx="1162">
                  <c:v>2025-12-24</c:v>
                </c:pt>
                <c:pt idx="1163">
                  <c:v>2025-12-26</c:v>
                </c:pt>
                <c:pt idx="1164">
                  <c:v>2025-12-29</c:v>
                </c:pt>
                <c:pt idx="1165">
                  <c:v>2025-12-30</c:v>
                </c:pt>
                <c:pt idx="1166">
                  <c:v>2025-12-31</c:v>
                </c:pt>
                <c:pt idx="1167">
                  <c:v>2026-01-01</c:v>
                </c:pt>
                <c:pt idx="1168">
                  <c:v>2026-01-02</c:v>
                </c:pt>
                <c:pt idx="1169">
                  <c:v>2026-01-05</c:v>
                </c:pt>
                <c:pt idx="1170">
                  <c:v>2026-01-06</c:v>
                </c:pt>
                <c:pt idx="1171">
                  <c:v>2026-01-07</c:v>
                </c:pt>
                <c:pt idx="1172">
                  <c:v>2026-01-08</c:v>
                </c:pt>
                <c:pt idx="1173">
                  <c:v>2026-01-09</c:v>
                </c:pt>
                <c:pt idx="1174">
                  <c:v>2026-01-12</c:v>
                </c:pt>
                <c:pt idx="1175">
                  <c:v>2026-01-13</c:v>
                </c:pt>
                <c:pt idx="1176">
                  <c:v>2026-01-14</c:v>
                </c:pt>
                <c:pt idx="1177">
                  <c:v>2026-01-15</c:v>
                </c:pt>
                <c:pt idx="1178">
                  <c:v>2026-01-16</c:v>
                </c:pt>
                <c:pt idx="1179">
                  <c:v>2026-01-19</c:v>
                </c:pt>
                <c:pt idx="1180">
                  <c:v>2026-01-20</c:v>
                </c:pt>
                <c:pt idx="1181">
                  <c:v>2026-01-21</c:v>
                </c:pt>
                <c:pt idx="1182">
                  <c:v>2026-01-22</c:v>
                </c:pt>
                <c:pt idx="1183">
                  <c:v>2026-01-23</c:v>
                </c:pt>
                <c:pt idx="1184">
                  <c:v>2026-01-27</c:v>
                </c:pt>
                <c:pt idx="1185">
                  <c:v>2026-01-28</c:v>
                </c:pt>
                <c:pt idx="1186">
                  <c:v>2026-01-29</c:v>
                </c:pt>
                <c:pt idx="1187">
                  <c:v>2026-01-30</c:v>
                </c:pt>
                <c:pt idx="1188">
                  <c:v>2026-02-02</c:v>
                </c:pt>
                <c:pt idx="1189">
                  <c:v>2026-02-03</c:v>
                </c:pt>
                <c:pt idx="1190">
                  <c:v>2026-02-04</c:v>
                </c:pt>
                <c:pt idx="1191">
                  <c:v>2026-02-05</c:v>
                </c:pt>
                <c:pt idx="1192">
                  <c:v>2026-02-06</c:v>
                </c:pt>
                <c:pt idx="1193">
                  <c:v>2026-02-09</c:v>
                </c:pt>
                <c:pt idx="1194">
                  <c:v>2026-02-10</c:v>
                </c:pt>
                <c:pt idx="1195">
                  <c:v>2026-02-11</c:v>
                </c:pt>
                <c:pt idx="1196">
                  <c:v>2026-02-12</c:v>
                </c:pt>
                <c:pt idx="1197">
                  <c:v>2026-02-13</c:v>
                </c:pt>
                <c:pt idx="1198">
                  <c:v>2026-02-16</c:v>
                </c:pt>
                <c:pt idx="1199">
                  <c:v>2026-02-17</c:v>
                </c:pt>
                <c:pt idx="1200">
                  <c:v>2026-02-18</c:v>
                </c:pt>
                <c:pt idx="1201">
                  <c:v>2026-02-19</c:v>
                </c:pt>
                <c:pt idx="1202">
                  <c:v>2026-02-20</c:v>
                </c:pt>
                <c:pt idx="1203">
                  <c:v>2026-02-23</c:v>
                </c:pt>
                <c:pt idx="1204">
                  <c:v>2026-02-24</c:v>
                </c:pt>
                <c:pt idx="1205">
                  <c:v>2026-02-25</c:v>
                </c:pt>
                <c:pt idx="1206">
                  <c:v>2026-02-26</c:v>
                </c:pt>
                <c:pt idx="1207">
                  <c:v>2026-02-27</c:v>
                </c:pt>
                <c:pt idx="1208">
                  <c:v>2026-03-02</c:v>
                </c:pt>
                <c:pt idx="1209">
                  <c:v>2026-03-04</c:v>
                </c:pt>
                <c:pt idx="1210">
                  <c:v>2026-03-05</c:v>
                </c:pt>
                <c:pt idx="1211">
                  <c:v>2026-03-06</c:v>
                </c:pt>
                <c:pt idx="1212">
                  <c:v>2026-03-09</c:v>
                </c:pt>
                <c:pt idx="1213">
                  <c:v>2026-03-10</c:v>
                </c:pt>
                <c:pt idx="1214">
                  <c:v>2026-03-11</c:v>
                </c:pt>
                <c:pt idx="1215">
                  <c:v>2026-03-12</c:v>
                </c:pt>
                <c:pt idx="1216">
                  <c:v>2026-03-13</c:v>
                </c:pt>
                <c:pt idx="1217">
                  <c:v>2026-03-16</c:v>
                </c:pt>
                <c:pt idx="1218">
                  <c:v>2026-03-17</c:v>
                </c:pt>
                <c:pt idx="1219">
                  <c:v>2026-03-18</c:v>
                </c:pt>
                <c:pt idx="1220">
                  <c:v>2026-03-19</c:v>
                </c:pt>
                <c:pt idx="1221">
                  <c:v>2026-03-20</c:v>
                </c:pt>
                <c:pt idx="1222">
                  <c:v>2026-03-23</c:v>
                </c:pt>
                <c:pt idx="1223">
                  <c:v>2026-03-24</c:v>
                </c:pt>
                <c:pt idx="1224">
                  <c:v>2026-03-25</c:v>
                </c:pt>
                <c:pt idx="1225">
                  <c:v>2026-03-27</c:v>
                </c:pt>
                <c:pt idx="1226">
                  <c:v>2026-03-30</c:v>
                </c:pt>
                <c:pt idx="1227">
                  <c:v>2026-04-01</c:v>
                </c:pt>
                <c:pt idx="1228">
                  <c:v>2026-04-02</c:v>
                </c:pt>
                <c:pt idx="1229">
                  <c:v>2026-04-06</c:v>
                </c:pt>
                <c:pt idx="1230">
                  <c:v>2026-04-07</c:v>
                </c:pt>
                <c:pt idx="1231">
                  <c:v>2026-04-08</c:v>
                </c:pt>
                <c:pt idx="1232">
                  <c:v>2026-04-09</c:v>
                </c:pt>
                <c:pt idx="1233">
                  <c:v>2026-04-10</c:v>
                </c:pt>
              </c:strCache>
            </c:strRef>
          </c:cat>
          <c:val>
            <c:numRef>
              <c:f>'Hind. Uni Share Price Daily 5y'!$C$2:$C$1235</c:f>
              <c:numCache>
                <c:formatCode>General</c:formatCode>
                <c:ptCount val="1234"/>
                <c:pt idx="0">
                  <c:v>3.352379</c:v>
                </c:pt>
                <c:pt idx="1">
                  <c:v>1.225517</c:v>
                </c:pt>
                <c:pt idx="2">
                  <c:v>1.746316</c:v>
                </c:pt>
                <c:pt idx="3">
                  <c:v>1.5895079999999999</c:v>
                </c:pt>
                <c:pt idx="4">
                  <c:v>1.721265</c:v>
                </c:pt>
                <c:pt idx="5">
                  <c:v>1.949756</c:v>
                </c:pt>
                <c:pt idx="6">
                  <c:v>1.9468669999999999</c:v>
                </c:pt>
                <c:pt idx="7">
                  <c:v>1.6684559999999999</c:v>
                </c:pt>
                <c:pt idx="8">
                  <c:v>1.9512149999999999</c:v>
                </c:pt>
                <c:pt idx="9">
                  <c:v>3.1511499999999999</c:v>
                </c:pt>
                <c:pt idx="10">
                  <c:v>4.0107780000000002</c:v>
                </c:pt>
                <c:pt idx="11">
                  <c:v>1.692239</c:v>
                </c:pt>
                <c:pt idx="12">
                  <c:v>1.453111</c:v>
                </c:pt>
                <c:pt idx="13">
                  <c:v>1.2568569999999999</c:v>
                </c:pt>
                <c:pt idx="14">
                  <c:v>1.37774</c:v>
                </c:pt>
                <c:pt idx="15">
                  <c:v>1.1695180000000001</c:v>
                </c:pt>
                <c:pt idx="16">
                  <c:v>0.98849500000000001</c:v>
                </c:pt>
                <c:pt idx="17">
                  <c:v>1.019077</c:v>
                </c:pt>
                <c:pt idx="18">
                  <c:v>2.0539320000000001</c:v>
                </c:pt>
                <c:pt idx="19">
                  <c:v>1.38897</c:v>
                </c:pt>
                <c:pt idx="20">
                  <c:v>0.81124300000000005</c:v>
                </c:pt>
                <c:pt idx="21">
                  <c:v>1.1537219999999999</c:v>
                </c:pt>
                <c:pt idx="22">
                  <c:v>1.32359</c:v>
                </c:pt>
                <c:pt idx="23">
                  <c:v>0.85623499999999997</c:v>
                </c:pt>
                <c:pt idx="24">
                  <c:v>0.77149199999999996</c:v>
                </c:pt>
                <c:pt idx="25">
                  <c:v>1.1948639999999999</c:v>
                </c:pt>
                <c:pt idx="26">
                  <c:v>1.098457</c:v>
                </c:pt>
                <c:pt idx="27">
                  <c:v>0.81109500000000001</c:v>
                </c:pt>
                <c:pt idx="28">
                  <c:v>3.755182</c:v>
                </c:pt>
                <c:pt idx="29">
                  <c:v>1.215325</c:v>
                </c:pt>
                <c:pt idx="30">
                  <c:v>1.178704</c:v>
                </c:pt>
                <c:pt idx="31">
                  <c:v>1.141451</c:v>
                </c:pt>
                <c:pt idx="32">
                  <c:v>1.1130910000000001</c:v>
                </c:pt>
                <c:pt idx="33">
                  <c:v>0.86853199999999997</c:v>
                </c:pt>
                <c:pt idx="34">
                  <c:v>1.283795</c:v>
                </c:pt>
                <c:pt idx="35">
                  <c:v>1.1283000000000001</c:v>
                </c:pt>
                <c:pt idx="36">
                  <c:v>1.1066640000000001</c:v>
                </c:pt>
                <c:pt idx="37">
                  <c:v>1.0728580000000001</c:v>
                </c:pt>
                <c:pt idx="38">
                  <c:v>1.944339</c:v>
                </c:pt>
                <c:pt idx="39">
                  <c:v>1.1280969999999999</c:v>
                </c:pt>
                <c:pt idx="40">
                  <c:v>1.7616320000000001</c:v>
                </c:pt>
                <c:pt idx="41">
                  <c:v>1.215463</c:v>
                </c:pt>
                <c:pt idx="42">
                  <c:v>2.1536680000000001</c:v>
                </c:pt>
                <c:pt idx="43">
                  <c:v>1.555777</c:v>
                </c:pt>
                <c:pt idx="44">
                  <c:v>3.937751</c:v>
                </c:pt>
                <c:pt idx="45">
                  <c:v>2.5062769999999999</c:v>
                </c:pt>
                <c:pt idx="46">
                  <c:v>1.945883</c:v>
                </c:pt>
                <c:pt idx="47">
                  <c:v>1.035668</c:v>
                </c:pt>
                <c:pt idx="48">
                  <c:v>0.75968100000000005</c:v>
                </c:pt>
                <c:pt idx="49">
                  <c:v>1.1129420000000001</c:v>
                </c:pt>
                <c:pt idx="50">
                  <c:v>0.69490600000000002</c:v>
                </c:pt>
                <c:pt idx="51">
                  <c:v>1.3543970000000001</c:v>
                </c:pt>
                <c:pt idx="52">
                  <c:v>1.4472449999999999</c:v>
                </c:pt>
                <c:pt idx="53">
                  <c:v>0.735043</c:v>
                </c:pt>
                <c:pt idx="54">
                  <c:v>0.86023099999999997</c:v>
                </c:pt>
                <c:pt idx="55">
                  <c:v>0.76170000000000004</c:v>
                </c:pt>
                <c:pt idx="56">
                  <c:v>0.46178200000000003</c:v>
                </c:pt>
                <c:pt idx="57">
                  <c:v>0.62314499999999995</c:v>
                </c:pt>
                <c:pt idx="58">
                  <c:v>1.1144259999999999</c:v>
                </c:pt>
                <c:pt idx="59">
                  <c:v>0.53809399999999996</c:v>
                </c:pt>
                <c:pt idx="60">
                  <c:v>0.54389799999999999</c:v>
                </c:pt>
                <c:pt idx="61">
                  <c:v>0.99439599999999995</c:v>
                </c:pt>
                <c:pt idx="62">
                  <c:v>1.377829</c:v>
                </c:pt>
                <c:pt idx="63">
                  <c:v>0.69379199999999996</c:v>
                </c:pt>
                <c:pt idx="64">
                  <c:v>0.54540500000000003</c:v>
                </c:pt>
                <c:pt idx="65">
                  <c:v>0.46387299999999998</c:v>
                </c:pt>
                <c:pt idx="66">
                  <c:v>1.0614760000000001</c:v>
                </c:pt>
                <c:pt idx="67">
                  <c:v>3.5460440000000002</c:v>
                </c:pt>
                <c:pt idx="68">
                  <c:v>1.5175890000000001</c:v>
                </c:pt>
                <c:pt idx="69">
                  <c:v>1.3115349999999999</c:v>
                </c:pt>
                <c:pt idx="70">
                  <c:v>1.6569449999999999</c:v>
                </c:pt>
                <c:pt idx="71">
                  <c:v>0.91237299999999999</c:v>
                </c:pt>
                <c:pt idx="72">
                  <c:v>1.0126630000000001</c:v>
                </c:pt>
                <c:pt idx="73">
                  <c:v>1.708251</c:v>
                </c:pt>
                <c:pt idx="74">
                  <c:v>1.2299359999999999</c:v>
                </c:pt>
                <c:pt idx="75">
                  <c:v>1.733476</c:v>
                </c:pt>
                <c:pt idx="76">
                  <c:v>1.5889740000000001</c:v>
                </c:pt>
                <c:pt idx="77">
                  <c:v>0.92175700000000005</c:v>
                </c:pt>
                <c:pt idx="78">
                  <c:v>1.432661</c:v>
                </c:pt>
                <c:pt idx="79">
                  <c:v>0.92147599999999996</c:v>
                </c:pt>
                <c:pt idx="80">
                  <c:v>1.0613699999999999</c:v>
                </c:pt>
                <c:pt idx="81">
                  <c:v>1.300594</c:v>
                </c:pt>
                <c:pt idx="82">
                  <c:v>1.226064</c:v>
                </c:pt>
                <c:pt idx="83">
                  <c:v>1.0331589999999999</c:v>
                </c:pt>
                <c:pt idx="84">
                  <c:v>1.146309</c:v>
                </c:pt>
                <c:pt idx="85">
                  <c:v>1.921902</c:v>
                </c:pt>
                <c:pt idx="86">
                  <c:v>1.5456430000000001</c:v>
                </c:pt>
                <c:pt idx="87">
                  <c:v>5.7799269999999998</c:v>
                </c:pt>
                <c:pt idx="88">
                  <c:v>2.1632199999999999</c:v>
                </c:pt>
                <c:pt idx="89">
                  <c:v>1.4828539999999999</c:v>
                </c:pt>
                <c:pt idx="90">
                  <c:v>1.74657</c:v>
                </c:pt>
                <c:pt idx="91">
                  <c:v>2.1172909999999998</c:v>
                </c:pt>
                <c:pt idx="92">
                  <c:v>1.176229</c:v>
                </c:pt>
                <c:pt idx="93">
                  <c:v>1.1681900000000001</c:v>
                </c:pt>
                <c:pt idx="94">
                  <c:v>2.5358909999999999</c:v>
                </c:pt>
                <c:pt idx="95">
                  <c:v>1.775792</c:v>
                </c:pt>
                <c:pt idx="96">
                  <c:v>1.946183</c:v>
                </c:pt>
                <c:pt idx="97">
                  <c:v>1.561823</c:v>
                </c:pt>
                <c:pt idx="98">
                  <c:v>1.4449780000000001</c:v>
                </c:pt>
                <c:pt idx="99">
                  <c:v>1.2199150000000001</c:v>
                </c:pt>
                <c:pt idx="100">
                  <c:v>0.94671099999999997</c:v>
                </c:pt>
                <c:pt idx="101">
                  <c:v>0.87945399999999996</c:v>
                </c:pt>
                <c:pt idx="102">
                  <c:v>1.341412</c:v>
                </c:pt>
                <c:pt idx="103">
                  <c:v>1.755061</c:v>
                </c:pt>
                <c:pt idx="104">
                  <c:v>1.3623499999999999</c:v>
                </c:pt>
                <c:pt idx="105">
                  <c:v>1.259196</c:v>
                </c:pt>
                <c:pt idx="106">
                  <c:v>3.0950319999999998</c:v>
                </c:pt>
                <c:pt idx="107">
                  <c:v>2.6713300000000002</c:v>
                </c:pt>
                <c:pt idx="108">
                  <c:v>2.2774369999999999</c:v>
                </c:pt>
                <c:pt idx="109">
                  <c:v>1.5805940000000001</c:v>
                </c:pt>
                <c:pt idx="110">
                  <c:v>1.054473</c:v>
                </c:pt>
                <c:pt idx="111">
                  <c:v>1.635284</c:v>
                </c:pt>
                <c:pt idx="112">
                  <c:v>1.465932</c:v>
                </c:pt>
                <c:pt idx="113">
                  <c:v>1.078052</c:v>
                </c:pt>
                <c:pt idx="114">
                  <c:v>1.5038940000000001</c:v>
                </c:pt>
                <c:pt idx="115">
                  <c:v>1.6201989999999999</c:v>
                </c:pt>
                <c:pt idx="116">
                  <c:v>0.95611100000000004</c:v>
                </c:pt>
                <c:pt idx="117">
                  <c:v>1.0250049999999999</c:v>
                </c:pt>
                <c:pt idx="118">
                  <c:v>0.56278399999999995</c:v>
                </c:pt>
                <c:pt idx="119">
                  <c:v>0.86247099999999999</c:v>
                </c:pt>
                <c:pt idx="120">
                  <c:v>1.082816</c:v>
                </c:pt>
                <c:pt idx="121">
                  <c:v>1.579941</c:v>
                </c:pt>
                <c:pt idx="122">
                  <c:v>1.086252</c:v>
                </c:pt>
                <c:pt idx="123">
                  <c:v>1.174337</c:v>
                </c:pt>
                <c:pt idx="124">
                  <c:v>1.660007</c:v>
                </c:pt>
                <c:pt idx="125">
                  <c:v>2.1588090000000002</c:v>
                </c:pt>
                <c:pt idx="126">
                  <c:v>1.7581770000000001</c:v>
                </c:pt>
                <c:pt idx="127">
                  <c:v>5.431133</c:v>
                </c:pt>
                <c:pt idx="128">
                  <c:v>4.8646539999999998</c:v>
                </c:pt>
                <c:pt idx="129">
                  <c:v>3.254632</c:v>
                </c:pt>
                <c:pt idx="130">
                  <c:v>1.8456220000000001</c:v>
                </c:pt>
                <c:pt idx="131">
                  <c:v>1.560381</c:v>
                </c:pt>
                <c:pt idx="132">
                  <c:v>1.5950599999999999</c:v>
                </c:pt>
                <c:pt idx="133">
                  <c:v>3.083879</c:v>
                </c:pt>
                <c:pt idx="134">
                  <c:v>2.0157910000000001</c:v>
                </c:pt>
                <c:pt idx="135">
                  <c:v>2.4533999999999998</c:v>
                </c:pt>
                <c:pt idx="136">
                  <c:v>1.941114</c:v>
                </c:pt>
                <c:pt idx="137">
                  <c:v>1.3501540000000001</c:v>
                </c:pt>
                <c:pt idx="138">
                  <c:v>1.591607</c:v>
                </c:pt>
                <c:pt idx="139">
                  <c:v>0.24571899999999999</c:v>
                </c:pt>
                <c:pt idx="140">
                  <c:v>2.5555330000000001</c:v>
                </c:pt>
                <c:pt idx="141">
                  <c:v>1.696949</c:v>
                </c:pt>
                <c:pt idx="142">
                  <c:v>1.7945089999999999</c:v>
                </c:pt>
                <c:pt idx="143">
                  <c:v>1.2826470000000001</c:v>
                </c:pt>
                <c:pt idx="144">
                  <c:v>1.6519740000000001</c:v>
                </c:pt>
                <c:pt idx="145">
                  <c:v>1.0079990000000001</c:v>
                </c:pt>
                <c:pt idx="146">
                  <c:v>1.245209</c:v>
                </c:pt>
                <c:pt idx="147">
                  <c:v>0.95680900000000002</c:v>
                </c:pt>
                <c:pt idx="148">
                  <c:v>1.2369429999999999</c:v>
                </c:pt>
                <c:pt idx="149">
                  <c:v>1.6292899999999999</c:v>
                </c:pt>
                <c:pt idx="150">
                  <c:v>1.932539</c:v>
                </c:pt>
                <c:pt idx="151">
                  <c:v>0.99907000000000001</c:v>
                </c:pt>
                <c:pt idx="152">
                  <c:v>1.363272</c:v>
                </c:pt>
                <c:pt idx="153">
                  <c:v>2.4509020000000001</c:v>
                </c:pt>
                <c:pt idx="154">
                  <c:v>1.724612</c:v>
                </c:pt>
                <c:pt idx="155">
                  <c:v>3.9310350000000001</c:v>
                </c:pt>
                <c:pt idx="156">
                  <c:v>1.263139</c:v>
                </c:pt>
                <c:pt idx="157">
                  <c:v>1.673117</c:v>
                </c:pt>
                <c:pt idx="158">
                  <c:v>1.8901779999999999</c:v>
                </c:pt>
                <c:pt idx="159">
                  <c:v>1.0791710000000001</c:v>
                </c:pt>
                <c:pt idx="160">
                  <c:v>0.89531300000000003</c:v>
                </c:pt>
                <c:pt idx="161">
                  <c:v>0.83976899999999999</c:v>
                </c:pt>
                <c:pt idx="162">
                  <c:v>0.71666600000000003</c:v>
                </c:pt>
                <c:pt idx="163">
                  <c:v>0.72453900000000004</c:v>
                </c:pt>
                <c:pt idx="164">
                  <c:v>1.804894</c:v>
                </c:pt>
                <c:pt idx="165">
                  <c:v>1.219031</c:v>
                </c:pt>
                <c:pt idx="166">
                  <c:v>0.75512199999999996</c:v>
                </c:pt>
                <c:pt idx="167">
                  <c:v>0.92649300000000001</c:v>
                </c:pt>
                <c:pt idx="168">
                  <c:v>2.439222</c:v>
                </c:pt>
                <c:pt idx="169">
                  <c:v>2.1757049999999998</c:v>
                </c:pt>
                <c:pt idx="170">
                  <c:v>1.591415</c:v>
                </c:pt>
                <c:pt idx="171">
                  <c:v>1.661605</c:v>
                </c:pt>
                <c:pt idx="172">
                  <c:v>1.423081</c:v>
                </c:pt>
                <c:pt idx="173">
                  <c:v>0.89550300000000005</c:v>
                </c:pt>
                <c:pt idx="174">
                  <c:v>0.58430199999999999</c:v>
                </c:pt>
                <c:pt idx="175">
                  <c:v>0.78371000000000002</c:v>
                </c:pt>
                <c:pt idx="176">
                  <c:v>1.410236</c:v>
                </c:pt>
                <c:pt idx="177">
                  <c:v>0.96371099999999998</c:v>
                </c:pt>
                <c:pt idx="178">
                  <c:v>1.123597</c:v>
                </c:pt>
                <c:pt idx="179">
                  <c:v>0.879278</c:v>
                </c:pt>
                <c:pt idx="180">
                  <c:v>1.484275</c:v>
                </c:pt>
                <c:pt idx="181">
                  <c:v>1.202512</c:v>
                </c:pt>
                <c:pt idx="182">
                  <c:v>1.198901</c:v>
                </c:pt>
                <c:pt idx="183">
                  <c:v>1.026186</c:v>
                </c:pt>
                <c:pt idx="184">
                  <c:v>0.91944700000000001</c:v>
                </c:pt>
                <c:pt idx="185">
                  <c:v>1.3213349999999999</c:v>
                </c:pt>
                <c:pt idx="186">
                  <c:v>1.487554</c:v>
                </c:pt>
                <c:pt idx="187">
                  <c:v>1.5862989999999999</c:v>
                </c:pt>
                <c:pt idx="188">
                  <c:v>1.5960369999999999</c:v>
                </c:pt>
                <c:pt idx="189">
                  <c:v>0.91220500000000004</c:v>
                </c:pt>
                <c:pt idx="190">
                  <c:v>1.6675789999999999</c:v>
                </c:pt>
                <c:pt idx="191">
                  <c:v>2.1452550000000001</c:v>
                </c:pt>
                <c:pt idx="192">
                  <c:v>2.8297110000000001</c:v>
                </c:pt>
                <c:pt idx="193">
                  <c:v>4.59605</c:v>
                </c:pt>
                <c:pt idx="194">
                  <c:v>2.2311030000000001</c:v>
                </c:pt>
                <c:pt idx="195">
                  <c:v>1.8435429999999999</c:v>
                </c:pt>
                <c:pt idx="196">
                  <c:v>2.6204740000000002</c:v>
                </c:pt>
                <c:pt idx="197">
                  <c:v>1.9677210000000001</c:v>
                </c:pt>
                <c:pt idx="198">
                  <c:v>1.639875</c:v>
                </c:pt>
                <c:pt idx="199">
                  <c:v>1.270508</c:v>
                </c:pt>
                <c:pt idx="200">
                  <c:v>1.246111</c:v>
                </c:pt>
                <c:pt idx="201">
                  <c:v>1.4480390000000001</c:v>
                </c:pt>
                <c:pt idx="202">
                  <c:v>1.014561</c:v>
                </c:pt>
                <c:pt idx="203">
                  <c:v>1.2074020000000001</c:v>
                </c:pt>
                <c:pt idx="204">
                  <c:v>1.1906600000000001</c:v>
                </c:pt>
                <c:pt idx="205">
                  <c:v>1.0496110000000001</c:v>
                </c:pt>
                <c:pt idx="206">
                  <c:v>1.1951000000000001</c:v>
                </c:pt>
                <c:pt idx="207">
                  <c:v>2.1000359999999998</c:v>
                </c:pt>
                <c:pt idx="208">
                  <c:v>1.6615009999999999</c:v>
                </c:pt>
                <c:pt idx="209">
                  <c:v>1.5330699999999999</c:v>
                </c:pt>
                <c:pt idx="210">
                  <c:v>0.995668</c:v>
                </c:pt>
                <c:pt idx="211">
                  <c:v>0.86937399999999998</c:v>
                </c:pt>
                <c:pt idx="212">
                  <c:v>0.89071299999999998</c:v>
                </c:pt>
                <c:pt idx="213">
                  <c:v>0.73791899999999999</c:v>
                </c:pt>
                <c:pt idx="214">
                  <c:v>0.902667</c:v>
                </c:pt>
                <c:pt idx="215">
                  <c:v>1.324411</c:v>
                </c:pt>
                <c:pt idx="216">
                  <c:v>2.9976289999999999</c:v>
                </c:pt>
                <c:pt idx="217">
                  <c:v>2.1937280000000001</c:v>
                </c:pt>
                <c:pt idx="218">
                  <c:v>2.3340360000000002</c:v>
                </c:pt>
                <c:pt idx="219">
                  <c:v>2.0346880000000001</c:v>
                </c:pt>
                <c:pt idx="220">
                  <c:v>2.3729979999999999</c:v>
                </c:pt>
                <c:pt idx="221">
                  <c:v>6.3201179999999999</c:v>
                </c:pt>
                <c:pt idx="222">
                  <c:v>2.9764529999999998</c:v>
                </c:pt>
                <c:pt idx="223">
                  <c:v>3.211938</c:v>
                </c:pt>
                <c:pt idx="224">
                  <c:v>2.8790789999999999</c:v>
                </c:pt>
                <c:pt idx="225">
                  <c:v>4.879791</c:v>
                </c:pt>
                <c:pt idx="226">
                  <c:v>2.481643</c:v>
                </c:pt>
                <c:pt idx="227">
                  <c:v>1.7303249999999999</c:v>
                </c:pt>
                <c:pt idx="228">
                  <c:v>2.3910230000000001</c:v>
                </c:pt>
                <c:pt idx="229">
                  <c:v>2.8086850000000001</c:v>
                </c:pt>
                <c:pt idx="230">
                  <c:v>2.995889</c:v>
                </c:pt>
                <c:pt idx="231">
                  <c:v>1.674982</c:v>
                </c:pt>
                <c:pt idx="232">
                  <c:v>5.3563029999999996</c:v>
                </c:pt>
                <c:pt idx="233">
                  <c:v>3.2121620000000002</c:v>
                </c:pt>
                <c:pt idx="234">
                  <c:v>3.0546639999999998</c:v>
                </c:pt>
                <c:pt idx="235">
                  <c:v>2.2336469999999999</c:v>
                </c:pt>
                <c:pt idx="236">
                  <c:v>1.7945329999999999</c:v>
                </c:pt>
                <c:pt idx="237">
                  <c:v>1.249125</c:v>
                </c:pt>
                <c:pt idx="238">
                  <c:v>1.4768289999999999</c:v>
                </c:pt>
                <c:pt idx="239">
                  <c:v>2.540524</c:v>
                </c:pt>
                <c:pt idx="240">
                  <c:v>1.714996</c:v>
                </c:pt>
                <c:pt idx="241">
                  <c:v>1.6930190000000001</c:v>
                </c:pt>
                <c:pt idx="242">
                  <c:v>1.277652</c:v>
                </c:pt>
                <c:pt idx="243">
                  <c:v>1.7361150000000001</c:v>
                </c:pt>
                <c:pt idx="244">
                  <c:v>1.824732</c:v>
                </c:pt>
                <c:pt idx="245">
                  <c:v>1.693462</c:v>
                </c:pt>
                <c:pt idx="246">
                  <c:v>1.380107</c:v>
                </c:pt>
                <c:pt idx="247">
                  <c:v>1.370233</c:v>
                </c:pt>
                <c:pt idx="248">
                  <c:v>1.071601</c:v>
                </c:pt>
                <c:pt idx="249">
                  <c:v>1.828131</c:v>
                </c:pt>
                <c:pt idx="250">
                  <c:v>1.7759959999999999</c:v>
                </c:pt>
                <c:pt idx="251">
                  <c:v>1.5118039999999999</c:v>
                </c:pt>
                <c:pt idx="252">
                  <c:v>2.2448130000000002</c:v>
                </c:pt>
                <c:pt idx="253">
                  <c:v>3.5208279999999998</c:v>
                </c:pt>
                <c:pt idx="254">
                  <c:v>2.4373100000000001</c:v>
                </c:pt>
                <c:pt idx="255">
                  <c:v>1.4470879999999999</c:v>
                </c:pt>
                <c:pt idx="256">
                  <c:v>2.2144810000000001</c:v>
                </c:pt>
                <c:pt idx="257">
                  <c:v>5.8653589999999998</c:v>
                </c:pt>
                <c:pt idx="258">
                  <c:v>2.6786919999999999</c:v>
                </c:pt>
                <c:pt idx="259">
                  <c:v>1.543544</c:v>
                </c:pt>
                <c:pt idx="260">
                  <c:v>1.608395</c:v>
                </c:pt>
                <c:pt idx="261">
                  <c:v>1.101451</c:v>
                </c:pt>
                <c:pt idx="262">
                  <c:v>1.585602</c:v>
                </c:pt>
                <c:pt idx="263">
                  <c:v>1.3414140000000001</c:v>
                </c:pt>
                <c:pt idx="264">
                  <c:v>2.1622319999999999</c:v>
                </c:pt>
                <c:pt idx="265">
                  <c:v>1.858636</c:v>
                </c:pt>
                <c:pt idx="266">
                  <c:v>1.531515</c:v>
                </c:pt>
                <c:pt idx="267">
                  <c:v>2.057239</c:v>
                </c:pt>
                <c:pt idx="268">
                  <c:v>1.3968179999999999</c:v>
                </c:pt>
                <c:pt idx="269">
                  <c:v>2.0550959999999998</c:v>
                </c:pt>
                <c:pt idx="270">
                  <c:v>2.1374550000000001</c:v>
                </c:pt>
                <c:pt idx="271">
                  <c:v>1.734602</c:v>
                </c:pt>
                <c:pt idx="272">
                  <c:v>2.5995050000000002</c:v>
                </c:pt>
                <c:pt idx="273">
                  <c:v>2.3633060000000001</c:v>
                </c:pt>
                <c:pt idx="274">
                  <c:v>3.0786549999999999</c:v>
                </c:pt>
                <c:pt idx="275">
                  <c:v>1.88426</c:v>
                </c:pt>
                <c:pt idx="276">
                  <c:v>2.2991269999999999</c:v>
                </c:pt>
                <c:pt idx="277">
                  <c:v>1.0113030000000001</c:v>
                </c:pt>
                <c:pt idx="278">
                  <c:v>0.93956200000000001</c:v>
                </c:pt>
                <c:pt idx="279">
                  <c:v>3.1239789999999998</c:v>
                </c:pt>
                <c:pt idx="280">
                  <c:v>2.1975989999999999</c:v>
                </c:pt>
                <c:pt idx="281">
                  <c:v>1.4603349999999999</c:v>
                </c:pt>
                <c:pt idx="282">
                  <c:v>1.8453029999999999</c:v>
                </c:pt>
                <c:pt idx="283">
                  <c:v>2.131405</c:v>
                </c:pt>
                <c:pt idx="284">
                  <c:v>2.0347300000000001</c:v>
                </c:pt>
                <c:pt idx="285">
                  <c:v>1.5068429999999999</c:v>
                </c:pt>
                <c:pt idx="286">
                  <c:v>1.4978670000000001</c:v>
                </c:pt>
                <c:pt idx="287">
                  <c:v>1.6419809999999999</c:v>
                </c:pt>
                <c:pt idx="288">
                  <c:v>1.519441</c:v>
                </c:pt>
                <c:pt idx="289">
                  <c:v>1.5924750000000001</c:v>
                </c:pt>
                <c:pt idx="290">
                  <c:v>1.432377</c:v>
                </c:pt>
                <c:pt idx="291">
                  <c:v>1.353485</c:v>
                </c:pt>
                <c:pt idx="292">
                  <c:v>3.252189</c:v>
                </c:pt>
                <c:pt idx="293">
                  <c:v>2.0219999999999998</c:v>
                </c:pt>
                <c:pt idx="294">
                  <c:v>1.606187</c:v>
                </c:pt>
                <c:pt idx="295">
                  <c:v>1.7413780000000001</c:v>
                </c:pt>
                <c:pt idx="296">
                  <c:v>1.585753</c:v>
                </c:pt>
                <c:pt idx="297">
                  <c:v>1.930048</c:v>
                </c:pt>
                <c:pt idx="298">
                  <c:v>1.450391</c:v>
                </c:pt>
                <c:pt idx="299">
                  <c:v>1.4041079999999999</c:v>
                </c:pt>
                <c:pt idx="300">
                  <c:v>1.682914</c:v>
                </c:pt>
                <c:pt idx="301">
                  <c:v>2.3872119999999999</c:v>
                </c:pt>
                <c:pt idx="302">
                  <c:v>1.2356119999999999</c:v>
                </c:pt>
                <c:pt idx="303">
                  <c:v>2.4102450000000002</c:v>
                </c:pt>
                <c:pt idx="304">
                  <c:v>2.463079</c:v>
                </c:pt>
                <c:pt idx="305">
                  <c:v>4.7703939999999996</c:v>
                </c:pt>
                <c:pt idx="306">
                  <c:v>3.3332619999999999</c:v>
                </c:pt>
                <c:pt idx="307">
                  <c:v>1.34697</c:v>
                </c:pt>
                <c:pt idx="308">
                  <c:v>1.587197</c:v>
                </c:pt>
                <c:pt idx="309">
                  <c:v>1.116476</c:v>
                </c:pt>
                <c:pt idx="310">
                  <c:v>2.5287920000000002</c:v>
                </c:pt>
                <c:pt idx="311">
                  <c:v>1.6633070000000001</c:v>
                </c:pt>
                <c:pt idx="312">
                  <c:v>2.9969640000000002</c:v>
                </c:pt>
                <c:pt idx="313">
                  <c:v>1.5668880000000001</c:v>
                </c:pt>
                <c:pt idx="314">
                  <c:v>1.4731209999999999</c:v>
                </c:pt>
                <c:pt idx="315">
                  <c:v>4.0128969999999997</c:v>
                </c:pt>
                <c:pt idx="316">
                  <c:v>1.9906950000000001</c:v>
                </c:pt>
                <c:pt idx="317">
                  <c:v>1.90578</c:v>
                </c:pt>
                <c:pt idx="318">
                  <c:v>1.2538210000000001</c:v>
                </c:pt>
                <c:pt idx="319">
                  <c:v>1.685576</c:v>
                </c:pt>
                <c:pt idx="320">
                  <c:v>1.4041330000000001</c:v>
                </c:pt>
                <c:pt idx="321">
                  <c:v>1.4420539999999999</c:v>
                </c:pt>
                <c:pt idx="322">
                  <c:v>1.4630590000000001</c:v>
                </c:pt>
                <c:pt idx="323">
                  <c:v>1.5599179999999999</c:v>
                </c:pt>
                <c:pt idx="324">
                  <c:v>1.359934</c:v>
                </c:pt>
                <c:pt idx="325">
                  <c:v>1.7679039999999999</c:v>
                </c:pt>
                <c:pt idx="326">
                  <c:v>1.189384</c:v>
                </c:pt>
                <c:pt idx="327">
                  <c:v>1.176666</c:v>
                </c:pt>
                <c:pt idx="328">
                  <c:v>1.0245109999999999</c:v>
                </c:pt>
                <c:pt idx="329">
                  <c:v>1.098949</c:v>
                </c:pt>
                <c:pt idx="330">
                  <c:v>0.81067400000000001</c:v>
                </c:pt>
                <c:pt idx="331">
                  <c:v>1.473527</c:v>
                </c:pt>
                <c:pt idx="332">
                  <c:v>1.584117</c:v>
                </c:pt>
                <c:pt idx="333">
                  <c:v>1.711381</c:v>
                </c:pt>
                <c:pt idx="334">
                  <c:v>1.465489</c:v>
                </c:pt>
                <c:pt idx="335">
                  <c:v>1.324508</c:v>
                </c:pt>
                <c:pt idx="336">
                  <c:v>1.410895</c:v>
                </c:pt>
                <c:pt idx="337">
                  <c:v>1.305045</c:v>
                </c:pt>
                <c:pt idx="338">
                  <c:v>1.242489</c:v>
                </c:pt>
                <c:pt idx="339">
                  <c:v>1.1065929999999999</c:v>
                </c:pt>
                <c:pt idx="340">
                  <c:v>1.048791</c:v>
                </c:pt>
                <c:pt idx="341">
                  <c:v>1.450034</c:v>
                </c:pt>
                <c:pt idx="342">
                  <c:v>2.2279429999999998</c:v>
                </c:pt>
                <c:pt idx="343">
                  <c:v>1.702269</c:v>
                </c:pt>
                <c:pt idx="344">
                  <c:v>0.93759999999999999</c:v>
                </c:pt>
                <c:pt idx="345">
                  <c:v>1.2740739999999999</c:v>
                </c:pt>
                <c:pt idx="346">
                  <c:v>1.2507760000000001</c:v>
                </c:pt>
                <c:pt idx="347">
                  <c:v>1.344964</c:v>
                </c:pt>
                <c:pt idx="348">
                  <c:v>1.0045329999999999</c:v>
                </c:pt>
                <c:pt idx="349">
                  <c:v>1.7854429999999999</c:v>
                </c:pt>
                <c:pt idx="350">
                  <c:v>1.595709</c:v>
                </c:pt>
                <c:pt idx="351">
                  <c:v>1.34213</c:v>
                </c:pt>
                <c:pt idx="352">
                  <c:v>1.6100540000000001</c:v>
                </c:pt>
                <c:pt idx="353">
                  <c:v>1.1999059999999999</c:v>
                </c:pt>
                <c:pt idx="354">
                  <c:v>2.5168200000000001</c:v>
                </c:pt>
                <c:pt idx="355">
                  <c:v>1.166725</c:v>
                </c:pt>
                <c:pt idx="356">
                  <c:v>1.253333</c:v>
                </c:pt>
                <c:pt idx="357">
                  <c:v>1.9600489999999999</c:v>
                </c:pt>
                <c:pt idx="358">
                  <c:v>2.6202399999999999</c:v>
                </c:pt>
                <c:pt idx="359">
                  <c:v>1.7897909999999999</c:v>
                </c:pt>
                <c:pt idx="360">
                  <c:v>2.6785510000000001</c:v>
                </c:pt>
                <c:pt idx="361">
                  <c:v>1.898501</c:v>
                </c:pt>
                <c:pt idx="362">
                  <c:v>1.526197</c:v>
                </c:pt>
                <c:pt idx="363">
                  <c:v>2.019666</c:v>
                </c:pt>
                <c:pt idx="364">
                  <c:v>1.3400540000000001</c:v>
                </c:pt>
                <c:pt idx="365">
                  <c:v>1.6831970000000001</c:v>
                </c:pt>
                <c:pt idx="366">
                  <c:v>1.327939</c:v>
                </c:pt>
                <c:pt idx="367">
                  <c:v>1.752351</c:v>
                </c:pt>
                <c:pt idx="368">
                  <c:v>1.0259229999999999</c:v>
                </c:pt>
                <c:pt idx="369">
                  <c:v>1.043728</c:v>
                </c:pt>
                <c:pt idx="370">
                  <c:v>1.129783</c:v>
                </c:pt>
                <c:pt idx="371">
                  <c:v>0.88287300000000002</c:v>
                </c:pt>
                <c:pt idx="372">
                  <c:v>0.75333099999999997</c:v>
                </c:pt>
                <c:pt idx="373">
                  <c:v>1.001536</c:v>
                </c:pt>
                <c:pt idx="374">
                  <c:v>0.778918</c:v>
                </c:pt>
                <c:pt idx="375">
                  <c:v>1.1233740000000001</c:v>
                </c:pt>
                <c:pt idx="376">
                  <c:v>1.2419789999999999</c:v>
                </c:pt>
                <c:pt idx="377">
                  <c:v>1.4281250000000001</c:v>
                </c:pt>
                <c:pt idx="378">
                  <c:v>2.4583020000000002</c:v>
                </c:pt>
                <c:pt idx="379">
                  <c:v>0.71990799999999999</c:v>
                </c:pt>
                <c:pt idx="380">
                  <c:v>2.9237890000000002</c:v>
                </c:pt>
                <c:pt idx="381">
                  <c:v>1.8463290000000001</c:v>
                </c:pt>
                <c:pt idx="382">
                  <c:v>1.1649510000000001</c:v>
                </c:pt>
                <c:pt idx="383">
                  <c:v>1.324443</c:v>
                </c:pt>
                <c:pt idx="384">
                  <c:v>1.280132</c:v>
                </c:pt>
                <c:pt idx="385">
                  <c:v>1.338284</c:v>
                </c:pt>
                <c:pt idx="386">
                  <c:v>0.73044399999999998</c:v>
                </c:pt>
                <c:pt idx="387">
                  <c:v>0.88905500000000004</c:v>
                </c:pt>
                <c:pt idx="388">
                  <c:v>1.283685</c:v>
                </c:pt>
                <c:pt idx="389">
                  <c:v>1.4364440000000001</c:v>
                </c:pt>
                <c:pt idx="390">
                  <c:v>1.459152</c:v>
                </c:pt>
                <c:pt idx="391">
                  <c:v>1.162847</c:v>
                </c:pt>
                <c:pt idx="392">
                  <c:v>2.1371310000000001</c:v>
                </c:pt>
                <c:pt idx="393">
                  <c:v>1.558333</c:v>
                </c:pt>
                <c:pt idx="394">
                  <c:v>1.330395</c:v>
                </c:pt>
                <c:pt idx="395">
                  <c:v>0.960476</c:v>
                </c:pt>
                <c:pt idx="396">
                  <c:v>1.0756749999999999</c:v>
                </c:pt>
                <c:pt idx="397">
                  <c:v>1.354881</c:v>
                </c:pt>
                <c:pt idx="398">
                  <c:v>0.921265</c:v>
                </c:pt>
                <c:pt idx="399">
                  <c:v>0.73415200000000003</c:v>
                </c:pt>
                <c:pt idx="400">
                  <c:v>0.99992899999999996</c:v>
                </c:pt>
                <c:pt idx="401">
                  <c:v>0.78347999999999995</c:v>
                </c:pt>
                <c:pt idx="402">
                  <c:v>0.830905</c:v>
                </c:pt>
                <c:pt idx="403">
                  <c:v>2.542932</c:v>
                </c:pt>
                <c:pt idx="404">
                  <c:v>3.6982699999999999</c:v>
                </c:pt>
                <c:pt idx="405">
                  <c:v>1.6755690000000001</c:v>
                </c:pt>
                <c:pt idx="406">
                  <c:v>2.10189</c:v>
                </c:pt>
                <c:pt idx="407">
                  <c:v>1.6405110000000001</c:v>
                </c:pt>
                <c:pt idx="408">
                  <c:v>1.4845619999999999</c:v>
                </c:pt>
                <c:pt idx="409">
                  <c:v>2.3685610000000001</c:v>
                </c:pt>
                <c:pt idx="410">
                  <c:v>1.314703</c:v>
                </c:pt>
                <c:pt idx="411">
                  <c:v>1.883397</c:v>
                </c:pt>
                <c:pt idx="412">
                  <c:v>1.1632039999999999</c:v>
                </c:pt>
                <c:pt idx="413">
                  <c:v>1.2658389999999999</c:v>
                </c:pt>
                <c:pt idx="414">
                  <c:v>0.88685800000000004</c:v>
                </c:pt>
                <c:pt idx="415">
                  <c:v>0.99072199999999999</c:v>
                </c:pt>
                <c:pt idx="416">
                  <c:v>1.7938639999999999</c:v>
                </c:pt>
                <c:pt idx="417">
                  <c:v>1.5469409999999999</c:v>
                </c:pt>
                <c:pt idx="418">
                  <c:v>0.82756700000000005</c:v>
                </c:pt>
                <c:pt idx="419">
                  <c:v>0.77909200000000001</c:v>
                </c:pt>
                <c:pt idx="420">
                  <c:v>0.85256699999999996</c:v>
                </c:pt>
                <c:pt idx="421">
                  <c:v>1.189702</c:v>
                </c:pt>
                <c:pt idx="422">
                  <c:v>0.60514400000000002</c:v>
                </c:pt>
                <c:pt idx="423">
                  <c:v>0.87095999999999996</c:v>
                </c:pt>
                <c:pt idx="424">
                  <c:v>0.82265100000000002</c:v>
                </c:pt>
                <c:pt idx="425">
                  <c:v>1.345863</c:v>
                </c:pt>
                <c:pt idx="426">
                  <c:v>0.69643200000000005</c:v>
                </c:pt>
                <c:pt idx="427">
                  <c:v>0.68170299999999995</c:v>
                </c:pt>
                <c:pt idx="428">
                  <c:v>0.82184299999999999</c:v>
                </c:pt>
                <c:pt idx="429">
                  <c:v>1.6726490000000001</c:v>
                </c:pt>
                <c:pt idx="430">
                  <c:v>2.0084930000000001</c:v>
                </c:pt>
                <c:pt idx="431">
                  <c:v>0.99178200000000005</c:v>
                </c:pt>
                <c:pt idx="432">
                  <c:v>1.2670779999999999</c:v>
                </c:pt>
                <c:pt idx="433">
                  <c:v>1.4130879999999999</c:v>
                </c:pt>
                <c:pt idx="434">
                  <c:v>1.471687</c:v>
                </c:pt>
                <c:pt idx="435">
                  <c:v>1.703829</c:v>
                </c:pt>
                <c:pt idx="436">
                  <c:v>1.348015</c:v>
                </c:pt>
                <c:pt idx="437">
                  <c:v>0.93006800000000001</c:v>
                </c:pt>
                <c:pt idx="438">
                  <c:v>1.892865</c:v>
                </c:pt>
                <c:pt idx="439">
                  <c:v>2.0380750000000001</c:v>
                </c:pt>
                <c:pt idx="440">
                  <c:v>1.649842</c:v>
                </c:pt>
                <c:pt idx="441">
                  <c:v>4.5695490000000003</c:v>
                </c:pt>
                <c:pt idx="442">
                  <c:v>1.38836</c:v>
                </c:pt>
                <c:pt idx="443">
                  <c:v>1.4624619999999999</c:v>
                </c:pt>
                <c:pt idx="444">
                  <c:v>1.5918099999999999</c:v>
                </c:pt>
                <c:pt idx="445">
                  <c:v>1.5813820000000001</c:v>
                </c:pt>
                <c:pt idx="446">
                  <c:v>2.7440389999999999</c:v>
                </c:pt>
                <c:pt idx="447">
                  <c:v>2.3667940000000001</c:v>
                </c:pt>
                <c:pt idx="448">
                  <c:v>2.014615</c:v>
                </c:pt>
                <c:pt idx="449">
                  <c:v>1.980667</c:v>
                </c:pt>
                <c:pt idx="450">
                  <c:v>1.6382380000000001</c:v>
                </c:pt>
                <c:pt idx="451">
                  <c:v>1.697446</c:v>
                </c:pt>
                <c:pt idx="452">
                  <c:v>1.4957450000000001</c:v>
                </c:pt>
                <c:pt idx="453">
                  <c:v>1.0619559999999999</c:v>
                </c:pt>
                <c:pt idx="454">
                  <c:v>1.102484</c:v>
                </c:pt>
                <c:pt idx="455">
                  <c:v>1.5230109999999999</c:v>
                </c:pt>
                <c:pt idx="456">
                  <c:v>1.146525</c:v>
                </c:pt>
                <c:pt idx="457">
                  <c:v>1.944364</c:v>
                </c:pt>
                <c:pt idx="458">
                  <c:v>2.009134</c:v>
                </c:pt>
                <c:pt idx="459">
                  <c:v>1.9828570000000001</c:v>
                </c:pt>
                <c:pt idx="460">
                  <c:v>1.3953409999999999</c:v>
                </c:pt>
                <c:pt idx="461">
                  <c:v>0.63209099999999996</c:v>
                </c:pt>
                <c:pt idx="462">
                  <c:v>0.86279700000000004</c:v>
                </c:pt>
                <c:pt idx="463">
                  <c:v>0.88551500000000005</c:v>
                </c:pt>
                <c:pt idx="464">
                  <c:v>0.75721499999999997</c:v>
                </c:pt>
                <c:pt idx="465">
                  <c:v>0.73278299999999996</c:v>
                </c:pt>
                <c:pt idx="466">
                  <c:v>0.85399099999999994</c:v>
                </c:pt>
                <c:pt idx="467">
                  <c:v>1.780454</c:v>
                </c:pt>
                <c:pt idx="468">
                  <c:v>0.96733899999999995</c:v>
                </c:pt>
                <c:pt idx="469">
                  <c:v>0.82717399999999996</c:v>
                </c:pt>
                <c:pt idx="470">
                  <c:v>1.1760079999999999</c:v>
                </c:pt>
                <c:pt idx="471">
                  <c:v>1.2145030000000001</c:v>
                </c:pt>
                <c:pt idx="472">
                  <c:v>1.44834</c:v>
                </c:pt>
                <c:pt idx="473">
                  <c:v>1.03891</c:v>
                </c:pt>
                <c:pt idx="474">
                  <c:v>0.77202400000000004</c:v>
                </c:pt>
                <c:pt idx="475">
                  <c:v>1.314549</c:v>
                </c:pt>
                <c:pt idx="476">
                  <c:v>1.2507630000000001</c:v>
                </c:pt>
                <c:pt idx="477">
                  <c:v>1.73804</c:v>
                </c:pt>
                <c:pt idx="478">
                  <c:v>1.6280349999999999</c:v>
                </c:pt>
                <c:pt idx="479">
                  <c:v>2.1271779999999998</c:v>
                </c:pt>
                <c:pt idx="480">
                  <c:v>1.5611280000000001</c:v>
                </c:pt>
                <c:pt idx="481">
                  <c:v>1.5951610000000001</c:v>
                </c:pt>
                <c:pt idx="482">
                  <c:v>1.0632440000000001</c:v>
                </c:pt>
                <c:pt idx="483">
                  <c:v>1.578627</c:v>
                </c:pt>
                <c:pt idx="484">
                  <c:v>1.4493259999999999</c:v>
                </c:pt>
                <c:pt idx="485">
                  <c:v>1.3877360000000001</c:v>
                </c:pt>
                <c:pt idx="486">
                  <c:v>1.4123870000000001</c:v>
                </c:pt>
                <c:pt idx="487">
                  <c:v>2.613254</c:v>
                </c:pt>
                <c:pt idx="488">
                  <c:v>2.1461670000000002</c:v>
                </c:pt>
                <c:pt idx="489">
                  <c:v>0.91804799999999998</c:v>
                </c:pt>
                <c:pt idx="490">
                  <c:v>1.4896119999999999</c:v>
                </c:pt>
                <c:pt idx="491">
                  <c:v>0.79741399999999996</c:v>
                </c:pt>
                <c:pt idx="492">
                  <c:v>0.85332200000000002</c:v>
                </c:pt>
                <c:pt idx="493">
                  <c:v>0.913184</c:v>
                </c:pt>
                <c:pt idx="494">
                  <c:v>1.109809</c:v>
                </c:pt>
                <c:pt idx="495">
                  <c:v>1.261711</c:v>
                </c:pt>
                <c:pt idx="496">
                  <c:v>1.5669770000000001</c:v>
                </c:pt>
                <c:pt idx="497">
                  <c:v>1.4747859999999999</c:v>
                </c:pt>
                <c:pt idx="498">
                  <c:v>1.3202430000000001</c:v>
                </c:pt>
                <c:pt idx="499">
                  <c:v>1.4013640000000001</c:v>
                </c:pt>
                <c:pt idx="500">
                  <c:v>1.206288</c:v>
                </c:pt>
                <c:pt idx="501">
                  <c:v>1.735797</c:v>
                </c:pt>
                <c:pt idx="502">
                  <c:v>1.701098</c:v>
                </c:pt>
                <c:pt idx="503">
                  <c:v>1.245903</c:v>
                </c:pt>
                <c:pt idx="504">
                  <c:v>2.7438929999999999</c:v>
                </c:pt>
                <c:pt idx="505">
                  <c:v>3.761927</c:v>
                </c:pt>
                <c:pt idx="506">
                  <c:v>1.76037</c:v>
                </c:pt>
                <c:pt idx="507">
                  <c:v>1.25814</c:v>
                </c:pt>
                <c:pt idx="508">
                  <c:v>1.1502270000000001</c:v>
                </c:pt>
                <c:pt idx="509">
                  <c:v>1.3548709999999999</c:v>
                </c:pt>
                <c:pt idx="510">
                  <c:v>0.97280999999999995</c:v>
                </c:pt>
                <c:pt idx="511">
                  <c:v>1.651327</c:v>
                </c:pt>
                <c:pt idx="512">
                  <c:v>2.025658</c:v>
                </c:pt>
                <c:pt idx="513">
                  <c:v>1.7493559999999999</c:v>
                </c:pt>
                <c:pt idx="514">
                  <c:v>2.1700110000000001</c:v>
                </c:pt>
                <c:pt idx="515">
                  <c:v>1.5610550000000001</c:v>
                </c:pt>
                <c:pt idx="516">
                  <c:v>1.477905</c:v>
                </c:pt>
                <c:pt idx="517">
                  <c:v>0.83940400000000004</c:v>
                </c:pt>
                <c:pt idx="518">
                  <c:v>1.434067</c:v>
                </c:pt>
                <c:pt idx="519">
                  <c:v>1.1747570000000001</c:v>
                </c:pt>
                <c:pt idx="520">
                  <c:v>0.76823200000000003</c:v>
                </c:pt>
                <c:pt idx="521">
                  <c:v>0.70386400000000005</c:v>
                </c:pt>
                <c:pt idx="522">
                  <c:v>0.62887199999999999</c:v>
                </c:pt>
                <c:pt idx="523">
                  <c:v>1.0722309999999999</c:v>
                </c:pt>
                <c:pt idx="524">
                  <c:v>0.94707300000000005</c:v>
                </c:pt>
                <c:pt idx="525">
                  <c:v>0.69826699999999997</c:v>
                </c:pt>
                <c:pt idx="526">
                  <c:v>0.94805099999999998</c:v>
                </c:pt>
                <c:pt idx="527">
                  <c:v>3.3883049999999999</c:v>
                </c:pt>
                <c:pt idx="528">
                  <c:v>1.54108</c:v>
                </c:pt>
                <c:pt idx="529">
                  <c:v>1.50926</c:v>
                </c:pt>
                <c:pt idx="530">
                  <c:v>1.0001899999999999</c:v>
                </c:pt>
                <c:pt idx="531">
                  <c:v>0.65537199999999995</c:v>
                </c:pt>
                <c:pt idx="532">
                  <c:v>1.42849</c:v>
                </c:pt>
                <c:pt idx="533">
                  <c:v>0.92353600000000002</c:v>
                </c:pt>
                <c:pt idx="534">
                  <c:v>1.413808</c:v>
                </c:pt>
                <c:pt idx="535">
                  <c:v>0.77548399999999995</c:v>
                </c:pt>
                <c:pt idx="536">
                  <c:v>1.7879240000000001</c:v>
                </c:pt>
                <c:pt idx="537">
                  <c:v>1.5362480000000001</c:v>
                </c:pt>
                <c:pt idx="538">
                  <c:v>1.830192</c:v>
                </c:pt>
                <c:pt idx="539">
                  <c:v>1.7481450000000001</c:v>
                </c:pt>
                <c:pt idx="540">
                  <c:v>1.068263</c:v>
                </c:pt>
                <c:pt idx="541">
                  <c:v>1.1292789999999999</c:v>
                </c:pt>
                <c:pt idx="542">
                  <c:v>1.20184</c:v>
                </c:pt>
                <c:pt idx="543">
                  <c:v>0.83005200000000001</c:v>
                </c:pt>
                <c:pt idx="544">
                  <c:v>0.99121400000000004</c:v>
                </c:pt>
                <c:pt idx="545">
                  <c:v>0.75870000000000004</c:v>
                </c:pt>
                <c:pt idx="546">
                  <c:v>0.687747</c:v>
                </c:pt>
                <c:pt idx="547">
                  <c:v>1.397573</c:v>
                </c:pt>
                <c:pt idx="548">
                  <c:v>1.1601809999999999</c:v>
                </c:pt>
                <c:pt idx="549">
                  <c:v>0.98066500000000001</c:v>
                </c:pt>
                <c:pt idx="550">
                  <c:v>0.72190699999999997</c:v>
                </c:pt>
                <c:pt idx="551">
                  <c:v>1.7175469999999999</c:v>
                </c:pt>
                <c:pt idx="552">
                  <c:v>1.26502</c:v>
                </c:pt>
                <c:pt idx="553">
                  <c:v>1.17893</c:v>
                </c:pt>
                <c:pt idx="554">
                  <c:v>1.5181830000000001</c:v>
                </c:pt>
                <c:pt idx="555">
                  <c:v>2.4763670000000002</c:v>
                </c:pt>
                <c:pt idx="556">
                  <c:v>2.395826</c:v>
                </c:pt>
                <c:pt idx="557">
                  <c:v>1.4950669999999999</c:v>
                </c:pt>
                <c:pt idx="558">
                  <c:v>1.4190160000000001</c:v>
                </c:pt>
                <c:pt idx="559">
                  <c:v>0.91270099999999998</c:v>
                </c:pt>
                <c:pt idx="560">
                  <c:v>1.2159040000000001</c:v>
                </c:pt>
                <c:pt idx="561">
                  <c:v>1.166542</c:v>
                </c:pt>
                <c:pt idx="562">
                  <c:v>1.4307639999999999</c:v>
                </c:pt>
                <c:pt idx="563">
                  <c:v>5.1989520000000002</c:v>
                </c:pt>
                <c:pt idx="564">
                  <c:v>1.777469</c:v>
                </c:pt>
                <c:pt idx="565">
                  <c:v>1.653775</c:v>
                </c:pt>
                <c:pt idx="566">
                  <c:v>1.300033</c:v>
                </c:pt>
                <c:pt idx="567">
                  <c:v>2.2761360000000002</c:v>
                </c:pt>
                <c:pt idx="568">
                  <c:v>0.96645000000000003</c:v>
                </c:pt>
                <c:pt idx="569">
                  <c:v>2.0032519999999998</c:v>
                </c:pt>
                <c:pt idx="570">
                  <c:v>1.7588969999999999</c:v>
                </c:pt>
                <c:pt idx="571">
                  <c:v>2.0829080000000002</c:v>
                </c:pt>
                <c:pt idx="572">
                  <c:v>1.4753099999999999</c:v>
                </c:pt>
                <c:pt idx="573">
                  <c:v>1.359318</c:v>
                </c:pt>
                <c:pt idx="574">
                  <c:v>0.80382299999999995</c:v>
                </c:pt>
                <c:pt idx="575">
                  <c:v>1.0020610000000001</c:v>
                </c:pt>
                <c:pt idx="576">
                  <c:v>1.2125490000000001</c:v>
                </c:pt>
                <c:pt idx="577">
                  <c:v>1.313334</c:v>
                </c:pt>
                <c:pt idx="578">
                  <c:v>1.472199</c:v>
                </c:pt>
                <c:pt idx="579">
                  <c:v>1.0604789999999999</c:v>
                </c:pt>
                <c:pt idx="580">
                  <c:v>1.1558820000000001</c:v>
                </c:pt>
                <c:pt idx="581">
                  <c:v>1.5328729999999999</c:v>
                </c:pt>
                <c:pt idx="582">
                  <c:v>1.9708190000000001</c:v>
                </c:pt>
                <c:pt idx="583">
                  <c:v>0.97700399999999998</c:v>
                </c:pt>
                <c:pt idx="584">
                  <c:v>0.96002500000000002</c:v>
                </c:pt>
                <c:pt idx="585">
                  <c:v>1.136112</c:v>
                </c:pt>
                <c:pt idx="586">
                  <c:v>1.143934</c:v>
                </c:pt>
                <c:pt idx="587">
                  <c:v>0.80295499999999997</c:v>
                </c:pt>
                <c:pt idx="588">
                  <c:v>0.61984099999999998</c:v>
                </c:pt>
                <c:pt idx="589">
                  <c:v>0.95856399999999997</c:v>
                </c:pt>
                <c:pt idx="590">
                  <c:v>1.2273769999999999</c:v>
                </c:pt>
                <c:pt idx="591">
                  <c:v>3.235414</c:v>
                </c:pt>
                <c:pt idx="592">
                  <c:v>0.81341300000000005</c:v>
                </c:pt>
                <c:pt idx="593">
                  <c:v>1.1433009999999999</c:v>
                </c:pt>
                <c:pt idx="594">
                  <c:v>0.84408799999999995</c:v>
                </c:pt>
                <c:pt idx="595">
                  <c:v>1.0941460000000001</c:v>
                </c:pt>
                <c:pt idx="596">
                  <c:v>1.894798</c:v>
                </c:pt>
                <c:pt idx="597">
                  <c:v>1.0182340000000001</c:v>
                </c:pt>
                <c:pt idx="598">
                  <c:v>1.1210830000000001</c:v>
                </c:pt>
                <c:pt idx="599">
                  <c:v>3.9467159999999999</c:v>
                </c:pt>
                <c:pt idx="600">
                  <c:v>1.2313050000000001</c:v>
                </c:pt>
                <c:pt idx="601">
                  <c:v>2.0811950000000001</c:v>
                </c:pt>
                <c:pt idx="602">
                  <c:v>3.7506970000000002</c:v>
                </c:pt>
                <c:pt idx="603">
                  <c:v>1.499641</c:v>
                </c:pt>
                <c:pt idx="604">
                  <c:v>1.7951589999999999</c:v>
                </c:pt>
                <c:pt idx="605">
                  <c:v>2.2237200000000001</c:v>
                </c:pt>
                <c:pt idx="606">
                  <c:v>1.176741</c:v>
                </c:pt>
                <c:pt idx="607">
                  <c:v>1.1227780000000001</c:v>
                </c:pt>
                <c:pt idx="608">
                  <c:v>1.2635479999999999</c:v>
                </c:pt>
                <c:pt idx="609">
                  <c:v>1.0867910000000001</c:v>
                </c:pt>
                <c:pt idx="610">
                  <c:v>1.6123460000000001</c:v>
                </c:pt>
                <c:pt idx="611">
                  <c:v>1.2495670000000001</c:v>
                </c:pt>
                <c:pt idx="612">
                  <c:v>1.585626</c:v>
                </c:pt>
                <c:pt idx="613">
                  <c:v>1.5873349999999999</c:v>
                </c:pt>
                <c:pt idx="614">
                  <c:v>1.9099280000000001</c:v>
                </c:pt>
                <c:pt idx="615">
                  <c:v>1.083342</c:v>
                </c:pt>
                <c:pt idx="616">
                  <c:v>1.468771</c:v>
                </c:pt>
                <c:pt idx="617">
                  <c:v>1.092373</c:v>
                </c:pt>
                <c:pt idx="618">
                  <c:v>1.697398</c:v>
                </c:pt>
                <c:pt idx="619">
                  <c:v>1.6250100000000001</c:v>
                </c:pt>
                <c:pt idx="620">
                  <c:v>1.5319769999999999</c:v>
                </c:pt>
                <c:pt idx="621">
                  <c:v>0.95489900000000005</c:v>
                </c:pt>
                <c:pt idx="622">
                  <c:v>1.253538</c:v>
                </c:pt>
                <c:pt idx="623">
                  <c:v>1.084689</c:v>
                </c:pt>
                <c:pt idx="624">
                  <c:v>1.272343</c:v>
                </c:pt>
                <c:pt idx="625">
                  <c:v>3.6081599999999998</c:v>
                </c:pt>
                <c:pt idx="626">
                  <c:v>0.92270700000000005</c:v>
                </c:pt>
                <c:pt idx="627">
                  <c:v>1.4358359999999999</c:v>
                </c:pt>
                <c:pt idx="628">
                  <c:v>2.65056</c:v>
                </c:pt>
                <c:pt idx="629">
                  <c:v>1.7848120000000001</c:v>
                </c:pt>
                <c:pt idx="630">
                  <c:v>0.875135</c:v>
                </c:pt>
                <c:pt idx="631">
                  <c:v>0.92041399999999995</c:v>
                </c:pt>
                <c:pt idx="632">
                  <c:v>1.267131</c:v>
                </c:pt>
                <c:pt idx="633">
                  <c:v>1.5951230000000001</c:v>
                </c:pt>
                <c:pt idx="634">
                  <c:v>1.125583</c:v>
                </c:pt>
                <c:pt idx="635">
                  <c:v>1.3386769999999999</c:v>
                </c:pt>
                <c:pt idx="636">
                  <c:v>1.473411</c:v>
                </c:pt>
                <c:pt idx="637">
                  <c:v>0.74502199999999996</c:v>
                </c:pt>
                <c:pt idx="638">
                  <c:v>1.823094</c:v>
                </c:pt>
                <c:pt idx="639">
                  <c:v>0.77106200000000003</c:v>
                </c:pt>
                <c:pt idx="640">
                  <c:v>0.76080899999999996</c:v>
                </c:pt>
                <c:pt idx="641">
                  <c:v>1.4570289999999999</c:v>
                </c:pt>
                <c:pt idx="642">
                  <c:v>1.4205779999999999</c:v>
                </c:pt>
                <c:pt idx="643">
                  <c:v>1.756043</c:v>
                </c:pt>
                <c:pt idx="644">
                  <c:v>0.94423100000000004</c:v>
                </c:pt>
                <c:pt idx="645">
                  <c:v>1.0888059999999999</c:v>
                </c:pt>
                <c:pt idx="646">
                  <c:v>0.81660999999999995</c:v>
                </c:pt>
                <c:pt idx="647">
                  <c:v>1.0236700000000001</c:v>
                </c:pt>
                <c:pt idx="648">
                  <c:v>0.73513700000000004</c:v>
                </c:pt>
                <c:pt idx="649">
                  <c:v>1.880641</c:v>
                </c:pt>
                <c:pt idx="650">
                  <c:v>1.2652140000000001</c:v>
                </c:pt>
                <c:pt idx="651">
                  <c:v>3.0956839999999999</c:v>
                </c:pt>
                <c:pt idx="652">
                  <c:v>1.345599</c:v>
                </c:pt>
                <c:pt idx="653">
                  <c:v>2.1880389999999998</c:v>
                </c:pt>
                <c:pt idx="654">
                  <c:v>3.108717</c:v>
                </c:pt>
                <c:pt idx="655">
                  <c:v>1.5737540000000001</c:v>
                </c:pt>
                <c:pt idx="656">
                  <c:v>3.925967</c:v>
                </c:pt>
                <c:pt idx="657">
                  <c:v>1.6058049999999999</c:v>
                </c:pt>
                <c:pt idx="658">
                  <c:v>2.0122429999999998</c:v>
                </c:pt>
                <c:pt idx="659">
                  <c:v>1.677929</c:v>
                </c:pt>
                <c:pt idx="660">
                  <c:v>1.5132049999999999</c:v>
                </c:pt>
                <c:pt idx="661">
                  <c:v>2.166569</c:v>
                </c:pt>
                <c:pt idx="662">
                  <c:v>2.5433370000000002</c:v>
                </c:pt>
                <c:pt idx="663">
                  <c:v>1.969036</c:v>
                </c:pt>
                <c:pt idx="664">
                  <c:v>1.65622</c:v>
                </c:pt>
                <c:pt idx="665">
                  <c:v>1.468642</c:v>
                </c:pt>
                <c:pt idx="666">
                  <c:v>1.945695</c:v>
                </c:pt>
                <c:pt idx="667">
                  <c:v>1.174984</c:v>
                </c:pt>
                <c:pt idx="668">
                  <c:v>0.89377600000000001</c:v>
                </c:pt>
                <c:pt idx="669">
                  <c:v>1.073278</c:v>
                </c:pt>
                <c:pt idx="670">
                  <c:v>1.635216</c:v>
                </c:pt>
                <c:pt idx="671">
                  <c:v>1.3056810000000001</c:v>
                </c:pt>
                <c:pt idx="672">
                  <c:v>0.52635299999999996</c:v>
                </c:pt>
                <c:pt idx="673">
                  <c:v>1.310629</c:v>
                </c:pt>
                <c:pt idx="674">
                  <c:v>1.00827</c:v>
                </c:pt>
                <c:pt idx="675">
                  <c:v>1.376844</c:v>
                </c:pt>
                <c:pt idx="676">
                  <c:v>1.150738</c:v>
                </c:pt>
                <c:pt idx="677">
                  <c:v>1.1898280000000001</c:v>
                </c:pt>
                <c:pt idx="678">
                  <c:v>1.0172049999999999</c:v>
                </c:pt>
                <c:pt idx="679">
                  <c:v>0.88127800000000001</c:v>
                </c:pt>
                <c:pt idx="680">
                  <c:v>2.3996</c:v>
                </c:pt>
                <c:pt idx="681">
                  <c:v>2.979841</c:v>
                </c:pt>
                <c:pt idx="682">
                  <c:v>1.3912040000000001</c:v>
                </c:pt>
                <c:pt idx="683">
                  <c:v>1.5994060000000001</c:v>
                </c:pt>
                <c:pt idx="684">
                  <c:v>3.0476519999999998</c:v>
                </c:pt>
                <c:pt idx="685">
                  <c:v>1.2730950000000001</c:v>
                </c:pt>
                <c:pt idx="686">
                  <c:v>1.323064</c:v>
                </c:pt>
                <c:pt idx="687">
                  <c:v>4.369332</c:v>
                </c:pt>
                <c:pt idx="688">
                  <c:v>1.551469</c:v>
                </c:pt>
                <c:pt idx="689">
                  <c:v>2.3647649999999998</c:v>
                </c:pt>
                <c:pt idx="690">
                  <c:v>1.587091</c:v>
                </c:pt>
                <c:pt idx="691">
                  <c:v>1.7937110000000001</c:v>
                </c:pt>
                <c:pt idx="692">
                  <c:v>1.445004</c:v>
                </c:pt>
                <c:pt idx="693">
                  <c:v>1.7275339999999999</c:v>
                </c:pt>
                <c:pt idx="694">
                  <c:v>1.956115</c:v>
                </c:pt>
                <c:pt idx="695">
                  <c:v>1.315445</c:v>
                </c:pt>
                <c:pt idx="696">
                  <c:v>1.5575110000000001</c:v>
                </c:pt>
                <c:pt idx="697">
                  <c:v>1.149076</c:v>
                </c:pt>
                <c:pt idx="698">
                  <c:v>1.758661</c:v>
                </c:pt>
                <c:pt idx="699">
                  <c:v>0.88647399999999998</c:v>
                </c:pt>
                <c:pt idx="700">
                  <c:v>1.2924599999999999</c:v>
                </c:pt>
                <c:pt idx="701">
                  <c:v>0.95786499999999997</c:v>
                </c:pt>
                <c:pt idx="702">
                  <c:v>1.397975</c:v>
                </c:pt>
                <c:pt idx="703">
                  <c:v>2.5536949999999998</c:v>
                </c:pt>
                <c:pt idx="704">
                  <c:v>2.363302</c:v>
                </c:pt>
                <c:pt idx="705">
                  <c:v>0.57668299999999995</c:v>
                </c:pt>
                <c:pt idx="706">
                  <c:v>1.0329950000000001</c:v>
                </c:pt>
                <c:pt idx="707">
                  <c:v>1.1277779999999999</c:v>
                </c:pt>
                <c:pt idx="708">
                  <c:v>2.2585160000000002</c:v>
                </c:pt>
                <c:pt idx="709">
                  <c:v>1.2107749999999999</c:v>
                </c:pt>
                <c:pt idx="710">
                  <c:v>0.831596</c:v>
                </c:pt>
                <c:pt idx="711">
                  <c:v>1.1204240000000001</c:v>
                </c:pt>
                <c:pt idx="712">
                  <c:v>0.62915200000000004</c:v>
                </c:pt>
                <c:pt idx="713">
                  <c:v>2.8480840000000001</c:v>
                </c:pt>
                <c:pt idx="714">
                  <c:v>2.326244</c:v>
                </c:pt>
                <c:pt idx="715">
                  <c:v>1.501261</c:v>
                </c:pt>
                <c:pt idx="716">
                  <c:v>1.587199</c:v>
                </c:pt>
                <c:pt idx="717">
                  <c:v>1.3541110000000001</c:v>
                </c:pt>
                <c:pt idx="718">
                  <c:v>1.8207040000000001</c:v>
                </c:pt>
                <c:pt idx="719">
                  <c:v>2.0407609999999998</c:v>
                </c:pt>
                <c:pt idx="720">
                  <c:v>1.012157</c:v>
                </c:pt>
                <c:pt idx="721">
                  <c:v>2.3226689999999999</c:v>
                </c:pt>
                <c:pt idx="722">
                  <c:v>2.2925149999999999</c:v>
                </c:pt>
                <c:pt idx="723">
                  <c:v>2.7514029999999998</c:v>
                </c:pt>
                <c:pt idx="724">
                  <c:v>2.4874019999999999</c:v>
                </c:pt>
                <c:pt idx="725">
                  <c:v>4.2206380000000001</c:v>
                </c:pt>
                <c:pt idx="726">
                  <c:v>2.9950130000000001</c:v>
                </c:pt>
                <c:pt idx="727">
                  <c:v>3.504486</c:v>
                </c:pt>
                <c:pt idx="728">
                  <c:v>3.507809</c:v>
                </c:pt>
                <c:pt idx="729">
                  <c:v>3.0270269999999999</c:v>
                </c:pt>
                <c:pt idx="730">
                  <c:v>2.1688610000000001</c:v>
                </c:pt>
                <c:pt idx="731">
                  <c:v>3.1863600000000001</c:v>
                </c:pt>
                <c:pt idx="732">
                  <c:v>1.4278729999999999</c:v>
                </c:pt>
                <c:pt idx="733">
                  <c:v>1.221495</c:v>
                </c:pt>
                <c:pt idx="734">
                  <c:v>1.1753089999999999</c:v>
                </c:pt>
                <c:pt idx="735">
                  <c:v>1.890255</c:v>
                </c:pt>
                <c:pt idx="736">
                  <c:v>1.1534489999999999</c:v>
                </c:pt>
                <c:pt idx="737">
                  <c:v>1.127294</c:v>
                </c:pt>
                <c:pt idx="738">
                  <c:v>1.189343</c:v>
                </c:pt>
                <c:pt idx="739">
                  <c:v>2.3089930000000001</c:v>
                </c:pt>
                <c:pt idx="740">
                  <c:v>3.3885510000000001</c:v>
                </c:pt>
                <c:pt idx="741">
                  <c:v>4.9095639999999996</c:v>
                </c:pt>
                <c:pt idx="742">
                  <c:v>2.821129</c:v>
                </c:pt>
                <c:pt idx="743">
                  <c:v>3.3921709999999998</c:v>
                </c:pt>
                <c:pt idx="744">
                  <c:v>2.3376939999999999</c:v>
                </c:pt>
                <c:pt idx="745">
                  <c:v>1.804108</c:v>
                </c:pt>
                <c:pt idx="746">
                  <c:v>1.991778</c:v>
                </c:pt>
                <c:pt idx="747">
                  <c:v>1.404398</c:v>
                </c:pt>
                <c:pt idx="748">
                  <c:v>4.9518659999999999</c:v>
                </c:pt>
                <c:pt idx="749">
                  <c:v>2.307512</c:v>
                </c:pt>
                <c:pt idx="750">
                  <c:v>1.395292</c:v>
                </c:pt>
                <c:pt idx="751">
                  <c:v>2.1191019999999998</c:v>
                </c:pt>
                <c:pt idx="752">
                  <c:v>2.1403829999999999</c:v>
                </c:pt>
                <c:pt idx="753">
                  <c:v>2.595307</c:v>
                </c:pt>
                <c:pt idx="754">
                  <c:v>1.619256</c:v>
                </c:pt>
                <c:pt idx="755">
                  <c:v>8.2778100000000006</c:v>
                </c:pt>
                <c:pt idx="756">
                  <c:v>1.813439</c:v>
                </c:pt>
                <c:pt idx="757">
                  <c:v>1.5589869999999999</c:v>
                </c:pt>
                <c:pt idx="758">
                  <c:v>2.6102660000000002</c:v>
                </c:pt>
                <c:pt idx="759">
                  <c:v>1.170617</c:v>
                </c:pt>
                <c:pt idx="760">
                  <c:v>0.68942999999999999</c:v>
                </c:pt>
                <c:pt idx="761">
                  <c:v>0.81228199999999995</c:v>
                </c:pt>
                <c:pt idx="762">
                  <c:v>1.8800209999999999</c:v>
                </c:pt>
                <c:pt idx="763">
                  <c:v>1.2645820000000001</c:v>
                </c:pt>
                <c:pt idx="764">
                  <c:v>1.663959</c:v>
                </c:pt>
                <c:pt idx="765">
                  <c:v>1.9148510000000001</c:v>
                </c:pt>
                <c:pt idx="766">
                  <c:v>1.6147180000000001</c:v>
                </c:pt>
                <c:pt idx="767">
                  <c:v>0.97409999999999997</c:v>
                </c:pt>
                <c:pt idx="768">
                  <c:v>1.1169340000000001</c:v>
                </c:pt>
                <c:pt idx="769">
                  <c:v>1.6317470000000001</c:v>
                </c:pt>
                <c:pt idx="770">
                  <c:v>1.592495</c:v>
                </c:pt>
                <c:pt idx="771">
                  <c:v>1.83738</c:v>
                </c:pt>
                <c:pt idx="772">
                  <c:v>5.5291860000000002</c:v>
                </c:pt>
                <c:pt idx="773">
                  <c:v>1.2074450000000001</c:v>
                </c:pt>
                <c:pt idx="774">
                  <c:v>7.8260480000000001</c:v>
                </c:pt>
                <c:pt idx="775">
                  <c:v>11.061076</c:v>
                </c:pt>
                <c:pt idx="776">
                  <c:v>4.1025470000000004</c:v>
                </c:pt>
                <c:pt idx="777">
                  <c:v>3.974253</c:v>
                </c:pt>
                <c:pt idx="778">
                  <c:v>1.449122</c:v>
                </c:pt>
                <c:pt idx="779">
                  <c:v>1.402423</c:v>
                </c:pt>
                <c:pt idx="780">
                  <c:v>1.754677</c:v>
                </c:pt>
                <c:pt idx="781">
                  <c:v>3.1230980000000002</c:v>
                </c:pt>
                <c:pt idx="782">
                  <c:v>1.729552</c:v>
                </c:pt>
                <c:pt idx="783">
                  <c:v>1.8209329999999999</c:v>
                </c:pt>
                <c:pt idx="784">
                  <c:v>0.98697599999999996</c:v>
                </c:pt>
                <c:pt idx="785">
                  <c:v>2.1633100000000001</c:v>
                </c:pt>
                <c:pt idx="786">
                  <c:v>3.6462150000000002</c:v>
                </c:pt>
                <c:pt idx="787">
                  <c:v>1.945519</c:v>
                </c:pt>
                <c:pt idx="788">
                  <c:v>0.833789</c:v>
                </c:pt>
                <c:pt idx="789">
                  <c:v>1.738656</c:v>
                </c:pt>
                <c:pt idx="790">
                  <c:v>3.4027259999999999</c:v>
                </c:pt>
                <c:pt idx="791">
                  <c:v>2.129791</c:v>
                </c:pt>
                <c:pt idx="792">
                  <c:v>3.3128649999999999</c:v>
                </c:pt>
                <c:pt idx="793">
                  <c:v>1.30521</c:v>
                </c:pt>
                <c:pt idx="794">
                  <c:v>1.4064049999999999</c:v>
                </c:pt>
                <c:pt idx="795">
                  <c:v>1.9770099999999999</c:v>
                </c:pt>
                <c:pt idx="796">
                  <c:v>1.754286</c:v>
                </c:pt>
                <c:pt idx="797">
                  <c:v>2.8188089999999999</c:v>
                </c:pt>
                <c:pt idx="798">
                  <c:v>1.4795290000000001</c:v>
                </c:pt>
                <c:pt idx="799">
                  <c:v>1.7640359999999999</c:v>
                </c:pt>
                <c:pt idx="800">
                  <c:v>1.432671</c:v>
                </c:pt>
                <c:pt idx="801">
                  <c:v>1.912642</c:v>
                </c:pt>
                <c:pt idx="802">
                  <c:v>0.92010099999999995</c:v>
                </c:pt>
                <c:pt idx="803">
                  <c:v>3.298003</c:v>
                </c:pt>
                <c:pt idx="804">
                  <c:v>5.5697619999999999</c:v>
                </c:pt>
                <c:pt idx="805">
                  <c:v>1.6688620000000001</c:v>
                </c:pt>
                <c:pt idx="806">
                  <c:v>1.911629</c:v>
                </c:pt>
                <c:pt idx="807">
                  <c:v>3.9062589999999999</c:v>
                </c:pt>
                <c:pt idx="808">
                  <c:v>3.6119270000000001</c:v>
                </c:pt>
                <c:pt idx="809">
                  <c:v>2.1666699999999999</c:v>
                </c:pt>
                <c:pt idx="810">
                  <c:v>2.1353089999999999</c:v>
                </c:pt>
                <c:pt idx="811">
                  <c:v>0.95701099999999995</c:v>
                </c:pt>
                <c:pt idx="812">
                  <c:v>1.5603990000000001</c:v>
                </c:pt>
                <c:pt idx="813">
                  <c:v>1.751085</c:v>
                </c:pt>
                <c:pt idx="814">
                  <c:v>1.8863920000000001</c:v>
                </c:pt>
                <c:pt idx="815">
                  <c:v>1.738872</c:v>
                </c:pt>
                <c:pt idx="816">
                  <c:v>3.1187309999999999</c:v>
                </c:pt>
                <c:pt idx="817">
                  <c:v>2.2960310000000002</c:v>
                </c:pt>
                <c:pt idx="818">
                  <c:v>1.713875</c:v>
                </c:pt>
                <c:pt idx="819">
                  <c:v>1.464161</c:v>
                </c:pt>
                <c:pt idx="820">
                  <c:v>1.2840309999999999</c:v>
                </c:pt>
                <c:pt idx="821">
                  <c:v>1.2971779999999999</c:v>
                </c:pt>
                <c:pt idx="822">
                  <c:v>1.051237</c:v>
                </c:pt>
                <c:pt idx="823">
                  <c:v>0.94699500000000003</c:v>
                </c:pt>
                <c:pt idx="824">
                  <c:v>1.7279260000000001</c:v>
                </c:pt>
                <c:pt idx="825">
                  <c:v>1.1303270000000001</c:v>
                </c:pt>
                <c:pt idx="826">
                  <c:v>1.0978889999999999</c:v>
                </c:pt>
                <c:pt idx="827">
                  <c:v>1.417729</c:v>
                </c:pt>
                <c:pt idx="828">
                  <c:v>1.5529470000000001</c:v>
                </c:pt>
                <c:pt idx="829">
                  <c:v>2.1114009999999999</c:v>
                </c:pt>
                <c:pt idx="830">
                  <c:v>1.152244</c:v>
                </c:pt>
                <c:pt idx="831">
                  <c:v>1.3572120000000001</c:v>
                </c:pt>
                <c:pt idx="832">
                  <c:v>1.723549</c:v>
                </c:pt>
                <c:pt idx="833">
                  <c:v>2.129934</c:v>
                </c:pt>
                <c:pt idx="834">
                  <c:v>4.029712</c:v>
                </c:pt>
                <c:pt idx="835">
                  <c:v>0.95794999999999997</c:v>
                </c:pt>
                <c:pt idx="836">
                  <c:v>2.022116</c:v>
                </c:pt>
                <c:pt idx="837">
                  <c:v>1.6409860000000001</c:v>
                </c:pt>
                <c:pt idx="838">
                  <c:v>1.945173</c:v>
                </c:pt>
                <c:pt idx="839">
                  <c:v>1.6727300000000001</c:v>
                </c:pt>
                <c:pt idx="840">
                  <c:v>3.3427539999999998</c:v>
                </c:pt>
                <c:pt idx="841">
                  <c:v>1.5365839999999999</c:v>
                </c:pt>
                <c:pt idx="842">
                  <c:v>1.9136649999999999</c:v>
                </c:pt>
                <c:pt idx="843">
                  <c:v>2.454564</c:v>
                </c:pt>
                <c:pt idx="844">
                  <c:v>1.9020010000000001</c:v>
                </c:pt>
                <c:pt idx="845">
                  <c:v>1.4890570000000001</c:v>
                </c:pt>
                <c:pt idx="846">
                  <c:v>1.0986610000000001</c:v>
                </c:pt>
                <c:pt idx="847">
                  <c:v>0.46479599999999999</c:v>
                </c:pt>
                <c:pt idx="848">
                  <c:v>1.7130099999999999</c:v>
                </c:pt>
                <c:pt idx="849">
                  <c:v>3.641632</c:v>
                </c:pt>
                <c:pt idx="850">
                  <c:v>1.30047</c:v>
                </c:pt>
                <c:pt idx="851">
                  <c:v>1.929308</c:v>
                </c:pt>
                <c:pt idx="852">
                  <c:v>1.0553539999999999</c:v>
                </c:pt>
                <c:pt idx="853">
                  <c:v>1.9028890000000001</c:v>
                </c:pt>
                <c:pt idx="854">
                  <c:v>2.9770810000000001</c:v>
                </c:pt>
                <c:pt idx="855">
                  <c:v>1.627702</c:v>
                </c:pt>
                <c:pt idx="856">
                  <c:v>1.184642</c:v>
                </c:pt>
                <c:pt idx="857">
                  <c:v>1.233447</c:v>
                </c:pt>
                <c:pt idx="858">
                  <c:v>2.4564859999999999</c:v>
                </c:pt>
                <c:pt idx="859">
                  <c:v>1.280975</c:v>
                </c:pt>
                <c:pt idx="860">
                  <c:v>1.7614879999999999</c:v>
                </c:pt>
                <c:pt idx="861">
                  <c:v>1.4762820000000001</c:v>
                </c:pt>
                <c:pt idx="862">
                  <c:v>2.0650780000000002</c:v>
                </c:pt>
                <c:pt idx="863">
                  <c:v>0.67930699999999999</c:v>
                </c:pt>
                <c:pt idx="864">
                  <c:v>0.87400999999999995</c:v>
                </c:pt>
                <c:pt idx="865">
                  <c:v>1.0826659999999999</c:v>
                </c:pt>
                <c:pt idx="866">
                  <c:v>1.1707970000000001</c:v>
                </c:pt>
                <c:pt idx="867">
                  <c:v>1.368242</c:v>
                </c:pt>
                <c:pt idx="868">
                  <c:v>1.1372770000000001</c:v>
                </c:pt>
                <c:pt idx="869">
                  <c:v>0.79234499999999997</c:v>
                </c:pt>
                <c:pt idx="870">
                  <c:v>1.2722530000000001</c:v>
                </c:pt>
                <c:pt idx="871">
                  <c:v>1.431962</c:v>
                </c:pt>
                <c:pt idx="872">
                  <c:v>9.2162670000000002</c:v>
                </c:pt>
                <c:pt idx="873">
                  <c:v>2.7611659999999998</c:v>
                </c:pt>
                <c:pt idx="874">
                  <c:v>0.85282899999999995</c:v>
                </c:pt>
                <c:pt idx="875">
                  <c:v>1.695654</c:v>
                </c:pt>
                <c:pt idx="876">
                  <c:v>1.200637</c:v>
                </c:pt>
                <c:pt idx="877">
                  <c:v>1.9013549999999999</c:v>
                </c:pt>
                <c:pt idx="878">
                  <c:v>0.118532</c:v>
                </c:pt>
                <c:pt idx="879">
                  <c:v>1.0972599999999999</c:v>
                </c:pt>
                <c:pt idx="880">
                  <c:v>0.70204599999999995</c:v>
                </c:pt>
                <c:pt idx="881">
                  <c:v>1.219166</c:v>
                </c:pt>
                <c:pt idx="882">
                  <c:v>1.322446</c:v>
                </c:pt>
                <c:pt idx="883">
                  <c:v>1.700877</c:v>
                </c:pt>
                <c:pt idx="884">
                  <c:v>1.1755770000000001</c:v>
                </c:pt>
                <c:pt idx="885">
                  <c:v>1.6242220000000001</c:v>
                </c:pt>
                <c:pt idx="886">
                  <c:v>1.2620169999999999</c:v>
                </c:pt>
                <c:pt idx="887">
                  <c:v>2.4433929999999999</c:v>
                </c:pt>
                <c:pt idx="888">
                  <c:v>1.374215</c:v>
                </c:pt>
                <c:pt idx="889">
                  <c:v>1.13337</c:v>
                </c:pt>
                <c:pt idx="890">
                  <c:v>1.2918289999999999</c:v>
                </c:pt>
                <c:pt idx="891">
                  <c:v>1.6964710000000001</c:v>
                </c:pt>
                <c:pt idx="892">
                  <c:v>4.3680450000000004</c:v>
                </c:pt>
                <c:pt idx="893">
                  <c:v>0.98244200000000004</c:v>
                </c:pt>
                <c:pt idx="894">
                  <c:v>0.94823199999999996</c:v>
                </c:pt>
                <c:pt idx="895">
                  <c:v>2.54053</c:v>
                </c:pt>
                <c:pt idx="896">
                  <c:v>1.795164</c:v>
                </c:pt>
                <c:pt idx="897">
                  <c:v>1.006993</c:v>
                </c:pt>
                <c:pt idx="898">
                  <c:v>1.641588</c:v>
                </c:pt>
                <c:pt idx="899">
                  <c:v>1.3214950000000001</c:v>
                </c:pt>
                <c:pt idx="900">
                  <c:v>2.0717949999999998</c:v>
                </c:pt>
                <c:pt idx="901">
                  <c:v>1.3080860000000001</c:v>
                </c:pt>
                <c:pt idx="902">
                  <c:v>3.3850210000000001</c:v>
                </c:pt>
                <c:pt idx="903">
                  <c:v>2.0638380000000001</c:v>
                </c:pt>
                <c:pt idx="904">
                  <c:v>1.7182249999999999</c:v>
                </c:pt>
                <c:pt idx="905">
                  <c:v>3.2310560000000002</c:v>
                </c:pt>
                <c:pt idx="906">
                  <c:v>2.2609020000000002</c:v>
                </c:pt>
                <c:pt idx="907">
                  <c:v>1.247552</c:v>
                </c:pt>
                <c:pt idx="908">
                  <c:v>2.1315689999999998</c:v>
                </c:pt>
                <c:pt idx="909">
                  <c:v>0.98840300000000003</c:v>
                </c:pt>
                <c:pt idx="910">
                  <c:v>1.655915</c:v>
                </c:pt>
                <c:pt idx="911">
                  <c:v>2.0696910000000002</c:v>
                </c:pt>
                <c:pt idx="912">
                  <c:v>1.0661989999999999</c:v>
                </c:pt>
                <c:pt idx="913">
                  <c:v>0.68364599999999998</c:v>
                </c:pt>
                <c:pt idx="914">
                  <c:v>1.0337689999999999</c:v>
                </c:pt>
                <c:pt idx="915">
                  <c:v>0.55681599999999998</c:v>
                </c:pt>
                <c:pt idx="916">
                  <c:v>0.92418</c:v>
                </c:pt>
                <c:pt idx="917">
                  <c:v>1.878762</c:v>
                </c:pt>
                <c:pt idx="918">
                  <c:v>0.55989299999999997</c:v>
                </c:pt>
                <c:pt idx="919">
                  <c:v>1.650744</c:v>
                </c:pt>
                <c:pt idx="920">
                  <c:v>1.2742389999999999</c:v>
                </c:pt>
                <c:pt idx="921">
                  <c:v>0.90041899999999997</c:v>
                </c:pt>
                <c:pt idx="922">
                  <c:v>0.92276800000000003</c:v>
                </c:pt>
                <c:pt idx="923">
                  <c:v>0.95335099999999995</c:v>
                </c:pt>
                <c:pt idx="924">
                  <c:v>2.4252669999999998</c:v>
                </c:pt>
                <c:pt idx="925">
                  <c:v>1.6519109999999999</c:v>
                </c:pt>
                <c:pt idx="926">
                  <c:v>2.5950129999999998</c:v>
                </c:pt>
                <c:pt idx="927">
                  <c:v>2.0527410000000001</c:v>
                </c:pt>
                <c:pt idx="928">
                  <c:v>1.21515</c:v>
                </c:pt>
                <c:pt idx="929">
                  <c:v>2.7625959999999998</c:v>
                </c:pt>
                <c:pt idx="930">
                  <c:v>1.333005</c:v>
                </c:pt>
                <c:pt idx="931">
                  <c:v>1.3822730000000001</c:v>
                </c:pt>
                <c:pt idx="932">
                  <c:v>1.8428850000000001</c:v>
                </c:pt>
                <c:pt idx="933">
                  <c:v>2.6580469999999998</c:v>
                </c:pt>
                <c:pt idx="934">
                  <c:v>3.408925</c:v>
                </c:pt>
                <c:pt idx="935">
                  <c:v>1.6886639999999999</c:v>
                </c:pt>
                <c:pt idx="936">
                  <c:v>2.4773580000000002</c:v>
                </c:pt>
                <c:pt idx="937">
                  <c:v>1.8921559999999999</c:v>
                </c:pt>
                <c:pt idx="938">
                  <c:v>0.69957599999999998</c:v>
                </c:pt>
                <c:pt idx="939">
                  <c:v>1.4199600000000001</c:v>
                </c:pt>
                <c:pt idx="940">
                  <c:v>2.1161479999999999</c:v>
                </c:pt>
                <c:pt idx="941">
                  <c:v>2.9709989999999999</c:v>
                </c:pt>
                <c:pt idx="942">
                  <c:v>2.5284800000000001</c:v>
                </c:pt>
                <c:pt idx="943">
                  <c:v>1.9924740000000001</c:v>
                </c:pt>
                <c:pt idx="944">
                  <c:v>1.357416</c:v>
                </c:pt>
                <c:pt idx="945">
                  <c:v>1.1321129999999999</c:v>
                </c:pt>
                <c:pt idx="946">
                  <c:v>0.85560199999999997</c:v>
                </c:pt>
                <c:pt idx="947">
                  <c:v>1.326354</c:v>
                </c:pt>
                <c:pt idx="948">
                  <c:v>1.3892599999999999</c:v>
                </c:pt>
                <c:pt idx="949">
                  <c:v>1.341909</c:v>
                </c:pt>
                <c:pt idx="950">
                  <c:v>1.334967</c:v>
                </c:pt>
                <c:pt idx="951">
                  <c:v>1.1353800000000001</c:v>
                </c:pt>
                <c:pt idx="952">
                  <c:v>1.409168</c:v>
                </c:pt>
                <c:pt idx="953">
                  <c:v>1.0357050000000001</c:v>
                </c:pt>
                <c:pt idx="954">
                  <c:v>1.5213429999999999</c:v>
                </c:pt>
                <c:pt idx="955">
                  <c:v>2.2061959999999998</c:v>
                </c:pt>
                <c:pt idx="956">
                  <c:v>1.781509</c:v>
                </c:pt>
                <c:pt idx="957">
                  <c:v>1.6279490000000001</c:v>
                </c:pt>
                <c:pt idx="958">
                  <c:v>1.98804</c:v>
                </c:pt>
                <c:pt idx="959">
                  <c:v>1.6996579999999999</c:v>
                </c:pt>
                <c:pt idx="960">
                  <c:v>3.683249</c:v>
                </c:pt>
                <c:pt idx="961">
                  <c:v>1.30647</c:v>
                </c:pt>
                <c:pt idx="962">
                  <c:v>1.80033</c:v>
                </c:pt>
                <c:pt idx="963">
                  <c:v>1.1456729999999999</c:v>
                </c:pt>
                <c:pt idx="964">
                  <c:v>1.856868</c:v>
                </c:pt>
                <c:pt idx="965">
                  <c:v>1.738356</c:v>
                </c:pt>
                <c:pt idx="966">
                  <c:v>1.2423869999999999</c:v>
                </c:pt>
                <c:pt idx="967">
                  <c:v>1.3258909999999999</c:v>
                </c:pt>
                <c:pt idx="968">
                  <c:v>1.5262119999999999</c:v>
                </c:pt>
                <c:pt idx="969">
                  <c:v>1.845629</c:v>
                </c:pt>
                <c:pt idx="970">
                  <c:v>1.1118859999999999</c:v>
                </c:pt>
                <c:pt idx="971">
                  <c:v>0</c:v>
                </c:pt>
                <c:pt idx="972">
                  <c:v>1.341405</c:v>
                </c:pt>
                <c:pt idx="973">
                  <c:v>1.4266890000000001</c:v>
                </c:pt>
                <c:pt idx="974">
                  <c:v>2.152415</c:v>
                </c:pt>
                <c:pt idx="975">
                  <c:v>1.454404</c:v>
                </c:pt>
                <c:pt idx="976">
                  <c:v>2.2293400000000001</c:v>
                </c:pt>
                <c:pt idx="977">
                  <c:v>1.4169069999999999</c:v>
                </c:pt>
                <c:pt idx="978">
                  <c:v>3.7526269999999999</c:v>
                </c:pt>
                <c:pt idx="979">
                  <c:v>2.2801520000000002</c:v>
                </c:pt>
                <c:pt idx="980">
                  <c:v>2.495962</c:v>
                </c:pt>
                <c:pt idx="981">
                  <c:v>1.3514930000000001</c:v>
                </c:pt>
                <c:pt idx="982">
                  <c:v>1.3100879999999999</c:v>
                </c:pt>
                <c:pt idx="983">
                  <c:v>1.1202259999999999</c:v>
                </c:pt>
                <c:pt idx="984">
                  <c:v>3.4351850000000002</c:v>
                </c:pt>
                <c:pt idx="985">
                  <c:v>2.7748740000000001</c:v>
                </c:pt>
                <c:pt idx="986">
                  <c:v>2.9890889999999999</c:v>
                </c:pt>
                <c:pt idx="987">
                  <c:v>3.8360829999999999</c:v>
                </c:pt>
                <c:pt idx="988">
                  <c:v>3.0427789999999999</c:v>
                </c:pt>
                <c:pt idx="989">
                  <c:v>1.1319790000000001</c:v>
                </c:pt>
                <c:pt idx="990">
                  <c:v>1.962402</c:v>
                </c:pt>
                <c:pt idx="991">
                  <c:v>1.4784299999999999</c:v>
                </c:pt>
                <c:pt idx="992">
                  <c:v>2.3523459999999998</c:v>
                </c:pt>
                <c:pt idx="993">
                  <c:v>2.2260659999999999</c:v>
                </c:pt>
                <c:pt idx="994">
                  <c:v>7.0654300000000001</c:v>
                </c:pt>
                <c:pt idx="995">
                  <c:v>2.859858</c:v>
                </c:pt>
                <c:pt idx="996">
                  <c:v>1.55566</c:v>
                </c:pt>
                <c:pt idx="997">
                  <c:v>1.896387</c:v>
                </c:pt>
                <c:pt idx="998">
                  <c:v>2.0838070000000002</c:v>
                </c:pt>
                <c:pt idx="999">
                  <c:v>1.4242840000000001</c:v>
                </c:pt>
                <c:pt idx="1000">
                  <c:v>2.074103</c:v>
                </c:pt>
                <c:pt idx="1001">
                  <c:v>1.8881250000000001</c:v>
                </c:pt>
                <c:pt idx="1002">
                  <c:v>1.6104000000000001</c:v>
                </c:pt>
                <c:pt idx="1003">
                  <c:v>2.3230729999999999</c:v>
                </c:pt>
                <c:pt idx="1004">
                  <c:v>1.805685</c:v>
                </c:pt>
                <c:pt idx="1005">
                  <c:v>1.2748729999999999</c:v>
                </c:pt>
                <c:pt idx="1006">
                  <c:v>1.929665</c:v>
                </c:pt>
                <c:pt idx="1007">
                  <c:v>1.568111</c:v>
                </c:pt>
                <c:pt idx="1008">
                  <c:v>3.2366809999999999</c:v>
                </c:pt>
                <c:pt idx="1009">
                  <c:v>1.4730000000000001</c:v>
                </c:pt>
                <c:pt idx="1010">
                  <c:v>0.93665500000000002</c:v>
                </c:pt>
                <c:pt idx="1011">
                  <c:v>1.617408</c:v>
                </c:pt>
                <c:pt idx="1012">
                  <c:v>1.570754</c:v>
                </c:pt>
                <c:pt idx="1013">
                  <c:v>2.4236529999999998</c:v>
                </c:pt>
                <c:pt idx="1014">
                  <c:v>0.84411800000000003</c:v>
                </c:pt>
                <c:pt idx="1015">
                  <c:v>0.89261800000000002</c:v>
                </c:pt>
                <c:pt idx="1016">
                  <c:v>1.8652580000000001</c:v>
                </c:pt>
                <c:pt idx="1017">
                  <c:v>0.89751700000000001</c:v>
                </c:pt>
                <c:pt idx="1018">
                  <c:v>1.111275</c:v>
                </c:pt>
                <c:pt idx="1019">
                  <c:v>3.2888920000000001</c:v>
                </c:pt>
                <c:pt idx="1020">
                  <c:v>1.1782049999999999</c:v>
                </c:pt>
                <c:pt idx="1021">
                  <c:v>1.643913</c:v>
                </c:pt>
                <c:pt idx="1022">
                  <c:v>3.2878959999999999</c:v>
                </c:pt>
                <c:pt idx="1023">
                  <c:v>1.7879780000000001</c:v>
                </c:pt>
                <c:pt idx="1024">
                  <c:v>0.99748800000000004</c:v>
                </c:pt>
                <c:pt idx="1025">
                  <c:v>1.293622</c:v>
                </c:pt>
                <c:pt idx="1026">
                  <c:v>1.7787820000000001</c:v>
                </c:pt>
                <c:pt idx="1027">
                  <c:v>1.9777070000000001</c:v>
                </c:pt>
                <c:pt idx="1028">
                  <c:v>3.3395839999999999</c:v>
                </c:pt>
                <c:pt idx="1029">
                  <c:v>1.7406820000000001</c:v>
                </c:pt>
                <c:pt idx="1030">
                  <c:v>1.105297</c:v>
                </c:pt>
                <c:pt idx="1031">
                  <c:v>1.1192839999999999</c:v>
                </c:pt>
                <c:pt idx="1032">
                  <c:v>2.0565630000000001</c:v>
                </c:pt>
                <c:pt idx="1033">
                  <c:v>1.2145490000000001</c:v>
                </c:pt>
                <c:pt idx="1034">
                  <c:v>2.685864</c:v>
                </c:pt>
                <c:pt idx="1035">
                  <c:v>0.84285600000000005</c:v>
                </c:pt>
                <c:pt idx="1036">
                  <c:v>2.440747</c:v>
                </c:pt>
                <c:pt idx="1037">
                  <c:v>1.0472699999999999</c:v>
                </c:pt>
                <c:pt idx="1038">
                  <c:v>1.874722</c:v>
                </c:pt>
                <c:pt idx="1039">
                  <c:v>1.050745</c:v>
                </c:pt>
                <c:pt idx="1040">
                  <c:v>1.4037539999999999</c:v>
                </c:pt>
                <c:pt idx="1041">
                  <c:v>0.75991399999999998</c:v>
                </c:pt>
                <c:pt idx="1042">
                  <c:v>1.128034</c:v>
                </c:pt>
                <c:pt idx="1043">
                  <c:v>1.060039</c:v>
                </c:pt>
                <c:pt idx="1044">
                  <c:v>1.242346</c:v>
                </c:pt>
                <c:pt idx="1045">
                  <c:v>2.7015829999999998</c:v>
                </c:pt>
                <c:pt idx="1046">
                  <c:v>1.4710460000000001</c:v>
                </c:pt>
                <c:pt idx="1047">
                  <c:v>1.74169</c:v>
                </c:pt>
                <c:pt idx="1048">
                  <c:v>1.053695</c:v>
                </c:pt>
                <c:pt idx="1049">
                  <c:v>7.242235</c:v>
                </c:pt>
                <c:pt idx="1050">
                  <c:v>2.4277120000000001</c:v>
                </c:pt>
                <c:pt idx="1051">
                  <c:v>1.700294</c:v>
                </c:pt>
                <c:pt idx="1052">
                  <c:v>1.2843789999999999</c:v>
                </c:pt>
                <c:pt idx="1053">
                  <c:v>0.80747400000000003</c:v>
                </c:pt>
                <c:pt idx="1054">
                  <c:v>0.77111200000000002</c:v>
                </c:pt>
                <c:pt idx="1055">
                  <c:v>1.1699600000000001</c:v>
                </c:pt>
                <c:pt idx="1056">
                  <c:v>0.86163199999999995</c:v>
                </c:pt>
                <c:pt idx="1057">
                  <c:v>1.3207949999999999</c:v>
                </c:pt>
                <c:pt idx="1058">
                  <c:v>0.69398400000000005</c:v>
                </c:pt>
                <c:pt idx="1059">
                  <c:v>0.76938799999999996</c:v>
                </c:pt>
                <c:pt idx="1060">
                  <c:v>0.98799499999999996</c:v>
                </c:pt>
                <c:pt idx="1061">
                  <c:v>0.73228199999999999</c:v>
                </c:pt>
                <c:pt idx="1062">
                  <c:v>1.224146</c:v>
                </c:pt>
                <c:pt idx="1063">
                  <c:v>5.5055069999999997</c:v>
                </c:pt>
                <c:pt idx="1064">
                  <c:v>4.2596530000000001</c:v>
                </c:pt>
                <c:pt idx="1065">
                  <c:v>1.2930280000000001</c:v>
                </c:pt>
                <c:pt idx="1066">
                  <c:v>0.75636099999999995</c:v>
                </c:pt>
                <c:pt idx="1067">
                  <c:v>0.88548700000000002</c:v>
                </c:pt>
                <c:pt idx="1068">
                  <c:v>0.84715099999999999</c:v>
                </c:pt>
                <c:pt idx="1069">
                  <c:v>0.83979400000000004</c:v>
                </c:pt>
                <c:pt idx="1070">
                  <c:v>0.99243599999999998</c:v>
                </c:pt>
                <c:pt idx="1071">
                  <c:v>1.4062110000000001</c:v>
                </c:pt>
                <c:pt idx="1072">
                  <c:v>0.96980299999999997</c:v>
                </c:pt>
                <c:pt idx="1073">
                  <c:v>1.1043620000000001</c:v>
                </c:pt>
                <c:pt idx="1074">
                  <c:v>3.0891359999999999</c:v>
                </c:pt>
                <c:pt idx="1075">
                  <c:v>1.400717</c:v>
                </c:pt>
                <c:pt idx="1076">
                  <c:v>3.1569539999999998</c:v>
                </c:pt>
                <c:pt idx="1077">
                  <c:v>2.2356859999999998</c:v>
                </c:pt>
                <c:pt idx="1078">
                  <c:v>1.2234449999999999</c:v>
                </c:pt>
                <c:pt idx="1079">
                  <c:v>0.66759800000000002</c:v>
                </c:pt>
                <c:pt idx="1080">
                  <c:v>4.3486479999999998</c:v>
                </c:pt>
                <c:pt idx="1081">
                  <c:v>3.1987429999999999</c:v>
                </c:pt>
                <c:pt idx="1082">
                  <c:v>1.9727730000000001</c:v>
                </c:pt>
                <c:pt idx="1083">
                  <c:v>1.0967290000000001</c:v>
                </c:pt>
                <c:pt idx="1084">
                  <c:v>1.5251060000000001</c:v>
                </c:pt>
                <c:pt idx="1085">
                  <c:v>1.0106919999999999</c:v>
                </c:pt>
                <c:pt idx="1086">
                  <c:v>2.494678</c:v>
                </c:pt>
                <c:pt idx="1087">
                  <c:v>0.94487900000000002</c:v>
                </c:pt>
                <c:pt idx="1088">
                  <c:v>0.90341000000000005</c:v>
                </c:pt>
                <c:pt idx="1089">
                  <c:v>1.6109560000000001</c:v>
                </c:pt>
                <c:pt idx="1090">
                  <c:v>1.0314859999999999</c:v>
                </c:pt>
                <c:pt idx="1091">
                  <c:v>1.212707</c:v>
                </c:pt>
                <c:pt idx="1092">
                  <c:v>1.3683799999999999</c:v>
                </c:pt>
                <c:pt idx="1093">
                  <c:v>0.752745</c:v>
                </c:pt>
                <c:pt idx="1094">
                  <c:v>1.0409280000000001</c:v>
                </c:pt>
                <c:pt idx="1095">
                  <c:v>0.97024699999999997</c:v>
                </c:pt>
                <c:pt idx="1096">
                  <c:v>1.5501529999999999</c:v>
                </c:pt>
                <c:pt idx="1097">
                  <c:v>2.2147079999999999</c:v>
                </c:pt>
                <c:pt idx="1098">
                  <c:v>1.174161</c:v>
                </c:pt>
                <c:pt idx="1099">
                  <c:v>1.430474</c:v>
                </c:pt>
                <c:pt idx="1100">
                  <c:v>1.882881</c:v>
                </c:pt>
                <c:pt idx="1101">
                  <c:v>1.624258</c:v>
                </c:pt>
                <c:pt idx="1102">
                  <c:v>0.88561199999999995</c:v>
                </c:pt>
                <c:pt idx="1103">
                  <c:v>2.403556</c:v>
                </c:pt>
                <c:pt idx="1104">
                  <c:v>1.678088</c:v>
                </c:pt>
                <c:pt idx="1105">
                  <c:v>1.4838990000000001</c:v>
                </c:pt>
                <c:pt idx="1106">
                  <c:v>1.2426109999999999</c:v>
                </c:pt>
                <c:pt idx="1107">
                  <c:v>0.81892299999999996</c:v>
                </c:pt>
                <c:pt idx="1108">
                  <c:v>1.29175</c:v>
                </c:pt>
                <c:pt idx="1109">
                  <c:v>1.225128</c:v>
                </c:pt>
                <c:pt idx="1110">
                  <c:v>1.2591730000000001</c:v>
                </c:pt>
                <c:pt idx="1111">
                  <c:v>1.018875</c:v>
                </c:pt>
                <c:pt idx="1112">
                  <c:v>1.1147499999999999</c:v>
                </c:pt>
                <c:pt idx="1113">
                  <c:v>1.461017</c:v>
                </c:pt>
                <c:pt idx="1114">
                  <c:v>0.88107000000000002</c:v>
                </c:pt>
                <c:pt idx="1115">
                  <c:v>1.4466460000000001</c:v>
                </c:pt>
                <c:pt idx="1116">
                  <c:v>2.0506899999999999</c:v>
                </c:pt>
                <c:pt idx="1117">
                  <c:v>1.011485</c:v>
                </c:pt>
                <c:pt idx="1118">
                  <c:v>8.2019999999999996E-2</c:v>
                </c:pt>
                <c:pt idx="1119">
                  <c:v>3.3867440000000002</c:v>
                </c:pt>
                <c:pt idx="1120">
                  <c:v>3.1107999999999998</c:v>
                </c:pt>
                <c:pt idx="1121">
                  <c:v>2.1278320000000002</c:v>
                </c:pt>
                <c:pt idx="1122">
                  <c:v>2.2949760000000001</c:v>
                </c:pt>
                <c:pt idx="1123">
                  <c:v>1.8701430000000001</c:v>
                </c:pt>
                <c:pt idx="1124">
                  <c:v>1.1956310000000001</c:v>
                </c:pt>
                <c:pt idx="1125">
                  <c:v>1.401937</c:v>
                </c:pt>
                <c:pt idx="1126">
                  <c:v>1.049185</c:v>
                </c:pt>
                <c:pt idx="1127">
                  <c:v>1.2515879999999999</c:v>
                </c:pt>
                <c:pt idx="1128">
                  <c:v>1.329256</c:v>
                </c:pt>
                <c:pt idx="1129">
                  <c:v>0.81789599999999996</c:v>
                </c:pt>
                <c:pt idx="1130">
                  <c:v>0.78055799999999997</c:v>
                </c:pt>
                <c:pt idx="1131">
                  <c:v>1.422399</c:v>
                </c:pt>
                <c:pt idx="1132">
                  <c:v>1.6808270000000001</c:v>
                </c:pt>
                <c:pt idx="1133">
                  <c:v>1.256059</c:v>
                </c:pt>
                <c:pt idx="1134">
                  <c:v>0.97597299999999998</c:v>
                </c:pt>
                <c:pt idx="1135">
                  <c:v>0.92003800000000002</c:v>
                </c:pt>
                <c:pt idx="1136">
                  <c:v>1.229034</c:v>
                </c:pt>
                <c:pt idx="1137">
                  <c:v>1.4651430000000001</c:v>
                </c:pt>
                <c:pt idx="1138">
                  <c:v>1.3969290000000001</c:v>
                </c:pt>
                <c:pt idx="1139">
                  <c:v>1.8407119999999999</c:v>
                </c:pt>
                <c:pt idx="1140">
                  <c:v>4.092327</c:v>
                </c:pt>
                <c:pt idx="1141">
                  <c:v>1.240672</c:v>
                </c:pt>
                <c:pt idx="1142">
                  <c:v>1.242683</c:v>
                </c:pt>
                <c:pt idx="1143">
                  <c:v>1.8722479999999999</c:v>
                </c:pt>
                <c:pt idx="1144">
                  <c:v>0.97322500000000001</c:v>
                </c:pt>
                <c:pt idx="1145">
                  <c:v>1.924828</c:v>
                </c:pt>
                <c:pt idx="1146">
                  <c:v>2.1794060000000002</c:v>
                </c:pt>
                <c:pt idx="1147">
                  <c:v>3.5359319999999999</c:v>
                </c:pt>
                <c:pt idx="1148">
                  <c:v>2.5877530000000002</c:v>
                </c:pt>
                <c:pt idx="1149">
                  <c:v>4.0082709999999997</c:v>
                </c:pt>
                <c:pt idx="1150">
                  <c:v>1.8981539999999999</c:v>
                </c:pt>
                <c:pt idx="1151">
                  <c:v>1.4714879999999999</c:v>
                </c:pt>
                <c:pt idx="1152">
                  <c:v>2.8572899999999999</c:v>
                </c:pt>
                <c:pt idx="1153">
                  <c:v>1.1080319999999999</c:v>
                </c:pt>
                <c:pt idx="1154">
                  <c:v>3.2031139999999998</c:v>
                </c:pt>
                <c:pt idx="1155">
                  <c:v>1.2741150000000001</c:v>
                </c:pt>
                <c:pt idx="1156">
                  <c:v>1.2560420000000001</c:v>
                </c:pt>
                <c:pt idx="1157">
                  <c:v>0.80810000000000004</c:v>
                </c:pt>
                <c:pt idx="1158">
                  <c:v>1.0572950000000001</c:v>
                </c:pt>
                <c:pt idx="1159">
                  <c:v>1.237214</c:v>
                </c:pt>
                <c:pt idx="1160">
                  <c:v>0.79077299999999995</c:v>
                </c:pt>
                <c:pt idx="1161">
                  <c:v>1.1288009999999999</c:v>
                </c:pt>
                <c:pt idx="1162">
                  <c:v>0.51937999999999995</c:v>
                </c:pt>
                <c:pt idx="1163">
                  <c:v>0.53362600000000004</c:v>
                </c:pt>
                <c:pt idx="1164">
                  <c:v>1.086695</c:v>
                </c:pt>
                <c:pt idx="1165">
                  <c:v>1.5567169999999999</c:v>
                </c:pt>
                <c:pt idx="1166">
                  <c:v>1.32422</c:v>
                </c:pt>
                <c:pt idx="1167">
                  <c:v>0.75886600000000004</c:v>
                </c:pt>
                <c:pt idx="1168">
                  <c:v>0.97341299999999997</c:v>
                </c:pt>
                <c:pt idx="1169">
                  <c:v>1.3441129999999999</c:v>
                </c:pt>
                <c:pt idx="1170">
                  <c:v>1.5847199999999999</c:v>
                </c:pt>
                <c:pt idx="1171">
                  <c:v>0.89268999999999998</c:v>
                </c:pt>
                <c:pt idx="1172">
                  <c:v>1.1638280000000001</c:v>
                </c:pt>
                <c:pt idx="1173">
                  <c:v>1.1894640000000001</c:v>
                </c:pt>
                <c:pt idx="1174">
                  <c:v>1.0576650000000001</c:v>
                </c:pt>
                <c:pt idx="1175">
                  <c:v>1.5196829999999999</c:v>
                </c:pt>
                <c:pt idx="1176">
                  <c:v>1.027639</c:v>
                </c:pt>
                <c:pt idx="1177">
                  <c:v>0</c:v>
                </c:pt>
                <c:pt idx="1178">
                  <c:v>1.3676060000000001</c:v>
                </c:pt>
                <c:pt idx="1179">
                  <c:v>1.5052380000000001</c:v>
                </c:pt>
                <c:pt idx="1180">
                  <c:v>1.460806</c:v>
                </c:pt>
                <c:pt idx="1181">
                  <c:v>1.0202450000000001</c:v>
                </c:pt>
                <c:pt idx="1182">
                  <c:v>1.7459640000000001</c:v>
                </c:pt>
                <c:pt idx="1183">
                  <c:v>1.3780969999999999</c:v>
                </c:pt>
                <c:pt idx="1184">
                  <c:v>2.060117</c:v>
                </c:pt>
                <c:pt idx="1185">
                  <c:v>1.797593</c:v>
                </c:pt>
                <c:pt idx="1186">
                  <c:v>1.4785360000000001</c:v>
                </c:pt>
                <c:pt idx="1187">
                  <c:v>2.090462</c:v>
                </c:pt>
                <c:pt idx="1188">
                  <c:v>1.375089</c:v>
                </c:pt>
                <c:pt idx="1189">
                  <c:v>1.5532699999999999</c:v>
                </c:pt>
                <c:pt idx="1190">
                  <c:v>1.232755</c:v>
                </c:pt>
                <c:pt idx="1191">
                  <c:v>1.9620660000000001</c:v>
                </c:pt>
                <c:pt idx="1192">
                  <c:v>1.4219949999999999</c:v>
                </c:pt>
                <c:pt idx="1193">
                  <c:v>0.958484</c:v>
                </c:pt>
                <c:pt idx="1194">
                  <c:v>0.79253200000000001</c:v>
                </c:pt>
                <c:pt idx="1195">
                  <c:v>1.137856</c:v>
                </c:pt>
                <c:pt idx="1196">
                  <c:v>4.6561640000000004</c:v>
                </c:pt>
                <c:pt idx="1197">
                  <c:v>2.7915190000000001</c:v>
                </c:pt>
                <c:pt idx="1198">
                  <c:v>2.0368330000000001</c:v>
                </c:pt>
                <c:pt idx="1199">
                  <c:v>1.233244</c:v>
                </c:pt>
                <c:pt idx="1200">
                  <c:v>0.83078700000000005</c:v>
                </c:pt>
                <c:pt idx="1201">
                  <c:v>0.94018000000000002</c:v>
                </c:pt>
                <c:pt idx="1202">
                  <c:v>1.716316</c:v>
                </c:pt>
                <c:pt idx="1203">
                  <c:v>1.3000350000000001</c:v>
                </c:pt>
                <c:pt idx="1204">
                  <c:v>1.5448029999999999</c:v>
                </c:pt>
                <c:pt idx="1205">
                  <c:v>1.15862</c:v>
                </c:pt>
                <c:pt idx="1206">
                  <c:v>1.470677</c:v>
                </c:pt>
                <c:pt idx="1207">
                  <c:v>3.0532270000000001</c:v>
                </c:pt>
                <c:pt idx="1208">
                  <c:v>2.2732239999999999</c:v>
                </c:pt>
                <c:pt idx="1209">
                  <c:v>2.6487370000000001</c:v>
                </c:pt>
                <c:pt idx="1210">
                  <c:v>1.751288</c:v>
                </c:pt>
                <c:pt idx="1211">
                  <c:v>1.674258</c:v>
                </c:pt>
                <c:pt idx="1212">
                  <c:v>1.5128170000000001</c:v>
                </c:pt>
                <c:pt idx="1213">
                  <c:v>1.084986</c:v>
                </c:pt>
                <c:pt idx="1214">
                  <c:v>1.313256</c:v>
                </c:pt>
                <c:pt idx="1215">
                  <c:v>1.791973</c:v>
                </c:pt>
                <c:pt idx="1216">
                  <c:v>2.2988749999999998</c:v>
                </c:pt>
                <c:pt idx="1217">
                  <c:v>1.981511</c:v>
                </c:pt>
                <c:pt idx="1218">
                  <c:v>1.705956</c:v>
                </c:pt>
                <c:pt idx="1219">
                  <c:v>2.4411480000000001</c:v>
                </c:pt>
                <c:pt idx="1220">
                  <c:v>2.0989049999999998</c:v>
                </c:pt>
                <c:pt idx="1221">
                  <c:v>2.4297439999999999</c:v>
                </c:pt>
                <c:pt idx="1222">
                  <c:v>2.5995349999999999</c:v>
                </c:pt>
                <c:pt idx="1223">
                  <c:v>1.702418</c:v>
                </c:pt>
                <c:pt idx="1224">
                  <c:v>2.0692170000000001</c:v>
                </c:pt>
                <c:pt idx="1225">
                  <c:v>2.7891509999999999</c:v>
                </c:pt>
                <c:pt idx="1226">
                  <c:v>2.4821930000000001</c:v>
                </c:pt>
                <c:pt idx="1227">
                  <c:v>2.02847</c:v>
                </c:pt>
                <c:pt idx="1228">
                  <c:v>1.431905</c:v>
                </c:pt>
                <c:pt idx="1229">
                  <c:v>1.6612979999999999</c:v>
                </c:pt>
                <c:pt idx="1230">
                  <c:v>2.7097069999999999</c:v>
                </c:pt>
                <c:pt idx="1231">
                  <c:v>3.7944369999999998</c:v>
                </c:pt>
                <c:pt idx="1232">
                  <c:v>2.5062449999999998</c:v>
                </c:pt>
                <c:pt idx="1233">
                  <c:v>2.1444839999999998</c:v>
                </c:pt>
              </c:numCache>
            </c:numRef>
          </c:val>
          <c:extLst>
            <c:ext xmlns:c16="http://schemas.microsoft.com/office/drawing/2014/chart" uri="{C3380CC4-5D6E-409C-BE32-E72D297353CC}">
              <c16:uniqueId val="{00000000-A3A5-4656-AB2D-4F997A54EFE8}"/>
            </c:ext>
          </c:extLst>
        </c:ser>
        <c:dLbls>
          <c:showLegendKey val="0"/>
          <c:showVal val="0"/>
          <c:showCatName val="0"/>
          <c:showSerName val="0"/>
          <c:showPercent val="0"/>
          <c:showBubbleSize val="0"/>
        </c:dLbls>
        <c:gapWidth val="164"/>
        <c:overlap val="-35"/>
        <c:axId val="1686554415"/>
        <c:axId val="1686564495"/>
      </c:barChart>
      <c:catAx>
        <c:axId val="1686554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86564495"/>
        <c:crosses val="autoZero"/>
        <c:auto val="1"/>
        <c:lblAlgn val="ctr"/>
        <c:lblOffset val="100"/>
        <c:noMultiLvlLbl val="0"/>
      </c:catAx>
      <c:valAx>
        <c:axId val="1686564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8655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F0E9A"/>
              </a:solidFill>
              <a:round/>
            </a:ln>
            <a:effectLst/>
          </c:spPr>
          <c:marker>
            <c:symbol val="none"/>
          </c:marker>
          <c:cat>
            <c:strRef>
              <c:f>'Hind. Uni Share Price Daily 5y'!$A$2:$A$1235</c:f>
              <c:strCache>
                <c:ptCount val="1234"/>
                <c:pt idx="0">
                  <c:v>2021-04-15</c:v>
                </c:pt>
                <c:pt idx="1">
                  <c:v>2021-04-16</c:v>
                </c:pt>
                <c:pt idx="2">
                  <c:v>2021-04-19</c:v>
                </c:pt>
                <c:pt idx="3">
                  <c:v>2021-04-20</c:v>
                </c:pt>
                <c:pt idx="4">
                  <c:v>2021-04-22</c:v>
                </c:pt>
                <c:pt idx="5">
                  <c:v>2021-04-23</c:v>
                </c:pt>
                <c:pt idx="6">
                  <c:v>2021-04-26</c:v>
                </c:pt>
                <c:pt idx="7">
                  <c:v>2021-04-27</c:v>
                </c:pt>
                <c:pt idx="8">
                  <c:v>2021-04-28</c:v>
                </c:pt>
                <c:pt idx="9">
                  <c:v>2021-04-29</c:v>
                </c:pt>
                <c:pt idx="10">
                  <c:v>2021-04-30</c:v>
                </c:pt>
                <c:pt idx="11">
                  <c:v>2021-05-03</c:v>
                </c:pt>
                <c:pt idx="12">
                  <c:v>2021-05-04</c:v>
                </c:pt>
                <c:pt idx="13">
                  <c:v>2021-05-05</c:v>
                </c:pt>
                <c:pt idx="14">
                  <c:v>2021-05-06</c:v>
                </c:pt>
                <c:pt idx="15">
                  <c:v>2021-05-07</c:v>
                </c:pt>
                <c:pt idx="16">
                  <c:v>2021-05-10</c:v>
                </c:pt>
                <c:pt idx="17">
                  <c:v>2021-05-11</c:v>
                </c:pt>
                <c:pt idx="18">
                  <c:v>2021-05-12</c:v>
                </c:pt>
                <c:pt idx="19">
                  <c:v>2021-05-14</c:v>
                </c:pt>
                <c:pt idx="20">
                  <c:v>2021-05-17</c:v>
                </c:pt>
                <c:pt idx="21">
                  <c:v>2021-05-18</c:v>
                </c:pt>
                <c:pt idx="22">
                  <c:v>2021-05-19</c:v>
                </c:pt>
                <c:pt idx="23">
                  <c:v>2021-05-20</c:v>
                </c:pt>
                <c:pt idx="24">
                  <c:v>2021-05-21</c:v>
                </c:pt>
                <c:pt idx="25">
                  <c:v>2021-05-24</c:v>
                </c:pt>
                <c:pt idx="26">
                  <c:v>2021-05-25</c:v>
                </c:pt>
                <c:pt idx="27">
                  <c:v>2021-05-26</c:v>
                </c:pt>
                <c:pt idx="28">
                  <c:v>2021-05-27</c:v>
                </c:pt>
                <c:pt idx="29">
                  <c:v>2021-05-28</c:v>
                </c:pt>
                <c:pt idx="30">
                  <c:v>2021-05-31</c:v>
                </c:pt>
                <c:pt idx="31">
                  <c:v>2021-06-01</c:v>
                </c:pt>
                <c:pt idx="32">
                  <c:v>2021-06-02</c:v>
                </c:pt>
                <c:pt idx="33">
                  <c:v>2021-06-03</c:v>
                </c:pt>
                <c:pt idx="34">
                  <c:v>2021-06-04</c:v>
                </c:pt>
                <c:pt idx="35">
                  <c:v>2021-06-07</c:v>
                </c:pt>
                <c:pt idx="36">
                  <c:v>2021-06-08</c:v>
                </c:pt>
                <c:pt idx="37">
                  <c:v>2021-06-09</c:v>
                </c:pt>
                <c:pt idx="38">
                  <c:v>2021-06-10</c:v>
                </c:pt>
                <c:pt idx="39">
                  <c:v>2021-06-11</c:v>
                </c:pt>
                <c:pt idx="40">
                  <c:v>2021-06-14</c:v>
                </c:pt>
                <c:pt idx="41">
                  <c:v>2021-06-15</c:v>
                </c:pt>
                <c:pt idx="42">
                  <c:v>2021-06-16</c:v>
                </c:pt>
                <c:pt idx="43">
                  <c:v>2021-06-17</c:v>
                </c:pt>
                <c:pt idx="44">
                  <c:v>2021-06-18</c:v>
                </c:pt>
                <c:pt idx="45">
                  <c:v>2021-06-21</c:v>
                </c:pt>
                <c:pt idx="46">
                  <c:v>2021-06-22</c:v>
                </c:pt>
                <c:pt idx="47">
                  <c:v>2021-06-23</c:v>
                </c:pt>
                <c:pt idx="48">
                  <c:v>2021-06-24</c:v>
                </c:pt>
                <c:pt idx="49">
                  <c:v>2021-06-25</c:v>
                </c:pt>
                <c:pt idx="50">
                  <c:v>2021-06-28</c:v>
                </c:pt>
                <c:pt idx="51">
                  <c:v>2021-06-29</c:v>
                </c:pt>
                <c:pt idx="52">
                  <c:v>2021-06-30</c:v>
                </c:pt>
                <c:pt idx="53">
                  <c:v>2021-07-01</c:v>
                </c:pt>
                <c:pt idx="54">
                  <c:v>2021-07-02</c:v>
                </c:pt>
                <c:pt idx="55">
                  <c:v>2021-07-05</c:v>
                </c:pt>
                <c:pt idx="56">
                  <c:v>2021-07-06</c:v>
                </c:pt>
                <c:pt idx="57">
                  <c:v>2021-07-07</c:v>
                </c:pt>
                <c:pt idx="58">
                  <c:v>2021-07-08</c:v>
                </c:pt>
                <c:pt idx="59">
                  <c:v>2021-07-09</c:v>
                </c:pt>
                <c:pt idx="60">
                  <c:v>2021-07-12</c:v>
                </c:pt>
                <c:pt idx="61">
                  <c:v>2021-07-13</c:v>
                </c:pt>
                <c:pt idx="62">
                  <c:v>2021-07-14</c:v>
                </c:pt>
                <c:pt idx="63">
                  <c:v>2021-07-15</c:v>
                </c:pt>
                <c:pt idx="64">
                  <c:v>2021-07-16</c:v>
                </c:pt>
                <c:pt idx="65">
                  <c:v>2021-07-19</c:v>
                </c:pt>
                <c:pt idx="66">
                  <c:v>2021-07-20</c:v>
                </c:pt>
                <c:pt idx="67">
                  <c:v>2021-07-22</c:v>
                </c:pt>
                <c:pt idx="68">
                  <c:v>2021-07-23</c:v>
                </c:pt>
                <c:pt idx="69">
                  <c:v>2021-07-26</c:v>
                </c:pt>
                <c:pt idx="70">
                  <c:v>2021-07-27</c:v>
                </c:pt>
                <c:pt idx="71">
                  <c:v>2021-07-28</c:v>
                </c:pt>
                <c:pt idx="72">
                  <c:v>2021-07-29</c:v>
                </c:pt>
                <c:pt idx="73">
                  <c:v>2021-07-30</c:v>
                </c:pt>
                <c:pt idx="74">
                  <c:v>2021-08-02</c:v>
                </c:pt>
                <c:pt idx="75">
                  <c:v>2021-08-03</c:v>
                </c:pt>
                <c:pt idx="76">
                  <c:v>2021-08-04</c:v>
                </c:pt>
                <c:pt idx="77">
                  <c:v>2021-08-05</c:v>
                </c:pt>
                <c:pt idx="78">
                  <c:v>2021-08-06</c:v>
                </c:pt>
                <c:pt idx="79">
                  <c:v>2021-08-09</c:v>
                </c:pt>
                <c:pt idx="80">
                  <c:v>2021-08-10</c:v>
                </c:pt>
                <c:pt idx="81">
                  <c:v>2021-08-11</c:v>
                </c:pt>
                <c:pt idx="82">
                  <c:v>2021-08-12</c:v>
                </c:pt>
                <c:pt idx="83">
                  <c:v>2021-08-13</c:v>
                </c:pt>
                <c:pt idx="84">
                  <c:v>2021-08-16</c:v>
                </c:pt>
                <c:pt idx="85">
                  <c:v>2021-08-17</c:v>
                </c:pt>
                <c:pt idx="86">
                  <c:v>2021-08-18</c:v>
                </c:pt>
                <c:pt idx="87">
                  <c:v>2021-08-20</c:v>
                </c:pt>
                <c:pt idx="88">
                  <c:v>2021-08-23</c:v>
                </c:pt>
                <c:pt idx="89">
                  <c:v>2021-08-24</c:v>
                </c:pt>
                <c:pt idx="90">
                  <c:v>2021-08-25</c:v>
                </c:pt>
                <c:pt idx="91">
                  <c:v>2021-08-26</c:v>
                </c:pt>
                <c:pt idx="92">
                  <c:v>2021-08-27</c:v>
                </c:pt>
                <c:pt idx="93">
                  <c:v>2021-08-30</c:v>
                </c:pt>
                <c:pt idx="94">
                  <c:v>2021-08-31</c:v>
                </c:pt>
                <c:pt idx="95">
                  <c:v>2021-09-01</c:v>
                </c:pt>
                <c:pt idx="96">
                  <c:v>2021-09-02</c:v>
                </c:pt>
                <c:pt idx="97">
                  <c:v>2021-09-03</c:v>
                </c:pt>
                <c:pt idx="98">
                  <c:v>2021-09-06</c:v>
                </c:pt>
                <c:pt idx="99">
                  <c:v>2021-09-07</c:v>
                </c:pt>
                <c:pt idx="100">
                  <c:v>2021-09-08</c:v>
                </c:pt>
                <c:pt idx="101">
                  <c:v>2021-09-09</c:v>
                </c:pt>
                <c:pt idx="102">
                  <c:v>2021-09-13</c:v>
                </c:pt>
                <c:pt idx="103">
                  <c:v>2021-09-14</c:v>
                </c:pt>
                <c:pt idx="104">
                  <c:v>2021-09-15</c:v>
                </c:pt>
                <c:pt idx="105">
                  <c:v>2021-09-16</c:v>
                </c:pt>
                <c:pt idx="106">
                  <c:v>2021-09-17</c:v>
                </c:pt>
                <c:pt idx="107">
                  <c:v>2021-09-20</c:v>
                </c:pt>
                <c:pt idx="108">
                  <c:v>2021-09-21</c:v>
                </c:pt>
                <c:pt idx="109">
                  <c:v>2021-09-22</c:v>
                </c:pt>
                <c:pt idx="110">
                  <c:v>2021-09-23</c:v>
                </c:pt>
                <c:pt idx="111">
                  <c:v>2021-09-24</c:v>
                </c:pt>
                <c:pt idx="112">
                  <c:v>2021-09-27</c:v>
                </c:pt>
                <c:pt idx="113">
                  <c:v>2021-09-28</c:v>
                </c:pt>
                <c:pt idx="114">
                  <c:v>2021-09-29</c:v>
                </c:pt>
                <c:pt idx="115">
                  <c:v>2021-09-30</c:v>
                </c:pt>
                <c:pt idx="116">
                  <c:v>2021-10-01</c:v>
                </c:pt>
                <c:pt idx="117">
                  <c:v>2021-10-04</c:v>
                </c:pt>
                <c:pt idx="118">
                  <c:v>2021-10-05</c:v>
                </c:pt>
                <c:pt idx="119">
                  <c:v>2021-10-06</c:v>
                </c:pt>
                <c:pt idx="120">
                  <c:v>2021-10-07</c:v>
                </c:pt>
                <c:pt idx="121">
                  <c:v>2021-10-08</c:v>
                </c:pt>
                <c:pt idx="122">
                  <c:v>2021-10-11</c:v>
                </c:pt>
                <c:pt idx="123">
                  <c:v>2021-10-12</c:v>
                </c:pt>
                <c:pt idx="124">
                  <c:v>2021-10-13</c:v>
                </c:pt>
                <c:pt idx="125">
                  <c:v>2021-10-14</c:v>
                </c:pt>
                <c:pt idx="126">
                  <c:v>2021-10-18</c:v>
                </c:pt>
                <c:pt idx="127">
                  <c:v>2021-10-19</c:v>
                </c:pt>
                <c:pt idx="128">
                  <c:v>2021-10-20</c:v>
                </c:pt>
                <c:pt idx="129">
                  <c:v>2021-10-21</c:v>
                </c:pt>
                <c:pt idx="130">
                  <c:v>2021-10-22</c:v>
                </c:pt>
                <c:pt idx="131">
                  <c:v>2021-10-25</c:v>
                </c:pt>
                <c:pt idx="132">
                  <c:v>2021-10-26</c:v>
                </c:pt>
                <c:pt idx="133">
                  <c:v>2021-10-27</c:v>
                </c:pt>
                <c:pt idx="134">
                  <c:v>2021-10-28</c:v>
                </c:pt>
                <c:pt idx="135">
                  <c:v>2021-10-29</c:v>
                </c:pt>
                <c:pt idx="136">
                  <c:v>2021-11-01</c:v>
                </c:pt>
                <c:pt idx="137">
                  <c:v>2021-11-02</c:v>
                </c:pt>
                <c:pt idx="138">
                  <c:v>2021-11-03</c:v>
                </c:pt>
                <c:pt idx="139">
                  <c:v>2021-11-04</c:v>
                </c:pt>
                <c:pt idx="140">
                  <c:v>2021-11-08</c:v>
                </c:pt>
                <c:pt idx="141">
                  <c:v>2021-11-09</c:v>
                </c:pt>
                <c:pt idx="142">
                  <c:v>2021-11-10</c:v>
                </c:pt>
                <c:pt idx="143">
                  <c:v>2021-11-11</c:v>
                </c:pt>
                <c:pt idx="144">
                  <c:v>2021-11-12</c:v>
                </c:pt>
                <c:pt idx="145">
                  <c:v>2021-11-15</c:v>
                </c:pt>
                <c:pt idx="146">
                  <c:v>2021-11-16</c:v>
                </c:pt>
                <c:pt idx="147">
                  <c:v>2021-11-17</c:v>
                </c:pt>
                <c:pt idx="148">
                  <c:v>2021-11-18</c:v>
                </c:pt>
                <c:pt idx="149">
                  <c:v>2021-11-22</c:v>
                </c:pt>
                <c:pt idx="150">
                  <c:v>2021-11-23</c:v>
                </c:pt>
                <c:pt idx="151">
                  <c:v>2021-11-24</c:v>
                </c:pt>
                <c:pt idx="152">
                  <c:v>2021-11-25</c:v>
                </c:pt>
                <c:pt idx="153">
                  <c:v>2021-11-26</c:v>
                </c:pt>
                <c:pt idx="154">
                  <c:v>2021-11-29</c:v>
                </c:pt>
                <c:pt idx="155">
                  <c:v>2021-11-30</c:v>
                </c:pt>
                <c:pt idx="156">
                  <c:v>2021-12-01</c:v>
                </c:pt>
                <c:pt idx="157">
                  <c:v>2021-12-02</c:v>
                </c:pt>
                <c:pt idx="158">
                  <c:v>2021-12-03</c:v>
                </c:pt>
                <c:pt idx="159">
                  <c:v>2021-12-06</c:v>
                </c:pt>
                <c:pt idx="160">
                  <c:v>2021-12-07</c:v>
                </c:pt>
                <c:pt idx="161">
                  <c:v>2021-12-08</c:v>
                </c:pt>
                <c:pt idx="162">
                  <c:v>2021-12-09</c:v>
                </c:pt>
                <c:pt idx="163">
                  <c:v>2021-12-10</c:v>
                </c:pt>
                <c:pt idx="164">
                  <c:v>2021-12-13</c:v>
                </c:pt>
                <c:pt idx="165">
                  <c:v>2021-12-14</c:v>
                </c:pt>
                <c:pt idx="166">
                  <c:v>2021-12-15</c:v>
                </c:pt>
                <c:pt idx="167">
                  <c:v>2021-12-16</c:v>
                </c:pt>
                <c:pt idx="168">
                  <c:v>2021-12-17</c:v>
                </c:pt>
                <c:pt idx="169">
                  <c:v>2021-12-20</c:v>
                </c:pt>
                <c:pt idx="170">
                  <c:v>2021-12-21</c:v>
                </c:pt>
                <c:pt idx="171">
                  <c:v>2021-12-22</c:v>
                </c:pt>
                <c:pt idx="172">
                  <c:v>2021-12-23</c:v>
                </c:pt>
                <c:pt idx="173">
                  <c:v>2021-12-24</c:v>
                </c:pt>
                <c:pt idx="174">
                  <c:v>2021-12-27</c:v>
                </c:pt>
                <c:pt idx="175">
                  <c:v>2021-12-28</c:v>
                </c:pt>
                <c:pt idx="176">
                  <c:v>2021-12-29</c:v>
                </c:pt>
                <c:pt idx="177">
                  <c:v>2021-12-30</c:v>
                </c:pt>
                <c:pt idx="178">
                  <c:v>2021-12-31</c:v>
                </c:pt>
                <c:pt idx="179">
                  <c:v>2022-01-03</c:v>
                </c:pt>
                <c:pt idx="180">
                  <c:v>2022-01-04</c:v>
                </c:pt>
                <c:pt idx="181">
                  <c:v>2022-01-05</c:v>
                </c:pt>
                <c:pt idx="182">
                  <c:v>2022-01-06</c:v>
                </c:pt>
                <c:pt idx="183">
                  <c:v>2022-01-07</c:v>
                </c:pt>
                <c:pt idx="184">
                  <c:v>2022-01-10</c:v>
                </c:pt>
                <c:pt idx="185">
                  <c:v>2022-01-11</c:v>
                </c:pt>
                <c:pt idx="186">
                  <c:v>2022-01-12</c:v>
                </c:pt>
                <c:pt idx="187">
                  <c:v>2022-01-13</c:v>
                </c:pt>
                <c:pt idx="188">
                  <c:v>2022-01-14</c:v>
                </c:pt>
                <c:pt idx="189">
                  <c:v>2022-01-17</c:v>
                </c:pt>
                <c:pt idx="190">
                  <c:v>2022-01-18</c:v>
                </c:pt>
                <c:pt idx="191">
                  <c:v>2022-01-19</c:v>
                </c:pt>
                <c:pt idx="192">
                  <c:v>2022-01-20</c:v>
                </c:pt>
                <c:pt idx="193">
                  <c:v>2022-01-21</c:v>
                </c:pt>
                <c:pt idx="194">
                  <c:v>2022-01-24</c:v>
                </c:pt>
                <c:pt idx="195">
                  <c:v>2022-01-25</c:v>
                </c:pt>
                <c:pt idx="196">
                  <c:v>2022-01-27</c:v>
                </c:pt>
                <c:pt idx="197">
                  <c:v>2022-01-28</c:v>
                </c:pt>
                <c:pt idx="198">
                  <c:v>2022-01-31</c:v>
                </c:pt>
                <c:pt idx="199">
                  <c:v>2022-02-01</c:v>
                </c:pt>
                <c:pt idx="200">
                  <c:v>2022-02-02</c:v>
                </c:pt>
                <c:pt idx="201">
                  <c:v>2022-02-03</c:v>
                </c:pt>
                <c:pt idx="202">
                  <c:v>2022-02-04</c:v>
                </c:pt>
                <c:pt idx="203">
                  <c:v>2022-02-07</c:v>
                </c:pt>
                <c:pt idx="204">
                  <c:v>2022-02-08</c:v>
                </c:pt>
                <c:pt idx="205">
                  <c:v>2022-02-09</c:v>
                </c:pt>
                <c:pt idx="206">
                  <c:v>2022-02-10</c:v>
                </c:pt>
                <c:pt idx="207">
                  <c:v>2022-02-11</c:v>
                </c:pt>
                <c:pt idx="208">
                  <c:v>2022-02-14</c:v>
                </c:pt>
                <c:pt idx="209">
                  <c:v>2022-02-15</c:v>
                </c:pt>
                <c:pt idx="210">
                  <c:v>2022-02-16</c:v>
                </c:pt>
                <c:pt idx="211">
                  <c:v>2022-02-17</c:v>
                </c:pt>
                <c:pt idx="212">
                  <c:v>2022-02-18</c:v>
                </c:pt>
                <c:pt idx="213">
                  <c:v>2022-02-21</c:v>
                </c:pt>
                <c:pt idx="214">
                  <c:v>2022-02-22</c:v>
                </c:pt>
                <c:pt idx="215">
                  <c:v>2022-02-23</c:v>
                </c:pt>
                <c:pt idx="216">
                  <c:v>2022-02-24</c:v>
                </c:pt>
                <c:pt idx="217">
                  <c:v>2022-02-25</c:v>
                </c:pt>
                <c:pt idx="218">
                  <c:v>2022-02-28</c:v>
                </c:pt>
                <c:pt idx="219">
                  <c:v>2022-03-02</c:v>
                </c:pt>
                <c:pt idx="220">
                  <c:v>2022-03-03</c:v>
                </c:pt>
                <c:pt idx="221">
                  <c:v>2022-03-04</c:v>
                </c:pt>
                <c:pt idx="222">
                  <c:v>2022-03-07</c:v>
                </c:pt>
                <c:pt idx="223">
                  <c:v>2022-03-08</c:v>
                </c:pt>
                <c:pt idx="224">
                  <c:v>2022-03-09</c:v>
                </c:pt>
                <c:pt idx="225">
                  <c:v>2022-03-10</c:v>
                </c:pt>
                <c:pt idx="226">
                  <c:v>2022-03-11</c:v>
                </c:pt>
                <c:pt idx="227">
                  <c:v>2022-03-14</c:v>
                </c:pt>
                <c:pt idx="228">
                  <c:v>2022-03-15</c:v>
                </c:pt>
                <c:pt idx="229">
                  <c:v>2022-03-16</c:v>
                </c:pt>
                <c:pt idx="230">
                  <c:v>2022-03-17</c:v>
                </c:pt>
                <c:pt idx="231">
                  <c:v>2022-03-21</c:v>
                </c:pt>
                <c:pt idx="232">
                  <c:v>2022-03-22</c:v>
                </c:pt>
                <c:pt idx="233">
                  <c:v>2022-03-23</c:v>
                </c:pt>
                <c:pt idx="234">
                  <c:v>2022-03-24</c:v>
                </c:pt>
                <c:pt idx="235">
                  <c:v>2022-03-25</c:v>
                </c:pt>
                <c:pt idx="236">
                  <c:v>2022-03-28</c:v>
                </c:pt>
                <c:pt idx="237">
                  <c:v>2022-03-29</c:v>
                </c:pt>
                <c:pt idx="238">
                  <c:v>2022-03-30</c:v>
                </c:pt>
                <c:pt idx="239">
                  <c:v>2022-03-31</c:v>
                </c:pt>
                <c:pt idx="240">
                  <c:v>2022-04-01</c:v>
                </c:pt>
                <c:pt idx="241">
                  <c:v>2022-04-04</c:v>
                </c:pt>
                <c:pt idx="242">
                  <c:v>2022-04-05</c:v>
                </c:pt>
                <c:pt idx="243">
                  <c:v>2022-04-06</c:v>
                </c:pt>
                <c:pt idx="244">
                  <c:v>2022-04-07</c:v>
                </c:pt>
                <c:pt idx="245">
                  <c:v>2022-04-08</c:v>
                </c:pt>
                <c:pt idx="246">
                  <c:v>2022-04-11</c:v>
                </c:pt>
                <c:pt idx="247">
                  <c:v>2022-04-12</c:v>
                </c:pt>
                <c:pt idx="248">
                  <c:v>2022-04-13</c:v>
                </c:pt>
                <c:pt idx="249">
                  <c:v>2022-04-18</c:v>
                </c:pt>
                <c:pt idx="250">
                  <c:v>2022-04-19</c:v>
                </c:pt>
                <c:pt idx="251">
                  <c:v>2022-04-20</c:v>
                </c:pt>
                <c:pt idx="252">
                  <c:v>2022-04-21</c:v>
                </c:pt>
                <c:pt idx="253">
                  <c:v>2022-04-22</c:v>
                </c:pt>
                <c:pt idx="254">
                  <c:v>2022-04-25</c:v>
                </c:pt>
                <c:pt idx="255">
                  <c:v>2022-04-26</c:v>
                </c:pt>
                <c:pt idx="256">
                  <c:v>2022-04-27</c:v>
                </c:pt>
                <c:pt idx="257">
                  <c:v>2022-04-28</c:v>
                </c:pt>
                <c:pt idx="258">
                  <c:v>2022-04-29</c:v>
                </c:pt>
                <c:pt idx="259">
                  <c:v>2022-05-02</c:v>
                </c:pt>
                <c:pt idx="260">
                  <c:v>2022-05-04</c:v>
                </c:pt>
                <c:pt idx="261">
                  <c:v>2022-05-05</c:v>
                </c:pt>
                <c:pt idx="262">
                  <c:v>2022-05-06</c:v>
                </c:pt>
                <c:pt idx="263">
                  <c:v>2022-05-09</c:v>
                </c:pt>
                <c:pt idx="264">
                  <c:v>2022-05-10</c:v>
                </c:pt>
                <c:pt idx="265">
                  <c:v>2022-05-11</c:v>
                </c:pt>
                <c:pt idx="266">
                  <c:v>2022-05-12</c:v>
                </c:pt>
                <c:pt idx="267">
                  <c:v>2022-05-13</c:v>
                </c:pt>
                <c:pt idx="268">
                  <c:v>2022-05-16</c:v>
                </c:pt>
                <c:pt idx="269">
                  <c:v>2022-05-17</c:v>
                </c:pt>
                <c:pt idx="270">
                  <c:v>2022-05-18</c:v>
                </c:pt>
                <c:pt idx="271">
                  <c:v>2022-05-19</c:v>
                </c:pt>
                <c:pt idx="272">
                  <c:v>2022-05-20</c:v>
                </c:pt>
                <c:pt idx="273">
                  <c:v>2022-05-23</c:v>
                </c:pt>
                <c:pt idx="274">
                  <c:v>2022-05-24</c:v>
                </c:pt>
                <c:pt idx="275">
                  <c:v>2022-05-25</c:v>
                </c:pt>
                <c:pt idx="276">
                  <c:v>2022-05-26</c:v>
                </c:pt>
                <c:pt idx="277">
                  <c:v>2022-05-27</c:v>
                </c:pt>
                <c:pt idx="278">
                  <c:v>2022-05-30</c:v>
                </c:pt>
                <c:pt idx="279">
                  <c:v>2022-05-31</c:v>
                </c:pt>
                <c:pt idx="280">
                  <c:v>2022-06-01</c:v>
                </c:pt>
                <c:pt idx="281">
                  <c:v>2022-06-02</c:v>
                </c:pt>
                <c:pt idx="282">
                  <c:v>2022-06-03</c:v>
                </c:pt>
                <c:pt idx="283">
                  <c:v>2022-06-06</c:v>
                </c:pt>
                <c:pt idx="284">
                  <c:v>2022-06-07</c:v>
                </c:pt>
                <c:pt idx="285">
                  <c:v>2022-06-08</c:v>
                </c:pt>
                <c:pt idx="286">
                  <c:v>2022-06-09</c:v>
                </c:pt>
                <c:pt idx="287">
                  <c:v>2022-06-10</c:v>
                </c:pt>
                <c:pt idx="288">
                  <c:v>2022-06-13</c:v>
                </c:pt>
                <c:pt idx="289">
                  <c:v>2022-06-14</c:v>
                </c:pt>
                <c:pt idx="290">
                  <c:v>2022-06-15</c:v>
                </c:pt>
                <c:pt idx="291">
                  <c:v>2022-06-16</c:v>
                </c:pt>
                <c:pt idx="292">
                  <c:v>2022-06-17</c:v>
                </c:pt>
                <c:pt idx="293">
                  <c:v>2022-06-20</c:v>
                </c:pt>
                <c:pt idx="294">
                  <c:v>2022-06-21</c:v>
                </c:pt>
                <c:pt idx="295">
                  <c:v>2022-06-22</c:v>
                </c:pt>
                <c:pt idx="296">
                  <c:v>2022-06-23</c:v>
                </c:pt>
                <c:pt idx="297">
                  <c:v>2022-06-24</c:v>
                </c:pt>
                <c:pt idx="298">
                  <c:v>2022-06-27</c:v>
                </c:pt>
                <c:pt idx="299">
                  <c:v>2022-06-28</c:v>
                </c:pt>
                <c:pt idx="300">
                  <c:v>2022-06-29</c:v>
                </c:pt>
                <c:pt idx="301">
                  <c:v>2022-06-30</c:v>
                </c:pt>
                <c:pt idx="302">
                  <c:v>2022-07-01</c:v>
                </c:pt>
                <c:pt idx="303">
                  <c:v>2022-07-04</c:v>
                </c:pt>
                <c:pt idx="304">
                  <c:v>2022-07-05</c:v>
                </c:pt>
                <c:pt idx="305">
                  <c:v>2022-07-06</c:v>
                </c:pt>
                <c:pt idx="306">
                  <c:v>2022-07-07</c:v>
                </c:pt>
                <c:pt idx="307">
                  <c:v>2022-07-08</c:v>
                </c:pt>
                <c:pt idx="308">
                  <c:v>2022-07-11</c:v>
                </c:pt>
                <c:pt idx="309">
                  <c:v>2022-07-12</c:v>
                </c:pt>
                <c:pt idx="310">
                  <c:v>2022-07-13</c:v>
                </c:pt>
                <c:pt idx="311">
                  <c:v>2022-07-14</c:v>
                </c:pt>
                <c:pt idx="312">
                  <c:v>2022-07-15</c:v>
                </c:pt>
                <c:pt idx="313">
                  <c:v>2022-07-18</c:v>
                </c:pt>
                <c:pt idx="314">
                  <c:v>2022-07-19</c:v>
                </c:pt>
                <c:pt idx="315">
                  <c:v>2022-07-20</c:v>
                </c:pt>
                <c:pt idx="316">
                  <c:v>2022-07-21</c:v>
                </c:pt>
                <c:pt idx="317">
                  <c:v>2022-07-22</c:v>
                </c:pt>
                <c:pt idx="318">
                  <c:v>2022-07-25</c:v>
                </c:pt>
                <c:pt idx="319">
                  <c:v>2022-07-26</c:v>
                </c:pt>
                <c:pt idx="320">
                  <c:v>2022-07-27</c:v>
                </c:pt>
                <c:pt idx="321">
                  <c:v>2022-07-28</c:v>
                </c:pt>
                <c:pt idx="322">
                  <c:v>2022-07-29</c:v>
                </c:pt>
                <c:pt idx="323">
                  <c:v>2022-08-01</c:v>
                </c:pt>
                <c:pt idx="324">
                  <c:v>2022-08-02</c:v>
                </c:pt>
                <c:pt idx="325">
                  <c:v>2022-08-03</c:v>
                </c:pt>
                <c:pt idx="326">
                  <c:v>2022-08-04</c:v>
                </c:pt>
                <c:pt idx="327">
                  <c:v>2022-08-05</c:v>
                </c:pt>
                <c:pt idx="328">
                  <c:v>2022-08-08</c:v>
                </c:pt>
                <c:pt idx="329">
                  <c:v>2022-08-10</c:v>
                </c:pt>
                <c:pt idx="330">
                  <c:v>2022-08-11</c:v>
                </c:pt>
                <c:pt idx="331">
                  <c:v>2022-08-12</c:v>
                </c:pt>
                <c:pt idx="332">
                  <c:v>2022-08-16</c:v>
                </c:pt>
                <c:pt idx="333">
                  <c:v>2022-08-17</c:v>
                </c:pt>
                <c:pt idx="334">
                  <c:v>2022-08-18</c:v>
                </c:pt>
                <c:pt idx="335">
                  <c:v>2022-08-19</c:v>
                </c:pt>
                <c:pt idx="336">
                  <c:v>2022-08-22</c:v>
                </c:pt>
                <c:pt idx="337">
                  <c:v>2022-08-23</c:v>
                </c:pt>
                <c:pt idx="338">
                  <c:v>2022-08-24</c:v>
                </c:pt>
                <c:pt idx="339">
                  <c:v>2022-08-25</c:v>
                </c:pt>
                <c:pt idx="340">
                  <c:v>2022-08-26</c:v>
                </c:pt>
                <c:pt idx="341">
                  <c:v>2022-08-29</c:v>
                </c:pt>
                <c:pt idx="342">
                  <c:v>2022-08-30</c:v>
                </c:pt>
                <c:pt idx="343">
                  <c:v>2022-09-01</c:v>
                </c:pt>
                <c:pt idx="344">
                  <c:v>2022-09-02</c:v>
                </c:pt>
                <c:pt idx="345">
                  <c:v>2022-09-05</c:v>
                </c:pt>
                <c:pt idx="346">
                  <c:v>2022-09-06</c:v>
                </c:pt>
                <c:pt idx="347">
                  <c:v>2022-09-07</c:v>
                </c:pt>
                <c:pt idx="348">
                  <c:v>2022-09-08</c:v>
                </c:pt>
                <c:pt idx="349">
                  <c:v>2022-09-09</c:v>
                </c:pt>
                <c:pt idx="350">
                  <c:v>2022-09-12</c:v>
                </c:pt>
                <c:pt idx="351">
                  <c:v>2022-09-13</c:v>
                </c:pt>
                <c:pt idx="352">
                  <c:v>2022-09-14</c:v>
                </c:pt>
                <c:pt idx="353">
                  <c:v>2022-09-15</c:v>
                </c:pt>
                <c:pt idx="354">
                  <c:v>2022-09-16</c:v>
                </c:pt>
                <c:pt idx="355">
                  <c:v>2022-09-19</c:v>
                </c:pt>
                <c:pt idx="356">
                  <c:v>2022-09-20</c:v>
                </c:pt>
                <c:pt idx="357">
                  <c:v>2022-09-21</c:v>
                </c:pt>
                <c:pt idx="358">
                  <c:v>2022-09-22</c:v>
                </c:pt>
                <c:pt idx="359">
                  <c:v>2022-09-23</c:v>
                </c:pt>
                <c:pt idx="360">
                  <c:v>2022-09-26</c:v>
                </c:pt>
                <c:pt idx="361">
                  <c:v>2022-09-27</c:v>
                </c:pt>
                <c:pt idx="362">
                  <c:v>2022-09-28</c:v>
                </c:pt>
                <c:pt idx="363">
                  <c:v>2022-09-29</c:v>
                </c:pt>
                <c:pt idx="364">
                  <c:v>2022-09-30</c:v>
                </c:pt>
                <c:pt idx="365">
                  <c:v>2022-10-03</c:v>
                </c:pt>
                <c:pt idx="366">
                  <c:v>2022-10-04</c:v>
                </c:pt>
                <c:pt idx="367">
                  <c:v>2022-10-06</c:v>
                </c:pt>
                <c:pt idx="368">
                  <c:v>2022-10-07</c:v>
                </c:pt>
                <c:pt idx="369">
                  <c:v>2022-10-10</c:v>
                </c:pt>
                <c:pt idx="370">
                  <c:v>2022-10-11</c:v>
                </c:pt>
                <c:pt idx="371">
                  <c:v>2022-10-12</c:v>
                </c:pt>
                <c:pt idx="372">
                  <c:v>2022-10-13</c:v>
                </c:pt>
                <c:pt idx="373">
                  <c:v>2022-10-14</c:v>
                </c:pt>
                <c:pt idx="374">
                  <c:v>2022-10-17</c:v>
                </c:pt>
                <c:pt idx="375">
                  <c:v>2022-10-18</c:v>
                </c:pt>
                <c:pt idx="376">
                  <c:v>2022-10-19</c:v>
                </c:pt>
                <c:pt idx="377">
                  <c:v>2022-10-20</c:v>
                </c:pt>
                <c:pt idx="378">
                  <c:v>2022-10-21</c:v>
                </c:pt>
                <c:pt idx="379">
                  <c:v>2022-10-24</c:v>
                </c:pt>
                <c:pt idx="380">
                  <c:v>2022-10-25</c:v>
                </c:pt>
                <c:pt idx="381">
                  <c:v>2022-10-27</c:v>
                </c:pt>
                <c:pt idx="382">
                  <c:v>2022-10-28</c:v>
                </c:pt>
                <c:pt idx="383">
                  <c:v>2022-10-31</c:v>
                </c:pt>
                <c:pt idx="384">
                  <c:v>2022-11-01</c:v>
                </c:pt>
                <c:pt idx="385">
                  <c:v>2022-11-02</c:v>
                </c:pt>
                <c:pt idx="386">
                  <c:v>2022-11-03</c:v>
                </c:pt>
                <c:pt idx="387">
                  <c:v>2022-11-04</c:v>
                </c:pt>
                <c:pt idx="388">
                  <c:v>2022-11-07</c:v>
                </c:pt>
                <c:pt idx="389">
                  <c:v>2022-11-09</c:v>
                </c:pt>
                <c:pt idx="390">
                  <c:v>2022-11-10</c:v>
                </c:pt>
                <c:pt idx="391">
                  <c:v>2022-11-11</c:v>
                </c:pt>
                <c:pt idx="392">
                  <c:v>2022-11-14</c:v>
                </c:pt>
                <c:pt idx="393">
                  <c:v>2022-11-15</c:v>
                </c:pt>
                <c:pt idx="394">
                  <c:v>2022-11-16</c:v>
                </c:pt>
                <c:pt idx="395">
                  <c:v>2022-11-17</c:v>
                </c:pt>
                <c:pt idx="396">
                  <c:v>2022-11-18</c:v>
                </c:pt>
                <c:pt idx="397">
                  <c:v>2022-11-21</c:v>
                </c:pt>
                <c:pt idx="398">
                  <c:v>2022-11-22</c:v>
                </c:pt>
                <c:pt idx="399">
                  <c:v>2022-11-23</c:v>
                </c:pt>
                <c:pt idx="400">
                  <c:v>2022-11-24</c:v>
                </c:pt>
                <c:pt idx="401">
                  <c:v>2022-11-25</c:v>
                </c:pt>
                <c:pt idx="402">
                  <c:v>2022-11-28</c:v>
                </c:pt>
                <c:pt idx="403">
                  <c:v>2022-11-29</c:v>
                </c:pt>
                <c:pt idx="404">
                  <c:v>2022-11-30</c:v>
                </c:pt>
                <c:pt idx="405">
                  <c:v>2022-12-01</c:v>
                </c:pt>
                <c:pt idx="406">
                  <c:v>2022-12-02</c:v>
                </c:pt>
                <c:pt idx="407">
                  <c:v>2022-12-05</c:v>
                </c:pt>
                <c:pt idx="408">
                  <c:v>2022-12-06</c:v>
                </c:pt>
                <c:pt idx="409">
                  <c:v>2022-12-07</c:v>
                </c:pt>
                <c:pt idx="410">
                  <c:v>2022-12-08</c:v>
                </c:pt>
                <c:pt idx="411">
                  <c:v>2022-12-09</c:v>
                </c:pt>
                <c:pt idx="412">
                  <c:v>2022-12-12</c:v>
                </c:pt>
                <c:pt idx="413">
                  <c:v>2022-12-13</c:v>
                </c:pt>
                <c:pt idx="414">
                  <c:v>2022-12-14</c:v>
                </c:pt>
                <c:pt idx="415">
                  <c:v>2022-12-15</c:v>
                </c:pt>
                <c:pt idx="416">
                  <c:v>2022-12-16</c:v>
                </c:pt>
                <c:pt idx="417">
                  <c:v>2022-12-19</c:v>
                </c:pt>
                <c:pt idx="418">
                  <c:v>2022-12-20</c:v>
                </c:pt>
                <c:pt idx="419">
                  <c:v>2022-12-21</c:v>
                </c:pt>
                <c:pt idx="420">
                  <c:v>2022-12-22</c:v>
                </c:pt>
                <c:pt idx="421">
                  <c:v>2022-12-23</c:v>
                </c:pt>
                <c:pt idx="422">
                  <c:v>2022-12-26</c:v>
                </c:pt>
                <c:pt idx="423">
                  <c:v>2022-12-27</c:v>
                </c:pt>
                <c:pt idx="424">
                  <c:v>2022-12-28</c:v>
                </c:pt>
                <c:pt idx="425">
                  <c:v>2022-12-29</c:v>
                </c:pt>
                <c:pt idx="426">
                  <c:v>2022-12-30</c:v>
                </c:pt>
                <c:pt idx="427">
                  <c:v>2023-01-02</c:v>
                </c:pt>
                <c:pt idx="428">
                  <c:v>2023-01-03</c:v>
                </c:pt>
                <c:pt idx="429">
                  <c:v>2023-01-04</c:v>
                </c:pt>
                <c:pt idx="430">
                  <c:v>2023-01-05</c:v>
                </c:pt>
                <c:pt idx="431">
                  <c:v>2023-01-06</c:v>
                </c:pt>
                <c:pt idx="432">
                  <c:v>2023-01-09</c:v>
                </c:pt>
                <c:pt idx="433">
                  <c:v>2023-01-10</c:v>
                </c:pt>
                <c:pt idx="434">
                  <c:v>2023-01-11</c:v>
                </c:pt>
                <c:pt idx="435">
                  <c:v>2023-01-12</c:v>
                </c:pt>
                <c:pt idx="436">
                  <c:v>2023-01-13</c:v>
                </c:pt>
                <c:pt idx="437">
                  <c:v>2023-01-16</c:v>
                </c:pt>
                <c:pt idx="438">
                  <c:v>2023-01-17</c:v>
                </c:pt>
                <c:pt idx="439">
                  <c:v>2023-01-18</c:v>
                </c:pt>
                <c:pt idx="440">
                  <c:v>2023-01-19</c:v>
                </c:pt>
                <c:pt idx="441">
                  <c:v>2023-01-20</c:v>
                </c:pt>
                <c:pt idx="442">
                  <c:v>2023-01-23</c:v>
                </c:pt>
                <c:pt idx="443">
                  <c:v>2023-01-24</c:v>
                </c:pt>
                <c:pt idx="444">
                  <c:v>2023-01-25</c:v>
                </c:pt>
                <c:pt idx="445">
                  <c:v>2023-01-27</c:v>
                </c:pt>
                <c:pt idx="446">
                  <c:v>2023-01-30</c:v>
                </c:pt>
                <c:pt idx="447">
                  <c:v>2023-01-31</c:v>
                </c:pt>
                <c:pt idx="448">
                  <c:v>2023-02-01</c:v>
                </c:pt>
                <c:pt idx="449">
                  <c:v>2023-02-02</c:v>
                </c:pt>
                <c:pt idx="450">
                  <c:v>2023-02-03</c:v>
                </c:pt>
                <c:pt idx="451">
                  <c:v>2023-02-06</c:v>
                </c:pt>
                <c:pt idx="452">
                  <c:v>2023-02-07</c:v>
                </c:pt>
                <c:pt idx="453">
                  <c:v>2023-02-08</c:v>
                </c:pt>
                <c:pt idx="454">
                  <c:v>2023-02-09</c:v>
                </c:pt>
                <c:pt idx="455">
                  <c:v>2023-02-10</c:v>
                </c:pt>
                <c:pt idx="456">
                  <c:v>2023-02-13</c:v>
                </c:pt>
                <c:pt idx="457">
                  <c:v>2023-02-14</c:v>
                </c:pt>
                <c:pt idx="458">
                  <c:v>2023-02-15</c:v>
                </c:pt>
                <c:pt idx="459">
                  <c:v>2023-02-16</c:v>
                </c:pt>
                <c:pt idx="460">
                  <c:v>2023-02-17</c:v>
                </c:pt>
                <c:pt idx="461">
                  <c:v>2023-02-20</c:v>
                </c:pt>
                <c:pt idx="462">
                  <c:v>2023-02-21</c:v>
                </c:pt>
                <c:pt idx="463">
                  <c:v>2023-02-22</c:v>
                </c:pt>
                <c:pt idx="464">
                  <c:v>2023-02-23</c:v>
                </c:pt>
                <c:pt idx="465">
                  <c:v>2023-02-24</c:v>
                </c:pt>
                <c:pt idx="466">
                  <c:v>2023-02-27</c:v>
                </c:pt>
                <c:pt idx="467">
                  <c:v>2023-02-28</c:v>
                </c:pt>
                <c:pt idx="468">
                  <c:v>2023-03-01</c:v>
                </c:pt>
                <c:pt idx="469">
                  <c:v>2023-03-02</c:v>
                </c:pt>
                <c:pt idx="470">
                  <c:v>2023-03-03</c:v>
                </c:pt>
                <c:pt idx="471">
                  <c:v>2023-03-06</c:v>
                </c:pt>
                <c:pt idx="472">
                  <c:v>2023-03-08</c:v>
                </c:pt>
                <c:pt idx="473">
                  <c:v>2023-03-09</c:v>
                </c:pt>
                <c:pt idx="474">
                  <c:v>2023-03-10</c:v>
                </c:pt>
                <c:pt idx="475">
                  <c:v>2023-03-13</c:v>
                </c:pt>
                <c:pt idx="476">
                  <c:v>2023-03-14</c:v>
                </c:pt>
                <c:pt idx="477">
                  <c:v>2023-03-15</c:v>
                </c:pt>
                <c:pt idx="478">
                  <c:v>2023-03-16</c:v>
                </c:pt>
                <c:pt idx="479">
                  <c:v>2023-03-17</c:v>
                </c:pt>
                <c:pt idx="480">
                  <c:v>2023-03-20</c:v>
                </c:pt>
                <c:pt idx="481">
                  <c:v>2023-03-21</c:v>
                </c:pt>
                <c:pt idx="482">
                  <c:v>2023-03-22</c:v>
                </c:pt>
                <c:pt idx="483">
                  <c:v>2023-03-23</c:v>
                </c:pt>
                <c:pt idx="484">
                  <c:v>2023-03-24</c:v>
                </c:pt>
                <c:pt idx="485">
                  <c:v>2023-03-27</c:v>
                </c:pt>
                <c:pt idx="486">
                  <c:v>2023-03-28</c:v>
                </c:pt>
                <c:pt idx="487">
                  <c:v>2023-03-29</c:v>
                </c:pt>
                <c:pt idx="488">
                  <c:v>2023-03-31</c:v>
                </c:pt>
                <c:pt idx="489">
                  <c:v>2023-04-03</c:v>
                </c:pt>
                <c:pt idx="490">
                  <c:v>2023-04-05</c:v>
                </c:pt>
                <c:pt idx="491">
                  <c:v>2023-04-06</c:v>
                </c:pt>
                <c:pt idx="492">
                  <c:v>2023-04-10</c:v>
                </c:pt>
                <c:pt idx="493">
                  <c:v>2023-04-11</c:v>
                </c:pt>
                <c:pt idx="494">
                  <c:v>2023-04-12</c:v>
                </c:pt>
                <c:pt idx="495">
                  <c:v>2023-04-13</c:v>
                </c:pt>
                <c:pt idx="496">
                  <c:v>2023-04-17</c:v>
                </c:pt>
                <c:pt idx="497">
                  <c:v>2023-04-18</c:v>
                </c:pt>
                <c:pt idx="498">
                  <c:v>2023-04-19</c:v>
                </c:pt>
                <c:pt idx="499">
                  <c:v>2023-04-20</c:v>
                </c:pt>
                <c:pt idx="500">
                  <c:v>2023-04-21</c:v>
                </c:pt>
                <c:pt idx="501">
                  <c:v>2023-04-24</c:v>
                </c:pt>
                <c:pt idx="502">
                  <c:v>2023-04-25</c:v>
                </c:pt>
                <c:pt idx="503">
                  <c:v>2023-04-26</c:v>
                </c:pt>
                <c:pt idx="504">
                  <c:v>2023-04-27</c:v>
                </c:pt>
                <c:pt idx="505">
                  <c:v>2023-04-28</c:v>
                </c:pt>
                <c:pt idx="506">
                  <c:v>2023-05-02</c:v>
                </c:pt>
                <c:pt idx="507">
                  <c:v>2023-05-03</c:v>
                </c:pt>
                <c:pt idx="508">
                  <c:v>2023-05-04</c:v>
                </c:pt>
                <c:pt idx="509">
                  <c:v>2023-05-05</c:v>
                </c:pt>
                <c:pt idx="510">
                  <c:v>2023-05-08</c:v>
                </c:pt>
                <c:pt idx="511">
                  <c:v>2023-05-09</c:v>
                </c:pt>
                <c:pt idx="512">
                  <c:v>2023-05-10</c:v>
                </c:pt>
                <c:pt idx="513">
                  <c:v>2023-05-11</c:v>
                </c:pt>
                <c:pt idx="514">
                  <c:v>2023-05-12</c:v>
                </c:pt>
                <c:pt idx="515">
                  <c:v>2023-05-15</c:v>
                </c:pt>
                <c:pt idx="516">
                  <c:v>2023-05-16</c:v>
                </c:pt>
                <c:pt idx="517">
                  <c:v>2023-05-17</c:v>
                </c:pt>
                <c:pt idx="518">
                  <c:v>2023-05-18</c:v>
                </c:pt>
                <c:pt idx="519">
                  <c:v>2023-05-19</c:v>
                </c:pt>
                <c:pt idx="520">
                  <c:v>2023-05-22</c:v>
                </c:pt>
                <c:pt idx="521">
                  <c:v>2023-05-23</c:v>
                </c:pt>
                <c:pt idx="522">
                  <c:v>2023-05-24</c:v>
                </c:pt>
                <c:pt idx="523">
                  <c:v>2023-05-25</c:v>
                </c:pt>
                <c:pt idx="524">
                  <c:v>2023-05-26</c:v>
                </c:pt>
                <c:pt idx="525">
                  <c:v>2023-05-29</c:v>
                </c:pt>
                <c:pt idx="526">
                  <c:v>2023-05-30</c:v>
                </c:pt>
                <c:pt idx="527">
                  <c:v>2023-05-31</c:v>
                </c:pt>
                <c:pt idx="528">
                  <c:v>2023-06-01</c:v>
                </c:pt>
                <c:pt idx="529">
                  <c:v>2023-06-02</c:v>
                </c:pt>
                <c:pt idx="530">
                  <c:v>2023-06-05</c:v>
                </c:pt>
                <c:pt idx="531">
                  <c:v>2023-06-06</c:v>
                </c:pt>
                <c:pt idx="532">
                  <c:v>2023-06-07</c:v>
                </c:pt>
                <c:pt idx="533">
                  <c:v>2023-06-08</c:v>
                </c:pt>
                <c:pt idx="534">
                  <c:v>2023-06-09</c:v>
                </c:pt>
                <c:pt idx="535">
                  <c:v>2023-06-12</c:v>
                </c:pt>
                <c:pt idx="536">
                  <c:v>2023-06-13</c:v>
                </c:pt>
                <c:pt idx="537">
                  <c:v>2023-06-14</c:v>
                </c:pt>
                <c:pt idx="538">
                  <c:v>2023-06-15</c:v>
                </c:pt>
                <c:pt idx="539">
                  <c:v>2023-06-16</c:v>
                </c:pt>
                <c:pt idx="540">
                  <c:v>2023-06-19</c:v>
                </c:pt>
                <c:pt idx="541">
                  <c:v>2023-06-20</c:v>
                </c:pt>
                <c:pt idx="542">
                  <c:v>2023-06-21</c:v>
                </c:pt>
                <c:pt idx="543">
                  <c:v>2023-06-22</c:v>
                </c:pt>
                <c:pt idx="544">
                  <c:v>2023-06-23</c:v>
                </c:pt>
                <c:pt idx="545">
                  <c:v>2023-06-26</c:v>
                </c:pt>
                <c:pt idx="546">
                  <c:v>2023-06-27</c:v>
                </c:pt>
                <c:pt idx="547">
                  <c:v>2023-06-28</c:v>
                </c:pt>
                <c:pt idx="548">
                  <c:v>2023-06-30</c:v>
                </c:pt>
                <c:pt idx="549">
                  <c:v>2023-07-03</c:v>
                </c:pt>
                <c:pt idx="550">
                  <c:v>2023-07-04</c:v>
                </c:pt>
                <c:pt idx="551">
                  <c:v>2023-07-05</c:v>
                </c:pt>
                <c:pt idx="552">
                  <c:v>2023-07-06</c:v>
                </c:pt>
                <c:pt idx="553">
                  <c:v>2023-07-07</c:v>
                </c:pt>
                <c:pt idx="554">
                  <c:v>2023-07-10</c:v>
                </c:pt>
                <c:pt idx="555">
                  <c:v>2023-07-11</c:v>
                </c:pt>
                <c:pt idx="556">
                  <c:v>2023-07-12</c:v>
                </c:pt>
                <c:pt idx="557">
                  <c:v>2023-07-13</c:v>
                </c:pt>
                <c:pt idx="558">
                  <c:v>2023-07-14</c:v>
                </c:pt>
                <c:pt idx="559">
                  <c:v>2023-07-17</c:v>
                </c:pt>
                <c:pt idx="560">
                  <c:v>2023-07-18</c:v>
                </c:pt>
                <c:pt idx="561">
                  <c:v>2023-07-19</c:v>
                </c:pt>
                <c:pt idx="562">
                  <c:v>2023-07-20</c:v>
                </c:pt>
                <c:pt idx="563">
                  <c:v>2023-07-21</c:v>
                </c:pt>
                <c:pt idx="564">
                  <c:v>2023-07-24</c:v>
                </c:pt>
                <c:pt idx="565">
                  <c:v>2023-07-25</c:v>
                </c:pt>
                <c:pt idx="566">
                  <c:v>2023-07-26</c:v>
                </c:pt>
                <c:pt idx="567">
                  <c:v>2023-07-27</c:v>
                </c:pt>
                <c:pt idx="568">
                  <c:v>2023-07-28</c:v>
                </c:pt>
                <c:pt idx="569">
                  <c:v>2023-07-31</c:v>
                </c:pt>
                <c:pt idx="570">
                  <c:v>2023-08-01</c:v>
                </c:pt>
                <c:pt idx="571">
                  <c:v>2023-08-02</c:v>
                </c:pt>
                <c:pt idx="572">
                  <c:v>2023-08-03</c:v>
                </c:pt>
                <c:pt idx="573">
                  <c:v>2023-08-04</c:v>
                </c:pt>
                <c:pt idx="574">
                  <c:v>2023-08-07</c:v>
                </c:pt>
                <c:pt idx="575">
                  <c:v>2023-08-08</c:v>
                </c:pt>
                <c:pt idx="576">
                  <c:v>2023-08-09</c:v>
                </c:pt>
                <c:pt idx="577">
                  <c:v>2023-08-10</c:v>
                </c:pt>
                <c:pt idx="578">
                  <c:v>2023-08-11</c:v>
                </c:pt>
                <c:pt idx="579">
                  <c:v>2023-08-14</c:v>
                </c:pt>
                <c:pt idx="580">
                  <c:v>2023-08-16</c:v>
                </c:pt>
                <c:pt idx="581">
                  <c:v>2023-08-17</c:v>
                </c:pt>
                <c:pt idx="582">
                  <c:v>2023-08-18</c:v>
                </c:pt>
                <c:pt idx="583">
                  <c:v>2023-08-21</c:v>
                </c:pt>
                <c:pt idx="584">
                  <c:v>2023-08-22</c:v>
                </c:pt>
                <c:pt idx="585">
                  <c:v>2023-08-23</c:v>
                </c:pt>
                <c:pt idx="586">
                  <c:v>2023-08-24</c:v>
                </c:pt>
                <c:pt idx="587">
                  <c:v>2023-08-25</c:v>
                </c:pt>
                <c:pt idx="588">
                  <c:v>2023-08-28</c:v>
                </c:pt>
                <c:pt idx="589">
                  <c:v>2023-08-29</c:v>
                </c:pt>
                <c:pt idx="590">
                  <c:v>2023-08-30</c:v>
                </c:pt>
                <c:pt idx="591">
                  <c:v>2023-08-31</c:v>
                </c:pt>
                <c:pt idx="592">
                  <c:v>2023-09-01</c:v>
                </c:pt>
                <c:pt idx="593">
                  <c:v>2023-09-04</c:v>
                </c:pt>
                <c:pt idx="594">
                  <c:v>2023-09-05</c:v>
                </c:pt>
                <c:pt idx="595">
                  <c:v>2023-09-06</c:v>
                </c:pt>
                <c:pt idx="596">
                  <c:v>2023-09-07</c:v>
                </c:pt>
                <c:pt idx="597">
                  <c:v>2023-09-08</c:v>
                </c:pt>
                <c:pt idx="598">
                  <c:v>2023-09-11</c:v>
                </c:pt>
                <c:pt idx="599">
                  <c:v>2023-09-12</c:v>
                </c:pt>
                <c:pt idx="600">
                  <c:v>2023-09-13</c:v>
                </c:pt>
                <c:pt idx="601">
                  <c:v>2023-09-14</c:v>
                </c:pt>
                <c:pt idx="602">
                  <c:v>2023-09-15</c:v>
                </c:pt>
                <c:pt idx="603">
                  <c:v>2023-09-18</c:v>
                </c:pt>
                <c:pt idx="604">
                  <c:v>2023-09-20</c:v>
                </c:pt>
                <c:pt idx="605">
                  <c:v>2023-09-21</c:v>
                </c:pt>
                <c:pt idx="606">
                  <c:v>2023-09-22</c:v>
                </c:pt>
                <c:pt idx="607">
                  <c:v>2023-09-25</c:v>
                </c:pt>
                <c:pt idx="608">
                  <c:v>2023-09-26</c:v>
                </c:pt>
                <c:pt idx="609">
                  <c:v>2023-09-27</c:v>
                </c:pt>
                <c:pt idx="610">
                  <c:v>2023-09-28</c:v>
                </c:pt>
                <c:pt idx="611">
                  <c:v>2023-09-29</c:v>
                </c:pt>
                <c:pt idx="612">
                  <c:v>2023-10-03</c:v>
                </c:pt>
                <c:pt idx="613">
                  <c:v>2023-10-04</c:v>
                </c:pt>
                <c:pt idx="614">
                  <c:v>2023-10-05</c:v>
                </c:pt>
                <c:pt idx="615">
                  <c:v>2023-10-06</c:v>
                </c:pt>
                <c:pt idx="616">
                  <c:v>2023-10-09</c:v>
                </c:pt>
                <c:pt idx="617">
                  <c:v>2023-10-10</c:v>
                </c:pt>
                <c:pt idx="618">
                  <c:v>2023-10-11</c:v>
                </c:pt>
                <c:pt idx="619">
                  <c:v>2023-10-12</c:v>
                </c:pt>
                <c:pt idx="620">
                  <c:v>2023-10-13</c:v>
                </c:pt>
                <c:pt idx="621">
                  <c:v>2023-10-16</c:v>
                </c:pt>
                <c:pt idx="622">
                  <c:v>2023-10-17</c:v>
                </c:pt>
                <c:pt idx="623">
                  <c:v>2023-10-18</c:v>
                </c:pt>
                <c:pt idx="624">
                  <c:v>2023-10-19</c:v>
                </c:pt>
                <c:pt idx="625">
                  <c:v>2023-10-20</c:v>
                </c:pt>
                <c:pt idx="626">
                  <c:v>2023-10-23</c:v>
                </c:pt>
                <c:pt idx="627">
                  <c:v>2023-10-25</c:v>
                </c:pt>
                <c:pt idx="628">
                  <c:v>2023-10-26</c:v>
                </c:pt>
                <c:pt idx="629">
                  <c:v>2023-10-27</c:v>
                </c:pt>
                <c:pt idx="630">
                  <c:v>2023-10-30</c:v>
                </c:pt>
                <c:pt idx="631">
                  <c:v>2023-10-31</c:v>
                </c:pt>
                <c:pt idx="632">
                  <c:v>2023-11-01</c:v>
                </c:pt>
                <c:pt idx="633">
                  <c:v>2023-11-02</c:v>
                </c:pt>
                <c:pt idx="634">
                  <c:v>2023-11-03</c:v>
                </c:pt>
                <c:pt idx="635">
                  <c:v>2023-11-06</c:v>
                </c:pt>
                <c:pt idx="636">
                  <c:v>2023-11-07</c:v>
                </c:pt>
                <c:pt idx="637">
                  <c:v>2023-11-08</c:v>
                </c:pt>
                <c:pt idx="638">
                  <c:v>2023-11-09</c:v>
                </c:pt>
                <c:pt idx="639">
                  <c:v>2023-11-10</c:v>
                </c:pt>
                <c:pt idx="640">
                  <c:v>2023-11-13</c:v>
                </c:pt>
                <c:pt idx="641">
                  <c:v>2023-11-15</c:v>
                </c:pt>
                <c:pt idx="642">
                  <c:v>2023-11-16</c:v>
                </c:pt>
                <c:pt idx="643">
                  <c:v>2023-11-17</c:v>
                </c:pt>
                <c:pt idx="644">
                  <c:v>2023-11-20</c:v>
                </c:pt>
                <c:pt idx="645">
                  <c:v>2023-11-21</c:v>
                </c:pt>
                <c:pt idx="646">
                  <c:v>2023-11-22</c:v>
                </c:pt>
                <c:pt idx="647">
                  <c:v>2023-11-23</c:v>
                </c:pt>
                <c:pt idx="648">
                  <c:v>2023-11-24</c:v>
                </c:pt>
                <c:pt idx="649">
                  <c:v>2023-11-28</c:v>
                </c:pt>
                <c:pt idx="650">
                  <c:v>2023-11-29</c:v>
                </c:pt>
                <c:pt idx="651">
                  <c:v>2023-11-30</c:v>
                </c:pt>
                <c:pt idx="652">
                  <c:v>2023-12-01</c:v>
                </c:pt>
                <c:pt idx="653">
                  <c:v>2023-12-04</c:v>
                </c:pt>
                <c:pt idx="654">
                  <c:v>2023-12-05</c:v>
                </c:pt>
                <c:pt idx="655">
                  <c:v>2023-12-06</c:v>
                </c:pt>
                <c:pt idx="656">
                  <c:v>2023-12-07</c:v>
                </c:pt>
                <c:pt idx="657">
                  <c:v>2023-12-08</c:v>
                </c:pt>
                <c:pt idx="658">
                  <c:v>2023-12-11</c:v>
                </c:pt>
                <c:pt idx="659">
                  <c:v>2023-12-12</c:v>
                </c:pt>
                <c:pt idx="660">
                  <c:v>2023-12-13</c:v>
                </c:pt>
                <c:pt idx="661">
                  <c:v>2023-12-14</c:v>
                </c:pt>
                <c:pt idx="662">
                  <c:v>2023-12-15</c:v>
                </c:pt>
                <c:pt idx="663">
                  <c:v>2023-12-18</c:v>
                </c:pt>
                <c:pt idx="664">
                  <c:v>2023-12-19</c:v>
                </c:pt>
                <c:pt idx="665">
                  <c:v>2023-12-20</c:v>
                </c:pt>
                <c:pt idx="666">
                  <c:v>2023-12-21</c:v>
                </c:pt>
                <c:pt idx="667">
                  <c:v>2023-12-22</c:v>
                </c:pt>
                <c:pt idx="668">
                  <c:v>2023-12-26</c:v>
                </c:pt>
                <c:pt idx="669">
                  <c:v>2023-12-27</c:v>
                </c:pt>
                <c:pt idx="670">
                  <c:v>2023-12-28</c:v>
                </c:pt>
                <c:pt idx="671">
                  <c:v>2023-12-29</c:v>
                </c:pt>
                <c:pt idx="672">
                  <c:v>2024-01-01</c:v>
                </c:pt>
                <c:pt idx="673">
                  <c:v>2024-01-02</c:v>
                </c:pt>
                <c:pt idx="674">
                  <c:v>2024-01-03</c:v>
                </c:pt>
                <c:pt idx="675">
                  <c:v>2024-01-04</c:v>
                </c:pt>
                <c:pt idx="676">
                  <c:v>2024-01-05</c:v>
                </c:pt>
                <c:pt idx="677">
                  <c:v>2024-01-08</c:v>
                </c:pt>
                <c:pt idx="678">
                  <c:v>2024-01-09</c:v>
                </c:pt>
                <c:pt idx="679">
                  <c:v>2024-01-10</c:v>
                </c:pt>
                <c:pt idx="680">
                  <c:v>2024-01-11</c:v>
                </c:pt>
                <c:pt idx="681">
                  <c:v>2024-01-12</c:v>
                </c:pt>
                <c:pt idx="682">
                  <c:v>2024-01-15</c:v>
                </c:pt>
                <c:pt idx="683">
                  <c:v>2024-01-16</c:v>
                </c:pt>
                <c:pt idx="684">
                  <c:v>2024-01-17</c:v>
                </c:pt>
                <c:pt idx="685">
                  <c:v>2024-01-18</c:v>
                </c:pt>
                <c:pt idx="686">
                  <c:v>2024-01-19</c:v>
                </c:pt>
                <c:pt idx="687">
                  <c:v>2024-01-23</c:v>
                </c:pt>
                <c:pt idx="688">
                  <c:v>2024-01-24</c:v>
                </c:pt>
                <c:pt idx="689">
                  <c:v>2024-01-25</c:v>
                </c:pt>
                <c:pt idx="690">
                  <c:v>2024-01-29</c:v>
                </c:pt>
                <c:pt idx="691">
                  <c:v>2024-01-30</c:v>
                </c:pt>
                <c:pt idx="692">
                  <c:v>2024-01-31</c:v>
                </c:pt>
                <c:pt idx="693">
                  <c:v>2024-02-01</c:v>
                </c:pt>
                <c:pt idx="694">
                  <c:v>2024-02-02</c:v>
                </c:pt>
                <c:pt idx="695">
                  <c:v>2024-02-05</c:v>
                </c:pt>
                <c:pt idx="696">
                  <c:v>2024-02-06</c:v>
                </c:pt>
                <c:pt idx="697">
                  <c:v>2024-02-07</c:v>
                </c:pt>
                <c:pt idx="698">
                  <c:v>2024-02-08</c:v>
                </c:pt>
                <c:pt idx="699">
                  <c:v>2024-02-09</c:v>
                </c:pt>
                <c:pt idx="700">
                  <c:v>2024-02-12</c:v>
                </c:pt>
                <c:pt idx="701">
                  <c:v>2024-02-13</c:v>
                </c:pt>
                <c:pt idx="702">
                  <c:v>2024-02-14</c:v>
                </c:pt>
                <c:pt idx="703">
                  <c:v>2024-02-15</c:v>
                </c:pt>
                <c:pt idx="704">
                  <c:v>2024-02-16</c:v>
                </c:pt>
                <c:pt idx="705">
                  <c:v>2024-02-19</c:v>
                </c:pt>
                <c:pt idx="706">
                  <c:v>2024-02-20</c:v>
                </c:pt>
                <c:pt idx="707">
                  <c:v>2024-02-21</c:v>
                </c:pt>
                <c:pt idx="708">
                  <c:v>2024-02-22</c:v>
                </c:pt>
                <c:pt idx="709">
                  <c:v>2024-02-23</c:v>
                </c:pt>
                <c:pt idx="710">
                  <c:v>2024-02-26</c:v>
                </c:pt>
                <c:pt idx="711">
                  <c:v>2024-02-27</c:v>
                </c:pt>
                <c:pt idx="712">
                  <c:v>2024-02-28</c:v>
                </c:pt>
                <c:pt idx="713">
                  <c:v>2024-02-29</c:v>
                </c:pt>
                <c:pt idx="714">
                  <c:v>2024-03-01</c:v>
                </c:pt>
                <c:pt idx="715">
                  <c:v>2024-03-04</c:v>
                </c:pt>
                <c:pt idx="716">
                  <c:v>2024-03-05</c:v>
                </c:pt>
                <c:pt idx="717">
                  <c:v>2024-03-06</c:v>
                </c:pt>
                <c:pt idx="718">
                  <c:v>2024-03-07</c:v>
                </c:pt>
                <c:pt idx="719">
                  <c:v>2024-03-11</c:v>
                </c:pt>
                <c:pt idx="720">
                  <c:v>2024-03-12</c:v>
                </c:pt>
                <c:pt idx="721">
                  <c:v>2024-03-13</c:v>
                </c:pt>
                <c:pt idx="722">
                  <c:v>2024-03-14</c:v>
                </c:pt>
                <c:pt idx="723">
                  <c:v>2024-03-15</c:v>
                </c:pt>
                <c:pt idx="724">
                  <c:v>2024-03-18</c:v>
                </c:pt>
                <c:pt idx="725">
                  <c:v>2024-03-19</c:v>
                </c:pt>
                <c:pt idx="726">
                  <c:v>2024-03-20</c:v>
                </c:pt>
                <c:pt idx="727">
                  <c:v>2024-03-21</c:v>
                </c:pt>
                <c:pt idx="728">
                  <c:v>2024-03-22</c:v>
                </c:pt>
                <c:pt idx="729">
                  <c:v>2024-03-26</c:v>
                </c:pt>
                <c:pt idx="730">
                  <c:v>2024-03-27</c:v>
                </c:pt>
                <c:pt idx="731">
                  <c:v>2024-03-28</c:v>
                </c:pt>
                <c:pt idx="732">
                  <c:v>2024-04-01</c:v>
                </c:pt>
                <c:pt idx="733">
                  <c:v>2024-04-02</c:v>
                </c:pt>
                <c:pt idx="734">
                  <c:v>2024-04-03</c:v>
                </c:pt>
                <c:pt idx="735">
                  <c:v>2024-04-04</c:v>
                </c:pt>
                <c:pt idx="736">
                  <c:v>2024-04-05</c:v>
                </c:pt>
                <c:pt idx="737">
                  <c:v>2024-04-08</c:v>
                </c:pt>
                <c:pt idx="738">
                  <c:v>2024-04-09</c:v>
                </c:pt>
                <c:pt idx="739">
                  <c:v>2024-04-10</c:v>
                </c:pt>
                <c:pt idx="740">
                  <c:v>2024-04-12</c:v>
                </c:pt>
                <c:pt idx="741">
                  <c:v>2024-04-15</c:v>
                </c:pt>
                <c:pt idx="742">
                  <c:v>2024-04-16</c:v>
                </c:pt>
                <c:pt idx="743">
                  <c:v>2024-04-18</c:v>
                </c:pt>
                <c:pt idx="744">
                  <c:v>2024-04-19</c:v>
                </c:pt>
                <c:pt idx="745">
                  <c:v>2024-04-22</c:v>
                </c:pt>
                <c:pt idx="746">
                  <c:v>2024-04-23</c:v>
                </c:pt>
                <c:pt idx="747">
                  <c:v>2024-04-24</c:v>
                </c:pt>
                <c:pt idx="748">
                  <c:v>2024-04-25</c:v>
                </c:pt>
                <c:pt idx="749">
                  <c:v>2024-04-26</c:v>
                </c:pt>
                <c:pt idx="750">
                  <c:v>2024-04-29</c:v>
                </c:pt>
                <c:pt idx="751">
                  <c:v>2024-04-30</c:v>
                </c:pt>
                <c:pt idx="752">
                  <c:v>2024-05-02</c:v>
                </c:pt>
                <c:pt idx="753">
                  <c:v>2024-05-03</c:v>
                </c:pt>
                <c:pt idx="754">
                  <c:v>2024-05-06</c:v>
                </c:pt>
                <c:pt idx="755">
                  <c:v>2024-05-07</c:v>
                </c:pt>
                <c:pt idx="756">
                  <c:v>2024-05-08</c:v>
                </c:pt>
                <c:pt idx="757">
                  <c:v>2024-05-09</c:v>
                </c:pt>
                <c:pt idx="758">
                  <c:v>2024-05-10</c:v>
                </c:pt>
                <c:pt idx="759">
                  <c:v>2024-05-13</c:v>
                </c:pt>
                <c:pt idx="760">
                  <c:v>2024-05-14</c:v>
                </c:pt>
                <c:pt idx="761">
                  <c:v>2024-05-15</c:v>
                </c:pt>
                <c:pt idx="762">
                  <c:v>2024-05-16</c:v>
                </c:pt>
                <c:pt idx="763">
                  <c:v>2024-05-17</c:v>
                </c:pt>
                <c:pt idx="764">
                  <c:v>2024-05-21</c:v>
                </c:pt>
                <c:pt idx="765">
                  <c:v>2024-05-22</c:v>
                </c:pt>
                <c:pt idx="766">
                  <c:v>2024-05-23</c:v>
                </c:pt>
                <c:pt idx="767">
                  <c:v>2024-05-24</c:v>
                </c:pt>
                <c:pt idx="768">
                  <c:v>2024-05-27</c:v>
                </c:pt>
                <c:pt idx="769">
                  <c:v>2024-05-28</c:v>
                </c:pt>
                <c:pt idx="770">
                  <c:v>2024-05-29</c:v>
                </c:pt>
                <c:pt idx="771">
                  <c:v>2024-05-30</c:v>
                </c:pt>
                <c:pt idx="772">
                  <c:v>2024-05-31</c:v>
                </c:pt>
                <c:pt idx="773">
                  <c:v>2024-06-03</c:v>
                </c:pt>
                <c:pt idx="774">
                  <c:v>2024-06-04</c:v>
                </c:pt>
                <c:pt idx="775">
                  <c:v>2024-06-05</c:v>
                </c:pt>
                <c:pt idx="776">
                  <c:v>2024-06-06</c:v>
                </c:pt>
                <c:pt idx="777">
                  <c:v>2024-06-07</c:v>
                </c:pt>
                <c:pt idx="778">
                  <c:v>2024-06-10</c:v>
                </c:pt>
                <c:pt idx="779">
                  <c:v>2024-06-11</c:v>
                </c:pt>
                <c:pt idx="780">
                  <c:v>2024-06-12</c:v>
                </c:pt>
                <c:pt idx="781">
                  <c:v>2024-06-13</c:v>
                </c:pt>
                <c:pt idx="782">
                  <c:v>2024-06-14</c:v>
                </c:pt>
                <c:pt idx="783">
                  <c:v>2024-06-18</c:v>
                </c:pt>
                <c:pt idx="784">
                  <c:v>2024-06-19</c:v>
                </c:pt>
                <c:pt idx="785">
                  <c:v>2024-06-20</c:v>
                </c:pt>
                <c:pt idx="786">
                  <c:v>2024-06-21</c:v>
                </c:pt>
                <c:pt idx="787">
                  <c:v>2024-06-24</c:v>
                </c:pt>
                <c:pt idx="788">
                  <c:v>2024-06-25</c:v>
                </c:pt>
                <c:pt idx="789">
                  <c:v>2024-06-26</c:v>
                </c:pt>
                <c:pt idx="790">
                  <c:v>2024-06-27</c:v>
                </c:pt>
                <c:pt idx="791">
                  <c:v>2024-06-28</c:v>
                </c:pt>
                <c:pt idx="792">
                  <c:v>2024-07-01</c:v>
                </c:pt>
                <c:pt idx="793">
                  <c:v>2024-07-02</c:v>
                </c:pt>
                <c:pt idx="794">
                  <c:v>2024-07-03</c:v>
                </c:pt>
                <c:pt idx="795">
                  <c:v>2024-07-04</c:v>
                </c:pt>
                <c:pt idx="796">
                  <c:v>2024-07-05</c:v>
                </c:pt>
                <c:pt idx="797">
                  <c:v>2024-07-08</c:v>
                </c:pt>
                <c:pt idx="798">
                  <c:v>2024-07-09</c:v>
                </c:pt>
                <c:pt idx="799">
                  <c:v>2024-07-10</c:v>
                </c:pt>
                <c:pt idx="800">
                  <c:v>2024-07-11</c:v>
                </c:pt>
                <c:pt idx="801">
                  <c:v>2024-07-12</c:v>
                </c:pt>
                <c:pt idx="802">
                  <c:v>2024-07-15</c:v>
                </c:pt>
                <c:pt idx="803">
                  <c:v>2024-07-16</c:v>
                </c:pt>
                <c:pt idx="804">
                  <c:v>2024-07-18</c:v>
                </c:pt>
                <c:pt idx="805">
                  <c:v>2024-07-19</c:v>
                </c:pt>
                <c:pt idx="806">
                  <c:v>2024-07-22</c:v>
                </c:pt>
                <c:pt idx="807">
                  <c:v>2024-07-23</c:v>
                </c:pt>
                <c:pt idx="808">
                  <c:v>2024-07-24</c:v>
                </c:pt>
                <c:pt idx="809">
                  <c:v>2024-07-25</c:v>
                </c:pt>
                <c:pt idx="810">
                  <c:v>2024-07-26</c:v>
                </c:pt>
                <c:pt idx="811">
                  <c:v>2024-07-29</c:v>
                </c:pt>
                <c:pt idx="812">
                  <c:v>2024-07-30</c:v>
                </c:pt>
                <c:pt idx="813">
                  <c:v>2024-07-31</c:v>
                </c:pt>
                <c:pt idx="814">
                  <c:v>2024-08-01</c:v>
                </c:pt>
                <c:pt idx="815">
                  <c:v>2024-08-02</c:v>
                </c:pt>
                <c:pt idx="816">
                  <c:v>2024-08-05</c:v>
                </c:pt>
                <c:pt idx="817">
                  <c:v>2024-08-06</c:v>
                </c:pt>
                <c:pt idx="818">
                  <c:v>2024-08-07</c:v>
                </c:pt>
                <c:pt idx="819">
                  <c:v>2024-08-08</c:v>
                </c:pt>
                <c:pt idx="820">
                  <c:v>2024-08-09</c:v>
                </c:pt>
                <c:pt idx="821">
                  <c:v>2024-08-12</c:v>
                </c:pt>
                <c:pt idx="822">
                  <c:v>2024-08-13</c:v>
                </c:pt>
                <c:pt idx="823">
                  <c:v>2024-08-14</c:v>
                </c:pt>
                <c:pt idx="824">
                  <c:v>2024-08-16</c:v>
                </c:pt>
                <c:pt idx="825">
                  <c:v>2024-08-19</c:v>
                </c:pt>
                <c:pt idx="826">
                  <c:v>2024-08-20</c:v>
                </c:pt>
                <c:pt idx="827">
                  <c:v>2024-08-21</c:v>
                </c:pt>
                <c:pt idx="828">
                  <c:v>2024-08-22</c:v>
                </c:pt>
                <c:pt idx="829">
                  <c:v>2024-08-23</c:v>
                </c:pt>
                <c:pt idx="830">
                  <c:v>2024-08-26</c:v>
                </c:pt>
                <c:pt idx="831">
                  <c:v>2024-08-27</c:v>
                </c:pt>
                <c:pt idx="832">
                  <c:v>2024-08-28</c:v>
                </c:pt>
                <c:pt idx="833">
                  <c:v>2024-08-29</c:v>
                </c:pt>
                <c:pt idx="834">
                  <c:v>2024-08-30</c:v>
                </c:pt>
                <c:pt idx="835">
                  <c:v>2024-09-02</c:v>
                </c:pt>
                <c:pt idx="836">
                  <c:v>2024-09-03</c:v>
                </c:pt>
                <c:pt idx="837">
                  <c:v>2024-09-04</c:v>
                </c:pt>
                <c:pt idx="838">
                  <c:v>2024-09-05</c:v>
                </c:pt>
                <c:pt idx="839">
                  <c:v>2024-09-06</c:v>
                </c:pt>
                <c:pt idx="840">
                  <c:v>2024-09-09</c:v>
                </c:pt>
                <c:pt idx="841">
                  <c:v>2024-09-10</c:v>
                </c:pt>
                <c:pt idx="842">
                  <c:v>2024-09-11</c:v>
                </c:pt>
                <c:pt idx="843">
                  <c:v>2024-09-12</c:v>
                </c:pt>
                <c:pt idx="844">
                  <c:v>2024-09-13</c:v>
                </c:pt>
                <c:pt idx="845">
                  <c:v>2024-09-16</c:v>
                </c:pt>
                <c:pt idx="846">
                  <c:v>2024-09-17</c:v>
                </c:pt>
                <c:pt idx="847">
                  <c:v>2024-09-18</c:v>
                </c:pt>
                <c:pt idx="848">
                  <c:v>2024-09-19</c:v>
                </c:pt>
                <c:pt idx="849">
                  <c:v>2024-09-20</c:v>
                </c:pt>
                <c:pt idx="850">
                  <c:v>2024-09-23</c:v>
                </c:pt>
                <c:pt idx="851">
                  <c:v>2024-09-24</c:v>
                </c:pt>
                <c:pt idx="852">
                  <c:v>2024-09-25</c:v>
                </c:pt>
                <c:pt idx="853">
                  <c:v>2024-09-26</c:v>
                </c:pt>
                <c:pt idx="854">
                  <c:v>2024-09-27</c:v>
                </c:pt>
                <c:pt idx="855">
                  <c:v>2024-09-30</c:v>
                </c:pt>
                <c:pt idx="856">
                  <c:v>2024-10-01</c:v>
                </c:pt>
                <c:pt idx="857">
                  <c:v>2024-10-03</c:v>
                </c:pt>
                <c:pt idx="858">
                  <c:v>2024-10-04</c:v>
                </c:pt>
                <c:pt idx="859">
                  <c:v>2024-10-07</c:v>
                </c:pt>
                <c:pt idx="860">
                  <c:v>2024-10-08</c:v>
                </c:pt>
                <c:pt idx="861">
                  <c:v>2024-10-09</c:v>
                </c:pt>
                <c:pt idx="862">
                  <c:v>2024-10-10</c:v>
                </c:pt>
                <c:pt idx="863">
                  <c:v>2024-10-11</c:v>
                </c:pt>
                <c:pt idx="864">
                  <c:v>2024-10-14</c:v>
                </c:pt>
                <c:pt idx="865">
                  <c:v>2024-10-15</c:v>
                </c:pt>
                <c:pt idx="866">
                  <c:v>2024-10-16</c:v>
                </c:pt>
                <c:pt idx="867">
                  <c:v>2024-10-17</c:v>
                </c:pt>
                <c:pt idx="868">
                  <c:v>2024-10-18</c:v>
                </c:pt>
                <c:pt idx="869">
                  <c:v>2024-10-21</c:v>
                </c:pt>
                <c:pt idx="870">
                  <c:v>2024-10-22</c:v>
                </c:pt>
                <c:pt idx="871">
                  <c:v>2024-10-23</c:v>
                </c:pt>
                <c:pt idx="872">
                  <c:v>2024-10-24</c:v>
                </c:pt>
                <c:pt idx="873">
                  <c:v>2024-10-25</c:v>
                </c:pt>
                <c:pt idx="874">
                  <c:v>2024-10-28</c:v>
                </c:pt>
                <c:pt idx="875">
                  <c:v>2024-10-29</c:v>
                </c:pt>
                <c:pt idx="876">
                  <c:v>2024-10-30</c:v>
                </c:pt>
                <c:pt idx="877">
                  <c:v>2024-10-31</c:v>
                </c:pt>
                <c:pt idx="878">
                  <c:v>2024-11-01</c:v>
                </c:pt>
                <c:pt idx="879">
                  <c:v>2024-11-04</c:v>
                </c:pt>
                <c:pt idx="880">
                  <c:v>2024-11-05</c:v>
                </c:pt>
                <c:pt idx="881">
                  <c:v>2024-11-06</c:v>
                </c:pt>
                <c:pt idx="882">
                  <c:v>2024-11-07</c:v>
                </c:pt>
                <c:pt idx="883">
                  <c:v>2024-11-08</c:v>
                </c:pt>
                <c:pt idx="884">
                  <c:v>2024-11-11</c:v>
                </c:pt>
                <c:pt idx="885">
                  <c:v>2024-11-12</c:v>
                </c:pt>
                <c:pt idx="886">
                  <c:v>2024-11-13</c:v>
                </c:pt>
                <c:pt idx="887">
                  <c:v>2024-11-14</c:v>
                </c:pt>
                <c:pt idx="888">
                  <c:v>2024-11-18</c:v>
                </c:pt>
                <c:pt idx="889">
                  <c:v>2024-11-19</c:v>
                </c:pt>
                <c:pt idx="890">
                  <c:v>2024-11-21</c:v>
                </c:pt>
                <c:pt idx="891">
                  <c:v>2024-11-22</c:v>
                </c:pt>
                <c:pt idx="892">
                  <c:v>2024-11-25</c:v>
                </c:pt>
                <c:pt idx="893">
                  <c:v>2024-11-26</c:v>
                </c:pt>
                <c:pt idx="894">
                  <c:v>2024-11-27</c:v>
                </c:pt>
                <c:pt idx="895">
                  <c:v>2024-11-28</c:v>
                </c:pt>
                <c:pt idx="896">
                  <c:v>2024-11-29</c:v>
                </c:pt>
                <c:pt idx="897">
                  <c:v>2024-12-02</c:v>
                </c:pt>
                <c:pt idx="898">
                  <c:v>2024-12-03</c:v>
                </c:pt>
                <c:pt idx="899">
                  <c:v>2024-12-04</c:v>
                </c:pt>
                <c:pt idx="900">
                  <c:v>2024-12-05</c:v>
                </c:pt>
                <c:pt idx="901">
                  <c:v>2024-12-06</c:v>
                </c:pt>
                <c:pt idx="902">
                  <c:v>2024-12-09</c:v>
                </c:pt>
                <c:pt idx="903">
                  <c:v>2024-12-10</c:v>
                </c:pt>
                <c:pt idx="904">
                  <c:v>2024-12-11</c:v>
                </c:pt>
                <c:pt idx="905">
                  <c:v>2024-12-12</c:v>
                </c:pt>
                <c:pt idx="906">
                  <c:v>2024-12-13</c:v>
                </c:pt>
                <c:pt idx="907">
                  <c:v>2024-12-16</c:v>
                </c:pt>
                <c:pt idx="908">
                  <c:v>2024-12-17</c:v>
                </c:pt>
                <c:pt idx="909">
                  <c:v>2024-12-18</c:v>
                </c:pt>
                <c:pt idx="910">
                  <c:v>2024-12-19</c:v>
                </c:pt>
                <c:pt idx="911">
                  <c:v>2024-12-20</c:v>
                </c:pt>
                <c:pt idx="912">
                  <c:v>2024-12-23</c:v>
                </c:pt>
                <c:pt idx="913">
                  <c:v>2024-12-24</c:v>
                </c:pt>
                <c:pt idx="914">
                  <c:v>2024-12-26</c:v>
                </c:pt>
                <c:pt idx="915">
                  <c:v>2024-12-27</c:v>
                </c:pt>
                <c:pt idx="916">
                  <c:v>2024-12-30</c:v>
                </c:pt>
                <c:pt idx="917">
                  <c:v>2024-12-31</c:v>
                </c:pt>
                <c:pt idx="918">
                  <c:v>2025-01-01</c:v>
                </c:pt>
                <c:pt idx="919">
                  <c:v>2025-01-02</c:v>
                </c:pt>
                <c:pt idx="920">
                  <c:v>2025-01-03</c:v>
                </c:pt>
                <c:pt idx="921">
                  <c:v>2025-01-06</c:v>
                </c:pt>
                <c:pt idx="922">
                  <c:v>2025-01-07</c:v>
                </c:pt>
                <c:pt idx="923">
                  <c:v>2025-01-08</c:v>
                </c:pt>
                <c:pt idx="924">
                  <c:v>2025-01-09</c:v>
                </c:pt>
                <c:pt idx="925">
                  <c:v>2025-01-10</c:v>
                </c:pt>
                <c:pt idx="926">
                  <c:v>2025-01-13</c:v>
                </c:pt>
                <c:pt idx="927">
                  <c:v>2025-01-14</c:v>
                </c:pt>
                <c:pt idx="928">
                  <c:v>2025-01-15</c:v>
                </c:pt>
                <c:pt idx="929">
                  <c:v>2025-01-16</c:v>
                </c:pt>
                <c:pt idx="930">
                  <c:v>2025-01-17</c:v>
                </c:pt>
                <c:pt idx="931">
                  <c:v>2025-01-20</c:v>
                </c:pt>
                <c:pt idx="932">
                  <c:v>2025-01-21</c:v>
                </c:pt>
                <c:pt idx="933">
                  <c:v>2025-01-22</c:v>
                </c:pt>
                <c:pt idx="934">
                  <c:v>2025-01-23</c:v>
                </c:pt>
                <c:pt idx="935">
                  <c:v>2025-01-24</c:v>
                </c:pt>
                <c:pt idx="936">
                  <c:v>2025-01-27</c:v>
                </c:pt>
                <c:pt idx="937">
                  <c:v>2025-01-28</c:v>
                </c:pt>
                <c:pt idx="938">
                  <c:v>2025-01-29</c:v>
                </c:pt>
                <c:pt idx="939">
                  <c:v>2025-01-30</c:v>
                </c:pt>
                <c:pt idx="940">
                  <c:v>2025-01-31</c:v>
                </c:pt>
                <c:pt idx="941">
                  <c:v>2025-02-01</c:v>
                </c:pt>
                <c:pt idx="942">
                  <c:v>2025-02-03</c:v>
                </c:pt>
                <c:pt idx="943">
                  <c:v>2025-02-04</c:v>
                </c:pt>
                <c:pt idx="944">
                  <c:v>2025-02-05</c:v>
                </c:pt>
                <c:pt idx="945">
                  <c:v>2025-02-06</c:v>
                </c:pt>
                <c:pt idx="946">
                  <c:v>2025-02-07</c:v>
                </c:pt>
                <c:pt idx="947">
                  <c:v>2025-02-10</c:v>
                </c:pt>
                <c:pt idx="948">
                  <c:v>2025-02-11</c:v>
                </c:pt>
                <c:pt idx="949">
                  <c:v>2025-02-12</c:v>
                </c:pt>
                <c:pt idx="950">
                  <c:v>2025-02-13</c:v>
                </c:pt>
                <c:pt idx="951">
                  <c:v>2025-02-14</c:v>
                </c:pt>
                <c:pt idx="952">
                  <c:v>2025-02-17</c:v>
                </c:pt>
                <c:pt idx="953">
                  <c:v>2025-02-18</c:v>
                </c:pt>
                <c:pt idx="954">
                  <c:v>2025-02-19</c:v>
                </c:pt>
                <c:pt idx="955">
                  <c:v>2025-02-20</c:v>
                </c:pt>
                <c:pt idx="956">
                  <c:v>2025-02-21</c:v>
                </c:pt>
                <c:pt idx="957">
                  <c:v>2025-02-24</c:v>
                </c:pt>
                <c:pt idx="958">
                  <c:v>2025-02-25</c:v>
                </c:pt>
                <c:pt idx="959">
                  <c:v>2025-02-27</c:v>
                </c:pt>
                <c:pt idx="960">
                  <c:v>2025-02-28</c:v>
                </c:pt>
                <c:pt idx="961">
                  <c:v>2025-03-03</c:v>
                </c:pt>
                <c:pt idx="962">
                  <c:v>2025-03-04</c:v>
                </c:pt>
                <c:pt idx="963">
                  <c:v>2025-03-05</c:v>
                </c:pt>
                <c:pt idx="964">
                  <c:v>2025-03-06</c:v>
                </c:pt>
                <c:pt idx="965">
                  <c:v>2025-03-07</c:v>
                </c:pt>
                <c:pt idx="966">
                  <c:v>2025-03-10</c:v>
                </c:pt>
                <c:pt idx="967">
                  <c:v>2025-03-11</c:v>
                </c:pt>
                <c:pt idx="968">
                  <c:v>2025-03-12</c:v>
                </c:pt>
                <c:pt idx="969">
                  <c:v>2025-03-13</c:v>
                </c:pt>
                <c:pt idx="970">
                  <c:v>2025-03-17</c:v>
                </c:pt>
                <c:pt idx="971">
                  <c:v>2025-03-18</c:v>
                </c:pt>
                <c:pt idx="972">
                  <c:v>2025-03-19</c:v>
                </c:pt>
                <c:pt idx="973">
                  <c:v>2025-03-20</c:v>
                </c:pt>
                <c:pt idx="974">
                  <c:v>2025-03-21</c:v>
                </c:pt>
                <c:pt idx="975">
                  <c:v>2025-03-24</c:v>
                </c:pt>
                <c:pt idx="976">
                  <c:v>2025-03-25</c:v>
                </c:pt>
                <c:pt idx="977">
                  <c:v>2025-03-26</c:v>
                </c:pt>
                <c:pt idx="978">
                  <c:v>2025-03-27</c:v>
                </c:pt>
                <c:pt idx="979">
                  <c:v>2025-03-28</c:v>
                </c:pt>
                <c:pt idx="980">
                  <c:v>2025-04-01</c:v>
                </c:pt>
                <c:pt idx="981">
                  <c:v>2025-04-02</c:v>
                </c:pt>
                <c:pt idx="982">
                  <c:v>2025-04-03</c:v>
                </c:pt>
                <c:pt idx="983">
                  <c:v>2025-04-04</c:v>
                </c:pt>
                <c:pt idx="984">
                  <c:v>2025-04-07</c:v>
                </c:pt>
                <c:pt idx="985">
                  <c:v>2025-04-08</c:v>
                </c:pt>
                <c:pt idx="986">
                  <c:v>2025-04-09</c:v>
                </c:pt>
                <c:pt idx="987">
                  <c:v>2025-04-11</c:v>
                </c:pt>
                <c:pt idx="988">
                  <c:v>2025-04-15</c:v>
                </c:pt>
                <c:pt idx="989">
                  <c:v>2025-04-16</c:v>
                </c:pt>
                <c:pt idx="990">
                  <c:v>2025-04-17</c:v>
                </c:pt>
                <c:pt idx="991">
                  <c:v>2025-04-21</c:v>
                </c:pt>
                <c:pt idx="992">
                  <c:v>2025-04-22</c:v>
                </c:pt>
                <c:pt idx="993">
                  <c:v>2025-04-23</c:v>
                </c:pt>
                <c:pt idx="994">
                  <c:v>2025-04-24</c:v>
                </c:pt>
                <c:pt idx="995">
                  <c:v>2025-04-25</c:v>
                </c:pt>
                <c:pt idx="996">
                  <c:v>2025-04-28</c:v>
                </c:pt>
                <c:pt idx="997">
                  <c:v>2025-04-29</c:v>
                </c:pt>
                <c:pt idx="998">
                  <c:v>2025-04-30</c:v>
                </c:pt>
                <c:pt idx="999">
                  <c:v>2025-05-02</c:v>
                </c:pt>
                <c:pt idx="1000">
                  <c:v>2025-05-05</c:v>
                </c:pt>
                <c:pt idx="1001">
                  <c:v>2025-05-06</c:v>
                </c:pt>
                <c:pt idx="1002">
                  <c:v>2025-05-07</c:v>
                </c:pt>
                <c:pt idx="1003">
                  <c:v>2025-05-08</c:v>
                </c:pt>
                <c:pt idx="1004">
                  <c:v>2025-05-09</c:v>
                </c:pt>
                <c:pt idx="1005">
                  <c:v>2025-05-12</c:v>
                </c:pt>
                <c:pt idx="1006">
                  <c:v>2025-05-13</c:v>
                </c:pt>
                <c:pt idx="1007">
                  <c:v>2025-05-14</c:v>
                </c:pt>
                <c:pt idx="1008">
                  <c:v>2025-05-15</c:v>
                </c:pt>
                <c:pt idx="1009">
                  <c:v>2025-05-16</c:v>
                </c:pt>
                <c:pt idx="1010">
                  <c:v>2025-05-19</c:v>
                </c:pt>
                <c:pt idx="1011">
                  <c:v>2025-05-20</c:v>
                </c:pt>
                <c:pt idx="1012">
                  <c:v>2025-05-21</c:v>
                </c:pt>
                <c:pt idx="1013">
                  <c:v>2025-05-22</c:v>
                </c:pt>
                <c:pt idx="1014">
                  <c:v>2025-05-23</c:v>
                </c:pt>
                <c:pt idx="1015">
                  <c:v>2025-05-26</c:v>
                </c:pt>
                <c:pt idx="1016">
                  <c:v>2025-05-27</c:v>
                </c:pt>
                <c:pt idx="1017">
                  <c:v>2025-05-28</c:v>
                </c:pt>
                <c:pt idx="1018">
                  <c:v>2025-05-29</c:v>
                </c:pt>
                <c:pt idx="1019">
                  <c:v>2025-05-30</c:v>
                </c:pt>
                <c:pt idx="1020">
                  <c:v>2025-06-02</c:v>
                </c:pt>
                <c:pt idx="1021">
                  <c:v>2025-06-03</c:v>
                </c:pt>
                <c:pt idx="1022">
                  <c:v>2025-06-04</c:v>
                </c:pt>
                <c:pt idx="1023">
                  <c:v>2025-06-05</c:v>
                </c:pt>
                <c:pt idx="1024">
                  <c:v>2025-06-06</c:v>
                </c:pt>
                <c:pt idx="1025">
                  <c:v>2025-06-09</c:v>
                </c:pt>
                <c:pt idx="1026">
                  <c:v>2025-06-10</c:v>
                </c:pt>
                <c:pt idx="1027">
                  <c:v>2025-06-11</c:v>
                </c:pt>
                <c:pt idx="1028">
                  <c:v>2025-06-12</c:v>
                </c:pt>
                <c:pt idx="1029">
                  <c:v>2025-06-13</c:v>
                </c:pt>
                <c:pt idx="1030">
                  <c:v>2025-06-16</c:v>
                </c:pt>
                <c:pt idx="1031">
                  <c:v>2025-06-17</c:v>
                </c:pt>
                <c:pt idx="1032">
                  <c:v>2025-06-18</c:v>
                </c:pt>
                <c:pt idx="1033">
                  <c:v>2025-06-19</c:v>
                </c:pt>
                <c:pt idx="1034">
                  <c:v>2025-06-20</c:v>
                </c:pt>
                <c:pt idx="1035">
                  <c:v>2025-06-23</c:v>
                </c:pt>
                <c:pt idx="1036">
                  <c:v>2025-06-24</c:v>
                </c:pt>
                <c:pt idx="1037">
                  <c:v>2025-06-25</c:v>
                </c:pt>
                <c:pt idx="1038">
                  <c:v>2025-06-26</c:v>
                </c:pt>
                <c:pt idx="1039">
                  <c:v>2025-06-27</c:v>
                </c:pt>
                <c:pt idx="1040">
                  <c:v>2025-06-30</c:v>
                </c:pt>
                <c:pt idx="1041">
                  <c:v>2025-07-01</c:v>
                </c:pt>
                <c:pt idx="1042">
                  <c:v>2025-07-02</c:v>
                </c:pt>
                <c:pt idx="1043">
                  <c:v>2025-07-03</c:v>
                </c:pt>
                <c:pt idx="1044">
                  <c:v>2025-07-04</c:v>
                </c:pt>
                <c:pt idx="1045">
                  <c:v>2025-07-07</c:v>
                </c:pt>
                <c:pt idx="1046">
                  <c:v>2025-07-08</c:v>
                </c:pt>
                <c:pt idx="1047">
                  <c:v>2025-07-09</c:v>
                </c:pt>
                <c:pt idx="1048">
                  <c:v>2025-07-10</c:v>
                </c:pt>
                <c:pt idx="1049">
                  <c:v>2025-07-11</c:v>
                </c:pt>
                <c:pt idx="1050">
                  <c:v>2025-07-14</c:v>
                </c:pt>
                <c:pt idx="1051">
                  <c:v>2025-07-15</c:v>
                </c:pt>
                <c:pt idx="1052">
                  <c:v>2025-07-16</c:v>
                </c:pt>
                <c:pt idx="1053">
                  <c:v>2025-07-17</c:v>
                </c:pt>
                <c:pt idx="1054">
                  <c:v>2025-07-18</c:v>
                </c:pt>
                <c:pt idx="1055">
                  <c:v>2025-07-21</c:v>
                </c:pt>
                <c:pt idx="1056">
                  <c:v>2025-07-22</c:v>
                </c:pt>
                <c:pt idx="1057">
                  <c:v>2025-07-23</c:v>
                </c:pt>
                <c:pt idx="1058">
                  <c:v>2025-07-24</c:v>
                </c:pt>
                <c:pt idx="1059">
                  <c:v>2025-07-25</c:v>
                </c:pt>
                <c:pt idx="1060">
                  <c:v>2025-07-28</c:v>
                </c:pt>
                <c:pt idx="1061">
                  <c:v>2025-07-29</c:v>
                </c:pt>
                <c:pt idx="1062">
                  <c:v>2025-07-30</c:v>
                </c:pt>
                <c:pt idx="1063">
                  <c:v>2025-07-31</c:v>
                </c:pt>
                <c:pt idx="1064">
                  <c:v>2025-08-01</c:v>
                </c:pt>
                <c:pt idx="1065">
                  <c:v>2025-08-04</c:v>
                </c:pt>
                <c:pt idx="1066">
                  <c:v>2025-08-05</c:v>
                </c:pt>
                <c:pt idx="1067">
                  <c:v>2025-08-06</c:v>
                </c:pt>
                <c:pt idx="1068">
                  <c:v>2025-08-07</c:v>
                </c:pt>
                <c:pt idx="1069">
                  <c:v>2025-08-08</c:v>
                </c:pt>
                <c:pt idx="1070">
                  <c:v>2025-08-11</c:v>
                </c:pt>
                <c:pt idx="1071">
                  <c:v>2025-08-12</c:v>
                </c:pt>
                <c:pt idx="1072">
                  <c:v>2025-08-13</c:v>
                </c:pt>
                <c:pt idx="1073">
                  <c:v>2025-08-14</c:v>
                </c:pt>
                <c:pt idx="1074">
                  <c:v>2025-08-18</c:v>
                </c:pt>
                <c:pt idx="1075">
                  <c:v>2025-08-19</c:v>
                </c:pt>
                <c:pt idx="1076">
                  <c:v>2025-08-20</c:v>
                </c:pt>
                <c:pt idx="1077">
                  <c:v>2025-08-21</c:v>
                </c:pt>
                <c:pt idx="1078">
                  <c:v>2025-08-22</c:v>
                </c:pt>
                <c:pt idx="1079">
                  <c:v>2025-08-25</c:v>
                </c:pt>
                <c:pt idx="1080">
                  <c:v>2025-08-26</c:v>
                </c:pt>
                <c:pt idx="1081">
                  <c:v>2025-08-28</c:v>
                </c:pt>
                <c:pt idx="1082">
                  <c:v>2025-08-29</c:v>
                </c:pt>
                <c:pt idx="1083">
                  <c:v>2025-09-01</c:v>
                </c:pt>
                <c:pt idx="1084">
                  <c:v>2025-09-02</c:v>
                </c:pt>
                <c:pt idx="1085">
                  <c:v>2025-09-03</c:v>
                </c:pt>
                <c:pt idx="1086">
                  <c:v>2025-09-04</c:v>
                </c:pt>
                <c:pt idx="1087">
                  <c:v>2025-09-05</c:v>
                </c:pt>
                <c:pt idx="1088">
                  <c:v>2025-09-08</c:v>
                </c:pt>
                <c:pt idx="1089">
                  <c:v>2025-09-09</c:v>
                </c:pt>
                <c:pt idx="1090">
                  <c:v>2025-09-10</c:v>
                </c:pt>
                <c:pt idx="1091">
                  <c:v>2025-09-11</c:v>
                </c:pt>
                <c:pt idx="1092">
                  <c:v>2025-09-12</c:v>
                </c:pt>
                <c:pt idx="1093">
                  <c:v>2025-09-15</c:v>
                </c:pt>
                <c:pt idx="1094">
                  <c:v>2025-09-16</c:v>
                </c:pt>
                <c:pt idx="1095">
                  <c:v>2025-09-17</c:v>
                </c:pt>
                <c:pt idx="1096">
                  <c:v>2025-09-18</c:v>
                </c:pt>
                <c:pt idx="1097">
                  <c:v>2025-09-19</c:v>
                </c:pt>
                <c:pt idx="1098">
                  <c:v>2025-09-22</c:v>
                </c:pt>
                <c:pt idx="1099">
                  <c:v>2025-09-23</c:v>
                </c:pt>
                <c:pt idx="1100">
                  <c:v>2025-09-24</c:v>
                </c:pt>
                <c:pt idx="1101">
                  <c:v>2025-09-25</c:v>
                </c:pt>
                <c:pt idx="1102">
                  <c:v>2025-09-26</c:v>
                </c:pt>
                <c:pt idx="1103">
                  <c:v>2025-09-29</c:v>
                </c:pt>
                <c:pt idx="1104">
                  <c:v>2025-09-30</c:v>
                </c:pt>
                <c:pt idx="1105">
                  <c:v>2025-10-01</c:v>
                </c:pt>
                <c:pt idx="1106">
                  <c:v>2025-10-03</c:v>
                </c:pt>
                <c:pt idx="1107">
                  <c:v>2025-10-06</c:v>
                </c:pt>
                <c:pt idx="1108">
                  <c:v>2025-10-07</c:v>
                </c:pt>
                <c:pt idx="1109">
                  <c:v>2025-10-08</c:v>
                </c:pt>
                <c:pt idx="1110">
                  <c:v>2025-10-09</c:v>
                </c:pt>
                <c:pt idx="1111">
                  <c:v>2025-10-10</c:v>
                </c:pt>
                <c:pt idx="1112">
                  <c:v>2025-10-13</c:v>
                </c:pt>
                <c:pt idx="1113">
                  <c:v>2025-10-14</c:v>
                </c:pt>
                <c:pt idx="1114">
                  <c:v>2025-10-15</c:v>
                </c:pt>
                <c:pt idx="1115">
                  <c:v>2025-10-16</c:v>
                </c:pt>
                <c:pt idx="1116">
                  <c:v>2025-10-17</c:v>
                </c:pt>
                <c:pt idx="1117">
                  <c:v>2025-10-20</c:v>
                </c:pt>
                <c:pt idx="1118">
                  <c:v>2025-10-21</c:v>
                </c:pt>
                <c:pt idx="1119">
                  <c:v>2025-10-23</c:v>
                </c:pt>
                <c:pt idx="1120">
                  <c:v>2025-10-24</c:v>
                </c:pt>
                <c:pt idx="1121">
                  <c:v>2025-10-27</c:v>
                </c:pt>
                <c:pt idx="1122">
                  <c:v>2025-10-28</c:v>
                </c:pt>
                <c:pt idx="1123">
                  <c:v>2025-10-29</c:v>
                </c:pt>
                <c:pt idx="1124">
                  <c:v>2025-10-30</c:v>
                </c:pt>
                <c:pt idx="1125">
                  <c:v>2025-10-31</c:v>
                </c:pt>
                <c:pt idx="1126">
                  <c:v>2025-11-03</c:v>
                </c:pt>
                <c:pt idx="1127">
                  <c:v>2025-11-04</c:v>
                </c:pt>
                <c:pt idx="1128">
                  <c:v>2025-11-06</c:v>
                </c:pt>
                <c:pt idx="1129">
                  <c:v>2025-11-07</c:v>
                </c:pt>
                <c:pt idx="1130">
                  <c:v>2025-11-10</c:v>
                </c:pt>
                <c:pt idx="1131">
                  <c:v>2025-11-11</c:v>
                </c:pt>
                <c:pt idx="1132">
                  <c:v>2025-11-12</c:v>
                </c:pt>
                <c:pt idx="1133">
                  <c:v>2025-11-13</c:v>
                </c:pt>
                <c:pt idx="1134">
                  <c:v>2025-11-14</c:v>
                </c:pt>
                <c:pt idx="1135">
                  <c:v>2025-11-17</c:v>
                </c:pt>
                <c:pt idx="1136">
                  <c:v>2025-11-18</c:v>
                </c:pt>
                <c:pt idx="1137">
                  <c:v>2025-11-19</c:v>
                </c:pt>
                <c:pt idx="1138">
                  <c:v>2025-11-20</c:v>
                </c:pt>
                <c:pt idx="1139">
                  <c:v>2025-11-21</c:v>
                </c:pt>
                <c:pt idx="1140">
                  <c:v>2025-11-24</c:v>
                </c:pt>
                <c:pt idx="1141">
                  <c:v>2025-11-25</c:v>
                </c:pt>
                <c:pt idx="1142">
                  <c:v>2025-11-26</c:v>
                </c:pt>
                <c:pt idx="1143">
                  <c:v>2025-11-27</c:v>
                </c:pt>
                <c:pt idx="1144">
                  <c:v>2025-11-28</c:v>
                </c:pt>
                <c:pt idx="1145">
                  <c:v>2025-12-01</c:v>
                </c:pt>
                <c:pt idx="1146">
                  <c:v>2025-12-02</c:v>
                </c:pt>
                <c:pt idx="1147">
                  <c:v>2025-12-03</c:v>
                </c:pt>
                <c:pt idx="1148">
                  <c:v>2025-12-04</c:v>
                </c:pt>
                <c:pt idx="1149">
                  <c:v>2025-12-05</c:v>
                </c:pt>
                <c:pt idx="1150">
                  <c:v>2025-12-08</c:v>
                </c:pt>
                <c:pt idx="1151">
                  <c:v>2025-12-09</c:v>
                </c:pt>
                <c:pt idx="1152">
                  <c:v>2025-12-10</c:v>
                </c:pt>
                <c:pt idx="1153">
                  <c:v>2025-12-11</c:v>
                </c:pt>
                <c:pt idx="1154">
                  <c:v>2025-12-12</c:v>
                </c:pt>
                <c:pt idx="1155">
                  <c:v>2025-12-15</c:v>
                </c:pt>
                <c:pt idx="1156">
                  <c:v>2025-12-16</c:v>
                </c:pt>
                <c:pt idx="1157">
                  <c:v>2025-12-17</c:v>
                </c:pt>
                <c:pt idx="1158">
                  <c:v>2025-12-18</c:v>
                </c:pt>
                <c:pt idx="1159">
                  <c:v>2025-12-19</c:v>
                </c:pt>
                <c:pt idx="1160">
                  <c:v>2025-12-22</c:v>
                </c:pt>
                <c:pt idx="1161">
                  <c:v>2025-12-23</c:v>
                </c:pt>
                <c:pt idx="1162">
                  <c:v>2025-12-24</c:v>
                </c:pt>
                <c:pt idx="1163">
                  <c:v>2025-12-26</c:v>
                </c:pt>
                <c:pt idx="1164">
                  <c:v>2025-12-29</c:v>
                </c:pt>
                <c:pt idx="1165">
                  <c:v>2025-12-30</c:v>
                </c:pt>
                <c:pt idx="1166">
                  <c:v>2025-12-31</c:v>
                </c:pt>
                <c:pt idx="1167">
                  <c:v>2026-01-01</c:v>
                </c:pt>
                <c:pt idx="1168">
                  <c:v>2026-01-02</c:v>
                </c:pt>
                <c:pt idx="1169">
                  <c:v>2026-01-05</c:v>
                </c:pt>
                <c:pt idx="1170">
                  <c:v>2026-01-06</c:v>
                </c:pt>
                <c:pt idx="1171">
                  <c:v>2026-01-07</c:v>
                </c:pt>
                <c:pt idx="1172">
                  <c:v>2026-01-08</c:v>
                </c:pt>
                <c:pt idx="1173">
                  <c:v>2026-01-09</c:v>
                </c:pt>
                <c:pt idx="1174">
                  <c:v>2026-01-12</c:v>
                </c:pt>
                <c:pt idx="1175">
                  <c:v>2026-01-13</c:v>
                </c:pt>
                <c:pt idx="1176">
                  <c:v>2026-01-14</c:v>
                </c:pt>
                <c:pt idx="1177">
                  <c:v>2026-01-15</c:v>
                </c:pt>
                <c:pt idx="1178">
                  <c:v>2026-01-16</c:v>
                </c:pt>
                <c:pt idx="1179">
                  <c:v>2026-01-19</c:v>
                </c:pt>
                <c:pt idx="1180">
                  <c:v>2026-01-20</c:v>
                </c:pt>
                <c:pt idx="1181">
                  <c:v>2026-01-21</c:v>
                </c:pt>
                <c:pt idx="1182">
                  <c:v>2026-01-22</c:v>
                </c:pt>
                <c:pt idx="1183">
                  <c:v>2026-01-23</c:v>
                </c:pt>
                <c:pt idx="1184">
                  <c:v>2026-01-27</c:v>
                </c:pt>
                <c:pt idx="1185">
                  <c:v>2026-01-28</c:v>
                </c:pt>
                <c:pt idx="1186">
                  <c:v>2026-01-29</c:v>
                </c:pt>
                <c:pt idx="1187">
                  <c:v>2026-01-30</c:v>
                </c:pt>
                <c:pt idx="1188">
                  <c:v>2026-02-02</c:v>
                </c:pt>
                <c:pt idx="1189">
                  <c:v>2026-02-03</c:v>
                </c:pt>
                <c:pt idx="1190">
                  <c:v>2026-02-04</c:v>
                </c:pt>
                <c:pt idx="1191">
                  <c:v>2026-02-05</c:v>
                </c:pt>
                <c:pt idx="1192">
                  <c:v>2026-02-06</c:v>
                </c:pt>
                <c:pt idx="1193">
                  <c:v>2026-02-09</c:v>
                </c:pt>
                <c:pt idx="1194">
                  <c:v>2026-02-10</c:v>
                </c:pt>
                <c:pt idx="1195">
                  <c:v>2026-02-11</c:v>
                </c:pt>
                <c:pt idx="1196">
                  <c:v>2026-02-12</c:v>
                </c:pt>
                <c:pt idx="1197">
                  <c:v>2026-02-13</c:v>
                </c:pt>
                <c:pt idx="1198">
                  <c:v>2026-02-16</c:v>
                </c:pt>
                <c:pt idx="1199">
                  <c:v>2026-02-17</c:v>
                </c:pt>
                <c:pt idx="1200">
                  <c:v>2026-02-18</c:v>
                </c:pt>
                <c:pt idx="1201">
                  <c:v>2026-02-19</c:v>
                </c:pt>
                <c:pt idx="1202">
                  <c:v>2026-02-20</c:v>
                </c:pt>
                <c:pt idx="1203">
                  <c:v>2026-02-23</c:v>
                </c:pt>
                <c:pt idx="1204">
                  <c:v>2026-02-24</c:v>
                </c:pt>
                <c:pt idx="1205">
                  <c:v>2026-02-25</c:v>
                </c:pt>
                <c:pt idx="1206">
                  <c:v>2026-02-26</c:v>
                </c:pt>
                <c:pt idx="1207">
                  <c:v>2026-02-27</c:v>
                </c:pt>
                <c:pt idx="1208">
                  <c:v>2026-03-02</c:v>
                </c:pt>
                <c:pt idx="1209">
                  <c:v>2026-03-04</c:v>
                </c:pt>
                <c:pt idx="1210">
                  <c:v>2026-03-05</c:v>
                </c:pt>
                <c:pt idx="1211">
                  <c:v>2026-03-06</c:v>
                </c:pt>
                <c:pt idx="1212">
                  <c:v>2026-03-09</c:v>
                </c:pt>
                <c:pt idx="1213">
                  <c:v>2026-03-10</c:v>
                </c:pt>
                <c:pt idx="1214">
                  <c:v>2026-03-11</c:v>
                </c:pt>
                <c:pt idx="1215">
                  <c:v>2026-03-12</c:v>
                </c:pt>
                <c:pt idx="1216">
                  <c:v>2026-03-13</c:v>
                </c:pt>
                <c:pt idx="1217">
                  <c:v>2026-03-16</c:v>
                </c:pt>
                <c:pt idx="1218">
                  <c:v>2026-03-17</c:v>
                </c:pt>
                <c:pt idx="1219">
                  <c:v>2026-03-18</c:v>
                </c:pt>
                <c:pt idx="1220">
                  <c:v>2026-03-19</c:v>
                </c:pt>
                <c:pt idx="1221">
                  <c:v>2026-03-20</c:v>
                </c:pt>
                <c:pt idx="1222">
                  <c:v>2026-03-23</c:v>
                </c:pt>
                <c:pt idx="1223">
                  <c:v>2026-03-24</c:v>
                </c:pt>
                <c:pt idx="1224">
                  <c:v>2026-03-25</c:v>
                </c:pt>
                <c:pt idx="1225">
                  <c:v>2026-03-27</c:v>
                </c:pt>
                <c:pt idx="1226">
                  <c:v>2026-03-30</c:v>
                </c:pt>
                <c:pt idx="1227">
                  <c:v>2026-04-01</c:v>
                </c:pt>
                <c:pt idx="1228">
                  <c:v>2026-04-02</c:v>
                </c:pt>
                <c:pt idx="1229">
                  <c:v>2026-04-06</c:v>
                </c:pt>
                <c:pt idx="1230">
                  <c:v>2026-04-07</c:v>
                </c:pt>
                <c:pt idx="1231">
                  <c:v>2026-04-08</c:v>
                </c:pt>
                <c:pt idx="1232">
                  <c:v>2026-04-09</c:v>
                </c:pt>
                <c:pt idx="1233">
                  <c:v>2026-04-10</c:v>
                </c:pt>
              </c:strCache>
            </c:strRef>
          </c:cat>
          <c:val>
            <c:numRef>
              <c:f>'Hind. Uni Share Price Daily 5y'!$C$2:$C$1235</c:f>
              <c:numCache>
                <c:formatCode>General</c:formatCode>
                <c:ptCount val="1234"/>
                <c:pt idx="0">
                  <c:v>3.352379</c:v>
                </c:pt>
                <c:pt idx="1">
                  <c:v>1.225517</c:v>
                </c:pt>
                <c:pt idx="2">
                  <c:v>1.746316</c:v>
                </c:pt>
                <c:pt idx="3">
                  <c:v>1.5895079999999999</c:v>
                </c:pt>
                <c:pt idx="4">
                  <c:v>1.721265</c:v>
                </c:pt>
                <c:pt idx="5">
                  <c:v>1.949756</c:v>
                </c:pt>
                <c:pt idx="6">
                  <c:v>1.9468669999999999</c:v>
                </c:pt>
                <c:pt idx="7">
                  <c:v>1.6684559999999999</c:v>
                </c:pt>
                <c:pt idx="8">
                  <c:v>1.9512149999999999</c:v>
                </c:pt>
                <c:pt idx="9">
                  <c:v>3.1511499999999999</c:v>
                </c:pt>
                <c:pt idx="10">
                  <c:v>4.0107780000000002</c:v>
                </c:pt>
                <c:pt idx="11">
                  <c:v>1.692239</c:v>
                </c:pt>
                <c:pt idx="12">
                  <c:v>1.453111</c:v>
                </c:pt>
                <c:pt idx="13">
                  <c:v>1.2568569999999999</c:v>
                </c:pt>
                <c:pt idx="14">
                  <c:v>1.37774</c:v>
                </c:pt>
                <c:pt idx="15">
                  <c:v>1.1695180000000001</c:v>
                </c:pt>
                <c:pt idx="16">
                  <c:v>0.98849500000000001</c:v>
                </c:pt>
                <c:pt idx="17">
                  <c:v>1.019077</c:v>
                </c:pt>
                <c:pt idx="18">
                  <c:v>2.0539320000000001</c:v>
                </c:pt>
                <c:pt idx="19">
                  <c:v>1.38897</c:v>
                </c:pt>
                <c:pt idx="20">
                  <c:v>0.81124300000000005</c:v>
                </c:pt>
                <c:pt idx="21">
                  <c:v>1.1537219999999999</c:v>
                </c:pt>
                <c:pt idx="22">
                  <c:v>1.32359</c:v>
                </c:pt>
                <c:pt idx="23">
                  <c:v>0.85623499999999997</c:v>
                </c:pt>
                <c:pt idx="24">
                  <c:v>0.77149199999999996</c:v>
                </c:pt>
                <c:pt idx="25">
                  <c:v>1.1948639999999999</c:v>
                </c:pt>
                <c:pt idx="26">
                  <c:v>1.098457</c:v>
                </c:pt>
                <c:pt idx="27">
                  <c:v>0.81109500000000001</c:v>
                </c:pt>
                <c:pt idx="28">
                  <c:v>3.755182</c:v>
                </c:pt>
                <c:pt idx="29">
                  <c:v>1.215325</c:v>
                </c:pt>
                <c:pt idx="30">
                  <c:v>1.178704</c:v>
                </c:pt>
                <c:pt idx="31">
                  <c:v>1.141451</c:v>
                </c:pt>
                <c:pt idx="32">
                  <c:v>1.1130910000000001</c:v>
                </c:pt>
                <c:pt idx="33">
                  <c:v>0.86853199999999997</c:v>
                </c:pt>
                <c:pt idx="34">
                  <c:v>1.283795</c:v>
                </c:pt>
                <c:pt idx="35">
                  <c:v>1.1283000000000001</c:v>
                </c:pt>
                <c:pt idx="36">
                  <c:v>1.1066640000000001</c:v>
                </c:pt>
                <c:pt idx="37">
                  <c:v>1.0728580000000001</c:v>
                </c:pt>
                <c:pt idx="38">
                  <c:v>1.944339</c:v>
                </c:pt>
                <c:pt idx="39">
                  <c:v>1.1280969999999999</c:v>
                </c:pt>
                <c:pt idx="40">
                  <c:v>1.7616320000000001</c:v>
                </c:pt>
                <c:pt idx="41">
                  <c:v>1.215463</c:v>
                </c:pt>
                <c:pt idx="42">
                  <c:v>2.1536680000000001</c:v>
                </c:pt>
                <c:pt idx="43">
                  <c:v>1.555777</c:v>
                </c:pt>
                <c:pt idx="44">
                  <c:v>3.937751</c:v>
                </c:pt>
                <c:pt idx="45">
                  <c:v>2.5062769999999999</c:v>
                </c:pt>
                <c:pt idx="46">
                  <c:v>1.945883</c:v>
                </c:pt>
                <c:pt idx="47">
                  <c:v>1.035668</c:v>
                </c:pt>
                <c:pt idx="48">
                  <c:v>0.75968100000000005</c:v>
                </c:pt>
                <c:pt idx="49">
                  <c:v>1.1129420000000001</c:v>
                </c:pt>
                <c:pt idx="50">
                  <c:v>0.69490600000000002</c:v>
                </c:pt>
                <c:pt idx="51">
                  <c:v>1.3543970000000001</c:v>
                </c:pt>
                <c:pt idx="52">
                  <c:v>1.4472449999999999</c:v>
                </c:pt>
                <c:pt idx="53">
                  <c:v>0.735043</c:v>
                </c:pt>
                <c:pt idx="54">
                  <c:v>0.86023099999999997</c:v>
                </c:pt>
                <c:pt idx="55">
                  <c:v>0.76170000000000004</c:v>
                </c:pt>
                <c:pt idx="56">
                  <c:v>0.46178200000000003</c:v>
                </c:pt>
                <c:pt idx="57">
                  <c:v>0.62314499999999995</c:v>
                </c:pt>
                <c:pt idx="58">
                  <c:v>1.1144259999999999</c:v>
                </c:pt>
                <c:pt idx="59">
                  <c:v>0.53809399999999996</c:v>
                </c:pt>
                <c:pt idx="60">
                  <c:v>0.54389799999999999</c:v>
                </c:pt>
                <c:pt idx="61">
                  <c:v>0.99439599999999995</c:v>
                </c:pt>
                <c:pt idx="62">
                  <c:v>1.377829</c:v>
                </c:pt>
                <c:pt idx="63">
                  <c:v>0.69379199999999996</c:v>
                </c:pt>
                <c:pt idx="64">
                  <c:v>0.54540500000000003</c:v>
                </c:pt>
                <c:pt idx="65">
                  <c:v>0.46387299999999998</c:v>
                </c:pt>
                <c:pt idx="66">
                  <c:v>1.0614760000000001</c:v>
                </c:pt>
                <c:pt idx="67">
                  <c:v>3.5460440000000002</c:v>
                </c:pt>
                <c:pt idx="68">
                  <c:v>1.5175890000000001</c:v>
                </c:pt>
                <c:pt idx="69">
                  <c:v>1.3115349999999999</c:v>
                </c:pt>
                <c:pt idx="70">
                  <c:v>1.6569449999999999</c:v>
                </c:pt>
                <c:pt idx="71">
                  <c:v>0.91237299999999999</c:v>
                </c:pt>
                <c:pt idx="72">
                  <c:v>1.0126630000000001</c:v>
                </c:pt>
                <c:pt idx="73">
                  <c:v>1.708251</c:v>
                </c:pt>
                <c:pt idx="74">
                  <c:v>1.2299359999999999</c:v>
                </c:pt>
                <c:pt idx="75">
                  <c:v>1.733476</c:v>
                </c:pt>
                <c:pt idx="76">
                  <c:v>1.5889740000000001</c:v>
                </c:pt>
                <c:pt idx="77">
                  <c:v>0.92175700000000005</c:v>
                </c:pt>
                <c:pt idx="78">
                  <c:v>1.432661</c:v>
                </c:pt>
                <c:pt idx="79">
                  <c:v>0.92147599999999996</c:v>
                </c:pt>
                <c:pt idx="80">
                  <c:v>1.0613699999999999</c:v>
                </c:pt>
                <c:pt idx="81">
                  <c:v>1.300594</c:v>
                </c:pt>
                <c:pt idx="82">
                  <c:v>1.226064</c:v>
                </c:pt>
                <c:pt idx="83">
                  <c:v>1.0331589999999999</c:v>
                </c:pt>
                <c:pt idx="84">
                  <c:v>1.146309</c:v>
                </c:pt>
                <c:pt idx="85">
                  <c:v>1.921902</c:v>
                </c:pt>
                <c:pt idx="86">
                  <c:v>1.5456430000000001</c:v>
                </c:pt>
                <c:pt idx="87">
                  <c:v>5.7799269999999998</c:v>
                </c:pt>
                <c:pt idx="88">
                  <c:v>2.1632199999999999</c:v>
                </c:pt>
                <c:pt idx="89">
                  <c:v>1.4828539999999999</c:v>
                </c:pt>
                <c:pt idx="90">
                  <c:v>1.74657</c:v>
                </c:pt>
                <c:pt idx="91">
                  <c:v>2.1172909999999998</c:v>
                </c:pt>
                <c:pt idx="92">
                  <c:v>1.176229</c:v>
                </c:pt>
                <c:pt idx="93">
                  <c:v>1.1681900000000001</c:v>
                </c:pt>
                <c:pt idx="94">
                  <c:v>2.5358909999999999</c:v>
                </c:pt>
                <c:pt idx="95">
                  <c:v>1.775792</c:v>
                </c:pt>
                <c:pt idx="96">
                  <c:v>1.946183</c:v>
                </c:pt>
                <c:pt idx="97">
                  <c:v>1.561823</c:v>
                </c:pt>
                <c:pt idx="98">
                  <c:v>1.4449780000000001</c:v>
                </c:pt>
                <c:pt idx="99">
                  <c:v>1.2199150000000001</c:v>
                </c:pt>
                <c:pt idx="100">
                  <c:v>0.94671099999999997</c:v>
                </c:pt>
                <c:pt idx="101">
                  <c:v>0.87945399999999996</c:v>
                </c:pt>
                <c:pt idx="102">
                  <c:v>1.341412</c:v>
                </c:pt>
                <c:pt idx="103">
                  <c:v>1.755061</c:v>
                </c:pt>
                <c:pt idx="104">
                  <c:v>1.3623499999999999</c:v>
                </c:pt>
                <c:pt idx="105">
                  <c:v>1.259196</c:v>
                </c:pt>
                <c:pt idx="106">
                  <c:v>3.0950319999999998</c:v>
                </c:pt>
                <c:pt idx="107">
                  <c:v>2.6713300000000002</c:v>
                </c:pt>
                <c:pt idx="108">
                  <c:v>2.2774369999999999</c:v>
                </c:pt>
                <c:pt idx="109">
                  <c:v>1.5805940000000001</c:v>
                </c:pt>
                <c:pt idx="110">
                  <c:v>1.054473</c:v>
                </c:pt>
                <c:pt idx="111">
                  <c:v>1.635284</c:v>
                </c:pt>
                <c:pt idx="112">
                  <c:v>1.465932</c:v>
                </c:pt>
                <c:pt idx="113">
                  <c:v>1.078052</c:v>
                </c:pt>
                <c:pt idx="114">
                  <c:v>1.5038940000000001</c:v>
                </c:pt>
                <c:pt idx="115">
                  <c:v>1.6201989999999999</c:v>
                </c:pt>
                <c:pt idx="116">
                  <c:v>0.95611100000000004</c:v>
                </c:pt>
                <c:pt idx="117">
                  <c:v>1.0250049999999999</c:v>
                </c:pt>
                <c:pt idx="118">
                  <c:v>0.56278399999999995</c:v>
                </c:pt>
                <c:pt idx="119">
                  <c:v>0.86247099999999999</c:v>
                </c:pt>
                <c:pt idx="120">
                  <c:v>1.082816</c:v>
                </c:pt>
                <c:pt idx="121">
                  <c:v>1.579941</c:v>
                </c:pt>
                <c:pt idx="122">
                  <c:v>1.086252</c:v>
                </c:pt>
                <c:pt idx="123">
                  <c:v>1.174337</c:v>
                </c:pt>
                <c:pt idx="124">
                  <c:v>1.660007</c:v>
                </c:pt>
                <c:pt idx="125">
                  <c:v>2.1588090000000002</c:v>
                </c:pt>
                <c:pt idx="126">
                  <c:v>1.7581770000000001</c:v>
                </c:pt>
                <c:pt idx="127">
                  <c:v>5.431133</c:v>
                </c:pt>
                <c:pt idx="128">
                  <c:v>4.8646539999999998</c:v>
                </c:pt>
                <c:pt idx="129">
                  <c:v>3.254632</c:v>
                </c:pt>
                <c:pt idx="130">
                  <c:v>1.8456220000000001</c:v>
                </c:pt>
                <c:pt idx="131">
                  <c:v>1.560381</c:v>
                </c:pt>
                <c:pt idx="132">
                  <c:v>1.5950599999999999</c:v>
                </c:pt>
                <c:pt idx="133">
                  <c:v>3.083879</c:v>
                </c:pt>
                <c:pt idx="134">
                  <c:v>2.0157910000000001</c:v>
                </c:pt>
                <c:pt idx="135">
                  <c:v>2.4533999999999998</c:v>
                </c:pt>
                <c:pt idx="136">
                  <c:v>1.941114</c:v>
                </c:pt>
                <c:pt idx="137">
                  <c:v>1.3501540000000001</c:v>
                </c:pt>
                <c:pt idx="138">
                  <c:v>1.591607</c:v>
                </c:pt>
                <c:pt idx="139">
                  <c:v>0.24571899999999999</c:v>
                </c:pt>
                <c:pt idx="140">
                  <c:v>2.5555330000000001</c:v>
                </c:pt>
                <c:pt idx="141">
                  <c:v>1.696949</c:v>
                </c:pt>
                <c:pt idx="142">
                  <c:v>1.7945089999999999</c:v>
                </c:pt>
                <c:pt idx="143">
                  <c:v>1.2826470000000001</c:v>
                </c:pt>
                <c:pt idx="144">
                  <c:v>1.6519740000000001</c:v>
                </c:pt>
                <c:pt idx="145">
                  <c:v>1.0079990000000001</c:v>
                </c:pt>
                <c:pt idx="146">
                  <c:v>1.245209</c:v>
                </c:pt>
                <c:pt idx="147">
                  <c:v>0.95680900000000002</c:v>
                </c:pt>
                <c:pt idx="148">
                  <c:v>1.2369429999999999</c:v>
                </c:pt>
                <c:pt idx="149">
                  <c:v>1.6292899999999999</c:v>
                </c:pt>
                <c:pt idx="150">
                  <c:v>1.932539</c:v>
                </c:pt>
                <c:pt idx="151">
                  <c:v>0.99907000000000001</c:v>
                </c:pt>
                <c:pt idx="152">
                  <c:v>1.363272</c:v>
                </c:pt>
                <c:pt idx="153">
                  <c:v>2.4509020000000001</c:v>
                </c:pt>
                <c:pt idx="154">
                  <c:v>1.724612</c:v>
                </c:pt>
                <c:pt idx="155">
                  <c:v>3.9310350000000001</c:v>
                </c:pt>
                <c:pt idx="156">
                  <c:v>1.263139</c:v>
                </c:pt>
                <c:pt idx="157">
                  <c:v>1.673117</c:v>
                </c:pt>
                <c:pt idx="158">
                  <c:v>1.8901779999999999</c:v>
                </c:pt>
                <c:pt idx="159">
                  <c:v>1.0791710000000001</c:v>
                </c:pt>
                <c:pt idx="160">
                  <c:v>0.89531300000000003</c:v>
                </c:pt>
                <c:pt idx="161">
                  <c:v>0.83976899999999999</c:v>
                </c:pt>
                <c:pt idx="162">
                  <c:v>0.71666600000000003</c:v>
                </c:pt>
                <c:pt idx="163">
                  <c:v>0.72453900000000004</c:v>
                </c:pt>
                <c:pt idx="164">
                  <c:v>1.804894</c:v>
                </c:pt>
                <c:pt idx="165">
                  <c:v>1.219031</c:v>
                </c:pt>
                <c:pt idx="166">
                  <c:v>0.75512199999999996</c:v>
                </c:pt>
                <c:pt idx="167">
                  <c:v>0.92649300000000001</c:v>
                </c:pt>
                <c:pt idx="168">
                  <c:v>2.439222</c:v>
                </c:pt>
                <c:pt idx="169">
                  <c:v>2.1757049999999998</c:v>
                </c:pt>
                <c:pt idx="170">
                  <c:v>1.591415</c:v>
                </c:pt>
                <c:pt idx="171">
                  <c:v>1.661605</c:v>
                </c:pt>
                <c:pt idx="172">
                  <c:v>1.423081</c:v>
                </c:pt>
                <c:pt idx="173">
                  <c:v>0.89550300000000005</c:v>
                </c:pt>
                <c:pt idx="174">
                  <c:v>0.58430199999999999</c:v>
                </c:pt>
                <c:pt idx="175">
                  <c:v>0.78371000000000002</c:v>
                </c:pt>
                <c:pt idx="176">
                  <c:v>1.410236</c:v>
                </c:pt>
                <c:pt idx="177">
                  <c:v>0.96371099999999998</c:v>
                </c:pt>
                <c:pt idx="178">
                  <c:v>1.123597</c:v>
                </c:pt>
                <c:pt idx="179">
                  <c:v>0.879278</c:v>
                </c:pt>
                <c:pt idx="180">
                  <c:v>1.484275</c:v>
                </c:pt>
                <c:pt idx="181">
                  <c:v>1.202512</c:v>
                </c:pt>
                <c:pt idx="182">
                  <c:v>1.198901</c:v>
                </c:pt>
                <c:pt idx="183">
                  <c:v>1.026186</c:v>
                </c:pt>
                <c:pt idx="184">
                  <c:v>0.91944700000000001</c:v>
                </c:pt>
                <c:pt idx="185">
                  <c:v>1.3213349999999999</c:v>
                </c:pt>
                <c:pt idx="186">
                  <c:v>1.487554</c:v>
                </c:pt>
                <c:pt idx="187">
                  <c:v>1.5862989999999999</c:v>
                </c:pt>
                <c:pt idx="188">
                  <c:v>1.5960369999999999</c:v>
                </c:pt>
                <c:pt idx="189">
                  <c:v>0.91220500000000004</c:v>
                </c:pt>
                <c:pt idx="190">
                  <c:v>1.6675789999999999</c:v>
                </c:pt>
                <c:pt idx="191">
                  <c:v>2.1452550000000001</c:v>
                </c:pt>
                <c:pt idx="192">
                  <c:v>2.8297110000000001</c:v>
                </c:pt>
                <c:pt idx="193">
                  <c:v>4.59605</c:v>
                </c:pt>
                <c:pt idx="194">
                  <c:v>2.2311030000000001</c:v>
                </c:pt>
                <c:pt idx="195">
                  <c:v>1.8435429999999999</c:v>
                </c:pt>
                <c:pt idx="196">
                  <c:v>2.6204740000000002</c:v>
                </c:pt>
                <c:pt idx="197">
                  <c:v>1.9677210000000001</c:v>
                </c:pt>
                <c:pt idx="198">
                  <c:v>1.639875</c:v>
                </c:pt>
                <c:pt idx="199">
                  <c:v>1.270508</c:v>
                </c:pt>
                <c:pt idx="200">
                  <c:v>1.246111</c:v>
                </c:pt>
                <c:pt idx="201">
                  <c:v>1.4480390000000001</c:v>
                </c:pt>
                <c:pt idx="202">
                  <c:v>1.014561</c:v>
                </c:pt>
                <c:pt idx="203">
                  <c:v>1.2074020000000001</c:v>
                </c:pt>
                <c:pt idx="204">
                  <c:v>1.1906600000000001</c:v>
                </c:pt>
                <c:pt idx="205">
                  <c:v>1.0496110000000001</c:v>
                </c:pt>
                <c:pt idx="206">
                  <c:v>1.1951000000000001</c:v>
                </c:pt>
                <c:pt idx="207">
                  <c:v>2.1000359999999998</c:v>
                </c:pt>
                <c:pt idx="208">
                  <c:v>1.6615009999999999</c:v>
                </c:pt>
                <c:pt idx="209">
                  <c:v>1.5330699999999999</c:v>
                </c:pt>
                <c:pt idx="210">
                  <c:v>0.995668</c:v>
                </c:pt>
                <c:pt idx="211">
                  <c:v>0.86937399999999998</c:v>
                </c:pt>
                <c:pt idx="212">
                  <c:v>0.89071299999999998</c:v>
                </c:pt>
                <c:pt idx="213">
                  <c:v>0.73791899999999999</c:v>
                </c:pt>
                <c:pt idx="214">
                  <c:v>0.902667</c:v>
                </c:pt>
                <c:pt idx="215">
                  <c:v>1.324411</c:v>
                </c:pt>
                <c:pt idx="216">
                  <c:v>2.9976289999999999</c:v>
                </c:pt>
                <c:pt idx="217">
                  <c:v>2.1937280000000001</c:v>
                </c:pt>
                <c:pt idx="218">
                  <c:v>2.3340360000000002</c:v>
                </c:pt>
                <c:pt idx="219">
                  <c:v>2.0346880000000001</c:v>
                </c:pt>
                <c:pt idx="220">
                  <c:v>2.3729979999999999</c:v>
                </c:pt>
                <c:pt idx="221">
                  <c:v>6.3201179999999999</c:v>
                </c:pt>
                <c:pt idx="222">
                  <c:v>2.9764529999999998</c:v>
                </c:pt>
                <c:pt idx="223">
                  <c:v>3.211938</c:v>
                </c:pt>
                <c:pt idx="224">
                  <c:v>2.8790789999999999</c:v>
                </c:pt>
                <c:pt idx="225">
                  <c:v>4.879791</c:v>
                </c:pt>
                <c:pt idx="226">
                  <c:v>2.481643</c:v>
                </c:pt>
                <c:pt idx="227">
                  <c:v>1.7303249999999999</c:v>
                </c:pt>
                <c:pt idx="228">
                  <c:v>2.3910230000000001</c:v>
                </c:pt>
                <c:pt idx="229">
                  <c:v>2.8086850000000001</c:v>
                </c:pt>
                <c:pt idx="230">
                  <c:v>2.995889</c:v>
                </c:pt>
                <c:pt idx="231">
                  <c:v>1.674982</c:v>
                </c:pt>
                <c:pt idx="232">
                  <c:v>5.3563029999999996</c:v>
                </c:pt>
                <c:pt idx="233">
                  <c:v>3.2121620000000002</c:v>
                </c:pt>
                <c:pt idx="234">
                  <c:v>3.0546639999999998</c:v>
                </c:pt>
                <c:pt idx="235">
                  <c:v>2.2336469999999999</c:v>
                </c:pt>
                <c:pt idx="236">
                  <c:v>1.7945329999999999</c:v>
                </c:pt>
                <c:pt idx="237">
                  <c:v>1.249125</c:v>
                </c:pt>
                <c:pt idx="238">
                  <c:v>1.4768289999999999</c:v>
                </c:pt>
                <c:pt idx="239">
                  <c:v>2.540524</c:v>
                </c:pt>
                <c:pt idx="240">
                  <c:v>1.714996</c:v>
                </c:pt>
                <c:pt idx="241">
                  <c:v>1.6930190000000001</c:v>
                </c:pt>
                <c:pt idx="242">
                  <c:v>1.277652</c:v>
                </c:pt>
                <c:pt idx="243">
                  <c:v>1.7361150000000001</c:v>
                </c:pt>
                <c:pt idx="244">
                  <c:v>1.824732</c:v>
                </c:pt>
                <c:pt idx="245">
                  <c:v>1.693462</c:v>
                </c:pt>
                <c:pt idx="246">
                  <c:v>1.380107</c:v>
                </c:pt>
                <c:pt idx="247">
                  <c:v>1.370233</c:v>
                </c:pt>
                <c:pt idx="248">
                  <c:v>1.071601</c:v>
                </c:pt>
                <c:pt idx="249">
                  <c:v>1.828131</c:v>
                </c:pt>
                <c:pt idx="250">
                  <c:v>1.7759959999999999</c:v>
                </c:pt>
                <c:pt idx="251">
                  <c:v>1.5118039999999999</c:v>
                </c:pt>
                <c:pt idx="252">
                  <c:v>2.2448130000000002</c:v>
                </c:pt>
                <c:pt idx="253">
                  <c:v>3.5208279999999998</c:v>
                </c:pt>
                <c:pt idx="254">
                  <c:v>2.4373100000000001</c:v>
                </c:pt>
                <c:pt idx="255">
                  <c:v>1.4470879999999999</c:v>
                </c:pt>
                <c:pt idx="256">
                  <c:v>2.2144810000000001</c:v>
                </c:pt>
                <c:pt idx="257">
                  <c:v>5.8653589999999998</c:v>
                </c:pt>
                <c:pt idx="258">
                  <c:v>2.6786919999999999</c:v>
                </c:pt>
                <c:pt idx="259">
                  <c:v>1.543544</c:v>
                </c:pt>
                <c:pt idx="260">
                  <c:v>1.608395</c:v>
                </c:pt>
                <c:pt idx="261">
                  <c:v>1.101451</c:v>
                </c:pt>
                <c:pt idx="262">
                  <c:v>1.585602</c:v>
                </c:pt>
                <c:pt idx="263">
                  <c:v>1.3414140000000001</c:v>
                </c:pt>
                <c:pt idx="264">
                  <c:v>2.1622319999999999</c:v>
                </c:pt>
                <c:pt idx="265">
                  <c:v>1.858636</c:v>
                </c:pt>
                <c:pt idx="266">
                  <c:v>1.531515</c:v>
                </c:pt>
                <c:pt idx="267">
                  <c:v>2.057239</c:v>
                </c:pt>
                <c:pt idx="268">
                  <c:v>1.3968179999999999</c:v>
                </c:pt>
                <c:pt idx="269">
                  <c:v>2.0550959999999998</c:v>
                </c:pt>
                <c:pt idx="270">
                  <c:v>2.1374550000000001</c:v>
                </c:pt>
                <c:pt idx="271">
                  <c:v>1.734602</c:v>
                </c:pt>
                <c:pt idx="272">
                  <c:v>2.5995050000000002</c:v>
                </c:pt>
                <c:pt idx="273">
                  <c:v>2.3633060000000001</c:v>
                </c:pt>
                <c:pt idx="274">
                  <c:v>3.0786549999999999</c:v>
                </c:pt>
                <c:pt idx="275">
                  <c:v>1.88426</c:v>
                </c:pt>
                <c:pt idx="276">
                  <c:v>2.2991269999999999</c:v>
                </c:pt>
                <c:pt idx="277">
                  <c:v>1.0113030000000001</c:v>
                </c:pt>
                <c:pt idx="278">
                  <c:v>0.93956200000000001</c:v>
                </c:pt>
                <c:pt idx="279">
                  <c:v>3.1239789999999998</c:v>
                </c:pt>
                <c:pt idx="280">
                  <c:v>2.1975989999999999</c:v>
                </c:pt>
                <c:pt idx="281">
                  <c:v>1.4603349999999999</c:v>
                </c:pt>
                <c:pt idx="282">
                  <c:v>1.8453029999999999</c:v>
                </c:pt>
                <c:pt idx="283">
                  <c:v>2.131405</c:v>
                </c:pt>
                <c:pt idx="284">
                  <c:v>2.0347300000000001</c:v>
                </c:pt>
                <c:pt idx="285">
                  <c:v>1.5068429999999999</c:v>
                </c:pt>
                <c:pt idx="286">
                  <c:v>1.4978670000000001</c:v>
                </c:pt>
                <c:pt idx="287">
                  <c:v>1.6419809999999999</c:v>
                </c:pt>
                <c:pt idx="288">
                  <c:v>1.519441</c:v>
                </c:pt>
                <c:pt idx="289">
                  <c:v>1.5924750000000001</c:v>
                </c:pt>
                <c:pt idx="290">
                  <c:v>1.432377</c:v>
                </c:pt>
                <c:pt idx="291">
                  <c:v>1.353485</c:v>
                </c:pt>
                <c:pt idx="292">
                  <c:v>3.252189</c:v>
                </c:pt>
                <c:pt idx="293">
                  <c:v>2.0219999999999998</c:v>
                </c:pt>
                <c:pt idx="294">
                  <c:v>1.606187</c:v>
                </c:pt>
                <c:pt idx="295">
                  <c:v>1.7413780000000001</c:v>
                </c:pt>
                <c:pt idx="296">
                  <c:v>1.585753</c:v>
                </c:pt>
                <c:pt idx="297">
                  <c:v>1.930048</c:v>
                </c:pt>
                <c:pt idx="298">
                  <c:v>1.450391</c:v>
                </c:pt>
                <c:pt idx="299">
                  <c:v>1.4041079999999999</c:v>
                </c:pt>
                <c:pt idx="300">
                  <c:v>1.682914</c:v>
                </c:pt>
                <c:pt idx="301">
                  <c:v>2.3872119999999999</c:v>
                </c:pt>
                <c:pt idx="302">
                  <c:v>1.2356119999999999</c:v>
                </c:pt>
                <c:pt idx="303">
                  <c:v>2.4102450000000002</c:v>
                </c:pt>
                <c:pt idx="304">
                  <c:v>2.463079</c:v>
                </c:pt>
                <c:pt idx="305">
                  <c:v>4.7703939999999996</c:v>
                </c:pt>
                <c:pt idx="306">
                  <c:v>3.3332619999999999</c:v>
                </c:pt>
                <c:pt idx="307">
                  <c:v>1.34697</c:v>
                </c:pt>
                <c:pt idx="308">
                  <c:v>1.587197</c:v>
                </c:pt>
                <c:pt idx="309">
                  <c:v>1.116476</c:v>
                </c:pt>
                <c:pt idx="310">
                  <c:v>2.5287920000000002</c:v>
                </c:pt>
                <c:pt idx="311">
                  <c:v>1.6633070000000001</c:v>
                </c:pt>
                <c:pt idx="312">
                  <c:v>2.9969640000000002</c:v>
                </c:pt>
                <c:pt idx="313">
                  <c:v>1.5668880000000001</c:v>
                </c:pt>
                <c:pt idx="314">
                  <c:v>1.4731209999999999</c:v>
                </c:pt>
                <c:pt idx="315">
                  <c:v>4.0128969999999997</c:v>
                </c:pt>
                <c:pt idx="316">
                  <c:v>1.9906950000000001</c:v>
                </c:pt>
                <c:pt idx="317">
                  <c:v>1.90578</c:v>
                </c:pt>
                <c:pt idx="318">
                  <c:v>1.2538210000000001</c:v>
                </c:pt>
                <c:pt idx="319">
                  <c:v>1.685576</c:v>
                </c:pt>
                <c:pt idx="320">
                  <c:v>1.4041330000000001</c:v>
                </c:pt>
                <c:pt idx="321">
                  <c:v>1.4420539999999999</c:v>
                </c:pt>
                <c:pt idx="322">
                  <c:v>1.4630590000000001</c:v>
                </c:pt>
                <c:pt idx="323">
                  <c:v>1.5599179999999999</c:v>
                </c:pt>
                <c:pt idx="324">
                  <c:v>1.359934</c:v>
                </c:pt>
                <c:pt idx="325">
                  <c:v>1.7679039999999999</c:v>
                </c:pt>
                <c:pt idx="326">
                  <c:v>1.189384</c:v>
                </c:pt>
                <c:pt idx="327">
                  <c:v>1.176666</c:v>
                </c:pt>
                <c:pt idx="328">
                  <c:v>1.0245109999999999</c:v>
                </c:pt>
                <c:pt idx="329">
                  <c:v>1.098949</c:v>
                </c:pt>
                <c:pt idx="330">
                  <c:v>0.81067400000000001</c:v>
                </c:pt>
                <c:pt idx="331">
                  <c:v>1.473527</c:v>
                </c:pt>
                <c:pt idx="332">
                  <c:v>1.584117</c:v>
                </c:pt>
                <c:pt idx="333">
                  <c:v>1.711381</c:v>
                </c:pt>
                <c:pt idx="334">
                  <c:v>1.465489</c:v>
                </c:pt>
                <c:pt idx="335">
                  <c:v>1.324508</c:v>
                </c:pt>
                <c:pt idx="336">
                  <c:v>1.410895</c:v>
                </c:pt>
                <c:pt idx="337">
                  <c:v>1.305045</c:v>
                </c:pt>
                <c:pt idx="338">
                  <c:v>1.242489</c:v>
                </c:pt>
                <c:pt idx="339">
                  <c:v>1.1065929999999999</c:v>
                </c:pt>
                <c:pt idx="340">
                  <c:v>1.048791</c:v>
                </c:pt>
                <c:pt idx="341">
                  <c:v>1.450034</c:v>
                </c:pt>
                <c:pt idx="342">
                  <c:v>2.2279429999999998</c:v>
                </c:pt>
                <c:pt idx="343">
                  <c:v>1.702269</c:v>
                </c:pt>
                <c:pt idx="344">
                  <c:v>0.93759999999999999</c:v>
                </c:pt>
                <c:pt idx="345">
                  <c:v>1.2740739999999999</c:v>
                </c:pt>
                <c:pt idx="346">
                  <c:v>1.2507760000000001</c:v>
                </c:pt>
                <c:pt idx="347">
                  <c:v>1.344964</c:v>
                </c:pt>
                <c:pt idx="348">
                  <c:v>1.0045329999999999</c:v>
                </c:pt>
                <c:pt idx="349">
                  <c:v>1.7854429999999999</c:v>
                </c:pt>
                <c:pt idx="350">
                  <c:v>1.595709</c:v>
                </c:pt>
                <c:pt idx="351">
                  <c:v>1.34213</c:v>
                </c:pt>
                <c:pt idx="352">
                  <c:v>1.6100540000000001</c:v>
                </c:pt>
                <c:pt idx="353">
                  <c:v>1.1999059999999999</c:v>
                </c:pt>
                <c:pt idx="354">
                  <c:v>2.5168200000000001</c:v>
                </c:pt>
                <c:pt idx="355">
                  <c:v>1.166725</c:v>
                </c:pt>
                <c:pt idx="356">
                  <c:v>1.253333</c:v>
                </c:pt>
                <c:pt idx="357">
                  <c:v>1.9600489999999999</c:v>
                </c:pt>
                <c:pt idx="358">
                  <c:v>2.6202399999999999</c:v>
                </c:pt>
                <c:pt idx="359">
                  <c:v>1.7897909999999999</c:v>
                </c:pt>
                <c:pt idx="360">
                  <c:v>2.6785510000000001</c:v>
                </c:pt>
                <c:pt idx="361">
                  <c:v>1.898501</c:v>
                </c:pt>
                <c:pt idx="362">
                  <c:v>1.526197</c:v>
                </c:pt>
                <c:pt idx="363">
                  <c:v>2.019666</c:v>
                </c:pt>
                <c:pt idx="364">
                  <c:v>1.3400540000000001</c:v>
                </c:pt>
                <c:pt idx="365">
                  <c:v>1.6831970000000001</c:v>
                </c:pt>
                <c:pt idx="366">
                  <c:v>1.327939</c:v>
                </c:pt>
                <c:pt idx="367">
                  <c:v>1.752351</c:v>
                </c:pt>
                <c:pt idx="368">
                  <c:v>1.0259229999999999</c:v>
                </c:pt>
                <c:pt idx="369">
                  <c:v>1.043728</c:v>
                </c:pt>
                <c:pt idx="370">
                  <c:v>1.129783</c:v>
                </c:pt>
                <c:pt idx="371">
                  <c:v>0.88287300000000002</c:v>
                </c:pt>
                <c:pt idx="372">
                  <c:v>0.75333099999999997</c:v>
                </c:pt>
                <c:pt idx="373">
                  <c:v>1.001536</c:v>
                </c:pt>
                <c:pt idx="374">
                  <c:v>0.778918</c:v>
                </c:pt>
                <c:pt idx="375">
                  <c:v>1.1233740000000001</c:v>
                </c:pt>
                <c:pt idx="376">
                  <c:v>1.2419789999999999</c:v>
                </c:pt>
                <c:pt idx="377">
                  <c:v>1.4281250000000001</c:v>
                </c:pt>
                <c:pt idx="378">
                  <c:v>2.4583020000000002</c:v>
                </c:pt>
                <c:pt idx="379">
                  <c:v>0.71990799999999999</c:v>
                </c:pt>
                <c:pt idx="380">
                  <c:v>2.9237890000000002</c:v>
                </c:pt>
                <c:pt idx="381">
                  <c:v>1.8463290000000001</c:v>
                </c:pt>
                <c:pt idx="382">
                  <c:v>1.1649510000000001</c:v>
                </c:pt>
                <c:pt idx="383">
                  <c:v>1.324443</c:v>
                </c:pt>
                <c:pt idx="384">
                  <c:v>1.280132</c:v>
                </c:pt>
                <c:pt idx="385">
                  <c:v>1.338284</c:v>
                </c:pt>
                <c:pt idx="386">
                  <c:v>0.73044399999999998</c:v>
                </c:pt>
                <c:pt idx="387">
                  <c:v>0.88905500000000004</c:v>
                </c:pt>
                <c:pt idx="388">
                  <c:v>1.283685</c:v>
                </c:pt>
                <c:pt idx="389">
                  <c:v>1.4364440000000001</c:v>
                </c:pt>
                <c:pt idx="390">
                  <c:v>1.459152</c:v>
                </c:pt>
                <c:pt idx="391">
                  <c:v>1.162847</c:v>
                </c:pt>
                <c:pt idx="392">
                  <c:v>2.1371310000000001</c:v>
                </c:pt>
                <c:pt idx="393">
                  <c:v>1.558333</c:v>
                </c:pt>
                <c:pt idx="394">
                  <c:v>1.330395</c:v>
                </c:pt>
                <c:pt idx="395">
                  <c:v>0.960476</c:v>
                </c:pt>
                <c:pt idx="396">
                  <c:v>1.0756749999999999</c:v>
                </c:pt>
                <c:pt idx="397">
                  <c:v>1.354881</c:v>
                </c:pt>
                <c:pt idx="398">
                  <c:v>0.921265</c:v>
                </c:pt>
                <c:pt idx="399">
                  <c:v>0.73415200000000003</c:v>
                </c:pt>
                <c:pt idx="400">
                  <c:v>0.99992899999999996</c:v>
                </c:pt>
                <c:pt idx="401">
                  <c:v>0.78347999999999995</c:v>
                </c:pt>
                <c:pt idx="402">
                  <c:v>0.830905</c:v>
                </c:pt>
                <c:pt idx="403">
                  <c:v>2.542932</c:v>
                </c:pt>
                <c:pt idx="404">
                  <c:v>3.6982699999999999</c:v>
                </c:pt>
                <c:pt idx="405">
                  <c:v>1.6755690000000001</c:v>
                </c:pt>
                <c:pt idx="406">
                  <c:v>2.10189</c:v>
                </c:pt>
                <c:pt idx="407">
                  <c:v>1.6405110000000001</c:v>
                </c:pt>
                <c:pt idx="408">
                  <c:v>1.4845619999999999</c:v>
                </c:pt>
                <c:pt idx="409">
                  <c:v>2.3685610000000001</c:v>
                </c:pt>
                <c:pt idx="410">
                  <c:v>1.314703</c:v>
                </c:pt>
                <c:pt idx="411">
                  <c:v>1.883397</c:v>
                </c:pt>
                <c:pt idx="412">
                  <c:v>1.1632039999999999</c:v>
                </c:pt>
                <c:pt idx="413">
                  <c:v>1.2658389999999999</c:v>
                </c:pt>
                <c:pt idx="414">
                  <c:v>0.88685800000000004</c:v>
                </c:pt>
                <c:pt idx="415">
                  <c:v>0.99072199999999999</c:v>
                </c:pt>
                <c:pt idx="416">
                  <c:v>1.7938639999999999</c:v>
                </c:pt>
                <c:pt idx="417">
                  <c:v>1.5469409999999999</c:v>
                </c:pt>
                <c:pt idx="418">
                  <c:v>0.82756700000000005</c:v>
                </c:pt>
                <c:pt idx="419">
                  <c:v>0.77909200000000001</c:v>
                </c:pt>
                <c:pt idx="420">
                  <c:v>0.85256699999999996</c:v>
                </c:pt>
                <c:pt idx="421">
                  <c:v>1.189702</c:v>
                </c:pt>
                <c:pt idx="422">
                  <c:v>0.60514400000000002</c:v>
                </c:pt>
                <c:pt idx="423">
                  <c:v>0.87095999999999996</c:v>
                </c:pt>
                <c:pt idx="424">
                  <c:v>0.82265100000000002</c:v>
                </c:pt>
                <c:pt idx="425">
                  <c:v>1.345863</c:v>
                </c:pt>
                <c:pt idx="426">
                  <c:v>0.69643200000000005</c:v>
                </c:pt>
                <c:pt idx="427">
                  <c:v>0.68170299999999995</c:v>
                </c:pt>
                <c:pt idx="428">
                  <c:v>0.82184299999999999</c:v>
                </c:pt>
                <c:pt idx="429">
                  <c:v>1.6726490000000001</c:v>
                </c:pt>
                <c:pt idx="430">
                  <c:v>2.0084930000000001</c:v>
                </c:pt>
                <c:pt idx="431">
                  <c:v>0.99178200000000005</c:v>
                </c:pt>
                <c:pt idx="432">
                  <c:v>1.2670779999999999</c:v>
                </c:pt>
                <c:pt idx="433">
                  <c:v>1.4130879999999999</c:v>
                </c:pt>
                <c:pt idx="434">
                  <c:v>1.471687</c:v>
                </c:pt>
                <c:pt idx="435">
                  <c:v>1.703829</c:v>
                </c:pt>
                <c:pt idx="436">
                  <c:v>1.348015</c:v>
                </c:pt>
                <c:pt idx="437">
                  <c:v>0.93006800000000001</c:v>
                </c:pt>
                <c:pt idx="438">
                  <c:v>1.892865</c:v>
                </c:pt>
                <c:pt idx="439">
                  <c:v>2.0380750000000001</c:v>
                </c:pt>
                <c:pt idx="440">
                  <c:v>1.649842</c:v>
                </c:pt>
                <c:pt idx="441">
                  <c:v>4.5695490000000003</c:v>
                </c:pt>
                <c:pt idx="442">
                  <c:v>1.38836</c:v>
                </c:pt>
                <c:pt idx="443">
                  <c:v>1.4624619999999999</c:v>
                </c:pt>
                <c:pt idx="444">
                  <c:v>1.5918099999999999</c:v>
                </c:pt>
                <c:pt idx="445">
                  <c:v>1.5813820000000001</c:v>
                </c:pt>
                <c:pt idx="446">
                  <c:v>2.7440389999999999</c:v>
                </c:pt>
                <c:pt idx="447">
                  <c:v>2.3667940000000001</c:v>
                </c:pt>
                <c:pt idx="448">
                  <c:v>2.014615</c:v>
                </c:pt>
                <c:pt idx="449">
                  <c:v>1.980667</c:v>
                </c:pt>
                <c:pt idx="450">
                  <c:v>1.6382380000000001</c:v>
                </c:pt>
                <c:pt idx="451">
                  <c:v>1.697446</c:v>
                </c:pt>
                <c:pt idx="452">
                  <c:v>1.4957450000000001</c:v>
                </c:pt>
                <c:pt idx="453">
                  <c:v>1.0619559999999999</c:v>
                </c:pt>
                <c:pt idx="454">
                  <c:v>1.102484</c:v>
                </c:pt>
                <c:pt idx="455">
                  <c:v>1.5230109999999999</c:v>
                </c:pt>
                <c:pt idx="456">
                  <c:v>1.146525</c:v>
                </c:pt>
                <c:pt idx="457">
                  <c:v>1.944364</c:v>
                </c:pt>
                <c:pt idx="458">
                  <c:v>2.009134</c:v>
                </c:pt>
                <c:pt idx="459">
                  <c:v>1.9828570000000001</c:v>
                </c:pt>
                <c:pt idx="460">
                  <c:v>1.3953409999999999</c:v>
                </c:pt>
                <c:pt idx="461">
                  <c:v>0.63209099999999996</c:v>
                </c:pt>
                <c:pt idx="462">
                  <c:v>0.86279700000000004</c:v>
                </c:pt>
                <c:pt idx="463">
                  <c:v>0.88551500000000005</c:v>
                </c:pt>
                <c:pt idx="464">
                  <c:v>0.75721499999999997</c:v>
                </c:pt>
                <c:pt idx="465">
                  <c:v>0.73278299999999996</c:v>
                </c:pt>
                <c:pt idx="466">
                  <c:v>0.85399099999999994</c:v>
                </c:pt>
                <c:pt idx="467">
                  <c:v>1.780454</c:v>
                </c:pt>
                <c:pt idx="468">
                  <c:v>0.96733899999999995</c:v>
                </c:pt>
                <c:pt idx="469">
                  <c:v>0.82717399999999996</c:v>
                </c:pt>
                <c:pt idx="470">
                  <c:v>1.1760079999999999</c:v>
                </c:pt>
                <c:pt idx="471">
                  <c:v>1.2145030000000001</c:v>
                </c:pt>
                <c:pt idx="472">
                  <c:v>1.44834</c:v>
                </c:pt>
                <c:pt idx="473">
                  <c:v>1.03891</c:v>
                </c:pt>
                <c:pt idx="474">
                  <c:v>0.77202400000000004</c:v>
                </c:pt>
                <c:pt idx="475">
                  <c:v>1.314549</c:v>
                </c:pt>
                <c:pt idx="476">
                  <c:v>1.2507630000000001</c:v>
                </c:pt>
                <c:pt idx="477">
                  <c:v>1.73804</c:v>
                </c:pt>
                <c:pt idx="478">
                  <c:v>1.6280349999999999</c:v>
                </c:pt>
                <c:pt idx="479">
                  <c:v>2.1271779999999998</c:v>
                </c:pt>
                <c:pt idx="480">
                  <c:v>1.5611280000000001</c:v>
                </c:pt>
                <c:pt idx="481">
                  <c:v>1.5951610000000001</c:v>
                </c:pt>
                <c:pt idx="482">
                  <c:v>1.0632440000000001</c:v>
                </c:pt>
                <c:pt idx="483">
                  <c:v>1.578627</c:v>
                </c:pt>
                <c:pt idx="484">
                  <c:v>1.4493259999999999</c:v>
                </c:pt>
                <c:pt idx="485">
                  <c:v>1.3877360000000001</c:v>
                </c:pt>
                <c:pt idx="486">
                  <c:v>1.4123870000000001</c:v>
                </c:pt>
                <c:pt idx="487">
                  <c:v>2.613254</c:v>
                </c:pt>
                <c:pt idx="488">
                  <c:v>2.1461670000000002</c:v>
                </c:pt>
                <c:pt idx="489">
                  <c:v>0.91804799999999998</c:v>
                </c:pt>
                <c:pt idx="490">
                  <c:v>1.4896119999999999</c:v>
                </c:pt>
                <c:pt idx="491">
                  <c:v>0.79741399999999996</c:v>
                </c:pt>
                <c:pt idx="492">
                  <c:v>0.85332200000000002</c:v>
                </c:pt>
                <c:pt idx="493">
                  <c:v>0.913184</c:v>
                </c:pt>
                <c:pt idx="494">
                  <c:v>1.109809</c:v>
                </c:pt>
                <c:pt idx="495">
                  <c:v>1.261711</c:v>
                </c:pt>
                <c:pt idx="496">
                  <c:v>1.5669770000000001</c:v>
                </c:pt>
                <c:pt idx="497">
                  <c:v>1.4747859999999999</c:v>
                </c:pt>
                <c:pt idx="498">
                  <c:v>1.3202430000000001</c:v>
                </c:pt>
                <c:pt idx="499">
                  <c:v>1.4013640000000001</c:v>
                </c:pt>
                <c:pt idx="500">
                  <c:v>1.206288</c:v>
                </c:pt>
                <c:pt idx="501">
                  <c:v>1.735797</c:v>
                </c:pt>
                <c:pt idx="502">
                  <c:v>1.701098</c:v>
                </c:pt>
                <c:pt idx="503">
                  <c:v>1.245903</c:v>
                </c:pt>
                <c:pt idx="504">
                  <c:v>2.7438929999999999</c:v>
                </c:pt>
                <c:pt idx="505">
                  <c:v>3.761927</c:v>
                </c:pt>
                <c:pt idx="506">
                  <c:v>1.76037</c:v>
                </c:pt>
                <c:pt idx="507">
                  <c:v>1.25814</c:v>
                </c:pt>
                <c:pt idx="508">
                  <c:v>1.1502270000000001</c:v>
                </c:pt>
                <c:pt idx="509">
                  <c:v>1.3548709999999999</c:v>
                </c:pt>
                <c:pt idx="510">
                  <c:v>0.97280999999999995</c:v>
                </c:pt>
                <c:pt idx="511">
                  <c:v>1.651327</c:v>
                </c:pt>
                <c:pt idx="512">
                  <c:v>2.025658</c:v>
                </c:pt>
                <c:pt idx="513">
                  <c:v>1.7493559999999999</c:v>
                </c:pt>
                <c:pt idx="514">
                  <c:v>2.1700110000000001</c:v>
                </c:pt>
                <c:pt idx="515">
                  <c:v>1.5610550000000001</c:v>
                </c:pt>
                <c:pt idx="516">
                  <c:v>1.477905</c:v>
                </c:pt>
                <c:pt idx="517">
                  <c:v>0.83940400000000004</c:v>
                </c:pt>
                <c:pt idx="518">
                  <c:v>1.434067</c:v>
                </c:pt>
                <c:pt idx="519">
                  <c:v>1.1747570000000001</c:v>
                </c:pt>
                <c:pt idx="520">
                  <c:v>0.76823200000000003</c:v>
                </c:pt>
                <c:pt idx="521">
                  <c:v>0.70386400000000005</c:v>
                </c:pt>
                <c:pt idx="522">
                  <c:v>0.62887199999999999</c:v>
                </c:pt>
                <c:pt idx="523">
                  <c:v>1.0722309999999999</c:v>
                </c:pt>
                <c:pt idx="524">
                  <c:v>0.94707300000000005</c:v>
                </c:pt>
                <c:pt idx="525">
                  <c:v>0.69826699999999997</c:v>
                </c:pt>
                <c:pt idx="526">
                  <c:v>0.94805099999999998</c:v>
                </c:pt>
                <c:pt idx="527">
                  <c:v>3.3883049999999999</c:v>
                </c:pt>
                <c:pt idx="528">
                  <c:v>1.54108</c:v>
                </c:pt>
                <c:pt idx="529">
                  <c:v>1.50926</c:v>
                </c:pt>
                <c:pt idx="530">
                  <c:v>1.0001899999999999</c:v>
                </c:pt>
                <c:pt idx="531">
                  <c:v>0.65537199999999995</c:v>
                </c:pt>
                <c:pt idx="532">
                  <c:v>1.42849</c:v>
                </c:pt>
                <c:pt idx="533">
                  <c:v>0.92353600000000002</c:v>
                </c:pt>
                <c:pt idx="534">
                  <c:v>1.413808</c:v>
                </c:pt>
                <c:pt idx="535">
                  <c:v>0.77548399999999995</c:v>
                </c:pt>
                <c:pt idx="536">
                  <c:v>1.7879240000000001</c:v>
                </c:pt>
                <c:pt idx="537">
                  <c:v>1.5362480000000001</c:v>
                </c:pt>
                <c:pt idx="538">
                  <c:v>1.830192</c:v>
                </c:pt>
                <c:pt idx="539">
                  <c:v>1.7481450000000001</c:v>
                </c:pt>
                <c:pt idx="540">
                  <c:v>1.068263</c:v>
                </c:pt>
                <c:pt idx="541">
                  <c:v>1.1292789999999999</c:v>
                </c:pt>
                <c:pt idx="542">
                  <c:v>1.20184</c:v>
                </c:pt>
                <c:pt idx="543">
                  <c:v>0.83005200000000001</c:v>
                </c:pt>
                <c:pt idx="544">
                  <c:v>0.99121400000000004</c:v>
                </c:pt>
                <c:pt idx="545">
                  <c:v>0.75870000000000004</c:v>
                </c:pt>
                <c:pt idx="546">
                  <c:v>0.687747</c:v>
                </c:pt>
                <c:pt idx="547">
                  <c:v>1.397573</c:v>
                </c:pt>
                <c:pt idx="548">
                  <c:v>1.1601809999999999</c:v>
                </c:pt>
                <c:pt idx="549">
                  <c:v>0.98066500000000001</c:v>
                </c:pt>
                <c:pt idx="550">
                  <c:v>0.72190699999999997</c:v>
                </c:pt>
                <c:pt idx="551">
                  <c:v>1.7175469999999999</c:v>
                </c:pt>
                <c:pt idx="552">
                  <c:v>1.26502</c:v>
                </c:pt>
                <c:pt idx="553">
                  <c:v>1.17893</c:v>
                </c:pt>
                <c:pt idx="554">
                  <c:v>1.5181830000000001</c:v>
                </c:pt>
                <c:pt idx="555">
                  <c:v>2.4763670000000002</c:v>
                </c:pt>
                <c:pt idx="556">
                  <c:v>2.395826</c:v>
                </c:pt>
                <c:pt idx="557">
                  <c:v>1.4950669999999999</c:v>
                </c:pt>
                <c:pt idx="558">
                  <c:v>1.4190160000000001</c:v>
                </c:pt>
                <c:pt idx="559">
                  <c:v>0.91270099999999998</c:v>
                </c:pt>
                <c:pt idx="560">
                  <c:v>1.2159040000000001</c:v>
                </c:pt>
                <c:pt idx="561">
                  <c:v>1.166542</c:v>
                </c:pt>
                <c:pt idx="562">
                  <c:v>1.4307639999999999</c:v>
                </c:pt>
                <c:pt idx="563">
                  <c:v>5.1989520000000002</c:v>
                </c:pt>
                <c:pt idx="564">
                  <c:v>1.777469</c:v>
                </c:pt>
                <c:pt idx="565">
                  <c:v>1.653775</c:v>
                </c:pt>
                <c:pt idx="566">
                  <c:v>1.300033</c:v>
                </c:pt>
                <c:pt idx="567">
                  <c:v>2.2761360000000002</c:v>
                </c:pt>
                <c:pt idx="568">
                  <c:v>0.96645000000000003</c:v>
                </c:pt>
                <c:pt idx="569">
                  <c:v>2.0032519999999998</c:v>
                </c:pt>
                <c:pt idx="570">
                  <c:v>1.7588969999999999</c:v>
                </c:pt>
                <c:pt idx="571">
                  <c:v>2.0829080000000002</c:v>
                </c:pt>
                <c:pt idx="572">
                  <c:v>1.4753099999999999</c:v>
                </c:pt>
                <c:pt idx="573">
                  <c:v>1.359318</c:v>
                </c:pt>
                <c:pt idx="574">
                  <c:v>0.80382299999999995</c:v>
                </c:pt>
                <c:pt idx="575">
                  <c:v>1.0020610000000001</c:v>
                </c:pt>
                <c:pt idx="576">
                  <c:v>1.2125490000000001</c:v>
                </c:pt>
                <c:pt idx="577">
                  <c:v>1.313334</c:v>
                </c:pt>
                <c:pt idx="578">
                  <c:v>1.472199</c:v>
                </c:pt>
                <c:pt idx="579">
                  <c:v>1.0604789999999999</c:v>
                </c:pt>
                <c:pt idx="580">
                  <c:v>1.1558820000000001</c:v>
                </c:pt>
                <c:pt idx="581">
                  <c:v>1.5328729999999999</c:v>
                </c:pt>
                <c:pt idx="582">
                  <c:v>1.9708190000000001</c:v>
                </c:pt>
                <c:pt idx="583">
                  <c:v>0.97700399999999998</c:v>
                </c:pt>
                <c:pt idx="584">
                  <c:v>0.96002500000000002</c:v>
                </c:pt>
                <c:pt idx="585">
                  <c:v>1.136112</c:v>
                </c:pt>
                <c:pt idx="586">
                  <c:v>1.143934</c:v>
                </c:pt>
                <c:pt idx="587">
                  <c:v>0.80295499999999997</c:v>
                </c:pt>
                <c:pt idx="588">
                  <c:v>0.61984099999999998</c:v>
                </c:pt>
                <c:pt idx="589">
                  <c:v>0.95856399999999997</c:v>
                </c:pt>
                <c:pt idx="590">
                  <c:v>1.2273769999999999</c:v>
                </c:pt>
                <c:pt idx="591">
                  <c:v>3.235414</c:v>
                </c:pt>
                <c:pt idx="592">
                  <c:v>0.81341300000000005</c:v>
                </c:pt>
                <c:pt idx="593">
                  <c:v>1.1433009999999999</c:v>
                </c:pt>
                <c:pt idx="594">
                  <c:v>0.84408799999999995</c:v>
                </c:pt>
                <c:pt idx="595">
                  <c:v>1.0941460000000001</c:v>
                </c:pt>
                <c:pt idx="596">
                  <c:v>1.894798</c:v>
                </c:pt>
                <c:pt idx="597">
                  <c:v>1.0182340000000001</c:v>
                </c:pt>
                <c:pt idx="598">
                  <c:v>1.1210830000000001</c:v>
                </c:pt>
                <c:pt idx="599">
                  <c:v>3.9467159999999999</c:v>
                </c:pt>
                <c:pt idx="600">
                  <c:v>1.2313050000000001</c:v>
                </c:pt>
                <c:pt idx="601">
                  <c:v>2.0811950000000001</c:v>
                </c:pt>
                <c:pt idx="602">
                  <c:v>3.7506970000000002</c:v>
                </c:pt>
                <c:pt idx="603">
                  <c:v>1.499641</c:v>
                </c:pt>
                <c:pt idx="604">
                  <c:v>1.7951589999999999</c:v>
                </c:pt>
                <c:pt idx="605">
                  <c:v>2.2237200000000001</c:v>
                </c:pt>
                <c:pt idx="606">
                  <c:v>1.176741</c:v>
                </c:pt>
                <c:pt idx="607">
                  <c:v>1.1227780000000001</c:v>
                </c:pt>
                <c:pt idx="608">
                  <c:v>1.2635479999999999</c:v>
                </c:pt>
                <c:pt idx="609">
                  <c:v>1.0867910000000001</c:v>
                </c:pt>
                <c:pt idx="610">
                  <c:v>1.6123460000000001</c:v>
                </c:pt>
                <c:pt idx="611">
                  <c:v>1.2495670000000001</c:v>
                </c:pt>
                <c:pt idx="612">
                  <c:v>1.585626</c:v>
                </c:pt>
                <c:pt idx="613">
                  <c:v>1.5873349999999999</c:v>
                </c:pt>
                <c:pt idx="614">
                  <c:v>1.9099280000000001</c:v>
                </c:pt>
                <c:pt idx="615">
                  <c:v>1.083342</c:v>
                </c:pt>
                <c:pt idx="616">
                  <c:v>1.468771</c:v>
                </c:pt>
                <c:pt idx="617">
                  <c:v>1.092373</c:v>
                </c:pt>
                <c:pt idx="618">
                  <c:v>1.697398</c:v>
                </c:pt>
                <c:pt idx="619">
                  <c:v>1.6250100000000001</c:v>
                </c:pt>
                <c:pt idx="620">
                  <c:v>1.5319769999999999</c:v>
                </c:pt>
                <c:pt idx="621">
                  <c:v>0.95489900000000005</c:v>
                </c:pt>
                <c:pt idx="622">
                  <c:v>1.253538</c:v>
                </c:pt>
                <c:pt idx="623">
                  <c:v>1.084689</c:v>
                </c:pt>
                <c:pt idx="624">
                  <c:v>1.272343</c:v>
                </c:pt>
                <c:pt idx="625">
                  <c:v>3.6081599999999998</c:v>
                </c:pt>
                <c:pt idx="626">
                  <c:v>0.92270700000000005</c:v>
                </c:pt>
                <c:pt idx="627">
                  <c:v>1.4358359999999999</c:v>
                </c:pt>
                <c:pt idx="628">
                  <c:v>2.65056</c:v>
                </c:pt>
                <c:pt idx="629">
                  <c:v>1.7848120000000001</c:v>
                </c:pt>
                <c:pt idx="630">
                  <c:v>0.875135</c:v>
                </c:pt>
                <c:pt idx="631">
                  <c:v>0.92041399999999995</c:v>
                </c:pt>
                <c:pt idx="632">
                  <c:v>1.267131</c:v>
                </c:pt>
                <c:pt idx="633">
                  <c:v>1.5951230000000001</c:v>
                </c:pt>
                <c:pt idx="634">
                  <c:v>1.125583</c:v>
                </c:pt>
                <c:pt idx="635">
                  <c:v>1.3386769999999999</c:v>
                </c:pt>
                <c:pt idx="636">
                  <c:v>1.473411</c:v>
                </c:pt>
                <c:pt idx="637">
                  <c:v>0.74502199999999996</c:v>
                </c:pt>
                <c:pt idx="638">
                  <c:v>1.823094</c:v>
                </c:pt>
                <c:pt idx="639">
                  <c:v>0.77106200000000003</c:v>
                </c:pt>
                <c:pt idx="640">
                  <c:v>0.76080899999999996</c:v>
                </c:pt>
                <c:pt idx="641">
                  <c:v>1.4570289999999999</c:v>
                </c:pt>
                <c:pt idx="642">
                  <c:v>1.4205779999999999</c:v>
                </c:pt>
                <c:pt idx="643">
                  <c:v>1.756043</c:v>
                </c:pt>
                <c:pt idx="644">
                  <c:v>0.94423100000000004</c:v>
                </c:pt>
                <c:pt idx="645">
                  <c:v>1.0888059999999999</c:v>
                </c:pt>
                <c:pt idx="646">
                  <c:v>0.81660999999999995</c:v>
                </c:pt>
                <c:pt idx="647">
                  <c:v>1.0236700000000001</c:v>
                </c:pt>
                <c:pt idx="648">
                  <c:v>0.73513700000000004</c:v>
                </c:pt>
                <c:pt idx="649">
                  <c:v>1.880641</c:v>
                </c:pt>
                <c:pt idx="650">
                  <c:v>1.2652140000000001</c:v>
                </c:pt>
                <c:pt idx="651">
                  <c:v>3.0956839999999999</c:v>
                </c:pt>
                <c:pt idx="652">
                  <c:v>1.345599</c:v>
                </c:pt>
                <c:pt idx="653">
                  <c:v>2.1880389999999998</c:v>
                </c:pt>
                <c:pt idx="654">
                  <c:v>3.108717</c:v>
                </c:pt>
                <c:pt idx="655">
                  <c:v>1.5737540000000001</c:v>
                </c:pt>
                <c:pt idx="656">
                  <c:v>3.925967</c:v>
                </c:pt>
                <c:pt idx="657">
                  <c:v>1.6058049999999999</c:v>
                </c:pt>
                <c:pt idx="658">
                  <c:v>2.0122429999999998</c:v>
                </c:pt>
                <c:pt idx="659">
                  <c:v>1.677929</c:v>
                </c:pt>
                <c:pt idx="660">
                  <c:v>1.5132049999999999</c:v>
                </c:pt>
                <c:pt idx="661">
                  <c:v>2.166569</c:v>
                </c:pt>
                <c:pt idx="662">
                  <c:v>2.5433370000000002</c:v>
                </c:pt>
                <c:pt idx="663">
                  <c:v>1.969036</c:v>
                </c:pt>
                <c:pt idx="664">
                  <c:v>1.65622</c:v>
                </c:pt>
                <c:pt idx="665">
                  <c:v>1.468642</c:v>
                </c:pt>
                <c:pt idx="666">
                  <c:v>1.945695</c:v>
                </c:pt>
                <c:pt idx="667">
                  <c:v>1.174984</c:v>
                </c:pt>
                <c:pt idx="668">
                  <c:v>0.89377600000000001</c:v>
                </c:pt>
                <c:pt idx="669">
                  <c:v>1.073278</c:v>
                </c:pt>
                <c:pt idx="670">
                  <c:v>1.635216</c:v>
                </c:pt>
                <c:pt idx="671">
                  <c:v>1.3056810000000001</c:v>
                </c:pt>
                <c:pt idx="672">
                  <c:v>0.52635299999999996</c:v>
                </c:pt>
                <c:pt idx="673">
                  <c:v>1.310629</c:v>
                </c:pt>
                <c:pt idx="674">
                  <c:v>1.00827</c:v>
                </c:pt>
                <c:pt idx="675">
                  <c:v>1.376844</c:v>
                </c:pt>
                <c:pt idx="676">
                  <c:v>1.150738</c:v>
                </c:pt>
                <c:pt idx="677">
                  <c:v>1.1898280000000001</c:v>
                </c:pt>
                <c:pt idx="678">
                  <c:v>1.0172049999999999</c:v>
                </c:pt>
                <c:pt idx="679">
                  <c:v>0.88127800000000001</c:v>
                </c:pt>
                <c:pt idx="680">
                  <c:v>2.3996</c:v>
                </c:pt>
                <c:pt idx="681">
                  <c:v>2.979841</c:v>
                </c:pt>
                <c:pt idx="682">
                  <c:v>1.3912040000000001</c:v>
                </c:pt>
                <c:pt idx="683">
                  <c:v>1.5994060000000001</c:v>
                </c:pt>
                <c:pt idx="684">
                  <c:v>3.0476519999999998</c:v>
                </c:pt>
                <c:pt idx="685">
                  <c:v>1.2730950000000001</c:v>
                </c:pt>
                <c:pt idx="686">
                  <c:v>1.323064</c:v>
                </c:pt>
                <c:pt idx="687">
                  <c:v>4.369332</c:v>
                </c:pt>
                <c:pt idx="688">
                  <c:v>1.551469</c:v>
                </c:pt>
                <c:pt idx="689">
                  <c:v>2.3647649999999998</c:v>
                </c:pt>
                <c:pt idx="690">
                  <c:v>1.587091</c:v>
                </c:pt>
                <c:pt idx="691">
                  <c:v>1.7937110000000001</c:v>
                </c:pt>
                <c:pt idx="692">
                  <c:v>1.445004</c:v>
                </c:pt>
                <c:pt idx="693">
                  <c:v>1.7275339999999999</c:v>
                </c:pt>
                <c:pt idx="694">
                  <c:v>1.956115</c:v>
                </c:pt>
                <c:pt idx="695">
                  <c:v>1.315445</c:v>
                </c:pt>
                <c:pt idx="696">
                  <c:v>1.5575110000000001</c:v>
                </c:pt>
                <c:pt idx="697">
                  <c:v>1.149076</c:v>
                </c:pt>
                <c:pt idx="698">
                  <c:v>1.758661</c:v>
                </c:pt>
                <c:pt idx="699">
                  <c:v>0.88647399999999998</c:v>
                </c:pt>
                <c:pt idx="700">
                  <c:v>1.2924599999999999</c:v>
                </c:pt>
                <c:pt idx="701">
                  <c:v>0.95786499999999997</c:v>
                </c:pt>
                <c:pt idx="702">
                  <c:v>1.397975</c:v>
                </c:pt>
                <c:pt idx="703">
                  <c:v>2.5536949999999998</c:v>
                </c:pt>
                <c:pt idx="704">
                  <c:v>2.363302</c:v>
                </c:pt>
                <c:pt idx="705">
                  <c:v>0.57668299999999995</c:v>
                </c:pt>
                <c:pt idx="706">
                  <c:v>1.0329950000000001</c:v>
                </c:pt>
                <c:pt idx="707">
                  <c:v>1.1277779999999999</c:v>
                </c:pt>
                <c:pt idx="708">
                  <c:v>2.2585160000000002</c:v>
                </c:pt>
                <c:pt idx="709">
                  <c:v>1.2107749999999999</c:v>
                </c:pt>
                <c:pt idx="710">
                  <c:v>0.831596</c:v>
                </c:pt>
                <c:pt idx="711">
                  <c:v>1.1204240000000001</c:v>
                </c:pt>
                <c:pt idx="712">
                  <c:v>0.62915200000000004</c:v>
                </c:pt>
                <c:pt idx="713">
                  <c:v>2.8480840000000001</c:v>
                </c:pt>
                <c:pt idx="714">
                  <c:v>2.326244</c:v>
                </c:pt>
                <c:pt idx="715">
                  <c:v>1.501261</c:v>
                </c:pt>
                <c:pt idx="716">
                  <c:v>1.587199</c:v>
                </c:pt>
                <c:pt idx="717">
                  <c:v>1.3541110000000001</c:v>
                </c:pt>
                <c:pt idx="718">
                  <c:v>1.8207040000000001</c:v>
                </c:pt>
                <c:pt idx="719">
                  <c:v>2.0407609999999998</c:v>
                </c:pt>
                <c:pt idx="720">
                  <c:v>1.012157</c:v>
                </c:pt>
                <c:pt idx="721">
                  <c:v>2.3226689999999999</c:v>
                </c:pt>
                <c:pt idx="722">
                  <c:v>2.2925149999999999</c:v>
                </c:pt>
                <c:pt idx="723">
                  <c:v>2.7514029999999998</c:v>
                </c:pt>
                <c:pt idx="724">
                  <c:v>2.4874019999999999</c:v>
                </c:pt>
                <c:pt idx="725">
                  <c:v>4.2206380000000001</c:v>
                </c:pt>
                <c:pt idx="726">
                  <c:v>2.9950130000000001</c:v>
                </c:pt>
                <c:pt idx="727">
                  <c:v>3.504486</c:v>
                </c:pt>
                <c:pt idx="728">
                  <c:v>3.507809</c:v>
                </c:pt>
                <c:pt idx="729">
                  <c:v>3.0270269999999999</c:v>
                </c:pt>
                <c:pt idx="730">
                  <c:v>2.1688610000000001</c:v>
                </c:pt>
                <c:pt idx="731">
                  <c:v>3.1863600000000001</c:v>
                </c:pt>
                <c:pt idx="732">
                  <c:v>1.4278729999999999</c:v>
                </c:pt>
                <c:pt idx="733">
                  <c:v>1.221495</c:v>
                </c:pt>
                <c:pt idx="734">
                  <c:v>1.1753089999999999</c:v>
                </c:pt>
                <c:pt idx="735">
                  <c:v>1.890255</c:v>
                </c:pt>
                <c:pt idx="736">
                  <c:v>1.1534489999999999</c:v>
                </c:pt>
                <c:pt idx="737">
                  <c:v>1.127294</c:v>
                </c:pt>
                <c:pt idx="738">
                  <c:v>1.189343</c:v>
                </c:pt>
                <c:pt idx="739">
                  <c:v>2.3089930000000001</c:v>
                </c:pt>
                <c:pt idx="740">
                  <c:v>3.3885510000000001</c:v>
                </c:pt>
                <c:pt idx="741">
                  <c:v>4.9095639999999996</c:v>
                </c:pt>
                <c:pt idx="742">
                  <c:v>2.821129</c:v>
                </c:pt>
                <c:pt idx="743">
                  <c:v>3.3921709999999998</c:v>
                </c:pt>
                <c:pt idx="744">
                  <c:v>2.3376939999999999</c:v>
                </c:pt>
                <c:pt idx="745">
                  <c:v>1.804108</c:v>
                </c:pt>
                <c:pt idx="746">
                  <c:v>1.991778</c:v>
                </c:pt>
                <c:pt idx="747">
                  <c:v>1.404398</c:v>
                </c:pt>
                <c:pt idx="748">
                  <c:v>4.9518659999999999</c:v>
                </c:pt>
                <c:pt idx="749">
                  <c:v>2.307512</c:v>
                </c:pt>
                <c:pt idx="750">
                  <c:v>1.395292</c:v>
                </c:pt>
                <c:pt idx="751">
                  <c:v>2.1191019999999998</c:v>
                </c:pt>
                <c:pt idx="752">
                  <c:v>2.1403829999999999</c:v>
                </c:pt>
                <c:pt idx="753">
                  <c:v>2.595307</c:v>
                </c:pt>
                <c:pt idx="754">
                  <c:v>1.619256</c:v>
                </c:pt>
                <c:pt idx="755">
                  <c:v>8.2778100000000006</c:v>
                </c:pt>
                <c:pt idx="756">
                  <c:v>1.813439</c:v>
                </c:pt>
                <c:pt idx="757">
                  <c:v>1.5589869999999999</c:v>
                </c:pt>
                <c:pt idx="758">
                  <c:v>2.6102660000000002</c:v>
                </c:pt>
                <c:pt idx="759">
                  <c:v>1.170617</c:v>
                </c:pt>
                <c:pt idx="760">
                  <c:v>0.68942999999999999</c:v>
                </c:pt>
                <c:pt idx="761">
                  <c:v>0.81228199999999995</c:v>
                </c:pt>
                <c:pt idx="762">
                  <c:v>1.8800209999999999</c:v>
                </c:pt>
                <c:pt idx="763">
                  <c:v>1.2645820000000001</c:v>
                </c:pt>
                <c:pt idx="764">
                  <c:v>1.663959</c:v>
                </c:pt>
                <c:pt idx="765">
                  <c:v>1.9148510000000001</c:v>
                </c:pt>
                <c:pt idx="766">
                  <c:v>1.6147180000000001</c:v>
                </c:pt>
                <c:pt idx="767">
                  <c:v>0.97409999999999997</c:v>
                </c:pt>
                <c:pt idx="768">
                  <c:v>1.1169340000000001</c:v>
                </c:pt>
                <c:pt idx="769">
                  <c:v>1.6317470000000001</c:v>
                </c:pt>
                <c:pt idx="770">
                  <c:v>1.592495</c:v>
                </c:pt>
                <c:pt idx="771">
                  <c:v>1.83738</c:v>
                </c:pt>
                <c:pt idx="772">
                  <c:v>5.5291860000000002</c:v>
                </c:pt>
                <c:pt idx="773">
                  <c:v>1.2074450000000001</c:v>
                </c:pt>
                <c:pt idx="774">
                  <c:v>7.8260480000000001</c:v>
                </c:pt>
                <c:pt idx="775">
                  <c:v>11.061076</c:v>
                </c:pt>
                <c:pt idx="776">
                  <c:v>4.1025470000000004</c:v>
                </c:pt>
                <c:pt idx="777">
                  <c:v>3.974253</c:v>
                </c:pt>
                <c:pt idx="778">
                  <c:v>1.449122</c:v>
                </c:pt>
                <c:pt idx="779">
                  <c:v>1.402423</c:v>
                </c:pt>
                <c:pt idx="780">
                  <c:v>1.754677</c:v>
                </c:pt>
                <c:pt idx="781">
                  <c:v>3.1230980000000002</c:v>
                </c:pt>
                <c:pt idx="782">
                  <c:v>1.729552</c:v>
                </c:pt>
                <c:pt idx="783">
                  <c:v>1.8209329999999999</c:v>
                </c:pt>
                <c:pt idx="784">
                  <c:v>0.98697599999999996</c:v>
                </c:pt>
                <c:pt idx="785">
                  <c:v>2.1633100000000001</c:v>
                </c:pt>
                <c:pt idx="786">
                  <c:v>3.6462150000000002</c:v>
                </c:pt>
                <c:pt idx="787">
                  <c:v>1.945519</c:v>
                </c:pt>
                <c:pt idx="788">
                  <c:v>0.833789</c:v>
                </c:pt>
                <c:pt idx="789">
                  <c:v>1.738656</c:v>
                </c:pt>
                <c:pt idx="790">
                  <c:v>3.4027259999999999</c:v>
                </c:pt>
                <c:pt idx="791">
                  <c:v>2.129791</c:v>
                </c:pt>
                <c:pt idx="792">
                  <c:v>3.3128649999999999</c:v>
                </c:pt>
                <c:pt idx="793">
                  <c:v>1.30521</c:v>
                </c:pt>
                <c:pt idx="794">
                  <c:v>1.4064049999999999</c:v>
                </c:pt>
                <c:pt idx="795">
                  <c:v>1.9770099999999999</c:v>
                </c:pt>
                <c:pt idx="796">
                  <c:v>1.754286</c:v>
                </c:pt>
                <c:pt idx="797">
                  <c:v>2.8188089999999999</c:v>
                </c:pt>
                <c:pt idx="798">
                  <c:v>1.4795290000000001</c:v>
                </c:pt>
                <c:pt idx="799">
                  <c:v>1.7640359999999999</c:v>
                </c:pt>
                <c:pt idx="800">
                  <c:v>1.432671</c:v>
                </c:pt>
                <c:pt idx="801">
                  <c:v>1.912642</c:v>
                </c:pt>
                <c:pt idx="802">
                  <c:v>0.92010099999999995</c:v>
                </c:pt>
                <c:pt idx="803">
                  <c:v>3.298003</c:v>
                </c:pt>
                <c:pt idx="804">
                  <c:v>5.5697619999999999</c:v>
                </c:pt>
                <c:pt idx="805">
                  <c:v>1.6688620000000001</c:v>
                </c:pt>
                <c:pt idx="806">
                  <c:v>1.911629</c:v>
                </c:pt>
                <c:pt idx="807">
                  <c:v>3.9062589999999999</c:v>
                </c:pt>
                <c:pt idx="808">
                  <c:v>3.6119270000000001</c:v>
                </c:pt>
                <c:pt idx="809">
                  <c:v>2.1666699999999999</c:v>
                </c:pt>
                <c:pt idx="810">
                  <c:v>2.1353089999999999</c:v>
                </c:pt>
                <c:pt idx="811">
                  <c:v>0.95701099999999995</c:v>
                </c:pt>
                <c:pt idx="812">
                  <c:v>1.5603990000000001</c:v>
                </c:pt>
                <c:pt idx="813">
                  <c:v>1.751085</c:v>
                </c:pt>
                <c:pt idx="814">
                  <c:v>1.8863920000000001</c:v>
                </c:pt>
                <c:pt idx="815">
                  <c:v>1.738872</c:v>
                </c:pt>
                <c:pt idx="816">
                  <c:v>3.1187309999999999</c:v>
                </c:pt>
                <c:pt idx="817">
                  <c:v>2.2960310000000002</c:v>
                </c:pt>
                <c:pt idx="818">
                  <c:v>1.713875</c:v>
                </c:pt>
                <c:pt idx="819">
                  <c:v>1.464161</c:v>
                </c:pt>
                <c:pt idx="820">
                  <c:v>1.2840309999999999</c:v>
                </c:pt>
                <c:pt idx="821">
                  <c:v>1.2971779999999999</c:v>
                </c:pt>
                <c:pt idx="822">
                  <c:v>1.051237</c:v>
                </c:pt>
                <c:pt idx="823">
                  <c:v>0.94699500000000003</c:v>
                </c:pt>
                <c:pt idx="824">
                  <c:v>1.7279260000000001</c:v>
                </c:pt>
                <c:pt idx="825">
                  <c:v>1.1303270000000001</c:v>
                </c:pt>
                <c:pt idx="826">
                  <c:v>1.0978889999999999</c:v>
                </c:pt>
                <c:pt idx="827">
                  <c:v>1.417729</c:v>
                </c:pt>
                <c:pt idx="828">
                  <c:v>1.5529470000000001</c:v>
                </c:pt>
                <c:pt idx="829">
                  <c:v>2.1114009999999999</c:v>
                </c:pt>
                <c:pt idx="830">
                  <c:v>1.152244</c:v>
                </c:pt>
                <c:pt idx="831">
                  <c:v>1.3572120000000001</c:v>
                </c:pt>
                <c:pt idx="832">
                  <c:v>1.723549</c:v>
                </c:pt>
                <c:pt idx="833">
                  <c:v>2.129934</c:v>
                </c:pt>
                <c:pt idx="834">
                  <c:v>4.029712</c:v>
                </c:pt>
                <c:pt idx="835">
                  <c:v>0.95794999999999997</c:v>
                </c:pt>
                <c:pt idx="836">
                  <c:v>2.022116</c:v>
                </c:pt>
                <c:pt idx="837">
                  <c:v>1.6409860000000001</c:v>
                </c:pt>
                <c:pt idx="838">
                  <c:v>1.945173</c:v>
                </c:pt>
                <c:pt idx="839">
                  <c:v>1.6727300000000001</c:v>
                </c:pt>
                <c:pt idx="840">
                  <c:v>3.3427539999999998</c:v>
                </c:pt>
                <c:pt idx="841">
                  <c:v>1.5365839999999999</c:v>
                </c:pt>
                <c:pt idx="842">
                  <c:v>1.9136649999999999</c:v>
                </c:pt>
                <c:pt idx="843">
                  <c:v>2.454564</c:v>
                </c:pt>
                <c:pt idx="844">
                  <c:v>1.9020010000000001</c:v>
                </c:pt>
                <c:pt idx="845">
                  <c:v>1.4890570000000001</c:v>
                </c:pt>
                <c:pt idx="846">
                  <c:v>1.0986610000000001</c:v>
                </c:pt>
                <c:pt idx="847">
                  <c:v>0.46479599999999999</c:v>
                </c:pt>
                <c:pt idx="848">
                  <c:v>1.7130099999999999</c:v>
                </c:pt>
                <c:pt idx="849">
                  <c:v>3.641632</c:v>
                </c:pt>
                <c:pt idx="850">
                  <c:v>1.30047</c:v>
                </c:pt>
                <c:pt idx="851">
                  <c:v>1.929308</c:v>
                </c:pt>
                <c:pt idx="852">
                  <c:v>1.0553539999999999</c:v>
                </c:pt>
                <c:pt idx="853">
                  <c:v>1.9028890000000001</c:v>
                </c:pt>
                <c:pt idx="854">
                  <c:v>2.9770810000000001</c:v>
                </c:pt>
                <c:pt idx="855">
                  <c:v>1.627702</c:v>
                </c:pt>
                <c:pt idx="856">
                  <c:v>1.184642</c:v>
                </c:pt>
                <c:pt idx="857">
                  <c:v>1.233447</c:v>
                </c:pt>
                <c:pt idx="858">
                  <c:v>2.4564859999999999</c:v>
                </c:pt>
                <c:pt idx="859">
                  <c:v>1.280975</c:v>
                </c:pt>
                <c:pt idx="860">
                  <c:v>1.7614879999999999</c:v>
                </c:pt>
                <c:pt idx="861">
                  <c:v>1.4762820000000001</c:v>
                </c:pt>
                <c:pt idx="862">
                  <c:v>2.0650780000000002</c:v>
                </c:pt>
                <c:pt idx="863">
                  <c:v>0.67930699999999999</c:v>
                </c:pt>
                <c:pt idx="864">
                  <c:v>0.87400999999999995</c:v>
                </c:pt>
                <c:pt idx="865">
                  <c:v>1.0826659999999999</c:v>
                </c:pt>
                <c:pt idx="866">
                  <c:v>1.1707970000000001</c:v>
                </c:pt>
                <c:pt idx="867">
                  <c:v>1.368242</c:v>
                </c:pt>
                <c:pt idx="868">
                  <c:v>1.1372770000000001</c:v>
                </c:pt>
                <c:pt idx="869">
                  <c:v>0.79234499999999997</c:v>
                </c:pt>
                <c:pt idx="870">
                  <c:v>1.2722530000000001</c:v>
                </c:pt>
                <c:pt idx="871">
                  <c:v>1.431962</c:v>
                </c:pt>
                <c:pt idx="872">
                  <c:v>9.2162670000000002</c:v>
                </c:pt>
                <c:pt idx="873">
                  <c:v>2.7611659999999998</c:v>
                </c:pt>
                <c:pt idx="874">
                  <c:v>0.85282899999999995</c:v>
                </c:pt>
                <c:pt idx="875">
                  <c:v>1.695654</c:v>
                </c:pt>
                <c:pt idx="876">
                  <c:v>1.200637</c:v>
                </c:pt>
                <c:pt idx="877">
                  <c:v>1.9013549999999999</c:v>
                </c:pt>
                <c:pt idx="878">
                  <c:v>0.118532</c:v>
                </c:pt>
                <c:pt idx="879">
                  <c:v>1.0972599999999999</c:v>
                </c:pt>
                <c:pt idx="880">
                  <c:v>0.70204599999999995</c:v>
                </c:pt>
                <c:pt idx="881">
                  <c:v>1.219166</c:v>
                </c:pt>
                <c:pt idx="882">
                  <c:v>1.322446</c:v>
                </c:pt>
                <c:pt idx="883">
                  <c:v>1.700877</c:v>
                </c:pt>
                <c:pt idx="884">
                  <c:v>1.1755770000000001</c:v>
                </c:pt>
                <c:pt idx="885">
                  <c:v>1.6242220000000001</c:v>
                </c:pt>
                <c:pt idx="886">
                  <c:v>1.2620169999999999</c:v>
                </c:pt>
                <c:pt idx="887">
                  <c:v>2.4433929999999999</c:v>
                </c:pt>
                <c:pt idx="888">
                  <c:v>1.374215</c:v>
                </c:pt>
                <c:pt idx="889">
                  <c:v>1.13337</c:v>
                </c:pt>
                <c:pt idx="890">
                  <c:v>1.2918289999999999</c:v>
                </c:pt>
                <c:pt idx="891">
                  <c:v>1.6964710000000001</c:v>
                </c:pt>
                <c:pt idx="892">
                  <c:v>4.3680450000000004</c:v>
                </c:pt>
                <c:pt idx="893">
                  <c:v>0.98244200000000004</c:v>
                </c:pt>
                <c:pt idx="894">
                  <c:v>0.94823199999999996</c:v>
                </c:pt>
                <c:pt idx="895">
                  <c:v>2.54053</c:v>
                </c:pt>
                <c:pt idx="896">
                  <c:v>1.795164</c:v>
                </c:pt>
                <c:pt idx="897">
                  <c:v>1.006993</c:v>
                </c:pt>
                <c:pt idx="898">
                  <c:v>1.641588</c:v>
                </c:pt>
                <c:pt idx="899">
                  <c:v>1.3214950000000001</c:v>
                </c:pt>
                <c:pt idx="900">
                  <c:v>2.0717949999999998</c:v>
                </c:pt>
                <c:pt idx="901">
                  <c:v>1.3080860000000001</c:v>
                </c:pt>
                <c:pt idx="902">
                  <c:v>3.3850210000000001</c:v>
                </c:pt>
                <c:pt idx="903">
                  <c:v>2.0638380000000001</c:v>
                </c:pt>
                <c:pt idx="904">
                  <c:v>1.7182249999999999</c:v>
                </c:pt>
                <c:pt idx="905">
                  <c:v>3.2310560000000002</c:v>
                </c:pt>
                <c:pt idx="906">
                  <c:v>2.2609020000000002</c:v>
                </c:pt>
                <c:pt idx="907">
                  <c:v>1.247552</c:v>
                </c:pt>
                <c:pt idx="908">
                  <c:v>2.1315689999999998</c:v>
                </c:pt>
                <c:pt idx="909">
                  <c:v>0.98840300000000003</c:v>
                </c:pt>
                <c:pt idx="910">
                  <c:v>1.655915</c:v>
                </c:pt>
                <c:pt idx="911">
                  <c:v>2.0696910000000002</c:v>
                </c:pt>
                <c:pt idx="912">
                  <c:v>1.0661989999999999</c:v>
                </c:pt>
                <c:pt idx="913">
                  <c:v>0.68364599999999998</c:v>
                </c:pt>
                <c:pt idx="914">
                  <c:v>1.0337689999999999</c:v>
                </c:pt>
                <c:pt idx="915">
                  <c:v>0.55681599999999998</c:v>
                </c:pt>
                <c:pt idx="916">
                  <c:v>0.92418</c:v>
                </c:pt>
                <c:pt idx="917">
                  <c:v>1.878762</c:v>
                </c:pt>
                <c:pt idx="918">
                  <c:v>0.55989299999999997</c:v>
                </c:pt>
                <c:pt idx="919">
                  <c:v>1.650744</c:v>
                </c:pt>
                <c:pt idx="920">
                  <c:v>1.2742389999999999</c:v>
                </c:pt>
                <c:pt idx="921">
                  <c:v>0.90041899999999997</c:v>
                </c:pt>
                <c:pt idx="922">
                  <c:v>0.92276800000000003</c:v>
                </c:pt>
                <c:pt idx="923">
                  <c:v>0.95335099999999995</c:v>
                </c:pt>
                <c:pt idx="924">
                  <c:v>2.4252669999999998</c:v>
                </c:pt>
                <c:pt idx="925">
                  <c:v>1.6519109999999999</c:v>
                </c:pt>
                <c:pt idx="926">
                  <c:v>2.5950129999999998</c:v>
                </c:pt>
                <c:pt idx="927">
                  <c:v>2.0527410000000001</c:v>
                </c:pt>
                <c:pt idx="928">
                  <c:v>1.21515</c:v>
                </c:pt>
                <c:pt idx="929">
                  <c:v>2.7625959999999998</c:v>
                </c:pt>
                <c:pt idx="930">
                  <c:v>1.333005</c:v>
                </c:pt>
                <c:pt idx="931">
                  <c:v>1.3822730000000001</c:v>
                </c:pt>
                <c:pt idx="932">
                  <c:v>1.8428850000000001</c:v>
                </c:pt>
                <c:pt idx="933">
                  <c:v>2.6580469999999998</c:v>
                </c:pt>
                <c:pt idx="934">
                  <c:v>3.408925</c:v>
                </c:pt>
                <c:pt idx="935">
                  <c:v>1.6886639999999999</c:v>
                </c:pt>
                <c:pt idx="936">
                  <c:v>2.4773580000000002</c:v>
                </c:pt>
                <c:pt idx="937">
                  <c:v>1.8921559999999999</c:v>
                </c:pt>
                <c:pt idx="938">
                  <c:v>0.69957599999999998</c:v>
                </c:pt>
                <c:pt idx="939">
                  <c:v>1.4199600000000001</c:v>
                </c:pt>
                <c:pt idx="940">
                  <c:v>2.1161479999999999</c:v>
                </c:pt>
                <c:pt idx="941">
                  <c:v>2.9709989999999999</c:v>
                </c:pt>
                <c:pt idx="942">
                  <c:v>2.5284800000000001</c:v>
                </c:pt>
                <c:pt idx="943">
                  <c:v>1.9924740000000001</c:v>
                </c:pt>
                <c:pt idx="944">
                  <c:v>1.357416</c:v>
                </c:pt>
                <c:pt idx="945">
                  <c:v>1.1321129999999999</c:v>
                </c:pt>
                <c:pt idx="946">
                  <c:v>0.85560199999999997</c:v>
                </c:pt>
                <c:pt idx="947">
                  <c:v>1.326354</c:v>
                </c:pt>
                <c:pt idx="948">
                  <c:v>1.3892599999999999</c:v>
                </c:pt>
                <c:pt idx="949">
                  <c:v>1.341909</c:v>
                </c:pt>
                <c:pt idx="950">
                  <c:v>1.334967</c:v>
                </c:pt>
                <c:pt idx="951">
                  <c:v>1.1353800000000001</c:v>
                </c:pt>
                <c:pt idx="952">
                  <c:v>1.409168</c:v>
                </c:pt>
                <c:pt idx="953">
                  <c:v>1.0357050000000001</c:v>
                </c:pt>
                <c:pt idx="954">
                  <c:v>1.5213429999999999</c:v>
                </c:pt>
                <c:pt idx="955">
                  <c:v>2.2061959999999998</c:v>
                </c:pt>
                <c:pt idx="956">
                  <c:v>1.781509</c:v>
                </c:pt>
                <c:pt idx="957">
                  <c:v>1.6279490000000001</c:v>
                </c:pt>
                <c:pt idx="958">
                  <c:v>1.98804</c:v>
                </c:pt>
                <c:pt idx="959">
                  <c:v>1.6996579999999999</c:v>
                </c:pt>
                <c:pt idx="960">
                  <c:v>3.683249</c:v>
                </c:pt>
                <c:pt idx="961">
                  <c:v>1.30647</c:v>
                </c:pt>
                <c:pt idx="962">
                  <c:v>1.80033</c:v>
                </c:pt>
                <c:pt idx="963">
                  <c:v>1.1456729999999999</c:v>
                </c:pt>
                <c:pt idx="964">
                  <c:v>1.856868</c:v>
                </c:pt>
                <c:pt idx="965">
                  <c:v>1.738356</c:v>
                </c:pt>
                <c:pt idx="966">
                  <c:v>1.2423869999999999</c:v>
                </c:pt>
                <c:pt idx="967">
                  <c:v>1.3258909999999999</c:v>
                </c:pt>
                <c:pt idx="968">
                  <c:v>1.5262119999999999</c:v>
                </c:pt>
                <c:pt idx="969">
                  <c:v>1.845629</c:v>
                </c:pt>
                <c:pt idx="970">
                  <c:v>1.1118859999999999</c:v>
                </c:pt>
                <c:pt idx="971">
                  <c:v>0</c:v>
                </c:pt>
                <c:pt idx="972">
                  <c:v>1.341405</c:v>
                </c:pt>
                <c:pt idx="973">
                  <c:v>1.4266890000000001</c:v>
                </c:pt>
                <c:pt idx="974">
                  <c:v>2.152415</c:v>
                </c:pt>
                <c:pt idx="975">
                  <c:v>1.454404</c:v>
                </c:pt>
                <c:pt idx="976">
                  <c:v>2.2293400000000001</c:v>
                </c:pt>
                <c:pt idx="977">
                  <c:v>1.4169069999999999</c:v>
                </c:pt>
                <c:pt idx="978">
                  <c:v>3.7526269999999999</c:v>
                </c:pt>
                <c:pt idx="979">
                  <c:v>2.2801520000000002</c:v>
                </c:pt>
                <c:pt idx="980">
                  <c:v>2.495962</c:v>
                </c:pt>
                <c:pt idx="981">
                  <c:v>1.3514930000000001</c:v>
                </c:pt>
                <c:pt idx="982">
                  <c:v>1.3100879999999999</c:v>
                </c:pt>
                <c:pt idx="983">
                  <c:v>1.1202259999999999</c:v>
                </c:pt>
                <c:pt idx="984">
                  <c:v>3.4351850000000002</c:v>
                </c:pt>
                <c:pt idx="985">
                  <c:v>2.7748740000000001</c:v>
                </c:pt>
                <c:pt idx="986">
                  <c:v>2.9890889999999999</c:v>
                </c:pt>
                <c:pt idx="987">
                  <c:v>3.8360829999999999</c:v>
                </c:pt>
                <c:pt idx="988">
                  <c:v>3.0427789999999999</c:v>
                </c:pt>
                <c:pt idx="989">
                  <c:v>1.1319790000000001</c:v>
                </c:pt>
                <c:pt idx="990">
                  <c:v>1.962402</c:v>
                </c:pt>
                <c:pt idx="991">
                  <c:v>1.4784299999999999</c:v>
                </c:pt>
                <c:pt idx="992">
                  <c:v>2.3523459999999998</c:v>
                </c:pt>
                <c:pt idx="993">
                  <c:v>2.2260659999999999</c:v>
                </c:pt>
                <c:pt idx="994">
                  <c:v>7.0654300000000001</c:v>
                </c:pt>
                <c:pt idx="995">
                  <c:v>2.859858</c:v>
                </c:pt>
                <c:pt idx="996">
                  <c:v>1.55566</c:v>
                </c:pt>
                <c:pt idx="997">
                  <c:v>1.896387</c:v>
                </c:pt>
                <c:pt idx="998">
                  <c:v>2.0838070000000002</c:v>
                </c:pt>
                <c:pt idx="999">
                  <c:v>1.4242840000000001</c:v>
                </c:pt>
                <c:pt idx="1000">
                  <c:v>2.074103</c:v>
                </c:pt>
                <c:pt idx="1001">
                  <c:v>1.8881250000000001</c:v>
                </c:pt>
                <c:pt idx="1002">
                  <c:v>1.6104000000000001</c:v>
                </c:pt>
                <c:pt idx="1003">
                  <c:v>2.3230729999999999</c:v>
                </c:pt>
                <c:pt idx="1004">
                  <c:v>1.805685</c:v>
                </c:pt>
                <c:pt idx="1005">
                  <c:v>1.2748729999999999</c:v>
                </c:pt>
                <c:pt idx="1006">
                  <c:v>1.929665</c:v>
                </c:pt>
                <c:pt idx="1007">
                  <c:v>1.568111</c:v>
                </c:pt>
                <c:pt idx="1008">
                  <c:v>3.2366809999999999</c:v>
                </c:pt>
                <c:pt idx="1009">
                  <c:v>1.4730000000000001</c:v>
                </c:pt>
                <c:pt idx="1010">
                  <c:v>0.93665500000000002</c:v>
                </c:pt>
                <c:pt idx="1011">
                  <c:v>1.617408</c:v>
                </c:pt>
                <c:pt idx="1012">
                  <c:v>1.570754</c:v>
                </c:pt>
                <c:pt idx="1013">
                  <c:v>2.4236529999999998</c:v>
                </c:pt>
                <c:pt idx="1014">
                  <c:v>0.84411800000000003</c:v>
                </c:pt>
                <c:pt idx="1015">
                  <c:v>0.89261800000000002</c:v>
                </c:pt>
                <c:pt idx="1016">
                  <c:v>1.8652580000000001</c:v>
                </c:pt>
                <c:pt idx="1017">
                  <c:v>0.89751700000000001</c:v>
                </c:pt>
                <c:pt idx="1018">
                  <c:v>1.111275</c:v>
                </c:pt>
                <c:pt idx="1019">
                  <c:v>3.2888920000000001</c:v>
                </c:pt>
                <c:pt idx="1020">
                  <c:v>1.1782049999999999</c:v>
                </c:pt>
                <c:pt idx="1021">
                  <c:v>1.643913</c:v>
                </c:pt>
                <c:pt idx="1022">
                  <c:v>3.2878959999999999</c:v>
                </c:pt>
                <c:pt idx="1023">
                  <c:v>1.7879780000000001</c:v>
                </c:pt>
                <c:pt idx="1024">
                  <c:v>0.99748800000000004</c:v>
                </c:pt>
                <c:pt idx="1025">
                  <c:v>1.293622</c:v>
                </c:pt>
                <c:pt idx="1026">
                  <c:v>1.7787820000000001</c:v>
                </c:pt>
                <c:pt idx="1027">
                  <c:v>1.9777070000000001</c:v>
                </c:pt>
                <c:pt idx="1028">
                  <c:v>3.3395839999999999</c:v>
                </c:pt>
                <c:pt idx="1029">
                  <c:v>1.7406820000000001</c:v>
                </c:pt>
                <c:pt idx="1030">
                  <c:v>1.105297</c:v>
                </c:pt>
                <c:pt idx="1031">
                  <c:v>1.1192839999999999</c:v>
                </c:pt>
                <c:pt idx="1032">
                  <c:v>2.0565630000000001</c:v>
                </c:pt>
                <c:pt idx="1033">
                  <c:v>1.2145490000000001</c:v>
                </c:pt>
                <c:pt idx="1034">
                  <c:v>2.685864</c:v>
                </c:pt>
                <c:pt idx="1035">
                  <c:v>0.84285600000000005</c:v>
                </c:pt>
                <c:pt idx="1036">
                  <c:v>2.440747</c:v>
                </c:pt>
                <c:pt idx="1037">
                  <c:v>1.0472699999999999</c:v>
                </c:pt>
                <c:pt idx="1038">
                  <c:v>1.874722</c:v>
                </c:pt>
                <c:pt idx="1039">
                  <c:v>1.050745</c:v>
                </c:pt>
                <c:pt idx="1040">
                  <c:v>1.4037539999999999</c:v>
                </c:pt>
                <c:pt idx="1041">
                  <c:v>0.75991399999999998</c:v>
                </c:pt>
                <c:pt idx="1042">
                  <c:v>1.128034</c:v>
                </c:pt>
                <c:pt idx="1043">
                  <c:v>1.060039</c:v>
                </c:pt>
                <c:pt idx="1044">
                  <c:v>1.242346</c:v>
                </c:pt>
                <c:pt idx="1045">
                  <c:v>2.7015829999999998</c:v>
                </c:pt>
                <c:pt idx="1046">
                  <c:v>1.4710460000000001</c:v>
                </c:pt>
                <c:pt idx="1047">
                  <c:v>1.74169</c:v>
                </c:pt>
                <c:pt idx="1048">
                  <c:v>1.053695</c:v>
                </c:pt>
                <c:pt idx="1049">
                  <c:v>7.242235</c:v>
                </c:pt>
                <c:pt idx="1050">
                  <c:v>2.4277120000000001</c:v>
                </c:pt>
                <c:pt idx="1051">
                  <c:v>1.700294</c:v>
                </c:pt>
                <c:pt idx="1052">
                  <c:v>1.2843789999999999</c:v>
                </c:pt>
                <c:pt idx="1053">
                  <c:v>0.80747400000000003</c:v>
                </c:pt>
                <c:pt idx="1054">
                  <c:v>0.77111200000000002</c:v>
                </c:pt>
                <c:pt idx="1055">
                  <c:v>1.1699600000000001</c:v>
                </c:pt>
                <c:pt idx="1056">
                  <c:v>0.86163199999999995</c:v>
                </c:pt>
                <c:pt idx="1057">
                  <c:v>1.3207949999999999</c:v>
                </c:pt>
                <c:pt idx="1058">
                  <c:v>0.69398400000000005</c:v>
                </c:pt>
                <c:pt idx="1059">
                  <c:v>0.76938799999999996</c:v>
                </c:pt>
                <c:pt idx="1060">
                  <c:v>0.98799499999999996</c:v>
                </c:pt>
                <c:pt idx="1061">
                  <c:v>0.73228199999999999</c:v>
                </c:pt>
                <c:pt idx="1062">
                  <c:v>1.224146</c:v>
                </c:pt>
                <c:pt idx="1063">
                  <c:v>5.5055069999999997</c:v>
                </c:pt>
                <c:pt idx="1064">
                  <c:v>4.2596530000000001</c:v>
                </c:pt>
                <c:pt idx="1065">
                  <c:v>1.2930280000000001</c:v>
                </c:pt>
                <c:pt idx="1066">
                  <c:v>0.75636099999999995</c:v>
                </c:pt>
                <c:pt idx="1067">
                  <c:v>0.88548700000000002</c:v>
                </c:pt>
                <c:pt idx="1068">
                  <c:v>0.84715099999999999</c:v>
                </c:pt>
                <c:pt idx="1069">
                  <c:v>0.83979400000000004</c:v>
                </c:pt>
                <c:pt idx="1070">
                  <c:v>0.99243599999999998</c:v>
                </c:pt>
                <c:pt idx="1071">
                  <c:v>1.4062110000000001</c:v>
                </c:pt>
                <c:pt idx="1072">
                  <c:v>0.96980299999999997</c:v>
                </c:pt>
                <c:pt idx="1073">
                  <c:v>1.1043620000000001</c:v>
                </c:pt>
                <c:pt idx="1074">
                  <c:v>3.0891359999999999</c:v>
                </c:pt>
                <c:pt idx="1075">
                  <c:v>1.400717</c:v>
                </c:pt>
                <c:pt idx="1076">
                  <c:v>3.1569539999999998</c:v>
                </c:pt>
                <c:pt idx="1077">
                  <c:v>2.2356859999999998</c:v>
                </c:pt>
                <c:pt idx="1078">
                  <c:v>1.2234449999999999</c:v>
                </c:pt>
                <c:pt idx="1079">
                  <c:v>0.66759800000000002</c:v>
                </c:pt>
                <c:pt idx="1080">
                  <c:v>4.3486479999999998</c:v>
                </c:pt>
                <c:pt idx="1081">
                  <c:v>3.1987429999999999</c:v>
                </c:pt>
                <c:pt idx="1082">
                  <c:v>1.9727730000000001</c:v>
                </c:pt>
                <c:pt idx="1083">
                  <c:v>1.0967290000000001</c:v>
                </c:pt>
                <c:pt idx="1084">
                  <c:v>1.5251060000000001</c:v>
                </c:pt>
                <c:pt idx="1085">
                  <c:v>1.0106919999999999</c:v>
                </c:pt>
                <c:pt idx="1086">
                  <c:v>2.494678</c:v>
                </c:pt>
                <c:pt idx="1087">
                  <c:v>0.94487900000000002</c:v>
                </c:pt>
                <c:pt idx="1088">
                  <c:v>0.90341000000000005</c:v>
                </c:pt>
                <c:pt idx="1089">
                  <c:v>1.6109560000000001</c:v>
                </c:pt>
                <c:pt idx="1090">
                  <c:v>1.0314859999999999</c:v>
                </c:pt>
                <c:pt idx="1091">
                  <c:v>1.212707</c:v>
                </c:pt>
                <c:pt idx="1092">
                  <c:v>1.3683799999999999</c:v>
                </c:pt>
                <c:pt idx="1093">
                  <c:v>0.752745</c:v>
                </c:pt>
                <c:pt idx="1094">
                  <c:v>1.0409280000000001</c:v>
                </c:pt>
                <c:pt idx="1095">
                  <c:v>0.97024699999999997</c:v>
                </c:pt>
                <c:pt idx="1096">
                  <c:v>1.5501529999999999</c:v>
                </c:pt>
                <c:pt idx="1097">
                  <c:v>2.2147079999999999</c:v>
                </c:pt>
                <c:pt idx="1098">
                  <c:v>1.174161</c:v>
                </c:pt>
                <c:pt idx="1099">
                  <c:v>1.430474</c:v>
                </c:pt>
                <c:pt idx="1100">
                  <c:v>1.882881</c:v>
                </c:pt>
                <c:pt idx="1101">
                  <c:v>1.624258</c:v>
                </c:pt>
                <c:pt idx="1102">
                  <c:v>0.88561199999999995</c:v>
                </c:pt>
                <c:pt idx="1103">
                  <c:v>2.403556</c:v>
                </c:pt>
                <c:pt idx="1104">
                  <c:v>1.678088</c:v>
                </c:pt>
                <c:pt idx="1105">
                  <c:v>1.4838990000000001</c:v>
                </c:pt>
                <c:pt idx="1106">
                  <c:v>1.2426109999999999</c:v>
                </c:pt>
                <c:pt idx="1107">
                  <c:v>0.81892299999999996</c:v>
                </c:pt>
                <c:pt idx="1108">
                  <c:v>1.29175</c:v>
                </c:pt>
                <c:pt idx="1109">
                  <c:v>1.225128</c:v>
                </c:pt>
                <c:pt idx="1110">
                  <c:v>1.2591730000000001</c:v>
                </c:pt>
                <c:pt idx="1111">
                  <c:v>1.018875</c:v>
                </c:pt>
                <c:pt idx="1112">
                  <c:v>1.1147499999999999</c:v>
                </c:pt>
                <c:pt idx="1113">
                  <c:v>1.461017</c:v>
                </c:pt>
                <c:pt idx="1114">
                  <c:v>0.88107000000000002</c:v>
                </c:pt>
                <c:pt idx="1115">
                  <c:v>1.4466460000000001</c:v>
                </c:pt>
                <c:pt idx="1116">
                  <c:v>2.0506899999999999</c:v>
                </c:pt>
                <c:pt idx="1117">
                  <c:v>1.011485</c:v>
                </c:pt>
                <c:pt idx="1118">
                  <c:v>8.2019999999999996E-2</c:v>
                </c:pt>
                <c:pt idx="1119">
                  <c:v>3.3867440000000002</c:v>
                </c:pt>
                <c:pt idx="1120">
                  <c:v>3.1107999999999998</c:v>
                </c:pt>
                <c:pt idx="1121">
                  <c:v>2.1278320000000002</c:v>
                </c:pt>
                <c:pt idx="1122">
                  <c:v>2.2949760000000001</c:v>
                </c:pt>
                <c:pt idx="1123">
                  <c:v>1.8701430000000001</c:v>
                </c:pt>
                <c:pt idx="1124">
                  <c:v>1.1956310000000001</c:v>
                </c:pt>
                <c:pt idx="1125">
                  <c:v>1.401937</c:v>
                </c:pt>
                <c:pt idx="1126">
                  <c:v>1.049185</c:v>
                </c:pt>
                <c:pt idx="1127">
                  <c:v>1.2515879999999999</c:v>
                </c:pt>
                <c:pt idx="1128">
                  <c:v>1.329256</c:v>
                </c:pt>
                <c:pt idx="1129">
                  <c:v>0.81789599999999996</c:v>
                </c:pt>
                <c:pt idx="1130">
                  <c:v>0.78055799999999997</c:v>
                </c:pt>
                <c:pt idx="1131">
                  <c:v>1.422399</c:v>
                </c:pt>
                <c:pt idx="1132">
                  <c:v>1.6808270000000001</c:v>
                </c:pt>
                <c:pt idx="1133">
                  <c:v>1.256059</c:v>
                </c:pt>
                <c:pt idx="1134">
                  <c:v>0.97597299999999998</c:v>
                </c:pt>
                <c:pt idx="1135">
                  <c:v>0.92003800000000002</c:v>
                </c:pt>
                <c:pt idx="1136">
                  <c:v>1.229034</c:v>
                </c:pt>
                <c:pt idx="1137">
                  <c:v>1.4651430000000001</c:v>
                </c:pt>
                <c:pt idx="1138">
                  <c:v>1.3969290000000001</c:v>
                </c:pt>
                <c:pt idx="1139">
                  <c:v>1.8407119999999999</c:v>
                </c:pt>
                <c:pt idx="1140">
                  <c:v>4.092327</c:v>
                </c:pt>
                <c:pt idx="1141">
                  <c:v>1.240672</c:v>
                </c:pt>
                <c:pt idx="1142">
                  <c:v>1.242683</c:v>
                </c:pt>
                <c:pt idx="1143">
                  <c:v>1.8722479999999999</c:v>
                </c:pt>
                <c:pt idx="1144">
                  <c:v>0.97322500000000001</c:v>
                </c:pt>
                <c:pt idx="1145">
                  <c:v>1.924828</c:v>
                </c:pt>
                <c:pt idx="1146">
                  <c:v>2.1794060000000002</c:v>
                </c:pt>
                <c:pt idx="1147">
                  <c:v>3.5359319999999999</c:v>
                </c:pt>
                <c:pt idx="1148">
                  <c:v>2.5877530000000002</c:v>
                </c:pt>
                <c:pt idx="1149">
                  <c:v>4.0082709999999997</c:v>
                </c:pt>
                <c:pt idx="1150">
                  <c:v>1.8981539999999999</c:v>
                </c:pt>
                <c:pt idx="1151">
                  <c:v>1.4714879999999999</c:v>
                </c:pt>
                <c:pt idx="1152">
                  <c:v>2.8572899999999999</c:v>
                </c:pt>
                <c:pt idx="1153">
                  <c:v>1.1080319999999999</c:v>
                </c:pt>
                <c:pt idx="1154">
                  <c:v>3.2031139999999998</c:v>
                </c:pt>
                <c:pt idx="1155">
                  <c:v>1.2741150000000001</c:v>
                </c:pt>
                <c:pt idx="1156">
                  <c:v>1.2560420000000001</c:v>
                </c:pt>
                <c:pt idx="1157">
                  <c:v>0.80810000000000004</c:v>
                </c:pt>
                <c:pt idx="1158">
                  <c:v>1.0572950000000001</c:v>
                </c:pt>
                <c:pt idx="1159">
                  <c:v>1.237214</c:v>
                </c:pt>
                <c:pt idx="1160">
                  <c:v>0.79077299999999995</c:v>
                </c:pt>
                <c:pt idx="1161">
                  <c:v>1.1288009999999999</c:v>
                </c:pt>
                <c:pt idx="1162">
                  <c:v>0.51937999999999995</c:v>
                </c:pt>
                <c:pt idx="1163">
                  <c:v>0.53362600000000004</c:v>
                </c:pt>
                <c:pt idx="1164">
                  <c:v>1.086695</c:v>
                </c:pt>
                <c:pt idx="1165">
                  <c:v>1.5567169999999999</c:v>
                </c:pt>
                <c:pt idx="1166">
                  <c:v>1.32422</c:v>
                </c:pt>
                <c:pt idx="1167">
                  <c:v>0.75886600000000004</c:v>
                </c:pt>
                <c:pt idx="1168">
                  <c:v>0.97341299999999997</c:v>
                </c:pt>
                <c:pt idx="1169">
                  <c:v>1.3441129999999999</c:v>
                </c:pt>
                <c:pt idx="1170">
                  <c:v>1.5847199999999999</c:v>
                </c:pt>
                <c:pt idx="1171">
                  <c:v>0.89268999999999998</c:v>
                </c:pt>
                <c:pt idx="1172">
                  <c:v>1.1638280000000001</c:v>
                </c:pt>
                <c:pt idx="1173">
                  <c:v>1.1894640000000001</c:v>
                </c:pt>
                <c:pt idx="1174">
                  <c:v>1.0576650000000001</c:v>
                </c:pt>
                <c:pt idx="1175">
                  <c:v>1.5196829999999999</c:v>
                </c:pt>
                <c:pt idx="1176">
                  <c:v>1.027639</c:v>
                </c:pt>
                <c:pt idx="1177">
                  <c:v>0</c:v>
                </c:pt>
                <c:pt idx="1178">
                  <c:v>1.3676060000000001</c:v>
                </c:pt>
                <c:pt idx="1179">
                  <c:v>1.5052380000000001</c:v>
                </c:pt>
                <c:pt idx="1180">
                  <c:v>1.460806</c:v>
                </c:pt>
                <c:pt idx="1181">
                  <c:v>1.0202450000000001</c:v>
                </c:pt>
                <c:pt idx="1182">
                  <c:v>1.7459640000000001</c:v>
                </c:pt>
                <c:pt idx="1183">
                  <c:v>1.3780969999999999</c:v>
                </c:pt>
                <c:pt idx="1184">
                  <c:v>2.060117</c:v>
                </c:pt>
                <c:pt idx="1185">
                  <c:v>1.797593</c:v>
                </c:pt>
                <c:pt idx="1186">
                  <c:v>1.4785360000000001</c:v>
                </c:pt>
                <c:pt idx="1187">
                  <c:v>2.090462</c:v>
                </c:pt>
                <c:pt idx="1188">
                  <c:v>1.375089</c:v>
                </c:pt>
                <c:pt idx="1189">
                  <c:v>1.5532699999999999</c:v>
                </c:pt>
                <c:pt idx="1190">
                  <c:v>1.232755</c:v>
                </c:pt>
                <c:pt idx="1191">
                  <c:v>1.9620660000000001</c:v>
                </c:pt>
                <c:pt idx="1192">
                  <c:v>1.4219949999999999</c:v>
                </c:pt>
                <c:pt idx="1193">
                  <c:v>0.958484</c:v>
                </c:pt>
                <c:pt idx="1194">
                  <c:v>0.79253200000000001</c:v>
                </c:pt>
                <c:pt idx="1195">
                  <c:v>1.137856</c:v>
                </c:pt>
                <c:pt idx="1196">
                  <c:v>4.6561640000000004</c:v>
                </c:pt>
                <c:pt idx="1197">
                  <c:v>2.7915190000000001</c:v>
                </c:pt>
                <c:pt idx="1198">
                  <c:v>2.0368330000000001</c:v>
                </c:pt>
                <c:pt idx="1199">
                  <c:v>1.233244</c:v>
                </c:pt>
                <c:pt idx="1200">
                  <c:v>0.83078700000000005</c:v>
                </c:pt>
                <c:pt idx="1201">
                  <c:v>0.94018000000000002</c:v>
                </c:pt>
                <c:pt idx="1202">
                  <c:v>1.716316</c:v>
                </c:pt>
                <c:pt idx="1203">
                  <c:v>1.3000350000000001</c:v>
                </c:pt>
                <c:pt idx="1204">
                  <c:v>1.5448029999999999</c:v>
                </c:pt>
                <c:pt idx="1205">
                  <c:v>1.15862</c:v>
                </c:pt>
                <c:pt idx="1206">
                  <c:v>1.470677</c:v>
                </c:pt>
                <c:pt idx="1207">
                  <c:v>3.0532270000000001</c:v>
                </c:pt>
                <c:pt idx="1208">
                  <c:v>2.2732239999999999</c:v>
                </c:pt>
                <c:pt idx="1209">
                  <c:v>2.6487370000000001</c:v>
                </c:pt>
                <c:pt idx="1210">
                  <c:v>1.751288</c:v>
                </c:pt>
                <c:pt idx="1211">
                  <c:v>1.674258</c:v>
                </c:pt>
                <c:pt idx="1212">
                  <c:v>1.5128170000000001</c:v>
                </c:pt>
                <c:pt idx="1213">
                  <c:v>1.084986</c:v>
                </c:pt>
                <c:pt idx="1214">
                  <c:v>1.313256</c:v>
                </c:pt>
                <c:pt idx="1215">
                  <c:v>1.791973</c:v>
                </c:pt>
                <c:pt idx="1216">
                  <c:v>2.2988749999999998</c:v>
                </c:pt>
                <c:pt idx="1217">
                  <c:v>1.981511</c:v>
                </c:pt>
                <c:pt idx="1218">
                  <c:v>1.705956</c:v>
                </c:pt>
                <c:pt idx="1219">
                  <c:v>2.4411480000000001</c:v>
                </c:pt>
                <c:pt idx="1220">
                  <c:v>2.0989049999999998</c:v>
                </c:pt>
                <c:pt idx="1221">
                  <c:v>2.4297439999999999</c:v>
                </c:pt>
                <c:pt idx="1222">
                  <c:v>2.5995349999999999</c:v>
                </c:pt>
                <c:pt idx="1223">
                  <c:v>1.702418</c:v>
                </c:pt>
                <c:pt idx="1224">
                  <c:v>2.0692170000000001</c:v>
                </c:pt>
                <c:pt idx="1225">
                  <c:v>2.7891509999999999</c:v>
                </c:pt>
                <c:pt idx="1226">
                  <c:v>2.4821930000000001</c:v>
                </c:pt>
                <c:pt idx="1227">
                  <c:v>2.02847</c:v>
                </c:pt>
                <c:pt idx="1228">
                  <c:v>1.431905</c:v>
                </c:pt>
                <c:pt idx="1229">
                  <c:v>1.6612979999999999</c:v>
                </c:pt>
                <c:pt idx="1230">
                  <c:v>2.7097069999999999</c:v>
                </c:pt>
                <c:pt idx="1231">
                  <c:v>3.7944369999999998</c:v>
                </c:pt>
                <c:pt idx="1232">
                  <c:v>2.5062449999999998</c:v>
                </c:pt>
                <c:pt idx="1233">
                  <c:v>2.1444839999999998</c:v>
                </c:pt>
              </c:numCache>
            </c:numRef>
          </c:val>
          <c:smooth val="0"/>
          <c:extLst>
            <c:ext xmlns:c16="http://schemas.microsoft.com/office/drawing/2014/chart" uri="{C3380CC4-5D6E-409C-BE32-E72D297353CC}">
              <c16:uniqueId val="{00000000-3EA3-43D5-81E3-BD370A3E533A}"/>
            </c:ext>
          </c:extLst>
        </c:ser>
        <c:dLbls>
          <c:showLegendKey val="0"/>
          <c:showVal val="0"/>
          <c:showCatName val="0"/>
          <c:showSerName val="0"/>
          <c:showPercent val="0"/>
          <c:showBubbleSize val="0"/>
        </c:dLbls>
        <c:smooth val="0"/>
        <c:axId val="1686526575"/>
        <c:axId val="1686527055"/>
      </c:lineChart>
      <c:catAx>
        <c:axId val="1686526575"/>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27055"/>
        <c:crosses val="autoZero"/>
        <c:auto val="1"/>
        <c:lblAlgn val="ctr"/>
        <c:lblOffset val="100"/>
        <c:noMultiLvlLbl val="0"/>
      </c:catAx>
      <c:valAx>
        <c:axId val="1686527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26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F0E9A"/>
            </a:solidFill>
            <a:ln>
              <a:noFill/>
            </a:ln>
            <a:effectLst/>
          </c:spPr>
          <c:invertIfNegative val="0"/>
          <c:dPt>
            <c:idx val="1"/>
            <c:invertIfNegative val="0"/>
            <c:bubble3D val="0"/>
            <c:spPr>
              <a:solidFill>
                <a:srgbClr val="7272F2"/>
              </a:solidFill>
              <a:ln>
                <a:noFill/>
              </a:ln>
              <a:effectLst/>
            </c:spPr>
            <c:extLst>
              <c:ext xmlns:c16="http://schemas.microsoft.com/office/drawing/2014/chart" uri="{C3380CC4-5D6E-409C-BE32-E72D297353CC}">
                <c16:uniqueId val="{00000003-5B1F-466C-8B29-0F51B4475A83}"/>
              </c:ext>
            </c:extLst>
          </c:dPt>
          <c:dPt>
            <c:idx val="2"/>
            <c:invertIfNegative val="0"/>
            <c:bubble3D val="0"/>
            <c:spPr>
              <a:solidFill>
                <a:srgbClr val="0F0EC8"/>
              </a:solidFill>
              <a:ln>
                <a:noFill/>
              </a:ln>
              <a:effectLst/>
            </c:spPr>
            <c:extLst>
              <c:ext xmlns:c16="http://schemas.microsoft.com/office/drawing/2014/chart" uri="{C3380CC4-5D6E-409C-BE32-E72D297353CC}">
                <c16:uniqueId val="{00000001-5B1F-466C-8B29-0F51B4475A83}"/>
              </c:ext>
            </c:extLst>
          </c:dPt>
          <c:dPt>
            <c:idx val="3"/>
            <c:invertIfNegative val="0"/>
            <c:bubble3D val="0"/>
            <c:spPr>
              <a:solidFill>
                <a:srgbClr val="4141ED"/>
              </a:solidFill>
              <a:ln>
                <a:noFill/>
              </a:ln>
              <a:effectLst/>
            </c:spPr>
            <c:extLst>
              <c:ext xmlns:c16="http://schemas.microsoft.com/office/drawing/2014/chart" uri="{C3380CC4-5D6E-409C-BE32-E72D297353CC}">
                <c16:uniqueId val="{00000002-5B1F-466C-8B29-0F51B4475A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'Hind. Uni Share Price Daily 5y'!$B$1251:$B$1254</c:f>
              <c:strCache>
                <c:ptCount val="4"/>
                <c:pt idx="0">
                  <c:v>Promoters</c:v>
                </c:pt>
                <c:pt idx="1">
                  <c:v>FIIs</c:v>
                </c:pt>
                <c:pt idx="2">
                  <c:v>DIIs</c:v>
                </c:pt>
                <c:pt idx="3">
                  <c:v>Public &amp; Govt.</c:v>
                </c:pt>
              </c:strCache>
            </c:strRef>
          </c:cat>
          <c:val>
            <c:numRef>
              <c:f>'Hind. Uni Share Price Daily 5y'!$C$1251:$C$1254</c:f>
              <c:numCache>
                <c:formatCode>0.00%</c:formatCode>
                <c:ptCount val="4"/>
                <c:pt idx="0">
                  <c:v>0.61899999999999999</c:v>
                </c:pt>
                <c:pt idx="1">
                  <c:v>0.1071</c:v>
                </c:pt>
                <c:pt idx="2">
                  <c:v>0.15679999999999999</c:v>
                </c:pt>
                <c:pt idx="3">
                  <c:v>0.11710000000000001</c:v>
                </c:pt>
              </c:numCache>
            </c:numRef>
          </c:val>
          <c:extLst>
            <c:ext xmlns:c16="http://schemas.microsoft.com/office/drawing/2014/chart" uri="{C3380CC4-5D6E-409C-BE32-E72D297353CC}">
              <c16:uniqueId val="{00000000-5B1F-466C-8B29-0F51B4475A83}"/>
            </c:ext>
          </c:extLst>
        </c:ser>
        <c:dLbls>
          <c:showLegendKey val="0"/>
          <c:showVal val="0"/>
          <c:showCatName val="0"/>
          <c:showSerName val="0"/>
          <c:showPercent val="0"/>
          <c:showBubbleSize val="0"/>
        </c:dLbls>
        <c:gapWidth val="182"/>
        <c:axId val="1686551055"/>
        <c:axId val="1686565935"/>
      </c:barChart>
      <c:catAx>
        <c:axId val="168655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65935"/>
        <c:crosses val="autoZero"/>
        <c:auto val="1"/>
        <c:lblAlgn val="ctr"/>
        <c:lblOffset val="100"/>
        <c:noMultiLvlLbl val="0"/>
      </c:catAx>
      <c:valAx>
        <c:axId val="16865659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5105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002060"/>
                </a:solidFill>
              </a:rPr>
              <a:t>Football</a:t>
            </a:r>
            <a:r>
              <a:rPr lang="en-IN" sz="1200" b="1" baseline="0">
                <a:solidFill>
                  <a:srgbClr val="002060"/>
                </a:solidFill>
              </a:rPr>
              <a:t> Field Analysis- Valuation Summary (Rs)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spPr>
            <a:ln w="19050" cap="rnd">
              <a:noFill/>
              <a:round/>
            </a:ln>
            <a:effectLst/>
          </c:spPr>
          <c:marker>
            <c:symbol val="none"/>
          </c:marker>
          <c:cat>
            <c:strRef>
              <c:f>'Football Field Analysis '!$B$10:$B$14</c:f>
              <c:strCache>
                <c:ptCount val="5"/>
                <c:pt idx="0">
                  <c:v>Comps</c:v>
                </c:pt>
                <c:pt idx="1">
                  <c:v>DCF Bear</c:v>
                </c:pt>
                <c:pt idx="2">
                  <c:v>DCF Base </c:v>
                </c:pt>
                <c:pt idx="3">
                  <c:v>DCF Bull</c:v>
                </c:pt>
                <c:pt idx="4">
                  <c:v>52W H/L</c:v>
                </c:pt>
              </c:strCache>
            </c:strRef>
          </c:cat>
          <c:val>
            <c:numRef>
              <c:f>'Football Field Analysis '!$D$10:$D$14</c:f>
              <c:numCache>
                <c:formatCode>#,##0.0</c:formatCode>
                <c:ptCount val="5"/>
                <c:pt idx="0">
                  <c:v>1947.8484265678185</c:v>
                </c:pt>
                <c:pt idx="1">
                  <c:v>326.09766142162385</c:v>
                </c:pt>
                <c:pt idx="2">
                  <c:v>386.49551248175845</c:v>
                </c:pt>
                <c:pt idx="3">
                  <c:v>415.93946487357408</c:v>
                </c:pt>
                <c:pt idx="4">
                  <c:v>2022.5</c:v>
                </c:pt>
              </c:numCache>
            </c:numRef>
          </c:val>
          <c:smooth val="0"/>
          <c:extLst>
            <c:ext xmlns:c16="http://schemas.microsoft.com/office/drawing/2014/chart" uri="{C3380CC4-5D6E-409C-BE32-E72D297353CC}">
              <c16:uniqueId val="{00000000-C72D-499E-84B1-50B9D8496A93}"/>
            </c:ext>
          </c:extLst>
        </c:ser>
        <c:ser>
          <c:idx val="1"/>
          <c:order val="1"/>
          <c:spPr>
            <a:ln w="19050" cap="rnd">
              <a:noFill/>
              <a:round/>
            </a:ln>
            <a:effectLst/>
          </c:spPr>
          <c:marker>
            <c:symbol val="none"/>
          </c:marker>
          <c:dLbls>
            <c:numFmt formatCode="[$₹-43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 '!$B$10:$B$14</c:f>
              <c:strCache>
                <c:ptCount val="5"/>
                <c:pt idx="0">
                  <c:v>Comps</c:v>
                </c:pt>
                <c:pt idx="1">
                  <c:v>DCF Bear</c:v>
                </c:pt>
                <c:pt idx="2">
                  <c:v>DCF Base </c:v>
                </c:pt>
                <c:pt idx="3">
                  <c:v>DCF Bull</c:v>
                </c:pt>
                <c:pt idx="4">
                  <c:v>52W H/L</c:v>
                </c:pt>
              </c:strCache>
            </c:strRef>
          </c:cat>
          <c:val>
            <c:numRef>
              <c:f>'Football Field Analysis '!$E$10:$E$14</c:f>
              <c:numCache>
                <c:formatCode>#,##0.0</c:formatCode>
                <c:ptCount val="5"/>
                <c:pt idx="0">
                  <c:v>1947.8484265678185</c:v>
                </c:pt>
                <c:pt idx="1">
                  <c:v>326.09766142162385</c:v>
                </c:pt>
                <c:pt idx="2">
                  <c:v>386.49551248175845</c:v>
                </c:pt>
                <c:pt idx="3">
                  <c:v>415.93946487357408</c:v>
                </c:pt>
                <c:pt idx="4">
                  <c:v>2022.5</c:v>
                </c:pt>
              </c:numCache>
            </c:numRef>
          </c:val>
          <c:smooth val="0"/>
          <c:extLst>
            <c:ext xmlns:c16="http://schemas.microsoft.com/office/drawing/2014/chart" uri="{C3380CC4-5D6E-409C-BE32-E72D297353CC}">
              <c16:uniqueId val="{00000001-C72D-499E-84B1-50B9D8496A93}"/>
            </c:ext>
          </c:extLst>
        </c:ser>
        <c:ser>
          <c:idx val="2"/>
          <c:order val="2"/>
          <c:spPr>
            <a:ln w="19050" cap="rnd">
              <a:noFill/>
              <a:round/>
            </a:ln>
            <a:effectLst/>
          </c:spPr>
          <c:marker>
            <c:symbol val="none"/>
          </c:marker>
          <c:cat>
            <c:strRef>
              <c:f>'Football Field Analysis '!$B$10:$B$14</c:f>
              <c:strCache>
                <c:ptCount val="5"/>
                <c:pt idx="0">
                  <c:v>Comps</c:v>
                </c:pt>
                <c:pt idx="1">
                  <c:v>DCF Bear</c:v>
                </c:pt>
                <c:pt idx="2">
                  <c:v>DCF Base </c:v>
                </c:pt>
                <c:pt idx="3">
                  <c:v>DCF Bull</c:v>
                </c:pt>
                <c:pt idx="4">
                  <c:v>52W H/L</c:v>
                </c:pt>
              </c:strCache>
            </c:strRef>
          </c:cat>
          <c:val>
            <c:numRef>
              <c:f>'Football Field Analysis '!$F$10:$F$14</c:f>
              <c:numCache>
                <c:formatCode>#,##0.0</c:formatCode>
                <c:ptCount val="5"/>
                <c:pt idx="0">
                  <c:v>3324.0900105131764</c:v>
                </c:pt>
                <c:pt idx="1">
                  <c:v>365.58856403786575</c:v>
                </c:pt>
                <c:pt idx="2">
                  <c:v>486.35968420817153</c:v>
                </c:pt>
                <c:pt idx="3">
                  <c:v>561.39762284339838</c:v>
                </c:pt>
                <c:pt idx="4">
                  <c:v>2779.7</c:v>
                </c:pt>
              </c:numCache>
            </c:numRef>
          </c:val>
          <c:smooth val="0"/>
          <c:extLst>
            <c:ext xmlns:c16="http://schemas.microsoft.com/office/drawing/2014/chart" uri="{C3380CC4-5D6E-409C-BE32-E72D297353CC}">
              <c16:uniqueId val="{00000002-C72D-499E-84B1-50B9D8496A93}"/>
            </c:ext>
          </c:extLst>
        </c:ser>
        <c:ser>
          <c:idx val="3"/>
          <c:order val="3"/>
          <c:spPr>
            <a:ln w="19050" cap="rnd">
              <a:noFill/>
              <a:round/>
            </a:ln>
            <a:effectLst/>
          </c:spPr>
          <c:marker>
            <c:symbol val="none"/>
          </c:marker>
          <c:dLbls>
            <c:numFmt formatCode="[$₹-43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 '!$B$10:$B$14</c:f>
              <c:strCache>
                <c:ptCount val="5"/>
                <c:pt idx="0">
                  <c:v>Comps</c:v>
                </c:pt>
                <c:pt idx="1">
                  <c:v>DCF Bear</c:v>
                </c:pt>
                <c:pt idx="2">
                  <c:v>DCF Base </c:v>
                </c:pt>
                <c:pt idx="3">
                  <c:v>DCF Bull</c:v>
                </c:pt>
                <c:pt idx="4">
                  <c:v>52W H/L</c:v>
                </c:pt>
              </c:strCache>
            </c:strRef>
          </c:cat>
          <c:val>
            <c:numRef>
              <c:f>'Football Field Analysis '!$G$10:$G$14</c:f>
              <c:numCache>
                <c:formatCode>#,##0.0</c:formatCode>
                <c:ptCount val="5"/>
                <c:pt idx="0">
                  <c:v>3324.0900105131764</c:v>
                </c:pt>
                <c:pt idx="1">
                  <c:v>365.58856403786575</c:v>
                </c:pt>
                <c:pt idx="2">
                  <c:v>486.35968420817153</c:v>
                </c:pt>
                <c:pt idx="3">
                  <c:v>561.39762284339838</c:v>
                </c:pt>
                <c:pt idx="4">
                  <c:v>2779.7</c:v>
                </c:pt>
              </c:numCache>
            </c:numRef>
          </c:val>
          <c:smooth val="0"/>
          <c:extLst>
            <c:ext xmlns:c16="http://schemas.microsoft.com/office/drawing/2014/chart" uri="{C3380CC4-5D6E-409C-BE32-E72D297353CC}">
              <c16:uniqueId val="{00000003-C72D-499E-84B1-50B9D8496A93}"/>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F0E9A"/>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2102752768"/>
        <c:axId val="2102759488"/>
      </c:stockChart>
      <c:catAx>
        <c:axId val="21027527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759488"/>
        <c:crosses val="autoZero"/>
        <c:auto val="1"/>
        <c:lblAlgn val="ctr"/>
        <c:lblOffset val="100"/>
        <c:noMultiLvlLbl val="0"/>
      </c:catAx>
      <c:valAx>
        <c:axId val="2102759488"/>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75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Returns Distribution </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Daily Returns Distribution </a:t>
          </a:r>
        </a:p>
      </cx:txPr>
    </cx:title>
    <cx:plotArea>
      <cx:plotAreaRegion>
        <cx:series layoutId="clusteredColumn" uniqueId="{0BAC8DC7-FABB-444F-80E5-9371EB083695}">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image" Target="../media/image1.jpe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7.jpeg"/><Relationship Id="rId1" Type="http://schemas.microsoft.com/office/2014/relationships/chartEx" Target="../charts/chartEx1.xml"/></Relationships>
</file>

<file path=xl/drawings/_rels/drawing16.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3</xdr:row>
      <xdr:rowOff>234950</xdr:rowOff>
    </xdr:from>
    <xdr:to>
      <xdr:col>1</xdr:col>
      <xdr:colOff>1930977</xdr:colOff>
      <xdr:row>3</xdr:row>
      <xdr:rowOff>926372</xdr:rowOff>
    </xdr:to>
    <xdr:pic>
      <xdr:nvPicPr>
        <xdr:cNvPr id="2" name="Picture 1" descr="Our logo | HUL | Unilever">
          <a:extLst>
            <a:ext uri="{FF2B5EF4-FFF2-40B4-BE49-F238E27FC236}">
              <a16:creationId xmlns:a16="http://schemas.microsoft.com/office/drawing/2014/main" id="{8548C24B-C669-4CD5-AB6E-0225919329B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91" t="21994" r="9923" b="15807"/>
        <a:stretch>
          <a:fillRect/>
        </a:stretch>
      </xdr:blipFill>
      <xdr:spPr bwMode="auto">
        <a:xfrm>
          <a:off x="152400" y="641350"/>
          <a:ext cx="1905577" cy="6914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6</xdr:row>
      <xdr:rowOff>114300</xdr:rowOff>
    </xdr:from>
    <xdr:to>
      <xdr:col>11</xdr:col>
      <xdr:colOff>38100</xdr:colOff>
      <xdr:row>16</xdr:row>
      <xdr:rowOff>171450</xdr:rowOff>
    </xdr:to>
    <xdr:graphicFrame macro="">
      <xdr:nvGraphicFramePr>
        <xdr:cNvPr id="3" name="Chart 2">
          <a:extLst>
            <a:ext uri="{FF2B5EF4-FFF2-40B4-BE49-F238E27FC236}">
              <a16:creationId xmlns:a16="http://schemas.microsoft.com/office/drawing/2014/main" id="{244CED8D-A345-4928-91F9-AC7475471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25400</xdr:colOff>
      <xdr:row>19</xdr:row>
      <xdr:rowOff>6350</xdr:rowOff>
    </xdr:from>
    <xdr:to>
      <xdr:col>11</xdr:col>
      <xdr:colOff>69850</xdr:colOff>
      <xdr:row>26</xdr:row>
      <xdr:rowOff>76200</xdr:rowOff>
    </xdr:to>
    <xdr:graphicFrame macro="">
      <xdr:nvGraphicFramePr>
        <xdr:cNvPr id="4" name="Chart 3">
          <a:extLst>
            <a:ext uri="{FF2B5EF4-FFF2-40B4-BE49-F238E27FC236}">
              <a16:creationId xmlns:a16="http://schemas.microsoft.com/office/drawing/2014/main" id="{E5182DC0-33C9-4EB3-816B-B6FEB1ACB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15039</xdr:colOff>
      <xdr:row>28</xdr:row>
      <xdr:rowOff>38100</xdr:rowOff>
    </xdr:from>
    <xdr:to>
      <xdr:col>10</xdr:col>
      <xdr:colOff>1002631</xdr:colOff>
      <xdr:row>36</xdr:row>
      <xdr:rowOff>106947</xdr:rowOff>
    </xdr:to>
    <xdr:graphicFrame macro="">
      <xdr:nvGraphicFramePr>
        <xdr:cNvPr id="5" name="Chart 4">
          <a:extLst>
            <a:ext uri="{FF2B5EF4-FFF2-40B4-BE49-F238E27FC236}">
              <a16:creationId xmlns:a16="http://schemas.microsoft.com/office/drawing/2014/main" id="{F343D5A2-F383-4950-86D7-C73F88227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51</xdr:row>
      <xdr:rowOff>0</xdr:rowOff>
    </xdr:from>
    <xdr:to>
      <xdr:col>9</xdr:col>
      <xdr:colOff>1252603</xdr:colOff>
      <xdr:row>61</xdr:row>
      <xdr:rowOff>173973</xdr:rowOff>
    </xdr:to>
    <xdr:sp macro="" textlink="">
      <xdr:nvSpPr>
        <xdr:cNvPr id="6" name="TextBox 5">
          <a:extLst>
            <a:ext uri="{FF2B5EF4-FFF2-40B4-BE49-F238E27FC236}">
              <a16:creationId xmlns:a16="http://schemas.microsoft.com/office/drawing/2014/main" id="{3C511D19-21A8-4CFB-AFEB-6829E1B1ABE5}"/>
            </a:ext>
          </a:extLst>
        </xdr:cNvPr>
        <xdr:cNvSpPr txBox="1"/>
      </xdr:nvSpPr>
      <xdr:spPr>
        <a:xfrm>
          <a:off x="130479" y="9411918"/>
          <a:ext cx="9298836" cy="20006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200" b="0"/>
            <a:t>ROE of HUL has declined significantly from ~80% in FY2019–20 to ~21% in FY2025, mainly due to the GSK India merger, which was an equity-funded deal. This led to a sharp increase in the equity base, causing ROE dilution despite stable profit growth. </a:t>
          </a:r>
        </a:p>
        <a:p>
          <a:pPr marL="171450" indent="-171450">
            <a:buFont typeface="Arial" panose="020B0604020202020204" pitchFamily="34" charset="0"/>
            <a:buChar char="•"/>
          </a:pPr>
          <a:r>
            <a:rPr lang="en-IN" sz="1200" b="0"/>
            <a:t>The major driver of decline in ROE is the fall in asset turnover (from ~2.2x to ~0.8x). This is primarily due to a sudden increase in asset base post-acquisition, along with entry into relatively lower turnover categories like nutrition (Horlicks, Boost) and ongoing premiumization strategy, rather than operational inefficiency. </a:t>
          </a:r>
        </a:p>
        <a:p>
          <a:pPr marL="171450" indent="-171450">
            <a:buFont typeface="Arial" panose="020B0604020202020204" pitchFamily="34" charset="0"/>
            <a:buChar char="•"/>
          </a:pPr>
          <a:r>
            <a:rPr lang="en-IN" sz="1200" b="0"/>
            <a:t>Net profit margins have remained relatively stable (~15–17%), indicating strong pricing power of HUL. However, recent pressures such as price cuts, rising competition, and input cost volatility have slightly compressed margins, but margins are not the key reason for ROE decline. </a:t>
          </a:r>
        </a:p>
        <a:p>
          <a:pPr marL="171450" indent="-171450">
            <a:buFont typeface="Arial" panose="020B0604020202020204" pitchFamily="34" charset="0"/>
            <a:buChar char="•"/>
          </a:pPr>
          <a:r>
            <a:rPr lang="en-IN" sz="1200" b="0"/>
            <a:t>ROA has declined from ~33% to ~13–14% over the period, mainly due to expansion in total assets after the GSK acquisition, while earnings scaled gradually. This reflects a temporary dilution in efficiency, which is expected to improve as synergies and growth in the nutrition segment materialize.</a:t>
          </a:r>
        </a:p>
        <a:p>
          <a:endParaRPr lang="en-IN" sz="1100" b="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972984</xdr:colOff>
      <xdr:row>2</xdr:row>
      <xdr:rowOff>51210</xdr:rowOff>
    </xdr:from>
    <xdr:to>
      <xdr:col>11</xdr:col>
      <xdr:colOff>558845</xdr:colOff>
      <xdr:row>3</xdr:row>
      <xdr:rowOff>169083</xdr:rowOff>
    </xdr:to>
    <xdr:pic>
      <xdr:nvPicPr>
        <xdr:cNvPr id="2" name="Picture 1" descr="Our logo | HUL | Unilever">
          <a:extLst>
            <a:ext uri="{FF2B5EF4-FFF2-40B4-BE49-F238E27FC236}">
              <a16:creationId xmlns:a16="http://schemas.microsoft.com/office/drawing/2014/main" id="{E244DF9A-4DAB-439E-B1A5-B189B5DA91B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91" t="21994" r="9923" b="15807"/>
        <a:stretch>
          <a:fillRect/>
        </a:stretch>
      </xdr:blipFill>
      <xdr:spPr bwMode="auto">
        <a:xfrm>
          <a:off x="10436532" y="430162"/>
          <a:ext cx="1552313" cy="476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500303</xdr:colOff>
      <xdr:row>2</xdr:row>
      <xdr:rowOff>38484</xdr:rowOff>
    </xdr:from>
    <xdr:to>
      <xdr:col>14</xdr:col>
      <xdr:colOff>763374</xdr:colOff>
      <xdr:row>3</xdr:row>
      <xdr:rowOff>149219</xdr:rowOff>
    </xdr:to>
    <xdr:pic>
      <xdr:nvPicPr>
        <xdr:cNvPr id="2" name="Picture 1" descr="Our logo | HUL | Unilever">
          <a:extLst>
            <a:ext uri="{FF2B5EF4-FFF2-40B4-BE49-F238E27FC236}">
              <a16:creationId xmlns:a16="http://schemas.microsoft.com/office/drawing/2014/main" id="{3D79B0F2-4426-4D02-94E7-3883D5754496}"/>
            </a:ext>
          </a:extLst>
        </xdr:cNvPr>
        <xdr:cNvPicPr>
          <a:picLocks noChangeAspect="1" noChangeArrowheads="1"/>
        </xdr:cNvPicPr>
      </xdr:nvPicPr>
      <xdr:blipFill rotWithShape="1">
        <a:blip xmlns:r="http://schemas.openxmlformats.org/officeDocument/2006/relationships" r:embed="rId1" cstate="print">
          <a:alphaModFix/>
          <a:extLst>
            <a:ext uri="{28A0092B-C50C-407E-A947-70E740481C1C}">
              <a14:useLocalDpi xmlns:a14="http://schemas.microsoft.com/office/drawing/2010/main" val="0"/>
            </a:ext>
          </a:extLst>
        </a:blip>
        <a:srcRect l="3991" t="21994" r="9923" b="15807"/>
        <a:stretch>
          <a:fillRect/>
        </a:stretch>
      </xdr:blipFill>
      <xdr:spPr bwMode="auto">
        <a:xfrm>
          <a:off x="9601970" y="413711"/>
          <a:ext cx="1552313" cy="476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426119</xdr:colOff>
      <xdr:row>2</xdr:row>
      <xdr:rowOff>50131</xdr:rowOff>
    </xdr:from>
    <xdr:to>
      <xdr:col>11</xdr:col>
      <xdr:colOff>467667</xdr:colOff>
      <xdr:row>3</xdr:row>
      <xdr:rowOff>148549</xdr:rowOff>
    </xdr:to>
    <xdr:pic>
      <xdr:nvPicPr>
        <xdr:cNvPr id="2" name="Picture 1" descr="Our logo | HUL | Unilever">
          <a:extLst>
            <a:ext uri="{FF2B5EF4-FFF2-40B4-BE49-F238E27FC236}">
              <a16:creationId xmlns:a16="http://schemas.microsoft.com/office/drawing/2014/main" id="{A03D1A8D-BDFF-4FED-A830-52024CC27D3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91" t="21994" r="9923" b="15807"/>
        <a:stretch>
          <a:fillRect/>
        </a:stretch>
      </xdr:blipFill>
      <xdr:spPr bwMode="auto">
        <a:xfrm>
          <a:off x="6375066" y="426118"/>
          <a:ext cx="1261417" cy="457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429056</xdr:colOff>
      <xdr:row>2</xdr:row>
      <xdr:rowOff>56045</xdr:rowOff>
    </xdr:from>
    <xdr:to>
      <xdr:col>14</xdr:col>
      <xdr:colOff>85811</xdr:colOff>
      <xdr:row>3</xdr:row>
      <xdr:rowOff>153334</xdr:rowOff>
    </xdr:to>
    <xdr:pic>
      <xdr:nvPicPr>
        <xdr:cNvPr id="2" name="Picture 1" descr="Our logo | HUL | Unilever">
          <a:extLst>
            <a:ext uri="{FF2B5EF4-FFF2-40B4-BE49-F238E27FC236}">
              <a16:creationId xmlns:a16="http://schemas.microsoft.com/office/drawing/2014/main" id="{A234CDA4-ABCD-48D1-B4A0-5599087FEBE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91" t="21994" r="9923" b="15807"/>
        <a:stretch>
          <a:fillRect/>
        </a:stretch>
      </xdr:blipFill>
      <xdr:spPr bwMode="auto">
        <a:xfrm>
          <a:off x="8992975" y="425031"/>
          <a:ext cx="1261417" cy="457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484910</xdr:colOff>
      <xdr:row>1</xdr:row>
      <xdr:rowOff>75196</xdr:rowOff>
    </xdr:from>
    <xdr:to>
      <xdr:col>7</xdr:col>
      <xdr:colOff>554759</xdr:colOff>
      <xdr:row>4</xdr:row>
      <xdr:rowOff>108527</xdr:rowOff>
    </xdr:to>
    <xdr:pic>
      <xdr:nvPicPr>
        <xdr:cNvPr id="2" name="Picture 1" descr="Our logo | HUL | Unilever">
          <a:extLst>
            <a:ext uri="{FF2B5EF4-FFF2-40B4-BE49-F238E27FC236}">
              <a16:creationId xmlns:a16="http://schemas.microsoft.com/office/drawing/2014/main" id="{17EC2A9D-737B-C61D-BA1B-6F9D8E777BC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91" t="21994" r="9923" b="15807"/>
        <a:stretch>
          <a:fillRect/>
        </a:stretch>
      </xdr:blipFill>
      <xdr:spPr bwMode="auto">
        <a:xfrm>
          <a:off x="4553923" y="167104"/>
          <a:ext cx="1899652" cy="68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17</xdr:row>
      <xdr:rowOff>13093</xdr:rowOff>
    </xdr:from>
    <xdr:to>
      <xdr:col>1</xdr:col>
      <xdr:colOff>2245413</xdr:colOff>
      <xdr:row>27</xdr:row>
      <xdr:rowOff>73032</xdr:rowOff>
    </xdr:to>
    <xdr:grpSp>
      <xdr:nvGrpSpPr>
        <xdr:cNvPr id="11" name="Group 10">
          <a:extLst>
            <a:ext uri="{FF2B5EF4-FFF2-40B4-BE49-F238E27FC236}">
              <a16:creationId xmlns:a16="http://schemas.microsoft.com/office/drawing/2014/main" id="{1F0140F1-E994-BE8C-3963-3F7199FA6877}"/>
            </a:ext>
          </a:extLst>
        </xdr:cNvPr>
        <xdr:cNvGrpSpPr/>
      </xdr:nvGrpSpPr>
      <xdr:grpSpPr>
        <a:xfrm>
          <a:off x="0" y="2876737"/>
          <a:ext cx="2433954" cy="1898924"/>
          <a:chOff x="0" y="2474536"/>
          <a:chExt cx="2032722" cy="1892929"/>
        </a:xfrm>
      </xdr:grpSpPr>
      <xdr:graphicFrame macro="">
        <xdr:nvGraphicFramePr>
          <xdr:cNvPr id="3" name="Chart 2">
            <a:extLst>
              <a:ext uri="{FF2B5EF4-FFF2-40B4-BE49-F238E27FC236}">
                <a16:creationId xmlns:a16="http://schemas.microsoft.com/office/drawing/2014/main" id="{C3D8052C-F364-D271-8330-A1E2701C6534}"/>
              </a:ext>
            </a:extLst>
          </xdr:cNvPr>
          <xdr:cNvGraphicFramePr/>
        </xdr:nvGraphicFramePr>
        <xdr:xfrm>
          <a:off x="0" y="2795310"/>
          <a:ext cx="2032722" cy="157215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 name="TextBox 5">
            <a:extLst>
              <a:ext uri="{FF2B5EF4-FFF2-40B4-BE49-F238E27FC236}">
                <a16:creationId xmlns:a16="http://schemas.microsoft.com/office/drawing/2014/main" id="{6E3D8D78-106C-7EC4-B1A9-748756FF1D0E}"/>
              </a:ext>
            </a:extLst>
          </xdr:cNvPr>
          <xdr:cNvSpPr txBox="1"/>
        </xdr:nvSpPr>
        <xdr:spPr>
          <a:xfrm>
            <a:off x="447697" y="2572733"/>
            <a:ext cx="1350783" cy="229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F0E9A"/>
                </a:solidFill>
                <a:latin typeface="Calibri "/>
              </a:rPr>
              <a:t>Revenues (</a:t>
            </a:r>
            <a:r>
              <a:rPr lang="en-IN" sz="1200" b="1">
                <a:solidFill>
                  <a:srgbClr val="0F0E9A"/>
                </a:solidFill>
                <a:latin typeface="Calibri "/>
              </a:rPr>
              <a:t>INR</a:t>
            </a:r>
            <a:r>
              <a:rPr lang="en-IN" sz="1050" b="1">
                <a:solidFill>
                  <a:srgbClr val="0F0E9A"/>
                </a:solidFill>
                <a:latin typeface="Calibri "/>
              </a:rPr>
              <a:t> Crs.)</a:t>
            </a:r>
          </a:p>
          <a:p>
            <a:endParaRPr lang="en-IN" sz="1100"/>
          </a:p>
        </xdr:txBody>
      </xdr:sp>
      <xdr:cxnSp macro="">
        <xdr:nvCxnSpPr>
          <xdr:cNvPr id="8" name="Straight Connector 7">
            <a:extLst>
              <a:ext uri="{FF2B5EF4-FFF2-40B4-BE49-F238E27FC236}">
                <a16:creationId xmlns:a16="http://schemas.microsoft.com/office/drawing/2014/main" id="{5E199D20-6C93-A239-1918-B251C654BFFD}"/>
              </a:ext>
            </a:extLst>
          </xdr:cNvPr>
          <xdr:cNvCxnSpPr/>
        </xdr:nvCxnSpPr>
        <xdr:spPr>
          <a:xfrm>
            <a:off x="144021" y="2474536"/>
            <a:ext cx="1630051"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2448351</xdr:colOff>
      <xdr:row>17</xdr:row>
      <xdr:rowOff>13094</xdr:rowOff>
    </xdr:from>
    <xdr:to>
      <xdr:col>5</xdr:col>
      <xdr:colOff>353505</xdr:colOff>
      <xdr:row>27</xdr:row>
      <xdr:rowOff>73033</xdr:rowOff>
    </xdr:to>
    <xdr:grpSp>
      <xdr:nvGrpSpPr>
        <xdr:cNvPr id="12" name="Group 11">
          <a:extLst>
            <a:ext uri="{FF2B5EF4-FFF2-40B4-BE49-F238E27FC236}">
              <a16:creationId xmlns:a16="http://schemas.microsoft.com/office/drawing/2014/main" id="{B8AD8433-A659-4DB4-9A97-4356021609E0}"/>
            </a:ext>
          </a:extLst>
        </xdr:cNvPr>
        <xdr:cNvGrpSpPr/>
      </xdr:nvGrpSpPr>
      <xdr:grpSpPr>
        <a:xfrm>
          <a:off x="2640956" y="2876738"/>
          <a:ext cx="2518156" cy="1898924"/>
          <a:chOff x="0" y="2474536"/>
          <a:chExt cx="2032722" cy="1892929"/>
        </a:xfrm>
      </xdr:grpSpPr>
      <xdr:graphicFrame macro="">
        <xdr:nvGraphicFramePr>
          <xdr:cNvPr id="13" name="Chart 12">
            <a:extLst>
              <a:ext uri="{FF2B5EF4-FFF2-40B4-BE49-F238E27FC236}">
                <a16:creationId xmlns:a16="http://schemas.microsoft.com/office/drawing/2014/main" id="{34DF7D5D-1C92-B715-52F9-434B8D2BDB20}"/>
              </a:ext>
            </a:extLst>
          </xdr:cNvPr>
          <xdr:cNvGraphicFramePr/>
        </xdr:nvGraphicFramePr>
        <xdr:xfrm>
          <a:off x="0" y="2795310"/>
          <a:ext cx="2032722" cy="157215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4" name="TextBox 13">
            <a:extLst>
              <a:ext uri="{FF2B5EF4-FFF2-40B4-BE49-F238E27FC236}">
                <a16:creationId xmlns:a16="http://schemas.microsoft.com/office/drawing/2014/main" id="{3FE95153-7414-9C76-601D-1606DEBD9459}"/>
              </a:ext>
            </a:extLst>
          </xdr:cNvPr>
          <xdr:cNvSpPr txBox="1"/>
        </xdr:nvSpPr>
        <xdr:spPr>
          <a:xfrm>
            <a:off x="437800" y="2579279"/>
            <a:ext cx="1350783" cy="229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F0E9A"/>
                </a:solidFill>
                <a:latin typeface="Calibri "/>
              </a:rPr>
              <a:t>Net Profit (INR Crs.)</a:t>
            </a:r>
          </a:p>
          <a:p>
            <a:endParaRPr lang="en-IN" sz="1100"/>
          </a:p>
        </xdr:txBody>
      </xdr:sp>
      <xdr:cxnSp macro="">
        <xdr:nvCxnSpPr>
          <xdr:cNvPr id="15" name="Straight Connector 14">
            <a:extLst>
              <a:ext uri="{FF2B5EF4-FFF2-40B4-BE49-F238E27FC236}">
                <a16:creationId xmlns:a16="http://schemas.microsoft.com/office/drawing/2014/main" id="{A73783AD-F886-66D3-DAF4-506D616E93C9}"/>
              </a:ext>
            </a:extLst>
          </xdr:cNvPr>
          <xdr:cNvCxnSpPr/>
        </xdr:nvCxnSpPr>
        <xdr:spPr>
          <a:xfrm>
            <a:off x="144021" y="2474536"/>
            <a:ext cx="1630051"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425514</xdr:colOff>
      <xdr:row>17</xdr:row>
      <xdr:rowOff>19638</xdr:rowOff>
    </xdr:from>
    <xdr:to>
      <xdr:col>9</xdr:col>
      <xdr:colOff>399330</xdr:colOff>
      <xdr:row>27</xdr:row>
      <xdr:rowOff>79577</xdr:rowOff>
    </xdr:to>
    <xdr:grpSp>
      <xdr:nvGrpSpPr>
        <xdr:cNvPr id="16" name="Group 15">
          <a:extLst>
            <a:ext uri="{FF2B5EF4-FFF2-40B4-BE49-F238E27FC236}">
              <a16:creationId xmlns:a16="http://schemas.microsoft.com/office/drawing/2014/main" id="{3578C762-3266-4606-BF20-BB26370C1944}"/>
            </a:ext>
          </a:extLst>
        </xdr:cNvPr>
        <xdr:cNvGrpSpPr/>
      </xdr:nvGrpSpPr>
      <xdr:grpSpPr>
        <a:xfrm>
          <a:off x="5232899" y="2884552"/>
          <a:ext cx="2469766" cy="1897400"/>
          <a:chOff x="0" y="2474536"/>
          <a:chExt cx="2032722" cy="1892929"/>
        </a:xfrm>
      </xdr:grpSpPr>
      <xdr:graphicFrame macro="">
        <xdr:nvGraphicFramePr>
          <xdr:cNvPr id="17" name="Chart 16">
            <a:extLst>
              <a:ext uri="{FF2B5EF4-FFF2-40B4-BE49-F238E27FC236}">
                <a16:creationId xmlns:a16="http://schemas.microsoft.com/office/drawing/2014/main" id="{7A074B09-6F88-0B7C-F777-A3EE68E0DED6}"/>
              </a:ext>
            </a:extLst>
          </xdr:cNvPr>
          <xdr:cNvGraphicFramePr/>
        </xdr:nvGraphicFramePr>
        <xdr:xfrm>
          <a:off x="0" y="2795310"/>
          <a:ext cx="2032722" cy="1572155"/>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8" name="TextBox 17">
            <a:extLst>
              <a:ext uri="{FF2B5EF4-FFF2-40B4-BE49-F238E27FC236}">
                <a16:creationId xmlns:a16="http://schemas.microsoft.com/office/drawing/2014/main" id="{CF04577A-98C9-6C1E-D648-7347DA56C4F0}"/>
              </a:ext>
            </a:extLst>
          </xdr:cNvPr>
          <xdr:cNvSpPr txBox="1"/>
        </xdr:nvSpPr>
        <xdr:spPr>
          <a:xfrm>
            <a:off x="196503" y="2565396"/>
            <a:ext cx="1601599" cy="205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F0E9A"/>
                </a:solidFill>
                <a:latin typeface="Calibri "/>
              </a:rPr>
              <a:t>Average Total Assets (INR Crs.)</a:t>
            </a:r>
          </a:p>
          <a:p>
            <a:endParaRPr lang="en-IN" sz="1100"/>
          </a:p>
        </xdr:txBody>
      </xdr:sp>
      <xdr:cxnSp macro="">
        <xdr:nvCxnSpPr>
          <xdr:cNvPr id="19" name="Straight Connector 18">
            <a:extLst>
              <a:ext uri="{FF2B5EF4-FFF2-40B4-BE49-F238E27FC236}">
                <a16:creationId xmlns:a16="http://schemas.microsoft.com/office/drawing/2014/main" id="{0676BA9B-190F-FCB2-C336-1CC8DC709641}"/>
              </a:ext>
            </a:extLst>
          </xdr:cNvPr>
          <xdr:cNvCxnSpPr/>
        </xdr:nvCxnSpPr>
        <xdr:spPr>
          <a:xfrm>
            <a:off x="144021" y="2474536"/>
            <a:ext cx="1630051"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31</xdr:row>
      <xdr:rowOff>0</xdr:rowOff>
    </xdr:from>
    <xdr:to>
      <xdr:col>1</xdr:col>
      <xdr:colOff>2372413</xdr:colOff>
      <xdr:row>43</xdr:row>
      <xdr:rowOff>59939</xdr:rowOff>
    </xdr:to>
    <xdr:grpSp>
      <xdr:nvGrpSpPr>
        <xdr:cNvPr id="32" name="Group 31">
          <a:extLst>
            <a:ext uri="{FF2B5EF4-FFF2-40B4-BE49-F238E27FC236}">
              <a16:creationId xmlns:a16="http://schemas.microsoft.com/office/drawing/2014/main" id="{7CCF90A2-250A-4957-8C3B-807ADB8CF267}"/>
            </a:ext>
          </a:extLst>
        </xdr:cNvPr>
        <xdr:cNvGrpSpPr/>
      </xdr:nvGrpSpPr>
      <xdr:grpSpPr>
        <a:xfrm>
          <a:off x="130629" y="5438019"/>
          <a:ext cx="2432865" cy="2266872"/>
          <a:chOff x="0" y="2474536"/>
          <a:chExt cx="2032722" cy="1892929"/>
        </a:xfrm>
      </xdr:grpSpPr>
      <xdr:graphicFrame macro="">
        <xdr:nvGraphicFramePr>
          <xdr:cNvPr id="33" name="Chart 32">
            <a:extLst>
              <a:ext uri="{FF2B5EF4-FFF2-40B4-BE49-F238E27FC236}">
                <a16:creationId xmlns:a16="http://schemas.microsoft.com/office/drawing/2014/main" id="{8BAEAA15-6EFE-80C6-CF69-1DB5AE3203E0}"/>
              </a:ext>
            </a:extLst>
          </xdr:cNvPr>
          <xdr:cNvGraphicFramePr/>
        </xdr:nvGraphicFramePr>
        <xdr:xfrm>
          <a:off x="0" y="2795310"/>
          <a:ext cx="2032722" cy="1572155"/>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4" name="TextBox 33">
            <a:extLst>
              <a:ext uri="{FF2B5EF4-FFF2-40B4-BE49-F238E27FC236}">
                <a16:creationId xmlns:a16="http://schemas.microsoft.com/office/drawing/2014/main" id="{9BE74798-DD61-EE77-5E9D-63C8154ABB94}"/>
              </a:ext>
            </a:extLst>
          </xdr:cNvPr>
          <xdr:cNvSpPr txBox="1"/>
        </xdr:nvSpPr>
        <xdr:spPr>
          <a:xfrm>
            <a:off x="447697" y="2572733"/>
            <a:ext cx="1350783" cy="229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F0E9A"/>
                </a:solidFill>
                <a:latin typeface="Calibri "/>
              </a:rPr>
              <a:t>Return</a:t>
            </a:r>
            <a:r>
              <a:rPr lang="en-IN" sz="1050" b="1" baseline="0">
                <a:solidFill>
                  <a:srgbClr val="0F0E9A"/>
                </a:solidFill>
                <a:latin typeface="Calibri "/>
              </a:rPr>
              <a:t> on </a:t>
            </a:r>
            <a:r>
              <a:rPr lang="en-IN" sz="1200" b="1" baseline="0">
                <a:solidFill>
                  <a:srgbClr val="0F0E9A"/>
                </a:solidFill>
                <a:latin typeface="Calibri "/>
              </a:rPr>
              <a:t>Equity</a:t>
            </a:r>
            <a:r>
              <a:rPr lang="en-IN" sz="1050" b="1" baseline="0">
                <a:solidFill>
                  <a:srgbClr val="0F0E9A"/>
                </a:solidFill>
                <a:latin typeface="Calibri "/>
              </a:rPr>
              <a:t> (%)</a:t>
            </a:r>
            <a:endParaRPr lang="en-IN" sz="1050" b="1">
              <a:solidFill>
                <a:srgbClr val="0F0E9A"/>
              </a:solidFill>
              <a:latin typeface="Calibri "/>
            </a:endParaRPr>
          </a:p>
          <a:p>
            <a:endParaRPr lang="en-IN" sz="1100"/>
          </a:p>
        </xdr:txBody>
      </xdr:sp>
      <xdr:cxnSp macro="">
        <xdr:nvCxnSpPr>
          <xdr:cNvPr id="35" name="Straight Connector 34">
            <a:extLst>
              <a:ext uri="{FF2B5EF4-FFF2-40B4-BE49-F238E27FC236}">
                <a16:creationId xmlns:a16="http://schemas.microsoft.com/office/drawing/2014/main" id="{A1070BB1-1701-9D40-4959-6A4676176BF5}"/>
              </a:ext>
            </a:extLst>
          </xdr:cNvPr>
          <xdr:cNvCxnSpPr/>
        </xdr:nvCxnSpPr>
        <xdr:spPr>
          <a:xfrm>
            <a:off x="144021" y="2474536"/>
            <a:ext cx="1630051"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0</xdr:colOff>
      <xdr:row>31</xdr:row>
      <xdr:rowOff>0</xdr:rowOff>
    </xdr:from>
    <xdr:to>
      <xdr:col>5</xdr:col>
      <xdr:colOff>534649</xdr:colOff>
      <xdr:row>43</xdr:row>
      <xdr:rowOff>59939</xdr:rowOff>
    </xdr:to>
    <xdr:grpSp>
      <xdr:nvGrpSpPr>
        <xdr:cNvPr id="36" name="Group 35">
          <a:extLst>
            <a:ext uri="{FF2B5EF4-FFF2-40B4-BE49-F238E27FC236}">
              <a16:creationId xmlns:a16="http://schemas.microsoft.com/office/drawing/2014/main" id="{BF0F97AA-9604-4D72-BB93-945BD65FA86D}"/>
            </a:ext>
          </a:extLst>
        </xdr:cNvPr>
        <xdr:cNvGrpSpPr/>
      </xdr:nvGrpSpPr>
      <xdr:grpSpPr>
        <a:xfrm>
          <a:off x="2924629" y="5438019"/>
          <a:ext cx="2420707" cy="2266872"/>
          <a:chOff x="0" y="2474536"/>
          <a:chExt cx="2032722" cy="1892929"/>
        </a:xfrm>
      </xdr:grpSpPr>
      <xdr:graphicFrame macro="">
        <xdr:nvGraphicFramePr>
          <xdr:cNvPr id="37" name="Chart 36">
            <a:extLst>
              <a:ext uri="{FF2B5EF4-FFF2-40B4-BE49-F238E27FC236}">
                <a16:creationId xmlns:a16="http://schemas.microsoft.com/office/drawing/2014/main" id="{B77A8533-FB4B-B3FF-6E35-79F5D885EF93}"/>
              </a:ext>
            </a:extLst>
          </xdr:cNvPr>
          <xdr:cNvGraphicFramePr/>
        </xdr:nvGraphicFramePr>
        <xdr:xfrm>
          <a:off x="0" y="2795310"/>
          <a:ext cx="2032722" cy="157215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8" name="TextBox 37">
            <a:extLst>
              <a:ext uri="{FF2B5EF4-FFF2-40B4-BE49-F238E27FC236}">
                <a16:creationId xmlns:a16="http://schemas.microsoft.com/office/drawing/2014/main" id="{0BFA17BA-231D-DF60-0D48-6F05BC95B70D}"/>
              </a:ext>
            </a:extLst>
          </xdr:cNvPr>
          <xdr:cNvSpPr txBox="1"/>
        </xdr:nvSpPr>
        <xdr:spPr>
          <a:xfrm>
            <a:off x="447697" y="2572733"/>
            <a:ext cx="1350783" cy="229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F0E9A"/>
                </a:solidFill>
                <a:latin typeface="Calibri "/>
              </a:rPr>
              <a:t>Return</a:t>
            </a:r>
            <a:r>
              <a:rPr lang="en-IN" sz="1050" b="1" baseline="0">
                <a:solidFill>
                  <a:srgbClr val="0F0E9A"/>
                </a:solidFill>
                <a:latin typeface="Calibri "/>
              </a:rPr>
              <a:t> on Asset</a:t>
            </a:r>
            <a:r>
              <a:rPr lang="en-IN" sz="1050" b="1">
                <a:solidFill>
                  <a:srgbClr val="0F0E9A"/>
                </a:solidFill>
                <a:latin typeface="Calibri "/>
              </a:rPr>
              <a:t> (%)</a:t>
            </a:r>
          </a:p>
          <a:p>
            <a:endParaRPr lang="en-IN" sz="1100"/>
          </a:p>
        </xdr:txBody>
      </xdr:sp>
      <xdr:cxnSp macro="">
        <xdr:nvCxnSpPr>
          <xdr:cNvPr id="39" name="Straight Connector 38">
            <a:extLst>
              <a:ext uri="{FF2B5EF4-FFF2-40B4-BE49-F238E27FC236}">
                <a16:creationId xmlns:a16="http://schemas.microsoft.com/office/drawing/2014/main" id="{4D280966-F14E-7C64-4095-8ECEE79EB8BC}"/>
              </a:ext>
            </a:extLst>
          </xdr:cNvPr>
          <xdr:cNvCxnSpPr/>
        </xdr:nvCxnSpPr>
        <xdr:spPr>
          <a:xfrm>
            <a:off x="144021" y="2474536"/>
            <a:ext cx="1630051"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0</xdr:colOff>
      <xdr:row>31</xdr:row>
      <xdr:rowOff>0</xdr:rowOff>
    </xdr:from>
    <xdr:to>
      <xdr:col>9</xdr:col>
      <xdr:colOff>534649</xdr:colOff>
      <xdr:row>43</xdr:row>
      <xdr:rowOff>59939</xdr:rowOff>
    </xdr:to>
    <xdr:grpSp>
      <xdr:nvGrpSpPr>
        <xdr:cNvPr id="40" name="Group 39">
          <a:extLst>
            <a:ext uri="{FF2B5EF4-FFF2-40B4-BE49-F238E27FC236}">
              <a16:creationId xmlns:a16="http://schemas.microsoft.com/office/drawing/2014/main" id="{93459F3F-9FE6-48CA-8EEA-2CECE4031B97}"/>
            </a:ext>
          </a:extLst>
        </xdr:cNvPr>
        <xdr:cNvGrpSpPr/>
      </xdr:nvGrpSpPr>
      <xdr:grpSpPr>
        <a:xfrm>
          <a:off x="5421086" y="5438019"/>
          <a:ext cx="2420708" cy="2266872"/>
          <a:chOff x="0" y="2474536"/>
          <a:chExt cx="2032722" cy="1892929"/>
        </a:xfrm>
      </xdr:grpSpPr>
      <xdr:graphicFrame macro="">
        <xdr:nvGraphicFramePr>
          <xdr:cNvPr id="41" name="Chart 40">
            <a:extLst>
              <a:ext uri="{FF2B5EF4-FFF2-40B4-BE49-F238E27FC236}">
                <a16:creationId xmlns:a16="http://schemas.microsoft.com/office/drawing/2014/main" id="{1C05FE44-2CB0-6E1D-7F80-C04CD7037FB5}"/>
              </a:ext>
            </a:extLst>
          </xdr:cNvPr>
          <xdr:cNvGraphicFramePr/>
        </xdr:nvGraphicFramePr>
        <xdr:xfrm>
          <a:off x="0" y="2795310"/>
          <a:ext cx="2032722" cy="1572155"/>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2" name="TextBox 41">
            <a:extLst>
              <a:ext uri="{FF2B5EF4-FFF2-40B4-BE49-F238E27FC236}">
                <a16:creationId xmlns:a16="http://schemas.microsoft.com/office/drawing/2014/main" id="{DBF87D6A-CCDF-E957-F9C0-B9996308A32C}"/>
              </a:ext>
            </a:extLst>
          </xdr:cNvPr>
          <xdr:cNvSpPr txBox="1"/>
        </xdr:nvSpPr>
        <xdr:spPr>
          <a:xfrm>
            <a:off x="379567" y="2564765"/>
            <a:ext cx="1350783" cy="229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F0E9A"/>
                </a:solidFill>
                <a:latin typeface="Calibri "/>
              </a:rPr>
              <a:t>Financial</a:t>
            </a:r>
            <a:r>
              <a:rPr lang="en-IN" sz="1050" b="1" baseline="0">
                <a:solidFill>
                  <a:srgbClr val="0F0E9A"/>
                </a:solidFill>
                <a:latin typeface="Calibri "/>
              </a:rPr>
              <a:t> </a:t>
            </a:r>
            <a:r>
              <a:rPr lang="en-IN" sz="1200" b="1" baseline="0">
                <a:solidFill>
                  <a:srgbClr val="0F0E9A"/>
                </a:solidFill>
                <a:latin typeface="Calibri "/>
              </a:rPr>
              <a:t>Leverage</a:t>
            </a:r>
            <a:r>
              <a:rPr lang="en-IN" sz="1050" b="1" baseline="0">
                <a:solidFill>
                  <a:srgbClr val="0F0E9A"/>
                </a:solidFill>
                <a:latin typeface="Calibri "/>
              </a:rPr>
              <a:t> </a:t>
            </a:r>
            <a:r>
              <a:rPr lang="en-IN" sz="1050" b="1">
                <a:solidFill>
                  <a:srgbClr val="0F0E9A"/>
                </a:solidFill>
                <a:latin typeface="Calibri "/>
              </a:rPr>
              <a:t>(%)</a:t>
            </a:r>
          </a:p>
          <a:p>
            <a:endParaRPr lang="en-IN" sz="1100"/>
          </a:p>
        </xdr:txBody>
      </xdr:sp>
      <xdr:cxnSp macro="">
        <xdr:nvCxnSpPr>
          <xdr:cNvPr id="43" name="Straight Connector 42">
            <a:extLst>
              <a:ext uri="{FF2B5EF4-FFF2-40B4-BE49-F238E27FC236}">
                <a16:creationId xmlns:a16="http://schemas.microsoft.com/office/drawing/2014/main" id="{F36B1760-C977-B125-AD32-C66A51857C76}"/>
              </a:ext>
            </a:extLst>
          </xdr:cNvPr>
          <xdr:cNvCxnSpPr/>
        </xdr:nvCxnSpPr>
        <xdr:spPr>
          <a:xfrm>
            <a:off x="144021" y="2474536"/>
            <a:ext cx="1630051"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117430</xdr:colOff>
      <xdr:row>44</xdr:row>
      <xdr:rowOff>14281</xdr:rowOff>
    </xdr:from>
    <xdr:to>
      <xdr:col>9</xdr:col>
      <xdr:colOff>182601</xdr:colOff>
      <xdr:row>58</xdr:row>
      <xdr:rowOff>103908</xdr:rowOff>
    </xdr:to>
    <xdr:sp macro="" textlink="">
      <xdr:nvSpPr>
        <xdr:cNvPr id="44" name="TextBox 43">
          <a:extLst>
            <a:ext uri="{FF2B5EF4-FFF2-40B4-BE49-F238E27FC236}">
              <a16:creationId xmlns:a16="http://schemas.microsoft.com/office/drawing/2014/main" id="{66E7DD06-FEE0-1420-5BDC-6448DA5B2606}"/>
            </a:ext>
          </a:extLst>
        </xdr:cNvPr>
        <xdr:cNvSpPr txBox="1"/>
      </xdr:nvSpPr>
      <xdr:spPr>
        <a:xfrm>
          <a:off x="117430" y="7865190"/>
          <a:ext cx="7200262" cy="267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1600" b="1">
              <a:solidFill>
                <a:srgbClr val="0F0E9A"/>
              </a:solidFill>
              <a:latin typeface="Calibri "/>
            </a:rPr>
            <a:t>Recent</a:t>
          </a:r>
          <a:r>
            <a:rPr lang="en-IN" sz="1600" b="1" baseline="0">
              <a:solidFill>
                <a:srgbClr val="0F0E9A"/>
              </a:solidFill>
              <a:latin typeface="Calibri "/>
            </a:rPr>
            <a:t> Updates</a:t>
          </a:r>
          <a:endParaRPr lang="en-IN" sz="1600" b="1">
            <a:solidFill>
              <a:srgbClr val="0F0E9A"/>
            </a:solidFill>
            <a:latin typeface="Calibri "/>
          </a:endParaRPr>
        </a:p>
        <a:p>
          <a:pPr marL="171450" indent="-171450">
            <a:buFont typeface="Arial" panose="020B0604020202020204" pitchFamily="34" charset="0"/>
            <a:buChar char="•"/>
          </a:pPr>
          <a:r>
            <a:rPr lang="en-IN" sz="1200" b="0">
              <a:latin typeface="+mn-lt"/>
            </a:rPr>
            <a:t>Net profit surged 121% YoY to ~₹6,603 crore, but this includes a one-time gain of ~₹4,600 crore from ice cream demerger. Core profit actually declined ~30% YoY.</a:t>
          </a:r>
        </a:p>
        <a:p>
          <a:pPr marL="171450" indent="-171450">
            <a:buFont typeface="Arial" panose="020B0604020202020204" pitchFamily="34" charset="0"/>
            <a:buChar char="•"/>
          </a:pPr>
          <a:r>
            <a:rPr lang="en-IN" sz="1200" b="0">
              <a:latin typeface="+mn-lt"/>
            </a:rPr>
            <a:t>Revenue from operations grew ~5–6% YoY to ~₹16,500–16,580 crore, indicating moderate top-line growth.</a:t>
          </a:r>
        </a:p>
        <a:p>
          <a:pPr marL="171450" indent="-171450">
            <a:buFont typeface="Arial" panose="020B0604020202020204" pitchFamily="34" charset="0"/>
            <a:buChar char="•"/>
          </a:pPr>
          <a:r>
            <a:rPr lang="en-IN" sz="1200" b="0">
              <a:latin typeface="+mn-lt"/>
            </a:rPr>
            <a:t>Underlying volume growth stood at ~4%, highest in last several quarters, showing early demand recovery. </a:t>
          </a:r>
        </a:p>
        <a:p>
          <a:pPr marL="171450" indent="-171450">
            <a:buFont typeface="Arial" panose="020B0604020202020204" pitchFamily="34" charset="0"/>
            <a:buChar char="•"/>
          </a:pPr>
          <a:r>
            <a:rPr lang="en-IN" sz="1200" b="0">
              <a:latin typeface="+mn-lt"/>
            </a:rPr>
            <a:t>EBITDA increased marginally ~2–3% YoY to ~₹3,640–3,788 crore, reflecting weak operating leverage. </a:t>
          </a:r>
        </a:p>
        <a:p>
          <a:pPr marL="171450" indent="-171450">
            <a:buFont typeface="Arial" panose="020B0604020202020204" pitchFamily="34" charset="0"/>
            <a:buChar char="•"/>
          </a:pPr>
          <a:r>
            <a:rPr lang="en-IN" sz="1200" b="0">
              <a:latin typeface="+mn-lt"/>
            </a:rPr>
            <a:t>EBITDA margin declined to ~23–23.3% (down ~50–70 bps YoY) due to higher costs + competitive pricing pressure.</a:t>
          </a:r>
        </a:p>
        <a:p>
          <a:pPr marL="171450" indent="-171450">
            <a:buFont typeface="Arial" panose="020B0604020202020204" pitchFamily="34" charset="0"/>
            <a:buChar char="•"/>
          </a:pPr>
          <a:r>
            <a:rPr lang="en-IN" sz="1200" b="0">
              <a:latin typeface="+mn-lt"/>
            </a:rPr>
            <a:t>Total expenses increased ~5% YoY, driven by advertising spend + input cost pressure.</a:t>
          </a:r>
        </a:p>
        <a:p>
          <a:pPr marL="171450" indent="-171450">
            <a:buFont typeface="Arial" panose="020B0604020202020204" pitchFamily="34" charset="0"/>
            <a:buChar char="•"/>
          </a:pPr>
          <a:r>
            <a:rPr lang="en-IN" sz="1200" b="0">
              <a:latin typeface="+mn-lt"/>
            </a:rPr>
            <a:t>Sales growth supported by ~4% volume growth + ~5–6% underlying sales growth (USG).</a:t>
          </a:r>
        </a:p>
        <a:p>
          <a:pPr marL="171450" indent="-171450">
            <a:buFont typeface="Arial" panose="020B0604020202020204" pitchFamily="34" charset="0"/>
            <a:buChar char="•"/>
          </a:pPr>
          <a:r>
            <a:rPr lang="en-IN" sz="1200" b="0">
              <a:latin typeface="+mn-lt"/>
            </a:rPr>
            <a:t>Core PAT (excluding exceptional items) grew only ~1% YoY to ~₹2,500–2,600 crore, showing weak real earnings growth. </a:t>
          </a:r>
        </a:p>
        <a:p>
          <a:endParaRPr lang="en-IN" sz="1100" b="0"/>
        </a:p>
      </xdr:txBody>
    </xdr:sp>
    <xdr:clientData/>
  </xdr:twoCellAnchor>
  <xdr:twoCellAnchor>
    <xdr:from>
      <xdr:col>0</xdr:col>
      <xdr:colOff>57727</xdr:colOff>
      <xdr:row>66</xdr:row>
      <xdr:rowOff>173184</xdr:rowOff>
    </xdr:from>
    <xdr:to>
      <xdr:col>9</xdr:col>
      <xdr:colOff>122898</xdr:colOff>
      <xdr:row>68</xdr:row>
      <xdr:rowOff>150093</xdr:rowOff>
    </xdr:to>
    <xdr:sp macro="" textlink="">
      <xdr:nvSpPr>
        <xdr:cNvPr id="4" name="TextBox 3">
          <a:extLst>
            <a:ext uri="{FF2B5EF4-FFF2-40B4-BE49-F238E27FC236}">
              <a16:creationId xmlns:a16="http://schemas.microsoft.com/office/drawing/2014/main" id="{82C5633B-7AEE-44C8-BA89-DAD99DAF292D}"/>
            </a:ext>
          </a:extLst>
        </xdr:cNvPr>
        <xdr:cNvSpPr txBox="1"/>
      </xdr:nvSpPr>
      <xdr:spPr>
        <a:xfrm>
          <a:off x="57727" y="11903366"/>
          <a:ext cx="7200262" cy="346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1800" b="1">
              <a:solidFill>
                <a:srgbClr val="0F0E9A"/>
              </a:solidFill>
              <a:latin typeface="Calibri "/>
            </a:rPr>
            <a:t>Dupont</a:t>
          </a:r>
          <a:r>
            <a:rPr lang="en-IN" sz="1800" b="1" baseline="0">
              <a:solidFill>
                <a:srgbClr val="0F0E9A"/>
              </a:solidFill>
              <a:latin typeface="Calibri "/>
            </a:rPr>
            <a:t> Analysis - Return on Equity &amp; Return on Asset</a:t>
          </a:r>
        </a:p>
        <a:p>
          <a:pPr marL="0" indent="0">
            <a:buFontTx/>
            <a:buNone/>
          </a:pPr>
          <a:endParaRPr lang="en-IN" sz="1600" b="1">
            <a:solidFill>
              <a:srgbClr val="0F0E9A"/>
            </a:solidFill>
            <a:latin typeface="Calibri "/>
          </a:endParaRPr>
        </a:p>
        <a:p>
          <a:endParaRPr lang="en-IN" sz="1100" b="0"/>
        </a:p>
      </xdr:txBody>
    </xdr:sp>
    <xdr:clientData/>
  </xdr:twoCellAnchor>
  <xdr:twoCellAnchor>
    <xdr:from>
      <xdr:col>1</xdr:col>
      <xdr:colOff>0</xdr:colOff>
      <xdr:row>109</xdr:row>
      <xdr:rowOff>0</xdr:rowOff>
    </xdr:from>
    <xdr:to>
      <xdr:col>9</xdr:col>
      <xdr:colOff>193779</xdr:colOff>
      <xdr:row>123</xdr:row>
      <xdr:rowOff>89627</xdr:rowOff>
    </xdr:to>
    <xdr:sp macro="" textlink="">
      <xdr:nvSpPr>
        <xdr:cNvPr id="5" name="TextBox 4">
          <a:extLst>
            <a:ext uri="{FF2B5EF4-FFF2-40B4-BE49-F238E27FC236}">
              <a16:creationId xmlns:a16="http://schemas.microsoft.com/office/drawing/2014/main" id="{A483F0CE-CC19-41EA-972E-4F6E8CE1B1CA}"/>
            </a:ext>
          </a:extLst>
        </xdr:cNvPr>
        <xdr:cNvSpPr txBox="1"/>
      </xdr:nvSpPr>
      <xdr:spPr>
        <a:xfrm>
          <a:off x="128608" y="19733228"/>
          <a:ext cx="7194855" cy="26778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1600" b="1">
              <a:solidFill>
                <a:srgbClr val="0F0E9A"/>
              </a:solidFill>
              <a:latin typeface="Calibri "/>
            </a:rPr>
            <a:t>Dupont</a:t>
          </a:r>
          <a:r>
            <a:rPr lang="en-IN" sz="1600" b="1" baseline="0">
              <a:solidFill>
                <a:srgbClr val="0F0E9A"/>
              </a:solidFill>
              <a:latin typeface="Calibri "/>
            </a:rPr>
            <a:t> Summary</a:t>
          </a:r>
          <a:endParaRPr lang="en-IN" sz="1600" b="1">
            <a:solidFill>
              <a:srgbClr val="0F0E9A"/>
            </a:solidFill>
            <a:latin typeface="Calibri "/>
          </a:endParaRPr>
        </a:p>
        <a:p>
          <a:pPr marL="171450" indent="-171450">
            <a:buFont typeface="Arial" panose="020B0604020202020204" pitchFamily="34" charset="0"/>
            <a:buChar char="•"/>
          </a:pPr>
          <a:r>
            <a:rPr lang="en-IN" sz="1200" b="0"/>
            <a:t>ROE of HUL has declined significantly from ~80% in FY2019–20 to ~21% in FY2025, mainly due to the GSK India merger, which was an equity-funded deal. This led to a sharp increase in the equity base, causing ROE dilution despite stable profit growth. </a:t>
          </a:r>
        </a:p>
        <a:p>
          <a:pPr marL="171450" indent="-171450">
            <a:buFont typeface="Arial" panose="020B0604020202020204" pitchFamily="34" charset="0"/>
            <a:buChar char="•"/>
          </a:pPr>
          <a:r>
            <a:rPr lang="en-IN" sz="1200" b="0"/>
            <a:t>The major driver of decline in ROE is the fall in asset turnover (from ~2.2x to ~0.8x). This is primarily due to a sudden increase in asset base post-acquisition, along with entry into relatively lower turnover categories like nutrition (Horlicks, Boost) and ongoing premiumization strategy, rather than operational inefficiency. </a:t>
          </a:r>
        </a:p>
        <a:p>
          <a:pPr marL="171450" indent="-171450">
            <a:buFont typeface="Arial" panose="020B0604020202020204" pitchFamily="34" charset="0"/>
            <a:buChar char="•"/>
          </a:pPr>
          <a:r>
            <a:rPr lang="en-IN" sz="1200" b="0"/>
            <a:t>Net profit margins have remained relatively stable (~15–17%), indicating strong pricing power of HUL. However, recent pressures such as price cuts, rising competition, and input cost volatility have slightly compressed margins, but margins are not the key reason for ROE decline. </a:t>
          </a:r>
        </a:p>
        <a:p>
          <a:pPr marL="171450" indent="-171450">
            <a:buFont typeface="Arial" panose="020B0604020202020204" pitchFamily="34" charset="0"/>
            <a:buChar char="•"/>
          </a:pPr>
          <a:r>
            <a:rPr lang="en-IN" sz="1200" b="0"/>
            <a:t>ROA has declined from ~33% to ~13–14% over the period, mainly due to expansion in total assets after the GSK acquisition, while earnings scaled gradually. This reflects a temporary dilution in efficiency, which is expected to improve as synergies and growth in the nutrition segment materialize.</a:t>
          </a:r>
        </a:p>
        <a:p>
          <a:endParaRPr lang="en-IN" sz="1100" b="0"/>
        </a:p>
      </xdr:txBody>
    </xdr:sp>
    <xdr:clientData/>
  </xdr:twoCellAnchor>
  <xdr:twoCellAnchor>
    <xdr:from>
      <xdr:col>0</xdr:col>
      <xdr:colOff>60251</xdr:colOff>
      <xdr:row>128</xdr:row>
      <xdr:rowOff>99609</xdr:rowOff>
    </xdr:from>
    <xdr:to>
      <xdr:col>8</xdr:col>
      <xdr:colOff>157219</xdr:colOff>
      <xdr:row>131</xdr:row>
      <xdr:rowOff>15090</xdr:rowOff>
    </xdr:to>
    <xdr:sp macro="" textlink="">
      <xdr:nvSpPr>
        <xdr:cNvPr id="7" name="TextBox 6">
          <a:extLst>
            <a:ext uri="{FF2B5EF4-FFF2-40B4-BE49-F238E27FC236}">
              <a16:creationId xmlns:a16="http://schemas.microsoft.com/office/drawing/2014/main" id="{D6D39E31-56DA-428A-9922-76249E3E4C39}"/>
            </a:ext>
          </a:extLst>
        </xdr:cNvPr>
        <xdr:cNvSpPr txBox="1"/>
      </xdr:nvSpPr>
      <xdr:spPr>
        <a:xfrm>
          <a:off x="60251" y="23582158"/>
          <a:ext cx="6608831" cy="475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buFontTx/>
            <a:buNone/>
          </a:pPr>
          <a:r>
            <a:rPr lang="en-IN" sz="800" b="1" i="1">
              <a:solidFill>
                <a:srgbClr val="0F0E9A"/>
              </a:solidFill>
              <a:latin typeface="Calibri "/>
            </a:rPr>
            <a:t>Disclaimer</a:t>
          </a:r>
          <a:r>
            <a:rPr lang="en-IN" sz="800" b="1" i="1" baseline="0">
              <a:solidFill>
                <a:srgbClr val="0F0E9A"/>
              </a:solidFill>
              <a:latin typeface="Calibri "/>
            </a:rPr>
            <a:t> </a:t>
          </a:r>
          <a:r>
            <a:rPr lang="en-IN" sz="800" b="0" i="1" baseline="0">
              <a:solidFill>
                <a:schemeClr val="tx1"/>
              </a:solidFill>
              <a:latin typeface="Calibri "/>
            </a:rPr>
            <a:t>: This report is made as part of educational assignment and is meant for educational purpose only.The author of the report is not liable for any losses due to actions taken basis this report. It is advisable to consult SEBI registered research analyst before making any investments.</a:t>
          </a:r>
          <a:endParaRPr lang="en-IN" sz="800" b="0" i="1">
            <a:solidFill>
              <a:schemeClr val="tx1"/>
            </a:solidFill>
            <a:latin typeface="Calibri "/>
          </a:endParaRPr>
        </a:p>
        <a:p>
          <a:endParaRPr lang="en-IN" sz="1100" b="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406400</xdr:colOff>
      <xdr:row>1218</xdr:row>
      <xdr:rowOff>82550</xdr:rowOff>
    </xdr:from>
    <xdr:to>
      <xdr:col>13</xdr:col>
      <xdr:colOff>101600</xdr:colOff>
      <xdr:row>1233</xdr:row>
      <xdr:rowOff>63500</xdr:rowOff>
    </xdr:to>
    <xdr:graphicFrame macro="">
      <xdr:nvGraphicFramePr>
        <xdr:cNvPr id="4" name="Chart 3">
          <a:extLst>
            <a:ext uri="{FF2B5EF4-FFF2-40B4-BE49-F238E27FC236}">
              <a16:creationId xmlns:a16="http://schemas.microsoft.com/office/drawing/2014/main" id="{B73C5233-7D99-F220-EF3E-0A4720CAE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158750</xdr:colOff>
      <xdr:row>1067</xdr:row>
      <xdr:rowOff>152400</xdr:rowOff>
    </xdr:from>
    <xdr:to>
      <xdr:col>10</xdr:col>
      <xdr:colOff>463550</xdr:colOff>
      <xdr:row>1082</xdr:row>
      <xdr:rowOff>133350</xdr:rowOff>
    </xdr:to>
    <xdr:graphicFrame macro="">
      <xdr:nvGraphicFramePr>
        <xdr:cNvPr id="2" name="Chart 1">
          <a:extLst>
            <a:ext uri="{FF2B5EF4-FFF2-40B4-BE49-F238E27FC236}">
              <a16:creationId xmlns:a16="http://schemas.microsoft.com/office/drawing/2014/main" id="{A7F1EBE2-7C7A-3779-911A-7242274A7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355600</xdr:colOff>
      <xdr:row>1214</xdr:row>
      <xdr:rowOff>69850</xdr:rowOff>
    </xdr:from>
    <xdr:to>
      <xdr:col>11</xdr:col>
      <xdr:colOff>50800</xdr:colOff>
      <xdr:row>1229</xdr:row>
      <xdr:rowOff>50800</xdr:rowOff>
    </xdr:to>
    <xdr:graphicFrame macro="">
      <xdr:nvGraphicFramePr>
        <xdr:cNvPr id="3" name="Chart 2">
          <a:extLst>
            <a:ext uri="{FF2B5EF4-FFF2-40B4-BE49-F238E27FC236}">
              <a16:creationId xmlns:a16="http://schemas.microsoft.com/office/drawing/2014/main" id="{6F1A2721-5B9E-B170-6ABB-B6B41EAE3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1485900</xdr:colOff>
      <xdr:row>1244</xdr:row>
      <xdr:rowOff>82550</xdr:rowOff>
    </xdr:from>
    <xdr:to>
      <xdr:col>5</xdr:col>
      <xdr:colOff>488950</xdr:colOff>
      <xdr:row>1259</xdr:row>
      <xdr:rowOff>63500</xdr:rowOff>
    </xdr:to>
    <xdr:graphicFrame macro="">
      <xdr:nvGraphicFramePr>
        <xdr:cNvPr id="5" name="Chart 4">
          <a:extLst>
            <a:ext uri="{FF2B5EF4-FFF2-40B4-BE49-F238E27FC236}">
              <a16:creationId xmlns:a16="http://schemas.microsoft.com/office/drawing/2014/main" id="{0D81DC77-D89D-D911-85B5-D572D48D7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298257</xdr:colOff>
      <xdr:row>2</xdr:row>
      <xdr:rowOff>67348</xdr:rowOff>
    </xdr:from>
    <xdr:to>
      <xdr:col>10</xdr:col>
      <xdr:colOff>626416</xdr:colOff>
      <xdr:row>3</xdr:row>
      <xdr:rowOff>159436</xdr:rowOff>
    </xdr:to>
    <xdr:pic>
      <xdr:nvPicPr>
        <xdr:cNvPr id="2" name="Picture 1" descr="Our logo | HUL | Unilever">
          <a:extLst>
            <a:ext uri="{FF2B5EF4-FFF2-40B4-BE49-F238E27FC236}">
              <a16:creationId xmlns:a16="http://schemas.microsoft.com/office/drawing/2014/main" id="{E81772AF-EAE6-4AAE-A2FA-5878EC88952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91" t="21994" r="9923" b="15807"/>
        <a:stretch>
          <a:fillRect/>
        </a:stretch>
      </xdr:blipFill>
      <xdr:spPr bwMode="auto">
        <a:xfrm>
          <a:off x="6398105" y="442575"/>
          <a:ext cx="1261417" cy="457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892682</xdr:colOff>
      <xdr:row>2</xdr:row>
      <xdr:rowOff>55217</xdr:rowOff>
    </xdr:from>
    <xdr:to>
      <xdr:col>11</xdr:col>
      <xdr:colOff>497576</xdr:colOff>
      <xdr:row>3</xdr:row>
      <xdr:rowOff>153998</xdr:rowOff>
    </xdr:to>
    <xdr:pic>
      <xdr:nvPicPr>
        <xdr:cNvPr id="2" name="Picture 1" descr="Our logo | HUL | Unilever">
          <a:extLst>
            <a:ext uri="{FF2B5EF4-FFF2-40B4-BE49-F238E27FC236}">
              <a16:creationId xmlns:a16="http://schemas.microsoft.com/office/drawing/2014/main" id="{A85904B9-3BF7-4990-B76E-508D96872681}"/>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91" t="21994" r="9923" b="15807"/>
        <a:stretch>
          <a:fillRect/>
        </a:stretch>
      </xdr:blipFill>
      <xdr:spPr bwMode="auto">
        <a:xfrm>
          <a:off x="6331595" y="432536"/>
          <a:ext cx="1261417" cy="457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345515</xdr:colOff>
      <xdr:row>2</xdr:row>
      <xdr:rowOff>46691</xdr:rowOff>
    </xdr:from>
    <xdr:to>
      <xdr:col>9</xdr:col>
      <xdr:colOff>467667</xdr:colOff>
      <xdr:row>3</xdr:row>
      <xdr:rowOff>140194</xdr:rowOff>
    </xdr:to>
    <xdr:pic>
      <xdr:nvPicPr>
        <xdr:cNvPr id="2" name="Picture 1" descr="Our logo | HUL | Unilever">
          <a:extLst>
            <a:ext uri="{FF2B5EF4-FFF2-40B4-BE49-F238E27FC236}">
              <a16:creationId xmlns:a16="http://schemas.microsoft.com/office/drawing/2014/main" id="{2716BD17-08EE-42B2-ACDC-DCC4AC1BE3E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91" t="21994" r="9923" b="15807"/>
        <a:stretch>
          <a:fillRect/>
        </a:stretch>
      </xdr:blipFill>
      <xdr:spPr bwMode="auto">
        <a:xfrm>
          <a:off x="6854265" y="270809"/>
          <a:ext cx="1261417" cy="457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576513</xdr:colOff>
      <xdr:row>2</xdr:row>
      <xdr:rowOff>50132</xdr:rowOff>
    </xdr:from>
    <xdr:to>
      <xdr:col>11</xdr:col>
      <xdr:colOff>476023</xdr:colOff>
      <xdr:row>3</xdr:row>
      <xdr:rowOff>148550</xdr:rowOff>
    </xdr:to>
    <xdr:pic>
      <xdr:nvPicPr>
        <xdr:cNvPr id="2" name="Picture 1" descr="Our logo | HUL | Unilever">
          <a:extLst>
            <a:ext uri="{FF2B5EF4-FFF2-40B4-BE49-F238E27FC236}">
              <a16:creationId xmlns:a16="http://schemas.microsoft.com/office/drawing/2014/main" id="{B446D5FC-1204-4C45-8FCF-445C05D80584}"/>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91" t="21994" r="9923" b="15807"/>
        <a:stretch>
          <a:fillRect/>
        </a:stretch>
      </xdr:blipFill>
      <xdr:spPr bwMode="auto">
        <a:xfrm>
          <a:off x="8054474" y="426119"/>
          <a:ext cx="1261417" cy="457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15</xdr:col>
      <xdr:colOff>129152</xdr:colOff>
      <xdr:row>2</xdr:row>
      <xdr:rowOff>53814</xdr:rowOff>
    </xdr:from>
    <xdr:to>
      <xdr:col>16</xdr:col>
      <xdr:colOff>497264</xdr:colOff>
      <xdr:row>3</xdr:row>
      <xdr:rowOff>145575</xdr:rowOff>
    </xdr:to>
    <xdr:pic>
      <xdr:nvPicPr>
        <xdr:cNvPr id="2" name="Picture 1" descr="Our logo | HUL | Unilever">
          <a:extLst>
            <a:ext uri="{FF2B5EF4-FFF2-40B4-BE49-F238E27FC236}">
              <a16:creationId xmlns:a16="http://schemas.microsoft.com/office/drawing/2014/main" id="{82A0C484-47A4-4312-9B59-31B32BC70F0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91" t="21994" r="9923" b="15807"/>
        <a:stretch>
          <a:fillRect/>
        </a:stretch>
      </xdr:blipFill>
      <xdr:spPr bwMode="auto">
        <a:xfrm>
          <a:off x="9481949" y="430509"/>
          <a:ext cx="1261417" cy="457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15</xdr:row>
      <xdr:rowOff>9920</xdr:rowOff>
    </xdr:from>
    <xdr:to>
      <xdr:col>8</xdr:col>
      <xdr:colOff>102394</xdr:colOff>
      <xdr:row>29</xdr:row>
      <xdr:rowOff>179387</xdr:rowOff>
    </xdr:to>
    <xdr:graphicFrame macro="">
      <xdr:nvGraphicFramePr>
        <xdr:cNvPr id="2" name="Chart 1">
          <a:extLst>
            <a:ext uri="{FF2B5EF4-FFF2-40B4-BE49-F238E27FC236}">
              <a16:creationId xmlns:a16="http://schemas.microsoft.com/office/drawing/2014/main" id="{F5CB3C25-45DB-0098-1364-8E5A3D00A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461170</xdr:colOff>
      <xdr:row>21</xdr:row>
      <xdr:rowOff>55561</xdr:rowOff>
    </xdr:from>
    <xdr:to>
      <xdr:col>7</xdr:col>
      <xdr:colOff>562770</xdr:colOff>
      <xdr:row>21</xdr:row>
      <xdr:rowOff>55561</xdr:rowOff>
    </xdr:to>
    <xdr:cxnSp macro="">
      <xdr:nvCxnSpPr>
        <xdr:cNvPr id="6" name="Straight Connector 5">
          <a:extLst>
            <a:ext uri="{FF2B5EF4-FFF2-40B4-BE49-F238E27FC236}">
              <a16:creationId xmlns:a16="http://schemas.microsoft.com/office/drawing/2014/main" id="{947833D9-DE3C-7CB7-4A44-92D4E81ED811}"/>
            </a:ext>
          </a:extLst>
        </xdr:cNvPr>
        <xdr:cNvCxnSpPr/>
      </xdr:nvCxnSpPr>
      <xdr:spPr>
        <a:xfrm>
          <a:off x="6642498" y="3825874"/>
          <a:ext cx="4288631" cy="0"/>
        </a:xfrm>
        <a:prstGeom prst="line">
          <a:avLst/>
        </a:prstGeom>
        <a:ln w="12700">
          <a:solidFill>
            <a:schemeClr val="accent2">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367110</xdr:colOff>
      <xdr:row>2</xdr:row>
      <xdr:rowOff>168672</xdr:rowOff>
    </xdr:from>
    <xdr:to>
      <xdr:col>6</xdr:col>
      <xdr:colOff>585774</xdr:colOff>
      <xdr:row>3</xdr:row>
      <xdr:rowOff>110428</xdr:rowOff>
    </xdr:to>
    <xdr:pic>
      <xdr:nvPicPr>
        <xdr:cNvPr id="3" name="Picture 2" descr="Our logo | HUL | Unilever">
          <a:extLst>
            <a:ext uri="{FF2B5EF4-FFF2-40B4-BE49-F238E27FC236}">
              <a16:creationId xmlns:a16="http://schemas.microsoft.com/office/drawing/2014/main" id="{C1811FB0-FFD2-4DA1-BF90-DD785CD85D64}"/>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991" t="21994" r="9923" b="15807"/>
        <a:stretch>
          <a:fillRect/>
        </a:stretch>
      </xdr:blipFill>
      <xdr:spPr bwMode="auto">
        <a:xfrm>
          <a:off x="3472657" y="545703"/>
          <a:ext cx="823898" cy="298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205704</xdr:colOff>
      <xdr:row>2</xdr:row>
      <xdr:rowOff>44718</xdr:rowOff>
    </xdr:from>
    <xdr:to>
      <xdr:col>11</xdr:col>
      <xdr:colOff>778459</xdr:colOff>
      <xdr:row>3</xdr:row>
      <xdr:rowOff>144665</xdr:rowOff>
    </xdr:to>
    <xdr:pic>
      <xdr:nvPicPr>
        <xdr:cNvPr id="2" name="Picture 1" descr="Our logo | HUL | Unilever">
          <a:extLst>
            <a:ext uri="{FF2B5EF4-FFF2-40B4-BE49-F238E27FC236}">
              <a16:creationId xmlns:a16="http://schemas.microsoft.com/office/drawing/2014/main" id="{85C0CB04-1CD1-48E8-AA18-125190D19B3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91" t="21994" r="9923" b="15807"/>
        <a:stretch>
          <a:fillRect/>
        </a:stretch>
      </xdr:blipFill>
      <xdr:spPr bwMode="auto">
        <a:xfrm>
          <a:off x="7459014" y="420352"/>
          <a:ext cx="1261417" cy="457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9</xdr:col>
      <xdr:colOff>79375</xdr:colOff>
      <xdr:row>30</xdr:row>
      <xdr:rowOff>177800</xdr:rowOff>
    </xdr:from>
    <xdr:to>
      <xdr:col>13</xdr:col>
      <xdr:colOff>654050</xdr:colOff>
      <xdr:row>42</xdr:row>
      <xdr:rowOff>101600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8CDAE25-D8C3-6768-20E3-D250FBA4FD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94375" y="5556250"/>
              <a:ext cx="3508375" cy="2133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37352</xdr:colOff>
      <xdr:row>2</xdr:row>
      <xdr:rowOff>59764</xdr:rowOff>
    </xdr:from>
    <xdr:to>
      <xdr:col>14</xdr:col>
      <xdr:colOff>604005</xdr:colOff>
      <xdr:row>3</xdr:row>
      <xdr:rowOff>158870</xdr:rowOff>
    </xdr:to>
    <xdr:pic>
      <xdr:nvPicPr>
        <xdr:cNvPr id="3" name="Picture 2" descr="Our logo | HUL | Unilever">
          <a:extLst>
            <a:ext uri="{FF2B5EF4-FFF2-40B4-BE49-F238E27FC236}">
              <a16:creationId xmlns:a16="http://schemas.microsoft.com/office/drawing/2014/main" id="{CDB8F28A-5902-491F-BA08-5C887898F67C}"/>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991" t="21994" r="9923" b="15807"/>
        <a:stretch>
          <a:fillRect/>
        </a:stretch>
      </xdr:blipFill>
      <xdr:spPr bwMode="auto">
        <a:xfrm>
          <a:off x="8680823" y="440764"/>
          <a:ext cx="1261417" cy="457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484910</xdr:colOff>
      <xdr:row>1</xdr:row>
      <xdr:rowOff>75196</xdr:rowOff>
    </xdr:from>
    <xdr:to>
      <xdr:col>7</xdr:col>
      <xdr:colOff>286106</xdr:colOff>
      <xdr:row>4</xdr:row>
      <xdr:rowOff>108527</xdr:rowOff>
    </xdr:to>
    <xdr:pic>
      <xdr:nvPicPr>
        <xdr:cNvPr id="2" name="Picture 1" descr="Our logo | HUL | Unilever">
          <a:extLst>
            <a:ext uri="{FF2B5EF4-FFF2-40B4-BE49-F238E27FC236}">
              <a16:creationId xmlns:a16="http://schemas.microsoft.com/office/drawing/2014/main" id="{8A70AA8E-ED43-4F5F-95DF-1EDFE58CB991}"/>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91" t="21994" r="9923" b="15807"/>
        <a:stretch>
          <a:fillRect/>
        </a:stretch>
      </xdr:blipFill>
      <xdr:spPr bwMode="auto">
        <a:xfrm>
          <a:off x="4555260" y="170446"/>
          <a:ext cx="1898649" cy="687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56865</xdr:colOff>
      <xdr:row>11</xdr:row>
      <xdr:rowOff>40497</xdr:rowOff>
    </xdr:from>
    <xdr:to>
      <xdr:col>9</xdr:col>
      <xdr:colOff>122036</xdr:colOff>
      <xdr:row>13</xdr:row>
      <xdr:rowOff>7929</xdr:rowOff>
    </xdr:to>
    <xdr:sp macro="" textlink="">
      <xdr:nvSpPr>
        <xdr:cNvPr id="28" name="TextBox 27">
          <a:extLst>
            <a:ext uri="{FF2B5EF4-FFF2-40B4-BE49-F238E27FC236}">
              <a16:creationId xmlns:a16="http://schemas.microsoft.com/office/drawing/2014/main" id="{BD9B10A3-9C6D-4F1C-A45E-244740AD4B71}"/>
            </a:ext>
          </a:extLst>
        </xdr:cNvPr>
        <xdr:cNvSpPr txBox="1"/>
      </xdr:nvSpPr>
      <xdr:spPr>
        <a:xfrm>
          <a:off x="56865" y="2182437"/>
          <a:ext cx="8083231" cy="337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1600" b="1">
              <a:solidFill>
                <a:srgbClr val="0F0E9A"/>
              </a:solidFill>
              <a:latin typeface="Calibri "/>
            </a:rPr>
            <a:t>Altman's</a:t>
          </a:r>
          <a:r>
            <a:rPr lang="en-IN" sz="1600" b="1" baseline="0">
              <a:solidFill>
                <a:srgbClr val="0F0E9A"/>
              </a:solidFill>
              <a:latin typeface="Calibri "/>
            </a:rPr>
            <a:t> Z Score Calculation</a:t>
          </a:r>
        </a:p>
        <a:p>
          <a:pPr marL="0" indent="0">
            <a:buFontTx/>
            <a:buNone/>
          </a:pPr>
          <a:endParaRPr lang="en-IN" sz="1600" b="1">
            <a:solidFill>
              <a:srgbClr val="0F0E9A"/>
            </a:solidFill>
            <a:latin typeface="Calibri "/>
          </a:endParaRPr>
        </a:p>
        <a:p>
          <a:endParaRPr lang="en-IN" sz="1100" b="0"/>
        </a:p>
      </xdr:txBody>
    </xdr:sp>
    <xdr:clientData/>
  </xdr:twoCellAnchor>
  <xdr:twoCellAnchor>
    <xdr:from>
      <xdr:col>0</xdr:col>
      <xdr:colOff>0</xdr:colOff>
      <xdr:row>50</xdr:row>
      <xdr:rowOff>142749</xdr:rowOff>
    </xdr:from>
    <xdr:to>
      <xdr:col>8</xdr:col>
      <xdr:colOff>96968</xdr:colOff>
      <xdr:row>53</xdr:row>
      <xdr:rowOff>42166</xdr:rowOff>
    </xdr:to>
    <xdr:sp macro="" textlink="">
      <xdr:nvSpPr>
        <xdr:cNvPr id="30" name="TextBox 29">
          <a:extLst>
            <a:ext uri="{FF2B5EF4-FFF2-40B4-BE49-F238E27FC236}">
              <a16:creationId xmlns:a16="http://schemas.microsoft.com/office/drawing/2014/main" id="{A0F51DBE-C379-4F97-A422-35D84A303160}"/>
            </a:ext>
          </a:extLst>
        </xdr:cNvPr>
        <xdr:cNvSpPr txBox="1"/>
      </xdr:nvSpPr>
      <xdr:spPr>
        <a:xfrm>
          <a:off x="0" y="9155958"/>
          <a:ext cx="7262043" cy="4396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buFontTx/>
            <a:buNone/>
          </a:pPr>
          <a:r>
            <a:rPr lang="en-IN" sz="800" b="1" i="1">
              <a:solidFill>
                <a:srgbClr val="0F0E9A"/>
              </a:solidFill>
              <a:latin typeface="Calibri "/>
            </a:rPr>
            <a:t>Disclaimer</a:t>
          </a:r>
          <a:r>
            <a:rPr lang="en-IN" sz="800" b="1" i="1" baseline="0">
              <a:solidFill>
                <a:srgbClr val="0F0E9A"/>
              </a:solidFill>
              <a:latin typeface="Calibri "/>
            </a:rPr>
            <a:t> </a:t>
          </a:r>
          <a:r>
            <a:rPr lang="en-IN" sz="800" b="0" i="1" baseline="0">
              <a:solidFill>
                <a:schemeClr val="tx1"/>
              </a:solidFill>
              <a:latin typeface="Calibri "/>
            </a:rPr>
            <a:t>: This report is made as part of educational assignment and is meant for educational purpose only.The author of the report is not liable for any losses due to actions taken basis this report. It is advisable to consult SEBI registered research analyst before making any investments.</a:t>
          </a:r>
        </a:p>
        <a:p>
          <a:pPr marL="0" indent="0" algn="ctr">
            <a:buFontTx/>
            <a:buNone/>
          </a:pPr>
          <a:endParaRPr lang="en-IN" sz="800" b="0" i="1">
            <a:solidFill>
              <a:schemeClr val="tx1"/>
            </a:solidFill>
            <a:latin typeface="Calibri "/>
          </a:endParaRPr>
        </a:p>
        <a:p>
          <a:endParaRPr lang="en-IN" sz="1100" b="0"/>
        </a:p>
      </xdr:txBody>
    </xdr:sp>
    <xdr:clientData/>
  </xdr:twoCellAnchor>
  <xdr:twoCellAnchor>
    <xdr:from>
      <xdr:col>0</xdr:col>
      <xdr:colOff>98908</xdr:colOff>
      <xdr:row>48</xdr:row>
      <xdr:rowOff>83963</xdr:rowOff>
    </xdr:from>
    <xdr:to>
      <xdr:col>7</xdr:col>
      <xdr:colOff>464160</xdr:colOff>
      <xdr:row>50</xdr:row>
      <xdr:rowOff>132809</xdr:rowOff>
    </xdr:to>
    <xdr:sp macro="" textlink="">
      <xdr:nvSpPr>
        <xdr:cNvPr id="29" name="TextBox 28">
          <a:extLst>
            <a:ext uri="{FF2B5EF4-FFF2-40B4-BE49-F238E27FC236}">
              <a16:creationId xmlns:a16="http://schemas.microsoft.com/office/drawing/2014/main" id="{9DD3D500-73D0-1369-C755-B910321DBD4A}"/>
            </a:ext>
          </a:extLst>
        </xdr:cNvPr>
        <xdr:cNvSpPr txBox="1"/>
      </xdr:nvSpPr>
      <xdr:spPr>
        <a:xfrm>
          <a:off x="98908" y="8737023"/>
          <a:ext cx="6734207" cy="40899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i="1">
              <a:solidFill>
                <a:srgbClr val="0F0E9A"/>
              </a:solidFill>
            </a:rPr>
            <a:t>Note:</a:t>
          </a:r>
          <a:r>
            <a:rPr lang="en-IN" sz="800" b="1" i="1" baseline="0">
              <a:solidFill>
                <a:srgbClr val="0F0E9A"/>
              </a:solidFill>
            </a:rPr>
            <a:t>  </a:t>
          </a:r>
          <a:r>
            <a:rPr lang="en-IN" sz="800" b="0" i="1">
              <a:solidFill>
                <a:schemeClr val="dk1"/>
              </a:solidFill>
              <a:effectLst/>
              <a:latin typeface="+mn-lt"/>
              <a:ea typeface="+mn-ea"/>
              <a:cs typeface="+mn-cs"/>
            </a:rPr>
            <a:t>Altman Z Score is most meaningful for leveraged companies. HUL's consistently high Z score reflects its capital-light, near-debt-free model rather than providing incremental analytical value.</a:t>
          </a:r>
          <a:endParaRPr lang="en-IN" sz="800" i="1"/>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ndeep\Downloads\Wacc.xlsx" TargetMode="External"/><Relationship Id="rId1" Type="http://schemas.openxmlformats.org/officeDocument/2006/relationships/externalLinkPath" Target="Wac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CF&gt;"/>
      <sheetName val="Wacc"/>
      <sheetName val="Data&gt;"/>
      <sheetName val="Beta"/>
      <sheetName val="Comps- Data Beta"/>
      <sheetName val="Beta- comps"/>
      <sheetName val="Rm"/>
    </sheetNames>
    <sheetDataSet>
      <sheetData sheetId="0"/>
      <sheetData sheetId="1"/>
      <sheetData sheetId="2"/>
      <sheetData sheetId="3"/>
      <sheetData sheetId="4">
        <row r="8">
          <cell r="T8">
            <v>1.3741248811287583</v>
          </cell>
        </row>
        <row r="18">
          <cell r="T18">
            <v>0.74564326971679606</v>
          </cell>
        </row>
        <row r="28">
          <cell r="T28">
            <v>1.7045000531423518</v>
          </cell>
        </row>
        <row r="38">
          <cell r="T38">
            <v>0.74922983484379324</v>
          </cell>
        </row>
      </sheetData>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screener.in/excel/"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4DE7B-8825-4791-B96A-20BBC0365F99}">
  <sheetPr>
    <tabColor rgb="FF002060"/>
  </sheetPr>
  <dimension ref="A1"/>
  <sheetViews>
    <sheetView workbookViewId="0">
      <selection activeCell="J23" sqref="J23"/>
    </sheetView>
  </sheetViews>
  <sheetFormatPr defaultRowHeight="14.5" x14ac:dyDescent="0.3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F94A0-CBD6-4AE4-927D-42FA5E1A21F3}">
  <sheetPr>
    <pageSetUpPr fitToPage="1"/>
  </sheetPr>
  <dimension ref="B2:U64"/>
  <sheetViews>
    <sheetView showGridLines="0" tabSelected="1" view="pageBreakPreview" zoomScale="47" zoomScaleNormal="154" zoomScaleSheetLayoutView="47" workbookViewId="0">
      <selection activeCell="D71" sqref="D71"/>
    </sheetView>
  </sheetViews>
  <sheetFormatPr defaultRowHeight="14.5" x14ac:dyDescent="0.35"/>
  <cols>
    <col min="1" max="1" width="1.81640625" customWidth="1"/>
    <col min="2" max="2" width="36.08984375" customWidth="1"/>
    <col min="3" max="3" width="9.54296875" customWidth="1"/>
    <col min="4" max="4" width="19.08984375" customWidth="1"/>
    <col min="5" max="5" width="10.81640625" customWidth="1"/>
    <col min="6" max="6" width="10.08984375" customWidth="1"/>
    <col min="7" max="7" width="14.36328125" customWidth="1"/>
    <col min="8" max="8" width="0.90625" customWidth="1"/>
    <col min="9" max="9" width="14.26953125" customWidth="1"/>
    <col min="10" max="10" width="29.81640625" customWidth="1"/>
    <col min="11" max="11" width="14.453125" customWidth="1"/>
    <col min="12" max="12" width="1.36328125" customWidth="1"/>
    <col min="13" max="21" width="8.7265625" style="175"/>
  </cols>
  <sheetData>
    <row r="2" spans="2:11" ht="18.5" x14ac:dyDescent="0.45">
      <c r="B2" s="282" t="str">
        <f>'Data Sheet'!B1&amp; " - One Page Profile"</f>
        <v>HINDUSTAN UNILEVER LTD - One Page Profile</v>
      </c>
      <c r="C2" s="282"/>
      <c r="D2" s="282"/>
      <c r="E2" s="282"/>
      <c r="F2" s="282"/>
      <c r="G2" s="282"/>
      <c r="H2" s="282"/>
      <c r="I2" s="282"/>
      <c r="J2" s="282"/>
      <c r="K2" s="282"/>
    </row>
    <row r="3" spans="2:11" ht="3" customHeight="1" x14ac:dyDescent="0.35">
      <c r="B3" s="166"/>
      <c r="C3" s="166"/>
      <c r="D3" s="166"/>
      <c r="E3" s="166"/>
      <c r="F3" s="166"/>
      <c r="G3" s="166"/>
      <c r="H3" s="166"/>
      <c r="I3" s="166"/>
      <c r="J3" s="166"/>
      <c r="K3" s="166"/>
    </row>
    <row r="4" spans="2:11" ht="80" customHeight="1" x14ac:dyDescent="0.35">
      <c r="B4" s="167"/>
      <c r="C4" s="288" t="s">
        <v>16382</v>
      </c>
      <c r="D4" s="288"/>
      <c r="E4" s="288"/>
      <c r="F4" s="288"/>
      <c r="G4" s="288"/>
      <c r="H4" s="288"/>
      <c r="I4" s="288"/>
      <c r="J4" s="288"/>
      <c r="K4" s="288"/>
    </row>
    <row r="5" spans="2:11" x14ac:dyDescent="0.35">
      <c r="B5" s="170" t="s">
        <v>16309</v>
      </c>
    </row>
    <row r="6" spans="2:11" ht="15.5" x14ac:dyDescent="0.35">
      <c r="B6" s="168" t="s">
        <v>16307</v>
      </c>
      <c r="C6" s="169">
        <f>'Data Sheet'!G16</f>
        <v>44286</v>
      </c>
      <c r="D6" s="169">
        <f>'Data Sheet'!H16</f>
        <v>44651</v>
      </c>
      <c r="E6" s="169">
        <f>'Data Sheet'!I16</f>
        <v>45016</v>
      </c>
      <c r="F6" s="169">
        <f>'Data Sheet'!J16</f>
        <v>45382</v>
      </c>
      <c r="G6" s="169">
        <f>'Data Sheet'!K16</f>
        <v>45747</v>
      </c>
      <c r="I6" s="289" t="s">
        <v>16319</v>
      </c>
      <c r="J6" s="289"/>
      <c r="K6" s="289"/>
    </row>
    <row r="7" spans="2:11" ht="3" customHeight="1" x14ac:dyDescent="0.35"/>
    <row r="8" spans="2:11" x14ac:dyDescent="0.35">
      <c r="B8" s="178" t="s">
        <v>16308</v>
      </c>
      <c r="C8" s="179">
        <f>'Data Sheet'!G17</f>
        <v>47028</v>
      </c>
      <c r="D8" s="179">
        <f>'Data Sheet'!H17</f>
        <v>52446</v>
      </c>
      <c r="E8" s="179">
        <f>'Data Sheet'!I17</f>
        <v>60580</v>
      </c>
      <c r="F8" s="179">
        <f>'Data Sheet'!J17</f>
        <v>61896</v>
      </c>
      <c r="G8" s="179">
        <f>'Data Sheet'!K17</f>
        <v>63121</v>
      </c>
    </row>
    <row r="9" spans="2:11" x14ac:dyDescent="0.35">
      <c r="B9" s="180" t="s">
        <v>16310</v>
      </c>
      <c r="C9" s="181">
        <f>HistoricalFS!H13</f>
        <v>0.18211296282331646</v>
      </c>
      <c r="D9" s="181">
        <f>HistoricalFS!I13</f>
        <v>0.11520796121459553</v>
      </c>
      <c r="E9" s="181">
        <f>HistoricalFS!J13</f>
        <v>0.15509285741524614</v>
      </c>
      <c r="F9" s="181">
        <f>HistoricalFS!K13</f>
        <v>2.1723341036645749E-2</v>
      </c>
      <c r="G9" s="181">
        <f>HistoricalFS!L13</f>
        <v>1.9791262763344974E-2</v>
      </c>
    </row>
    <row r="10" spans="2:11" x14ac:dyDescent="0.35">
      <c r="B10" s="178" t="s">
        <v>16311</v>
      </c>
      <c r="C10" s="182">
        <f>HistoricalFS!H19</f>
        <v>0.46200136089138388</v>
      </c>
      <c r="D10" s="182">
        <f>HistoricalFS!I19</f>
        <v>0.44579186210578498</v>
      </c>
      <c r="E10" s="182">
        <f>HistoricalFS!J19</f>
        <v>0.41596236381644108</v>
      </c>
      <c r="F10" s="182">
        <f>HistoricalFS!K19</f>
        <v>0.45632997285769678</v>
      </c>
      <c r="G10" s="182">
        <f>HistoricalFS!L19</f>
        <v>0.45297127738787407</v>
      </c>
    </row>
    <row r="11" spans="2:11" x14ac:dyDescent="0.35">
      <c r="B11" s="178" t="s">
        <v>16312</v>
      </c>
      <c r="C11" s="182">
        <f>HistoricalFS!H25</f>
        <v>0.24721442544866887</v>
      </c>
      <c r="D11" s="182">
        <f>HistoricalFS!I25</f>
        <v>0.24514738969606834</v>
      </c>
      <c r="E11" s="182">
        <f>HistoricalFS!J25</f>
        <v>0.23352591614394189</v>
      </c>
      <c r="F11" s="182">
        <f>HistoricalFS!K25</f>
        <v>0.23683275171255008</v>
      </c>
      <c r="G11" s="182">
        <f>HistoricalFS!L25</f>
        <v>0.23515153435465216</v>
      </c>
    </row>
    <row r="12" spans="2:11" x14ac:dyDescent="0.35">
      <c r="B12" s="178" t="s">
        <v>16313</v>
      </c>
      <c r="C12" s="183">
        <f>(HistoricalFS!H24-HistoricalFS!H30)/HistoricalFS!H12</f>
        <v>0.22437696691332823</v>
      </c>
      <c r="D12" s="183">
        <f>(HistoricalFS!I24-HistoricalFS!I30)/HistoricalFS!I12</f>
        <v>0.22434504061320215</v>
      </c>
      <c r="E12" s="183">
        <f>(HistoricalFS!J24-HistoricalFS!J30)/HistoricalFS!J12</f>
        <v>0.21475734565863322</v>
      </c>
      <c r="F12" s="183">
        <f>(HistoricalFS!K24-HistoricalFS!K30)/HistoricalFS!K12</f>
        <v>0.21718689414501746</v>
      </c>
      <c r="G12" s="183">
        <f>(HistoricalFS!L24-HistoricalFS!L30)/HistoricalFS!L12</f>
        <v>0.21368482755342913</v>
      </c>
    </row>
    <row r="13" spans="2:11" x14ac:dyDescent="0.35">
      <c r="B13" s="178" t="s">
        <v>16314</v>
      </c>
      <c r="C13" s="183">
        <f>HistoricalFS!H39/HistoricalFS!H12</f>
        <v>0.16647529131581185</v>
      </c>
      <c r="D13" s="183">
        <f>HistoricalFS!I39/HistoricalFS!I12</f>
        <v>0.16537009495481067</v>
      </c>
      <c r="E13" s="183">
        <f>HistoricalFS!J39/HistoricalFS!J12</f>
        <v>0.16003631561571477</v>
      </c>
      <c r="F13" s="183">
        <f>HistoricalFS!K39/HistoricalFS!K12</f>
        <v>0.15291779759596744</v>
      </c>
      <c r="G13" s="183">
        <f>HistoricalFS!L39/HistoricalFS!L12</f>
        <v>0.14811235563441644</v>
      </c>
    </row>
    <row r="14" spans="2:11" x14ac:dyDescent="0.35">
      <c r="B14" s="178" t="s">
        <v>16315</v>
      </c>
      <c r="C14" s="184">
        <f>HistoricalFS!H44</f>
        <v>33.320565202587673</v>
      </c>
      <c r="D14" s="184">
        <f>HistoricalFS!I44</f>
        <v>36.912665985699689</v>
      </c>
      <c r="E14" s="184">
        <f>HistoricalFS!J44</f>
        <v>41.262342526387471</v>
      </c>
      <c r="F14" s="184">
        <f>HistoricalFS!K44</f>
        <v>40.283452502553622</v>
      </c>
      <c r="G14" s="184">
        <f>HistoricalFS!L44</f>
        <v>39.789751447054819</v>
      </c>
    </row>
    <row r="15" spans="2:11" x14ac:dyDescent="0.35">
      <c r="B15" s="180" t="s">
        <v>16316</v>
      </c>
      <c r="C15" s="181">
        <f>HistoricalFS!H45</f>
        <v>0.1391718185496178</v>
      </c>
      <c r="D15" s="181">
        <f>HistoricalFS!I45</f>
        <v>0.10780431728190054</v>
      </c>
      <c r="E15" s="181">
        <f>HistoricalFS!J45</f>
        <v>0.11783696529459253</v>
      </c>
      <c r="F15" s="181">
        <f>HistoricalFS!K45</f>
        <v>-2.3723568849922771E-2</v>
      </c>
      <c r="G15" s="181">
        <f>HistoricalFS!L45</f>
        <v>-1.2255678816692983E-2</v>
      </c>
    </row>
    <row r="16" spans="2:11" x14ac:dyDescent="0.35">
      <c r="B16" s="178" t="s">
        <v>78</v>
      </c>
      <c r="C16" s="184">
        <f>HistoricalFS!H47</f>
        <v>40.506894790602651</v>
      </c>
      <c r="D16" s="184">
        <f>HistoricalFS!I47</f>
        <v>34.005788219271366</v>
      </c>
      <c r="E16" s="184">
        <f>HistoricalFS!J47</f>
        <v>39.006639427987743</v>
      </c>
      <c r="F16" s="184">
        <f>HistoricalFS!K47</f>
        <v>42.007150153217566</v>
      </c>
      <c r="G16" s="184">
        <f>HistoricalFS!L47</f>
        <v>53.009022812393596</v>
      </c>
    </row>
    <row r="17" spans="2:11" x14ac:dyDescent="0.35">
      <c r="B17" s="180" t="s">
        <v>16317</v>
      </c>
      <c r="C17" s="185">
        <f>HistoricalFS!H47/HistoricalFS!G47-1</f>
        <v>0.62387640449438186</v>
      </c>
      <c r="D17" s="185">
        <f>HistoricalFS!I47/HistoricalFS!H47-1</f>
        <v>-0.16049382716049365</v>
      </c>
      <c r="E17" s="185">
        <f>HistoricalFS!J47/HistoricalFS!I47-1</f>
        <v>0.14705882352941169</v>
      </c>
      <c r="F17" s="185">
        <f>HistoricalFS!K47/HistoricalFS!J47-1</f>
        <v>7.6923076923076872E-2</v>
      </c>
      <c r="G17" s="185">
        <f>HistoricalFS!L47/HistoricalFS!K47-1</f>
        <v>0.26190476190476186</v>
      </c>
    </row>
    <row r="18" spans="2:11" ht="4.5" customHeight="1" x14ac:dyDescent="0.35"/>
    <row r="19" spans="2:11" ht="15.5" x14ac:dyDescent="0.35">
      <c r="B19" s="168" t="s">
        <v>16320</v>
      </c>
      <c r="C19" s="169">
        <f>C6</f>
        <v>44286</v>
      </c>
      <c r="D19" s="169">
        <f t="shared" ref="D19:G19" si="0">D6</f>
        <v>44651</v>
      </c>
      <c r="E19" s="169">
        <f t="shared" si="0"/>
        <v>45016</v>
      </c>
      <c r="F19" s="169">
        <f t="shared" si="0"/>
        <v>45382</v>
      </c>
      <c r="G19" s="169">
        <f t="shared" si="0"/>
        <v>45747</v>
      </c>
      <c r="I19" s="290" t="s">
        <v>16327</v>
      </c>
      <c r="J19" s="290"/>
      <c r="K19" s="290"/>
    </row>
    <row r="20" spans="2:11" ht="3" customHeight="1" x14ac:dyDescent="0.35"/>
    <row r="21" spans="2:11" x14ac:dyDescent="0.35">
      <c r="B21" s="178" t="s">
        <v>16321</v>
      </c>
      <c r="C21" s="186">
        <f>'Data Sheet'!G90/HistoricalFS!H44</f>
        <v>69.84035192234002</v>
      </c>
      <c r="D21" s="186">
        <f>'Data Sheet'!H90/HistoricalFS!I44</f>
        <v>53.117268765133176</v>
      </c>
      <c r="E21" s="186">
        <f>'Data Sheet'!I90/HistoricalFS!J44</f>
        <v>59.386836761217126</v>
      </c>
      <c r="F21" s="186">
        <f>'Data Sheet'!J90/HistoricalFS!K44</f>
        <v>53.797275689381934</v>
      </c>
      <c r="G21" s="186">
        <f>'Data Sheet'!K90/HistoricalFS!L44</f>
        <v>54.332583677398652</v>
      </c>
    </row>
    <row r="22" spans="2:11" x14ac:dyDescent="0.35">
      <c r="B22" s="178" t="s">
        <v>411</v>
      </c>
      <c r="C22" s="186">
        <f>(('Data Sheet'!G93*'Data Sheet'!G90)+(SUM('Data Sheet'!G59:G60))-('Data Sheet'!G69))/'Data Sheet'!G33</f>
        <v>47.776044369063769</v>
      </c>
      <c r="D22" s="186">
        <f>(('Data Sheet'!H93*'Data Sheet'!H90)+(SUM('Data Sheet'!H59:H60))-('Data Sheet'!H69))/'Data Sheet'!H33</f>
        <v>36.61372364694175</v>
      </c>
      <c r="E22" s="186">
        <f>(('Data Sheet'!I93*'Data Sheet'!I90)+(SUM('Data Sheet'!I59:I60))-('Data Sheet'!I69))/'Data Sheet'!I33</f>
        <v>40.752839857260497</v>
      </c>
      <c r="F22" s="186">
        <f>(('Data Sheet'!J93*'Data Sheet'!J90)+(SUM('Data Sheet'!J59:J60))-('Data Sheet'!J69))/'Data Sheet'!J33</f>
        <v>34.18675033288087</v>
      </c>
      <c r="G22" s="186">
        <f>(('Data Sheet'!K93*'Data Sheet'!K90)+(SUM('Data Sheet'!K59:K60))-('Data Sheet'!K69))/'Data Sheet'!K33</f>
        <v>32.884985739949208</v>
      </c>
    </row>
    <row r="23" spans="2:11" x14ac:dyDescent="0.35">
      <c r="B23" s="178" t="s">
        <v>16322</v>
      </c>
      <c r="C23" s="186">
        <f>(('Data Sheet'!G93*'Data Sheet'!G90)+(SUM('Data Sheet'!G59:G60))-('Data Sheet'!G69))/'Data Sheet'!G17</f>
        <v>11.979567814918772</v>
      </c>
      <c r="D23" s="186">
        <f>(('Data Sheet'!H93*'Data Sheet'!H90)+(SUM('Data Sheet'!H59:H60))-('Data Sheet'!H69))/'Data Sheet'!H17</f>
        <v>9.1195719787972394</v>
      </c>
      <c r="E23" s="186">
        <f>(('Data Sheet'!I93*'Data Sheet'!I90)+(SUM('Data Sheet'!I59:I60))-('Data Sheet'!I69))/'Data Sheet'!I17</f>
        <v>9.8027464905909536</v>
      </c>
      <c r="F23" s="186">
        <f>(('Data Sheet'!J93*'Data Sheet'!J90)+(SUM('Data Sheet'!J59:J60))-('Data Sheet'!J69))/'Data Sheet'!J17</f>
        <v>8.5450306061781038</v>
      </c>
      <c r="G23" s="186">
        <f>(('Data Sheet'!K93*'Data Sheet'!K90)+(SUM('Data Sheet'!K59:K60))-('Data Sheet'!K69))/'Data Sheet'!K17</f>
        <v>8.4102331205145688</v>
      </c>
    </row>
    <row r="24" spans="2:11" x14ac:dyDescent="0.35">
      <c r="B24" s="178" t="s">
        <v>16323</v>
      </c>
      <c r="C24" s="186">
        <f>(('Data Sheet'!G93*'Data Sheet'!G90)/(SUM('Data Sheet'!G57:G58)))</f>
        <v>11.469147023534841</v>
      </c>
      <c r="D24" s="186">
        <f>(('Data Sheet'!H93*'Data Sheet'!H90)/(SUM('Data Sheet'!H57:H58)))</f>
        <v>9.3900668963127547</v>
      </c>
      <c r="E24" s="186">
        <f>(('Data Sheet'!I93*'Data Sheet'!I90)/(SUM('Data Sheet'!I57:I58)))</f>
        <v>11.445518893129771</v>
      </c>
      <c r="F24" s="186">
        <f>(('Data Sheet'!J93*'Data Sheet'!J90)/(SUM('Data Sheet'!J57:J58)))</f>
        <v>9.9416457963997029</v>
      </c>
      <c r="G24" s="186">
        <f>(('Data Sheet'!K93*'Data Sheet'!K90)/(SUM('Data Sheet'!K57:K58)))</f>
        <v>10.282080174891705</v>
      </c>
    </row>
    <row r="25" spans="2:11" x14ac:dyDescent="0.35">
      <c r="B25" s="178" t="s">
        <v>16324</v>
      </c>
      <c r="C25" s="182">
        <f>'Ratio Analysis'!H29</f>
        <v>0.16421949070772329</v>
      </c>
      <c r="D25" s="182">
        <f>'Ratio Analysis'!I29</f>
        <v>0.1767799270296162</v>
      </c>
      <c r="E25" s="182">
        <f>'Ratio Analysis'!J29</f>
        <v>0.19272821246819338</v>
      </c>
      <c r="F25" s="182">
        <f>'Ratio Analysis'!K29</f>
        <v>0.18479831309305322</v>
      </c>
      <c r="G25" s="182">
        <f>'Ratio Analysis'!L29</f>
        <v>0.18924335047164081</v>
      </c>
      <c r="H25" s="83">
        <f>'Ratio Analysis'!M29</f>
        <v>0</v>
      </c>
    </row>
    <row r="26" spans="2:11" x14ac:dyDescent="0.35">
      <c r="B26" s="178" t="s">
        <v>16325</v>
      </c>
      <c r="C26" s="182">
        <f>'Ratio Analysis'!H27</f>
        <v>0.22133657758946176</v>
      </c>
      <c r="D26" s="182">
        <f>'Ratio Analysis'!I27</f>
        <v>0.23483155037521955</v>
      </c>
      <c r="E26" s="182">
        <f>'Ratio Analysis'!J27</f>
        <v>0.25250858839741475</v>
      </c>
      <c r="F26" s="182">
        <f>'Ratio Analysis'!K27</f>
        <v>0.25507570870175705</v>
      </c>
      <c r="G26" s="182">
        <f>'Ratio Analysis'!L27</f>
        <v>0.26421155729676787</v>
      </c>
    </row>
    <row r="27" spans="2:11" ht="5" customHeight="1" x14ac:dyDescent="0.35"/>
    <row r="28" spans="2:11" ht="15.5" x14ac:dyDescent="0.35">
      <c r="B28" s="168" t="s">
        <v>16339</v>
      </c>
      <c r="C28" s="289" t="str">
        <f>'Hind. Uni Share Price Daily 5y'!C1239</f>
        <v>N. Shares (In Crs.)</v>
      </c>
      <c r="D28" s="289"/>
      <c r="E28" s="168" t="str">
        <f>'Hind. Uni Share Price Daily 5y'!D1239</f>
        <v>% Holding</v>
      </c>
      <c r="F28" s="289" t="str">
        <f>'Hind. Uni Share Price Daily 5y'!E1239</f>
        <v>Market Value (In Crs.)</v>
      </c>
      <c r="G28" s="289"/>
      <c r="I28" s="289" t="s">
        <v>16347</v>
      </c>
      <c r="J28" s="289"/>
      <c r="K28" s="289"/>
    </row>
    <row r="29" spans="2:11" x14ac:dyDescent="0.35">
      <c r="B29" s="178" t="str">
        <f>'Hind. Uni Share Price Daily 5y'!B1240</f>
        <v>UNILEVER PLC</v>
      </c>
      <c r="C29" s="291">
        <f>'Hind. Uni Share Price Daily 5y'!C1240</f>
        <v>111.4370148</v>
      </c>
      <c r="D29" s="291"/>
      <c r="E29" s="188">
        <f>'Hind. Uni Share Price Daily 5y'!D1240</f>
        <v>0.4743</v>
      </c>
      <c r="F29" s="291">
        <f>'Hind. Uni Share Price Daily 5y'!E1240</f>
        <v>248727.41703360001</v>
      </c>
      <c r="G29" s="291"/>
    </row>
    <row r="30" spans="2:11" x14ac:dyDescent="0.35">
      <c r="B30" s="178" t="str">
        <f>'Hind. Uni Share Price Daily 5y'!B1241</f>
        <v>LIFE INSURANCE CORPORATION OF INDIA</v>
      </c>
      <c r="C30" s="291">
        <f>'Hind. Uni Share Price Daily 5y'!C1241</f>
        <v>15.743276099999999</v>
      </c>
      <c r="D30" s="291"/>
      <c r="E30" s="188">
        <f>'Hind. Uni Share Price Daily 5y'!D1241</f>
        <v>6.7000000000000004E-2</v>
      </c>
      <c r="F30" s="291">
        <f>'Hind. Uni Share Price Daily 5y'!E1241</f>
        <v>35138.992255199999</v>
      </c>
      <c r="G30" s="291"/>
    </row>
    <row r="31" spans="2:11" x14ac:dyDescent="0.35">
      <c r="B31" s="178" t="str">
        <f>'Hind. Uni Share Price Daily 5y'!B1242</f>
        <v>UNILEVER GROUP LIMITED</v>
      </c>
      <c r="C31" s="291">
        <f>'Hind. Uni Share Price Daily 5y'!C1242</f>
        <v>10.673946000000001</v>
      </c>
      <c r="D31" s="291"/>
      <c r="E31" s="188">
        <f>'Hind. Uni Share Price Daily 5y'!D1242</f>
        <v>4.5400000000000003E-2</v>
      </c>
      <c r="F31" s="291">
        <f>'Hind. Uni Share Price Daily 5y'!E1242</f>
        <v>23824.247472000003</v>
      </c>
      <c r="G31" s="291"/>
    </row>
    <row r="32" spans="2:11" x14ac:dyDescent="0.35">
      <c r="B32" s="178" t="str">
        <f>'Hind. Uni Share Price Daily 5y'!B1243</f>
        <v>UNILEVER OVERSEAS HOLDINGS AG</v>
      </c>
      <c r="C32" s="291">
        <f>'Hind. Uni Share Price Daily 5y'!C1243</f>
        <v>6.8784320000000001</v>
      </c>
      <c r="D32" s="291"/>
      <c r="E32" s="188">
        <f>'Hind. Uni Share Price Daily 5y'!D1243</f>
        <v>2.9300000000000003E-2</v>
      </c>
      <c r="F32" s="291">
        <f>'Hind. Uni Share Price Daily 5y'!E1243</f>
        <v>15352.660224000001</v>
      </c>
      <c r="G32" s="291"/>
    </row>
    <row r="33" spans="2:11" x14ac:dyDescent="0.35">
      <c r="B33" s="178" t="str">
        <f>'Hind. Uni Share Price Daily 5y'!B1244</f>
        <v>UNILEVER UK&amp;CN HOLDINGS LIMITED</v>
      </c>
      <c r="C33" s="291">
        <f>'Hind. Uni Share Price Daily 5y'!C1244</f>
        <v>6.0086250000000003</v>
      </c>
      <c r="D33" s="291"/>
      <c r="E33" s="188">
        <f>'Hind. Uni Share Price Daily 5y'!D1244</f>
        <v>2.5600000000000001E-2</v>
      </c>
      <c r="F33" s="291">
        <f>'Hind. Uni Share Price Daily 5y'!E1244</f>
        <v>13411.251</v>
      </c>
      <c r="G33" s="291"/>
    </row>
    <row r="34" spans="2:11" x14ac:dyDescent="0.35">
      <c r="B34" s="178" t="str">
        <f>'Hind. Uni Share Price Daily 5y'!B1245</f>
        <v>UNILEVER SOUTH INDIA ESTATES LIMITED</v>
      </c>
      <c r="C34" s="291">
        <f>'Hind. Uni Share Price Daily 5y'!C1245</f>
        <v>5.2747200000000003</v>
      </c>
      <c r="D34" s="291"/>
      <c r="E34" s="188">
        <f>'Hind. Uni Share Price Daily 5y'!D1245</f>
        <v>2.2400000000000003E-2</v>
      </c>
      <c r="F34" s="291">
        <f>'Hind. Uni Share Price Daily 5y'!E1245</f>
        <v>11773.17504</v>
      </c>
      <c r="G34" s="291"/>
    </row>
    <row r="35" spans="2:11" x14ac:dyDescent="0.35">
      <c r="B35" s="178" t="str">
        <f>'Hind. Uni Share Price Daily 5y'!B1246</f>
        <v>SBI ESG EXCLUSIONARY STRATEGY FUND</v>
      </c>
      <c r="C35" s="291">
        <f>'Hind. Uni Share Price Daily 5y'!C1246</f>
        <v>3.8897572999999999</v>
      </c>
      <c r="D35" s="291"/>
      <c r="E35" s="188">
        <f>'Hind. Uni Share Price Daily 5y'!D1246</f>
        <v>1.66E-2</v>
      </c>
      <c r="F35" s="291">
        <f>'Hind. Uni Share Price Daily 5y'!E1246</f>
        <v>8681.9382936000002</v>
      </c>
      <c r="G35" s="291"/>
    </row>
    <row r="36" spans="2:11" x14ac:dyDescent="0.35">
      <c r="B36" s="178" t="str">
        <f>'Hind. Uni Share Price Daily 5y'!B1247</f>
        <v>ICICI PRUDENTIAL SENSEX ETF</v>
      </c>
      <c r="C36" s="291">
        <f>'Hind. Uni Share Price Daily 5y'!C1247</f>
        <v>3.4496318000000001</v>
      </c>
      <c r="D36" s="291"/>
      <c r="E36" s="188">
        <f>'Hind. Uni Share Price Daily 5y'!D1247</f>
        <v>1.47E-2</v>
      </c>
      <c r="F36" s="291">
        <f>'Hind. Uni Share Price Daily 5y'!E1247</f>
        <v>7699.5781776000003</v>
      </c>
      <c r="G36" s="291"/>
    </row>
    <row r="37" spans="2:11" x14ac:dyDescent="0.35">
      <c r="B37" s="178" t="str">
        <f>'Hind. Uni Share Price Daily 5y'!B1248</f>
        <v>UNILEVER ASSAM ESTATES LIMITED</v>
      </c>
      <c r="C37" s="291">
        <f>'Hind. Uni Share Price Daily 5y'!C1248</f>
        <v>3.2820480000000001</v>
      </c>
      <c r="D37" s="291"/>
      <c r="E37" s="188">
        <f>'Hind. Uni Share Price Daily 5y'!D1248</f>
        <v>1.3999999999999999E-2</v>
      </c>
      <c r="F37" s="291">
        <f>'Hind. Uni Share Price Daily 5y'!E1248</f>
        <v>7325.5311360000005</v>
      </c>
      <c r="G37" s="291"/>
    </row>
    <row r="38" spans="2:11" x14ac:dyDescent="0.35">
      <c r="B38" s="178" t="str">
        <f>'Hind. Uni Share Price Daily 5y'!B1249</f>
        <v>UNILEVER OVERSEAS HOLDINGS B V</v>
      </c>
      <c r="C38" s="291">
        <f>'Hind. Uni Share Price Daily 5y'!C1249</f>
        <v>1.8865000000000001</v>
      </c>
      <c r="D38" s="291"/>
      <c r="E38" s="188">
        <f>'Hind. Uni Share Price Daily 5y'!D1249</f>
        <v>8.0000000000000002E-3</v>
      </c>
      <c r="F38" s="291">
        <f>'Hind. Uni Share Price Daily 5y'!E1249</f>
        <v>4210.6680000000006</v>
      </c>
      <c r="G38" s="291"/>
    </row>
    <row r="39" spans="2:11" ht="5.5" customHeight="1" x14ac:dyDescent="0.35"/>
    <row r="40" spans="2:11" ht="15.5" x14ac:dyDescent="0.35">
      <c r="B40" s="168" t="s">
        <v>16354</v>
      </c>
      <c r="C40" s="287" t="s">
        <v>16355</v>
      </c>
      <c r="D40" s="287"/>
      <c r="E40" s="287" t="s">
        <v>16364</v>
      </c>
      <c r="F40" s="287"/>
      <c r="G40" s="287"/>
      <c r="I40" s="289" t="s">
        <v>272</v>
      </c>
      <c r="J40" s="289"/>
      <c r="K40" s="289"/>
    </row>
    <row r="42" spans="2:11" x14ac:dyDescent="0.35">
      <c r="B42" s="178" t="s">
        <v>16356</v>
      </c>
      <c r="C42" s="286" t="s">
        <v>16357</v>
      </c>
      <c r="D42" s="286"/>
      <c r="E42" s="284">
        <f>223923213/10000000</f>
        <v>22.392321299999999</v>
      </c>
      <c r="F42" s="284"/>
      <c r="G42" s="284"/>
      <c r="I42" s="178" t="s">
        <v>16348</v>
      </c>
      <c r="J42" s="178"/>
      <c r="K42" s="187">
        <f>'Data Sheet'!B8</f>
        <v>2082.5</v>
      </c>
    </row>
    <row r="43" spans="2:11" x14ac:dyDescent="0.35">
      <c r="B43" s="178" t="s">
        <v>16358</v>
      </c>
      <c r="C43" s="286" t="s">
        <v>16359</v>
      </c>
      <c r="D43" s="286"/>
      <c r="E43" s="284">
        <f>129413118/10000000</f>
        <v>12.941311799999999</v>
      </c>
      <c r="F43" s="284"/>
      <c r="G43" s="284"/>
      <c r="I43" s="191" t="s">
        <v>16349</v>
      </c>
      <c r="J43" s="191"/>
      <c r="K43" s="192">
        <f>'Data Sheet'!B6</f>
        <v>234.9591788715486</v>
      </c>
    </row>
    <row r="44" spans="2:11" ht="15" thickBot="1" x14ac:dyDescent="0.4">
      <c r="B44" s="178" t="s">
        <v>16360</v>
      </c>
      <c r="C44" s="286" t="s">
        <v>16361</v>
      </c>
      <c r="D44" s="286"/>
      <c r="E44" s="284">
        <f>85560788/10000000</f>
        <v>8.5560787999999999</v>
      </c>
      <c r="F44" s="284"/>
      <c r="G44" s="284"/>
      <c r="I44" s="197" t="s">
        <v>16350</v>
      </c>
      <c r="J44" s="197"/>
      <c r="K44" s="200">
        <f>K42*K43</f>
        <v>489302.49</v>
      </c>
    </row>
    <row r="45" spans="2:11" ht="15" thickTop="1" x14ac:dyDescent="0.35">
      <c r="B45" s="178" t="s">
        <v>16362</v>
      </c>
      <c r="C45" s="286" t="s">
        <v>16363</v>
      </c>
      <c r="D45" s="286"/>
      <c r="E45" s="284">
        <f>83181617/10000000</f>
        <v>8.3181616999999992</v>
      </c>
      <c r="F45" s="284"/>
      <c r="G45" s="284"/>
      <c r="I45" s="193" t="s">
        <v>16351</v>
      </c>
      <c r="J45" s="194"/>
      <c r="K45" s="195">
        <f>-'Data Sheet'!K69</f>
        <v>-7554</v>
      </c>
    </row>
    <row r="46" spans="2:11" x14ac:dyDescent="0.35">
      <c r="B46" s="178" t="s">
        <v>16366</v>
      </c>
      <c r="C46" s="283" t="s">
        <v>16368</v>
      </c>
      <c r="D46" s="283"/>
      <c r="E46" s="284">
        <f>79572021/10000000</f>
        <v>7.9572020999999999</v>
      </c>
      <c r="F46" s="284"/>
      <c r="G46" s="284"/>
      <c r="I46" s="189" t="s">
        <v>16352</v>
      </c>
      <c r="J46" s="178"/>
      <c r="K46" s="190">
        <f>'Data Sheet'!K59</f>
        <v>1648</v>
      </c>
    </row>
    <row r="47" spans="2:11" x14ac:dyDescent="0.35">
      <c r="B47" s="178" t="s">
        <v>16367</v>
      </c>
      <c r="C47" s="285" t="s">
        <v>16369</v>
      </c>
      <c r="D47" s="285"/>
      <c r="E47" s="284">
        <f>68250477/10000000</f>
        <v>6.8250476999999998</v>
      </c>
      <c r="F47" s="284"/>
      <c r="G47" s="284"/>
      <c r="I47" s="196" t="s">
        <v>16353</v>
      </c>
      <c r="J47" s="191"/>
      <c r="K47" s="191">
        <v>22</v>
      </c>
    </row>
    <row r="48" spans="2:11" ht="15" thickBot="1" x14ac:dyDescent="0.4">
      <c r="I48" s="197" t="s">
        <v>374</v>
      </c>
      <c r="J48" s="198"/>
      <c r="K48" s="199">
        <f>SUM(K44:K47)</f>
        <v>483418.49</v>
      </c>
    </row>
    <row r="49" spans="2:11" ht="15" thickTop="1" x14ac:dyDescent="0.35">
      <c r="I49" s="177"/>
    </row>
    <row r="50" spans="2:11" ht="15.5" x14ac:dyDescent="0.35">
      <c r="B50" s="168" t="s">
        <v>16365</v>
      </c>
      <c r="C50" s="164"/>
      <c r="D50" s="164"/>
      <c r="E50" s="164"/>
      <c r="F50" s="164"/>
      <c r="G50" s="164"/>
      <c r="H50" s="164"/>
      <c r="I50" s="164"/>
      <c r="J50" s="164"/>
      <c r="K50" s="164"/>
    </row>
    <row r="51" spans="2:11" ht="5.5" customHeight="1" x14ac:dyDescent="0.35"/>
    <row r="63" spans="2:11" ht="4.5" customHeight="1" x14ac:dyDescent="0.35"/>
    <row r="64" spans="2:11" x14ac:dyDescent="0.35">
      <c r="B64" s="164"/>
      <c r="C64" s="164"/>
      <c r="D64" s="164"/>
      <c r="E64" s="164"/>
      <c r="F64" s="164"/>
      <c r="G64" s="164"/>
      <c r="H64" s="164"/>
      <c r="I64" s="164"/>
      <c r="J64" s="164"/>
      <c r="K64" s="164"/>
    </row>
  </sheetData>
  <mergeCells count="42">
    <mergeCell ref="I40:K40"/>
    <mergeCell ref="F29:G29"/>
    <mergeCell ref="F30:G30"/>
    <mergeCell ref="F31:G31"/>
    <mergeCell ref="F32:G32"/>
    <mergeCell ref="F33:G33"/>
    <mergeCell ref="F34:G34"/>
    <mergeCell ref="F35:G35"/>
    <mergeCell ref="F36:G36"/>
    <mergeCell ref="F37:G37"/>
    <mergeCell ref="F38:G38"/>
    <mergeCell ref="C34:D34"/>
    <mergeCell ref="C35:D35"/>
    <mergeCell ref="C36:D36"/>
    <mergeCell ref="C37:D37"/>
    <mergeCell ref="C38:D38"/>
    <mergeCell ref="C29:D29"/>
    <mergeCell ref="C30:D30"/>
    <mergeCell ref="C31:D31"/>
    <mergeCell ref="C32:D32"/>
    <mergeCell ref="C33:D33"/>
    <mergeCell ref="B2:K2"/>
    <mergeCell ref="C4:K4"/>
    <mergeCell ref="I6:K6"/>
    <mergeCell ref="I19:K19"/>
    <mergeCell ref="C28:D28"/>
    <mergeCell ref="F28:G28"/>
    <mergeCell ref="I28:K28"/>
    <mergeCell ref="E42:G42"/>
    <mergeCell ref="E43:G43"/>
    <mergeCell ref="E44:G44"/>
    <mergeCell ref="E45:G45"/>
    <mergeCell ref="C40:D40"/>
    <mergeCell ref="E40:G40"/>
    <mergeCell ref="C42:D42"/>
    <mergeCell ref="C43:D43"/>
    <mergeCell ref="C46:D46"/>
    <mergeCell ref="E46:G46"/>
    <mergeCell ref="C47:D47"/>
    <mergeCell ref="E47:G47"/>
    <mergeCell ref="C44:D44"/>
    <mergeCell ref="C45:D45"/>
  </mergeCells>
  <pageMargins left="0.25" right="0.25" top="0.75" bottom="0.75" header="0.3" footer="0.3"/>
  <pageSetup paperSize="9" scale="60" orientation="portrait" r:id="rId1"/>
  <colBreaks count="1" manualBreakCount="1">
    <brk id="12" max="1048575" man="1"/>
  </colBreaks>
  <ignoredErrors>
    <ignoredError sqref="C24:G24"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351BF-0F74-4649-AFBC-3CD8D4E442DE}">
  <dimension ref="A2:M122"/>
  <sheetViews>
    <sheetView showGridLines="0" tabSelected="1" view="pageBreakPreview" zoomScale="60" zoomScaleNormal="62" workbookViewId="0">
      <selection activeCell="D71" sqref="D71"/>
    </sheetView>
  </sheetViews>
  <sheetFormatPr defaultRowHeight="14.5" x14ac:dyDescent="0.35"/>
  <cols>
    <col min="1" max="1" width="1.81640625" customWidth="1"/>
    <col min="2" max="2" width="27.1796875" customWidth="1"/>
    <col min="3" max="3" width="14.6328125" customWidth="1"/>
    <col min="4" max="4" width="17.6328125" customWidth="1"/>
    <col min="5" max="5" width="14.36328125" customWidth="1"/>
    <col min="6" max="6" width="15.36328125" customWidth="1"/>
    <col min="7" max="7" width="13.90625" customWidth="1"/>
    <col min="8" max="8" width="14.08984375" customWidth="1"/>
    <col min="9" max="9" width="16.54296875" customWidth="1"/>
    <col min="10" max="10" width="14.54296875" customWidth="1"/>
    <col min="11" max="11" width="13.6328125" customWidth="1"/>
    <col min="12" max="12" width="14.26953125" customWidth="1"/>
    <col min="13" max="13" width="12.6328125" customWidth="1"/>
  </cols>
  <sheetData>
    <row r="2" spans="1:13" ht="4.5" customHeight="1" thickBot="1" x14ac:dyDescent="0.4"/>
    <row r="3" spans="1:13" ht="28.5" x14ac:dyDescent="0.65">
      <c r="B3" s="206" t="str">
        <f>'Dupont Analysis'!B3</f>
        <v>HINDUSTAN UNILEVER LTD</v>
      </c>
      <c r="C3" s="207"/>
      <c r="D3" s="207"/>
      <c r="E3" s="207"/>
      <c r="F3" s="207"/>
      <c r="G3" s="207"/>
      <c r="H3" s="207"/>
      <c r="I3" s="207"/>
      <c r="J3" s="207"/>
      <c r="K3" s="207"/>
      <c r="L3" s="207"/>
      <c r="M3" s="207"/>
    </row>
    <row r="4" spans="1:13" ht="15" thickBot="1" x14ac:dyDescent="0.4">
      <c r="B4" s="208" t="str">
        <f>'Dupont Analysis'!B4</f>
        <v>(HINDUNILVR | BSE Code: 500696)</v>
      </c>
      <c r="C4" s="208"/>
      <c r="D4" s="208"/>
      <c r="E4" s="208"/>
      <c r="F4" s="208"/>
      <c r="G4" s="208"/>
      <c r="H4" s="208"/>
      <c r="I4" s="208"/>
      <c r="J4" s="208"/>
      <c r="K4" s="208"/>
      <c r="L4" s="208"/>
      <c r="M4" s="208"/>
    </row>
    <row r="5" spans="1:13" ht="3" customHeight="1" x14ac:dyDescent="0.35"/>
    <row r="6" spans="1:13" ht="15.5" x14ac:dyDescent="0.35">
      <c r="B6" s="289" t="s">
        <v>16370</v>
      </c>
      <c r="C6" s="289"/>
      <c r="D6" s="289"/>
      <c r="E6" s="289"/>
      <c r="F6" s="289"/>
      <c r="G6" s="289"/>
      <c r="H6" s="289"/>
      <c r="I6" s="289"/>
      <c r="J6" s="289"/>
      <c r="K6" s="289"/>
      <c r="L6" s="289"/>
      <c r="M6" s="289"/>
    </row>
    <row r="7" spans="1:13" x14ac:dyDescent="0.35">
      <c r="A7" t="s">
        <v>54</v>
      </c>
    </row>
    <row r="8" spans="1:13" ht="15.5" x14ac:dyDescent="0.35">
      <c r="B8" s="289" t="str">
        <f>"Historical Financial Statement -"&amp;'Data Sheet'!B1</f>
        <v>Historical Financial Statement -HINDUSTAN UNILEVER LTD</v>
      </c>
      <c r="C8" s="289"/>
      <c r="D8" s="289"/>
      <c r="E8" s="289"/>
      <c r="F8" s="289"/>
      <c r="G8" s="289"/>
      <c r="H8" s="289"/>
      <c r="I8" s="289"/>
      <c r="J8" s="289"/>
      <c r="K8" s="289"/>
      <c r="L8" s="289"/>
      <c r="M8" s="289"/>
    </row>
    <row r="9" spans="1:13" ht="15.5" x14ac:dyDescent="0.35">
      <c r="B9" s="168" t="s">
        <v>55</v>
      </c>
      <c r="C9" s="216">
        <f>'Data Sheet'!B16</f>
        <v>42460</v>
      </c>
      <c r="D9" s="216">
        <f>'Data Sheet'!C16</f>
        <v>42825</v>
      </c>
      <c r="E9" s="216">
        <f>'Data Sheet'!D16</f>
        <v>43190</v>
      </c>
      <c r="F9" s="216">
        <f>'Data Sheet'!E16</f>
        <v>43555</v>
      </c>
      <c r="G9" s="216">
        <f>'Data Sheet'!F16</f>
        <v>43921</v>
      </c>
      <c r="H9" s="216">
        <f>'Data Sheet'!G16</f>
        <v>44286</v>
      </c>
      <c r="I9" s="216">
        <f>'Data Sheet'!H16</f>
        <v>44651</v>
      </c>
      <c r="J9" s="216">
        <f>'Data Sheet'!I16</f>
        <v>45016</v>
      </c>
      <c r="K9" s="216">
        <f>'Data Sheet'!J16</f>
        <v>45382</v>
      </c>
      <c r="L9" s="216">
        <f>'Data Sheet'!K16</f>
        <v>45747</v>
      </c>
      <c r="M9" s="218" t="s">
        <v>56</v>
      </c>
    </row>
    <row r="10" spans="1:13" x14ac:dyDescent="0.35">
      <c r="B10" s="202"/>
      <c r="C10" s="202"/>
      <c r="D10" s="202"/>
      <c r="E10" s="202"/>
      <c r="F10" s="202"/>
      <c r="G10" s="202"/>
      <c r="H10" s="202"/>
      <c r="I10" s="202"/>
      <c r="J10" s="202"/>
      <c r="K10" s="202"/>
      <c r="L10" s="202"/>
      <c r="M10" s="203"/>
    </row>
    <row r="11" spans="1:13" ht="15.5" x14ac:dyDescent="0.35">
      <c r="A11" s="10" t="s">
        <v>58</v>
      </c>
      <c r="B11" s="219" t="s">
        <v>57</v>
      </c>
      <c r="C11" s="221"/>
      <c r="D11" s="221"/>
      <c r="E11" s="221"/>
      <c r="F11" s="221"/>
      <c r="G11" s="221"/>
      <c r="H11" s="221"/>
      <c r="I11" s="221"/>
      <c r="J11" s="221"/>
      <c r="K11" s="221"/>
      <c r="L11" s="221"/>
      <c r="M11" s="221"/>
    </row>
    <row r="12" spans="1:13" x14ac:dyDescent="0.35">
      <c r="B12" t="s">
        <v>33</v>
      </c>
      <c r="C12" s="16">
        <f>IFERROR('Data Sheet'!B17,0)</f>
        <v>32186</v>
      </c>
      <c r="D12" s="16">
        <f>IFERROR('Data Sheet'!C17,0)</f>
        <v>33162</v>
      </c>
      <c r="E12" s="16">
        <f>IFERROR('Data Sheet'!D17,0)</f>
        <v>35545</v>
      </c>
      <c r="F12" s="16">
        <f>IFERROR('Data Sheet'!E17,0)</f>
        <v>39310</v>
      </c>
      <c r="G12" s="16">
        <f>IFERROR('Data Sheet'!F17,0)</f>
        <v>39783</v>
      </c>
      <c r="H12" s="16">
        <f>IFERROR('Data Sheet'!G17,0)</f>
        <v>47028</v>
      </c>
      <c r="I12" s="16">
        <f>IFERROR('Data Sheet'!H17,0)</f>
        <v>52446</v>
      </c>
      <c r="J12" s="16">
        <f>IFERROR('Data Sheet'!I17,0)</f>
        <v>60580</v>
      </c>
      <c r="K12" s="16">
        <f>IFERROR('Data Sheet'!J17,0)</f>
        <v>61896</v>
      </c>
      <c r="L12" s="16">
        <f>IFERROR('Data Sheet'!K17,0)</f>
        <v>63121</v>
      </c>
      <c r="M12" s="16">
        <f>IFERROR(SUM('Data Sheet'!H42:K42),0)</f>
        <v>64544</v>
      </c>
    </row>
    <row r="13" spans="1:13" x14ac:dyDescent="0.35">
      <c r="B13" s="13" t="s">
        <v>59</v>
      </c>
      <c r="C13" s="14" t="s">
        <v>60</v>
      </c>
      <c r="D13" s="15">
        <f>(D12/C12)-1</f>
        <v>3.03237432424035E-2</v>
      </c>
      <c r="E13" s="15">
        <f t="shared" ref="E13:L13" si="0">(E12/D12)-1</f>
        <v>7.1859357095470644E-2</v>
      </c>
      <c r="F13" s="15">
        <f t="shared" si="0"/>
        <v>0.1059220706147137</v>
      </c>
      <c r="G13" s="15">
        <f t="shared" si="0"/>
        <v>1.2032561689137689E-2</v>
      </c>
      <c r="H13" s="15">
        <f t="shared" si="0"/>
        <v>0.18211296282331646</v>
      </c>
      <c r="I13" s="15">
        <f t="shared" si="0"/>
        <v>0.11520796121459553</v>
      </c>
      <c r="J13" s="15">
        <f t="shared" si="0"/>
        <v>0.15509285741524614</v>
      </c>
      <c r="K13" s="15">
        <f t="shared" si="0"/>
        <v>2.1723341036645749E-2</v>
      </c>
      <c r="L13" s="15">
        <f t="shared" si="0"/>
        <v>1.9791262763344974E-2</v>
      </c>
      <c r="M13" s="15">
        <f>(M12/L12)-1</f>
        <v>2.2544002788295492E-2</v>
      </c>
    </row>
    <row r="15" spans="1:13" x14ac:dyDescent="0.35">
      <c r="B15" t="s">
        <v>61</v>
      </c>
      <c r="C15" s="16">
        <f>IFERROR(SUM('Data Sheet'!B18,'Data Sheet'!B20:B22)-1*'Data Sheet'!B19,0)</f>
        <v>18222</v>
      </c>
      <c r="D15" s="16">
        <f>IFERROR(SUM('Data Sheet'!C18,'Data Sheet'!C20:C22)-1*'Data Sheet'!C19,0)</f>
        <v>18675</v>
      </c>
      <c r="E15" s="16">
        <f>IFERROR(SUM('Data Sheet'!D18,'Data Sheet'!D20:D22)-1*'Data Sheet'!D19,0)</f>
        <v>19314</v>
      </c>
      <c r="F15" s="16">
        <f>IFERROR(SUM('Data Sheet'!E18,'Data Sheet'!E20:E22)-1*'Data Sheet'!E19,0)</f>
        <v>21081</v>
      </c>
      <c r="G15" s="16">
        <f>IFERROR(SUM('Data Sheet'!F18,'Data Sheet'!F20:F22)-1*'Data Sheet'!F19,0)</f>
        <v>20614</v>
      </c>
      <c r="H15" s="16">
        <f>IFERROR(SUM('Data Sheet'!G18,'Data Sheet'!G20:G22)-1*'Data Sheet'!G19,0)</f>
        <v>25301</v>
      </c>
      <c r="I15" s="16">
        <f>IFERROR(SUM('Data Sheet'!H18,'Data Sheet'!H20:H22)-1*'Data Sheet'!H19,0)</f>
        <v>29066</v>
      </c>
      <c r="J15" s="16">
        <f>IFERROR(SUM('Data Sheet'!I18,'Data Sheet'!I20:I22)-1*'Data Sheet'!I19,0)</f>
        <v>35381</v>
      </c>
      <c r="K15" s="16">
        <f>IFERROR(SUM('Data Sheet'!J18,'Data Sheet'!J20:J22)-1*'Data Sheet'!J19,0)</f>
        <v>33651</v>
      </c>
      <c r="L15" s="16">
        <f>IFERROR(SUM('Data Sheet'!K18,'Data Sheet'!K20:K22)-1*'Data Sheet'!K19,0)</f>
        <v>34529</v>
      </c>
      <c r="M15" s="16">
        <f>IFERROR(SUM('Data Sheet'!H43:K43),0)</f>
        <v>49646</v>
      </c>
    </row>
    <row r="16" spans="1:13" x14ac:dyDescent="0.35">
      <c r="B16" s="13" t="s">
        <v>62</v>
      </c>
      <c r="C16" s="15">
        <f>C15/C12</f>
        <v>0.56614677188839868</v>
      </c>
      <c r="D16" s="15">
        <f t="shared" ref="D16:M16" si="1">D15/D12</f>
        <v>0.5631445630540981</v>
      </c>
      <c r="E16" s="15">
        <f t="shared" si="1"/>
        <v>0.54336756224504146</v>
      </c>
      <c r="F16" s="15">
        <f t="shared" si="1"/>
        <v>0.53627575680488426</v>
      </c>
      <c r="G16" s="15">
        <f t="shared" si="1"/>
        <v>0.51816102355277383</v>
      </c>
      <c r="H16" s="15">
        <f t="shared" si="1"/>
        <v>0.53799863910861612</v>
      </c>
      <c r="I16" s="15">
        <f t="shared" si="1"/>
        <v>0.55420813789421497</v>
      </c>
      <c r="J16" s="15">
        <f t="shared" si="1"/>
        <v>0.58403763618355897</v>
      </c>
      <c r="K16" s="15">
        <f t="shared" si="1"/>
        <v>0.54367002714230317</v>
      </c>
      <c r="L16" s="15">
        <f t="shared" si="1"/>
        <v>0.54702872261212587</v>
      </c>
      <c r="M16" s="15">
        <f t="shared" si="1"/>
        <v>0.76918071393158161</v>
      </c>
    </row>
    <row r="18" spans="2:13" x14ac:dyDescent="0.35">
      <c r="B18" s="19" t="s">
        <v>63</v>
      </c>
      <c r="C18" s="20">
        <f>C12-C15</f>
        <v>13964</v>
      </c>
      <c r="D18" s="20">
        <f t="shared" ref="D18:M18" si="2">D12-D15</f>
        <v>14487</v>
      </c>
      <c r="E18" s="20">
        <f t="shared" si="2"/>
        <v>16231</v>
      </c>
      <c r="F18" s="20">
        <f t="shared" si="2"/>
        <v>18229</v>
      </c>
      <c r="G18" s="20">
        <f t="shared" si="2"/>
        <v>19169</v>
      </c>
      <c r="H18" s="20">
        <f t="shared" si="2"/>
        <v>21727</v>
      </c>
      <c r="I18" s="20">
        <f t="shared" si="2"/>
        <v>23380</v>
      </c>
      <c r="J18" s="20">
        <f t="shared" si="2"/>
        <v>25199</v>
      </c>
      <c r="K18" s="20">
        <f t="shared" si="2"/>
        <v>28245</v>
      </c>
      <c r="L18" s="20">
        <f>L12-L15</f>
        <v>28592</v>
      </c>
      <c r="M18" s="20">
        <f t="shared" si="2"/>
        <v>14898</v>
      </c>
    </row>
    <row r="19" spans="2:13" x14ac:dyDescent="0.35">
      <c r="B19" s="13" t="s">
        <v>120</v>
      </c>
      <c r="C19" s="15">
        <f>IFERROR(C18/C12,0)</f>
        <v>0.43385322811160132</v>
      </c>
      <c r="D19" s="15">
        <f t="shared" ref="D19:M19" si="3">IFERROR(D18/D12,0)</f>
        <v>0.43685543694590195</v>
      </c>
      <c r="E19" s="15">
        <f t="shared" si="3"/>
        <v>0.45663243775495849</v>
      </c>
      <c r="F19" s="15">
        <f t="shared" si="3"/>
        <v>0.46372424319511574</v>
      </c>
      <c r="G19" s="15">
        <f t="shared" si="3"/>
        <v>0.48183897644722617</v>
      </c>
      <c r="H19" s="15">
        <f t="shared" si="3"/>
        <v>0.46200136089138388</v>
      </c>
      <c r="I19" s="15">
        <f t="shared" si="3"/>
        <v>0.44579186210578498</v>
      </c>
      <c r="J19" s="15">
        <f t="shared" si="3"/>
        <v>0.41596236381644108</v>
      </c>
      <c r="K19" s="15">
        <f t="shared" si="3"/>
        <v>0.45632997285769678</v>
      </c>
      <c r="L19" s="15">
        <f t="shared" si="3"/>
        <v>0.45297127738787407</v>
      </c>
      <c r="M19" s="15">
        <f t="shared" si="3"/>
        <v>0.23081928606841845</v>
      </c>
    </row>
    <row r="21" spans="2:13" x14ac:dyDescent="0.35">
      <c r="B21" t="s">
        <v>64</v>
      </c>
      <c r="C21" s="11">
        <f>IFERROR(SUM('Data Sheet'!B23:B24),0)</f>
        <v>8054</v>
      </c>
      <c r="D21" s="11">
        <f>IFERROR(SUM('Data Sheet'!C23:C24),0)</f>
        <v>8159</v>
      </c>
      <c r="E21" s="11">
        <f>IFERROR(SUM('Data Sheet'!D23:D24),0)</f>
        <v>8732</v>
      </c>
      <c r="F21" s="11">
        <f>IFERROR(SUM('Data Sheet'!E23:E24),0)</f>
        <v>9349</v>
      </c>
      <c r="G21" s="11">
        <f>IFERROR(SUM('Data Sheet'!F23:F24),0)</f>
        <v>9308</v>
      </c>
      <c r="H21" s="11">
        <f>IFERROR(SUM('Data Sheet'!G23:G24),0)</f>
        <v>10101</v>
      </c>
      <c r="I21" s="11">
        <f>IFERROR(SUM('Data Sheet'!H23:H24),0)</f>
        <v>10523</v>
      </c>
      <c r="J21" s="11">
        <f>IFERROR(SUM('Data Sheet'!I23:I24),0)</f>
        <v>11052</v>
      </c>
      <c r="K21" s="11">
        <f>IFERROR(SUM('Data Sheet'!J23:J24),0)</f>
        <v>13586</v>
      </c>
      <c r="L21" s="11">
        <f>IFERROR(SUM('Data Sheet'!K23:K24),0)</f>
        <v>13749</v>
      </c>
      <c r="M21" s="16">
        <f>IFERROR(SUM('Data Sheet'!L23:L24),0)</f>
        <v>0</v>
      </c>
    </row>
    <row r="22" spans="2:13" x14ac:dyDescent="0.35">
      <c r="B22" s="13" t="s">
        <v>65</v>
      </c>
      <c r="C22" s="15">
        <f>C21/C12</f>
        <v>0.25023302056794877</v>
      </c>
      <c r="D22" s="15">
        <f t="shared" ref="D22:L22" si="4">D21/D12</f>
        <v>0.24603461793619202</v>
      </c>
      <c r="E22" s="15">
        <f t="shared" si="4"/>
        <v>0.24566043044028696</v>
      </c>
      <c r="F22" s="15">
        <f t="shared" si="4"/>
        <v>0.23782752480284916</v>
      </c>
      <c r="G22" s="15">
        <f t="shared" si="4"/>
        <v>0.23396928336224015</v>
      </c>
      <c r="H22" s="15">
        <f t="shared" si="4"/>
        <v>0.21478693544271499</v>
      </c>
      <c r="I22" s="15">
        <f t="shared" si="4"/>
        <v>0.20064447240971667</v>
      </c>
      <c r="J22" s="15">
        <f t="shared" si="4"/>
        <v>0.18243644767249917</v>
      </c>
      <c r="K22" s="15">
        <f t="shared" si="4"/>
        <v>0.21949722114514669</v>
      </c>
      <c r="L22" s="15">
        <f t="shared" si="4"/>
        <v>0.21781974303322191</v>
      </c>
      <c r="M22" s="15"/>
    </row>
    <row r="24" spans="2:13" x14ac:dyDescent="0.35">
      <c r="B24" s="19" t="s">
        <v>66</v>
      </c>
      <c r="C24" s="20">
        <f>C18-C21</f>
        <v>5910</v>
      </c>
      <c r="D24" s="20">
        <f t="shared" ref="D24:K24" si="5">D18-D21</f>
        <v>6328</v>
      </c>
      <c r="E24" s="20">
        <f t="shared" si="5"/>
        <v>7499</v>
      </c>
      <c r="F24" s="20">
        <f t="shared" si="5"/>
        <v>8880</v>
      </c>
      <c r="G24" s="20">
        <f t="shared" si="5"/>
        <v>9861</v>
      </c>
      <c r="H24" s="20">
        <f t="shared" si="5"/>
        <v>11626</v>
      </c>
      <c r="I24" s="20">
        <f t="shared" si="5"/>
        <v>12857</v>
      </c>
      <c r="J24" s="20">
        <f t="shared" si="5"/>
        <v>14147</v>
      </c>
      <c r="K24" s="20">
        <f t="shared" si="5"/>
        <v>14659</v>
      </c>
      <c r="L24" s="20">
        <f>L18-L21</f>
        <v>14843</v>
      </c>
      <c r="M24" s="20">
        <f>IFERROR(SUM('Data Sheet'!H45:K47),0)</f>
        <v>19460</v>
      </c>
    </row>
    <row r="25" spans="2:13" x14ac:dyDescent="0.35">
      <c r="B25" s="13" t="s">
        <v>67</v>
      </c>
      <c r="C25" s="15">
        <f>C24/C12</f>
        <v>0.18362020754365252</v>
      </c>
      <c r="D25" s="15">
        <f t="shared" ref="D25:M25" si="6">D24/D12</f>
        <v>0.1908208190097099</v>
      </c>
      <c r="E25" s="15">
        <f t="shared" si="6"/>
        <v>0.21097200731467156</v>
      </c>
      <c r="F25" s="15">
        <f t="shared" si="6"/>
        <v>0.2258967183922666</v>
      </c>
      <c r="G25" s="15">
        <f t="shared" si="6"/>
        <v>0.24786969308498605</v>
      </c>
      <c r="H25" s="15">
        <f t="shared" si="6"/>
        <v>0.24721442544866887</v>
      </c>
      <c r="I25" s="15">
        <f t="shared" si="6"/>
        <v>0.24514738969606834</v>
      </c>
      <c r="J25" s="15">
        <f t="shared" si="6"/>
        <v>0.23352591614394189</v>
      </c>
      <c r="K25" s="15">
        <f t="shared" si="6"/>
        <v>0.23683275171255008</v>
      </c>
      <c r="L25" s="15">
        <f t="shared" si="6"/>
        <v>0.23515153435465216</v>
      </c>
      <c r="M25" s="15">
        <f t="shared" si="6"/>
        <v>0.30149975210708974</v>
      </c>
    </row>
    <row r="27" spans="2:13" x14ac:dyDescent="0.35">
      <c r="B27" t="s">
        <v>29</v>
      </c>
      <c r="C27" s="11">
        <f>IFERROR('Data Sheet'!B27,0)</f>
        <v>17</v>
      </c>
      <c r="D27" s="11">
        <f>IFERROR('Data Sheet'!C27,0)</f>
        <v>35</v>
      </c>
      <c r="E27" s="11">
        <f>IFERROR('Data Sheet'!D27,0)</f>
        <v>26</v>
      </c>
      <c r="F27" s="11">
        <f>IFERROR('Data Sheet'!E27,0)</f>
        <v>33</v>
      </c>
      <c r="G27" s="11">
        <f>IFERROR('Data Sheet'!F27,0)</f>
        <v>118</v>
      </c>
      <c r="H27" s="11">
        <f>IFERROR('Data Sheet'!G27,0)</f>
        <v>117</v>
      </c>
      <c r="I27" s="11">
        <f>IFERROR('Data Sheet'!H27,0)</f>
        <v>106</v>
      </c>
      <c r="J27" s="11">
        <f>IFERROR('Data Sheet'!I27,0)</f>
        <v>114</v>
      </c>
      <c r="K27" s="11">
        <f>IFERROR('Data Sheet'!J27,0)</f>
        <v>334</v>
      </c>
      <c r="L27" s="11">
        <f>IFERROR('Data Sheet'!K27,0)</f>
        <v>395</v>
      </c>
      <c r="M27" s="11">
        <f>IFERROR(SUM('Data Sheet'!H46:K46),0)</f>
        <v>419</v>
      </c>
    </row>
    <row r="28" spans="2:13" x14ac:dyDescent="0.35">
      <c r="B28" s="15" t="s">
        <v>68</v>
      </c>
      <c r="C28" s="15">
        <f>C27/C12</f>
        <v>5.2817995401727462E-4</v>
      </c>
      <c r="D28" s="15">
        <f t="shared" ref="D28:M28" si="7">D27/D12</f>
        <v>1.0554248839032628E-3</v>
      </c>
      <c r="E28" s="15">
        <f t="shared" si="7"/>
        <v>7.3146715431143621E-4</v>
      </c>
      <c r="F28" s="15">
        <f t="shared" si="7"/>
        <v>8.3948104807936915E-4</v>
      </c>
      <c r="G28" s="15">
        <f t="shared" si="7"/>
        <v>2.9660910439132291E-3</v>
      </c>
      <c r="H28" s="15">
        <f t="shared" si="7"/>
        <v>2.4878795611125285E-3</v>
      </c>
      <c r="I28" s="15">
        <f t="shared" si="7"/>
        <v>2.0211264920108303E-3</v>
      </c>
      <c r="J28" s="15">
        <f t="shared" si="7"/>
        <v>1.881809177946517E-3</v>
      </c>
      <c r="K28" s="15">
        <f t="shared" si="7"/>
        <v>5.3961483779242604E-3</v>
      </c>
      <c r="L28" s="15">
        <f t="shared" si="7"/>
        <v>6.2578222778473091E-3</v>
      </c>
      <c r="M28" s="15">
        <f t="shared" si="7"/>
        <v>6.4916955875061969E-3</v>
      </c>
    </row>
    <row r="30" spans="2:13" x14ac:dyDescent="0.35">
      <c r="B30" t="s">
        <v>69</v>
      </c>
      <c r="C30" s="11">
        <f>IFERROR('Data Sheet'!B26,0)</f>
        <v>353</v>
      </c>
      <c r="D30" s="11">
        <f>IFERROR('Data Sheet'!C26,0)</f>
        <v>432</v>
      </c>
      <c r="E30" s="11">
        <f>IFERROR('Data Sheet'!D26,0)</f>
        <v>520</v>
      </c>
      <c r="F30" s="11">
        <f>IFERROR('Data Sheet'!E26,0)</f>
        <v>565</v>
      </c>
      <c r="G30" s="11">
        <f>IFERROR('Data Sheet'!F26,0)</f>
        <v>1002</v>
      </c>
      <c r="H30" s="11">
        <f>IFERROR('Data Sheet'!G26,0)</f>
        <v>1074</v>
      </c>
      <c r="I30" s="11">
        <f>IFERROR('Data Sheet'!H26,0)</f>
        <v>1091</v>
      </c>
      <c r="J30" s="11">
        <f>IFERROR('Data Sheet'!I26,0)</f>
        <v>1137</v>
      </c>
      <c r="K30" s="11">
        <f>IFERROR('Data Sheet'!J26,0)</f>
        <v>1216</v>
      </c>
      <c r="L30" s="11">
        <f>IFERROR('Data Sheet'!K26,0)</f>
        <v>1355</v>
      </c>
      <c r="M30" s="11">
        <f>IFERROR(SUM('Data Sheet'!H45:K45),0)</f>
        <v>1367</v>
      </c>
    </row>
    <row r="31" spans="2:13" x14ac:dyDescent="0.35">
      <c r="B31" s="15" t="s">
        <v>70</v>
      </c>
      <c r="C31" s="15">
        <f>C30/C12</f>
        <v>1.0967501398123409E-2</v>
      </c>
      <c r="D31" s="15">
        <f t="shared" ref="D31:M31" si="8">D30/D12</f>
        <v>1.3026958567034558E-2</v>
      </c>
      <c r="E31" s="15">
        <f t="shared" si="8"/>
        <v>1.4629343086228723E-2</v>
      </c>
      <c r="F31" s="15">
        <f t="shared" si="8"/>
        <v>1.437293309590435E-2</v>
      </c>
      <c r="G31" s="15">
        <f t="shared" si="8"/>
        <v>2.5186637508483524E-2</v>
      </c>
      <c r="H31" s="15">
        <f t="shared" si="8"/>
        <v>2.2837458535340648E-2</v>
      </c>
      <c r="I31" s="15">
        <f t="shared" si="8"/>
        <v>2.0802349082866187E-2</v>
      </c>
      <c r="J31" s="15">
        <f t="shared" si="8"/>
        <v>1.8768570485308684E-2</v>
      </c>
      <c r="K31" s="15">
        <f t="shared" si="8"/>
        <v>1.9645857567532635E-2</v>
      </c>
      <c r="L31" s="15">
        <f t="shared" si="8"/>
        <v>2.1466706801223048E-2</v>
      </c>
      <c r="M31" s="15">
        <f t="shared" si="8"/>
        <v>2.117935052057511E-2</v>
      </c>
    </row>
    <row r="33" spans="2:13" x14ac:dyDescent="0.35">
      <c r="B33" s="19" t="s">
        <v>71</v>
      </c>
      <c r="C33" s="20">
        <f>IFERROR(C24-SUM(C27,C30),0)</f>
        <v>5540</v>
      </c>
      <c r="D33" s="20">
        <f t="shared" ref="D33:M33" si="9">IFERROR(D24-SUM(D27,D30),0)</f>
        <v>5861</v>
      </c>
      <c r="E33" s="20">
        <f t="shared" si="9"/>
        <v>6953</v>
      </c>
      <c r="F33" s="20">
        <f t="shared" si="9"/>
        <v>8282</v>
      </c>
      <c r="G33" s="20">
        <f t="shared" si="9"/>
        <v>8741</v>
      </c>
      <c r="H33" s="20">
        <f t="shared" si="9"/>
        <v>10435</v>
      </c>
      <c r="I33" s="20">
        <f t="shared" si="9"/>
        <v>11660</v>
      </c>
      <c r="J33" s="20">
        <f t="shared" si="9"/>
        <v>12896</v>
      </c>
      <c r="K33" s="20">
        <f t="shared" si="9"/>
        <v>13109</v>
      </c>
      <c r="L33" s="20">
        <f>IFERROR(L24-SUM(L27,L30),0)</f>
        <v>13093</v>
      </c>
      <c r="M33" s="20">
        <f t="shared" si="9"/>
        <v>17674</v>
      </c>
    </row>
    <row r="34" spans="2:13" x14ac:dyDescent="0.35">
      <c r="B34" s="15" t="s">
        <v>72</v>
      </c>
      <c r="C34" s="15">
        <f>C33/C12</f>
        <v>0.17212452619151183</v>
      </c>
      <c r="D34" s="15">
        <f t="shared" ref="D34:M34" si="10">D33/D12</f>
        <v>0.17673843555877208</v>
      </c>
      <c r="E34" s="15">
        <f t="shared" si="10"/>
        <v>0.19561119707413138</v>
      </c>
      <c r="F34" s="15">
        <f t="shared" si="10"/>
        <v>0.21068430424828288</v>
      </c>
      <c r="G34" s="15">
        <f t="shared" si="10"/>
        <v>0.21971696453258929</v>
      </c>
      <c r="H34" s="15">
        <f t="shared" si="10"/>
        <v>0.22188908735221571</v>
      </c>
      <c r="I34" s="15">
        <f t="shared" si="10"/>
        <v>0.22232391412119132</v>
      </c>
      <c r="J34" s="15">
        <f t="shared" si="10"/>
        <v>0.21287553648068669</v>
      </c>
      <c r="K34" s="15">
        <f t="shared" si="10"/>
        <v>0.2117907457670932</v>
      </c>
      <c r="L34" s="15">
        <f t="shared" si="10"/>
        <v>0.20742700527558183</v>
      </c>
      <c r="M34" s="15">
        <f t="shared" si="10"/>
        <v>0.27382870599900844</v>
      </c>
    </row>
    <row r="36" spans="2:13" x14ac:dyDescent="0.35">
      <c r="B36" t="s">
        <v>27</v>
      </c>
      <c r="C36" s="11">
        <f>IFERROR('Data Sheet'!B29,0)</f>
        <v>1875</v>
      </c>
      <c r="D36" s="11">
        <f>IFERROR('Data Sheet'!C29,0)</f>
        <v>1977</v>
      </c>
      <c r="E36" s="11">
        <f>IFERROR('Data Sheet'!D29,0)</f>
        <v>2079</v>
      </c>
      <c r="F36" s="11">
        <f>IFERROR('Data Sheet'!E29,0)</f>
        <v>2544</v>
      </c>
      <c r="G36" s="11">
        <f>IFERROR('Data Sheet'!F29,0)</f>
        <v>2409</v>
      </c>
      <c r="H36" s="11">
        <f>IFERROR('Data Sheet'!G29,0)</f>
        <v>2606</v>
      </c>
      <c r="I36" s="11">
        <f>IFERROR('Data Sheet'!H29,0)</f>
        <v>2987</v>
      </c>
      <c r="J36" s="11">
        <f>IFERROR('Data Sheet'!I29,0)</f>
        <v>3201</v>
      </c>
      <c r="K36" s="11">
        <f>IFERROR('Data Sheet'!J29,0)</f>
        <v>3644</v>
      </c>
      <c r="L36" s="11">
        <f>IFERROR('Data Sheet'!K29,0)</f>
        <v>3744</v>
      </c>
      <c r="M36" s="11">
        <f>IFERROR(SUM('Data Sheet'!H48:K48),0)</f>
        <v>3134</v>
      </c>
    </row>
    <row r="37" spans="2:13" x14ac:dyDescent="0.35">
      <c r="B37" s="15" t="s">
        <v>73</v>
      </c>
      <c r="C37" s="15">
        <f>C36/C33</f>
        <v>0.33844765342960287</v>
      </c>
      <c r="D37" s="15">
        <f t="shared" ref="D37:M37" si="11">D36/D33</f>
        <v>0.33731445145879541</v>
      </c>
      <c r="E37" s="15">
        <f t="shared" si="11"/>
        <v>0.29900762260894576</v>
      </c>
      <c r="F37" s="15">
        <f t="shared" si="11"/>
        <v>0.30717218063269741</v>
      </c>
      <c r="G37" s="15">
        <f t="shared" si="11"/>
        <v>0.27559775769362771</v>
      </c>
      <c r="H37" s="15">
        <f t="shared" si="11"/>
        <v>0.24973646382367035</v>
      </c>
      <c r="I37" s="15">
        <f t="shared" si="11"/>
        <v>0.25617495711835336</v>
      </c>
      <c r="J37" s="15">
        <f t="shared" si="11"/>
        <v>0.24821650124069478</v>
      </c>
      <c r="K37" s="15">
        <f t="shared" si="11"/>
        <v>0.27797696239224962</v>
      </c>
      <c r="L37" s="15">
        <f t="shared" si="11"/>
        <v>0.28595432673947913</v>
      </c>
      <c r="M37" s="15">
        <f t="shared" si="11"/>
        <v>0.17732262079891367</v>
      </c>
    </row>
    <row r="39" spans="2:13" x14ac:dyDescent="0.35">
      <c r="B39" s="19" t="s">
        <v>74</v>
      </c>
      <c r="C39" s="20">
        <f>IFERROR(C33-C36,0)</f>
        <v>3665</v>
      </c>
      <c r="D39" s="20">
        <f t="shared" ref="D39:M39" si="12">IFERROR(D33-D36,0)</f>
        <v>3884</v>
      </c>
      <c r="E39" s="20">
        <f t="shared" si="12"/>
        <v>4874</v>
      </c>
      <c r="F39" s="20">
        <f t="shared" si="12"/>
        <v>5738</v>
      </c>
      <c r="G39" s="20">
        <f t="shared" si="12"/>
        <v>6332</v>
      </c>
      <c r="H39" s="20">
        <f t="shared" si="12"/>
        <v>7829</v>
      </c>
      <c r="I39" s="20">
        <f t="shared" si="12"/>
        <v>8673</v>
      </c>
      <c r="J39" s="20">
        <f t="shared" si="12"/>
        <v>9695</v>
      </c>
      <c r="K39" s="20">
        <f t="shared" si="12"/>
        <v>9465</v>
      </c>
      <c r="L39" s="20">
        <f t="shared" si="12"/>
        <v>9349</v>
      </c>
      <c r="M39" s="20">
        <f t="shared" si="12"/>
        <v>14540</v>
      </c>
    </row>
    <row r="40" spans="2:13" x14ac:dyDescent="0.35">
      <c r="B40" s="15" t="s">
        <v>75</v>
      </c>
      <c r="C40" s="15">
        <f>IFERROR(C39/C12,0)</f>
        <v>0.11386938420431243</v>
      </c>
      <c r="D40" s="15">
        <f t="shared" ref="D40:M40" si="13">IFERROR(D39/D12,0)</f>
        <v>0.11712200711657922</v>
      </c>
      <c r="E40" s="15">
        <f t="shared" si="13"/>
        <v>0.1371219580813054</v>
      </c>
      <c r="F40" s="15">
        <f t="shared" si="13"/>
        <v>0.14596794708725516</v>
      </c>
      <c r="G40" s="15">
        <f t="shared" si="13"/>
        <v>0.15916346178015736</v>
      </c>
      <c r="H40" s="15">
        <f t="shared" si="13"/>
        <v>0.16647529131581185</v>
      </c>
      <c r="I40" s="15">
        <f t="shared" si="13"/>
        <v>0.16537009495481067</v>
      </c>
      <c r="J40" s="15">
        <f t="shared" si="13"/>
        <v>0.16003631561571477</v>
      </c>
      <c r="K40" s="15">
        <f t="shared" si="13"/>
        <v>0.15291779759596744</v>
      </c>
      <c r="L40" s="15">
        <f t="shared" si="13"/>
        <v>0.14811235563441644</v>
      </c>
      <c r="M40" s="15">
        <f t="shared" si="13"/>
        <v>0.22527268220128904</v>
      </c>
    </row>
    <row r="42" spans="2:13" x14ac:dyDescent="0.35">
      <c r="B42" t="s">
        <v>76</v>
      </c>
      <c r="C42">
        <f>IFERROR('Data Sheet'!B93,0)</f>
        <v>216.39</v>
      </c>
      <c r="D42">
        <f>IFERROR('Data Sheet'!C93,0)</f>
        <v>216.43</v>
      </c>
      <c r="E42">
        <f>IFERROR('Data Sheet'!D93,0)</f>
        <v>216.45</v>
      </c>
      <c r="F42">
        <f>IFERROR('Data Sheet'!E93,0)</f>
        <v>216.47</v>
      </c>
      <c r="G42">
        <f>IFERROR('Data Sheet'!F93,0)</f>
        <v>216.48</v>
      </c>
      <c r="H42">
        <f>IFERROR('Data Sheet'!G93,0)</f>
        <v>234.96</v>
      </c>
      <c r="I42">
        <f>IFERROR('Data Sheet'!H93,0)</f>
        <v>234.96</v>
      </c>
      <c r="J42">
        <f>IFERROR('Data Sheet'!I93,0)</f>
        <v>234.96</v>
      </c>
      <c r="K42">
        <f>IFERROR('Data Sheet'!J93,0)</f>
        <v>234.96</v>
      </c>
      <c r="L42">
        <f>IFERROR('Data Sheet'!K93,0)</f>
        <v>234.96</v>
      </c>
    </row>
    <row r="44" spans="2:13" x14ac:dyDescent="0.35">
      <c r="B44" t="s">
        <v>77</v>
      </c>
      <c r="C44" s="11">
        <f>IFERROR(C39/C42,0)</f>
        <v>16.937011876704101</v>
      </c>
      <c r="D44" s="11">
        <f t="shared" ref="D44:L44" si="14">IFERROR(D39/D42,0)</f>
        <v>17.945756133622879</v>
      </c>
      <c r="E44" s="11">
        <f t="shared" si="14"/>
        <v>22.51790251790252</v>
      </c>
      <c r="F44" s="11">
        <f t="shared" si="14"/>
        <v>26.507137247655564</v>
      </c>
      <c r="G44" s="11">
        <f>IFERROR(G39/G42,0)</f>
        <v>29.249815225424982</v>
      </c>
      <c r="H44" s="11">
        <f t="shared" si="14"/>
        <v>33.320565202587673</v>
      </c>
      <c r="I44" s="11">
        <f t="shared" si="14"/>
        <v>36.912665985699689</v>
      </c>
      <c r="J44" s="11">
        <f t="shared" si="14"/>
        <v>41.262342526387471</v>
      </c>
      <c r="K44" s="11">
        <f t="shared" si="14"/>
        <v>40.283452502553622</v>
      </c>
      <c r="L44" s="11">
        <f t="shared" si="14"/>
        <v>39.789751447054819</v>
      </c>
    </row>
    <row r="45" spans="2:13" x14ac:dyDescent="0.35">
      <c r="B45" s="15" t="s">
        <v>79</v>
      </c>
      <c r="C45" s="15"/>
      <c r="D45" s="15">
        <f>IFERROR((D44/C44)-1,0)</f>
        <v>5.9558572920778818E-2</v>
      </c>
      <c r="E45" s="15">
        <f t="shared" ref="E45:L45" si="15">IFERROR((E44/D44)-1,0)</f>
        <v>0.25477591193348159</v>
      </c>
      <c r="F45" s="15">
        <f t="shared" si="15"/>
        <v>0.17715836217789205</v>
      </c>
      <c r="G45" s="15">
        <f t="shared" si="15"/>
        <v>0.10346941475213423</v>
      </c>
      <c r="H45" s="15">
        <f t="shared" si="15"/>
        <v>0.1391718185496178</v>
      </c>
      <c r="I45" s="15">
        <f t="shared" si="15"/>
        <v>0.10780431728190054</v>
      </c>
      <c r="J45" s="15">
        <f t="shared" si="15"/>
        <v>0.11783696529459253</v>
      </c>
      <c r="K45" s="15">
        <f t="shared" si="15"/>
        <v>-2.3723568849922771E-2</v>
      </c>
      <c r="L45" s="15">
        <f t="shared" si="15"/>
        <v>-1.2255678816692983E-2</v>
      </c>
    </row>
    <row r="47" spans="2:13" x14ac:dyDescent="0.35">
      <c r="B47" t="s">
        <v>78</v>
      </c>
      <c r="C47" s="11">
        <f>IFERROR('Data Sheet'!B31/HistoricalFS!C42,0)</f>
        <v>15.971163177596008</v>
      </c>
      <c r="D47" s="11">
        <f>IFERROR('Data Sheet'!C31/HistoricalFS!D42,0)</f>
        <v>16.966224645381878</v>
      </c>
      <c r="E47" s="11">
        <f>IFERROR('Data Sheet'!D31/HistoricalFS!E42,0)</f>
        <v>19.95841995841996</v>
      </c>
      <c r="F47" s="11">
        <f>IFERROR('Data Sheet'!E31/HistoricalFS!F42,0)</f>
        <v>21.95223356585208</v>
      </c>
      <c r="G47" s="11">
        <f>IFERROR('Data Sheet'!F31/HistoricalFS!G42,0)</f>
        <v>24.944567627494457</v>
      </c>
      <c r="H47" s="11">
        <f>IFERROR('Data Sheet'!G31/HistoricalFS!H42,0)</f>
        <v>40.506894790602651</v>
      </c>
      <c r="I47" s="11">
        <f>IFERROR('Data Sheet'!H31/HistoricalFS!I42,0)</f>
        <v>34.005788219271366</v>
      </c>
      <c r="J47" s="11">
        <f>IFERROR('Data Sheet'!I31/HistoricalFS!J42,0)</f>
        <v>39.006639427987743</v>
      </c>
      <c r="K47" s="11">
        <f>IFERROR('Data Sheet'!J31/HistoricalFS!K42,0)</f>
        <v>42.007150153217566</v>
      </c>
      <c r="L47" s="11">
        <f>IFERROR('Data Sheet'!K31/HistoricalFS!L42,0)</f>
        <v>53.009022812393596</v>
      </c>
    </row>
    <row r="48" spans="2:13" x14ac:dyDescent="0.35">
      <c r="B48" s="15" t="s">
        <v>80</v>
      </c>
      <c r="C48" s="15">
        <f>IFERROR(C47/C44,0)</f>
        <v>0.94297407912687581</v>
      </c>
      <c r="D48" s="15">
        <f t="shared" ref="D48:L48" si="16">IFERROR(D47/D44,0)</f>
        <v>0.94541709577754895</v>
      </c>
      <c r="E48" s="15">
        <f t="shared" si="16"/>
        <v>0.88633565859663521</v>
      </c>
      <c r="F48" s="15">
        <f t="shared" si="16"/>
        <v>0.82816312303938655</v>
      </c>
      <c r="G48" s="15">
        <f t="shared" si="16"/>
        <v>0.85281111813013266</v>
      </c>
      <c r="H48" s="15">
        <f t="shared" si="16"/>
        <v>1.2156724996806743</v>
      </c>
      <c r="I48" s="15">
        <f t="shared" si="16"/>
        <v>0.92124985587455333</v>
      </c>
      <c r="J48" s="15">
        <f t="shared" si="16"/>
        <v>0.94533264569365649</v>
      </c>
      <c r="K48" s="15">
        <f t="shared" si="16"/>
        <v>1.0427892234548337</v>
      </c>
      <c r="L48" s="15">
        <f t="shared" si="16"/>
        <v>1.3322280457802973</v>
      </c>
    </row>
    <row r="50" spans="1:13" x14ac:dyDescent="0.35">
      <c r="B50" t="s">
        <v>81</v>
      </c>
      <c r="C50" s="12">
        <f>IFERROR(1-C48,0)</f>
        <v>5.7025920873124192E-2</v>
      </c>
      <c r="D50" s="12">
        <f t="shared" ref="D50:L50" si="17">IFERROR(1-D48,0)</f>
        <v>5.4582904222451045E-2</v>
      </c>
      <c r="E50" s="12">
        <f t="shared" si="17"/>
        <v>0.11366434140336479</v>
      </c>
      <c r="F50" s="12">
        <f t="shared" si="17"/>
        <v>0.17183687696061345</v>
      </c>
      <c r="G50" s="12">
        <f t="shared" si="17"/>
        <v>0.14718888186986734</v>
      </c>
      <c r="H50" s="12">
        <f t="shared" si="17"/>
        <v>-0.21567249968067426</v>
      </c>
      <c r="I50" s="12">
        <f t="shared" si="17"/>
        <v>7.8750144125446675E-2</v>
      </c>
      <c r="J50" s="12">
        <f t="shared" si="17"/>
        <v>5.4667354306343507E-2</v>
      </c>
      <c r="K50" s="12">
        <f>IFERROR(1-K48,0)</f>
        <v>-4.2789223454833714E-2</v>
      </c>
      <c r="L50" s="12">
        <f t="shared" si="17"/>
        <v>-0.3322280457802973</v>
      </c>
    </row>
    <row r="52" spans="1:13" ht="15.5" x14ac:dyDescent="0.35">
      <c r="A52" s="210" t="s">
        <v>58</v>
      </c>
      <c r="B52" s="219" t="s">
        <v>82</v>
      </c>
      <c r="C52" s="220"/>
      <c r="D52" s="220"/>
      <c r="E52" s="220"/>
      <c r="F52" s="220"/>
      <c r="G52" s="220"/>
      <c r="H52" s="220"/>
      <c r="I52" s="220"/>
      <c r="J52" s="220"/>
      <c r="K52" s="220"/>
      <c r="L52" s="220"/>
      <c r="M52" s="220"/>
    </row>
    <row r="53" spans="1:13" x14ac:dyDescent="0.35">
      <c r="B53" t="s">
        <v>23</v>
      </c>
      <c r="C53" s="16">
        <f>IFERROR('Data Sheet'!B57,0)</f>
        <v>216</v>
      </c>
      <c r="D53" s="16">
        <f>IFERROR('Data Sheet'!C57,0)</f>
        <v>216</v>
      </c>
      <c r="E53" s="16">
        <f>IFERROR('Data Sheet'!D57,0)</f>
        <v>216</v>
      </c>
      <c r="F53" s="16">
        <f>IFERROR('Data Sheet'!E57,0)</f>
        <v>216</v>
      </c>
      <c r="G53" s="16">
        <f>IFERROR('Data Sheet'!F57,0)</f>
        <v>216</v>
      </c>
      <c r="H53" s="16">
        <f>IFERROR('Data Sheet'!G57,0)</f>
        <v>235</v>
      </c>
      <c r="I53" s="16">
        <f>IFERROR('Data Sheet'!H57,0)</f>
        <v>235</v>
      </c>
      <c r="J53" s="16">
        <f>IFERROR('Data Sheet'!I57,0)</f>
        <v>235</v>
      </c>
      <c r="K53" s="16">
        <f>IFERROR('Data Sheet'!J57,0)</f>
        <v>235</v>
      </c>
      <c r="L53" s="16">
        <f>IFERROR('Data Sheet'!K57,0)</f>
        <v>235</v>
      </c>
    </row>
    <row r="54" spans="1:13" x14ac:dyDescent="0.35">
      <c r="B54" t="s">
        <v>22</v>
      </c>
      <c r="C54" s="16">
        <f>IFERROR('Data Sheet'!B58,0)</f>
        <v>6357</v>
      </c>
      <c r="D54" s="16">
        <f>IFERROR('Data Sheet'!C58,0)</f>
        <v>6528</v>
      </c>
      <c r="E54" s="16">
        <f>IFERROR('Data Sheet'!D58,0)</f>
        <v>7065</v>
      </c>
      <c r="F54" s="16">
        <f>IFERROR('Data Sheet'!E58,0)</f>
        <v>7651</v>
      </c>
      <c r="G54" s="16">
        <f>IFERROR('Data Sheet'!F58,0)</f>
        <v>8013</v>
      </c>
      <c r="H54" s="16">
        <f>IFERROR('Data Sheet'!G58,0)</f>
        <v>47439</v>
      </c>
      <c r="I54" s="16">
        <f>IFERROR('Data Sheet'!H58,0)</f>
        <v>48826</v>
      </c>
      <c r="J54" s="16">
        <f>IFERROR('Data Sheet'!I58,0)</f>
        <v>50069</v>
      </c>
      <c r="K54" s="16">
        <f>IFERROR('Data Sheet'!J58,0)</f>
        <v>50983</v>
      </c>
      <c r="L54" s="16">
        <f>IFERROR('Data Sheet'!K58,0)</f>
        <v>49167</v>
      </c>
    </row>
    <row r="55" spans="1:13" x14ac:dyDescent="0.35">
      <c r="B55" t="s">
        <v>21</v>
      </c>
      <c r="C55" s="16">
        <f>IFERROR('Data Sheet'!B59,0)</f>
        <v>177</v>
      </c>
      <c r="D55" s="16">
        <f>IFERROR('Data Sheet'!C59,0)</f>
        <v>277</v>
      </c>
      <c r="E55" s="16">
        <f>IFERROR('Data Sheet'!D59,0)</f>
        <v>0</v>
      </c>
      <c r="F55" s="16">
        <f>IFERROR('Data Sheet'!E59,0)</f>
        <v>99</v>
      </c>
      <c r="G55" s="16">
        <f>IFERROR('Data Sheet'!F59,0)</f>
        <v>0</v>
      </c>
      <c r="H55" s="16">
        <f>IFERROR('Data Sheet'!G59,0)</f>
        <v>0</v>
      </c>
      <c r="I55" s="16">
        <f>IFERROR('Data Sheet'!H59,0)</f>
        <v>1043</v>
      </c>
      <c r="J55" s="16">
        <f>IFERROR('Data Sheet'!I59,0)</f>
        <v>1219</v>
      </c>
      <c r="K55" s="16">
        <f>IFERROR('Data Sheet'!J59,0)</f>
        <v>1484</v>
      </c>
      <c r="L55" s="16">
        <f>IFERROR('Data Sheet'!K59,0)</f>
        <v>1648</v>
      </c>
    </row>
    <row r="56" spans="1:13" x14ac:dyDescent="0.35">
      <c r="B56" t="s">
        <v>20</v>
      </c>
      <c r="C56" s="16">
        <f>IFERROR('Data Sheet'!B60,0)</f>
        <v>8043</v>
      </c>
      <c r="D56" s="16">
        <f>IFERROR('Data Sheet'!C60,0)</f>
        <v>8685</v>
      </c>
      <c r="E56" s="16">
        <f>IFERROR('Data Sheet'!D60,0)</f>
        <v>10581</v>
      </c>
      <c r="F56" s="16">
        <f>IFERROR('Data Sheet'!E60,0)</f>
        <v>10663</v>
      </c>
      <c r="G56" s="16">
        <f>IFERROR('Data Sheet'!F60,0)</f>
        <v>11924</v>
      </c>
      <c r="H56" s="16">
        <f>IFERROR('Data Sheet'!G60,0)</f>
        <v>21066</v>
      </c>
      <c r="I56" s="16">
        <f>IFERROR('Data Sheet'!H60,0)</f>
        <v>20402</v>
      </c>
      <c r="J56" s="16">
        <f>IFERROR('Data Sheet'!I60,0)</f>
        <v>21554</v>
      </c>
      <c r="K56" s="16">
        <f>IFERROR('Data Sheet'!J60,0)</f>
        <v>25787</v>
      </c>
      <c r="L56" s="16">
        <f>IFERROR('Data Sheet'!K60,0)</f>
        <v>28813</v>
      </c>
    </row>
    <row r="57" spans="1:13" x14ac:dyDescent="0.35">
      <c r="B57" s="19" t="s">
        <v>83</v>
      </c>
      <c r="C57" s="20">
        <f>IFERROR('Data Sheet'!B61,0)</f>
        <v>14793</v>
      </c>
      <c r="D57" s="20">
        <f>IFERROR('Data Sheet'!C61,0)</f>
        <v>15706</v>
      </c>
      <c r="E57" s="20">
        <f>IFERROR('Data Sheet'!D61,0)</f>
        <v>17862</v>
      </c>
      <c r="F57" s="20">
        <f>IFERROR('Data Sheet'!E61,0)</f>
        <v>18629</v>
      </c>
      <c r="G57" s="20">
        <f>IFERROR('Data Sheet'!F61,0)</f>
        <v>20153</v>
      </c>
      <c r="H57" s="20">
        <f>IFERROR('Data Sheet'!G61,0)</f>
        <v>68740</v>
      </c>
      <c r="I57" s="20">
        <f>IFERROR('Data Sheet'!H61,0)</f>
        <v>70506</v>
      </c>
      <c r="J57" s="20">
        <f>IFERROR('Data Sheet'!I61,0)</f>
        <v>73077</v>
      </c>
      <c r="K57" s="20">
        <f>IFERROR('Data Sheet'!J61,0)</f>
        <v>78489</v>
      </c>
      <c r="L57" s="20">
        <f>IFERROR('Data Sheet'!K61,0)</f>
        <v>79863</v>
      </c>
    </row>
    <row r="59" spans="1:13" x14ac:dyDescent="0.35">
      <c r="B59" t="s">
        <v>84</v>
      </c>
      <c r="C59" s="16">
        <f>IFERROR('Data Sheet'!B62,0)</f>
        <v>3258</v>
      </c>
      <c r="D59" s="16">
        <f>IFERROR('Data Sheet'!C62,0)</f>
        <v>4419</v>
      </c>
      <c r="E59" s="16">
        <f>IFERROR('Data Sheet'!D62,0)</f>
        <v>4528</v>
      </c>
      <c r="F59" s="16">
        <f>IFERROR('Data Sheet'!E62,0)</f>
        <v>4715</v>
      </c>
      <c r="G59" s="16">
        <f>IFERROR('Data Sheet'!F62,0)</f>
        <v>5479</v>
      </c>
      <c r="H59" s="16">
        <f>IFERROR('Data Sheet'!G62,0)</f>
        <v>51443</v>
      </c>
      <c r="I59" s="16">
        <f>IFERROR('Data Sheet'!H62,0)</f>
        <v>51473</v>
      </c>
      <c r="J59" s="16">
        <f>IFERROR('Data Sheet'!I62,0)</f>
        <v>52678</v>
      </c>
      <c r="K59" s="16">
        <f>IFERROR('Data Sheet'!J62,0)</f>
        <v>53744</v>
      </c>
      <c r="L59" s="16">
        <f>IFERROR('Data Sheet'!K62,0)</f>
        <v>54335</v>
      </c>
    </row>
    <row r="60" spans="1:13" x14ac:dyDescent="0.35">
      <c r="B60" t="s">
        <v>18</v>
      </c>
      <c r="C60" s="16">
        <f>IFERROR('Data Sheet'!B63,0)</f>
        <v>408</v>
      </c>
      <c r="D60" s="16">
        <f>IFERROR('Data Sheet'!C63,0)</f>
        <v>229</v>
      </c>
      <c r="E60" s="16">
        <f>IFERROR('Data Sheet'!D63,0)</f>
        <v>461</v>
      </c>
      <c r="F60" s="16">
        <f>IFERROR('Data Sheet'!E63,0)</f>
        <v>406</v>
      </c>
      <c r="G60" s="16">
        <f>IFERROR('Data Sheet'!F63,0)</f>
        <v>597</v>
      </c>
      <c r="H60" s="16">
        <f>IFERROR('Data Sheet'!G63,0)</f>
        <v>745</v>
      </c>
      <c r="I60" s="16">
        <f>IFERROR('Data Sheet'!H63,0)</f>
        <v>1313</v>
      </c>
      <c r="J60" s="16">
        <f>IFERROR('Data Sheet'!I63,0)</f>
        <v>1132</v>
      </c>
      <c r="K60" s="16">
        <f>IFERROR('Data Sheet'!J63,0)</f>
        <v>1025</v>
      </c>
      <c r="L60" s="16">
        <f>IFERROR('Data Sheet'!K63,0)</f>
        <v>1009</v>
      </c>
    </row>
    <row r="61" spans="1:13" x14ac:dyDescent="0.35">
      <c r="B61" t="s">
        <v>17</v>
      </c>
      <c r="C61" s="16">
        <f>IFERROR('Data Sheet'!B64,0)</f>
        <v>2592</v>
      </c>
      <c r="D61" s="16">
        <f>IFERROR('Data Sheet'!C64,0)</f>
        <v>3794</v>
      </c>
      <c r="E61" s="16">
        <f>IFERROR('Data Sheet'!D64,0)</f>
        <v>2873</v>
      </c>
      <c r="F61" s="16">
        <f>IFERROR('Data Sheet'!E64,0)</f>
        <v>2716</v>
      </c>
      <c r="G61" s="16">
        <f>IFERROR('Data Sheet'!F64,0)</f>
        <v>1255</v>
      </c>
      <c r="H61" s="16">
        <f>IFERROR('Data Sheet'!G64,0)</f>
        <v>2709</v>
      </c>
      <c r="I61" s="16">
        <f>IFERROR('Data Sheet'!H64,0)</f>
        <v>3521</v>
      </c>
      <c r="J61" s="16">
        <f>IFERROR('Data Sheet'!I64,0)</f>
        <v>2882</v>
      </c>
      <c r="K61" s="16">
        <f>IFERROR('Data Sheet'!J64,0)</f>
        <v>4625</v>
      </c>
      <c r="L61" s="16">
        <f>IFERROR('Data Sheet'!K64,0)</f>
        <v>3810</v>
      </c>
    </row>
    <row r="62" spans="1:13" x14ac:dyDescent="0.35">
      <c r="B62" t="s">
        <v>16</v>
      </c>
      <c r="C62" s="16">
        <f>IFERROR('Data Sheet'!B65-SUM('Data Sheet'!B67:B69),0)</f>
        <v>1536</v>
      </c>
      <c r="D62" s="16">
        <f>IFERROR('Data Sheet'!C65-SUM('Data Sheet'!C67:C69),0)</f>
        <v>1810</v>
      </c>
      <c r="E62" s="16">
        <f>IFERROR('Data Sheet'!D65-SUM('Data Sheet'!D67:D69),0)</f>
        <v>2692</v>
      </c>
      <c r="F62" s="16">
        <f>IFERROR('Data Sheet'!E65-SUM('Data Sheet'!E67:E69),0)</f>
        <v>2645</v>
      </c>
      <c r="G62" s="16">
        <f>IFERROR('Data Sheet'!F65-SUM('Data Sheet'!F67:F69),0)</f>
        <v>3793</v>
      </c>
      <c r="H62" s="16">
        <f>IFERROR('Data Sheet'!G65-SUM('Data Sheet'!G67:G69),0)</f>
        <v>4035</v>
      </c>
      <c r="I62" s="16">
        <f>IFERROR('Data Sheet'!H65-SUM('Data Sheet'!H67:H69),0)</f>
        <v>4021</v>
      </c>
      <c r="J62" s="16">
        <f>IFERROR('Data Sheet'!I65-SUM('Data Sheet'!I67:I69),0)</f>
        <v>4377</v>
      </c>
      <c r="K62" s="16">
        <f>IFERROR('Data Sheet'!J65-SUM('Data Sheet'!J67:J69),0)</f>
        <v>4517</v>
      </c>
      <c r="L62" s="16">
        <f>IFERROR('Data Sheet'!K65-SUM('Data Sheet'!K67:K69),0)</f>
        <v>4921</v>
      </c>
    </row>
    <row r="63" spans="1:13" x14ac:dyDescent="0.35">
      <c r="B63" s="19" t="s">
        <v>85</v>
      </c>
      <c r="C63" s="20">
        <f>SUM(C59:C62)</f>
        <v>7794</v>
      </c>
      <c r="D63" s="20">
        <f t="shared" ref="D63:L63" si="18">SUM(D59:D62)</f>
        <v>10252</v>
      </c>
      <c r="E63" s="20">
        <f t="shared" si="18"/>
        <v>10554</v>
      </c>
      <c r="F63" s="20">
        <f t="shared" si="18"/>
        <v>10482</v>
      </c>
      <c r="G63" s="20">
        <f t="shared" si="18"/>
        <v>11124</v>
      </c>
      <c r="H63" s="20">
        <f t="shared" si="18"/>
        <v>58932</v>
      </c>
      <c r="I63" s="20">
        <f t="shared" si="18"/>
        <v>60328</v>
      </c>
      <c r="J63" s="20">
        <f t="shared" si="18"/>
        <v>61069</v>
      </c>
      <c r="K63" s="20">
        <f t="shared" si="18"/>
        <v>63911</v>
      </c>
      <c r="L63" s="20">
        <f t="shared" si="18"/>
        <v>64075</v>
      </c>
    </row>
    <row r="65" spans="1:13" x14ac:dyDescent="0.35">
      <c r="B65" t="s">
        <v>14</v>
      </c>
      <c r="C65" s="11">
        <f>IFERROR('Data Sheet'!B67,0)</f>
        <v>1264</v>
      </c>
      <c r="D65" s="11">
        <f>IFERROR('Data Sheet'!C67,0)</f>
        <v>1085</v>
      </c>
      <c r="E65" s="11">
        <f>IFERROR('Data Sheet'!D67,0)</f>
        <v>1310</v>
      </c>
      <c r="F65" s="11">
        <f>IFERROR('Data Sheet'!E67,0)</f>
        <v>1816</v>
      </c>
      <c r="G65" s="11">
        <f>IFERROR('Data Sheet'!F67,0)</f>
        <v>1149</v>
      </c>
      <c r="H65" s="11">
        <f>IFERROR('Data Sheet'!G67,0)</f>
        <v>1758</v>
      </c>
      <c r="I65" s="11">
        <f>IFERROR('Data Sheet'!H67,0)</f>
        <v>2236</v>
      </c>
      <c r="J65" s="11">
        <f>IFERROR('Data Sheet'!I67,0)</f>
        <v>3079</v>
      </c>
      <c r="K65" s="11">
        <f>IFERROR('Data Sheet'!J67,0)</f>
        <v>2997</v>
      </c>
      <c r="L65" s="11">
        <f>IFERROR('Data Sheet'!K67,0)</f>
        <v>3819</v>
      </c>
    </row>
    <row r="66" spans="1:13" x14ac:dyDescent="0.35">
      <c r="B66" t="s">
        <v>13</v>
      </c>
      <c r="C66" s="11">
        <f>IFERROR('Data Sheet'!B68,0)</f>
        <v>2726</v>
      </c>
      <c r="D66" s="11">
        <f>IFERROR('Data Sheet'!C68,0)</f>
        <v>2541</v>
      </c>
      <c r="E66" s="11">
        <f>IFERROR('Data Sheet'!D68,0)</f>
        <v>2513</v>
      </c>
      <c r="F66" s="11">
        <f>IFERROR('Data Sheet'!E68,0)</f>
        <v>2574</v>
      </c>
      <c r="G66" s="11">
        <f>IFERROR('Data Sheet'!F68,0)</f>
        <v>2767</v>
      </c>
      <c r="H66" s="11">
        <f>IFERROR('Data Sheet'!G68,0)</f>
        <v>3579</v>
      </c>
      <c r="I66" s="11">
        <f>IFERROR('Data Sheet'!H68,0)</f>
        <v>4096</v>
      </c>
      <c r="J66" s="11">
        <f>IFERROR('Data Sheet'!I68,0)</f>
        <v>4251</v>
      </c>
      <c r="K66" s="11">
        <f>IFERROR('Data Sheet'!J68,0)</f>
        <v>4022</v>
      </c>
      <c r="L66" s="11">
        <f>IFERROR('Data Sheet'!K68,0)</f>
        <v>4415</v>
      </c>
    </row>
    <row r="67" spans="1:13" x14ac:dyDescent="0.35">
      <c r="B67" t="s">
        <v>12</v>
      </c>
      <c r="C67" s="11">
        <f>IFERROR('Data Sheet'!B69,0)</f>
        <v>3009</v>
      </c>
      <c r="D67" s="11">
        <f>IFERROR('Data Sheet'!C69,0)</f>
        <v>1828</v>
      </c>
      <c r="E67" s="11">
        <f>IFERROR('Data Sheet'!D69,0)</f>
        <v>3485</v>
      </c>
      <c r="F67" s="11">
        <f>IFERROR('Data Sheet'!E69,0)</f>
        <v>3757</v>
      </c>
      <c r="G67" s="11">
        <f>IFERROR('Data Sheet'!F69,0)</f>
        <v>5113</v>
      </c>
      <c r="H67" s="11">
        <f>IFERROR('Data Sheet'!G69,0)</f>
        <v>4471</v>
      </c>
      <c r="I67" s="11">
        <f>IFERROR('Data Sheet'!H69,0)</f>
        <v>3846</v>
      </c>
      <c r="J67" s="11">
        <f>IFERROR('Data Sheet'!I69,0)</f>
        <v>4678</v>
      </c>
      <c r="K67" s="11">
        <f>IFERROR('Data Sheet'!J69,0)</f>
        <v>7559</v>
      </c>
      <c r="L67" s="11">
        <f>IFERROR('Data Sheet'!K69,0)</f>
        <v>7554</v>
      </c>
    </row>
    <row r="68" spans="1:13" x14ac:dyDescent="0.35">
      <c r="B68" s="19" t="s">
        <v>86</v>
      </c>
      <c r="C68" s="20">
        <f>IFERROR(SUM(C65:C67),0)</f>
        <v>6999</v>
      </c>
      <c r="D68" s="20">
        <f t="shared" ref="D68:L68" si="19">IFERROR(SUM(D65:D67),0)</f>
        <v>5454</v>
      </c>
      <c r="E68" s="20">
        <f t="shared" si="19"/>
        <v>7308</v>
      </c>
      <c r="F68" s="20">
        <f t="shared" si="19"/>
        <v>8147</v>
      </c>
      <c r="G68" s="20">
        <f t="shared" si="19"/>
        <v>9029</v>
      </c>
      <c r="H68" s="20">
        <f t="shared" si="19"/>
        <v>9808</v>
      </c>
      <c r="I68" s="20">
        <f t="shared" si="19"/>
        <v>10178</v>
      </c>
      <c r="J68" s="20">
        <f t="shared" si="19"/>
        <v>12008</v>
      </c>
      <c r="K68" s="20">
        <f t="shared" si="19"/>
        <v>14578</v>
      </c>
      <c r="L68" s="20">
        <f t="shared" si="19"/>
        <v>15788</v>
      </c>
    </row>
    <row r="70" spans="1:13" x14ac:dyDescent="0.35">
      <c r="B70" s="19" t="s">
        <v>87</v>
      </c>
      <c r="C70" s="20">
        <f>SUM(C68,C63)</f>
        <v>14793</v>
      </c>
      <c r="D70" s="20">
        <f t="shared" ref="D70:L70" si="20">SUM(D68,D63)</f>
        <v>15706</v>
      </c>
      <c r="E70" s="20">
        <f t="shared" si="20"/>
        <v>17862</v>
      </c>
      <c r="F70" s="20">
        <f t="shared" si="20"/>
        <v>18629</v>
      </c>
      <c r="G70" s="20">
        <f t="shared" si="20"/>
        <v>20153</v>
      </c>
      <c r="H70" s="20">
        <f t="shared" si="20"/>
        <v>68740</v>
      </c>
      <c r="I70" s="20">
        <f t="shared" si="20"/>
        <v>70506</v>
      </c>
      <c r="J70" s="20">
        <f t="shared" si="20"/>
        <v>73077</v>
      </c>
      <c r="K70" s="20">
        <f t="shared" si="20"/>
        <v>78489</v>
      </c>
      <c r="L70" s="20">
        <f t="shared" si="20"/>
        <v>79863</v>
      </c>
    </row>
    <row r="72" spans="1:13" ht="15.5" x14ac:dyDescent="0.35">
      <c r="A72" s="212" t="s">
        <v>58</v>
      </c>
      <c r="B72" s="219" t="s">
        <v>107</v>
      </c>
      <c r="C72" s="220"/>
      <c r="D72" s="220"/>
      <c r="E72" s="220"/>
      <c r="F72" s="220"/>
      <c r="G72" s="220"/>
      <c r="H72" s="220"/>
      <c r="I72" s="220"/>
      <c r="J72" s="220"/>
      <c r="K72" s="220"/>
      <c r="L72" s="220"/>
      <c r="M72" s="220"/>
    </row>
    <row r="73" spans="1:13" x14ac:dyDescent="0.35">
      <c r="B73" s="10" t="s">
        <v>109</v>
      </c>
    </row>
    <row r="74" spans="1:13" x14ac:dyDescent="0.35">
      <c r="B74" t="s">
        <v>89</v>
      </c>
      <c r="C74" s="16">
        <f>IFERROR('Cash Flow Data'!H4,0)</f>
        <v>6025</v>
      </c>
      <c r="D74" s="16">
        <f>IFERROR('Cash Flow Data'!I4,0)</f>
        <v>6512</v>
      </c>
      <c r="E74" s="16">
        <f>IFERROR('Cash Flow Data'!J4,0)</f>
        <v>7485</v>
      </c>
      <c r="F74" s="16">
        <f>IFERROR('Cash Flow Data'!K4,0)</f>
        <v>8909</v>
      </c>
      <c r="G74" s="16">
        <f>IFERROR('Cash Flow Data'!L4,0)</f>
        <v>9723</v>
      </c>
      <c r="H74" s="16">
        <f>IFERROR('Cash Flow Data'!M4,0)</f>
        <v>11672</v>
      </c>
      <c r="I74" s="16">
        <f>IFERROR('Cash Flow Data'!N4,0)</f>
        <v>12829</v>
      </c>
      <c r="J74" s="16">
        <f>IFERROR('Cash Flow Data'!O4,0)</f>
        <v>14089</v>
      </c>
      <c r="K74" s="16">
        <f>IFERROR('Cash Flow Data'!P4,0)</f>
        <v>14537</v>
      </c>
      <c r="L74" s="16">
        <f>IFERROR('Cash Flow Data'!Q4,0)</f>
        <v>14942</v>
      </c>
    </row>
    <row r="75" spans="1:13" x14ac:dyDescent="0.35">
      <c r="B75" t="s">
        <v>14</v>
      </c>
      <c r="C75" s="16">
        <f>IFERROR('Cash Flow Data'!H5,0)</f>
        <v>-257</v>
      </c>
      <c r="D75" s="16">
        <f>IFERROR('Cash Flow Data'!I5,0)</f>
        <v>173</v>
      </c>
      <c r="E75" s="16">
        <f>IFERROR('Cash Flow Data'!J5,0)</f>
        <v>0</v>
      </c>
      <c r="F75" s="16">
        <f>IFERROR('Cash Flow Data'!K5,0)</f>
        <v>0</v>
      </c>
      <c r="G75" s="16">
        <f>IFERROR('Cash Flow Data'!L5,0)</f>
        <v>0</v>
      </c>
      <c r="H75" s="16">
        <f>IFERROR('Cash Flow Data'!M5,0)</f>
        <v>0</v>
      </c>
      <c r="I75" s="16">
        <f>IFERROR('Cash Flow Data'!N5,0)</f>
        <v>0</v>
      </c>
      <c r="J75" s="16">
        <f>IFERROR('Cash Flow Data'!O5,0)</f>
        <v>0</v>
      </c>
      <c r="K75" s="16">
        <f>IFERROR('Cash Flow Data'!P5,0)</f>
        <v>0</v>
      </c>
      <c r="L75" s="16">
        <f>IFERROR('Cash Flow Data'!Q5,0)</f>
        <v>0</v>
      </c>
    </row>
    <row r="76" spans="1:13" x14ac:dyDescent="0.35">
      <c r="B76" t="s">
        <v>13</v>
      </c>
      <c r="C76" s="16">
        <f>IFERROR('Cash Flow Data'!H6,0)</f>
        <v>89</v>
      </c>
      <c r="D76" s="16">
        <f>IFERROR('Cash Flow Data'!I6,0)</f>
        <v>37</v>
      </c>
      <c r="E76" s="16">
        <f>IFERROR('Cash Flow Data'!J6,0)</f>
        <v>-146</v>
      </c>
      <c r="F76" s="16">
        <f>IFERROR('Cash Flow Data'!K6,0)</f>
        <v>-195</v>
      </c>
      <c r="G76" s="16">
        <f>IFERROR('Cash Flow Data'!L6,0)</f>
        <v>-331</v>
      </c>
      <c r="H76" s="16">
        <f>IFERROR('Cash Flow Data'!M6,0)</f>
        <v>-543</v>
      </c>
      <c r="I76" s="16">
        <f>IFERROR('Cash Flow Data'!N6,0)</f>
        <v>-758</v>
      </c>
      <c r="J76" s="16">
        <f>IFERROR('Cash Flow Data'!O6,0)</f>
        <v>-339</v>
      </c>
      <c r="K76" s="16">
        <f>IFERROR('Cash Flow Data'!P6,0)</f>
        <v>74</v>
      </c>
      <c r="L76" s="16">
        <f>IFERROR('Cash Flow Data'!Q6,0)</f>
        <v>-584</v>
      </c>
    </row>
    <row r="77" spans="1:13" x14ac:dyDescent="0.35">
      <c r="B77" t="s">
        <v>90</v>
      </c>
      <c r="C77" s="16">
        <f>IFERROR('Cash Flow Data'!H7,0)</f>
        <v>164</v>
      </c>
      <c r="D77" s="16">
        <f>IFERROR('Cash Flow Data'!I7,0)</f>
        <v>501</v>
      </c>
      <c r="E77" s="16">
        <f>IFERROR('Cash Flow Data'!J7,0)</f>
        <v>0</v>
      </c>
      <c r="F77" s="16">
        <f>IFERROR('Cash Flow Data'!K7,0)</f>
        <v>0</v>
      </c>
      <c r="G77" s="16">
        <f>IFERROR('Cash Flow Data'!L7,0)</f>
        <v>0</v>
      </c>
      <c r="H77" s="16">
        <f>IFERROR('Cash Flow Data'!M7,0)</f>
        <v>0</v>
      </c>
      <c r="I77" s="16">
        <f>IFERROR('Cash Flow Data'!N7,0)</f>
        <v>0</v>
      </c>
      <c r="J77" s="16">
        <f>IFERROR('Cash Flow Data'!O7,0)</f>
        <v>0</v>
      </c>
      <c r="K77" s="16">
        <f>IFERROR('Cash Flow Data'!P7,0)</f>
        <v>0</v>
      </c>
      <c r="L77" s="16">
        <f>IFERROR('Cash Flow Data'!Q7,0)</f>
        <v>0</v>
      </c>
    </row>
    <row r="78" spans="1:13" x14ac:dyDescent="0.35">
      <c r="B78" t="s">
        <v>234</v>
      </c>
      <c r="C78" s="16">
        <f>IFERROR('Cash Flow Data'!H8,0)</f>
        <v>0</v>
      </c>
      <c r="D78" s="16">
        <f>IFERROR('Cash Flow Data'!I8,0)</f>
        <v>0</v>
      </c>
      <c r="E78" s="16">
        <f>IFERROR('Cash Flow Data'!J8,0)</f>
        <v>0</v>
      </c>
      <c r="F78" s="16">
        <f>IFERROR('Cash Flow Data'!K8,0)</f>
        <v>0</v>
      </c>
      <c r="G78" s="16">
        <f>IFERROR('Cash Flow Data'!L8,0)</f>
        <v>0</v>
      </c>
      <c r="H78" s="16">
        <f>IFERROR('Cash Flow Data'!M8,0)</f>
        <v>0</v>
      </c>
      <c r="I78" s="16">
        <f>IFERROR('Cash Flow Data'!N8,0)</f>
        <v>0</v>
      </c>
      <c r="J78" s="16">
        <f>IFERROR('Cash Flow Data'!O8,0)</f>
        <v>0</v>
      </c>
      <c r="K78" s="16">
        <f>IFERROR('Cash Flow Data'!P8,0)</f>
        <v>0</v>
      </c>
      <c r="L78" s="16">
        <f>IFERROR('Cash Flow Data'!Q8,0)</f>
        <v>0</v>
      </c>
    </row>
    <row r="79" spans="1:13" x14ac:dyDescent="0.35">
      <c r="B79" t="s">
        <v>235</v>
      </c>
      <c r="C79" s="16">
        <f>IFERROR('Cash Flow Data'!H9,0)</f>
        <v>0</v>
      </c>
      <c r="D79" s="16">
        <f>IFERROR('Cash Flow Data'!I9,0)</f>
        <v>-46</v>
      </c>
      <c r="E79" s="16">
        <f>IFERROR('Cash Flow Data'!J9,0)</f>
        <v>0</v>
      </c>
      <c r="F79" s="16">
        <f>IFERROR('Cash Flow Data'!K9,0)</f>
        <v>0</v>
      </c>
      <c r="G79" s="16">
        <f>IFERROR('Cash Flow Data'!L9,0)</f>
        <v>0</v>
      </c>
      <c r="H79" s="16">
        <f>IFERROR('Cash Flow Data'!M9,0)</f>
        <v>0</v>
      </c>
      <c r="I79" s="16">
        <f>IFERROR('Cash Flow Data'!N9,0)</f>
        <v>0</v>
      </c>
      <c r="J79" s="16">
        <f>IFERROR('Cash Flow Data'!O9,0)</f>
        <v>0</v>
      </c>
      <c r="K79" s="16">
        <f>IFERROR('Cash Flow Data'!P9,0)</f>
        <v>0</v>
      </c>
      <c r="L79" s="16">
        <f>IFERROR('Cash Flow Data'!Q9,0)</f>
        <v>0</v>
      </c>
    </row>
    <row r="80" spans="1:13" x14ac:dyDescent="0.35">
      <c r="B80" t="s">
        <v>236</v>
      </c>
      <c r="C80" s="16">
        <f>IFERROR('Cash Flow Data'!H10,0)</f>
        <v>-77</v>
      </c>
      <c r="D80" s="16">
        <f>IFERROR('Cash Flow Data'!I10,0)</f>
        <v>-99</v>
      </c>
      <c r="E80" s="16">
        <f>IFERROR('Cash Flow Data'!J10,0)</f>
        <v>982</v>
      </c>
      <c r="F80" s="16">
        <f>IFERROR('Cash Flow Data'!K10,0)</f>
        <v>-147</v>
      </c>
      <c r="G80" s="16">
        <f>IFERROR('Cash Flow Data'!L10,0)</f>
        <v>742</v>
      </c>
      <c r="H80" s="16">
        <f>IFERROR('Cash Flow Data'!M10,0)</f>
        <v>442</v>
      </c>
      <c r="I80" s="16">
        <f>IFERROR('Cash Flow Data'!N10,0)</f>
        <v>-242</v>
      </c>
      <c r="J80" s="16">
        <f>IFERROR('Cash Flow Data'!O10,0)</f>
        <v>-621</v>
      </c>
      <c r="K80" s="16">
        <f>IFERROR('Cash Flow Data'!P10,0)</f>
        <v>1239</v>
      </c>
      <c r="L80" s="16">
        <f>IFERROR('Cash Flow Data'!Q10,0)</f>
        <v>-204</v>
      </c>
    </row>
    <row r="81" spans="2:12" x14ac:dyDescent="0.35">
      <c r="B81" t="s">
        <v>237</v>
      </c>
      <c r="C81" s="16">
        <f>IFERROR('Cash Flow Data'!H11,0)</f>
        <v>-1765</v>
      </c>
      <c r="D81" s="16">
        <f>IFERROR('Cash Flow Data'!I11,0)</f>
        <v>-1859</v>
      </c>
      <c r="E81" s="16">
        <f>IFERROR('Cash Flow Data'!J11,0)</f>
        <v>-2264</v>
      </c>
      <c r="F81" s="16">
        <f>IFERROR('Cash Flow Data'!K11,0)</f>
        <v>-2767</v>
      </c>
      <c r="G81" s="16">
        <f>IFERROR('Cash Flow Data'!L11,0)</f>
        <v>-2505</v>
      </c>
      <c r="H81" s="16">
        <f>IFERROR('Cash Flow Data'!M11,0)</f>
        <v>-2407</v>
      </c>
      <c r="I81" s="16">
        <f>IFERROR('Cash Flow Data'!N11,0)</f>
        <v>-2784</v>
      </c>
      <c r="J81" s="16">
        <f>IFERROR('Cash Flow Data'!O11,0)</f>
        <v>-3138</v>
      </c>
      <c r="K81" s="16">
        <f>IFERROR('Cash Flow Data'!P11,0)</f>
        <v>-381</v>
      </c>
      <c r="L81" s="16">
        <f>IFERROR('Cash Flow Data'!Q11,0)</f>
        <v>-2268</v>
      </c>
    </row>
    <row r="82" spans="2:12" x14ac:dyDescent="0.35">
      <c r="B82" t="s">
        <v>238</v>
      </c>
      <c r="C82" s="16">
        <f>IFERROR('Cash Flow Data'!H12,0)</f>
        <v>-8</v>
      </c>
      <c r="D82" s="16">
        <f>IFERROR('Cash Flow Data'!I12,0)</f>
        <v>-21</v>
      </c>
      <c r="E82" s="16">
        <f>IFERROR('Cash Flow Data'!J12,0)</f>
        <v>0</v>
      </c>
      <c r="F82" s="16">
        <f>IFERROR('Cash Flow Data'!K12,0)</f>
        <v>0</v>
      </c>
      <c r="G82" s="16">
        <f>IFERROR('Cash Flow Data'!L12,0)</f>
        <v>0</v>
      </c>
      <c r="H82" s="16">
        <f>IFERROR('Cash Flow Data'!M12,0)</f>
        <v>0</v>
      </c>
      <c r="I82" s="16">
        <f>IFERROR('Cash Flow Data'!N12,0)</f>
        <v>0</v>
      </c>
      <c r="J82" s="16">
        <f>IFERROR('Cash Flow Data'!O12,0)</f>
        <v>0</v>
      </c>
      <c r="K82" s="16">
        <f>IFERROR('Cash Flow Data'!P12,0)</f>
        <v>0</v>
      </c>
      <c r="L82" s="16">
        <f>IFERROR('Cash Flow Data'!Q12,0)</f>
        <v>0</v>
      </c>
    </row>
    <row r="83" spans="2:12" x14ac:dyDescent="0.35">
      <c r="B83" t="s">
        <v>239</v>
      </c>
      <c r="C83" s="16">
        <f>IFERROR('Cash Flow Data'!H13,0)</f>
        <v>0</v>
      </c>
      <c r="D83" s="16">
        <f>IFERROR('Cash Flow Data'!I13,0)</f>
        <v>-13</v>
      </c>
      <c r="E83" s="16">
        <f>IFERROR('Cash Flow Data'!J13,0)</f>
        <v>2</v>
      </c>
      <c r="F83" s="16">
        <f>IFERROR('Cash Flow Data'!K13,0)</f>
        <v>0</v>
      </c>
      <c r="G83" s="16">
        <f>IFERROR('Cash Flow Data'!L13,0)</f>
        <v>-6</v>
      </c>
      <c r="H83" s="16">
        <f>IFERROR('Cash Flow Data'!M13,0)</f>
        <v>-1</v>
      </c>
      <c r="I83" s="16">
        <f>IFERROR('Cash Flow Data'!N13,0)</f>
        <v>3</v>
      </c>
      <c r="J83" s="16">
        <f>IFERROR('Cash Flow Data'!O13,0)</f>
        <v>0</v>
      </c>
      <c r="K83" s="16">
        <f>IFERROR('Cash Flow Data'!P13,0)</f>
        <v>0</v>
      </c>
      <c r="L83" s="16">
        <f>IFERROR('Cash Flow Data'!Q13,0)</f>
        <v>0</v>
      </c>
    </row>
    <row r="84" spans="2:12" x14ac:dyDescent="0.35">
      <c r="B84" s="10" t="s">
        <v>108</v>
      </c>
      <c r="C84" s="18">
        <f>SUM(C74:C83)</f>
        <v>4171</v>
      </c>
      <c r="D84" s="18">
        <f t="shared" ref="D84:L84" si="21">SUM(D74:D83)</f>
        <v>5185</v>
      </c>
      <c r="E84" s="18">
        <f t="shared" si="21"/>
        <v>6059</v>
      </c>
      <c r="F84" s="18">
        <f t="shared" si="21"/>
        <v>5800</v>
      </c>
      <c r="G84" s="18">
        <f t="shared" si="21"/>
        <v>7623</v>
      </c>
      <c r="H84" s="18">
        <f t="shared" si="21"/>
        <v>9163</v>
      </c>
      <c r="I84" s="18">
        <f t="shared" si="21"/>
        <v>9048</v>
      </c>
      <c r="J84" s="18">
        <f t="shared" si="21"/>
        <v>9991</v>
      </c>
      <c r="K84" s="18">
        <f t="shared" si="21"/>
        <v>15469</v>
      </c>
      <c r="L84" s="18">
        <f t="shared" si="21"/>
        <v>11886</v>
      </c>
    </row>
    <row r="86" spans="2:12" x14ac:dyDescent="0.35">
      <c r="B86" s="10" t="s">
        <v>110</v>
      </c>
    </row>
    <row r="87" spans="2:12" x14ac:dyDescent="0.35">
      <c r="B87" t="s">
        <v>92</v>
      </c>
      <c r="C87" s="16">
        <f>IFERROR('Cash Flow Data'!H15,0)</f>
        <v>-810</v>
      </c>
      <c r="D87" s="16">
        <f>IFERROR('Cash Flow Data'!I15,0)</f>
        <v>-1113</v>
      </c>
      <c r="E87" s="16">
        <f>IFERROR('Cash Flow Data'!J15,0)</f>
        <v>-895</v>
      </c>
      <c r="F87" s="16">
        <f>IFERROR('Cash Flow Data'!K15,0)</f>
        <v>-767</v>
      </c>
      <c r="G87" s="16">
        <f>IFERROR('Cash Flow Data'!L15,0)</f>
        <v>-862</v>
      </c>
      <c r="H87" s="16">
        <f>IFERROR('Cash Flow Data'!M15,0)</f>
        <v>-4163</v>
      </c>
      <c r="I87" s="16">
        <f>IFERROR('Cash Flow Data'!N15,0)</f>
        <v>-1228</v>
      </c>
      <c r="J87" s="16">
        <f>IFERROR('Cash Flow Data'!O15,0)</f>
        <v>-1192</v>
      </c>
      <c r="K87" s="16">
        <f>IFERROR('Cash Flow Data'!P15,0)</f>
        <v>-1477</v>
      </c>
      <c r="L87" s="16">
        <f>IFERROR('Cash Flow Data'!Q15,0)</f>
        <v>-1275</v>
      </c>
    </row>
    <row r="88" spans="2:12" x14ac:dyDescent="0.35">
      <c r="B88" t="s">
        <v>93</v>
      </c>
      <c r="C88" s="16">
        <f>IFERROR('Cash Flow Data'!H16,0)</f>
        <v>99</v>
      </c>
      <c r="D88" s="16">
        <f>IFERROR('Cash Flow Data'!I16,0)</f>
        <v>176</v>
      </c>
      <c r="E88" s="16">
        <f>IFERROR('Cash Flow Data'!J16,0)</f>
        <v>32</v>
      </c>
      <c r="F88" s="16">
        <f>IFERROR('Cash Flow Data'!K16,0)</f>
        <v>13</v>
      </c>
      <c r="G88" s="16">
        <f>IFERROR('Cash Flow Data'!L16,0)</f>
        <v>52</v>
      </c>
      <c r="H88" s="16">
        <f>IFERROR('Cash Flow Data'!M16,0)</f>
        <v>97</v>
      </c>
      <c r="I88" s="16">
        <f>IFERROR('Cash Flow Data'!N16,0)</f>
        <v>175</v>
      </c>
      <c r="J88" s="16">
        <f>IFERROR('Cash Flow Data'!O16,0)</f>
        <v>181</v>
      </c>
      <c r="K88" s="16">
        <f>IFERROR('Cash Flow Data'!P16,0)</f>
        <v>20</v>
      </c>
      <c r="L88" s="16">
        <f>IFERROR('Cash Flow Data'!Q16,0)</f>
        <v>13</v>
      </c>
    </row>
    <row r="89" spans="2:12" x14ac:dyDescent="0.35">
      <c r="B89" t="s">
        <v>94</v>
      </c>
      <c r="C89" s="16">
        <f>IFERROR('Cash Flow Data'!H17,0)</f>
        <v>-20666</v>
      </c>
      <c r="D89" s="16">
        <f>IFERROR('Cash Flow Data'!I17,0)</f>
        <v>-31214</v>
      </c>
      <c r="E89" s="16">
        <f>IFERROR('Cash Flow Data'!J17,0)</f>
        <v>-51855</v>
      </c>
      <c r="F89" s="16">
        <f>IFERROR('Cash Flow Data'!K17,0)</f>
        <v>-74365</v>
      </c>
      <c r="G89" s="16">
        <f>IFERROR('Cash Flow Data'!L17,0)</f>
        <v>-36090</v>
      </c>
      <c r="H89" s="16">
        <f>IFERROR('Cash Flow Data'!M17,0)</f>
        <v>-39920</v>
      </c>
      <c r="I89" s="16">
        <f>IFERROR('Cash Flow Data'!N17,0)</f>
        <v>-48522</v>
      </c>
      <c r="J89" s="16">
        <f>IFERROR('Cash Flow Data'!O17,0)</f>
        <v>-22649</v>
      </c>
      <c r="K89" s="16">
        <f>IFERROR('Cash Flow Data'!P17,0)</f>
        <v>-21337</v>
      </c>
      <c r="L89" s="16">
        <f>IFERROR('Cash Flow Data'!Q17,0)</f>
        <v>-22957</v>
      </c>
    </row>
    <row r="90" spans="2:12" x14ac:dyDescent="0.35">
      <c r="B90" t="s">
        <v>95</v>
      </c>
      <c r="C90" s="16">
        <f>IFERROR('Cash Flow Data'!H18,0)</f>
        <v>20937</v>
      </c>
      <c r="D90" s="16">
        <f>IFERROR('Cash Flow Data'!I18,0)</f>
        <v>30083</v>
      </c>
      <c r="E90" s="16">
        <f>IFERROR('Cash Flow Data'!J18,0)</f>
        <v>52897</v>
      </c>
      <c r="F90" s="16">
        <f>IFERROR('Cash Flow Data'!K18,0)</f>
        <v>74691</v>
      </c>
      <c r="G90" s="16">
        <f>IFERROR('Cash Flow Data'!L18,0)</f>
        <v>37690</v>
      </c>
      <c r="H90" s="16">
        <f>IFERROR('Cash Flow Data'!M18,0)</f>
        <v>38486</v>
      </c>
      <c r="I90" s="16">
        <f>IFERROR('Cash Flow Data'!N18,0)</f>
        <v>47786</v>
      </c>
      <c r="J90" s="16">
        <f>IFERROR('Cash Flow Data'!O18,0)</f>
        <v>23462</v>
      </c>
      <c r="K90" s="16">
        <f>IFERROR('Cash Flow Data'!P18,0)</f>
        <v>19846</v>
      </c>
      <c r="L90" s="16">
        <f>IFERROR('Cash Flow Data'!Q18,0)</f>
        <v>23987</v>
      </c>
    </row>
    <row r="91" spans="2:12" x14ac:dyDescent="0.35">
      <c r="B91" t="s">
        <v>96</v>
      </c>
      <c r="C91" s="16">
        <f>IFERROR('Cash Flow Data'!H19,0)</f>
        <v>315</v>
      </c>
      <c r="D91" s="16">
        <f>IFERROR('Cash Flow Data'!I19,0)</f>
        <v>264</v>
      </c>
      <c r="E91" s="16">
        <f>IFERROR('Cash Flow Data'!J19,0)</f>
        <v>297</v>
      </c>
      <c r="F91" s="16">
        <f>IFERROR('Cash Flow Data'!K19,0)</f>
        <v>289</v>
      </c>
      <c r="G91" s="16">
        <f>IFERROR('Cash Flow Data'!L19,0)</f>
        <v>351</v>
      </c>
      <c r="H91" s="16">
        <f>IFERROR('Cash Flow Data'!M19,0)</f>
        <v>277</v>
      </c>
      <c r="I91" s="16">
        <f>IFERROR('Cash Flow Data'!N19,0)</f>
        <v>161</v>
      </c>
      <c r="J91" s="16">
        <f>IFERROR('Cash Flow Data'!O19,0)</f>
        <v>259</v>
      </c>
      <c r="K91" s="16">
        <f>IFERROR('Cash Flow Data'!P19,0)</f>
        <v>425</v>
      </c>
      <c r="L91" s="16">
        <f>IFERROR('Cash Flow Data'!Q19,0)</f>
        <v>835</v>
      </c>
    </row>
    <row r="92" spans="2:12" x14ac:dyDescent="0.35">
      <c r="B92" t="s">
        <v>97</v>
      </c>
      <c r="C92" s="16">
        <f>IFERROR('Cash Flow Data'!H20,0)</f>
        <v>33</v>
      </c>
      <c r="D92" s="16">
        <f>IFERROR('Cash Flow Data'!I20,0)</f>
        <v>14</v>
      </c>
      <c r="E92" s="16">
        <f>IFERROR('Cash Flow Data'!J20,0)</f>
        <v>0</v>
      </c>
      <c r="F92" s="16">
        <f>IFERROR('Cash Flow Data'!K20,0)</f>
        <v>1</v>
      </c>
      <c r="G92" s="16">
        <f>IFERROR('Cash Flow Data'!L20,0)</f>
        <v>1</v>
      </c>
      <c r="H92" s="16">
        <f>IFERROR('Cash Flow Data'!M20,0)</f>
        <v>1</v>
      </c>
      <c r="I92" s="16">
        <f>IFERROR('Cash Flow Data'!N20,0)</f>
        <v>1</v>
      </c>
      <c r="J92" s="16">
        <f>IFERROR('Cash Flow Data'!O20,0)</f>
        <v>2</v>
      </c>
      <c r="K92" s="16">
        <f>IFERROR('Cash Flow Data'!P20,0)</f>
        <v>3</v>
      </c>
      <c r="L92" s="16">
        <f>IFERROR('Cash Flow Data'!Q20,0)</f>
        <v>0</v>
      </c>
    </row>
    <row r="93" spans="2:12" x14ac:dyDescent="0.35">
      <c r="B93" t="s">
        <v>240</v>
      </c>
      <c r="C93" s="16">
        <f>IFERROR('Cash Flow Data'!H21,0)</f>
        <v>0</v>
      </c>
      <c r="D93" s="16">
        <f>IFERROR('Cash Flow Data'!I21,0)</f>
        <v>0</v>
      </c>
      <c r="E93" s="16">
        <f>IFERROR('Cash Flow Data'!J21,0)</f>
        <v>0</v>
      </c>
      <c r="F93" s="16">
        <f>IFERROR('Cash Flow Data'!K21,0)</f>
        <v>0</v>
      </c>
      <c r="G93" s="16">
        <f>IFERROR('Cash Flow Data'!L21,0)</f>
        <v>0</v>
      </c>
      <c r="H93" s="16">
        <f>IFERROR('Cash Flow Data'!M21,0)</f>
        <v>0</v>
      </c>
      <c r="I93" s="16">
        <f>IFERROR('Cash Flow Data'!N21,0)</f>
        <v>0</v>
      </c>
      <c r="J93" s="16">
        <f>IFERROR('Cash Flow Data'!O21,0)</f>
        <v>0</v>
      </c>
      <c r="K93" s="16">
        <f>IFERROR('Cash Flow Data'!P21,0)</f>
        <v>0</v>
      </c>
      <c r="L93" s="16">
        <f>IFERROR('Cash Flow Data'!Q21,0)</f>
        <v>0</v>
      </c>
    </row>
    <row r="94" spans="2:12" x14ac:dyDescent="0.35">
      <c r="B94" t="s">
        <v>241</v>
      </c>
      <c r="C94" s="16">
        <f>IFERROR('Cash Flow Data'!H22,0)</f>
        <v>0</v>
      </c>
      <c r="D94" s="16">
        <f>IFERROR('Cash Flow Data'!I22,0)</f>
        <v>0</v>
      </c>
      <c r="E94" s="16">
        <f>IFERROR('Cash Flow Data'!J22,0)</f>
        <v>0</v>
      </c>
      <c r="F94" s="16">
        <f>IFERROR('Cash Flow Data'!K22,0)</f>
        <v>0</v>
      </c>
      <c r="G94" s="16">
        <f>IFERROR('Cash Flow Data'!L22,0)</f>
        <v>0</v>
      </c>
      <c r="H94" s="16">
        <f>IFERROR('Cash Flow Data'!M22,0)</f>
        <v>0</v>
      </c>
      <c r="I94" s="16">
        <f>IFERROR('Cash Flow Data'!N22,0)</f>
        <v>0</v>
      </c>
      <c r="J94" s="16">
        <f>IFERROR('Cash Flow Data'!O22,0)</f>
        <v>0</v>
      </c>
      <c r="K94" s="16">
        <f>IFERROR('Cash Flow Data'!P22,0)</f>
        <v>0</v>
      </c>
      <c r="L94" s="16">
        <f>IFERROR('Cash Flow Data'!Q22,0)</f>
        <v>0</v>
      </c>
    </row>
    <row r="95" spans="2:12" x14ac:dyDescent="0.35">
      <c r="B95" t="s">
        <v>242</v>
      </c>
      <c r="C95" s="16">
        <f>IFERROR('Cash Flow Data'!H23,0)</f>
        <v>161</v>
      </c>
      <c r="D95" s="16">
        <f>IFERROR('Cash Flow Data'!I23,0)</f>
        <v>20</v>
      </c>
      <c r="E95" s="16">
        <f>IFERROR('Cash Flow Data'!J23,0)</f>
        <v>73</v>
      </c>
      <c r="F95" s="16">
        <f>IFERROR('Cash Flow Data'!K23,0)</f>
        <v>0</v>
      </c>
      <c r="G95" s="16">
        <f>IFERROR('Cash Flow Data'!L23,0)</f>
        <v>0</v>
      </c>
      <c r="H95" s="16">
        <f>IFERROR('Cash Flow Data'!M23,0)</f>
        <v>0</v>
      </c>
      <c r="I95" s="16">
        <f>IFERROR('Cash Flow Data'!N23,0)</f>
        <v>0</v>
      </c>
      <c r="J95" s="16">
        <f>IFERROR('Cash Flow Data'!O23,0)</f>
        <v>0</v>
      </c>
      <c r="K95" s="16">
        <f>IFERROR('Cash Flow Data'!P23,0)</f>
        <v>0</v>
      </c>
      <c r="L95" s="16">
        <f>IFERROR('Cash Flow Data'!Q23,0)</f>
        <v>0</v>
      </c>
    </row>
    <row r="96" spans="2:12" x14ac:dyDescent="0.35">
      <c r="B96" t="s">
        <v>243</v>
      </c>
      <c r="C96" s="16">
        <f>IFERROR('Cash Flow Data'!H24,0)</f>
        <v>0</v>
      </c>
      <c r="D96" s="16">
        <f>IFERROR('Cash Flow Data'!I24,0)</f>
        <v>0</v>
      </c>
      <c r="E96" s="16">
        <f>IFERROR('Cash Flow Data'!J24,0)</f>
        <v>0</v>
      </c>
      <c r="F96" s="16">
        <f>IFERROR('Cash Flow Data'!K24,0)</f>
        <v>0</v>
      </c>
      <c r="G96" s="16">
        <f>IFERROR('Cash Flow Data'!L24,0)</f>
        <v>0</v>
      </c>
      <c r="H96" s="16">
        <f>IFERROR('Cash Flow Data'!M24,0)</f>
        <v>0</v>
      </c>
      <c r="I96" s="16">
        <f>IFERROR('Cash Flow Data'!N24,0)</f>
        <v>0</v>
      </c>
      <c r="J96" s="16">
        <f>IFERROR('Cash Flow Data'!O24,0)</f>
        <v>-334</v>
      </c>
      <c r="K96" s="16">
        <f>IFERROR('Cash Flow Data'!P24,0)</f>
        <v>0</v>
      </c>
      <c r="L96" s="16">
        <f>IFERROR('Cash Flow Data'!Q24,0)</f>
        <v>0</v>
      </c>
    </row>
    <row r="97" spans="1:13" x14ac:dyDescent="0.35">
      <c r="B97" t="s">
        <v>98</v>
      </c>
      <c r="C97" s="16">
        <f>IFERROR('Cash Flow Data'!H25,0)</f>
        <v>-351</v>
      </c>
      <c r="D97" s="16">
        <f>IFERROR('Cash Flow Data'!I25,0)</f>
        <v>597</v>
      </c>
      <c r="E97" s="16">
        <f>IFERROR('Cash Flow Data'!J25,0)</f>
        <v>-1612</v>
      </c>
      <c r="F97" s="16">
        <f>IFERROR('Cash Flow Data'!K25,0)</f>
        <v>-300</v>
      </c>
      <c r="G97" s="16">
        <f>IFERROR('Cash Flow Data'!L25,0)</f>
        <v>649</v>
      </c>
      <c r="H97" s="16">
        <f>IFERROR('Cash Flow Data'!M25,0)</f>
        <v>3994</v>
      </c>
      <c r="I97" s="16">
        <f>IFERROR('Cash Flow Data'!N25,0)</f>
        <v>-101</v>
      </c>
      <c r="J97" s="16">
        <f>IFERROR('Cash Flow Data'!O25,0)</f>
        <v>-1213</v>
      </c>
      <c r="K97" s="16">
        <f>IFERROR('Cash Flow Data'!P25,0)</f>
        <v>-2804</v>
      </c>
      <c r="L97" s="16">
        <f>IFERROR('Cash Flow Data'!Q25,0)</f>
        <v>5870</v>
      </c>
    </row>
    <row r="98" spans="1:13" x14ac:dyDescent="0.35">
      <c r="B98" s="10" t="s">
        <v>111</v>
      </c>
      <c r="C98" s="18">
        <f>SUM(C87:C97)</f>
        <v>-282</v>
      </c>
      <c r="D98" s="18">
        <f t="shared" ref="D98:L98" si="22">SUM(D87:D97)</f>
        <v>-1173</v>
      </c>
      <c r="E98" s="18">
        <f t="shared" si="22"/>
        <v>-1063</v>
      </c>
      <c r="F98" s="18">
        <f t="shared" si="22"/>
        <v>-438</v>
      </c>
      <c r="G98" s="18">
        <f t="shared" si="22"/>
        <v>1791</v>
      </c>
      <c r="H98" s="18">
        <f t="shared" si="22"/>
        <v>-1228</v>
      </c>
      <c r="I98" s="18">
        <f t="shared" si="22"/>
        <v>-1728</v>
      </c>
      <c r="J98" s="18">
        <f t="shared" si="22"/>
        <v>-1484</v>
      </c>
      <c r="K98" s="18">
        <f t="shared" si="22"/>
        <v>-5324</v>
      </c>
      <c r="L98" s="18">
        <f t="shared" si="22"/>
        <v>6473</v>
      </c>
    </row>
    <row r="100" spans="1:13" x14ac:dyDescent="0.35">
      <c r="B100" s="10" t="s">
        <v>112</v>
      </c>
    </row>
    <row r="101" spans="1:13" x14ac:dyDescent="0.35">
      <c r="B101" t="s">
        <v>100</v>
      </c>
      <c r="C101" s="16">
        <f>IFERROR('Cash Flow Data'!H27,0)</f>
        <v>0</v>
      </c>
      <c r="D101" s="16">
        <f>IFERROR('Cash Flow Data'!I27,0)</f>
        <v>0</v>
      </c>
      <c r="E101" s="16">
        <f>IFERROR('Cash Flow Data'!J27,0)</f>
        <v>0</v>
      </c>
      <c r="F101" s="16">
        <f>IFERROR('Cash Flow Data'!K27,0)</f>
        <v>0</v>
      </c>
      <c r="G101" s="16">
        <f>IFERROR('Cash Flow Data'!L27,0)</f>
        <v>0</v>
      </c>
      <c r="H101" s="16">
        <f>IFERROR('Cash Flow Data'!M27,0)</f>
        <v>0</v>
      </c>
      <c r="I101" s="16">
        <f>IFERROR('Cash Flow Data'!N27,0)</f>
        <v>0</v>
      </c>
      <c r="J101" s="16">
        <f>IFERROR('Cash Flow Data'!O27,0)</f>
        <v>0</v>
      </c>
      <c r="K101" s="16">
        <f>IFERROR('Cash Flow Data'!P27,0)</f>
        <v>0</v>
      </c>
      <c r="L101" s="16">
        <f>IFERROR('Cash Flow Data'!Q27,0)</f>
        <v>0</v>
      </c>
    </row>
    <row r="102" spans="1:13" x14ac:dyDescent="0.35">
      <c r="B102" t="s">
        <v>101</v>
      </c>
      <c r="C102" s="16">
        <f>IFERROR('Cash Flow Data'!H28,0)</f>
        <v>177</v>
      </c>
      <c r="D102" s="16">
        <f>IFERROR('Cash Flow Data'!I28,0)</f>
        <v>460</v>
      </c>
      <c r="E102" s="16">
        <f>IFERROR('Cash Flow Data'!J28,0)</f>
        <v>0</v>
      </c>
      <c r="F102" s="16">
        <f>IFERROR('Cash Flow Data'!K28,0)</f>
        <v>99</v>
      </c>
      <c r="G102" s="16">
        <f>IFERROR('Cash Flow Data'!L28,0)</f>
        <v>0</v>
      </c>
      <c r="H102" s="16">
        <f>IFERROR('Cash Flow Data'!M28,0)</f>
        <v>188</v>
      </c>
      <c r="I102" s="16">
        <f>IFERROR('Cash Flow Data'!N28,0)</f>
        <v>55</v>
      </c>
      <c r="J102" s="16">
        <f>IFERROR('Cash Flow Data'!O28,0)</f>
        <v>286</v>
      </c>
      <c r="K102" s="16">
        <f>IFERROR('Cash Flow Data'!P28,0)</f>
        <v>0</v>
      </c>
      <c r="L102" s="16">
        <f>IFERROR('Cash Flow Data'!Q28,0)</f>
        <v>0</v>
      </c>
    </row>
    <row r="103" spans="1:13" x14ac:dyDescent="0.35">
      <c r="B103" t="s">
        <v>102</v>
      </c>
      <c r="C103" s="16">
        <f>IFERROR('Cash Flow Data'!H29,0)</f>
        <v>0</v>
      </c>
      <c r="D103" s="16">
        <f>IFERROR('Cash Flow Data'!I29,0)</f>
        <v>-360</v>
      </c>
      <c r="E103" s="16">
        <f>IFERROR('Cash Flow Data'!J29,0)</f>
        <v>-277</v>
      </c>
      <c r="F103" s="16">
        <f>IFERROR('Cash Flow Data'!K29,0)</f>
        <v>0</v>
      </c>
      <c r="G103" s="16">
        <f>IFERROR('Cash Flow Data'!L29,0)</f>
        <v>-99</v>
      </c>
      <c r="H103" s="16">
        <f>IFERROR('Cash Flow Data'!M29,0)</f>
        <v>-188</v>
      </c>
      <c r="I103" s="16">
        <f>IFERROR('Cash Flow Data'!N29,0)</f>
        <v>-55</v>
      </c>
      <c r="J103" s="16">
        <f>IFERROR('Cash Flow Data'!O29,0)</f>
        <v>-208</v>
      </c>
      <c r="K103" s="16">
        <f>IFERROR('Cash Flow Data'!P29,0)</f>
        <v>-85</v>
      </c>
      <c r="L103" s="16">
        <f>IFERROR('Cash Flow Data'!Q29,0)</f>
        <v>0</v>
      </c>
    </row>
    <row r="104" spans="1:13" x14ac:dyDescent="0.35">
      <c r="B104" t="s">
        <v>103</v>
      </c>
      <c r="C104" s="16">
        <f>IFERROR('Cash Flow Data'!H30,0)</f>
        <v>-2</v>
      </c>
      <c r="D104" s="16">
        <f>IFERROR('Cash Flow Data'!I30,0)</f>
        <v>-14</v>
      </c>
      <c r="E104" s="16">
        <f>IFERROR('Cash Flow Data'!J30,0)</f>
        <v>-6</v>
      </c>
      <c r="F104" s="16">
        <f>IFERROR('Cash Flow Data'!K30,0)</f>
        <v>-7</v>
      </c>
      <c r="G104" s="16">
        <f>IFERROR('Cash Flow Data'!L30,0)</f>
        <v>-90</v>
      </c>
      <c r="H104" s="16">
        <f>IFERROR('Cash Flow Data'!M30,0)</f>
        <v>-92</v>
      </c>
      <c r="I104" s="16">
        <f>IFERROR('Cash Flow Data'!N30,0)</f>
        <v>-82</v>
      </c>
      <c r="J104" s="16">
        <f>IFERROR('Cash Flow Data'!O30,0)</f>
        <v>-88</v>
      </c>
      <c r="K104" s="16">
        <f>IFERROR('Cash Flow Data'!P30,0)</f>
        <v>-110</v>
      </c>
      <c r="L104" s="16">
        <f>IFERROR('Cash Flow Data'!Q30,0)</f>
        <v>-130</v>
      </c>
    </row>
    <row r="105" spans="1:13" x14ac:dyDescent="0.35">
      <c r="B105" t="s">
        <v>104</v>
      </c>
      <c r="C105" s="16">
        <f>IFERROR('Cash Flow Data'!H31,0)</f>
        <v>-3354</v>
      </c>
      <c r="D105" s="16">
        <f>IFERROR('Cash Flow Data'!I31,0)</f>
        <v>-3572</v>
      </c>
      <c r="E105" s="16">
        <f>IFERROR('Cash Flow Data'!J31,0)</f>
        <v>-3911</v>
      </c>
      <c r="F105" s="16">
        <f>IFERROR('Cash Flow Data'!K31,0)</f>
        <v>-4554</v>
      </c>
      <c r="G105" s="16">
        <f>IFERROR('Cash Flow Data'!L31,0)</f>
        <v>-5196</v>
      </c>
      <c r="H105" s="16">
        <f>IFERROR('Cash Flow Data'!M31,0)</f>
        <v>-8811</v>
      </c>
      <c r="I105" s="16">
        <f>IFERROR('Cash Flow Data'!N31,0)</f>
        <v>-7526</v>
      </c>
      <c r="J105" s="16">
        <f>IFERROR('Cash Flow Data'!O31,0)</f>
        <v>-8474</v>
      </c>
      <c r="K105" s="16">
        <f>IFERROR('Cash Flow Data'!P31,0)</f>
        <v>-9416</v>
      </c>
      <c r="L105" s="16">
        <f>IFERROR('Cash Flow Data'!Q31,0)</f>
        <v>-12473</v>
      </c>
    </row>
    <row r="106" spans="1:13" x14ac:dyDescent="0.35">
      <c r="B106" t="s">
        <v>105</v>
      </c>
      <c r="C106" s="16">
        <f>IFERROR('Cash Flow Data'!H32,0)</f>
        <v>0</v>
      </c>
      <c r="D106" s="16">
        <f>IFERROR('Cash Flow Data'!I32,0)</f>
        <v>0</v>
      </c>
      <c r="E106" s="16">
        <f>IFERROR('Cash Flow Data'!J32,0)</f>
        <v>0</v>
      </c>
      <c r="F106" s="16">
        <f>IFERROR('Cash Flow Data'!K32,0)</f>
        <v>0</v>
      </c>
      <c r="G106" s="16">
        <f>IFERROR('Cash Flow Data'!L32,0)</f>
        <v>-373</v>
      </c>
      <c r="H106" s="16">
        <f>IFERROR('Cash Flow Data'!M32,0)</f>
        <v>-406</v>
      </c>
      <c r="I106" s="16">
        <f>IFERROR('Cash Flow Data'!N32,0)</f>
        <v>-407</v>
      </c>
      <c r="J106" s="16">
        <f>IFERROR('Cash Flow Data'!O32,0)</f>
        <v>-467</v>
      </c>
      <c r="K106" s="16">
        <f>IFERROR('Cash Flow Data'!P32,0)</f>
        <v>-423</v>
      </c>
      <c r="L106" s="16">
        <f>IFERROR('Cash Flow Data'!Q32,0)</f>
        <v>-498</v>
      </c>
    </row>
    <row r="107" spans="1:13" x14ac:dyDescent="0.35">
      <c r="B107" t="s">
        <v>106</v>
      </c>
      <c r="C107" s="16">
        <f>IFERROR('Cash Flow Data'!H33,0)</f>
        <v>-685</v>
      </c>
      <c r="D107" s="16">
        <f>IFERROR('Cash Flow Data'!I33,0)</f>
        <v>-728</v>
      </c>
      <c r="E107" s="16">
        <f>IFERROR('Cash Flow Data'!J33,0)</f>
        <v>-781</v>
      </c>
      <c r="F107" s="16">
        <f>IFERROR('Cash Flow Data'!K33,0)</f>
        <v>-928</v>
      </c>
      <c r="G107" s="16">
        <f>IFERROR('Cash Flow Data'!L33,0)</f>
        <v>-1061</v>
      </c>
      <c r="H107" s="16">
        <f>IFERROR('Cash Flow Data'!M33,0)</f>
        <v>0</v>
      </c>
      <c r="I107" s="16">
        <f>IFERROR('Cash Flow Data'!N33,0)</f>
        <v>0</v>
      </c>
      <c r="J107" s="16">
        <f>IFERROR('Cash Flow Data'!O33,0)</f>
        <v>-2</v>
      </c>
      <c r="K107" s="16">
        <f>IFERROR('Cash Flow Data'!P33,0)</f>
        <v>0</v>
      </c>
      <c r="L107" s="16">
        <f>IFERROR('Cash Flow Data'!Q33,0)</f>
        <v>0</v>
      </c>
    </row>
    <row r="108" spans="1:13" x14ac:dyDescent="0.35">
      <c r="B108" s="10" t="s">
        <v>113</v>
      </c>
      <c r="C108" s="16">
        <f>SUM(C101:C107)</f>
        <v>-3864</v>
      </c>
      <c r="D108" s="16">
        <f t="shared" ref="D108:L108" si="23">SUM(D101:D107)</f>
        <v>-4214</v>
      </c>
      <c r="E108" s="16">
        <f t="shared" si="23"/>
        <v>-4975</v>
      </c>
      <c r="F108" s="16">
        <f t="shared" si="23"/>
        <v>-5390</v>
      </c>
      <c r="G108" s="16">
        <f t="shared" si="23"/>
        <v>-6819</v>
      </c>
      <c r="H108" s="16">
        <f t="shared" si="23"/>
        <v>-9309</v>
      </c>
      <c r="I108" s="16">
        <f t="shared" si="23"/>
        <v>-8015</v>
      </c>
      <c r="J108" s="16">
        <f t="shared" si="23"/>
        <v>-8953</v>
      </c>
      <c r="K108" s="16">
        <f t="shared" si="23"/>
        <v>-10034</v>
      </c>
      <c r="L108" s="16">
        <f t="shared" si="23"/>
        <v>-13101</v>
      </c>
    </row>
    <row r="110" spans="1:13" x14ac:dyDescent="0.35">
      <c r="B110" s="10" t="s">
        <v>3</v>
      </c>
      <c r="C110" s="18">
        <f t="shared" ref="C110:L110" si="24">C108+C98+C84</f>
        <v>25</v>
      </c>
      <c r="D110" s="18">
        <f t="shared" si="24"/>
        <v>-202</v>
      </c>
      <c r="E110" s="18">
        <f t="shared" si="24"/>
        <v>21</v>
      </c>
      <c r="F110" s="18">
        <f t="shared" si="24"/>
        <v>-28</v>
      </c>
      <c r="G110" s="18">
        <f t="shared" si="24"/>
        <v>2595</v>
      </c>
      <c r="H110" s="18">
        <f t="shared" si="24"/>
        <v>-1374</v>
      </c>
      <c r="I110" s="18">
        <f t="shared" si="24"/>
        <v>-695</v>
      </c>
      <c r="J110" s="18">
        <f t="shared" si="24"/>
        <v>-446</v>
      </c>
      <c r="K110" s="18">
        <f t="shared" si="24"/>
        <v>111</v>
      </c>
      <c r="L110" s="18">
        <f t="shared" si="24"/>
        <v>5258</v>
      </c>
    </row>
    <row r="112" spans="1:13" ht="15.5" x14ac:dyDescent="0.35">
      <c r="A112" s="212" t="s">
        <v>58</v>
      </c>
      <c r="B112" s="219" t="s">
        <v>114</v>
      </c>
      <c r="C112" s="220"/>
      <c r="D112" s="220"/>
      <c r="E112" s="220"/>
      <c r="F112" s="220"/>
      <c r="G112" s="220"/>
      <c r="H112" s="220"/>
      <c r="I112" s="220"/>
      <c r="J112" s="220"/>
      <c r="K112" s="220"/>
      <c r="L112" s="220"/>
      <c r="M112" s="220"/>
    </row>
    <row r="114" spans="2:13" x14ac:dyDescent="0.35">
      <c r="B114" s="5" t="s">
        <v>6</v>
      </c>
      <c r="C114" s="16">
        <f>IFERROR('Data Sheet'!B82,0)</f>
        <v>4171</v>
      </c>
      <c r="D114" s="16">
        <f>IFERROR('Data Sheet'!C82,0)</f>
        <v>5185</v>
      </c>
      <c r="E114" s="16">
        <f>IFERROR('Data Sheet'!D82,0)</f>
        <v>6059</v>
      </c>
      <c r="F114" s="16">
        <f>IFERROR('Data Sheet'!E82,0)</f>
        <v>5800</v>
      </c>
      <c r="G114" s="16">
        <f>IFERROR('Data Sheet'!F82,0)</f>
        <v>7623</v>
      </c>
      <c r="H114" s="16">
        <f>IFERROR('Data Sheet'!G82,0)</f>
        <v>9163</v>
      </c>
      <c r="I114" s="16">
        <f>IFERROR('Data Sheet'!H82,0)</f>
        <v>9048</v>
      </c>
      <c r="J114" s="16">
        <f>IFERROR('Data Sheet'!I82,0)</f>
        <v>9991</v>
      </c>
      <c r="K114" s="16">
        <f>IFERROR('Data Sheet'!J82,0)</f>
        <v>15469</v>
      </c>
      <c r="L114" s="16">
        <f>IFERROR('Data Sheet'!K82,0)</f>
        <v>11886</v>
      </c>
    </row>
    <row r="115" spans="2:13" x14ac:dyDescent="0.35">
      <c r="B115" s="5"/>
      <c r="C115" s="16"/>
      <c r="D115" s="16"/>
      <c r="E115" s="16"/>
      <c r="F115" s="16"/>
      <c r="G115" s="16"/>
      <c r="H115" s="16"/>
      <c r="I115" s="16"/>
      <c r="J115" s="16"/>
      <c r="K115" s="16"/>
      <c r="L115" s="16"/>
    </row>
    <row r="116" spans="2:13" x14ac:dyDescent="0.35">
      <c r="B116" s="5" t="s">
        <v>5</v>
      </c>
      <c r="C116" s="16">
        <f>IFERROR('Data Sheet'!B83,0)</f>
        <v>-282</v>
      </c>
      <c r="D116" s="16">
        <f>IFERROR('Data Sheet'!C83,0)</f>
        <v>-1173</v>
      </c>
      <c r="E116" s="16">
        <f>IFERROR('Data Sheet'!D83,0)</f>
        <v>-1063</v>
      </c>
      <c r="F116" s="16">
        <f>IFERROR('Data Sheet'!E83,0)</f>
        <v>-438</v>
      </c>
      <c r="G116" s="16">
        <f>IFERROR('Data Sheet'!F83,0)</f>
        <v>1791</v>
      </c>
      <c r="H116" s="16">
        <f>IFERROR('Data Sheet'!G83,0)</f>
        <v>-1228</v>
      </c>
      <c r="I116" s="16">
        <f>IFERROR('Data Sheet'!H83,0)</f>
        <v>-1728</v>
      </c>
      <c r="J116" s="16">
        <f>IFERROR('Data Sheet'!I83,0)</f>
        <v>-1484</v>
      </c>
      <c r="K116" s="16">
        <f>IFERROR('Data Sheet'!J83,0)</f>
        <v>-5324</v>
      </c>
      <c r="L116" s="16">
        <f>IFERROR('Data Sheet'!K83,0)</f>
        <v>6473</v>
      </c>
    </row>
    <row r="117" spans="2:13" x14ac:dyDescent="0.35">
      <c r="B117" s="5"/>
      <c r="C117" s="16"/>
      <c r="D117" s="16"/>
      <c r="E117" s="16"/>
      <c r="F117" s="16"/>
      <c r="G117" s="16"/>
      <c r="H117" s="16"/>
      <c r="I117" s="16"/>
      <c r="J117" s="16"/>
      <c r="K117" s="16"/>
      <c r="L117" s="16"/>
    </row>
    <row r="118" spans="2:13" x14ac:dyDescent="0.35">
      <c r="B118" s="5" t="s">
        <v>4</v>
      </c>
      <c r="C118" s="16">
        <f>IFERROR('Data Sheet'!B84,0)</f>
        <v>-3864</v>
      </c>
      <c r="D118" s="16">
        <f>IFERROR('Data Sheet'!C84,0)</f>
        <v>-4214</v>
      </c>
      <c r="E118" s="16">
        <f>IFERROR('Data Sheet'!D84,0)</f>
        <v>-4975</v>
      </c>
      <c r="F118" s="16">
        <f>IFERROR('Data Sheet'!E84,0)</f>
        <v>-5390</v>
      </c>
      <c r="G118" s="16">
        <f>IFERROR('Data Sheet'!F84,0)</f>
        <v>-6819</v>
      </c>
      <c r="H118" s="16">
        <f>IFERROR('Data Sheet'!G84,0)</f>
        <v>-9309</v>
      </c>
      <c r="I118" s="16">
        <f>IFERROR('Data Sheet'!H84,0)</f>
        <v>-8015</v>
      </c>
      <c r="J118" s="16">
        <f>IFERROR('Data Sheet'!I84,0)</f>
        <v>-8953</v>
      </c>
      <c r="K118" s="16">
        <f>IFERROR('Data Sheet'!J84,0)</f>
        <v>-10034</v>
      </c>
      <c r="L118" s="16">
        <f>IFERROR('Data Sheet'!K84,0)</f>
        <v>-13101</v>
      </c>
    </row>
    <row r="119" spans="2:13" x14ac:dyDescent="0.35">
      <c r="B119" s="5"/>
      <c r="C119" s="16"/>
      <c r="D119" s="16"/>
      <c r="E119" s="16"/>
      <c r="F119" s="16"/>
      <c r="G119" s="16"/>
      <c r="H119" s="16"/>
      <c r="I119" s="16"/>
      <c r="J119" s="16"/>
      <c r="K119" s="16"/>
      <c r="L119" s="16"/>
    </row>
    <row r="120" spans="2:13" x14ac:dyDescent="0.35">
      <c r="B120" s="3" t="s">
        <v>3</v>
      </c>
      <c r="C120" s="18">
        <f>IFERROR('Data Sheet'!B85,0)</f>
        <v>25</v>
      </c>
      <c r="D120" s="18">
        <f>IFERROR('Data Sheet'!C85,0)</f>
        <v>-202</v>
      </c>
      <c r="E120" s="18">
        <f>IFERROR('Data Sheet'!D85,0)</f>
        <v>21</v>
      </c>
      <c r="F120" s="18">
        <f>IFERROR('Data Sheet'!E85,0)</f>
        <v>-28</v>
      </c>
      <c r="G120" s="18">
        <f>IFERROR('Data Sheet'!F85,0)</f>
        <v>2595</v>
      </c>
      <c r="H120" s="18">
        <f>IFERROR('Data Sheet'!G85,0)</f>
        <v>-1374</v>
      </c>
      <c r="I120" s="18">
        <f>IFERROR('Data Sheet'!H85,0)</f>
        <v>-695</v>
      </c>
      <c r="J120" s="18">
        <f>IFERROR('Data Sheet'!I85,0)</f>
        <v>-446</v>
      </c>
      <c r="K120" s="18">
        <f>IFERROR('Data Sheet'!J85,0)</f>
        <v>111</v>
      </c>
      <c r="L120" s="18">
        <f>IFERROR('Data Sheet'!K85,0)</f>
        <v>5258</v>
      </c>
    </row>
    <row r="122" spans="2:13" x14ac:dyDescent="0.35">
      <c r="B122" s="164"/>
      <c r="C122" s="164"/>
      <c r="D122" s="164"/>
      <c r="E122" s="164"/>
      <c r="F122" s="164"/>
      <c r="G122" s="164"/>
      <c r="H122" s="164"/>
      <c r="I122" s="164"/>
      <c r="J122" s="164"/>
      <c r="K122" s="164"/>
      <c r="L122" s="164"/>
      <c r="M122" s="164"/>
    </row>
  </sheetData>
  <mergeCells count="2">
    <mergeCell ref="B8:M8"/>
    <mergeCell ref="B6:M6"/>
  </mergeCells>
  <pageMargins left="1" right="1" top="1" bottom="1" header="0.55000000000000004" footer="0.55000000000000004"/>
  <pageSetup paperSize="9" scale="35" orientation="portrait" r:id="rId1"/>
  <ignoredErrors>
    <ignoredError sqref="M12 M15 C21:M21 M27 M36"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3694E-BAA6-4AE2-B480-7E048A48C9D4}">
  <dimension ref="B2:O26"/>
  <sheetViews>
    <sheetView showGridLines="0" tabSelected="1" view="pageBreakPreview" topLeftCell="A4" zoomScale="60" zoomScaleNormal="66" workbookViewId="0">
      <selection activeCell="D71" sqref="D71"/>
    </sheetView>
  </sheetViews>
  <sheetFormatPr defaultRowHeight="14.5" x14ac:dyDescent="0.35"/>
  <cols>
    <col min="1" max="1" width="1.81640625" customWidth="1"/>
    <col min="2" max="2" width="13.54296875" customWidth="1"/>
    <col min="3" max="3" width="9.54296875" customWidth="1"/>
    <col min="4" max="4" width="11.6328125" customWidth="1"/>
    <col min="5" max="5" width="14.453125" customWidth="1"/>
    <col min="6" max="6" width="1.81640625" customWidth="1"/>
    <col min="7" max="7" width="11.36328125" customWidth="1"/>
    <col min="8" max="8" width="10.7265625" customWidth="1"/>
    <col min="9" max="9" width="12.1796875" customWidth="1"/>
    <col min="10" max="10" width="15.90625" customWidth="1"/>
    <col min="11" max="11" width="1.81640625" customWidth="1"/>
    <col min="12" max="12" width="17.26953125" customWidth="1"/>
    <col min="13" max="13" width="8.453125" customWidth="1"/>
    <col min="14" max="14" width="18.453125" customWidth="1"/>
    <col min="15" max="15" width="18.81640625" customWidth="1"/>
  </cols>
  <sheetData>
    <row r="2" spans="2:15" ht="15" thickBot="1" x14ac:dyDescent="0.4"/>
    <row r="3" spans="2:15" ht="28.5" x14ac:dyDescent="0.65">
      <c r="B3" s="206" t="str" cm="1">
        <f t="array" ref="B3:B4">HistoricalFS!B3:B4</f>
        <v>HINDUSTAN UNILEVER LTD</v>
      </c>
      <c r="C3" s="207"/>
      <c r="D3" s="207"/>
      <c r="E3" s="207"/>
      <c r="F3" s="207"/>
      <c r="G3" s="207"/>
      <c r="H3" s="207"/>
      <c r="I3" s="207"/>
      <c r="J3" s="207"/>
      <c r="K3" s="207"/>
      <c r="L3" s="207"/>
      <c r="M3" s="207"/>
      <c r="N3" s="206"/>
      <c r="O3" s="207"/>
    </row>
    <row r="4" spans="2:15" ht="15" thickBot="1" x14ac:dyDescent="0.4">
      <c r="B4" s="208" t="str">
        <v>(HINDUNILVR | BSE Code: 500696)</v>
      </c>
      <c r="C4" s="208"/>
      <c r="D4" s="208"/>
      <c r="E4" s="208"/>
      <c r="F4" s="208"/>
      <c r="G4" s="208"/>
      <c r="H4" s="208"/>
      <c r="I4" s="208"/>
      <c r="J4" s="208"/>
      <c r="K4" s="208"/>
      <c r="L4" s="208"/>
      <c r="M4" s="208"/>
      <c r="N4" s="208"/>
      <c r="O4" s="208"/>
    </row>
    <row r="5" spans="2:15" ht="3" customHeight="1" x14ac:dyDescent="0.35"/>
    <row r="6" spans="2:15" ht="15.5" x14ac:dyDescent="0.35">
      <c r="B6" s="289" t="s">
        <v>16372</v>
      </c>
      <c r="C6" s="292"/>
      <c r="D6" s="292"/>
      <c r="E6" s="292"/>
      <c r="F6" s="292"/>
      <c r="G6" s="292"/>
      <c r="H6" s="292"/>
      <c r="I6" s="292"/>
      <c r="J6" s="292"/>
      <c r="K6" s="292"/>
      <c r="L6" s="292"/>
      <c r="M6" s="292"/>
      <c r="N6" s="292"/>
      <c r="O6" s="292"/>
    </row>
    <row r="8" spans="2:15" x14ac:dyDescent="0.35">
      <c r="B8" s="293" t="str">
        <f>'Data Sheet'!B1&amp; " - "&amp;'Data Sheet'!A17  &amp;" " &amp;  "Forecasting"</f>
        <v>HINDUSTAN UNILEVER LTD - Sales Forecasting</v>
      </c>
      <c r="C8" s="293"/>
      <c r="D8" s="293"/>
      <c r="E8" s="293"/>
      <c r="G8" s="293" t="str">
        <f>'Data Sheet'!B1&amp; " - "&amp; HistoricalFS!B24 &amp;" " &amp; "Forecasting"</f>
        <v>HINDUSTAN UNILEVER LTD - EBIDTA Forecasting</v>
      </c>
      <c r="H8" s="293"/>
      <c r="I8" s="293"/>
      <c r="J8" s="293"/>
      <c r="L8" s="293" t="str">
        <f>'Data Sheet'!B1&amp; " - "&amp; HistoricalFS!B44 &amp;"Forecasting"</f>
        <v>HINDUSTAN UNILEVER LTD - Earnings Per Share Forecasting</v>
      </c>
      <c r="M8" s="293"/>
      <c r="N8" s="293"/>
      <c r="O8" s="293"/>
    </row>
    <row r="9" spans="2:15" x14ac:dyDescent="0.35">
      <c r="B9" s="204" t="s">
        <v>149</v>
      </c>
      <c r="C9" s="222" t="s">
        <v>150</v>
      </c>
      <c r="D9" s="222" t="s">
        <v>33</v>
      </c>
      <c r="E9" s="222" t="s">
        <v>151</v>
      </c>
      <c r="G9" s="204" t="s">
        <v>149</v>
      </c>
      <c r="H9" s="222" t="s">
        <v>150</v>
      </c>
      <c r="I9" s="222" t="str">
        <f>HistoricalFS!B24</f>
        <v>EBIDTA</v>
      </c>
      <c r="J9" s="222" t="s">
        <v>152</v>
      </c>
      <c r="L9" s="204" t="s">
        <v>149</v>
      </c>
      <c r="M9" s="222" t="s">
        <v>150</v>
      </c>
      <c r="N9" s="222" t="str">
        <f>HistoricalFS!B44</f>
        <v xml:space="preserve">Earnings Per Share </v>
      </c>
      <c r="O9" s="222" t="s">
        <v>153</v>
      </c>
    </row>
    <row r="10" spans="2:15" x14ac:dyDescent="0.35">
      <c r="B10" s="45">
        <v>1</v>
      </c>
      <c r="C10" s="47">
        <f>'Data Sheet'!$B$16</f>
        <v>42460</v>
      </c>
      <c r="D10" s="90" cm="1">
        <f t="array" ref="D10:D19">TRANSPOSE('Data Sheet'!B17:K17)</f>
        <v>32186</v>
      </c>
      <c r="G10" s="45">
        <v>1</v>
      </c>
      <c r="H10" s="47">
        <f>'Data Sheet'!$B$16</f>
        <v>42460</v>
      </c>
      <c r="I10" s="48">
        <f t="array" ref="I10:I19">TRANSPOSE(HistoricalFS!C24:L24)</f>
        <v>5910</v>
      </c>
      <c r="L10" s="45">
        <v>1</v>
      </c>
      <c r="M10" s="47">
        <f>'Data Sheet'!$B$16</f>
        <v>42460</v>
      </c>
      <c r="N10" s="48">
        <f t="array" ref="N10:N19">TRANSPOSE(HistoricalFS!C44:L44)</f>
        <v>16.937011876704101</v>
      </c>
    </row>
    <row r="11" spans="2:15" x14ac:dyDescent="0.35">
      <c r="B11" s="45">
        <f>B10+1</f>
        <v>2</v>
      </c>
      <c r="C11" s="47">
        <f>C10+365</f>
        <v>42825</v>
      </c>
      <c r="D11" s="90">
        <v>33162</v>
      </c>
      <c r="E11" s="12">
        <f>(D11/D10)-1</f>
        <v>3.03237432424035E-2</v>
      </c>
      <c r="G11" s="45">
        <f>G10+1</f>
        <v>2</v>
      </c>
      <c r="H11" s="47">
        <f>H10+365</f>
        <v>42825</v>
      </c>
      <c r="I11" s="48">
        <v>6328</v>
      </c>
      <c r="J11" s="12">
        <f>(I11/I10)-1</f>
        <v>7.0727580372250465E-2</v>
      </c>
      <c r="L11" s="45">
        <f>L10+1</f>
        <v>2</v>
      </c>
      <c r="M11" s="47">
        <f>M10+365</f>
        <v>42825</v>
      </c>
      <c r="N11" s="48">
        <v>17.945756133622879</v>
      </c>
      <c r="O11" s="12">
        <f>(N11/N10)-1</f>
        <v>5.9558572920778818E-2</v>
      </c>
    </row>
    <row r="12" spans="2:15" x14ac:dyDescent="0.35">
      <c r="B12" s="45">
        <f t="shared" ref="B12:B24" si="0">B11+1</f>
        <v>3</v>
      </c>
      <c r="C12" s="47">
        <f t="shared" ref="C12:C24" si="1">C11+365</f>
        <v>43190</v>
      </c>
      <c r="D12" s="90">
        <v>35545</v>
      </c>
      <c r="E12" s="12">
        <f t="shared" ref="E12:E24" si="2">(D12/D11)-1</f>
        <v>7.1859357095470644E-2</v>
      </c>
      <c r="G12" s="45">
        <f t="shared" ref="G12:G24" si="3">G11+1</f>
        <v>3</v>
      </c>
      <c r="H12" s="47">
        <f t="shared" ref="H12:H24" si="4">H11+365</f>
        <v>43190</v>
      </c>
      <c r="I12" s="48">
        <v>7499</v>
      </c>
      <c r="J12" s="12">
        <f t="shared" ref="J12:J24" si="5">(I12/I11)-1</f>
        <v>0.1850505689001265</v>
      </c>
      <c r="L12" s="45">
        <f t="shared" ref="L12:L24" si="6">L11+1</f>
        <v>3</v>
      </c>
      <c r="M12" s="47">
        <f t="shared" ref="M12:M24" si="7">M11+365</f>
        <v>43190</v>
      </c>
      <c r="N12" s="48">
        <v>22.51790251790252</v>
      </c>
      <c r="O12" s="12">
        <f t="shared" ref="O12:O24" si="8">(N12/N11)-1</f>
        <v>0.25477591193348159</v>
      </c>
    </row>
    <row r="13" spans="2:15" x14ac:dyDescent="0.35">
      <c r="B13" s="45">
        <f t="shared" si="0"/>
        <v>4</v>
      </c>
      <c r="C13" s="47">
        <f t="shared" si="1"/>
        <v>43555</v>
      </c>
      <c r="D13" s="90">
        <v>39310</v>
      </c>
      <c r="E13" s="12">
        <f t="shared" si="2"/>
        <v>0.1059220706147137</v>
      </c>
      <c r="G13" s="45">
        <f t="shared" si="3"/>
        <v>4</v>
      </c>
      <c r="H13" s="47">
        <f t="shared" si="4"/>
        <v>43555</v>
      </c>
      <c r="I13" s="48">
        <v>8880</v>
      </c>
      <c r="J13" s="12">
        <f t="shared" si="5"/>
        <v>0.1841578877183625</v>
      </c>
      <c r="L13" s="45">
        <f t="shared" si="6"/>
        <v>4</v>
      </c>
      <c r="M13" s="47">
        <f t="shared" si="7"/>
        <v>43555</v>
      </c>
      <c r="N13" s="48">
        <v>26.507137247655564</v>
      </c>
      <c r="O13" s="12">
        <f t="shared" si="8"/>
        <v>0.17715836217789205</v>
      </c>
    </row>
    <row r="14" spans="2:15" x14ac:dyDescent="0.35">
      <c r="B14" s="45">
        <f t="shared" si="0"/>
        <v>5</v>
      </c>
      <c r="C14" s="47">
        <f t="shared" si="1"/>
        <v>43920</v>
      </c>
      <c r="D14" s="90">
        <v>39783</v>
      </c>
      <c r="E14" s="12">
        <f t="shared" si="2"/>
        <v>1.2032561689137689E-2</v>
      </c>
      <c r="G14" s="45">
        <f t="shared" si="3"/>
        <v>5</v>
      </c>
      <c r="H14" s="47">
        <f t="shared" si="4"/>
        <v>43920</v>
      </c>
      <c r="I14" s="48">
        <v>9861</v>
      </c>
      <c r="J14" s="12">
        <f t="shared" si="5"/>
        <v>0.11047297297297298</v>
      </c>
      <c r="L14" s="45">
        <f t="shared" si="6"/>
        <v>5</v>
      </c>
      <c r="M14" s="47">
        <f t="shared" si="7"/>
        <v>43920</v>
      </c>
      <c r="N14" s="48">
        <v>29.249815225424982</v>
      </c>
      <c r="O14" s="12">
        <f t="shared" si="8"/>
        <v>0.10346941475213423</v>
      </c>
    </row>
    <row r="15" spans="2:15" x14ac:dyDescent="0.35">
      <c r="B15" s="45">
        <f t="shared" si="0"/>
        <v>6</v>
      </c>
      <c r="C15" s="47">
        <f t="shared" si="1"/>
        <v>44285</v>
      </c>
      <c r="D15" s="90">
        <v>47028</v>
      </c>
      <c r="E15" s="12">
        <f t="shared" si="2"/>
        <v>0.18211296282331646</v>
      </c>
      <c r="G15" s="45">
        <f t="shared" si="3"/>
        <v>6</v>
      </c>
      <c r="H15" s="47">
        <f t="shared" si="4"/>
        <v>44285</v>
      </c>
      <c r="I15" s="48">
        <v>11626</v>
      </c>
      <c r="J15" s="12">
        <f t="shared" si="5"/>
        <v>0.1789879322583916</v>
      </c>
      <c r="L15" s="45">
        <f t="shared" si="6"/>
        <v>6</v>
      </c>
      <c r="M15" s="47">
        <f t="shared" si="7"/>
        <v>44285</v>
      </c>
      <c r="N15" s="48">
        <v>33.320565202587673</v>
      </c>
      <c r="O15" s="12">
        <f t="shared" si="8"/>
        <v>0.1391718185496178</v>
      </c>
    </row>
    <row r="16" spans="2:15" x14ac:dyDescent="0.35">
      <c r="B16" s="45">
        <f t="shared" si="0"/>
        <v>7</v>
      </c>
      <c r="C16" s="47">
        <f t="shared" si="1"/>
        <v>44650</v>
      </c>
      <c r="D16" s="90">
        <v>52446</v>
      </c>
      <c r="E16" s="12">
        <f t="shared" si="2"/>
        <v>0.11520796121459553</v>
      </c>
      <c r="G16" s="45">
        <f t="shared" si="3"/>
        <v>7</v>
      </c>
      <c r="H16" s="47">
        <f t="shared" si="4"/>
        <v>44650</v>
      </c>
      <c r="I16" s="48">
        <v>12857</v>
      </c>
      <c r="J16" s="12">
        <f t="shared" si="5"/>
        <v>0.10588336487183891</v>
      </c>
      <c r="L16" s="45">
        <f t="shared" si="6"/>
        <v>7</v>
      </c>
      <c r="M16" s="47">
        <f t="shared" si="7"/>
        <v>44650</v>
      </c>
      <c r="N16" s="48">
        <v>36.912665985699689</v>
      </c>
      <c r="O16" s="12">
        <f t="shared" si="8"/>
        <v>0.10780431728190054</v>
      </c>
    </row>
    <row r="17" spans="2:15" x14ac:dyDescent="0.35">
      <c r="B17" s="45">
        <f t="shared" si="0"/>
        <v>8</v>
      </c>
      <c r="C17" s="47">
        <f t="shared" si="1"/>
        <v>45015</v>
      </c>
      <c r="D17" s="90">
        <v>60580</v>
      </c>
      <c r="E17" s="12">
        <f t="shared" si="2"/>
        <v>0.15509285741524614</v>
      </c>
      <c r="G17" s="45">
        <f t="shared" si="3"/>
        <v>8</v>
      </c>
      <c r="H17" s="47">
        <f t="shared" si="4"/>
        <v>45015</v>
      </c>
      <c r="I17" s="48">
        <v>14147</v>
      </c>
      <c r="J17" s="12">
        <f t="shared" si="5"/>
        <v>0.10033444816053505</v>
      </c>
      <c r="L17" s="45">
        <f t="shared" si="6"/>
        <v>8</v>
      </c>
      <c r="M17" s="47">
        <f t="shared" si="7"/>
        <v>45015</v>
      </c>
      <c r="N17" s="48">
        <v>41.262342526387471</v>
      </c>
      <c r="O17" s="12">
        <f t="shared" si="8"/>
        <v>0.11783696529459253</v>
      </c>
    </row>
    <row r="18" spans="2:15" x14ac:dyDescent="0.35">
      <c r="B18" s="45">
        <f t="shared" si="0"/>
        <v>9</v>
      </c>
      <c r="C18" s="47">
        <f t="shared" si="1"/>
        <v>45380</v>
      </c>
      <c r="D18" s="90">
        <v>61896</v>
      </c>
      <c r="E18" s="12">
        <f t="shared" si="2"/>
        <v>2.1723341036645749E-2</v>
      </c>
      <c r="G18" s="45">
        <f t="shared" si="3"/>
        <v>9</v>
      </c>
      <c r="H18" s="47">
        <f t="shared" si="4"/>
        <v>45380</v>
      </c>
      <c r="I18" s="48">
        <v>14659</v>
      </c>
      <c r="J18" s="12">
        <f t="shared" si="5"/>
        <v>3.6191418675337594E-2</v>
      </c>
      <c r="L18" s="45">
        <f t="shared" si="6"/>
        <v>9</v>
      </c>
      <c r="M18" s="47">
        <f t="shared" si="7"/>
        <v>45380</v>
      </c>
      <c r="N18" s="48">
        <v>40.283452502553622</v>
      </c>
      <c r="O18" s="12">
        <f t="shared" si="8"/>
        <v>-2.3723568849922771E-2</v>
      </c>
    </row>
    <row r="19" spans="2:15" x14ac:dyDescent="0.35">
      <c r="B19" s="45">
        <f t="shared" si="0"/>
        <v>10</v>
      </c>
      <c r="C19" s="47">
        <f t="shared" si="1"/>
        <v>45745</v>
      </c>
      <c r="D19" s="90">
        <v>63121</v>
      </c>
      <c r="E19" s="12">
        <f t="shared" si="2"/>
        <v>1.9791262763344974E-2</v>
      </c>
      <c r="G19" s="45">
        <f t="shared" si="3"/>
        <v>10</v>
      </c>
      <c r="H19" s="47">
        <f t="shared" si="4"/>
        <v>45745</v>
      </c>
      <c r="I19" s="48">
        <v>14843</v>
      </c>
      <c r="J19" s="12">
        <f t="shared" si="5"/>
        <v>1.255201582645471E-2</v>
      </c>
      <c r="L19" s="45">
        <f t="shared" si="6"/>
        <v>10</v>
      </c>
      <c r="M19" s="47">
        <f t="shared" si="7"/>
        <v>45745</v>
      </c>
      <c r="N19" s="48">
        <v>39.789751447054819</v>
      </c>
      <c r="O19" s="12">
        <f t="shared" si="8"/>
        <v>-1.2255678816692983E-2</v>
      </c>
    </row>
    <row r="20" spans="2:15" x14ac:dyDescent="0.35">
      <c r="B20" s="49">
        <f t="shared" si="0"/>
        <v>11</v>
      </c>
      <c r="C20" s="50">
        <f t="shared" si="1"/>
        <v>46110</v>
      </c>
      <c r="D20" s="51">
        <f>FORECAST(B20,$D$10:$D$19,$B$10:$B$19)</f>
        <v>68218.399999999994</v>
      </c>
      <c r="E20" s="52">
        <f>(D20/D19)-1</f>
        <v>8.0756008301515969E-2</v>
      </c>
      <c r="G20" s="49">
        <f t="shared" si="3"/>
        <v>11</v>
      </c>
      <c r="H20" s="50">
        <f t="shared" si="4"/>
        <v>46110</v>
      </c>
      <c r="I20" s="51">
        <f>FORECAST(G20,$I$10:$I$19,$G$10:$G$19)</f>
        <v>16849.333333333336</v>
      </c>
      <c r="J20" s="52">
        <f>(I20/I19)-1</f>
        <v>0.13517033843113491</v>
      </c>
      <c r="L20" s="49">
        <f t="shared" si="6"/>
        <v>11</v>
      </c>
      <c r="M20" s="50">
        <f t="shared" si="7"/>
        <v>46110</v>
      </c>
      <c r="N20" s="51">
        <f>FORECAST(L20,$N$10:$N$19,$L$10:$L$19)</f>
        <v>46.840908964872376</v>
      </c>
      <c r="O20" s="52">
        <f>(N20/N19)-1</f>
        <v>0.17721039366631874</v>
      </c>
    </row>
    <row r="21" spans="2:15" x14ac:dyDescent="0.35">
      <c r="B21" s="49">
        <f t="shared" si="0"/>
        <v>12</v>
      </c>
      <c r="C21" s="50">
        <f t="shared" si="1"/>
        <v>46475</v>
      </c>
      <c r="D21" s="51">
        <f>FORECAST(B21,$D$10:$D$19,$B$10:$B$19)</f>
        <v>72166.163636363635</v>
      </c>
      <c r="E21" s="52">
        <f t="shared" si="2"/>
        <v>5.7869484425955964E-2</v>
      </c>
      <c r="G21" s="49">
        <f t="shared" si="3"/>
        <v>12</v>
      </c>
      <c r="H21" s="50">
        <f t="shared" si="4"/>
        <v>46475</v>
      </c>
      <c r="I21" s="51">
        <f t="shared" ref="I21:I24" si="9">FORECAST(G21,$I$10:$I$19,$G$10:$G$19)</f>
        <v>17974.484848484848</v>
      </c>
      <c r="J21" s="52">
        <f t="shared" si="5"/>
        <v>6.6777212658355234E-2</v>
      </c>
      <c r="L21" s="49">
        <f t="shared" si="6"/>
        <v>12</v>
      </c>
      <c r="M21" s="50">
        <f t="shared" si="7"/>
        <v>46475</v>
      </c>
      <c r="N21" s="51">
        <f t="shared" ref="N21:N24" si="10">FORECAST(L21,$N$10:$N$19,$L$10:$L$19)</f>
        <v>49.816957855474747</v>
      </c>
      <c r="O21" s="52">
        <f t="shared" si="8"/>
        <v>6.3535250625349926E-2</v>
      </c>
    </row>
    <row r="22" spans="2:15" x14ac:dyDescent="0.35">
      <c r="B22" s="49">
        <f t="shared" si="0"/>
        <v>13</v>
      </c>
      <c r="C22" s="50">
        <f t="shared" si="1"/>
        <v>46840</v>
      </c>
      <c r="D22" s="51">
        <f>FORECAST(B22,$D$10:$D$19,$B$10:$B$19)</f>
        <v>76113.927272727276</v>
      </c>
      <c r="E22" s="52">
        <f t="shared" si="2"/>
        <v>5.4703803520108618E-2</v>
      </c>
      <c r="G22" s="49">
        <f t="shared" si="3"/>
        <v>13</v>
      </c>
      <c r="H22" s="50">
        <f t="shared" si="4"/>
        <v>46840</v>
      </c>
      <c r="I22" s="51">
        <f t="shared" si="9"/>
        <v>19099.636363636364</v>
      </c>
      <c r="J22" s="52">
        <f t="shared" si="5"/>
        <v>6.259714949473838E-2</v>
      </c>
      <c r="L22" s="49">
        <f t="shared" si="6"/>
        <v>13</v>
      </c>
      <c r="M22" s="50">
        <f t="shared" si="7"/>
        <v>46840</v>
      </c>
      <c r="N22" s="51">
        <f t="shared" si="10"/>
        <v>52.793006746077118</v>
      </c>
      <c r="O22" s="52">
        <f t="shared" si="8"/>
        <v>5.9739675377935786E-2</v>
      </c>
    </row>
    <row r="23" spans="2:15" x14ac:dyDescent="0.35">
      <c r="B23" s="49">
        <f t="shared" si="0"/>
        <v>14</v>
      </c>
      <c r="C23" s="50">
        <f t="shared" si="1"/>
        <v>47205</v>
      </c>
      <c r="D23" s="51">
        <f>FORECAST(B23,$D$10:$D$19,$B$10:$B$19)</f>
        <v>80061.690909090903</v>
      </c>
      <c r="E23" s="52">
        <f t="shared" si="2"/>
        <v>5.1866508243862075E-2</v>
      </c>
      <c r="G23" s="49">
        <f t="shared" si="3"/>
        <v>14</v>
      </c>
      <c r="H23" s="50">
        <f t="shared" si="4"/>
        <v>47205</v>
      </c>
      <c r="I23" s="51">
        <f t="shared" si="9"/>
        <v>20224.78787878788</v>
      </c>
      <c r="J23" s="52">
        <f t="shared" si="5"/>
        <v>5.890957784377937E-2</v>
      </c>
      <c r="L23" s="49">
        <f t="shared" si="6"/>
        <v>14</v>
      </c>
      <c r="M23" s="50">
        <f t="shared" si="7"/>
        <v>47205</v>
      </c>
      <c r="N23" s="51">
        <f t="shared" si="10"/>
        <v>55.769055636679497</v>
      </c>
      <c r="O23" s="52">
        <f t="shared" si="8"/>
        <v>5.6372028683960407E-2</v>
      </c>
    </row>
    <row r="24" spans="2:15" x14ac:dyDescent="0.35">
      <c r="B24" s="49">
        <f t="shared" si="0"/>
        <v>15</v>
      </c>
      <c r="C24" s="50">
        <f t="shared" si="1"/>
        <v>47570</v>
      </c>
      <c r="D24" s="51">
        <f>FORECAST(B24,$D$10:$D$19,$B$10:$B$19)</f>
        <v>84009.454545454544</v>
      </c>
      <c r="E24" s="52">
        <f t="shared" si="2"/>
        <v>4.930902147503069E-2</v>
      </c>
      <c r="G24" s="49">
        <f t="shared" si="3"/>
        <v>15</v>
      </c>
      <c r="H24" s="50">
        <f t="shared" si="4"/>
        <v>47570</v>
      </c>
      <c r="I24" s="51">
        <f t="shared" si="9"/>
        <v>21349.939393939392</v>
      </c>
      <c r="J24" s="52">
        <f t="shared" si="5"/>
        <v>5.5632302395200561E-2</v>
      </c>
      <c r="L24" s="49">
        <f t="shared" si="6"/>
        <v>15</v>
      </c>
      <c r="M24" s="50">
        <f t="shared" si="7"/>
        <v>47570</v>
      </c>
      <c r="N24" s="51">
        <f t="shared" si="10"/>
        <v>58.745104527281867</v>
      </c>
      <c r="O24" s="52">
        <f t="shared" si="8"/>
        <v>5.3363802858533926E-2</v>
      </c>
    </row>
    <row r="25" spans="2:15" x14ac:dyDescent="0.35">
      <c r="B25" s="45"/>
    </row>
    <row r="26" spans="2:15" x14ac:dyDescent="0.35">
      <c r="B26" s="223"/>
      <c r="C26" s="164"/>
      <c r="D26" s="164"/>
      <c r="E26" s="164"/>
      <c r="F26" s="164"/>
      <c r="G26" s="164"/>
      <c r="H26" s="164"/>
      <c r="I26" s="164"/>
      <c r="J26" s="164"/>
      <c r="K26" s="164"/>
      <c r="L26" s="164"/>
      <c r="M26" s="164"/>
      <c r="N26" s="164"/>
      <c r="O26" s="164"/>
    </row>
  </sheetData>
  <mergeCells count="4">
    <mergeCell ref="B6:O6"/>
    <mergeCell ref="B8:E8"/>
    <mergeCell ref="G8:J8"/>
    <mergeCell ref="L8:O8"/>
  </mergeCells>
  <pageMargins left="0.7" right="0.7" top="0.75" bottom="0.75" header="0.3" footer="0.3"/>
  <pageSetup paperSize="9" scale="4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FB29-BBA6-4A1B-B265-5A506BA1F20F}">
  <dimension ref="B2:M48"/>
  <sheetViews>
    <sheetView showGridLines="0" tabSelected="1" view="pageBreakPreview" topLeftCell="A8" zoomScale="60" zoomScaleNormal="76" workbookViewId="0">
      <selection activeCell="D71" sqref="D71"/>
    </sheetView>
  </sheetViews>
  <sheetFormatPr defaultRowHeight="14.5" x14ac:dyDescent="0.35"/>
  <cols>
    <col min="1" max="1" width="1.81640625" customWidth="1"/>
    <col min="2" max="2" width="21.36328125" bestFit="1" customWidth="1"/>
    <col min="3" max="3" width="9.54296875" bestFit="1" customWidth="1"/>
  </cols>
  <sheetData>
    <row r="2" spans="2:13" ht="2.5" customHeight="1" thickBot="1" x14ac:dyDescent="0.4"/>
    <row r="3" spans="2:13" ht="28.5" x14ac:dyDescent="0.65">
      <c r="B3" s="206" t="str">
        <f>'Ratio Analysis'!B3</f>
        <v>HINDUSTAN UNILEVER LTD</v>
      </c>
      <c r="C3" s="207"/>
      <c r="D3" s="207"/>
      <c r="E3" s="207"/>
      <c r="F3" s="207"/>
      <c r="G3" s="207"/>
      <c r="H3" s="207"/>
      <c r="I3" s="207"/>
      <c r="J3" s="207"/>
      <c r="K3" s="207"/>
      <c r="L3" s="207"/>
    </row>
    <row r="4" spans="2:13" ht="15" thickBot="1" x14ac:dyDescent="0.4">
      <c r="B4" s="208" t="str">
        <f>'Ratio Analysis'!B4</f>
        <v>(HINDUNILVR | BSE Code: 500696)</v>
      </c>
      <c r="C4" s="208"/>
      <c r="D4" s="208"/>
      <c r="E4" s="208"/>
      <c r="F4" s="208"/>
      <c r="G4" s="208"/>
      <c r="H4" s="208"/>
      <c r="I4" s="208"/>
      <c r="J4" s="208"/>
      <c r="K4" s="208"/>
      <c r="L4" s="208"/>
    </row>
    <row r="5" spans="2:13" ht="3.5" customHeight="1" x14ac:dyDescent="0.35"/>
    <row r="6" spans="2:13" ht="15.5" x14ac:dyDescent="0.35">
      <c r="B6" s="289" t="s">
        <v>16373</v>
      </c>
      <c r="C6" s="289"/>
      <c r="D6" s="289"/>
      <c r="E6" s="289"/>
      <c r="F6" s="289"/>
      <c r="G6" s="289"/>
      <c r="H6" s="289"/>
      <c r="I6" s="289"/>
      <c r="J6" s="289"/>
      <c r="K6" s="289"/>
      <c r="L6" s="289"/>
    </row>
    <row r="8" spans="2:13" x14ac:dyDescent="0.35">
      <c r="B8" s="290" t="str">
        <f>"Common Size Income Statement"&amp;" "&amp;"-"&amp;'Data Sheet'!$B$1</f>
        <v>Common Size Income Statement -HINDUSTAN UNILEVER LTD</v>
      </c>
      <c r="C8" s="290"/>
      <c r="D8" s="290"/>
      <c r="E8" s="290"/>
      <c r="F8" s="290"/>
      <c r="G8" s="290"/>
      <c r="H8" s="290"/>
      <c r="I8" s="290"/>
      <c r="J8" s="290"/>
      <c r="K8" s="290"/>
      <c r="L8" s="290"/>
      <c r="M8" s="77"/>
    </row>
    <row r="9" spans="2:13" ht="3.5" customHeight="1" x14ac:dyDescent="0.35"/>
    <row r="10" spans="2:13" x14ac:dyDescent="0.35">
      <c r="B10" s="53" t="s">
        <v>154</v>
      </c>
      <c r="C10" s="54">
        <f>'Data Sheet'!B16</f>
        <v>42460</v>
      </c>
      <c r="D10" s="54">
        <f>'Data Sheet'!C16</f>
        <v>42825</v>
      </c>
      <c r="E10" s="54">
        <f>'Data Sheet'!D16</f>
        <v>43190</v>
      </c>
      <c r="F10" s="54">
        <f>'Data Sheet'!E16</f>
        <v>43555</v>
      </c>
      <c r="G10" s="54">
        <f>'Data Sheet'!F16</f>
        <v>43921</v>
      </c>
      <c r="H10" s="54">
        <f>'Data Sheet'!G16</f>
        <v>44286</v>
      </c>
      <c r="I10" s="54">
        <f>'Data Sheet'!H16</f>
        <v>44651</v>
      </c>
      <c r="J10" s="54">
        <f>'Data Sheet'!I16</f>
        <v>45016</v>
      </c>
      <c r="K10" s="54">
        <f>'Data Sheet'!J16</f>
        <v>45382</v>
      </c>
      <c r="L10" s="54">
        <f>'Data Sheet'!K16</f>
        <v>45747</v>
      </c>
    </row>
    <row r="11" spans="2:13" ht="8" customHeight="1" x14ac:dyDescent="0.35"/>
    <row r="12" spans="2:13" x14ac:dyDescent="0.35">
      <c r="B12" s="10" t="str">
        <f>'Data Sheet'!A17</f>
        <v>Sales</v>
      </c>
      <c r="C12" s="56">
        <f>'Data Sheet'!B17/'Data Sheet'!B$17</f>
        <v>1</v>
      </c>
      <c r="D12" s="56">
        <f>'Data Sheet'!C17/'Data Sheet'!C$17</f>
        <v>1</v>
      </c>
      <c r="E12" s="56">
        <f>'Data Sheet'!D17/'Data Sheet'!D$17</f>
        <v>1</v>
      </c>
      <c r="F12" s="56">
        <f>'Data Sheet'!E17/'Data Sheet'!E$17</f>
        <v>1</v>
      </c>
      <c r="G12" s="56">
        <f>'Data Sheet'!F17/'Data Sheet'!F$17</f>
        <v>1</v>
      </c>
      <c r="H12" s="56">
        <f>'Data Sheet'!G17/'Data Sheet'!G$17</f>
        <v>1</v>
      </c>
      <c r="I12" s="56">
        <f>'Data Sheet'!H17/'Data Sheet'!H$17</f>
        <v>1</v>
      </c>
      <c r="J12" s="56">
        <f>'Data Sheet'!I17/'Data Sheet'!I$17</f>
        <v>1</v>
      </c>
      <c r="K12" s="56">
        <f>'Data Sheet'!J17/'Data Sheet'!J$17</f>
        <v>1</v>
      </c>
      <c r="L12" s="56">
        <f>'Data Sheet'!K17/'Data Sheet'!K$17</f>
        <v>1</v>
      </c>
    </row>
    <row r="13" spans="2:13" x14ac:dyDescent="0.35">
      <c r="B13" t="str">
        <f>'Data Sheet'!A18</f>
        <v>Raw Material Cost</v>
      </c>
      <c r="C13" s="12">
        <f>'Data Sheet'!B18/'Data Sheet'!B$17</f>
        <v>0.40961908904492639</v>
      </c>
      <c r="D13" s="12">
        <f>'Data Sheet'!C18/'Data Sheet'!C$17</f>
        <v>0.41028888486822268</v>
      </c>
      <c r="E13" s="12">
        <f>'Data Sheet'!D18/'Data Sheet'!D$17</f>
        <v>0.40042200028133351</v>
      </c>
      <c r="F13" s="12">
        <f>'Data Sheet'!E18/'Data Sheet'!E$17</f>
        <v>0.40307809717629101</v>
      </c>
      <c r="G13" s="12">
        <f>'Data Sheet'!F18/'Data Sheet'!F$17</f>
        <v>0.39456551793479627</v>
      </c>
      <c r="H13" s="12">
        <f>'Data Sheet'!G18/'Data Sheet'!G$17</f>
        <v>0.42827677128519182</v>
      </c>
      <c r="I13" s="12">
        <f>'Data Sheet'!H18/'Data Sheet'!H$17</f>
        <v>0.43608664149792165</v>
      </c>
      <c r="J13" s="12">
        <f>'Data Sheet'!I18/'Data Sheet'!I$17</f>
        <v>0.46924727632882141</v>
      </c>
      <c r="K13" s="12">
        <f>'Data Sheet'!J18/'Data Sheet'!J$17</f>
        <v>0.43333979578648057</v>
      </c>
      <c r="L13" s="12">
        <f>'Data Sheet'!K18/'Data Sheet'!K$17</f>
        <v>0.43319972750748564</v>
      </c>
    </row>
    <row r="14" spans="2:13" x14ac:dyDescent="0.35">
      <c r="B14" t="str">
        <f>'Data Sheet'!A19</f>
        <v>Change in Inventory</v>
      </c>
      <c r="C14" s="12">
        <f>'Data Sheet'!B19/'Data Sheet'!B$17</f>
        <v>-2.5787609519666937E-3</v>
      </c>
      <c r="D14" s="12">
        <f>'Data Sheet'!C19/'Data Sheet'!C$17</f>
        <v>-4.3423195223448521E-3</v>
      </c>
      <c r="E14" s="12">
        <f>'Data Sheet'!D19/'Data Sheet'!D$17</f>
        <v>2.0256013504009003E-3</v>
      </c>
      <c r="F14" s="12">
        <f>'Data Sheet'!E19/'Data Sheet'!E$17</f>
        <v>-3.0526583566522515E-4</v>
      </c>
      <c r="G14" s="12">
        <f>'Data Sheet'!F19/'Data Sheet'!F$17</f>
        <v>2.7147273961239727E-3</v>
      </c>
      <c r="H14" s="12">
        <f>'Data Sheet'!G19/'Data Sheet'!G$17</f>
        <v>8.6118907884664454E-3</v>
      </c>
      <c r="I14" s="12">
        <f>'Data Sheet'!H19/'Data Sheet'!H$17</f>
        <v>4.1947908324753078E-4</v>
      </c>
      <c r="J14" s="12">
        <f>'Data Sheet'!I19/'Data Sheet'!I$17</f>
        <v>1.2380323539121821E-3</v>
      </c>
      <c r="K14" s="12">
        <f>'Data Sheet'!J19/'Data Sheet'!J$17</f>
        <v>1.7771746154840378E-4</v>
      </c>
      <c r="L14" s="12">
        <f>'Data Sheet'!K19/'Data Sheet'!K$17</f>
        <v>2.4239159709130084E-3</v>
      </c>
    </row>
    <row r="15" spans="2:13" x14ac:dyDescent="0.35">
      <c r="B15" t="str">
        <f>'Data Sheet'!A20</f>
        <v>Power and Fuel</v>
      </c>
      <c r="C15" s="12">
        <f>'Data Sheet'!B20/'Data Sheet'!B$17</f>
        <v>9.6004473994904613E-3</v>
      </c>
      <c r="D15" s="12">
        <f>'Data Sheet'!C20/'Data Sheet'!C$17</f>
        <v>8.8957240214703574E-3</v>
      </c>
      <c r="E15" s="12">
        <f>'Data Sheet'!D20/'Data Sheet'!D$17</f>
        <v>8.2993388662259103E-3</v>
      </c>
      <c r="F15" s="12">
        <f>'Data Sheet'!E20/'Data Sheet'!E$17</f>
        <v>7.8351564487407783E-3</v>
      </c>
      <c r="G15" s="12">
        <f>'Data Sheet'!F20/'Data Sheet'!F$17</f>
        <v>7.5157730688987755E-3</v>
      </c>
      <c r="H15" s="12">
        <f>'Data Sheet'!G20/'Data Sheet'!G$17</f>
        <v>7.2084715488645061E-3</v>
      </c>
      <c r="I15" s="12">
        <f>'Data Sheet'!H20/'Data Sheet'!H$17</f>
        <v>6.0633794760324902E-3</v>
      </c>
      <c r="J15" s="12">
        <f>'Data Sheet'!I20/'Data Sheet'!I$17</f>
        <v>6.3387256520303732E-3</v>
      </c>
      <c r="K15" s="12">
        <f>'Data Sheet'!J20/'Data Sheet'!J$17</f>
        <v>7.2056352591443711E-3</v>
      </c>
      <c r="L15" s="12">
        <f>'Data Sheet'!K20/'Data Sheet'!K$17</f>
        <v>6.7647850952931672E-3</v>
      </c>
    </row>
    <row r="16" spans="2:13" x14ac:dyDescent="0.35">
      <c r="B16" t="str">
        <f>'Data Sheet'!A21</f>
        <v>Other Mfr. Exp</v>
      </c>
      <c r="C16" s="12">
        <f>'Data Sheet'!B21/'Data Sheet'!B$17</f>
        <v>9.21518672714845E-2</v>
      </c>
      <c r="D16" s="12">
        <f>'Data Sheet'!C21/'Data Sheet'!C$17</f>
        <v>8.7057475423677699E-2</v>
      </c>
      <c r="E16" s="12">
        <f>'Data Sheet'!D21/'Data Sheet'!D$17</f>
        <v>8.4343789562526375E-2</v>
      </c>
      <c r="F16" s="12">
        <f>'Data Sheet'!E21/'Data Sheet'!E$17</f>
        <v>7.7359450521495801E-2</v>
      </c>
      <c r="G16" s="12">
        <f>'Data Sheet'!F21/'Data Sheet'!F$17</f>
        <v>7.3046276047558006E-2</v>
      </c>
      <c r="H16" s="12">
        <f>'Data Sheet'!G21/'Data Sheet'!G$17</f>
        <v>6.0984945139066091E-2</v>
      </c>
      <c r="I16" s="12">
        <f>'Data Sheet'!H21/'Data Sheet'!H$17</f>
        <v>6.3951492964191739E-2</v>
      </c>
      <c r="J16" s="12">
        <f>'Data Sheet'!I21/'Data Sheet'!I$17</f>
        <v>6.2578408715747769E-2</v>
      </c>
      <c r="K16" s="12">
        <f>'Data Sheet'!J21/'Data Sheet'!J$17</f>
        <v>5.4688509758304249E-2</v>
      </c>
      <c r="L16" s="12">
        <f>'Data Sheet'!K21/'Data Sheet'!K$17</f>
        <v>6.074048256523186E-2</v>
      </c>
    </row>
    <row r="17" spans="2:13" x14ac:dyDescent="0.35">
      <c r="B17" t="str">
        <f>'Data Sheet'!A22</f>
        <v>Employee Cost</v>
      </c>
      <c r="C17" s="12">
        <f>'Data Sheet'!B22/'Data Sheet'!B$17</f>
        <v>5.2196607220530662E-2</v>
      </c>
      <c r="D17" s="12">
        <f>'Data Sheet'!C22/'Data Sheet'!C$17</f>
        <v>5.2560159218382488E-2</v>
      </c>
      <c r="E17" s="12">
        <f>'Data Sheet'!D22/'Data Sheet'!D$17</f>
        <v>5.2328034885356589E-2</v>
      </c>
      <c r="F17" s="12">
        <f>'Data Sheet'!E22/'Data Sheet'!E$17</f>
        <v>4.7697786822691428E-2</v>
      </c>
      <c r="G17" s="12">
        <f>'Data Sheet'!F22/'Data Sheet'!F$17</f>
        <v>4.574818389764472E-2</v>
      </c>
      <c r="H17" s="12">
        <f>'Data Sheet'!G22/'Data Sheet'!G$17</f>
        <v>5.0140341923960191E-2</v>
      </c>
      <c r="I17" s="12">
        <f>'Data Sheet'!H22/'Data Sheet'!H$17</f>
        <v>4.8526103039316627E-2</v>
      </c>
      <c r="J17" s="12">
        <f>'Data Sheet'!I22/'Data Sheet'!I$17</f>
        <v>4.7111257840871577E-2</v>
      </c>
      <c r="K17" s="12">
        <f>'Data Sheet'!J22/'Data Sheet'!J$17</f>
        <v>4.8613803799922452E-2</v>
      </c>
      <c r="L17" s="12">
        <f>'Data Sheet'!K22/'Data Sheet'!K$17</f>
        <v>4.8747643415028276E-2</v>
      </c>
    </row>
    <row r="18" spans="2:13" x14ac:dyDescent="0.35">
      <c r="B18" t="str">
        <f>'Data Sheet'!A23</f>
        <v>Selling and admin</v>
      </c>
      <c r="C18" s="12">
        <f>'Data Sheet'!B23/'Data Sheet'!B$17</f>
        <v>0.20943888647237929</v>
      </c>
      <c r="D18" s="12">
        <f>'Data Sheet'!C23/'Data Sheet'!C$17</f>
        <v>0.20170677281225499</v>
      </c>
      <c r="E18" s="12">
        <f>'Data Sheet'!D23/'Data Sheet'!D$17</f>
        <v>0.20402306934871289</v>
      </c>
      <c r="F18" s="12">
        <f>'Data Sheet'!E23/'Data Sheet'!E$17</f>
        <v>0.19832103790384126</v>
      </c>
      <c r="G18" s="12">
        <f>'Data Sheet'!F23/'Data Sheet'!F$17</f>
        <v>0.19153909961541363</v>
      </c>
      <c r="H18" s="12">
        <f>'Data Sheet'!G23/'Data Sheet'!G$17</f>
        <v>0.16811261376201411</v>
      </c>
      <c r="I18" s="12">
        <f>'Data Sheet'!H23/'Data Sheet'!H$17</f>
        <v>0.15566487434694734</v>
      </c>
      <c r="J18" s="12">
        <f>'Data Sheet'!I23/'Data Sheet'!I$17</f>
        <v>0.14501485638824696</v>
      </c>
      <c r="K18" s="12">
        <f>'Data Sheet'!J23/'Data Sheet'!J$17</f>
        <v>0.1741631123174357</v>
      </c>
      <c r="L18" s="12">
        <f>'Data Sheet'!K23/'Data Sheet'!K$17</f>
        <v>0.16940479396714248</v>
      </c>
    </row>
    <row r="19" spans="2:13" x14ac:dyDescent="0.35">
      <c r="B19" t="str">
        <f>'Data Sheet'!A24</f>
        <v>Other Expenses</v>
      </c>
      <c r="C19" s="12">
        <f>'Data Sheet'!B24/'Data Sheet'!B$17</f>
        <v>4.0794134095569499E-2</v>
      </c>
      <c r="D19" s="12">
        <f>'Data Sheet'!C24/'Data Sheet'!C$17</f>
        <v>4.4327845123937039E-2</v>
      </c>
      <c r="E19" s="12">
        <f>'Data Sheet'!D24/'Data Sheet'!D$17</f>
        <v>4.1637361091574059E-2</v>
      </c>
      <c r="F19" s="12">
        <f>'Data Sheet'!E24/'Data Sheet'!E$17</f>
        <v>3.9506486899007889E-2</v>
      </c>
      <c r="G19" s="12">
        <f>'Data Sheet'!F24/'Data Sheet'!F$17</f>
        <v>4.2430183746826534E-2</v>
      </c>
      <c r="H19" s="12">
        <f>'Data Sheet'!G24/'Data Sheet'!G$17</f>
        <v>4.6674321680700862E-2</v>
      </c>
      <c r="I19" s="12">
        <f>'Data Sheet'!H24/'Data Sheet'!H$17</f>
        <v>4.4979598062769327E-2</v>
      </c>
      <c r="J19" s="12">
        <f>'Data Sheet'!I24/'Data Sheet'!I$17</f>
        <v>3.742159128425223E-2</v>
      </c>
      <c r="K19" s="12">
        <f>'Data Sheet'!J24/'Data Sheet'!J$17</f>
        <v>4.5334108827711002E-2</v>
      </c>
      <c r="L19" s="12">
        <f>'Data Sheet'!K24/'Data Sheet'!K$17</f>
        <v>4.8414949066079432E-2</v>
      </c>
    </row>
    <row r="20" spans="2:13" x14ac:dyDescent="0.35">
      <c r="B20" t="str">
        <f>'Data Sheet'!A25</f>
        <v>Other Income</v>
      </c>
      <c r="C20" s="12">
        <f>'Data Sheet'!B25/'Data Sheet'!B$17</f>
        <v>1.5099732803082085E-2</v>
      </c>
      <c r="D20" s="12">
        <f>'Data Sheet'!C25/'Data Sheet'!C$17</f>
        <v>1.8273927989867923E-2</v>
      </c>
      <c r="E20" s="12">
        <f>'Data Sheet'!D25/'Data Sheet'!D$17</f>
        <v>9.9310732873821913E-3</v>
      </c>
      <c r="F20" s="12">
        <f>'Data Sheet'!E25/'Data Sheet'!E$17</f>
        <v>8.1912999236835402E-3</v>
      </c>
      <c r="G20" s="12">
        <f>'Data Sheet'!F25/'Data Sheet'!F$17</f>
        <v>1.0657818666264484E-2</v>
      </c>
      <c r="H20" s="12">
        <f>'Data Sheet'!G25/'Data Sheet'!G$17</f>
        <v>3.6148677383686313E-3</v>
      </c>
      <c r="I20" s="12">
        <f>'Data Sheet'!H25/'Data Sheet'!H$17</f>
        <v>4.1757236014186017E-3</v>
      </c>
      <c r="J20" s="12">
        <f>'Data Sheet'!I25/'Data Sheet'!I$17</f>
        <v>7.3951799273687686E-3</v>
      </c>
      <c r="K20" s="12">
        <f>'Data Sheet'!J25/'Data Sheet'!J$17</f>
        <v>1.3199560553185989E-2</v>
      </c>
      <c r="L20" s="12">
        <f>'Data Sheet'!K25/'Data Sheet'!K$17</f>
        <v>2.0943901395732007E-2</v>
      </c>
    </row>
    <row r="21" spans="2:13" x14ac:dyDescent="0.35">
      <c r="B21" t="str">
        <f>'Data Sheet'!A26</f>
        <v>Depreciation</v>
      </c>
      <c r="C21" s="12">
        <f>'Data Sheet'!B26/'Data Sheet'!B$17</f>
        <v>1.0967501398123409E-2</v>
      </c>
      <c r="D21" s="12">
        <f>'Data Sheet'!C26/'Data Sheet'!C$17</f>
        <v>1.3026958567034558E-2</v>
      </c>
      <c r="E21" s="12">
        <f>'Data Sheet'!D26/'Data Sheet'!D$17</f>
        <v>1.4629343086228723E-2</v>
      </c>
      <c r="F21" s="12">
        <f>'Data Sheet'!E26/'Data Sheet'!E$17</f>
        <v>1.437293309590435E-2</v>
      </c>
      <c r="G21" s="12">
        <f>'Data Sheet'!F26/'Data Sheet'!F$17</f>
        <v>2.5186637508483524E-2</v>
      </c>
      <c r="H21" s="12">
        <f>'Data Sheet'!G26/'Data Sheet'!G$17</f>
        <v>2.2837458535340648E-2</v>
      </c>
      <c r="I21" s="12">
        <f>'Data Sheet'!H26/'Data Sheet'!H$17</f>
        <v>2.0802349082866187E-2</v>
      </c>
      <c r="J21" s="12">
        <f>'Data Sheet'!I26/'Data Sheet'!I$17</f>
        <v>1.8768570485308684E-2</v>
      </c>
      <c r="K21" s="12">
        <f>'Data Sheet'!J26/'Data Sheet'!J$17</f>
        <v>1.9645857567532635E-2</v>
      </c>
      <c r="L21" s="12">
        <f>'Data Sheet'!K26/'Data Sheet'!K$17</f>
        <v>2.1466706801223048E-2</v>
      </c>
    </row>
    <row r="22" spans="2:13" x14ac:dyDescent="0.35">
      <c r="B22" t="str">
        <f>'Data Sheet'!A27</f>
        <v>Interest</v>
      </c>
      <c r="C22" s="12">
        <f>'Data Sheet'!B27/'Data Sheet'!B$17</f>
        <v>5.2817995401727462E-4</v>
      </c>
      <c r="D22" s="12">
        <f>'Data Sheet'!C27/'Data Sheet'!C$17</f>
        <v>1.0554248839032628E-3</v>
      </c>
      <c r="E22" s="12">
        <f>'Data Sheet'!D27/'Data Sheet'!D$17</f>
        <v>7.3146715431143621E-4</v>
      </c>
      <c r="F22" s="12">
        <f>'Data Sheet'!E27/'Data Sheet'!E$17</f>
        <v>8.3948104807936915E-4</v>
      </c>
      <c r="G22" s="12">
        <f>'Data Sheet'!F27/'Data Sheet'!F$17</f>
        <v>2.9660910439132291E-3</v>
      </c>
      <c r="H22" s="12">
        <f>'Data Sheet'!G27/'Data Sheet'!G$17</f>
        <v>2.4878795611125285E-3</v>
      </c>
      <c r="I22" s="12">
        <f>'Data Sheet'!H27/'Data Sheet'!H$17</f>
        <v>2.0211264920108303E-3</v>
      </c>
      <c r="J22" s="12">
        <f>'Data Sheet'!I27/'Data Sheet'!I$17</f>
        <v>1.881809177946517E-3</v>
      </c>
      <c r="K22" s="12">
        <f>'Data Sheet'!J27/'Data Sheet'!J$17</f>
        <v>5.3961483779242604E-3</v>
      </c>
      <c r="L22" s="12">
        <f>'Data Sheet'!K27/'Data Sheet'!K$17</f>
        <v>6.2578222778473091E-3</v>
      </c>
    </row>
    <row r="23" spans="2:13" x14ac:dyDescent="0.35">
      <c r="B23" t="str">
        <f>'Data Sheet'!A28</f>
        <v>Profit before tax</v>
      </c>
      <c r="C23" s="12">
        <f>'Data Sheet'!B28/'Data Sheet'!B$17</f>
        <v>0.18722425899459391</v>
      </c>
      <c r="D23" s="12">
        <f>'Data Sheet'!C28/'Data Sheet'!C$17</f>
        <v>0.19501236354864002</v>
      </c>
      <c r="E23" s="12">
        <f>'Data Sheet'!D28/'Data Sheet'!D$17</f>
        <v>0.20554227036151357</v>
      </c>
      <c r="F23" s="12">
        <f>'Data Sheet'!E28/'Data Sheet'!E$17</f>
        <v>0.21887560417196641</v>
      </c>
      <c r="G23" s="12">
        <f>'Data Sheet'!F28/'Data Sheet'!F$17</f>
        <v>0.23037478319885379</v>
      </c>
      <c r="H23" s="12">
        <f>'Data Sheet'!G28/'Data Sheet'!G$17</f>
        <v>0.22550395509058432</v>
      </c>
      <c r="I23" s="12">
        <f>'Data Sheet'!H28/'Data Sheet'!H$17</f>
        <v>0.22649963772260992</v>
      </c>
      <c r="J23" s="12">
        <f>'Data Sheet'!I28/'Data Sheet'!I$17</f>
        <v>0.22027071640805546</v>
      </c>
      <c r="K23" s="12">
        <f>'Data Sheet'!J28/'Data Sheet'!J$17</f>
        <v>0.22499030632027917</v>
      </c>
      <c r="L23" s="12">
        <f>'Data Sheet'!K28/'Data Sheet'!K$17</f>
        <v>0.22837090667131382</v>
      </c>
    </row>
    <row r="24" spans="2:13" x14ac:dyDescent="0.35">
      <c r="B24" t="str">
        <f>'Data Sheet'!A29</f>
        <v>Tax</v>
      </c>
      <c r="C24" s="12">
        <f>'Data Sheet'!B29/'Data Sheet'!B$17</f>
        <v>5.8255141987199402E-2</v>
      </c>
      <c r="D24" s="12">
        <f>'Data Sheet'!C29/'Data Sheet'!C$17</f>
        <v>5.9616428442192872E-2</v>
      </c>
      <c r="E24" s="12">
        <f>'Data Sheet'!D29/'Data Sheet'!D$17</f>
        <v>5.8489238992825994E-2</v>
      </c>
      <c r="F24" s="12">
        <f>'Data Sheet'!E29/'Data Sheet'!E$17</f>
        <v>6.4716357161027735E-2</v>
      </c>
      <c r="G24" s="12">
        <f>'Data Sheet'!F29/'Data Sheet'!F$17</f>
        <v>6.0553502752431945E-2</v>
      </c>
      <c r="H24" s="12">
        <f>'Data Sheet'!G29/'Data Sheet'!G$17</f>
        <v>5.5413796036403846E-2</v>
      </c>
      <c r="I24" s="12">
        <f>'Data Sheet'!H29/'Data Sheet'!H$17</f>
        <v>5.6953819166380655E-2</v>
      </c>
      <c r="J24" s="12">
        <f>'Data Sheet'!I29/'Data Sheet'!I$17</f>
        <v>5.2839220864971941E-2</v>
      </c>
      <c r="K24" s="12">
        <f>'Data Sheet'!J29/'Data Sheet'!J$17</f>
        <v>5.8872948171125761E-2</v>
      </c>
      <c r="L24" s="12">
        <f>'Data Sheet'!K29/'Data Sheet'!K$17</f>
        <v>5.9314649641165382E-2</v>
      </c>
    </row>
    <row r="25" spans="2:13" x14ac:dyDescent="0.35">
      <c r="B25" t="str">
        <f>'Data Sheet'!A30</f>
        <v>Net profit</v>
      </c>
      <c r="C25" s="12">
        <f>'Data Sheet'!B30/'Data Sheet'!B$17</f>
        <v>0.12896911700739452</v>
      </c>
      <c r="D25" s="12">
        <f>'Data Sheet'!C30/'Data Sheet'!C$17</f>
        <v>0.13497376515288584</v>
      </c>
      <c r="E25" s="12">
        <f>'Data Sheet'!D30/'Data Sheet'!D$17</f>
        <v>0.14668729779153186</v>
      </c>
      <c r="F25" s="12">
        <f>'Data Sheet'!E30/'Data Sheet'!E$17</f>
        <v>0.15400661409310609</v>
      </c>
      <c r="G25" s="12">
        <f>'Data Sheet'!F30/'Data Sheet'!F$17</f>
        <v>0.16962018952819044</v>
      </c>
      <c r="H25" s="12">
        <f>'Data Sheet'!G30/'Data Sheet'!G$17</f>
        <v>0.17000510334268945</v>
      </c>
      <c r="I25" s="12">
        <f>'Data Sheet'!H30/'Data Sheet'!H$17</f>
        <v>0.16929794455249209</v>
      </c>
      <c r="J25" s="12">
        <f>'Data Sheet'!I30/'Data Sheet'!I$17</f>
        <v>0.16705183228788378</v>
      </c>
      <c r="K25" s="12">
        <f>'Data Sheet'!J30/'Data Sheet'!J$17</f>
        <v>0.16603657748481324</v>
      </c>
      <c r="L25" s="12">
        <f>'Data Sheet'!K30/'Data Sheet'!K$17</f>
        <v>0.16870772009315441</v>
      </c>
    </row>
    <row r="26" spans="2:13" x14ac:dyDescent="0.35">
      <c r="B26" t="str">
        <f>'Data Sheet'!A31</f>
        <v>Dividend Amount</v>
      </c>
      <c r="C26" s="12">
        <f>'Data Sheet'!B31/'Data Sheet'!B$17</f>
        <v>0.10737587771080594</v>
      </c>
      <c r="D26" s="12">
        <f>'Data Sheet'!C31/'Data Sheet'!C$17</f>
        <v>0.11072914781979373</v>
      </c>
      <c r="E26" s="12">
        <f>'Data Sheet'!D31/'Data Sheet'!D$17</f>
        <v>0.12153608102405401</v>
      </c>
      <c r="F26" s="12">
        <f>'Data Sheet'!E31/'Data Sheet'!E$17</f>
        <v>0.12088527092342916</v>
      </c>
      <c r="G26" s="12">
        <f>'Data Sheet'!F31/'Data Sheet'!F$17</f>
        <v>0.13573636980619863</v>
      </c>
      <c r="H26" s="12">
        <f>'Data Sheet'!G31/'Data Sheet'!G$17</f>
        <v>0.20237943352896148</v>
      </c>
      <c r="I26" s="12">
        <f>'Data Sheet'!H31/'Data Sheet'!H$17</f>
        <v>0.15234717614308049</v>
      </c>
      <c r="J26" s="12">
        <f>'Data Sheet'!I31/'Data Sheet'!I$17</f>
        <v>0.15128755364806867</v>
      </c>
      <c r="K26" s="12">
        <f>'Data Sheet'!J31/'Data Sheet'!J$17</f>
        <v>0.1594610314075223</v>
      </c>
      <c r="L26" s="12">
        <f>'Data Sheet'!K31/'Data Sheet'!K$17</f>
        <v>0.19731943410275501</v>
      </c>
    </row>
    <row r="27" spans="2:13" x14ac:dyDescent="0.35">
      <c r="B27" t="str">
        <f>'Data Sheet'!A33</f>
        <v>EBIDTA</v>
      </c>
      <c r="C27" s="12">
        <f>'Data Sheet'!B33/'Data Sheet'!B$17</f>
        <v>0.1987199403467346</v>
      </c>
      <c r="D27" s="12">
        <f>'Data Sheet'!C33/'Data Sheet'!C$17</f>
        <v>0.20867257704601652</v>
      </c>
      <c r="E27" s="12">
        <f>'Data Sheet'!D33/'Data Sheet'!D$17</f>
        <v>0.22053734702489802</v>
      </c>
      <c r="F27" s="12">
        <f>'Data Sheet'!E33/'Data Sheet'!E$17</f>
        <v>0.23393538539811753</v>
      </c>
      <c r="G27" s="12">
        <f>'Data Sheet'!F33/'Data Sheet'!F$17</f>
        <v>0.25832642083301915</v>
      </c>
      <c r="H27" s="12">
        <f>'Data Sheet'!G33/'Data Sheet'!G$17</f>
        <v>0.25074423747554647</v>
      </c>
      <c r="I27" s="12">
        <f>'Data Sheet'!H33/'Data Sheet'!H$17</f>
        <v>0.24907523929374975</v>
      </c>
      <c r="J27" s="12">
        <f>'Data Sheet'!I33/'Data Sheet'!I$17</f>
        <v>0.24054143281611093</v>
      </c>
      <c r="K27" s="12">
        <f>'Data Sheet'!J33/'Data Sheet'!J$17</f>
        <v>0.24995153160139588</v>
      </c>
      <c r="L27" s="12">
        <f>'Data Sheet'!K33/'Data Sheet'!K$17</f>
        <v>0.25574689881339013</v>
      </c>
    </row>
    <row r="29" spans="2:13" x14ac:dyDescent="0.35">
      <c r="B29" s="290" t="str">
        <f>"Common Size Balance Sheet"&amp;" "&amp;"-"&amp;'Data Sheet'!$B$1</f>
        <v>Common Size Balance Sheet -HINDUSTAN UNILEVER LTD</v>
      </c>
      <c r="C29" s="290"/>
      <c r="D29" s="290"/>
      <c r="E29" s="290"/>
      <c r="F29" s="290"/>
      <c r="G29" s="290"/>
      <c r="H29" s="290"/>
      <c r="I29" s="290"/>
      <c r="J29" s="290"/>
      <c r="K29" s="290"/>
      <c r="L29" s="290"/>
      <c r="M29" s="77"/>
    </row>
    <row r="31" spans="2:13" ht="15" thickBot="1" x14ac:dyDescent="0.4">
      <c r="B31" s="224" t="s">
        <v>154</v>
      </c>
      <c r="C31" s="225">
        <f>'Data Sheet'!B56</f>
        <v>42460</v>
      </c>
      <c r="D31" s="225">
        <f>'Data Sheet'!C56</f>
        <v>42825</v>
      </c>
      <c r="E31" s="225">
        <f>'Data Sheet'!D56</f>
        <v>43190</v>
      </c>
      <c r="F31" s="225">
        <f>'Data Sheet'!E56</f>
        <v>43555</v>
      </c>
      <c r="G31" s="225">
        <f>'Data Sheet'!F56</f>
        <v>43921</v>
      </c>
      <c r="H31" s="225">
        <f>'Data Sheet'!G56</f>
        <v>44286</v>
      </c>
      <c r="I31" s="225">
        <f>'Data Sheet'!H56</f>
        <v>44651</v>
      </c>
      <c r="J31" s="225">
        <f>'Data Sheet'!I56</f>
        <v>45016</v>
      </c>
      <c r="K31" s="225">
        <f>'Data Sheet'!J56</f>
        <v>45382</v>
      </c>
      <c r="L31" s="225">
        <f>'Data Sheet'!K56</f>
        <v>45747</v>
      </c>
    </row>
    <row r="32" spans="2:13" ht="8" customHeight="1" x14ac:dyDescent="0.35">
      <c r="B32" s="10"/>
      <c r="C32" s="55"/>
      <c r="D32" s="55"/>
      <c r="E32" s="55"/>
      <c r="F32" s="55"/>
      <c r="G32" s="55"/>
      <c r="H32" s="55"/>
      <c r="I32" s="55"/>
      <c r="J32" s="55"/>
      <c r="K32" s="55"/>
      <c r="L32" s="55"/>
    </row>
    <row r="33" spans="2:12" x14ac:dyDescent="0.35">
      <c r="B33" s="10" t="s">
        <v>83</v>
      </c>
      <c r="C33" s="57">
        <f>'Data Sheet'!B61/'Data Sheet'!B$61</f>
        <v>1</v>
      </c>
      <c r="D33" s="57">
        <f>'Data Sheet'!C61/'Data Sheet'!C$61</f>
        <v>1</v>
      </c>
      <c r="E33" s="57">
        <f>'Data Sheet'!D61/'Data Sheet'!D$61</f>
        <v>1</v>
      </c>
      <c r="F33" s="57">
        <f>'Data Sheet'!E61/'Data Sheet'!E$61</f>
        <v>1</v>
      </c>
      <c r="G33" s="57">
        <f>'Data Sheet'!F61/'Data Sheet'!F$61</f>
        <v>1</v>
      </c>
      <c r="H33" s="57">
        <f>'Data Sheet'!G61/'Data Sheet'!G$61</f>
        <v>1</v>
      </c>
      <c r="I33" s="57">
        <f>'Data Sheet'!H61/'Data Sheet'!H$61</f>
        <v>1</v>
      </c>
      <c r="J33" s="57">
        <f>'Data Sheet'!I61/'Data Sheet'!I$61</f>
        <v>1</v>
      </c>
      <c r="K33" s="57">
        <f>'Data Sheet'!J61/'Data Sheet'!J$61</f>
        <v>1</v>
      </c>
      <c r="L33" s="57">
        <f>'Data Sheet'!K61/'Data Sheet'!K$61</f>
        <v>1</v>
      </c>
    </row>
    <row r="34" spans="2:12" x14ac:dyDescent="0.35">
      <c r="B34" t="str">
        <f>'Data Sheet'!A57</f>
        <v>Equity Share Capital</v>
      </c>
      <c r="C34" s="12">
        <f>'Data Sheet'!B57/'Data Sheet'!B$61</f>
        <v>1.4601500709795174E-2</v>
      </c>
      <c r="D34" s="12">
        <f>'Data Sheet'!C57/'Data Sheet'!C$61</f>
        <v>1.3752705972239909E-2</v>
      </c>
      <c r="E34" s="12">
        <f>'Data Sheet'!D57/'Data Sheet'!D$61</f>
        <v>1.2092710782667115E-2</v>
      </c>
      <c r="F34" s="12">
        <f>'Data Sheet'!E57/'Data Sheet'!E$61</f>
        <v>1.1594825272424714E-2</v>
      </c>
      <c r="G34" s="12">
        <f>'Data Sheet'!F57/'Data Sheet'!F$61</f>
        <v>1.0718007244578972E-2</v>
      </c>
      <c r="H34" s="12">
        <f>'Data Sheet'!G57/'Data Sheet'!G$61</f>
        <v>3.4186790805935409E-3</v>
      </c>
      <c r="I34" s="12">
        <f>'Data Sheet'!H57/'Data Sheet'!H$61</f>
        <v>3.3330496695316712E-3</v>
      </c>
      <c r="J34" s="12">
        <f>'Data Sheet'!I57/'Data Sheet'!I$61</f>
        <v>3.2157860886462223E-3</v>
      </c>
      <c r="K34" s="12">
        <f>'Data Sheet'!J57/'Data Sheet'!J$61</f>
        <v>2.9940501216731007E-3</v>
      </c>
      <c r="L34" s="12">
        <f>'Data Sheet'!K57/'Data Sheet'!K$61</f>
        <v>2.9425390982056772E-3</v>
      </c>
    </row>
    <row r="35" spans="2:12" x14ac:dyDescent="0.35">
      <c r="B35" t="str">
        <f>'Data Sheet'!A58</f>
        <v>Reserves</v>
      </c>
      <c r="C35" s="12">
        <f>'Data Sheet'!B58/'Data Sheet'!B$61</f>
        <v>0.42973027783411072</v>
      </c>
      <c r="D35" s="12">
        <f>'Data Sheet'!C58/'Data Sheet'!C$61</f>
        <v>0.41563733604991721</v>
      </c>
      <c r="E35" s="12">
        <f>'Data Sheet'!D58/'Data Sheet'!D$61</f>
        <v>0.3955324151830702</v>
      </c>
      <c r="F35" s="12">
        <f>'Data Sheet'!E58/'Data Sheet'!E$61</f>
        <v>0.41070374147834021</v>
      </c>
      <c r="G35" s="12">
        <f>'Data Sheet'!F58/'Data Sheet'!F$61</f>
        <v>0.39760829653153379</v>
      </c>
      <c r="H35" s="12">
        <f>'Data Sheet'!G58/'Data Sheet'!G$61</f>
        <v>0.69012219959266807</v>
      </c>
      <c r="I35" s="12">
        <f>'Data Sheet'!H58/'Data Sheet'!H$61</f>
        <v>0.69250843899809944</v>
      </c>
      <c r="J35" s="12">
        <f>'Data Sheet'!I58/'Data Sheet'!I$61</f>
        <v>0.68515401562735201</v>
      </c>
      <c r="K35" s="12">
        <f>'Data Sheet'!J58/'Data Sheet'!J$61</f>
        <v>0.64955598873727527</v>
      </c>
      <c r="L35" s="12">
        <f>'Data Sheet'!K58/'Data Sheet'!K$61</f>
        <v>0.6156417865594831</v>
      </c>
    </row>
    <row r="36" spans="2:12" x14ac:dyDescent="0.35">
      <c r="B36" t="str">
        <f>'Data Sheet'!A59</f>
        <v>Borrowings</v>
      </c>
      <c r="C36" s="12">
        <f>'Data Sheet'!B59/'Data Sheet'!B$61</f>
        <v>1.1965118637193267E-2</v>
      </c>
      <c r="D36" s="12">
        <f>'Data Sheet'!C59/'Data Sheet'!C$61</f>
        <v>1.7636572010696547E-2</v>
      </c>
      <c r="E36" s="12">
        <f>'Data Sheet'!D59/'Data Sheet'!D$61</f>
        <v>0</v>
      </c>
      <c r="F36" s="12">
        <f>'Data Sheet'!E59/'Data Sheet'!E$61</f>
        <v>5.3142949165279939E-3</v>
      </c>
      <c r="G36" s="12">
        <f>'Data Sheet'!F59/'Data Sheet'!F$61</f>
        <v>0</v>
      </c>
      <c r="H36" s="12">
        <f>'Data Sheet'!G59/'Data Sheet'!G$61</f>
        <v>0</v>
      </c>
      <c r="I36" s="12">
        <f>'Data Sheet'!H59/'Data Sheet'!H$61</f>
        <v>1.4793067256687375E-2</v>
      </c>
      <c r="J36" s="12">
        <f>'Data Sheet'!I59/'Data Sheet'!I$61</f>
        <v>1.668103507259466E-2</v>
      </c>
      <c r="K36" s="12">
        <f>'Data Sheet'!J59/'Data Sheet'!J$61</f>
        <v>1.8907108002395239E-2</v>
      </c>
      <c r="L36" s="12">
        <f>'Data Sheet'!K59/'Data Sheet'!K$61</f>
        <v>2.0635338016353005E-2</v>
      </c>
    </row>
    <row r="37" spans="2:12" x14ac:dyDescent="0.35">
      <c r="B37" t="str">
        <f>'Data Sheet'!A60</f>
        <v>Other Liabilities</v>
      </c>
      <c r="C37" s="12">
        <f>'Data Sheet'!B60/'Data Sheet'!B$61</f>
        <v>0.54370310281890089</v>
      </c>
      <c r="D37" s="12">
        <f>'Data Sheet'!C60/'Data Sheet'!C$61</f>
        <v>0.55297338596714629</v>
      </c>
      <c r="E37" s="12">
        <f>'Data Sheet'!D60/'Data Sheet'!D$61</f>
        <v>0.5923748740342627</v>
      </c>
      <c r="F37" s="12">
        <f>'Data Sheet'!E60/'Data Sheet'!E$61</f>
        <v>0.57238713833270705</v>
      </c>
      <c r="G37" s="12">
        <f>'Data Sheet'!F60/'Data Sheet'!F$61</f>
        <v>0.59167369622388721</v>
      </c>
      <c r="H37" s="12">
        <f>'Data Sheet'!G60/'Data Sheet'!G$61</f>
        <v>0.30645912132673842</v>
      </c>
      <c r="I37" s="12">
        <f>'Data Sheet'!H60/'Data Sheet'!H$61</f>
        <v>0.28936544407568149</v>
      </c>
      <c r="J37" s="12">
        <f>'Data Sheet'!I60/'Data Sheet'!I$61</f>
        <v>0.29494916321140713</v>
      </c>
      <c r="K37" s="12">
        <f>'Data Sheet'!J60/'Data Sheet'!J$61</f>
        <v>0.32854285313865639</v>
      </c>
      <c r="L37" s="12">
        <f>'Data Sheet'!K60/'Data Sheet'!K$61</f>
        <v>0.36078033632595818</v>
      </c>
    </row>
    <row r="38" spans="2:12" ht="8" customHeight="1" x14ac:dyDescent="0.35"/>
    <row r="39" spans="2:12" x14ac:dyDescent="0.35">
      <c r="B39" s="10" t="s">
        <v>155</v>
      </c>
      <c r="C39" s="12">
        <f>'Data Sheet'!B75/'Data Sheet'!B$75</f>
        <v>1</v>
      </c>
      <c r="D39" s="12">
        <f>'Data Sheet'!C75/'Data Sheet'!C$75</f>
        <v>1</v>
      </c>
      <c r="E39" s="12">
        <f>'Data Sheet'!D75/'Data Sheet'!D$75</f>
        <v>1</v>
      </c>
      <c r="F39" s="12">
        <f>'Data Sheet'!E75/'Data Sheet'!E$75</f>
        <v>1</v>
      </c>
      <c r="G39" s="12">
        <f>'Data Sheet'!F75/'Data Sheet'!F$75</f>
        <v>1</v>
      </c>
      <c r="H39" s="12">
        <f>'Data Sheet'!G75/'Data Sheet'!G$75</f>
        <v>1</v>
      </c>
      <c r="I39" s="12">
        <f>'Data Sheet'!H75/'Data Sheet'!H$75</f>
        <v>1</v>
      </c>
      <c r="J39" s="12">
        <f>'Data Sheet'!I75/'Data Sheet'!I$75</f>
        <v>1</v>
      </c>
      <c r="K39" s="12">
        <f>'Data Sheet'!J75/'Data Sheet'!J$75</f>
        <v>1</v>
      </c>
      <c r="L39" s="12">
        <f>'Data Sheet'!K75/'Data Sheet'!K$75</f>
        <v>1</v>
      </c>
    </row>
    <row r="40" spans="2:12" x14ac:dyDescent="0.35">
      <c r="B40" t="str">
        <f>'Data Sheet'!A62</f>
        <v>Net Block</v>
      </c>
      <c r="C40" s="12">
        <f>'Data Sheet'!B62/'Data Sheet'!B$75</f>
        <v>0.22023930237274386</v>
      </c>
      <c r="D40" s="12">
        <f>'Data Sheet'!C62/'Data Sheet'!C$75</f>
        <v>0.2813574430154081</v>
      </c>
      <c r="E40" s="12">
        <f>'Data Sheet'!D62/'Data Sheet'!D$75</f>
        <v>0.25349904825887359</v>
      </c>
      <c r="F40" s="12">
        <f>'Data Sheet'!E62/'Data Sheet'!E$75</f>
        <v>0.25310000536797467</v>
      </c>
      <c r="G40" s="12">
        <f>'Data Sheet'!F62/'Data Sheet'!F$75</f>
        <v>0.27187019302337123</v>
      </c>
      <c r="H40" s="12">
        <f>'Data Sheet'!G62/'Data Sheet'!G$75</f>
        <v>0.74837067209775965</v>
      </c>
      <c r="I40" s="12">
        <f>'Data Sheet'!H62/'Data Sheet'!H$75</f>
        <v>0.73005134314810083</v>
      </c>
      <c r="J40" s="12">
        <f>'Data Sheet'!I62/'Data Sheet'!I$75</f>
        <v>0.720856083309386</v>
      </c>
      <c r="K40" s="12">
        <f>'Data Sheet'!J62/'Data Sheet'!J$75</f>
        <v>0.68473289250723035</v>
      </c>
      <c r="L40" s="12">
        <f>'Data Sheet'!K62/'Data Sheet'!K$75</f>
        <v>0.68035260383406582</v>
      </c>
    </row>
    <row r="41" spans="2:12" x14ac:dyDescent="0.35">
      <c r="B41" t="str">
        <f>'Data Sheet'!A63</f>
        <v>Capital Work in Progress</v>
      </c>
      <c r="C41" s="12">
        <f>'Data Sheet'!B63/'Data Sheet'!B$75</f>
        <v>2.7580612451835327E-2</v>
      </c>
      <c r="D41" s="12">
        <f>'Data Sheet'!C63/'Data Sheet'!C$75</f>
        <v>1.458041512797657E-2</v>
      </c>
      <c r="E41" s="12">
        <f>'Data Sheet'!D63/'Data Sheet'!D$75</f>
        <v>2.5808979957451572E-2</v>
      </c>
      <c r="F41" s="12">
        <f>'Data Sheet'!E63/'Data Sheet'!E$75</f>
        <v>2.1793977132427936E-2</v>
      </c>
      <c r="G41" s="12">
        <f>'Data Sheet'!F63/'Data Sheet'!F$75</f>
        <v>2.9623381134322432E-2</v>
      </c>
      <c r="H41" s="12">
        <f>'Data Sheet'!G63/'Data Sheet'!G$75</f>
        <v>1.0837940064009311E-2</v>
      </c>
      <c r="I41" s="12">
        <f>'Data Sheet'!H63/'Data Sheet'!H$75</f>
        <v>1.8622528579128019E-2</v>
      </c>
      <c r="J41" s="12">
        <f>'Data Sheet'!I63/'Data Sheet'!I$75</f>
        <v>1.5490510009989463E-2</v>
      </c>
      <c r="K41" s="12">
        <f>'Data Sheet'!J63/'Data Sheet'!J$75</f>
        <v>1.305915478602097E-2</v>
      </c>
      <c r="L41" s="12">
        <f>'Data Sheet'!K63/'Data Sheet'!K$75</f>
        <v>1.263413595782778E-2</v>
      </c>
    </row>
    <row r="42" spans="2:12" x14ac:dyDescent="0.35">
      <c r="B42" t="str">
        <f>'Data Sheet'!A64</f>
        <v>Investments</v>
      </c>
      <c r="C42" s="12">
        <f>'Data Sheet'!B64/'Data Sheet'!B$75</f>
        <v>0.17521800851754207</v>
      </c>
      <c r="D42" s="12">
        <f>'Data Sheet'!C64/'Data Sheet'!C$75</f>
        <v>0.24156373360499173</v>
      </c>
      <c r="E42" s="12">
        <f>'Data Sheet'!D64/'Data Sheet'!D$75</f>
        <v>0.16084425036390101</v>
      </c>
      <c r="F42" s="12">
        <f>'Data Sheet'!E64/'Data Sheet'!E$75</f>
        <v>0.14579419185141446</v>
      </c>
      <c r="G42" s="12">
        <f>'Data Sheet'!F64/'Data Sheet'!F$75</f>
        <v>6.2273606907160224E-2</v>
      </c>
      <c r="H42" s="12">
        <f>'Data Sheet'!G64/'Data Sheet'!G$75</f>
        <v>3.9409368635437883E-2</v>
      </c>
      <c r="I42" s="12">
        <f>'Data Sheet'!H64/'Data Sheet'!H$75</f>
        <v>4.9939012282642609E-2</v>
      </c>
      <c r="J42" s="12">
        <f>'Data Sheet'!I64/'Data Sheet'!I$75</f>
        <v>3.9437853223312398E-2</v>
      </c>
      <c r="K42" s="12">
        <f>'Data Sheet'!J64/'Data Sheet'!J$75</f>
        <v>5.8925454522289748E-2</v>
      </c>
      <c r="L42" s="12">
        <f>'Data Sheet'!K64/'Data Sheet'!K$75</f>
        <v>4.7706697719845238E-2</v>
      </c>
    </row>
    <row r="43" spans="2:12" x14ac:dyDescent="0.35">
      <c r="B43" t="str">
        <f>'Data Sheet'!A65</f>
        <v>Other Assets</v>
      </c>
      <c r="C43" s="12">
        <f>'Data Sheet'!B74/'Data Sheet'!B$75</f>
        <v>0.10383289393632124</v>
      </c>
      <c r="D43" s="12">
        <f>'Data Sheet'!C74/'Data Sheet'!C$75</f>
        <v>0.1152425824525659</v>
      </c>
      <c r="E43" s="12">
        <f>'Data Sheet'!D74/'Data Sheet'!D$75</f>
        <v>0.15071100660620312</v>
      </c>
      <c r="F43" s="12">
        <f>'Data Sheet'!E74/'Data Sheet'!E$75</f>
        <v>0.14198292984057115</v>
      </c>
      <c r="G43" s="12">
        <f>'Data Sheet'!F74/'Data Sheet'!F$75</f>
        <v>0.18821019203096312</v>
      </c>
      <c r="H43" s="12">
        <f>'Data Sheet'!G74/'Data Sheet'!G$75</f>
        <v>5.8699447192318885E-2</v>
      </c>
      <c r="I43" s="12">
        <f>'Data Sheet'!H74/'Data Sheet'!H$75</f>
        <v>5.7030607324199359E-2</v>
      </c>
      <c r="J43" s="12">
        <f>'Data Sheet'!I74/'Data Sheet'!I$75</f>
        <v>5.9895726425551132E-2</v>
      </c>
      <c r="K43" s="12">
        <f>'Data Sheet'!J74/'Data Sheet'!J$75</f>
        <v>5.7549465530201682E-2</v>
      </c>
      <c r="L43" s="12">
        <f>'Data Sheet'!K74/'Data Sheet'!K$75</f>
        <v>6.1618020860723988E-2</v>
      </c>
    </row>
    <row r="44" spans="2:12" x14ac:dyDescent="0.35">
      <c r="B44" t="str">
        <f>'Data Sheet'!A67</f>
        <v>Receivables</v>
      </c>
      <c r="C44" s="12">
        <f>'Data Sheet'!B67/'Data Sheet'!B$75</f>
        <v>8.5445818968431009E-2</v>
      </c>
      <c r="D44" s="12">
        <f>'Data Sheet'!C67/'Data Sheet'!C$75</f>
        <v>6.9081879536482871E-2</v>
      </c>
      <c r="E44" s="12">
        <f>'Data Sheet'!D67/'Data Sheet'!D$75</f>
        <v>7.3340051505990364E-2</v>
      </c>
      <c r="F44" s="12">
        <f>'Data Sheet'!E67/'Data Sheet'!E$75</f>
        <v>9.748241988297815E-2</v>
      </c>
      <c r="G44" s="12">
        <f>'Data Sheet'!F67/'Data Sheet'!F$75</f>
        <v>5.7013844092690912E-2</v>
      </c>
      <c r="H44" s="12">
        <f>'Data Sheet'!G67/'Data Sheet'!G$75</f>
        <v>2.5574629036950829E-2</v>
      </c>
      <c r="I44" s="12">
        <f>'Data Sheet'!H67/'Data Sheet'!H$75</f>
        <v>3.1713613025841775E-2</v>
      </c>
      <c r="J44" s="12">
        <f>'Data Sheet'!I67/'Data Sheet'!I$75</f>
        <v>4.2133639859326465E-2</v>
      </c>
      <c r="K44" s="12">
        <f>'Data Sheet'!J67/'Data Sheet'!J$75</f>
        <v>3.8183694530443756E-2</v>
      </c>
      <c r="L44" s="12">
        <f>'Data Sheet'!K67/'Data Sheet'!K$75</f>
        <v>4.781939070658503E-2</v>
      </c>
    </row>
    <row r="45" spans="2:12" x14ac:dyDescent="0.35">
      <c r="B45" t="str">
        <f>'Data Sheet'!A68</f>
        <v>Inventory</v>
      </c>
      <c r="C45" s="12">
        <f>'Data Sheet'!B68/'Data Sheet'!B$75</f>
        <v>0.18427634692084094</v>
      </c>
      <c r="D45" s="12">
        <f>'Data Sheet'!C68/'Data Sheet'!C$75</f>
        <v>0.16178530497898891</v>
      </c>
      <c r="E45" s="12">
        <f>'Data Sheet'!D68/'Data Sheet'!D$75</f>
        <v>0.14068973239278917</v>
      </c>
      <c r="F45" s="12">
        <f>'Data Sheet'!E68/'Data Sheet'!E$75</f>
        <v>0.13817166782972784</v>
      </c>
      <c r="G45" s="12">
        <f>'Data Sheet'!F68/'Data Sheet'!F$75</f>
        <v>0.13729965761921303</v>
      </c>
      <c r="H45" s="12">
        <f>'Data Sheet'!G68/'Data Sheet'!G$75</f>
        <v>5.2065755018911843E-2</v>
      </c>
      <c r="I45" s="12">
        <f>'Data Sheet'!H68/'Data Sheet'!H$75</f>
        <v>5.8094346580432873E-2</v>
      </c>
      <c r="J45" s="12">
        <f>'Data Sheet'!I68/'Data Sheet'!I$75</f>
        <v>5.8171517714191878E-2</v>
      </c>
      <c r="K45" s="12">
        <f>'Data Sheet'!J68/'Data Sheet'!J$75</f>
        <v>5.1242849316464729E-2</v>
      </c>
      <c r="L45" s="12">
        <f>'Data Sheet'!K68/'Data Sheet'!K$75</f>
        <v>5.5282170717353467E-2</v>
      </c>
    </row>
    <row r="46" spans="2:12" x14ac:dyDescent="0.35">
      <c r="B46" t="str">
        <f>'Data Sheet'!A69</f>
        <v>Cash &amp; Bank</v>
      </c>
      <c r="C46" s="12">
        <f>'Data Sheet'!B69/'Data Sheet'!B$75</f>
        <v>0.20340701683228554</v>
      </c>
      <c r="D46" s="12">
        <f>'Data Sheet'!C69/'Data Sheet'!C$75</f>
        <v>0.11638864128358589</v>
      </c>
      <c r="E46" s="12">
        <f>'Data Sheet'!D69/'Data Sheet'!D$75</f>
        <v>0.19510693091479117</v>
      </c>
      <c r="F46" s="12">
        <f>'Data Sheet'!E69/'Data Sheet'!E$75</f>
        <v>0.20167480809490579</v>
      </c>
      <c r="G46" s="12">
        <f>'Data Sheet'!F69/'Data Sheet'!F$75</f>
        <v>0.25370912519227906</v>
      </c>
      <c r="H46" s="12">
        <f>'Data Sheet'!G69/'Data Sheet'!G$75</f>
        <v>6.5042187954611586E-2</v>
      </c>
      <c r="I46" s="12">
        <f>'Data Sheet'!H69/'Data Sheet'!H$75</f>
        <v>5.4548549059654498E-2</v>
      </c>
      <c r="J46" s="12">
        <f>'Data Sheet'!I69/'Data Sheet'!I$75</f>
        <v>6.4014669458242676E-2</v>
      </c>
      <c r="K46" s="12">
        <f>'Data Sheet'!J69/'Data Sheet'!J$75</f>
        <v>9.6306488807348795E-2</v>
      </c>
      <c r="L46" s="12">
        <f>'Data Sheet'!K69/'Data Sheet'!K$75</f>
        <v>9.4586980203598667E-2</v>
      </c>
    </row>
    <row r="48" spans="2:12" x14ac:dyDescent="0.35">
      <c r="B48" s="164"/>
      <c r="C48" s="164"/>
      <c r="D48" s="164"/>
      <c r="E48" s="164"/>
      <c r="F48" s="164"/>
      <c r="G48" s="164"/>
      <c r="H48" s="164"/>
      <c r="I48" s="164"/>
      <c r="J48" s="164"/>
      <c r="K48" s="164"/>
      <c r="L48" s="164"/>
    </row>
  </sheetData>
  <mergeCells count="3">
    <mergeCell ref="B6:L6"/>
    <mergeCell ref="B8:L8"/>
    <mergeCell ref="B29:L29"/>
  </mergeCells>
  <pageMargins left="0.7" right="0.7" top="0.75" bottom="0.75" header="0.3" footer="0.3"/>
  <pageSetup paperSize="9" scale="7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C1B11-E2F4-4F01-8E34-8B6AC90006D3}">
  <dimension ref="A1:O49"/>
  <sheetViews>
    <sheetView showGridLines="0" tabSelected="1" view="pageBreakPreview" zoomScale="60" zoomScaleNormal="74" workbookViewId="0">
      <pane xSplit="1" ySplit="9" topLeftCell="B10" activePane="bottomRight" state="frozen"/>
      <selection activeCell="D71" sqref="D71"/>
      <selection pane="topRight" activeCell="D71" sqref="D71"/>
      <selection pane="bottomLeft" activeCell="D71" sqref="D71"/>
      <selection pane="bottomRight" activeCell="D71" sqref="D71"/>
    </sheetView>
  </sheetViews>
  <sheetFormatPr defaultRowHeight="14.5" x14ac:dyDescent="0.35"/>
  <cols>
    <col min="1" max="1" width="1.81640625" customWidth="1"/>
    <col min="2" max="2" width="27.453125" customWidth="1"/>
    <col min="3" max="12" width="9.36328125" bestFit="1" customWidth="1"/>
    <col min="13" max="13" width="12.54296875" customWidth="1"/>
    <col min="14" max="14" width="10.453125" customWidth="1"/>
    <col min="15" max="15" width="10.7265625" customWidth="1"/>
  </cols>
  <sheetData>
    <row r="1" spans="1:15" x14ac:dyDescent="0.35">
      <c r="A1" t="s">
        <v>115</v>
      </c>
    </row>
    <row r="2" spans="1:15" ht="3" customHeight="1" thickBot="1" x14ac:dyDescent="0.4"/>
    <row r="3" spans="1:15" ht="28.5" x14ac:dyDescent="0.65">
      <c r="B3" s="206" t="str">
        <f>'Dupont Analysis'!B3</f>
        <v>HINDUSTAN UNILEVER LTD</v>
      </c>
      <c r="C3" s="207"/>
      <c r="D3" s="207"/>
      <c r="E3" s="207"/>
      <c r="F3" s="207"/>
      <c r="G3" s="207"/>
      <c r="H3" s="207"/>
      <c r="I3" s="207"/>
      <c r="J3" s="207"/>
      <c r="K3" s="207"/>
      <c r="L3" s="207"/>
      <c r="M3" s="207"/>
      <c r="N3" s="206"/>
      <c r="O3" s="207"/>
    </row>
    <row r="4" spans="1:15" ht="15" thickBot="1" x14ac:dyDescent="0.4">
      <c r="B4" s="208" t="str">
        <f>'Dupont Analysis'!B4</f>
        <v>(HINDUNILVR | BSE Code: 500696)</v>
      </c>
      <c r="C4" s="208"/>
      <c r="D4" s="208"/>
      <c r="E4" s="208"/>
      <c r="F4" s="208"/>
      <c r="G4" s="208"/>
      <c r="H4" s="208"/>
      <c r="I4" s="208"/>
      <c r="J4" s="208"/>
      <c r="K4" s="208"/>
      <c r="L4" s="208"/>
      <c r="M4" s="208"/>
      <c r="N4" s="208"/>
      <c r="O4" s="208"/>
    </row>
    <row r="5" spans="1:15" ht="3.5" customHeight="1" x14ac:dyDescent="0.35"/>
    <row r="6" spans="1:15" ht="15.5" x14ac:dyDescent="0.35">
      <c r="B6" s="289" t="s">
        <v>16371</v>
      </c>
      <c r="C6" s="289"/>
      <c r="D6" s="289"/>
      <c r="E6" s="289"/>
      <c r="F6" s="289"/>
      <c r="G6" s="289"/>
      <c r="H6" s="289"/>
      <c r="I6" s="289"/>
      <c r="J6" s="289"/>
      <c r="K6" s="289"/>
      <c r="L6" s="289"/>
      <c r="M6" s="289"/>
      <c r="N6" s="290"/>
      <c r="O6" s="290"/>
    </row>
    <row r="8" spans="1:15" ht="15.5" x14ac:dyDescent="0.35">
      <c r="B8" s="289" t="str">
        <f>"Ratio Analysis -"&amp;'Data Sheet'!B1</f>
        <v>Ratio Analysis -HINDUSTAN UNILEVER LTD</v>
      </c>
      <c r="C8" s="289"/>
      <c r="D8" s="289"/>
      <c r="E8" s="289"/>
      <c r="F8" s="289"/>
      <c r="G8" s="289"/>
      <c r="H8" s="289"/>
      <c r="I8" s="289"/>
      <c r="J8" s="289"/>
      <c r="K8" s="289"/>
      <c r="L8" s="289"/>
      <c r="M8" s="289"/>
      <c r="N8" s="289"/>
      <c r="O8" s="289"/>
    </row>
    <row r="9" spans="1:15" ht="15.5" x14ac:dyDescent="0.35">
      <c r="B9" s="168" t="s">
        <v>55</v>
      </c>
      <c r="C9" s="216">
        <f>'Data Sheet'!B16</f>
        <v>42460</v>
      </c>
      <c r="D9" s="216">
        <f>'Data Sheet'!C16</f>
        <v>42825</v>
      </c>
      <c r="E9" s="216">
        <f>'Data Sheet'!D16</f>
        <v>43190</v>
      </c>
      <c r="F9" s="216">
        <f>'Data Sheet'!E16</f>
        <v>43555</v>
      </c>
      <c r="G9" s="216">
        <f>'Data Sheet'!F16</f>
        <v>43921</v>
      </c>
      <c r="H9" s="216">
        <f>'Data Sheet'!G16</f>
        <v>44286</v>
      </c>
      <c r="I9" s="216">
        <f>'Data Sheet'!H16</f>
        <v>44651</v>
      </c>
      <c r="J9" s="216">
        <f>'Data Sheet'!I16</f>
        <v>45016</v>
      </c>
      <c r="K9" s="216">
        <f>'Data Sheet'!J16</f>
        <v>45382</v>
      </c>
      <c r="L9" s="216">
        <f>'Data Sheet'!K16</f>
        <v>45747</v>
      </c>
      <c r="M9" s="217" t="s">
        <v>148</v>
      </c>
      <c r="N9" s="216" t="s">
        <v>146</v>
      </c>
      <c r="O9" s="216" t="s">
        <v>147</v>
      </c>
    </row>
    <row r="11" spans="1:15" x14ac:dyDescent="0.35">
      <c r="B11" s="21" t="s">
        <v>59</v>
      </c>
      <c r="C11" s="22" t="str">
        <f>IFERROR(HistoricalFS!C13,0)</f>
        <v>-</v>
      </c>
      <c r="D11" s="22">
        <f>IFERROR(HistoricalFS!D13,0)</f>
        <v>3.03237432424035E-2</v>
      </c>
      <c r="E11" s="22">
        <f>IFERROR(HistoricalFS!E13,0)</f>
        <v>7.1859357095470644E-2</v>
      </c>
      <c r="F11" s="22">
        <f>IFERROR(HistoricalFS!F13,0)</f>
        <v>0.1059220706147137</v>
      </c>
      <c r="G11" s="22">
        <f>IFERROR(HistoricalFS!G13,0)</f>
        <v>1.2032561689137689E-2</v>
      </c>
      <c r="H11" s="22">
        <f>IFERROR(HistoricalFS!H13,0)</f>
        <v>0.18211296282331646</v>
      </c>
      <c r="I11" s="22">
        <f>IFERROR(HistoricalFS!I13,0)</f>
        <v>0.11520796121459553</v>
      </c>
      <c r="J11" s="22">
        <f>IFERROR(HistoricalFS!J13,0)</f>
        <v>0.15509285741524614</v>
      </c>
      <c r="K11" s="22">
        <f>IFERROR(HistoricalFS!K13,0)</f>
        <v>2.1723341036645749E-2</v>
      </c>
      <c r="L11" s="22">
        <f>IFERROR(HistoricalFS!L13,0)</f>
        <v>1.9791262763344974E-2</v>
      </c>
      <c r="M11" s="21"/>
      <c r="N11" s="22">
        <f>IFERROR(AVERAGE(D11:L11),0)</f>
        <v>7.9340679766097155E-2</v>
      </c>
      <c r="O11" s="22">
        <f>IFERROR(MEDIAN(C11:L11),0)</f>
        <v>7.1859357095470644E-2</v>
      </c>
    </row>
    <row r="12" spans="1:15" x14ac:dyDescent="0.35">
      <c r="B12" t="s">
        <v>116</v>
      </c>
      <c r="C12" s="23"/>
      <c r="D12" s="23">
        <f>IFERROR(HistoricalFS!D24/HistoricalFS!C24-1,0)</f>
        <v>7.0727580372250465E-2</v>
      </c>
      <c r="E12" s="23">
        <f>IFERROR(HistoricalFS!E24/HistoricalFS!D24-1,0)</f>
        <v>0.1850505689001265</v>
      </c>
      <c r="F12" s="23">
        <f>IFERROR(HistoricalFS!F24/HistoricalFS!E24-1,0)</f>
        <v>0.1841578877183625</v>
      </c>
      <c r="G12" s="23">
        <f>IFERROR(HistoricalFS!G24/HistoricalFS!F24-1,0)</f>
        <v>0.11047297297297298</v>
      </c>
      <c r="H12" s="23">
        <f>IFERROR(HistoricalFS!H24/HistoricalFS!G24-1,0)</f>
        <v>0.1789879322583916</v>
      </c>
      <c r="I12" s="23">
        <f>IFERROR(HistoricalFS!I24/HistoricalFS!H24-1,0)</f>
        <v>0.10588336487183891</v>
      </c>
      <c r="J12" s="23">
        <f>IFERROR(HistoricalFS!J24/HistoricalFS!I24-1,0)</f>
        <v>0.10033444816053505</v>
      </c>
      <c r="K12" s="23">
        <f>IFERROR(HistoricalFS!K24/HistoricalFS!J24-1,0)</f>
        <v>3.6191418675337594E-2</v>
      </c>
      <c r="L12" s="23">
        <f>IFERROR(HistoricalFS!L24/HistoricalFS!K24-1,0)</f>
        <v>1.255201582645471E-2</v>
      </c>
      <c r="N12" s="23">
        <f>IFERROR(AVERAGE(D12:L12),0)</f>
        <v>0.10937313219514115</v>
      </c>
      <c r="O12" s="23">
        <f>IFERROR(MEDIAN(C12:L12),0)</f>
        <v>0.10588336487183891</v>
      </c>
    </row>
    <row r="13" spans="1:15" x14ac:dyDescent="0.35">
      <c r="B13" t="s">
        <v>117</v>
      </c>
      <c r="C13" s="23"/>
      <c r="D13" s="23">
        <f>IFERROR(SUM(HistoricalFS!D33,HistoricalFS!D27)/SUM(HistoricalFS!C33,HistoricalFS!C27)-1,0)</f>
        <v>6.1004138923879792E-2</v>
      </c>
      <c r="E13" s="23">
        <f>IFERROR(SUM(HistoricalFS!E33,HistoricalFS!E27)/SUM(HistoricalFS!D33,HistoricalFS!D27)-1,0)</f>
        <v>0.18368385345997296</v>
      </c>
      <c r="F13" s="23">
        <f>IFERROR(SUM(HistoricalFS!F33,HistoricalFS!F27)/SUM(HistoricalFS!E33,HistoricalFS!E27)-1,0)</f>
        <v>0.19143143716864874</v>
      </c>
      <c r="G13" s="23">
        <f>IFERROR(SUM(HistoricalFS!G33,HistoricalFS!G27)/SUM(HistoricalFS!F33,HistoricalFS!F27)-1,0)</f>
        <v>6.5423932651833994E-2</v>
      </c>
      <c r="H13" s="23">
        <f>IFERROR(SUM(HistoricalFS!H33,HistoricalFS!H27)/SUM(HistoricalFS!G33,HistoricalFS!G27)-1,0)</f>
        <v>0.19110509086804384</v>
      </c>
      <c r="I13" s="23">
        <f>IFERROR(SUM(HistoricalFS!I33,HistoricalFS!I27)/SUM(HistoricalFS!H33,HistoricalFS!H27)-1,0)</f>
        <v>0.11504927975739188</v>
      </c>
      <c r="J13" s="23">
        <f>IFERROR(SUM(HistoricalFS!J33,HistoricalFS!J27)/SUM(HistoricalFS!I33,HistoricalFS!I27)-1,0)</f>
        <v>0.10572836987931322</v>
      </c>
      <c r="K13" s="23">
        <f>IFERROR(SUM(HistoricalFS!K33,HistoricalFS!K27)/SUM(HistoricalFS!J33,HistoricalFS!J27)-1,0)</f>
        <v>3.3282090699461975E-2</v>
      </c>
      <c r="L13" s="23">
        <f>IFERROR(SUM(HistoricalFS!L33,HistoricalFS!L27)/SUM(HistoricalFS!K33,HistoricalFS!K27)-1,0)</f>
        <v>3.3474670832402964E-3</v>
      </c>
      <c r="N13" s="23">
        <f>IFERROR(AVERAGE(D13:L13),0)</f>
        <v>0.10556174005464297</v>
      </c>
      <c r="O13" s="23">
        <f>IFERROR(MEDIAN(C13:L13),0)</f>
        <v>0.10572836987931322</v>
      </c>
    </row>
    <row r="14" spans="1:15" x14ac:dyDescent="0.35">
      <c r="B14" t="s">
        <v>118</v>
      </c>
      <c r="C14" s="23"/>
      <c r="D14" s="23">
        <f>IFERROR(HistoricalFS!D39/HistoricalFS!C39-1,0)</f>
        <v>5.9754433833560716E-2</v>
      </c>
      <c r="E14" s="23">
        <f>IFERROR(HistoricalFS!E39/HistoricalFS!D39-1,0)</f>
        <v>0.2548918640576725</v>
      </c>
      <c r="F14" s="23">
        <f>IFERROR(HistoricalFS!F39/HistoricalFS!E39-1,0)</f>
        <v>0.17726713171932706</v>
      </c>
      <c r="G14" s="23">
        <f>IFERROR(HistoricalFS!G39/HistoricalFS!F39-1,0)</f>
        <v>0.10352039037992333</v>
      </c>
      <c r="H14" s="23">
        <f>IFERROR(HistoricalFS!H39/HistoricalFS!G39-1,0)</f>
        <v>0.23641819330385339</v>
      </c>
      <c r="I14" s="23">
        <f>IFERROR(HistoricalFS!I39/HistoricalFS!H39-1,0)</f>
        <v>0.10780431728190054</v>
      </c>
      <c r="J14" s="23">
        <f>IFERROR(HistoricalFS!J39/HistoricalFS!I39-1,0)</f>
        <v>0.11783696529459231</v>
      </c>
      <c r="K14" s="23">
        <f>IFERROR(HistoricalFS!K39/HistoricalFS!J39-1,0)</f>
        <v>-2.372356884992266E-2</v>
      </c>
      <c r="L14" s="23">
        <f>IFERROR(HistoricalFS!L39/HistoricalFS!K39-1,0)</f>
        <v>-1.2255678816693094E-2</v>
      </c>
      <c r="N14" s="23">
        <f>IFERROR(AVERAGE(D14:L14),0)</f>
        <v>0.11350156091157936</v>
      </c>
      <c r="O14" s="23">
        <f>IFERROR(MEDIAN(C14:L14),0)</f>
        <v>0.10780431728190054</v>
      </c>
    </row>
    <row r="15" spans="1:15" x14ac:dyDescent="0.35">
      <c r="B15" s="24" t="s">
        <v>119</v>
      </c>
      <c r="C15" s="25"/>
      <c r="D15" s="25">
        <f>IFERROR(HistoricalFS!D47/HistoricalFS!C47-1,0)</f>
        <v>6.2303631659196945E-2</v>
      </c>
      <c r="E15" s="25">
        <f>IFERROR(HistoricalFS!E47/HistoricalFS!D47-1,0)</f>
        <v>0.17636188224423521</v>
      </c>
      <c r="F15" s="25">
        <f>IFERROR(HistoricalFS!F47/HistoricalFS!E47-1,0)</f>
        <v>9.989836928904694E-2</v>
      </c>
      <c r="G15" s="25">
        <f>IFERROR(HistoricalFS!G47/HistoricalFS!F47-1,0)</f>
        <v>0.13631114358664265</v>
      </c>
      <c r="H15" s="25">
        <f>IFERROR(HistoricalFS!H47/HistoricalFS!G47-1,0)</f>
        <v>0.62387640449438186</v>
      </c>
      <c r="I15" s="25">
        <f>IFERROR(HistoricalFS!I47/HistoricalFS!H47-1,0)</f>
        <v>-0.16049382716049365</v>
      </c>
      <c r="J15" s="25">
        <f>IFERROR(HistoricalFS!J47/HistoricalFS!I47-1,0)</f>
        <v>0.14705882352941169</v>
      </c>
      <c r="K15" s="25">
        <f>IFERROR(HistoricalFS!K47/HistoricalFS!J47-1,0)</f>
        <v>7.6923076923076872E-2</v>
      </c>
      <c r="L15" s="25">
        <f>IFERROR(HistoricalFS!L47/HistoricalFS!K47-1,0)</f>
        <v>0.26190476190476186</v>
      </c>
      <c r="M15" s="24"/>
      <c r="N15" s="25">
        <f>IFERROR(AVERAGE(D15:L15),0)</f>
        <v>0.15823825183002893</v>
      </c>
      <c r="O15" s="25">
        <f>IFERROR(MEDIAN(C15:L15),0)</f>
        <v>0.13631114358664265</v>
      </c>
    </row>
    <row r="16" spans="1:15" x14ac:dyDescent="0.35">
      <c r="O16" s="12"/>
    </row>
    <row r="17" spans="2:15" x14ac:dyDescent="0.35">
      <c r="B17" s="26" t="s">
        <v>120</v>
      </c>
      <c r="C17" s="27">
        <f>IFERROR(HistoricalFS!C19,0)</f>
        <v>0.43385322811160132</v>
      </c>
      <c r="D17" s="27">
        <f>IFERROR(HistoricalFS!D19,0)</f>
        <v>0.43685543694590195</v>
      </c>
      <c r="E17" s="27">
        <f>IFERROR(HistoricalFS!E19,0)</f>
        <v>0.45663243775495849</v>
      </c>
      <c r="F17" s="27">
        <f>IFERROR(HistoricalFS!F19,0)</f>
        <v>0.46372424319511574</v>
      </c>
      <c r="G17" s="27">
        <f>IFERROR(HistoricalFS!G19,0)</f>
        <v>0.48183897644722617</v>
      </c>
      <c r="H17" s="27">
        <f>IFERROR(HistoricalFS!H19,0)</f>
        <v>0.46200136089138388</v>
      </c>
      <c r="I17" s="27">
        <f>IFERROR(HistoricalFS!I19,0)</f>
        <v>0.44579186210578498</v>
      </c>
      <c r="J17" s="27">
        <f>IFERROR(HistoricalFS!J19,0)</f>
        <v>0.41596236381644108</v>
      </c>
      <c r="K17" s="27">
        <f>IFERROR(HistoricalFS!K19,0)</f>
        <v>0.45632997285769678</v>
      </c>
      <c r="L17" s="22">
        <f>IFERROR(HistoricalFS!L19,0)</f>
        <v>0.45297127738787407</v>
      </c>
      <c r="M17" s="21"/>
      <c r="N17" s="22">
        <f>IFERROR(AVERAGE(C17:L17),0)</f>
        <v>0.45059611595139842</v>
      </c>
      <c r="O17" s="22">
        <f>IFERROR(MEDIAN(C17:L17),0)</f>
        <v>0.45465062512278542</v>
      </c>
    </row>
    <row r="18" spans="2:15" x14ac:dyDescent="0.35">
      <c r="B18" t="s">
        <v>121</v>
      </c>
      <c r="C18" s="23">
        <f>IFERROR(HistoricalFS!C25,0)</f>
        <v>0.18362020754365252</v>
      </c>
      <c r="D18" s="23">
        <f>IFERROR(HistoricalFS!D25,0)</f>
        <v>0.1908208190097099</v>
      </c>
      <c r="E18" s="23">
        <f>IFERROR(HistoricalFS!E25,0)</f>
        <v>0.21097200731467156</v>
      </c>
      <c r="F18" s="23">
        <f>IFERROR(HistoricalFS!F25,0)</f>
        <v>0.2258967183922666</v>
      </c>
      <c r="G18" s="23">
        <f>IFERROR(HistoricalFS!G25,0)</f>
        <v>0.24786969308498605</v>
      </c>
      <c r="H18" s="23">
        <f>IFERROR(HistoricalFS!H25,0)</f>
        <v>0.24721442544866887</v>
      </c>
      <c r="I18" s="23">
        <f>IFERROR(HistoricalFS!I25,0)</f>
        <v>0.24514738969606834</v>
      </c>
      <c r="J18" s="23">
        <f>IFERROR(HistoricalFS!J25,0)</f>
        <v>0.23352591614394189</v>
      </c>
      <c r="K18" s="23">
        <f>IFERROR(HistoricalFS!K25,0)</f>
        <v>0.23683275171255008</v>
      </c>
      <c r="L18" s="23">
        <f>IFERROR(HistoricalFS!L25,0)</f>
        <v>0.23515153435465216</v>
      </c>
      <c r="N18" s="23">
        <f>IFERROR(AVERAGE(C18:L18),0)</f>
        <v>0.22570514627011679</v>
      </c>
      <c r="O18" s="23">
        <f>IFERROR(MEDIAN(C18:L18),0)</f>
        <v>0.23433872524929703</v>
      </c>
    </row>
    <row r="19" spans="2:15" x14ac:dyDescent="0.35">
      <c r="B19" t="s">
        <v>122</v>
      </c>
      <c r="C19" s="23">
        <f>IFERROR((HistoricalFS!C33+HistoricalFS!C27)/(HistoricalFS!C12),0)</f>
        <v>0.17265270614552911</v>
      </c>
      <c r="D19" s="23">
        <f>IFERROR((HistoricalFS!D33+HistoricalFS!D27)/(HistoricalFS!D12),0)</f>
        <v>0.17779386044267534</v>
      </c>
      <c r="E19" s="23">
        <f>IFERROR((HistoricalFS!E33+HistoricalFS!E27)/(HistoricalFS!E12),0)</f>
        <v>0.19634266422844282</v>
      </c>
      <c r="F19" s="23">
        <f>IFERROR((HistoricalFS!F33+HistoricalFS!F27)/(HistoricalFS!F12),0)</f>
        <v>0.21152378529636226</v>
      </c>
      <c r="G19" s="23">
        <f>IFERROR((HistoricalFS!G33+HistoricalFS!G27)/(HistoricalFS!G12),0)</f>
        <v>0.22268305557650253</v>
      </c>
      <c r="H19" s="23">
        <f>IFERROR((HistoricalFS!H33+HistoricalFS!H27)/(HistoricalFS!H12),0)</f>
        <v>0.22437696691332823</v>
      </c>
      <c r="I19" s="23">
        <f>IFERROR((HistoricalFS!I33+HistoricalFS!I27)/(HistoricalFS!I12),0)</f>
        <v>0.22434504061320215</v>
      </c>
      <c r="J19" s="23">
        <f>IFERROR((HistoricalFS!J33+HistoricalFS!J27)/(HistoricalFS!J12),0)</f>
        <v>0.21475734565863322</v>
      </c>
      <c r="K19" s="23">
        <f>IFERROR((HistoricalFS!K33+HistoricalFS!K27)/(HistoricalFS!K12),0)</f>
        <v>0.21718689414501746</v>
      </c>
      <c r="L19" s="23">
        <f>IFERROR((HistoricalFS!L33+HistoricalFS!L27)/(HistoricalFS!L12),0)</f>
        <v>0.21368482755342913</v>
      </c>
      <c r="N19" s="23">
        <f>IFERROR(AVERAGE(C19:L19),0)</f>
        <v>0.20753471465731224</v>
      </c>
      <c r="O19" s="23">
        <f>IFERROR(MEDIAN(C19:L19),0)</f>
        <v>0.21422108660603117</v>
      </c>
    </row>
    <row r="20" spans="2:15" x14ac:dyDescent="0.35">
      <c r="B20" t="s">
        <v>123</v>
      </c>
      <c r="C20" s="23">
        <f>IFERROR(HistoricalFS!C34,0)</f>
        <v>0.17212452619151183</v>
      </c>
      <c r="D20" s="23">
        <f>IFERROR(HistoricalFS!D34,0)</f>
        <v>0.17673843555877208</v>
      </c>
      <c r="E20" s="23">
        <f>IFERROR(HistoricalFS!E34,0)</f>
        <v>0.19561119707413138</v>
      </c>
      <c r="F20" s="23">
        <f>IFERROR(HistoricalFS!F34,0)</f>
        <v>0.21068430424828288</v>
      </c>
      <c r="G20" s="23">
        <f>IFERROR(HistoricalFS!G34,0)</f>
        <v>0.21971696453258929</v>
      </c>
      <c r="H20" s="23">
        <f>IFERROR(HistoricalFS!H34,0)</f>
        <v>0.22188908735221571</v>
      </c>
      <c r="I20" s="23">
        <f>IFERROR(HistoricalFS!I34,0)</f>
        <v>0.22232391412119132</v>
      </c>
      <c r="J20" s="23">
        <f>IFERROR(HistoricalFS!J34,0)</f>
        <v>0.21287553648068669</v>
      </c>
      <c r="K20" s="23">
        <f>IFERROR(HistoricalFS!K34,0)</f>
        <v>0.2117907457670932</v>
      </c>
      <c r="L20" s="23">
        <f>IFERROR(HistoricalFS!L34,0)</f>
        <v>0.20742700527558183</v>
      </c>
      <c r="N20" s="23">
        <f>IFERROR(AVERAGE(C20:L20),0)</f>
        <v>0.2051181716602056</v>
      </c>
      <c r="O20" s="23">
        <f>IFERROR(MEDIAN(C20:L20),0)</f>
        <v>0.21123752500768805</v>
      </c>
    </row>
    <row r="21" spans="2:15" x14ac:dyDescent="0.35">
      <c r="B21" s="28" t="s">
        <v>124</v>
      </c>
      <c r="C21" s="29">
        <f>IFERROR(HistoricalFS!C40,0)</f>
        <v>0.11386938420431243</v>
      </c>
      <c r="D21" s="29">
        <f>IFERROR(HistoricalFS!D40,0)</f>
        <v>0.11712200711657922</v>
      </c>
      <c r="E21" s="29">
        <f>IFERROR(HistoricalFS!E40,0)</f>
        <v>0.1371219580813054</v>
      </c>
      <c r="F21" s="29">
        <f>IFERROR(HistoricalFS!F40,0)</f>
        <v>0.14596794708725516</v>
      </c>
      <c r="G21" s="29">
        <f>IFERROR(HistoricalFS!G40,0)</f>
        <v>0.15916346178015736</v>
      </c>
      <c r="H21" s="29">
        <f>IFERROR(HistoricalFS!H40,0)</f>
        <v>0.16647529131581185</v>
      </c>
      <c r="I21" s="29">
        <f>IFERROR(HistoricalFS!I40,0)</f>
        <v>0.16537009495481067</v>
      </c>
      <c r="J21" s="29">
        <f>IFERROR(HistoricalFS!J40,0)</f>
        <v>0.16003631561571477</v>
      </c>
      <c r="K21" s="29">
        <f>IFERROR(HistoricalFS!K40,0)</f>
        <v>0.15291779759596744</v>
      </c>
      <c r="L21" s="25">
        <f>IFERROR(HistoricalFS!L40,0)</f>
        <v>0.14811235563441644</v>
      </c>
      <c r="M21" s="24"/>
      <c r="N21" s="25">
        <f>IFERROR(AVERAGE(C21:L21),0)</f>
        <v>0.14661566133863307</v>
      </c>
      <c r="O21" s="25">
        <f>IFERROR(MEDIAN(C21:L21),0)</f>
        <v>0.15051507661519192</v>
      </c>
    </row>
    <row r="22" spans="2:15" x14ac:dyDescent="0.35">
      <c r="N22" s="12"/>
      <c r="O22" s="12"/>
    </row>
    <row r="23" spans="2:15" x14ac:dyDescent="0.35">
      <c r="B23" s="30" t="s">
        <v>125</v>
      </c>
      <c r="C23" s="31">
        <f>IFERROR(HistoricalFS!C22,0)</f>
        <v>0.25023302056794877</v>
      </c>
      <c r="D23" s="31">
        <f>IFERROR(HistoricalFS!D22,0)</f>
        <v>0.24603461793619202</v>
      </c>
      <c r="E23" s="31">
        <f>IFERROR(HistoricalFS!E22,0)</f>
        <v>0.24566043044028696</v>
      </c>
      <c r="F23" s="31">
        <f>IFERROR(HistoricalFS!F22,0)</f>
        <v>0.23782752480284916</v>
      </c>
      <c r="G23" s="31">
        <f>IFERROR(HistoricalFS!G22,0)</f>
        <v>0.23396928336224015</v>
      </c>
      <c r="H23" s="31">
        <f>IFERROR(HistoricalFS!H22,0)</f>
        <v>0.21478693544271499</v>
      </c>
      <c r="I23" s="31">
        <f>IFERROR(HistoricalFS!I22,0)</f>
        <v>0.20064447240971667</v>
      </c>
      <c r="J23" s="31">
        <f>IFERROR(HistoricalFS!J22,0)</f>
        <v>0.18243644767249917</v>
      </c>
      <c r="K23" s="31">
        <f>IFERROR(HistoricalFS!K22,0)</f>
        <v>0.21949722114514669</v>
      </c>
      <c r="L23" s="22">
        <f>IFERROR(HistoricalFS!L22,0)</f>
        <v>0.21781974303322191</v>
      </c>
      <c r="M23" s="21"/>
      <c r="N23" s="22">
        <f>IFERROR(AVERAGE(C23:L23),0)</f>
        <v>0.22489096968128167</v>
      </c>
      <c r="O23" s="22">
        <f>IFERROR(MEDIAN(C23:L23),0)</f>
        <v>0.22673325225369342</v>
      </c>
    </row>
    <row r="24" spans="2:15" x14ac:dyDescent="0.35">
      <c r="B24" t="s">
        <v>126</v>
      </c>
      <c r="C24" s="23">
        <f>IFERROR(HistoricalFS!C31,0)</f>
        <v>1.0967501398123409E-2</v>
      </c>
      <c r="D24" s="23">
        <f>IFERROR(HistoricalFS!D31,0)</f>
        <v>1.3026958567034558E-2</v>
      </c>
      <c r="E24" s="23">
        <f>IFERROR(HistoricalFS!E31,0)</f>
        <v>1.4629343086228723E-2</v>
      </c>
      <c r="F24" s="23">
        <f>IFERROR(HistoricalFS!F31,0)</f>
        <v>1.437293309590435E-2</v>
      </c>
      <c r="G24" s="23">
        <f>IFERROR(HistoricalFS!G31,0)</f>
        <v>2.5186637508483524E-2</v>
      </c>
      <c r="H24" s="23">
        <f>IFERROR(HistoricalFS!H31,0)</f>
        <v>2.2837458535340648E-2</v>
      </c>
      <c r="I24" s="23">
        <f>IFERROR(HistoricalFS!I31,0)</f>
        <v>2.0802349082866187E-2</v>
      </c>
      <c r="J24" s="23">
        <f>IFERROR(HistoricalFS!J31,0)</f>
        <v>1.8768570485308684E-2</v>
      </c>
      <c r="K24" s="23">
        <f>IFERROR(HistoricalFS!K31,0)</f>
        <v>1.9645857567532635E-2</v>
      </c>
      <c r="L24" s="23">
        <f>IFERROR(HistoricalFS!L31,0)</f>
        <v>2.1466706801223048E-2</v>
      </c>
      <c r="N24" s="23">
        <f>IFERROR(AVERAGE(C24:L24),0)</f>
        <v>1.8170431612804579E-2</v>
      </c>
      <c r="O24" s="23">
        <f>IFERROR(MEDIAN(C24:L24),0)</f>
        <v>1.9207214026420658E-2</v>
      </c>
    </row>
    <row r="25" spans="2:15" x14ac:dyDescent="0.35">
      <c r="B25" s="32" t="s">
        <v>127</v>
      </c>
      <c r="C25" s="33">
        <f>C19</f>
        <v>0.17265270614552911</v>
      </c>
      <c r="D25" s="33">
        <f t="shared" ref="D25:L25" si="0">D19</f>
        <v>0.17779386044267534</v>
      </c>
      <c r="E25" s="33">
        <f t="shared" si="0"/>
        <v>0.19634266422844282</v>
      </c>
      <c r="F25" s="33">
        <f t="shared" si="0"/>
        <v>0.21152378529636226</v>
      </c>
      <c r="G25" s="33">
        <f t="shared" si="0"/>
        <v>0.22268305557650253</v>
      </c>
      <c r="H25" s="33">
        <f t="shared" si="0"/>
        <v>0.22437696691332823</v>
      </c>
      <c r="I25" s="33">
        <f t="shared" si="0"/>
        <v>0.22434504061320215</v>
      </c>
      <c r="J25" s="33">
        <f t="shared" si="0"/>
        <v>0.21475734565863322</v>
      </c>
      <c r="K25" s="33">
        <f t="shared" si="0"/>
        <v>0.21718689414501746</v>
      </c>
      <c r="L25" s="41">
        <f t="shared" si="0"/>
        <v>0.21368482755342913</v>
      </c>
      <c r="M25" s="24"/>
      <c r="N25" s="25">
        <f>IFERROR(AVERAGE(C25:L25),0)</f>
        <v>0.20753471465731224</v>
      </c>
      <c r="O25" s="25">
        <f>IFERROR(MEDIAN(C25:L25),0)</f>
        <v>0.21422108660603117</v>
      </c>
    </row>
    <row r="26" spans="2:15" x14ac:dyDescent="0.35">
      <c r="N26" s="12"/>
      <c r="O26" s="12"/>
    </row>
    <row r="27" spans="2:15" x14ac:dyDescent="0.35">
      <c r="B27" s="21" t="s">
        <v>128</v>
      </c>
      <c r="C27" s="22">
        <f>IFERROR((HistoricalFS!C24-HistoricalFS!C30)/SUM(HistoricalFS!C53:C55),0)</f>
        <v>0.82325925925925925</v>
      </c>
      <c r="D27" s="22">
        <f>IFERROR((HistoricalFS!D24-HistoricalFS!D30)/SUM(HistoricalFS!D53:D55),0)</f>
        <v>0.83976641504059246</v>
      </c>
      <c r="E27" s="22">
        <f>IFERROR((HistoricalFS!E24-HistoricalFS!E30)/SUM(HistoricalFS!E53:E55),0)</f>
        <v>0.95852218101909081</v>
      </c>
      <c r="F27" s="22">
        <f>IFERROR((HistoricalFS!F24-HistoricalFS!F30)/SUM(HistoricalFS!F53:F55),0)</f>
        <v>1.0438111975897564</v>
      </c>
      <c r="G27" s="22">
        <f>IFERROR((HistoricalFS!G24-HistoricalFS!G30)/SUM(HistoricalFS!G53:G55),0)</f>
        <v>1.0765585125774699</v>
      </c>
      <c r="H27" s="22">
        <f>IFERROR((HistoricalFS!H24-HistoricalFS!H30)/SUM(HistoricalFS!H53:H55),0)</f>
        <v>0.22133657758946176</v>
      </c>
      <c r="I27" s="22">
        <f>IFERROR((HistoricalFS!I24-HistoricalFS!I30)/SUM(HistoricalFS!I53:I55),0)</f>
        <v>0.23483155037521955</v>
      </c>
      <c r="J27" s="22">
        <f>IFERROR((HistoricalFS!J24-HistoricalFS!J30)/SUM(HistoricalFS!J53:J55),0)</f>
        <v>0.25250858839741475</v>
      </c>
      <c r="K27" s="22">
        <f>IFERROR((HistoricalFS!K24-HistoricalFS!K30)/SUM(HistoricalFS!K53:K55),0)</f>
        <v>0.25507570870175705</v>
      </c>
      <c r="L27" s="22">
        <f>IFERROR((HistoricalFS!L24-HistoricalFS!L30)/SUM(HistoricalFS!L53:L55),0)</f>
        <v>0.26421155729676787</v>
      </c>
      <c r="N27" s="12">
        <f>IFERROR(AVERAGE(C27:L27),0)</f>
        <v>0.59698815478467915</v>
      </c>
      <c r="O27" s="12">
        <f>IFERROR(MEDIAN(C27:L27),0)</f>
        <v>0.54373540827801348</v>
      </c>
    </row>
    <row r="28" spans="2:15" x14ac:dyDescent="0.35">
      <c r="B28" t="s">
        <v>129</v>
      </c>
      <c r="C28" s="23">
        <f>IFERROR(HistoricalFS!C50,0)</f>
        <v>5.7025920873124192E-2</v>
      </c>
      <c r="D28" s="23">
        <f>IFERROR(HistoricalFS!D50,0)</f>
        <v>5.4582904222451045E-2</v>
      </c>
      <c r="E28" s="23">
        <f>IFERROR(HistoricalFS!E50,0)</f>
        <v>0.11366434140336479</v>
      </c>
      <c r="F28" s="23">
        <f>IFERROR(HistoricalFS!F50,0)</f>
        <v>0.17183687696061345</v>
      </c>
      <c r="G28" s="23">
        <f>IFERROR(HistoricalFS!G50,0)</f>
        <v>0.14718888186986734</v>
      </c>
      <c r="H28" s="23">
        <f>IFERROR(HistoricalFS!H50,0)</f>
        <v>-0.21567249968067426</v>
      </c>
      <c r="I28" s="23">
        <f>IFERROR(HistoricalFS!I50,0)</f>
        <v>7.8750144125446675E-2</v>
      </c>
      <c r="J28" s="23">
        <f>IFERROR(HistoricalFS!J50,0)</f>
        <v>5.4667354306343507E-2</v>
      </c>
      <c r="K28" s="23">
        <f>IFERROR(HistoricalFS!K50,0)</f>
        <v>-4.2789223454833714E-2</v>
      </c>
      <c r="L28" s="23">
        <f>IFERROR(HistoricalFS!L50,0)</f>
        <v>-0.3322280457802973</v>
      </c>
      <c r="N28" s="12">
        <f>IFERROR(AVERAGE(C28:L28),0)</f>
        <v>8.7026654845405726E-3</v>
      </c>
      <c r="O28" s="12">
        <f>IFERROR(MEDIAN(C28:L28),0)</f>
        <v>5.584663758973385E-2</v>
      </c>
    </row>
    <row r="29" spans="2:15" x14ac:dyDescent="0.35">
      <c r="B29" t="s">
        <v>130</v>
      </c>
      <c r="C29" s="23">
        <f>IFERROR(HistoricalFS!C39/SUM(HistoricalFS!C53:C54),0)</f>
        <v>0.55758405598661187</v>
      </c>
      <c r="D29" s="23">
        <f>IFERROR(HistoricalFS!D39/SUM(HistoricalFS!D53:D54),0)</f>
        <v>0.57591933570581255</v>
      </c>
      <c r="E29" s="23">
        <f>IFERROR(HistoricalFS!E39/SUM(HistoricalFS!E53:E54),0)</f>
        <v>0.6694135420958659</v>
      </c>
      <c r="F29" s="23">
        <f>IFERROR(HistoricalFS!F39/SUM(HistoricalFS!F53:F54),0)</f>
        <v>0.72937587390364811</v>
      </c>
      <c r="G29" s="23">
        <f>IFERROR(HistoricalFS!G39/SUM(HistoricalFS!G53:G54),0)</f>
        <v>0.76947381212784061</v>
      </c>
      <c r="H29" s="23">
        <f>IFERROR(HistoricalFS!H39/SUM(HistoricalFS!H53:H54),0)</f>
        <v>0.16421949070772329</v>
      </c>
      <c r="I29" s="23">
        <f>IFERROR(HistoricalFS!I39/SUM(HistoricalFS!I53:I54),0)</f>
        <v>0.1767799270296162</v>
      </c>
      <c r="J29" s="23">
        <f>IFERROR(HistoricalFS!J39/SUM(HistoricalFS!J53:J54),0)</f>
        <v>0.19272821246819338</v>
      </c>
      <c r="K29" s="23">
        <f>IFERROR(HistoricalFS!K39/SUM(HistoricalFS!K53:K54),0)</f>
        <v>0.18479831309305322</v>
      </c>
      <c r="L29" s="23">
        <f>IFERROR(HistoricalFS!L39/SUM(HistoricalFS!L53:L54),0)</f>
        <v>0.18924335047164081</v>
      </c>
      <c r="N29" s="12">
        <f>IFERROR(AVERAGE(C29:L29),0)</f>
        <v>0.42095359135900062</v>
      </c>
      <c r="O29" s="12">
        <f>IFERROR(MEDIAN(C29:L29),0)</f>
        <v>0.37515613422740263</v>
      </c>
    </row>
    <row r="30" spans="2:15" x14ac:dyDescent="0.35">
      <c r="B30" t="s">
        <v>131</v>
      </c>
      <c r="C30" s="23">
        <f>IFERROR(C29*C28,0)</f>
        <v>3.1796744256808181E-2</v>
      </c>
      <c r="D30" s="23">
        <f t="shared" ref="D30:L30" si="1">IFERROR(D29*D28,0)</f>
        <v>3.1435349940687994E-2</v>
      </c>
      <c r="E30" s="23">
        <f t="shared" si="1"/>
        <v>7.6088449388820215E-2</v>
      </c>
      <c r="F30" s="23">
        <f t="shared" si="1"/>
        <v>0.12533367230202108</v>
      </c>
      <c r="G30" s="23">
        <f t="shared" si="1"/>
        <v>0.11325799003524123</v>
      </c>
      <c r="H30" s="23">
        <f t="shared" si="1"/>
        <v>-3.5417628057221942E-2</v>
      </c>
      <c r="I30" s="23">
        <f t="shared" si="1"/>
        <v>1.3921444732068222E-2</v>
      </c>
      <c r="J30" s="23">
        <f t="shared" si="1"/>
        <v>1.0535941475826979E-2</v>
      </c>
      <c r="K30" s="23">
        <f t="shared" si="1"/>
        <v>-7.9073763130149775E-3</v>
      </c>
      <c r="L30" s="23">
        <f t="shared" si="1"/>
        <v>-6.2871948504109126E-2</v>
      </c>
      <c r="N30" s="12">
        <f>IFERROR(AVERAGE(C30:L30),0)</f>
        <v>2.9617263925712789E-2</v>
      </c>
      <c r="O30" s="12">
        <f>IFERROR(MEDIAN(C30:L30),0)</f>
        <v>2.2678397336378109E-2</v>
      </c>
    </row>
    <row r="31" spans="2:15" x14ac:dyDescent="0.35">
      <c r="B31" s="24" t="s">
        <v>132</v>
      </c>
      <c r="C31" s="34">
        <f>IFERROR((HistoricalFS!C24-HistoricalFS!C30)/HistoricalFS!C27,0)</f>
        <v>326.88235294117646</v>
      </c>
      <c r="D31" s="34">
        <f>IFERROR((HistoricalFS!D24-HistoricalFS!D30)/HistoricalFS!D27,0)</f>
        <v>168.45714285714286</v>
      </c>
      <c r="E31" s="34">
        <f>IFERROR((HistoricalFS!E24-HistoricalFS!E30)/HistoricalFS!E27,0)</f>
        <v>268.42307692307691</v>
      </c>
      <c r="F31" s="34">
        <f>IFERROR((HistoricalFS!F24-HistoricalFS!F30)/HistoricalFS!F27,0)</f>
        <v>251.96969696969697</v>
      </c>
      <c r="G31" s="34">
        <f>IFERROR((HistoricalFS!G24-HistoricalFS!G30)/HistoricalFS!G27,0)</f>
        <v>75.076271186440678</v>
      </c>
      <c r="H31" s="34">
        <f>IFERROR((HistoricalFS!H24-HistoricalFS!H30)/HistoricalFS!H27,0)</f>
        <v>90.188034188034194</v>
      </c>
      <c r="I31" s="34">
        <f>IFERROR((HistoricalFS!I24-HistoricalFS!I30)/HistoricalFS!I27,0)</f>
        <v>111</v>
      </c>
      <c r="J31" s="34">
        <f>IFERROR((HistoricalFS!J24-HistoricalFS!J30)/HistoricalFS!J27,0)</f>
        <v>114.12280701754386</v>
      </c>
      <c r="K31" s="34">
        <f>IFERROR((HistoricalFS!K24-HistoricalFS!K30)/HistoricalFS!K27,0)</f>
        <v>40.248502994011979</v>
      </c>
      <c r="L31" s="34">
        <f>IFERROR((HistoricalFS!L24-HistoricalFS!L30)/HistoricalFS!L27,0)</f>
        <v>34.146835443037972</v>
      </c>
      <c r="N31" s="89">
        <f>IFERROR(AVERAGE(C31:L31),0)</f>
        <v>148.05147205201621</v>
      </c>
      <c r="O31" s="89">
        <f>IFERROR(MEDIAN(C31:L31),0)</f>
        <v>112.56140350877193</v>
      </c>
    </row>
    <row r="32" spans="2:15" x14ac:dyDescent="0.35">
      <c r="N32" s="12"/>
      <c r="O32" s="12"/>
    </row>
    <row r="33" spans="2:15" x14ac:dyDescent="0.35">
      <c r="B33" s="30" t="s">
        <v>133</v>
      </c>
      <c r="C33" s="35">
        <f>IFERROR(HistoricalFS!C12/HistoricalFS!C65,0)</f>
        <v>25.463607594936708</v>
      </c>
      <c r="D33" s="35">
        <f>IFERROR(HistoricalFS!D12/HistoricalFS!D65,0)</f>
        <v>30.56405529953917</v>
      </c>
      <c r="E33" s="35">
        <f>IFERROR(HistoricalFS!E12/HistoricalFS!E65,0)</f>
        <v>27.133587786259543</v>
      </c>
      <c r="F33" s="35">
        <f>IFERROR(HistoricalFS!F12/HistoricalFS!F65,0)</f>
        <v>21.646475770925111</v>
      </c>
      <c r="G33" s="35">
        <f>IFERROR(HistoricalFS!G12/HistoricalFS!G65,0)</f>
        <v>34.624020887728463</v>
      </c>
      <c r="H33" s="35">
        <f>IFERROR(HistoricalFS!H12/HistoricalFS!H65,0)</f>
        <v>26.750853242320819</v>
      </c>
      <c r="I33" s="35">
        <f>IFERROR(HistoricalFS!I12/HistoricalFS!I65,0)</f>
        <v>23.455277280858677</v>
      </c>
      <c r="J33" s="35">
        <f>IFERROR(HistoricalFS!J12/HistoricalFS!J65,0)</f>
        <v>19.67521922702176</v>
      </c>
      <c r="K33" s="35">
        <f>IFERROR(HistoricalFS!K12/HistoricalFS!K65,0)</f>
        <v>20.652652652652652</v>
      </c>
      <c r="L33" s="42">
        <f>IFERROR(HistoricalFS!L12/HistoricalFS!L65,0)</f>
        <v>16.52814873003404</v>
      </c>
      <c r="M33" s="21"/>
      <c r="N33" s="42">
        <f t="shared" ref="N33:N38" si="2">IFERROR(AVERAGE(C33:L33),0)</f>
        <v>24.649389847227695</v>
      </c>
      <c r="O33" s="42">
        <f t="shared" ref="O33:O38" si="3">IFERROR(MEDIAN(C33:L33),0)</f>
        <v>24.459442437897692</v>
      </c>
    </row>
    <row r="34" spans="2:15" x14ac:dyDescent="0.35">
      <c r="B34" t="s">
        <v>134</v>
      </c>
      <c r="C34" s="35">
        <f>IFERROR(HistoricalFS!C12/HistoricalFS!C56,0)</f>
        <v>4.0017406440382945</v>
      </c>
      <c r="D34" s="35">
        <f>IFERROR(HistoricalFS!D12/HistoricalFS!D56,0)</f>
        <v>3.818307426597582</v>
      </c>
      <c r="E34" s="35">
        <f>IFERROR(HistoricalFS!E12/HistoricalFS!E56,0)</f>
        <v>3.3593233153766184</v>
      </c>
      <c r="F34" s="35">
        <f>IFERROR(HistoricalFS!F12/HistoricalFS!F56,0)</f>
        <v>3.6865797617931162</v>
      </c>
      <c r="G34" s="35">
        <f>IFERROR(HistoricalFS!G12/HistoricalFS!G56,0)</f>
        <v>3.3363804092586382</v>
      </c>
      <c r="H34" s="35">
        <f>IFERROR(HistoricalFS!H12/HistoricalFS!H56,0)</f>
        <v>2.2324124181144973</v>
      </c>
      <c r="I34" s="35">
        <f>IFERROR(HistoricalFS!I12/HistoricalFS!I56,0)</f>
        <v>2.5706303303597688</v>
      </c>
      <c r="J34" s="35">
        <f>IFERROR(HistoricalFS!J12/HistoricalFS!J56,0)</f>
        <v>2.8106151990349817</v>
      </c>
      <c r="K34" s="35">
        <f>IFERROR(HistoricalFS!K12/HistoricalFS!K56,0)</f>
        <v>2.4002792104548805</v>
      </c>
      <c r="L34" s="35">
        <f>IFERROR(HistoricalFS!L12/HistoricalFS!L56,0)</f>
        <v>2.1907125255960853</v>
      </c>
      <c r="N34" s="36">
        <f t="shared" si="2"/>
        <v>3.040698124062446</v>
      </c>
      <c r="O34" s="36">
        <f t="shared" si="3"/>
        <v>3.0734978041468102</v>
      </c>
    </row>
    <row r="35" spans="2:15" x14ac:dyDescent="0.35">
      <c r="B35" t="s">
        <v>135</v>
      </c>
      <c r="C35" s="36">
        <f>IFERROR(HistoricalFS!C15/HistoricalFS!C66,0)</f>
        <v>6.6845194424064562</v>
      </c>
      <c r="D35" s="36">
        <f>IFERROR(HistoricalFS!D15/HistoricalFS!D66,0)</f>
        <v>7.3494687131050771</v>
      </c>
      <c r="E35" s="36">
        <f>IFERROR(HistoricalFS!E15/HistoricalFS!E66,0)</f>
        <v>7.685634699562276</v>
      </c>
      <c r="F35" s="36">
        <f>IFERROR(HistoricalFS!F15/HistoricalFS!F66,0)</f>
        <v>8.1899766899766906</v>
      </c>
      <c r="G35" s="36">
        <f>IFERROR(HistoricalFS!G15/HistoricalFS!G66,0)</f>
        <v>7.4499457896638956</v>
      </c>
      <c r="H35" s="36">
        <f>IFERROR(HistoricalFS!H15/HistoricalFS!H66,0)</f>
        <v>7.0692930986309026</v>
      </c>
      <c r="I35" s="36">
        <f>IFERROR(HistoricalFS!I15/HistoricalFS!I66,0)</f>
        <v>7.09619140625</v>
      </c>
      <c r="J35" s="36">
        <f>IFERROR(HistoricalFS!J15/HistoricalFS!J66,0)</f>
        <v>8.3229828275699838</v>
      </c>
      <c r="K35" s="36">
        <f>IFERROR(HistoricalFS!K15/HistoricalFS!K66,0)</f>
        <v>8.3667329686723022</v>
      </c>
      <c r="L35" s="36">
        <f>IFERROR(HistoricalFS!L15/HistoricalFS!L66,0)</f>
        <v>7.8208380520951302</v>
      </c>
      <c r="N35" s="36">
        <f t="shared" si="2"/>
        <v>7.6035583687932702</v>
      </c>
      <c r="O35" s="36">
        <f t="shared" si="3"/>
        <v>7.5677902446130858</v>
      </c>
    </row>
    <row r="36" spans="2:15" x14ac:dyDescent="0.35">
      <c r="B36" t="s">
        <v>136</v>
      </c>
      <c r="C36" s="36">
        <f>IFERROR(HistoricalFS!C12/HistoricalFS!C59,0)</f>
        <v>9.8790669122160839</v>
      </c>
      <c r="D36" s="36">
        <f>IFERROR(HistoricalFS!D12/HistoricalFS!D59,0)</f>
        <v>7.5044127630685677</v>
      </c>
      <c r="E36" s="36">
        <f>IFERROR(HistoricalFS!E12/HistoricalFS!E59,0)</f>
        <v>7.8500441696113077</v>
      </c>
      <c r="F36" s="36">
        <f>IFERROR(HistoricalFS!F12/HistoricalFS!F59,0)</f>
        <v>8.3372216330858961</v>
      </c>
      <c r="G36" s="36">
        <f>IFERROR(HistoricalFS!G12/HistoricalFS!G59,0)</f>
        <v>7.2609965322139081</v>
      </c>
      <c r="H36" s="36">
        <f>IFERROR(HistoricalFS!H12/HistoricalFS!H59,0)</f>
        <v>0.91417685593763975</v>
      </c>
      <c r="I36" s="36">
        <f>IFERROR(HistoricalFS!I12/HistoricalFS!I59,0)</f>
        <v>1.018903114254075</v>
      </c>
      <c r="J36" s="36">
        <f>IFERROR(HistoricalFS!J12/HistoricalFS!J59,0)</f>
        <v>1.1500056949770303</v>
      </c>
      <c r="K36" s="36">
        <f>IFERROR(HistoricalFS!K12/HistoricalFS!K59,0)</f>
        <v>1.1516820482286394</v>
      </c>
      <c r="L36" s="36">
        <f>IFERROR(HistoricalFS!L12/HistoricalFS!L59,0)</f>
        <v>1.1617005613324745</v>
      </c>
      <c r="N36" s="36">
        <f t="shared" si="2"/>
        <v>4.6228210284925622</v>
      </c>
      <c r="O36" s="36">
        <f t="shared" si="3"/>
        <v>4.2113485467731913</v>
      </c>
    </row>
    <row r="37" spans="2:15" x14ac:dyDescent="0.35">
      <c r="B37" t="s">
        <v>137</v>
      </c>
      <c r="C37" s="36">
        <f>IFERROR(HistoricalFS!C12/SUM(HistoricalFS!C53:C54),0)</f>
        <v>4.8966986155484555</v>
      </c>
      <c r="D37" s="36">
        <f>IFERROR(HistoricalFS!D12/SUM(HistoricalFS!D53:D54),0)</f>
        <v>4.9172597864768681</v>
      </c>
      <c r="E37" s="36">
        <f>IFERROR(HistoricalFS!E12/SUM(HistoricalFS!E53:E54),0)</f>
        <v>4.8818843565444308</v>
      </c>
      <c r="F37" s="36">
        <f>IFERROR(HistoricalFS!F12/SUM(HistoricalFS!F53:F54),0)</f>
        <v>4.9968221685521801</v>
      </c>
      <c r="G37" s="36">
        <f>IFERROR(HistoricalFS!G12/SUM(HistoricalFS!G53:G54),0)</f>
        <v>4.8344877870944218</v>
      </c>
      <c r="H37" s="36">
        <f>IFERROR(HistoricalFS!H12/SUM(HistoricalFS!H53:H54),0)</f>
        <v>0.98644963711876499</v>
      </c>
      <c r="I37" s="36">
        <f>IFERROR(HistoricalFS!I12/SUM(HistoricalFS!I53:I54),0)</f>
        <v>1.0689957399971464</v>
      </c>
      <c r="J37" s="36">
        <f>IFERROR(HistoricalFS!J12/SUM(HistoricalFS!J53:J54),0)</f>
        <v>1.2042779898218829</v>
      </c>
      <c r="K37" s="36">
        <f>IFERROR(HistoricalFS!K12/SUM(HistoricalFS!K53:K54),0)</f>
        <v>1.2084813932601819</v>
      </c>
      <c r="L37" s="36">
        <f>IFERROR(HistoricalFS!L12/SUM(HistoricalFS!L53:L54),0)</f>
        <v>1.2777013076393668</v>
      </c>
      <c r="N37" s="36">
        <f t="shared" si="2"/>
        <v>3.0273058782053694</v>
      </c>
      <c r="O37" s="36">
        <f t="shared" si="3"/>
        <v>3.0560945473668943</v>
      </c>
    </row>
    <row r="38" spans="2:15" x14ac:dyDescent="0.35">
      <c r="B38" s="32" t="s">
        <v>138</v>
      </c>
      <c r="C38" s="37">
        <f>IFERROR(HistoricalFS!C12/SUM(HistoricalFS!C53:C55),0)</f>
        <v>4.7682962962962963</v>
      </c>
      <c r="D38" s="37">
        <f>IFERROR(HistoricalFS!D12/SUM(HistoricalFS!D53:D55),0)</f>
        <v>4.7232587950434413</v>
      </c>
      <c r="E38" s="37">
        <f>IFERROR(HistoricalFS!E12/SUM(HistoricalFS!E53:E55),0)</f>
        <v>4.8818843565444308</v>
      </c>
      <c r="F38" s="37">
        <f>IFERROR(HistoricalFS!F12/SUM(HistoricalFS!F53:F55),0)</f>
        <v>4.9347225709264375</v>
      </c>
      <c r="G38" s="37">
        <f>IFERROR(HistoricalFS!G12/SUM(HistoricalFS!G53:G55),0)</f>
        <v>4.8344877870944218</v>
      </c>
      <c r="H38" s="37">
        <f>IFERROR(HistoricalFS!H12/SUM(HistoricalFS!H53:H55),0)</f>
        <v>0.98644963711876499</v>
      </c>
      <c r="I38" s="37">
        <f>IFERROR(HistoricalFS!I12/SUM(HistoricalFS!I53:I55),0)</f>
        <v>1.0467427750279419</v>
      </c>
      <c r="J38" s="37">
        <f>IFERROR(HistoricalFS!J12/SUM(HistoricalFS!J53:J55),0)</f>
        <v>1.1757855714923433</v>
      </c>
      <c r="K38" s="37">
        <f>IFERROR(HistoricalFS!K12/SUM(HistoricalFS!K53:K55),0)</f>
        <v>1.174452582444689</v>
      </c>
      <c r="L38" s="34">
        <f>IFERROR(HistoricalFS!L12/SUM(HistoricalFS!L53:L55),0)</f>
        <v>1.2364544564152791</v>
      </c>
      <c r="M38" s="24"/>
      <c r="N38" s="34">
        <f t="shared" si="2"/>
        <v>2.9762534828404044</v>
      </c>
      <c r="O38" s="34">
        <f t="shared" si="3"/>
        <v>2.9798566257293602</v>
      </c>
    </row>
    <row r="39" spans="2:15" x14ac:dyDescent="0.35">
      <c r="N39" s="12"/>
      <c r="O39" s="12"/>
    </row>
    <row r="40" spans="2:15" x14ac:dyDescent="0.35">
      <c r="B40" s="30" t="s">
        <v>139</v>
      </c>
      <c r="C40" s="38">
        <f>IFERROR(365/C33,0)</f>
        <v>14.334182563847637</v>
      </c>
      <c r="D40" s="38">
        <f t="shared" ref="D40:L40" si="4">IFERROR(365/D33,0)</f>
        <v>11.942132561365419</v>
      </c>
      <c r="E40" s="38">
        <f t="shared" si="4"/>
        <v>13.4519623013082</v>
      </c>
      <c r="F40" s="38">
        <f t="shared" si="4"/>
        <v>16.861867209361485</v>
      </c>
      <c r="G40" s="38">
        <f t="shared" si="4"/>
        <v>10.541814342809742</v>
      </c>
      <c r="H40" s="38">
        <f t="shared" si="4"/>
        <v>13.644424598111764</v>
      </c>
      <c r="I40" s="38">
        <f t="shared" si="4"/>
        <v>15.561529954619989</v>
      </c>
      <c r="J40" s="38">
        <f t="shared" si="4"/>
        <v>18.551254539451964</v>
      </c>
      <c r="K40" s="38">
        <f t="shared" si="4"/>
        <v>17.673274525009695</v>
      </c>
      <c r="L40" s="43">
        <f t="shared" si="4"/>
        <v>22.08353796676225</v>
      </c>
      <c r="M40" s="21"/>
      <c r="N40" s="43">
        <f>IFERROR(AVERAGE(C40:L40),0)</f>
        <v>15.464598056264816</v>
      </c>
      <c r="O40" s="43">
        <f>IFERROR(MEDIAN(C40:L40),0)</f>
        <v>14.947856259233813</v>
      </c>
    </row>
    <row r="41" spans="2:15" x14ac:dyDescent="0.35">
      <c r="B41" t="s">
        <v>140</v>
      </c>
      <c r="C41" s="39">
        <f>IFERROR(365/C34,0)</f>
        <v>91.210308829926049</v>
      </c>
      <c r="D41" s="39">
        <f t="shared" ref="D41:L41" si="5">IFERROR(365/D34,0)</f>
        <v>95.592093359869736</v>
      </c>
      <c r="E41" s="39">
        <f t="shared" si="5"/>
        <v>108.65283443522296</v>
      </c>
      <c r="F41" s="39">
        <f t="shared" si="5"/>
        <v>99.007758839989833</v>
      </c>
      <c r="G41" s="39">
        <f t="shared" si="5"/>
        <v>109.39999497272704</v>
      </c>
      <c r="H41" s="39">
        <f t="shared" si="5"/>
        <v>163.50025516713447</v>
      </c>
      <c r="I41" s="39">
        <f t="shared" si="5"/>
        <v>141.98852152690384</v>
      </c>
      <c r="J41" s="39">
        <f t="shared" si="5"/>
        <v>129.86480686695279</v>
      </c>
      <c r="K41" s="39">
        <f t="shared" si="5"/>
        <v>152.06564236784283</v>
      </c>
      <c r="L41" s="39">
        <f t="shared" si="5"/>
        <v>166.61245861123871</v>
      </c>
      <c r="N41" s="39">
        <f>IFERROR(AVERAGE(C41:L41),0)</f>
        <v>125.78946749778083</v>
      </c>
      <c r="O41" s="39">
        <f>IFERROR(MEDIAN(C41:L41),0)</f>
        <v>119.63240091983991</v>
      </c>
    </row>
    <row r="42" spans="2:15" x14ac:dyDescent="0.35">
      <c r="B42" t="s">
        <v>141</v>
      </c>
      <c r="C42" s="39">
        <f>IFERROR(365/C35,0)</f>
        <v>54.603775655800682</v>
      </c>
      <c r="D42" s="39">
        <f t="shared" ref="D42:L42" si="6">IFERROR(365/D35,0)</f>
        <v>49.663453815261043</v>
      </c>
      <c r="E42" s="39">
        <f t="shared" si="6"/>
        <v>47.491198094646371</v>
      </c>
      <c r="F42" s="39">
        <f t="shared" si="6"/>
        <v>44.566671410274651</v>
      </c>
      <c r="G42" s="39">
        <f t="shared" si="6"/>
        <v>48.993645095566123</v>
      </c>
      <c r="H42" s="39">
        <f t="shared" si="6"/>
        <v>51.631753685625071</v>
      </c>
      <c r="I42" s="39">
        <f t="shared" si="6"/>
        <v>51.436042111057596</v>
      </c>
      <c r="J42" s="39">
        <f t="shared" si="6"/>
        <v>43.854469913230261</v>
      </c>
      <c r="K42" s="39">
        <f t="shared" si="6"/>
        <v>43.625152298594394</v>
      </c>
      <c r="L42" s="39">
        <f t="shared" si="6"/>
        <v>46.670190274841438</v>
      </c>
      <c r="N42" s="39">
        <f>IFERROR(AVERAGE(C42:L42),0)</f>
        <v>48.253635235489767</v>
      </c>
      <c r="O42" s="39">
        <f>IFERROR(MEDIAN(C42:L42),0)</f>
        <v>48.242421595106251</v>
      </c>
    </row>
    <row r="43" spans="2:15" x14ac:dyDescent="0.35">
      <c r="B43" s="32" t="s">
        <v>142</v>
      </c>
      <c r="C43" s="40">
        <f>IFERROR(SUM(C40,C42)-C41,0)</f>
        <v>-22.272350610277726</v>
      </c>
      <c r="D43" s="40">
        <f t="shared" ref="D43:L43" si="7">IFERROR(SUM(D40,D42)-D41,0)</f>
        <v>-33.986506983243274</v>
      </c>
      <c r="E43" s="40">
        <f t="shared" si="7"/>
        <v>-47.709674039268386</v>
      </c>
      <c r="F43" s="40">
        <f t="shared" si="7"/>
        <v>-37.579220220353697</v>
      </c>
      <c r="G43" s="40">
        <f t="shared" si="7"/>
        <v>-49.864535534351177</v>
      </c>
      <c r="H43" s="40">
        <f t="shared" si="7"/>
        <v>-98.224076883397629</v>
      </c>
      <c r="I43" s="40">
        <f t="shared" si="7"/>
        <v>-74.990949461226251</v>
      </c>
      <c r="J43" s="40">
        <f t="shared" si="7"/>
        <v>-67.459082414270569</v>
      </c>
      <c r="K43" s="40">
        <f t="shared" si="7"/>
        <v>-90.767215544238738</v>
      </c>
      <c r="L43" s="44">
        <f t="shared" si="7"/>
        <v>-97.858730369635026</v>
      </c>
      <c r="M43" s="24"/>
      <c r="N43" s="44">
        <f>IFERROR(AVERAGE(C43:L43),0)</f>
        <v>-62.071234206026261</v>
      </c>
      <c r="O43" s="44">
        <f>IFERROR(MEDIAN(C43:L43),0)</f>
        <v>-58.661808974310873</v>
      </c>
    </row>
    <row r="44" spans="2:15" x14ac:dyDescent="0.35">
      <c r="N44" s="12"/>
      <c r="O44" s="12"/>
    </row>
    <row r="45" spans="2:15" x14ac:dyDescent="0.35">
      <c r="B45" s="21" t="s">
        <v>143</v>
      </c>
      <c r="C45" s="22">
        <f>IFERROR(HistoricalFS!C114/HistoricalFS!C12,0)</f>
        <v>0.1295905051885913</v>
      </c>
      <c r="D45" s="22">
        <f>IFERROR(HistoricalFS!D114/HistoricalFS!D12,0)</f>
        <v>0.15635365780109764</v>
      </c>
      <c r="E45" s="22">
        <f>IFERROR(HistoricalFS!E114/HistoricalFS!E12,0)</f>
        <v>0.17045998030665355</v>
      </c>
      <c r="F45" s="22">
        <f>IFERROR(HistoricalFS!F114/HistoricalFS!F12,0)</f>
        <v>0.14754515390485881</v>
      </c>
      <c r="G45" s="22">
        <f>IFERROR(HistoricalFS!G114/HistoricalFS!G12,0)</f>
        <v>0.19161450870975039</v>
      </c>
      <c r="H45" s="22">
        <f>IFERROR(HistoricalFS!H114/HistoricalFS!H12,0)</f>
        <v>0.19484137109806923</v>
      </c>
      <c r="I45" s="22">
        <f>IFERROR(HistoricalFS!I114/HistoricalFS!I12,0)</f>
        <v>0.1725203066010754</v>
      </c>
      <c r="J45" s="22">
        <f>IFERROR(HistoricalFS!J114/HistoricalFS!J12,0)</f>
        <v>0.16492241663915483</v>
      </c>
      <c r="K45" s="22">
        <f>IFERROR(HistoricalFS!K114/HistoricalFS!K12,0)</f>
        <v>0.2499192193356598</v>
      </c>
      <c r="L45" s="22">
        <f>IFERROR(HistoricalFS!L114/HistoricalFS!L12,0)</f>
        <v>0.18830500150504587</v>
      </c>
      <c r="M45" s="21"/>
      <c r="N45" s="22">
        <f>IFERROR(AVERAGE(C45:L45),0)</f>
        <v>0.17660721210899566</v>
      </c>
      <c r="O45" s="22">
        <f>IFERROR(MEDIAN(C45:L45),0)</f>
        <v>0.17149014345386449</v>
      </c>
    </row>
    <row r="46" spans="2:15" x14ac:dyDescent="0.35">
      <c r="B46" t="s">
        <v>144</v>
      </c>
      <c r="C46" s="23">
        <f>IFERROR(HistoricalFS!C114/HistoricalFS!C70,0)</f>
        <v>0.28195768268775773</v>
      </c>
      <c r="D46" s="23">
        <f>IFERROR(HistoricalFS!D114/HistoricalFS!D70,0)</f>
        <v>0.33012861326881449</v>
      </c>
      <c r="E46" s="23">
        <f>IFERROR(HistoricalFS!E114/HistoricalFS!E70,0)</f>
        <v>0.33921173440824098</v>
      </c>
      <c r="F46" s="23">
        <f>IFERROR(HistoricalFS!F114/HistoricalFS!F70,0)</f>
        <v>0.31134253046325622</v>
      </c>
      <c r="G46" s="23">
        <f>IFERROR(HistoricalFS!G114/HistoricalFS!G70,0)</f>
        <v>0.3782563390065995</v>
      </c>
      <c r="H46" s="23">
        <f>IFERROR(HistoricalFS!H114/HistoricalFS!H70,0)</f>
        <v>0.13329938900203667</v>
      </c>
      <c r="I46" s="23">
        <f>IFERROR(HistoricalFS!I114/HistoricalFS!I70,0)</f>
        <v>0.12832950387201089</v>
      </c>
      <c r="J46" s="23">
        <f>IFERROR(HistoricalFS!J114/HistoricalFS!J70,0)</f>
        <v>0.13671880345389109</v>
      </c>
      <c r="K46" s="23">
        <f>IFERROR(HistoricalFS!K114/HistoricalFS!K70,0)</f>
        <v>0.19708494183898381</v>
      </c>
      <c r="L46" s="23">
        <f>IFERROR(HistoricalFS!L114/HistoricalFS!L70,0)</f>
        <v>0.14882987115435184</v>
      </c>
      <c r="N46" s="23">
        <f>IFERROR(AVERAGE(C46:L46),0)</f>
        <v>0.23851594091559436</v>
      </c>
      <c r="O46" s="23">
        <f>IFERROR(MEDIAN(C46:L46),0)</f>
        <v>0.23952131226337076</v>
      </c>
    </row>
    <row r="47" spans="2:15" x14ac:dyDescent="0.35">
      <c r="B47" s="24" t="s">
        <v>145</v>
      </c>
      <c r="C47" s="25">
        <f>IFERROR(HistoricalFS!C114/HistoricalFS!C55,0)</f>
        <v>23.564971751412429</v>
      </c>
      <c r="D47" s="25">
        <f>IFERROR(HistoricalFS!D114/HistoricalFS!D55,0)</f>
        <v>18.71841155234657</v>
      </c>
      <c r="E47" s="25">
        <f>IFERROR(HistoricalFS!E114/HistoricalFS!E55,0)</f>
        <v>0</v>
      </c>
      <c r="F47" s="25">
        <f>IFERROR(HistoricalFS!F114/HistoricalFS!F55,0)</f>
        <v>58.585858585858588</v>
      </c>
      <c r="G47" s="25">
        <f>IFERROR(HistoricalFS!G114/HistoricalFS!G55,0)</f>
        <v>0</v>
      </c>
      <c r="H47" s="25">
        <f>IFERROR(HistoricalFS!H114/HistoricalFS!H55,0)</f>
        <v>0</v>
      </c>
      <c r="I47" s="25">
        <f>IFERROR(HistoricalFS!I114/HistoricalFS!I55,0)</f>
        <v>8.6749760306807282</v>
      </c>
      <c r="J47" s="25">
        <f>IFERROR(HistoricalFS!J114/HistoricalFS!J55,0)</f>
        <v>8.1960623461853981</v>
      </c>
      <c r="K47" s="25">
        <f>IFERROR(HistoricalFS!K114/HistoricalFS!K55,0)</f>
        <v>10.423854447439354</v>
      </c>
      <c r="L47" s="25">
        <f>IFERROR(HistoricalFS!L114/HistoricalFS!L55,0)</f>
        <v>7.2123786407766994</v>
      </c>
      <c r="M47" s="24"/>
      <c r="N47" s="25">
        <f>IFERROR(AVERAGE(C47:L47),0)</f>
        <v>13.537651335469977</v>
      </c>
      <c r="O47" s="25">
        <f>IFERROR(MEDIAN(C47:L47),0)</f>
        <v>8.4355191884330623</v>
      </c>
    </row>
    <row r="49" spans="2:15" x14ac:dyDescent="0.35">
      <c r="B49" s="164"/>
      <c r="C49" s="164"/>
      <c r="D49" s="164"/>
      <c r="E49" s="164"/>
      <c r="F49" s="164"/>
      <c r="G49" s="164"/>
      <c r="H49" s="164"/>
      <c r="I49" s="164"/>
      <c r="J49" s="164"/>
      <c r="K49" s="164"/>
      <c r="L49" s="164"/>
      <c r="M49" s="164"/>
      <c r="N49" s="164"/>
      <c r="O49" s="164"/>
    </row>
  </sheetData>
  <mergeCells count="3">
    <mergeCell ref="B8:O8"/>
    <mergeCell ref="B6:M6"/>
    <mergeCell ref="N6:O6"/>
  </mergeCells>
  <pageMargins left="0.7" right="0.7" top="0.75" bottom="0.75" header="0.3" footer="0.3"/>
  <pageSetup paperSize="9" scale="52" orientation="portrait" r:id="rId1"/>
  <drawing r:id="rId2"/>
  <extLst>
    <ext xmlns:x14="http://schemas.microsoft.com/office/spreadsheetml/2009/9/main" uri="{05C60535-1F16-4fd2-B633-F4F36F0B64E0}">
      <x14:sparklineGroups xmlns:xm="http://schemas.microsoft.com/office/excel/2006/main">
        <x14:sparklineGroup displayEmptyCellsAs="gap" xr2:uid="{A561D6A9-59E4-4648-96A6-ED93B9B53EE5}">
          <x14:colorSeries rgb="FF376092"/>
          <x14:colorNegative rgb="FFD00000"/>
          <x14:colorAxis rgb="FF000000"/>
          <x14:colorMarkers rgb="FFD00000"/>
          <x14:colorFirst rgb="FFD00000"/>
          <x14:colorLast rgb="FFD00000"/>
          <x14:colorHigh rgb="FFD00000"/>
          <x14:colorLow rgb="FFD00000"/>
          <x14:sparklines>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
              <xm:f>'Ratio Analysis'!C42:L42</xm:f>
              <xm:sqref>M42</xm:sqref>
            </x14:sparkline>
            <x14:sparkline>
              <xm:f>'Ratio Analysis'!C43:L43</xm:f>
              <xm:sqref>M43</xm:sqref>
            </x14:sparkline>
            <x14:sparkline>
              <xm:f>'Ratio Analysis'!C44:L44</xm:f>
              <xm:sqref>M44</xm:sqref>
            </x14:sparkline>
            <x14:sparkline>
              <xm:f>'Ratio Analysis'!C45:L45</xm:f>
              <xm:sqref>M45</xm:sqref>
            </x14:sparkline>
            <x14:sparkline>
              <xm:f>'Ratio Analysis'!C46:L46</xm:f>
              <xm:sqref>M46</xm:sqref>
            </x14:sparkline>
            <x14:sparkline>
              <xm:f>'Ratio Analysis'!C47:L47</xm:f>
              <xm:sqref>M47</xm:sqref>
            </x14:sparkline>
          </x14:sparklines>
        </x14:sparklineGroup>
        <x14:sparklineGroup displayEmptyCellsAs="gap" xr2:uid="{A48ECABF-A7AF-4489-A231-6717316E1137}">
          <x14:colorSeries rgb="FF376092"/>
          <x14:colorNegative rgb="FFD00000"/>
          <x14:colorAxis rgb="FF000000"/>
          <x14:colorMarkers rgb="FFD00000"/>
          <x14:colorFirst rgb="FFD00000"/>
          <x14:colorLast rgb="FFD00000"/>
          <x14:colorHigh rgb="FFD00000"/>
          <x14:colorLow rgb="FFD00000"/>
          <x14:sparklines>
            <x14:sparkline>
              <xm:f>'Ratio Analysis'!D11:L11</xm:f>
              <xm:sqref>M11</xm:sqref>
            </x14:sparkline>
            <x14:sparkline>
              <xm:f>'Ratio Analysis'!D12:L12</xm:f>
              <xm:sqref>M12</xm:sqref>
            </x14:sparkline>
            <x14:sparkline>
              <xm:f>'Ratio Analysis'!D13:L13</xm:f>
              <xm:sqref>M13</xm:sqref>
            </x14:sparkline>
            <x14:sparkline>
              <xm:f>'Ratio Analysis'!D14:L14</xm:f>
              <xm:sqref>M14</xm:sqref>
            </x14:sparkline>
            <x14:sparkline>
              <xm:f>'Ratio Analysis'!D15:L15</xm:f>
              <xm:sqref>M15</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7A64-1E16-4C4E-A2D1-E084C2F6FDE0}">
  <dimension ref="B1:I132"/>
  <sheetViews>
    <sheetView showGridLines="0" tabSelected="1" view="pageBreakPreview" zoomScale="60" zoomScaleNormal="55" workbookViewId="0">
      <selection activeCell="D71" sqref="D71"/>
    </sheetView>
  </sheetViews>
  <sheetFormatPr defaultRowHeight="14.5" x14ac:dyDescent="0.35"/>
  <cols>
    <col min="1" max="1" width="1.81640625" customWidth="1"/>
    <col min="2" max="2" width="39" customWidth="1"/>
    <col min="12" max="12" width="0" hidden="1" customWidth="1"/>
  </cols>
  <sheetData>
    <row r="1" spans="2:9" ht="7.5" customHeight="1" x14ac:dyDescent="0.35">
      <c r="B1" s="162"/>
      <c r="C1" s="162"/>
      <c r="D1" s="162"/>
      <c r="E1" s="162"/>
      <c r="F1" s="162"/>
      <c r="G1" s="162"/>
      <c r="H1" s="162"/>
      <c r="I1" s="162"/>
    </row>
    <row r="2" spans="2:9" ht="11.5" customHeight="1" x14ac:dyDescent="0.35"/>
    <row r="3" spans="2:9" ht="25.5" customHeight="1" x14ac:dyDescent="0.65">
      <c r="B3" s="158" t="str">
        <f>'Data Sheet'!B1</f>
        <v>HINDUSTAN UNILEVER LTD</v>
      </c>
    </row>
    <row r="4" spans="2:9" x14ac:dyDescent="0.35">
      <c r="B4" t="str">
        <f>CONCATENATE("","(",VLOOKUP(B3,'List of Stocks'!A2:D5442,3,FALSE)," | ", "BSE Code: ",VLOOKUP('Dupont Analysis'!B3,'List of Stocks'!A2:D5442,2,FALSE),")")</f>
        <v>(HINDUNILVR | BSE Code: 500696)</v>
      </c>
    </row>
    <row r="5" spans="2:9" ht="22" customHeight="1" x14ac:dyDescent="0.45">
      <c r="B5" s="159" t="str">
        <f>CONCATENATE("","INR "&amp;'Data Sheet'!B8)</f>
        <v>INR 2082.5</v>
      </c>
    </row>
    <row r="6" spans="2:9" x14ac:dyDescent="0.35">
      <c r="B6" t="s">
        <v>16273</v>
      </c>
    </row>
    <row r="8" spans="2:9" ht="2.5" customHeight="1" thickBot="1" x14ac:dyDescent="0.4">
      <c r="B8" s="160"/>
      <c r="C8" s="160"/>
      <c r="D8" s="160"/>
      <c r="E8" s="160"/>
      <c r="F8" s="160"/>
      <c r="G8" s="160"/>
      <c r="H8" s="160"/>
      <c r="I8" s="160" t="s">
        <v>115</v>
      </c>
    </row>
    <row r="9" spans="2:9" ht="19.5" x14ac:dyDescent="0.45">
      <c r="B9" s="163" t="s">
        <v>16286</v>
      </c>
    </row>
    <row r="10" spans="2:9" ht="14" customHeight="1" x14ac:dyDescent="0.35">
      <c r="B10" s="294" t="s">
        <v>16287</v>
      </c>
      <c r="C10" s="295"/>
      <c r="D10" s="295"/>
      <c r="E10" s="295"/>
      <c r="F10" s="295"/>
      <c r="G10" s="295"/>
      <c r="H10" s="295"/>
      <c r="I10" s="295"/>
    </row>
    <row r="11" spans="2:9" x14ac:dyDescent="0.35">
      <c r="B11" s="295"/>
      <c r="C11" s="295"/>
      <c r="D11" s="295"/>
      <c r="E11" s="295"/>
      <c r="F11" s="295"/>
      <c r="G11" s="295"/>
      <c r="H11" s="295"/>
      <c r="I11" s="295"/>
    </row>
    <row r="12" spans="2:9" x14ac:dyDescent="0.35">
      <c r="B12" s="295"/>
      <c r="C12" s="295"/>
      <c r="D12" s="295"/>
      <c r="E12" s="295"/>
      <c r="F12" s="295"/>
      <c r="G12" s="295"/>
      <c r="H12" s="295"/>
      <c r="I12" s="295"/>
    </row>
    <row r="13" spans="2:9" ht="15" customHeight="1" x14ac:dyDescent="0.35">
      <c r="B13" s="295"/>
      <c r="C13" s="295"/>
      <c r="D13" s="295"/>
      <c r="E13" s="295"/>
      <c r="F13" s="295"/>
      <c r="G13" s="295"/>
      <c r="H13" s="295"/>
      <c r="I13" s="295"/>
    </row>
    <row r="14" spans="2:9" ht="4" customHeight="1" x14ac:dyDescent="0.35"/>
    <row r="15" spans="2:9" x14ac:dyDescent="0.35">
      <c r="B15" s="161" t="s">
        <v>16274</v>
      </c>
    </row>
    <row r="16" spans="2:9" x14ac:dyDescent="0.35">
      <c r="B16" s="161"/>
    </row>
    <row r="17" spans="9:9" ht="3" customHeight="1" x14ac:dyDescent="0.35"/>
    <row r="18" spans="9:9" x14ac:dyDescent="0.35">
      <c r="I18" s="157"/>
    </row>
    <row r="64" spans="2:9" ht="7.5" customHeight="1" x14ac:dyDescent="0.35">
      <c r="B64" s="162"/>
      <c r="C64" s="162"/>
      <c r="D64" s="162"/>
      <c r="E64" s="162"/>
      <c r="F64" s="162"/>
      <c r="G64" s="162"/>
      <c r="H64" s="162"/>
      <c r="I64" s="162"/>
    </row>
    <row r="66" spans="2:9" ht="7" customHeight="1" x14ac:dyDescent="0.35">
      <c r="B66" s="164"/>
      <c r="C66" s="164"/>
      <c r="D66" s="164"/>
      <c r="E66" s="164"/>
      <c r="F66" s="164"/>
      <c r="G66" s="164"/>
      <c r="H66" s="164"/>
      <c r="I66" s="164"/>
    </row>
    <row r="70" spans="2:9" ht="15.5" x14ac:dyDescent="0.35">
      <c r="B70" s="289" t="s">
        <v>130</v>
      </c>
      <c r="C70" s="289"/>
      <c r="D70" s="289"/>
      <c r="E70" s="289"/>
      <c r="F70" s="289"/>
      <c r="G70" s="289"/>
      <c r="H70" s="289"/>
      <c r="I70" s="289"/>
    </row>
    <row r="71" spans="2:9" x14ac:dyDescent="0.35">
      <c r="C71" s="55">
        <f>HistoricalFS!F9</f>
        <v>43555</v>
      </c>
      <c r="D71" s="55">
        <f>HistoricalFS!G9</f>
        <v>43921</v>
      </c>
      <c r="E71" s="55">
        <f>HistoricalFS!H9</f>
        <v>44286</v>
      </c>
      <c r="F71" s="55">
        <f>HistoricalFS!I9</f>
        <v>44651</v>
      </c>
      <c r="G71" s="55">
        <f>HistoricalFS!J9</f>
        <v>45016</v>
      </c>
      <c r="H71" s="55">
        <f>HistoricalFS!K9</f>
        <v>45382</v>
      </c>
      <c r="I71" s="55">
        <f>HistoricalFS!L9</f>
        <v>45747</v>
      </c>
    </row>
    <row r="72" spans="2:9" x14ac:dyDescent="0.35">
      <c r="B72" t="s">
        <v>16275</v>
      </c>
      <c r="C72" s="48">
        <f>'Data Sheet'!E30</f>
        <v>6054</v>
      </c>
      <c r="D72" s="48">
        <f>'Data Sheet'!F30</f>
        <v>6748</v>
      </c>
      <c r="E72" s="48">
        <f>'Data Sheet'!G30</f>
        <v>7995</v>
      </c>
      <c r="F72" s="48">
        <f>'Data Sheet'!H30</f>
        <v>8879</v>
      </c>
      <c r="G72" s="48">
        <f>'Data Sheet'!I30</f>
        <v>10120</v>
      </c>
      <c r="H72" s="48">
        <f>'Data Sheet'!J30</f>
        <v>10277</v>
      </c>
      <c r="I72" s="48">
        <f>'Data Sheet'!K30</f>
        <v>10649</v>
      </c>
    </row>
    <row r="73" spans="2:9" x14ac:dyDescent="0.35">
      <c r="B73" t="s">
        <v>16276</v>
      </c>
      <c r="C73" s="48">
        <f>(('Data Sheet'!E57+'Data Sheet'!E58)+('Data Sheet'!D57+'Data Sheet'!D58))/2</f>
        <v>7574</v>
      </c>
      <c r="D73" s="48">
        <f>(('Data Sheet'!F57+'Data Sheet'!F58)+('Data Sheet'!E57+'Data Sheet'!E58))/2</f>
        <v>8048</v>
      </c>
      <c r="E73" s="48">
        <f>(('Data Sheet'!G57+'Data Sheet'!G58)+('Data Sheet'!F57+'Data Sheet'!F58))/2</f>
        <v>27951.5</v>
      </c>
      <c r="F73" s="48">
        <f>(('Data Sheet'!H57+'Data Sheet'!H58)+('Data Sheet'!G57+'Data Sheet'!G58))/2</f>
        <v>48367.5</v>
      </c>
      <c r="G73" s="48">
        <f>(('Data Sheet'!I57+'Data Sheet'!I58)+('Data Sheet'!H57+'Data Sheet'!H58))/2</f>
        <v>49682.5</v>
      </c>
      <c r="H73" s="48">
        <f>(('Data Sheet'!J57+'Data Sheet'!J58)+('Data Sheet'!I57+'Data Sheet'!I58))/2</f>
        <v>50761</v>
      </c>
      <c r="I73" s="48">
        <f>(('Data Sheet'!K57+'Data Sheet'!K58)+('Data Sheet'!J57+'Data Sheet'!J58))/2</f>
        <v>50310</v>
      </c>
    </row>
    <row r="74" spans="2:9" x14ac:dyDescent="0.35">
      <c r="B74" s="209" t="s">
        <v>130</v>
      </c>
      <c r="C74" s="213">
        <f>C72/C73</f>
        <v>0.79931344071824662</v>
      </c>
      <c r="D74" s="213">
        <f t="shared" ref="D74:I74" si="0">D72/D73</f>
        <v>0.83846918489065603</v>
      </c>
      <c r="E74" s="213">
        <f t="shared" si="0"/>
        <v>0.28603116111836574</v>
      </c>
      <c r="F74" s="213">
        <f t="shared" si="0"/>
        <v>0.18357368067400631</v>
      </c>
      <c r="G74" s="213">
        <f t="shared" si="0"/>
        <v>0.20369345342927589</v>
      </c>
      <c r="H74" s="213">
        <f t="shared" si="0"/>
        <v>0.20245858040621736</v>
      </c>
      <c r="I74" s="213">
        <f t="shared" si="0"/>
        <v>0.21166766050486982</v>
      </c>
    </row>
    <row r="76" spans="2:9" ht="15.5" x14ac:dyDescent="0.35">
      <c r="B76" s="289" t="s">
        <v>16277</v>
      </c>
      <c r="C76" s="289"/>
      <c r="D76" s="289"/>
      <c r="E76" s="289"/>
      <c r="F76" s="289"/>
      <c r="G76" s="289"/>
      <c r="H76" s="289"/>
      <c r="I76" s="289"/>
    </row>
    <row r="77" spans="2:9" x14ac:dyDescent="0.35">
      <c r="C77" s="55">
        <f>C71</f>
        <v>43555</v>
      </c>
      <c r="D77" s="55">
        <f t="shared" ref="D77:I77" si="1">D71</f>
        <v>43921</v>
      </c>
      <c r="E77" s="55">
        <f t="shared" si="1"/>
        <v>44286</v>
      </c>
      <c r="F77" s="55">
        <f>F71</f>
        <v>44651</v>
      </c>
      <c r="G77" s="55">
        <f t="shared" si="1"/>
        <v>45016</v>
      </c>
      <c r="H77" s="55">
        <f t="shared" si="1"/>
        <v>45382</v>
      </c>
      <c r="I77" s="55">
        <f t="shared" si="1"/>
        <v>45747</v>
      </c>
    </row>
    <row r="78" spans="2:9" x14ac:dyDescent="0.35">
      <c r="B78" t="str">
        <f>B72</f>
        <v>Net Profit</v>
      </c>
      <c r="C78" s="48">
        <f t="shared" ref="C78:I78" si="2">C72</f>
        <v>6054</v>
      </c>
      <c r="D78" s="48">
        <f t="shared" si="2"/>
        <v>6748</v>
      </c>
      <c r="E78" s="48">
        <f t="shared" si="2"/>
        <v>7995</v>
      </c>
      <c r="F78" s="48">
        <f t="shared" si="2"/>
        <v>8879</v>
      </c>
      <c r="G78" s="48">
        <f t="shared" si="2"/>
        <v>10120</v>
      </c>
      <c r="H78" s="48">
        <f t="shared" si="2"/>
        <v>10277</v>
      </c>
      <c r="I78" s="48">
        <f t="shared" si="2"/>
        <v>10649</v>
      </c>
    </row>
    <row r="79" spans="2:9" x14ac:dyDescent="0.35">
      <c r="B79" t="s">
        <v>376</v>
      </c>
      <c r="C79" s="48">
        <f>'Data Sheet'!E17</f>
        <v>39310</v>
      </c>
      <c r="D79" s="48">
        <f>'Data Sheet'!F17</f>
        <v>39783</v>
      </c>
      <c r="E79" s="48">
        <f>'Data Sheet'!G17</f>
        <v>47028</v>
      </c>
      <c r="F79" s="48">
        <f>'Data Sheet'!H17</f>
        <v>52446</v>
      </c>
      <c r="G79" s="48">
        <f>'Data Sheet'!I17</f>
        <v>60580</v>
      </c>
      <c r="H79" s="48">
        <f>'Data Sheet'!J17</f>
        <v>61896</v>
      </c>
      <c r="I79" s="48">
        <f>'Data Sheet'!K17</f>
        <v>63121</v>
      </c>
    </row>
    <row r="80" spans="2:9" x14ac:dyDescent="0.35">
      <c r="B80" s="209" t="s">
        <v>16278</v>
      </c>
      <c r="C80" s="213">
        <f t="shared" ref="C80:H80" si="3">C78/C79</f>
        <v>0.15400661409310609</v>
      </c>
      <c r="D80" s="213">
        <f t="shared" si="3"/>
        <v>0.16962018952819044</v>
      </c>
      <c r="E80" s="213">
        <f t="shared" si="3"/>
        <v>0.17000510334268945</v>
      </c>
      <c r="F80" s="213">
        <f t="shared" si="3"/>
        <v>0.16929794455249209</v>
      </c>
      <c r="G80" s="213">
        <f t="shared" si="3"/>
        <v>0.16705183228788378</v>
      </c>
      <c r="H80" s="213">
        <f t="shared" si="3"/>
        <v>0.16603657748481324</v>
      </c>
      <c r="I80" s="213">
        <f>I78/I79</f>
        <v>0.16870772009315441</v>
      </c>
    </row>
    <row r="82" spans="2:9" x14ac:dyDescent="0.35">
      <c r="B82" t="s">
        <v>376</v>
      </c>
      <c r="C82" s="48">
        <f>C79</f>
        <v>39310</v>
      </c>
      <c r="D82" s="48">
        <f t="shared" ref="D82:I82" si="4">D79</f>
        <v>39783</v>
      </c>
      <c r="E82" s="48">
        <f t="shared" si="4"/>
        <v>47028</v>
      </c>
      <c r="F82" s="48">
        <f t="shared" si="4"/>
        <v>52446</v>
      </c>
      <c r="G82" s="48">
        <f t="shared" si="4"/>
        <v>60580</v>
      </c>
      <c r="H82" s="48">
        <f t="shared" si="4"/>
        <v>61896</v>
      </c>
      <c r="I82" s="48">
        <f t="shared" si="4"/>
        <v>63121</v>
      </c>
    </row>
    <row r="83" spans="2:9" x14ac:dyDescent="0.35">
      <c r="B83" t="s">
        <v>16279</v>
      </c>
      <c r="C83" s="48">
        <f>('Data Sheet'!E66+'Data Sheet'!D66)/2</f>
        <v>18245.5</v>
      </c>
      <c r="D83" s="48">
        <f>('Data Sheet'!F66+'Data Sheet'!E66)/2</f>
        <v>19391</v>
      </c>
      <c r="E83" s="48">
        <f>('Data Sheet'!G66+'Data Sheet'!F66)/2</f>
        <v>44446.5</v>
      </c>
      <c r="F83" s="48">
        <f>('Data Sheet'!H66+'Data Sheet'!G66)/2</f>
        <v>69623</v>
      </c>
      <c r="G83" s="48">
        <f>('Data Sheet'!I66+'Data Sheet'!H66)/2</f>
        <v>71791.5</v>
      </c>
      <c r="H83" s="48">
        <f>('Data Sheet'!J66+'Data Sheet'!I66)/2</f>
        <v>75783</v>
      </c>
      <c r="I83" s="48">
        <f>('Data Sheet'!K66+'Data Sheet'!J66)/2</f>
        <v>79176</v>
      </c>
    </row>
    <row r="84" spans="2:9" x14ac:dyDescent="0.35">
      <c r="B84" s="209" t="s">
        <v>16280</v>
      </c>
      <c r="C84" s="214">
        <f t="shared" ref="C84" si="5">C82/C83</f>
        <v>2.1545038502644487</v>
      </c>
      <c r="D84" s="214">
        <f t="shared" ref="D84" si="6">D82/D83</f>
        <v>2.051621886442164</v>
      </c>
      <c r="E84" s="214">
        <f t="shared" ref="E84" si="7">E82/E83</f>
        <v>1.0580810637508016</v>
      </c>
      <c r="F84" s="214">
        <f t="shared" ref="F84" si="8">F82/F83</f>
        <v>0.75328555218821369</v>
      </c>
      <c r="G84" s="214">
        <f t="shared" ref="G84" si="9">G82/G83</f>
        <v>0.84383248713287784</v>
      </c>
      <c r="H84" s="214">
        <f t="shared" ref="H84" si="10">H82/H83</f>
        <v>0.81675309766042514</v>
      </c>
      <c r="I84" s="214">
        <f>I82/I83</f>
        <v>0.79722390623421235</v>
      </c>
    </row>
    <row r="86" spans="2:9" x14ac:dyDescent="0.35">
      <c r="B86" t="str">
        <f>B83</f>
        <v>Average Total Asset</v>
      </c>
      <c r="C86" s="48">
        <f>C83</f>
        <v>18245.5</v>
      </c>
      <c r="D86" s="48">
        <f t="shared" ref="D86:I86" si="11">D83</f>
        <v>19391</v>
      </c>
      <c r="E86" s="48">
        <f t="shared" si="11"/>
        <v>44446.5</v>
      </c>
      <c r="F86" s="48">
        <f t="shared" si="11"/>
        <v>69623</v>
      </c>
      <c r="G86" s="48">
        <f t="shared" si="11"/>
        <v>71791.5</v>
      </c>
      <c r="H86" s="48">
        <f t="shared" si="11"/>
        <v>75783</v>
      </c>
      <c r="I86" s="48">
        <f t="shared" si="11"/>
        <v>79176</v>
      </c>
    </row>
    <row r="87" spans="2:9" x14ac:dyDescent="0.35">
      <c r="B87" t="str">
        <f>B73</f>
        <v>Average Shareholder Equity</v>
      </c>
      <c r="C87" s="48">
        <f>C73</f>
        <v>7574</v>
      </c>
      <c r="D87" s="48">
        <f t="shared" ref="D87:I87" si="12">D73</f>
        <v>8048</v>
      </c>
      <c r="E87" s="48">
        <f t="shared" si="12"/>
        <v>27951.5</v>
      </c>
      <c r="F87" s="48">
        <f t="shared" si="12"/>
        <v>48367.5</v>
      </c>
      <c r="G87" s="48">
        <f t="shared" si="12"/>
        <v>49682.5</v>
      </c>
      <c r="H87" s="48">
        <f t="shared" si="12"/>
        <v>50761</v>
      </c>
      <c r="I87" s="48">
        <f t="shared" si="12"/>
        <v>50310</v>
      </c>
    </row>
    <row r="88" spans="2:9" x14ac:dyDescent="0.35">
      <c r="B88" s="209" t="s">
        <v>16281</v>
      </c>
      <c r="C88" s="214">
        <f>C86/C87</f>
        <v>2.4089648798521255</v>
      </c>
      <c r="D88" s="214">
        <f t="shared" ref="D88" si="13">D86/D87</f>
        <v>2.4094184890656063</v>
      </c>
      <c r="E88" s="214">
        <f t="shared" ref="E88" si="14">E86/E87</f>
        <v>1.5901293311629072</v>
      </c>
      <c r="F88" s="214">
        <f t="shared" ref="F88" si="15">F86/F87</f>
        <v>1.4394583139504833</v>
      </c>
      <c r="G88" s="214">
        <f t="shared" ref="G88" si="16">G86/G87</f>
        <v>1.4450057867458361</v>
      </c>
      <c r="H88" s="214">
        <f t="shared" ref="H88" si="17">H86/H87</f>
        <v>1.4929374913811784</v>
      </c>
      <c r="I88" s="214">
        <f>I86/I87</f>
        <v>1.57376267143709</v>
      </c>
    </row>
    <row r="90" spans="2:9" x14ac:dyDescent="0.35">
      <c r="B90" s="209" t="s">
        <v>16282</v>
      </c>
      <c r="C90" s="213">
        <f t="shared" ref="C90:H90" si="18">C88*C84*C80</f>
        <v>0.79931344071824662</v>
      </c>
      <c r="D90" s="213">
        <f t="shared" si="18"/>
        <v>0.83846918489065603</v>
      </c>
      <c r="E90" s="213">
        <f t="shared" si="18"/>
        <v>0.28603116111836574</v>
      </c>
      <c r="F90" s="213">
        <f t="shared" si="18"/>
        <v>0.18357368067400631</v>
      </c>
      <c r="G90" s="213">
        <f t="shared" si="18"/>
        <v>0.20369345342927589</v>
      </c>
      <c r="H90" s="213">
        <f t="shared" si="18"/>
        <v>0.20245858040621736</v>
      </c>
      <c r="I90" s="213">
        <f>I88*I84*I80</f>
        <v>0.21166766050486979</v>
      </c>
    </row>
    <row r="92" spans="2:9" ht="15.5" x14ac:dyDescent="0.35">
      <c r="B92" s="289" t="s">
        <v>16283</v>
      </c>
      <c r="C92" s="289"/>
      <c r="D92" s="289"/>
      <c r="E92" s="289"/>
      <c r="F92" s="289"/>
      <c r="G92" s="289"/>
      <c r="H92" s="289"/>
      <c r="I92" s="289"/>
    </row>
    <row r="93" spans="2:9" x14ac:dyDescent="0.35">
      <c r="C93" s="55">
        <f t="shared" ref="C93:H93" si="19">C77</f>
        <v>43555</v>
      </c>
      <c r="D93" s="55">
        <f t="shared" si="19"/>
        <v>43921</v>
      </c>
      <c r="E93" s="55">
        <f t="shared" si="19"/>
        <v>44286</v>
      </c>
      <c r="F93" s="55">
        <f t="shared" si="19"/>
        <v>44651</v>
      </c>
      <c r="G93" s="55">
        <f t="shared" si="19"/>
        <v>45016</v>
      </c>
      <c r="H93" s="55">
        <f t="shared" si="19"/>
        <v>45382</v>
      </c>
      <c r="I93" s="55">
        <f>I77</f>
        <v>45747</v>
      </c>
    </row>
    <row r="94" spans="2:9" x14ac:dyDescent="0.35">
      <c r="B94" t="str">
        <f>B78</f>
        <v>Net Profit</v>
      </c>
      <c r="C94" s="48">
        <f t="shared" ref="C94:H94" si="20">C78</f>
        <v>6054</v>
      </c>
      <c r="D94" s="48">
        <f t="shared" si="20"/>
        <v>6748</v>
      </c>
      <c r="E94" s="48">
        <f t="shared" si="20"/>
        <v>7995</v>
      </c>
      <c r="F94" s="48">
        <f t="shared" si="20"/>
        <v>8879</v>
      </c>
      <c r="G94" s="48">
        <f t="shared" si="20"/>
        <v>10120</v>
      </c>
      <c r="H94" s="48">
        <f t="shared" si="20"/>
        <v>10277</v>
      </c>
      <c r="I94" s="48">
        <f>I78</f>
        <v>10649</v>
      </c>
    </row>
    <row r="95" spans="2:9" x14ac:dyDescent="0.35">
      <c r="B95" t="str">
        <f>B83</f>
        <v>Average Total Asset</v>
      </c>
      <c r="C95" s="48">
        <f t="shared" ref="C95:H95" si="21">C86</f>
        <v>18245.5</v>
      </c>
      <c r="D95" s="48">
        <f t="shared" si="21"/>
        <v>19391</v>
      </c>
      <c r="E95" s="48">
        <f t="shared" si="21"/>
        <v>44446.5</v>
      </c>
      <c r="F95" s="48">
        <f t="shared" si="21"/>
        <v>69623</v>
      </c>
      <c r="G95" s="48">
        <f t="shared" si="21"/>
        <v>71791.5</v>
      </c>
      <c r="H95" s="48">
        <f t="shared" si="21"/>
        <v>75783</v>
      </c>
      <c r="I95" s="48">
        <f>I86</f>
        <v>79176</v>
      </c>
    </row>
    <row r="96" spans="2:9" x14ac:dyDescent="0.35">
      <c r="B96" s="209" t="s">
        <v>16283</v>
      </c>
      <c r="C96" s="213">
        <f>C94/C95</f>
        <v>0.33180784302978816</v>
      </c>
      <c r="D96" s="213">
        <f t="shared" ref="D96:I96" si="22">D94/D95</f>
        <v>0.34799649321850346</v>
      </c>
      <c r="E96" s="213">
        <f t="shared" si="22"/>
        <v>0.17987918058789781</v>
      </c>
      <c r="F96" s="213">
        <f t="shared" si="22"/>
        <v>0.12752969564655359</v>
      </c>
      <c r="G96" s="213">
        <f t="shared" si="22"/>
        <v>0.14096376311958936</v>
      </c>
      <c r="H96" s="213">
        <f t="shared" si="22"/>
        <v>0.1356108889856564</v>
      </c>
      <c r="I96" s="213">
        <f t="shared" si="22"/>
        <v>0.13449782762453269</v>
      </c>
    </row>
    <row r="98" spans="2:9" ht="15.5" x14ac:dyDescent="0.35">
      <c r="B98" s="289" t="s">
        <v>16284</v>
      </c>
      <c r="C98" s="289"/>
      <c r="D98" s="289"/>
      <c r="E98" s="289"/>
      <c r="F98" s="289"/>
      <c r="G98" s="289"/>
      <c r="H98" s="289"/>
      <c r="I98" s="289"/>
    </row>
    <row r="99" spans="2:9" x14ac:dyDescent="0.35">
      <c r="C99" s="55">
        <f>C93</f>
        <v>43555</v>
      </c>
      <c r="D99" s="55">
        <f t="shared" ref="D99:I99" si="23">D93</f>
        <v>43921</v>
      </c>
      <c r="E99" s="55">
        <f t="shared" si="23"/>
        <v>44286</v>
      </c>
      <c r="F99" s="55">
        <f t="shared" si="23"/>
        <v>44651</v>
      </c>
      <c r="G99" s="55">
        <f t="shared" si="23"/>
        <v>45016</v>
      </c>
      <c r="H99" s="55">
        <f t="shared" si="23"/>
        <v>45382</v>
      </c>
      <c r="I99" s="55">
        <f t="shared" si="23"/>
        <v>45747</v>
      </c>
    </row>
    <row r="100" spans="2:9" x14ac:dyDescent="0.35">
      <c r="B100" t="str">
        <f>B94</f>
        <v>Net Profit</v>
      </c>
      <c r="C100" s="48">
        <f t="shared" ref="C100:H100" si="24">C78</f>
        <v>6054</v>
      </c>
      <c r="D100" s="48">
        <f t="shared" si="24"/>
        <v>6748</v>
      </c>
      <c r="E100" s="48">
        <f t="shared" si="24"/>
        <v>7995</v>
      </c>
      <c r="F100" s="48">
        <f t="shared" si="24"/>
        <v>8879</v>
      </c>
      <c r="G100" s="48">
        <f t="shared" si="24"/>
        <v>10120</v>
      </c>
      <c r="H100" s="48">
        <f t="shared" si="24"/>
        <v>10277</v>
      </c>
      <c r="I100" s="48">
        <f>I78</f>
        <v>10649</v>
      </c>
    </row>
    <row r="101" spans="2:9" x14ac:dyDescent="0.35">
      <c r="B101" t="s">
        <v>376</v>
      </c>
      <c r="C101" s="48">
        <f t="shared" ref="C101:H101" si="25">C79</f>
        <v>39310</v>
      </c>
      <c r="D101" s="48">
        <f t="shared" si="25"/>
        <v>39783</v>
      </c>
      <c r="E101" s="48">
        <f t="shared" si="25"/>
        <v>47028</v>
      </c>
      <c r="F101" s="48">
        <f t="shared" si="25"/>
        <v>52446</v>
      </c>
      <c r="G101" s="48">
        <f t="shared" si="25"/>
        <v>60580</v>
      </c>
      <c r="H101" s="48">
        <f t="shared" si="25"/>
        <v>61896</v>
      </c>
      <c r="I101" s="48">
        <f>I79</f>
        <v>63121</v>
      </c>
    </row>
    <row r="102" spans="2:9" x14ac:dyDescent="0.35">
      <c r="B102" s="209" t="s">
        <v>16278</v>
      </c>
      <c r="C102" s="213">
        <f t="shared" ref="C102" si="26">C100/C101</f>
        <v>0.15400661409310609</v>
      </c>
      <c r="D102" s="213">
        <f t="shared" ref="D102" si="27">D100/D101</f>
        <v>0.16962018952819044</v>
      </c>
      <c r="E102" s="213">
        <f t="shared" ref="E102" si="28">E100/E101</f>
        <v>0.17000510334268945</v>
      </c>
      <c r="F102" s="213">
        <f t="shared" ref="F102" si="29">F100/F101</f>
        <v>0.16929794455249209</v>
      </c>
      <c r="G102" s="213">
        <f t="shared" ref="G102" si="30">G100/G101</f>
        <v>0.16705183228788378</v>
      </c>
      <c r="H102" s="213">
        <f t="shared" ref="H102" si="31">H100/H101</f>
        <v>0.16603657748481324</v>
      </c>
      <c r="I102" s="213">
        <f>I100/I101</f>
        <v>0.16870772009315441</v>
      </c>
    </row>
    <row r="104" spans="2:9" x14ac:dyDescent="0.35">
      <c r="B104" t="s">
        <v>376</v>
      </c>
      <c r="C104" s="48">
        <f t="shared" ref="C104:H104" si="32">C101</f>
        <v>39310</v>
      </c>
      <c r="D104" s="48">
        <f t="shared" si="32"/>
        <v>39783</v>
      </c>
      <c r="E104" s="48">
        <f t="shared" si="32"/>
        <v>47028</v>
      </c>
      <c r="F104" s="48">
        <f t="shared" si="32"/>
        <v>52446</v>
      </c>
      <c r="G104" s="48">
        <f t="shared" si="32"/>
        <v>60580</v>
      </c>
      <c r="H104" s="48">
        <f t="shared" si="32"/>
        <v>61896</v>
      </c>
      <c r="I104" s="48">
        <f>I101</f>
        <v>63121</v>
      </c>
    </row>
    <row r="105" spans="2:9" x14ac:dyDescent="0.35">
      <c r="B105" t="s">
        <v>16279</v>
      </c>
      <c r="C105" s="48">
        <f>C95</f>
        <v>18245.5</v>
      </c>
      <c r="D105" s="48">
        <f t="shared" ref="D105:H105" si="33">D95</f>
        <v>19391</v>
      </c>
      <c r="E105" s="48">
        <f t="shared" si="33"/>
        <v>44446.5</v>
      </c>
      <c r="F105" s="48">
        <f t="shared" si="33"/>
        <v>69623</v>
      </c>
      <c r="G105" s="48">
        <f t="shared" si="33"/>
        <v>71791.5</v>
      </c>
      <c r="H105" s="48">
        <f t="shared" si="33"/>
        <v>75783</v>
      </c>
      <c r="I105" s="48">
        <f>I95</f>
        <v>79176</v>
      </c>
    </row>
    <row r="106" spans="2:9" x14ac:dyDescent="0.35">
      <c r="B106" s="209" t="s">
        <v>16280</v>
      </c>
      <c r="C106" s="214">
        <f t="shared" ref="C106" si="34">C104/C105</f>
        <v>2.1545038502644487</v>
      </c>
      <c r="D106" s="214">
        <f t="shared" ref="D106" si="35">D104/D105</f>
        <v>2.051621886442164</v>
      </c>
      <c r="E106" s="214">
        <f t="shared" ref="E106" si="36">E104/E105</f>
        <v>1.0580810637508016</v>
      </c>
      <c r="F106" s="214">
        <f t="shared" ref="F106" si="37">F104/F105</f>
        <v>0.75328555218821369</v>
      </c>
      <c r="G106" s="214">
        <f t="shared" ref="G106" si="38">G104/G105</f>
        <v>0.84383248713287784</v>
      </c>
      <c r="H106" s="214">
        <f t="shared" ref="H106" si="39">H104/H105</f>
        <v>0.81675309766042514</v>
      </c>
      <c r="I106" s="214">
        <f>I104/I105</f>
        <v>0.79722390623421235</v>
      </c>
    </row>
    <row r="108" spans="2:9" x14ac:dyDescent="0.35">
      <c r="B108" s="209" t="s">
        <v>16285</v>
      </c>
      <c r="C108" s="213">
        <f>C102*C106</f>
        <v>0.33180784302978816</v>
      </c>
      <c r="D108" s="213">
        <f t="shared" ref="D108:I108" si="40">D102*D106</f>
        <v>0.34799649321850346</v>
      </c>
      <c r="E108" s="213">
        <f t="shared" si="40"/>
        <v>0.17987918058789781</v>
      </c>
      <c r="F108" s="213">
        <f t="shared" si="40"/>
        <v>0.12752969564655359</v>
      </c>
      <c r="G108" s="213">
        <f t="shared" si="40"/>
        <v>0.14096376311958936</v>
      </c>
      <c r="H108" s="213">
        <f t="shared" si="40"/>
        <v>0.1356108889856564</v>
      </c>
      <c r="I108" s="213">
        <f t="shared" si="40"/>
        <v>0.13449782762453266</v>
      </c>
    </row>
    <row r="125" spans="7:7" x14ac:dyDescent="0.35">
      <c r="G125" t="s">
        <v>16383</v>
      </c>
    </row>
    <row r="132" spans="2:9" ht="7.5" customHeight="1" x14ac:dyDescent="0.35">
      <c r="B132" s="164"/>
      <c r="C132" s="164"/>
      <c r="D132" s="164"/>
      <c r="E132" s="164"/>
      <c r="F132" s="164"/>
      <c r="G132" s="164"/>
      <c r="H132" s="164"/>
      <c r="I132" s="164"/>
    </row>
  </sheetData>
  <mergeCells count="5">
    <mergeCell ref="B10:I13"/>
    <mergeCell ref="B70:I70"/>
    <mergeCell ref="B76:I76"/>
    <mergeCell ref="B92:I92"/>
    <mergeCell ref="B98:I98"/>
  </mergeCells>
  <pageMargins left="1" right="1" top="1" bottom="1" header="0" footer="0"/>
  <pageSetup paperSize="9" scale="70" orientation="portrait" r:id="rId1"/>
  <rowBreaks count="1" manualBreakCount="1">
    <brk id="65" max="9"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D88E-6DCE-481B-A5C4-1DC447721895}">
  <sheetPr>
    <tabColor rgb="FF002060"/>
  </sheetPr>
  <dimension ref="A1"/>
  <sheetViews>
    <sheetView workbookViewId="0">
      <selection activeCell="F26" sqref="F26"/>
    </sheetView>
  </sheetViews>
  <sheetFormatPr defaultRowHeight="14.5" x14ac:dyDescent="0.35"/>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EEFF8-D3F7-44A6-A7CF-431565BA408F}">
  <dimension ref="A1:E1254"/>
  <sheetViews>
    <sheetView topLeftCell="A1092" zoomScale="73" workbookViewId="0">
      <selection activeCell="D71" sqref="D71"/>
    </sheetView>
  </sheetViews>
  <sheetFormatPr defaultRowHeight="14.5" x14ac:dyDescent="0.35"/>
  <cols>
    <col min="1" max="1" width="10.08984375" bestFit="1" customWidth="1"/>
    <col min="2" max="2" width="35.81640625" bestFit="1" customWidth="1"/>
    <col min="3" max="3" width="15.36328125" bestFit="1" customWidth="1"/>
    <col min="4" max="4" width="15" bestFit="1" customWidth="1"/>
    <col min="5" max="5" width="13.54296875" bestFit="1" customWidth="1"/>
    <col min="6" max="6" width="11.90625" bestFit="1" customWidth="1"/>
  </cols>
  <sheetData>
    <row r="1" spans="1:4" x14ac:dyDescent="0.35">
      <c r="A1" s="174" t="s">
        <v>303</v>
      </c>
      <c r="B1" s="172" t="s">
        <v>307</v>
      </c>
      <c r="C1" s="172" t="s">
        <v>16326</v>
      </c>
    </row>
    <row r="2" spans="1:4" x14ac:dyDescent="0.35">
      <c r="A2" s="176" t="s">
        <v>6799</v>
      </c>
      <c r="B2" s="173">
        <v>2262.8271484375</v>
      </c>
      <c r="C2">
        <v>3.352379</v>
      </c>
      <c r="D2">
        <v>1000000</v>
      </c>
    </row>
    <row r="3" spans="1:4" x14ac:dyDescent="0.35">
      <c r="A3" s="176" t="s">
        <v>6800</v>
      </c>
      <c r="B3" s="173">
        <v>2261.217529296875</v>
      </c>
      <c r="C3">
        <v>1.225517</v>
      </c>
    </row>
    <row r="4" spans="1:4" x14ac:dyDescent="0.35">
      <c r="A4" s="176" t="s">
        <v>6801</v>
      </c>
      <c r="B4" s="173">
        <v>2240.75634765625</v>
      </c>
      <c r="C4">
        <v>1.746316</v>
      </c>
    </row>
    <row r="5" spans="1:4" x14ac:dyDescent="0.35">
      <c r="A5" s="176" t="s">
        <v>6802</v>
      </c>
      <c r="B5" s="173">
        <v>2204.7080078125</v>
      </c>
      <c r="C5">
        <v>1.5895079999999999</v>
      </c>
    </row>
    <row r="6" spans="1:4" x14ac:dyDescent="0.35">
      <c r="A6" s="176" t="s">
        <v>6803</v>
      </c>
      <c r="B6" s="173">
        <v>2160.52099609375</v>
      </c>
      <c r="C6">
        <v>1.721265</v>
      </c>
    </row>
    <row r="7" spans="1:4" x14ac:dyDescent="0.35">
      <c r="A7" s="176" t="s">
        <v>6804</v>
      </c>
      <c r="B7" s="173">
        <v>2122.219482421875</v>
      </c>
      <c r="C7">
        <v>1.949756</v>
      </c>
    </row>
    <row r="8" spans="1:4" x14ac:dyDescent="0.35">
      <c r="A8" s="176" t="s">
        <v>6805</v>
      </c>
      <c r="B8" s="173">
        <v>2170.8662109375</v>
      </c>
      <c r="C8">
        <v>1.9468669999999999</v>
      </c>
    </row>
    <row r="9" spans="1:4" x14ac:dyDescent="0.35">
      <c r="A9" s="176" t="s">
        <v>6806</v>
      </c>
      <c r="B9" s="173">
        <v>2188.5234375</v>
      </c>
      <c r="C9">
        <v>1.6684559999999999</v>
      </c>
    </row>
    <row r="10" spans="1:4" x14ac:dyDescent="0.35">
      <c r="A10" s="176" t="s">
        <v>6807</v>
      </c>
      <c r="B10" s="173">
        <v>2213.076416015625</v>
      </c>
      <c r="C10">
        <v>1.9512149999999999</v>
      </c>
    </row>
    <row r="11" spans="1:4" x14ac:dyDescent="0.35">
      <c r="A11" s="176" t="s">
        <v>6808</v>
      </c>
      <c r="B11" s="173">
        <v>2214.0419921875</v>
      </c>
      <c r="C11">
        <v>3.1511499999999999</v>
      </c>
    </row>
    <row r="12" spans="1:4" x14ac:dyDescent="0.35">
      <c r="A12" s="176" t="s">
        <v>6809</v>
      </c>
      <c r="B12" s="173">
        <v>2164.52099609375</v>
      </c>
      <c r="C12">
        <v>4.0107780000000002</v>
      </c>
    </row>
    <row r="13" spans="1:4" x14ac:dyDescent="0.35">
      <c r="A13" s="176" t="s">
        <v>6810</v>
      </c>
      <c r="B13" s="173">
        <v>2214.409912109375</v>
      </c>
      <c r="C13">
        <v>1.692239</v>
      </c>
    </row>
    <row r="14" spans="1:4" x14ac:dyDescent="0.35">
      <c r="A14" s="176" t="s">
        <v>6811</v>
      </c>
      <c r="B14" s="173">
        <v>2214.087646484375</v>
      </c>
      <c r="C14">
        <v>1.453111</v>
      </c>
    </row>
    <row r="15" spans="1:4" x14ac:dyDescent="0.35">
      <c r="A15" s="176" t="s">
        <v>6812</v>
      </c>
      <c r="B15" s="173">
        <v>2202.1328125</v>
      </c>
      <c r="C15">
        <v>1.2568569999999999</v>
      </c>
    </row>
    <row r="16" spans="1:4" x14ac:dyDescent="0.35">
      <c r="A16" s="176" t="s">
        <v>6813</v>
      </c>
      <c r="B16" s="173">
        <v>2197.85693359375</v>
      </c>
      <c r="C16">
        <v>1.37774</v>
      </c>
    </row>
    <row r="17" spans="1:3" x14ac:dyDescent="0.35">
      <c r="A17" s="176" t="s">
        <v>6814</v>
      </c>
      <c r="B17" s="173">
        <v>2217.35302734375</v>
      </c>
      <c r="C17">
        <v>1.1695180000000001</v>
      </c>
    </row>
    <row r="18" spans="1:3" x14ac:dyDescent="0.35">
      <c r="A18" s="176" t="s">
        <v>6815</v>
      </c>
      <c r="B18" s="173">
        <v>2237.307861328125</v>
      </c>
      <c r="C18">
        <v>0.98849500000000001</v>
      </c>
    </row>
    <row r="19" spans="1:3" x14ac:dyDescent="0.35">
      <c r="A19" s="176" t="s">
        <v>6816</v>
      </c>
      <c r="B19" s="173">
        <v>2208.984130859375</v>
      </c>
      <c r="C19">
        <v>1.019077</v>
      </c>
    </row>
    <row r="20" spans="1:3" x14ac:dyDescent="0.35">
      <c r="A20" s="176" t="s">
        <v>6817</v>
      </c>
      <c r="B20" s="173">
        <v>2141.715087890625</v>
      </c>
      <c r="C20">
        <v>2.0539320000000001</v>
      </c>
    </row>
    <row r="21" spans="1:3" x14ac:dyDescent="0.35">
      <c r="A21" s="176" t="s">
        <v>6818</v>
      </c>
      <c r="B21" s="173">
        <v>2185.763916015625</v>
      </c>
      <c r="C21">
        <v>1.38897</v>
      </c>
    </row>
    <row r="22" spans="1:3" x14ac:dyDescent="0.35">
      <c r="A22" s="176" t="s">
        <v>6819</v>
      </c>
      <c r="B22" s="173">
        <v>2185.212158203125</v>
      </c>
      <c r="C22">
        <v>0.81124300000000005</v>
      </c>
    </row>
    <row r="23" spans="1:3" x14ac:dyDescent="0.35">
      <c r="A23" s="176" t="s">
        <v>6820</v>
      </c>
      <c r="B23" s="173">
        <v>2183.373291015625</v>
      </c>
      <c r="C23">
        <v>1.1537219999999999</v>
      </c>
    </row>
    <row r="24" spans="1:3" x14ac:dyDescent="0.35">
      <c r="A24" s="176" t="s">
        <v>6821</v>
      </c>
      <c r="B24" s="173">
        <v>2170.038818359375</v>
      </c>
      <c r="C24">
        <v>1.32359</v>
      </c>
    </row>
    <row r="25" spans="1:3" x14ac:dyDescent="0.35">
      <c r="A25" s="176" t="s">
        <v>6822</v>
      </c>
      <c r="B25" s="173">
        <v>2155.693115234375</v>
      </c>
      <c r="C25">
        <v>0.85623499999999997</v>
      </c>
    </row>
    <row r="26" spans="1:3" x14ac:dyDescent="0.35">
      <c r="A26" s="176" t="s">
        <v>6823</v>
      </c>
      <c r="B26" s="173">
        <v>2172.338134765625</v>
      </c>
      <c r="C26">
        <v>0.77149199999999996</v>
      </c>
    </row>
    <row r="27" spans="1:3" x14ac:dyDescent="0.35">
      <c r="A27" s="176" t="s">
        <v>6824</v>
      </c>
      <c r="B27" s="173">
        <v>2148.703857421875</v>
      </c>
      <c r="C27">
        <v>1.1948639999999999</v>
      </c>
    </row>
    <row r="28" spans="1:3" x14ac:dyDescent="0.35">
      <c r="A28" s="176" t="s">
        <v>6825</v>
      </c>
      <c r="B28" s="173">
        <v>2155.60107421875</v>
      </c>
      <c r="C28">
        <v>1.098457</v>
      </c>
    </row>
    <row r="29" spans="1:3" x14ac:dyDescent="0.35">
      <c r="A29" s="176" t="s">
        <v>6826</v>
      </c>
      <c r="B29" s="173">
        <v>2164.7509765625</v>
      </c>
      <c r="C29">
        <v>0.81109500000000001</v>
      </c>
    </row>
    <row r="30" spans="1:3" x14ac:dyDescent="0.35">
      <c r="A30" s="176" t="s">
        <v>6827</v>
      </c>
      <c r="B30" s="173">
        <v>2139.370361328125</v>
      </c>
      <c r="C30">
        <v>3.755182</v>
      </c>
    </row>
    <row r="31" spans="1:3" x14ac:dyDescent="0.35">
      <c r="A31" s="176" t="s">
        <v>6828</v>
      </c>
      <c r="B31" s="173">
        <v>2135.04833984375</v>
      </c>
      <c r="C31">
        <v>1.215325</v>
      </c>
    </row>
    <row r="32" spans="1:3" x14ac:dyDescent="0.35">
      <c r="A32" s="176" t="s">
        <v>6829</v>
      </c>
      <c r="B32" s="173">
        <v>2151.9228515625</v>
      </c>
      <c r="C32">
        <v>1.178704</v>
      </c>
    </row>
    <row r="33" spans="1:3" x14ac:dyDescent="0.35">
      <c r="A33" s="176" t="s">
        <v>6830</v>
      </c>
      <c r="B33" s="173">
        <v>2168.705322265625</v>
      </c>
      <c r="C33">
        <v>1.141451</v>
      </c>
    </row>
    <row r="34" spans="1:3" x14ac:dyDescent="0.35">
      <c r="A34" s="176" t="s">
        <v>6831</v>
      </c>
      <c r="B34" s="173">
        <v>2169.1650390625</v>
      </c>
      <c r="C34">
        <v>1.1130910000000001</v>
      </c>
    </row>
    <row r="35" spans="1:3" x14ac:dyDescent="0.35">
      <c r="A35" s="176" t="s">
        <v>6832</v>
      </c>
      <c r="B35" s="173">
        <v>2173.2578125</v>
      </c>
      <c r="C35">
        <v>0.86853199999999997</v>
      </c>
    </row>
    <row r="36" spans="1:3" x14ac:dyDescent="0.35">
      <c r="A36" s="176" t="s">
        <v>6833</v>
      </c>
      <c r="B36" s="173">
        <v>2153.761962890625</v>
      </c>
      <c r="C36">
        <v>1.283795</v>
      </c>
    </row>
    <row r="37" spans="1:3" x14ac:dyDescent="0.35">
      <c r="A37" s="176" t="s">
        <v>6834</v>
      </c>
      <c r="B37" s="173">
        <v>2151.23291015625</v>
      </c>
      <c r="C37">
        <v>1.1283000000000001</v>
      </c>
    </row>
    <row r="38" spans="1:3" x14ac:dyDescent="0.35">
      <c r="A38" s="176" t="s">
        <v>6835</v>
      </c>
      <c r="B38" s="173">
        <v>2169.349609375</v>
      </c>
      <c r="C38">
        <v>1.1066640000000001</v>
      </c>
    </row>
    <row r="39" spans="1:3" x14ac:dyDescent="0.35">
      <c r="A39" s="176" t="s">
        <v>6836</v>
      </c>
      <c r="B39" s="173">
        <v>2166.590576171875</v>
      </c>
      <c r="C39">
        <v>1.0728580000000001</v>
      </c>
    </row>
    <row r="40" spans="1:3" x14ac:dyDescent="0.35">
      <c r="A40" s="176" t="s">
        <v>6837</v>
      </c>
      <c r="B40" s="173">
        <v>2187.557373046875</v>
      </c>
      <c r="C40">
        <v>1.944339</v>
      </c>
    </row>
    <row r="41" spans="1:3" x14ac:dyDescent="0.35">
      <c r="A41" s="176" t="s">
        <v>6838</v>
      </c>
      <c r="B41" s="173">
        <v>2176.24609375</v>
      </c>
      <c r="C41">
        <v>1.1280969999999999</v>
      </c>
    </row>
    <row r="42" spans="1:3" x14ac:dyDescent="0.35">
      <c r="A42" s="176" t="s">
        <v>6839</v>
      </c>
      <c r="B42" s="173">
        <v>2190.23291015625</v>
      </c>
      <c r="C42">
        <v>1.7616320000000001</v>
      </c>
    </row>
    <row r="43" spans="1:3" x14ac:dyDescent="0.35">
      <c r="A43" s="176" t="s">
        <v>6840</v>
      </c>
      <c r="B43" s="173">
        <v>2215.56591796875</v>
      </c>
      <c r="C43">
        <v>1.215463</v>
      </c>
    </row>
    <row r="44" spans="1:3" x14ac:dyDescent="0.35">
      <c r="A44" s="176" t="s">
        <v>6841</v>
      </c>
      <c r="B44" s="173">
        <v>2230.33984375</v>
      </c>
      <c r="C44">
        <v>2.1536680000000001</v>
      </c>
    </row>
    <row r="45" spans="1:3" x14ac:dyDescent="0.35">
      <c r="A45" s="176" t="s">
        <v>6842</v>
      </c>
      <c r="B45" s="173">
        <v>2239.417236328125</v>
      </c>
      <c r="C45">
        <v>1.555777</v>
      </c>
    </row>
    <row r="46" spans="1:3" x14ac:dyDescent="0.35">
      <c r="A46" s="176" t="s">
        <v>6843</v>
      </c>
      <c r="B46" s="173">
        <v>2299.80859375</v>
      </c>
      <c r="C46">
        <v>3.937751</v>
      </c>
    </row>
    <row r="47" spans="1:3" x14ac:dyDescent="0.35">
      <c r="A47" s="176" t="s">
        <v>6844</v>
      </c>
      <c r="B47" s="173">
        <v>2328.940185546875</v>
      </c>
      <c r="C47">
        <v>2.5062769999999999</v>
      </c>
    </row>
    <row r="48" spans="1:3" x14ac:dyDescent="0.35">
      <c r="A48" s="176" t="s">
        <v>6845</v>
      </c>
      <c r="B48" s="173">
        <v>2306.617431640625</v>
      </c>
      <c r="C48">
        <v>1.945883</v>
      </c>
    </row>
    <row r="49" spans="1:3" x14ac:dyDescent="0.35">
      <c r="A49" s="176" t="s">
        <v>6846</v>
      </c>
      <c r="B49" s="173">
        <v>2297.58642578125</v>
      </c>
      <c r="C49">
        <v>1.035668</v>
      </c>
    </row>
    <row r="50" spans="1:3" x14ac:dyDescent="0.35">
      <c r="A50" s="176" t="s">
        <v>6847</v>
      </c>
      <c r="B50" s="173">
        <v>2306.52490234375</v>
      </c>
      <c r="C50">
        <v>0.75968100000000005</v>
      </c>
    </row>
    <row r="51" spans="1:3" x14ac:dyDescent="0.35">
      <c r="A51" s="176" t="s">
        <v>6848</v>
      </c>
      <c r="B51" s="173">
        <v>2268.0849609375</v>
      </c>
      <c r="C51">
        <v>1.1129420000000001</v>
      </c>
    </row>
    <row r="52" spans="1:3" x14ac:dyDescent="0.35">
      <c r="A52" s="176" t="s">
        <v>6849</v>
      </c>
      <c r="B52" s="173">
        <v>2278.783203125</v>
      </c>
      <c r="C52">
        <v>0.69490600000000002</v>
      </c>
    </row>
    <row r="53" spans="1:3" x14ac:dyDescent="0.35">
      <c r="A53" s="176" t="s">
        <v>6850</v>
      </c>
      <c r="B53" s="173">
        <v>2308.747314453125</v>
      </c>
      <c r="C53">
        <v>1.3543970000000001</v>
      </c>
    </row>
    <row r="54" spans="1:3" x14ac:dyDescent="0.35">
      <c r="A54" s="176" t="s">
        <v>6851</v>
      </c>
      <c r="B54" s="173">
        <v>2289.064208984375</v>
      </c>
      <c r="C54">
        <v>1.4472449999999999</v>
      </c>
    </row>
    <row r="55" spans="1:3" x14ac:dyDescent="0.35">
      <c r="A55" s="176" t="s">
        <v>6852</v>
      </c>
      <c r="B55" s="173">
        <v>2295.270263671875</v>
      </c>
      <c r="C55">
        <v>0.735043</v>
      </c>
    </row>
    <row r="56" spans="1:3" x14ac:dyDescent="0.35">
      <c r="A56" s="176" t="s">
        <v>6853</v>
      </c>
      <c r="B56" s="173">
        <v>2303.884765625</v>
      </c>
      <c r="C56">
        <v>0.86023099999999997</v>
      </c>
    </row>
    <row r="57" spans="1:3" x14ac:dyDescent="0.35">
      <c r="A57" s="176" t="s">
        <v>6854</v>
      </c>
      <c r="B57" s="173">
        <v>2314.768310546875</v>
      </c>
      <c r="C57">
        <v>0.76170000000000004</v>
      </c>
    </row>
    <row r="58" spans="1:3" x14ac:dyDescent="0.35">
      <c r="A58" s="176" t="s">
        <v>6855</v>
      </c>
      <c r="B58" s="173">
        <v>2290.176513671875</v>
      </c>
      <c r="C58">
        <v>0.46178200000000003</v>
      </c>
    </row>
    <row r="59" spans="1:3" x14ac:dyDescent="0.35">
      <c r="A59" s="176" t="s">
        <v>6856</v>
      </c>
      <c r="B59" s="173">
        <v>2298.6513671875</v>
      </c>
      <c r="C59">
        <v>0.62314499999999995</v>
      </c>
    </row>
    <row r="60" spans="1:3" x14ac:dyDescent="0.35">
      <c r="A60" s="176" t="s">
        <v>6857</v>
      </c>
      <c r="B60" s="173">
        <v>2267.066162109375</v>
      </c>
      <c r="C60">
        <v>1.1144259999999999</v>
      </c>
    </row>
    <row r="61" spans="1:3" x14ac:dyDescent="0.35">
      <c r="A61" s="176" t="s">
        <v>6858</v>
      </c>
      <c r="B61" s="173">
        <v>2270.678466796875</v>
      </c>
      <c r="C61">
        <v>0.53809399999999996</v>
      </c>
    </row>
    <row r="62" spans="1:3" x14ac:dyDescent="0.35">
      <c r="A62" s="176" t="s">
        <v>6859</v>
      </c>
      <c r="B62" s="173">
        <v>2263.916748046875</v>
      </c>
      <c r="C62">
        <v>0.54389799999999999</v>
      </c>
    </row>
    <row r="63" spans="1:3" x14ac:dyDescent="0.35">
      <c r="A63" s="176" t="s">
        <v>6860</v>
      </c>
      <c r="B63" s="173">
        <v>2257.015869140625</v>
      </c>
      <c r="C63">
        <v>0.99439599999999995</v>
      </c>
    </row>
    <row r="64" spans="1:3" x14ac:dyDescent="0.35">
      <c r="A64" s="176" t="s">
        <v>6861</v>
      </c>
      <c r="B64" s="173">
        <v>2236.777587890625</v>
      </c>
      <c r="C64">
        <v>1.377829</v>
      </c>
    </row>
    <row r="65" spans="1:3" x14ac:dyDescent="0.35">
      <c r="A65" s="176" t="s">
        <v>6862</v>
      </c>
      <c r="B65" s="173">
        <v>2234.46142578125</v>
      </c>
      <c r="C65">
        <v>0.69379199999999996</v>
      </c>
    </row>
    <row r="66" spans="1:3" x14ac:dyDescent="0.35">
      <c r="A66" s="176" t="s">
        <v>6863</v>
      </c>
      <c r="B66" s="173">
        <v>2239.138916015625</v>
      </c>
      <c r="C66">
        <v>0.54540500000000003</v>
      </c>
    </row>
    <row r="67" spans="1:3" x14ac:dyDescent="0.35">
      <c r="A67" s="176" t="s">
        <v>6864</v>
      </c>
      <c r="B67" s="173">
        <v>2231.0341796875</v>
      </c>
      <c r="C67">
        <v>0.46387299999999998</v>
      </c>
    </row>
    <row r="68" spans="1:3" x14ac:dyDescent="0.35">
      <c r="A68" s="176" t="s">
        <v>6865</v>
      </c>
      <c r="B68" s="173">
        <v>2255.3486328125</v>
      </c>
      <c r="C68">
        <v>1.0614760000000001</v>
      </c>
    </row>
    <row r="69" spans="1:3" x14ac:dyDescent="0.35">
      <c r="A69" s="176" t="s">
        <v>6866</v>
      </c>
      <c r="B69" s="173">
        <v>2202.783447265625</v>
      </c>
      <c r="C69">
        <v>3.5460440000000002</v>
      </c>
    </row>
    <row r="70" spans="1:3" x14ac:dyDescent="0.35">
      <c r="A70" s="176" t="s">
        <v>6867</v>
      </c>
      <c r="B70" s="173">
        <v>2184.212158203125</v>
      </c>
      <c r="C70">
        <v>1.5175890000000001</v>
      </c>
    </row>
    <row r="71" spans="1:3" x14ac:dyDescent="0.35">
      <c r="A71" s="176" t="s">
        <v>6868</v>
      </c>
      <c r="B71" s="173">
        <v>2175.50537109375</v>
      </c>
      <c r="C71">
        <v>1.3115349999999999</v>
      </c>
    </row>
    <row r="72" spans="1:3" x14ac:dyDescent="0.35">
      <c r="A72" s="176" t="s">
        <v>6869</v>
      </c>
      <c r="B72" s="173">
        <v>2169.669921875</v>
      </c>
      <c r="C72">
        <v>1.6569449999999999</v>
      </c>
    </row>
    <row r="73" spans="1:3" x14ac:dyDescent="0.35">
      <c r="A73" s="176" t="s">
        <v>6870</v>
      </c>
      <c r="B73" s="173">
        <v>2187.268798828125</v>
      </c>
      <c r="C73">
        <v>0.91237299999999999</v>
      </c>
    </row>
    <row r="74" spans="1:3" x14ac:dyDescent="0.35">
      <c r="A74" s="176" t="s">
        <v>6871</v>
      </c>
      <c r="B74" s="173">
        <v>2162.583740234375</v>
      </c>
      <c r="C74">
        <v>1.0126630000000001</v>
      </c>
    </row>
    <row r="75" spans="1:3" x14ac:dyDescent="0.35">
      <c r="A75" s="176" t="s">
        <v>6872</v>
      </c>
      <c r="B75" s="173">
        <v>2161.2412109375</v>
      </c>
      <c r="C75">
        <v>1.708251</v>
      </c>
    </row>
    <row r="76" spans="1:3" x14ac:dyDescent="0.35">
      <c r="A76" s="176" t="s">
        <v>6873</v>
      </c>
      <c r="B76" s="173">
        <v>2160.777587890625</v>
      </c>
      <c r="C76">
        <v>1.2299359999999999</v>
      </c>
    </row>
    <row r="77" spans="1:3" x14ac:dyDescent="0.35">
      <c r="A77" s="176" t="s">
        <v>6874</v>
      </c>
      <c r="B77" s="173">
        <v>2210.84228515625</v>
      </c>
      <c r="C77">
        <v>1.733476</v>
      </c>
    </row>
    <row r="78" spans="1:3" x14ac:dyDescent="0.35">
      <c r="A78" s="176" t="s">
        <v>6875</v>
      </c>
      <c r="B78" s="173">
        <v>2201.811279296875</v>
      </c>
      <c r="C78">
        <v>1.5889740000000001</v>
      </c>
    </row>
    <row r="79" spans="1:3" x14ac:dyDescent="0.35">
      <c r="A79" s="176" t="s">
        <v>6876</v>
      </c>
      <c r="B79" s="173">
        <v>2183.841064453125</v>
      </c>
      <c r="C79">
        <v>0.92175700000000005</v>
      </c>
    </row>
    <row r="80" spans="1:3" x14ac:dyDescent="0.35">
      <c r="A80" s="176" t="s">
        <v>6877</v>
      </c>
      <c r="B80" s="173">
        <v>2196.624267578125</v>
      </c>
      <c r="C80">
        <v>1.432661</v>
      </c>
    </row>
    <row r="81" spans="1:3" x14ac:dyDescent="0.35">
      <c r="A81" s="176" t="s">
        <v>6878</v>
      </c>
      <c r="B81" s="173">
        <v>2208.665283203125</v>
      </c>
      <c r="C81">
        <v>0.92147599999999996</v>
      </c>
    </row>
    <row r="82" spans="1:3" x14ac:dyDescent="0.35">
      <c r="A82" s="176" t="s">
        <v>6879</v>
      </c>
      <c r="B82" s="173">
        <v>2206.1640625</v>
      </c>
      <c r="C82">
        <v>1.0613699999999999</v>
      </c>
    </row>
    <row r="83" spans="1:3" x14ac:dyDescent="0.35">
      <c r="A83" s="176" t="s">
        <v>6880</v>
      </c>
      <c r="B83" s="173">
        <v>2214.1767578125</v>
      </c>
      <c r="C83">
        <v>1.300594</v>
      </c>
    </row>
    <row r="84" spans="1:3" x14ac:dyDescent="0.35">
      <c r="A84" s="176" t="s">
        <v>6881</v>
      </c>
      <c r="B84" s="173">
        <v>2215.89013671875</v>
      </c>
      <c r="C84">
        <v>1.226064</v>
      </c>
    </row>
    <row r="85" spans="1:3" x14ac:dyDescent="0.35">
      <c r="A85" s="176" t="s">
        <v>6882</v>
      </c>
      <c r="B85" s="173">
        <v>2227.1904296875</v>
      </c>
      <c r="C85">
        <v>1.0331589999999999</v>
      </c>
    </row>
    <row r="86" spans="1:3" x14ac:dyDescent="0.35">
      <c r="A86" s="176" t="s">
        <v>6883</v>
      </c>
      <c r="B86" s="173">
        <v>2247.475341796875</v>
      </c>
      <c r="C86">
        <v>1.146309</v>
      </c>
    </row>
    <row r="87" spans="1:3" x14ac:dyDescent="0.35">
      <c r="A87" s="176" t="s">
        <v>6884</v>
      </c>
      <c r="B87" s="173">
        <v>2300.642822265625</v>
      </c>
      <c r="C87">
        <v>1.921902</v>
      </c>
    </row>
    <row r="88" spans="1:3" x14ac:dyDescent="0.35">
      <c r="A88" s="176" t="s">
        <v>6885</v>
      </c>
      <c r="B88" s="173">
        <v>2302.726806640625</v>
      </c>
      <c r="C88">
        <v>1.5456430000000001</v>
      </c>
    </row>
    <row r="89" spans="1:3" x14ac:dyDescent="0.35">
      <c r="A89" s="176" t="s">
        <v>6886</v>
      </c>
      <c r="B89" s="173">
        <v>2426.243408203125</v>
      </c>
      <c r="C89">
        <v>5.7799269999999998</v>
      </c>
    </row>
    <row r="90" spans="1:3" x14ac:dyDescent="0.35">
      <c r="A90" s="176" t="s">
        <v>6887</v>
      </c>
      <c r="B90" s="173">
        <v>2439.905517578125</v>
      </c>
      <c r="C90">
        <v>2.1632199999999999</v>
      </c>
    </row>
    <row r="91" spans="1:3" x14ac:dyDescent="0.35">
      <c r="A91" s="176" t="s">
        <v>6888</v>
      </c>
      <c r="B91" s="173">
        <v>2438.8408203125</v>
      </c>
      <c r="C91">
        <v>1.4828539999999999</v>
      </c>
    </row>
    <row r="92" spans="1:3" x14ac:dyDescent="0.35">
      <c r="A92" s="176" t="s">
        <v>6889</v>
      </c>
      <c r="B92" s="173">
        <v>2449.955810546875</v>
      </c>
      <c r="C92">
        <v>1.74657</v>
      </c>
    </row>
    <row r="93" spans="1:3" x14ac:dyDescent="0.35">
      <c r="A93" s="176" t="s">
        <v>6890</v>
      </c>
      <c r="B93" s="173">
        <v>2469.77783203125</v>
      </c>
      <c r="C93">
        <v>2.1172909999999998</v>
      </c>
    </row>
    <row r="94" spans="1:3" x14ac:dyDescent="0.35">
      <c r="A94" s="176" t="s">
        <v>6891</v>
      </c>
      <c r="B94" s="173">
        <v>2480.47607421875</v>
      </c>
      <c r="C94">
        <v>1.176229</v>
      </c>
    </row>
    <row r="95" spans="1:3" x14ac:dyDescent="0.35">
      <c r="A95" s="176" t="s">
        <v>6892</v>
      </c>
      <c r="B95" s="173">
        <v>2489.50732421875</v>
      </c>
      <c r="C95">
        <v>1.1681900000000001</v>
      </c>
    </row>
    <row r="96" spans="1:3" x14ac:dyDescent="0.35">
      <c r="A96" s="176" t="s">
        <v>6893</v>
      </c>
      <c r="B96" s="173">
        <v>2523.223388671875</v>
      </c>
      <c r="C96">
        <v>2.5358909999999999</v>
      </c>
    </row>
    <row r="97" spans="1:3" x14ac:dyDescent="0.35">
      <c r="A97" s="176" t="s">
        <v>6894</v>
      </c>
      <c r="B97" s="173">
        <v>2531.374267578125</v>
      </c>
      <c r="C97">
        <v>1.775792</v>
      </c>
    </row>
    <row r="98" spans="1:3" x14ac:dyDescent="0.35">
      <c r="A98" s="176" t="s">
        <v>6895</v>
      </c>
      <c r="B98" s="173">
        <v>2594.499267578125</v>
      </c>
      <c r="C98">
        <v>1.946183</v>
      </c>
    </row>
    <row r="99" spans="1:3" x14ac:dyDescent="0.35">
      <c r="A99" s="176" t="s">
        <v>6896</v>
      </c>
      <c r="B99" s="173">
        <v>2562.681640625</v>
      </c>
      <c r="C99">
        <v>1.561823</v>
      </c>
    </row>
    <row r="100" spans="1:3" x14ac:dyDescent="0.35">
      <c r="A100" s="176" t="s">
        <v>6897</v>
      </c>
      <c r="B100" s="173">
        <v>2575.556884765625</v>
      </c>
      <c r="C100">
        <v>1.4449780000000001</v>
      </c>
    </row>
    <row r="101" spans="1:3" x14ac:dyDescent="0.35">
      <c r="A101" s="176" t="s">
        <v>6898</v>
      </c>
      <c r="B101" s="173">
        <v>2572.870361328125</v>
      </c>
      <c r="C101">
        <v>1.2199150000000001</v>
      </c>
    </row>
    <row r="102" spans="1:3" x14ac:dyDescent="0.35">
      <c r="A102" s="176" t="s">
        <v>6899</v>
      </c>
      <c r="B102" s="173">
        <v>2594.359619140625</v>
      </c>
      <c r="C102">
        <v>0.94671099999999997</v>
      </c>
    </row>
    <row r="103" spans="1:3" x14ac:dyDescent="0.35">
      <c r="A103" s="176" t="s">
        <v>6900</v>
      </c>
      <c r="B103" s="173">
        <v>2603.390625</v>
      </c>
      <c r="C103">
        <v>0.87945399999999996</v>
      </c>
    </row>
    <row r="104" spans="1:3" x14ac:dyDescent="0.35">
      <c r="A104" s="176" t="s">
        <v>6901</v>
      </c>
      <c r="B104" s="173">
        <v>2580.8828125</v>
      </c>
      <c r="C104">
        <v>1.341412</v>
      </c>
    </row>
    <row r="105" spans="1:3" x14ac:dyDescent="0.35">
      <c r="A105" s="176" t="s">
        <v>6902</v>
      </c>
      <c r="B105" s="173">
        <v>2558.837890625</v>
      </c>
      <c r="C105">
        <v>1.755061</v>
      </c>
    </row>
    <row r="106" spans="1:3" x14ac:dyDescent="0.35">
      <c r="A106" s="176" t="s">
        <v>6903</v>
      </c>
      <c r="B106" s="173">
        <v>2570.7861328125</v>
      </c>
      <c r="C106">
        <v>1.3623499999999999</v>
      </c>
    </row>
    <row r="107" spans="1:3" x14ac:dyDescent="0.35">
      <c r="A107" s="176" t="s">
        <v>6904</v>
      </c>
      <c r="B107" s="173">
        <v>2564.1171875</v>
      </c>
      <c r="C107">
        <v>1.259196</v>
      </c>
    </row>
    <row r="108" spans="1:3" x14ac:dyDescent="0.35">
      <c r="A108" s="176" t="s">
        <v>6905</v>
      </c>
      <c r="B108" s="173">
        <v>2521.509521484375</v>
      </c>
      <c r="C108">
        <v>3.0950319999999998</v>
      </c>
    </row>
    <row r="109" spans="1:3" x14ac:dyDescent="0.35">
      <c r="A109" s="176" t="s">
        <v>6906</v>
      </c>
      <c r="B109" s="173">
        <v>2593.8505859375</v>
      </c>
      <c r="C109">
        <v>2.6713300000000002</v>
      </c>
    </row>
    <row r="110" spans="1:3" x14ac:dyDescent="0.35">
      <c r="A110" s="176" t="s">
        <v>6907</v>
      </c>
      <c r="B110" s="173">
        <v>2605.05810546875</v>
      </c>
      <c r="C110">
        <v>2.2774369999999999</v>
      </c>
    </row>
    <row r="111" spans="1:3" x14ac:dyDescent="0.35">
      <c r="A111" s="176" t="s">
        <v>6908</v>
      </c>
      <c r="B111" s="173">
        <v>2579.169189453125</v>
      </c>
      <c r="C111">
        <v>1.5805940000000001</v>
      </c>
    </row>
    <row r="112" spans="1:3" x14ac:dyDescent="0.35">
      <c r="A112" s="176" t="s">
        <v>6909</v>
      </c>
      <c r="B112" s="173">
        <v>2577.131591796875</v>
      </c>
      <c r="C112">
        <v>1.054473</v>
      </c>
    </row>
    <row r="113" spans="1:3" x14ac:dyDescent="0.35">
      <c r="A113" s="176" t="s">
        <v>6910</v>
      </c>
      <c r="B113" s="173">
        <v>2544.10986328125</v>
      </c>
      <c r="C113">
        <v>1.635284</v>
      </c>
    </row>
    <row r="114" spans="1:3" x14ac:dyDescent="0.35">
      <c r="A114" s="176" t="s">
        <v>6911</v>
      </c>
      <c r="B114" s="173">
        <v>2509.699462890625</v>
      </c>
      <c r="C114">
        <v>1.465932</v>
      </c>
    </row>
    <row r="115" spans="1:3" x14ac:dyDescent="0.35">
      <c r="A115" s="176" t="s">
        <v>6912</v>
      </c>
      <c r="B115" s="173">
        <v>2522.9912109375</v>
      </c>
      <c r="C115">
        <v>1.078052</v>
      </c>
    </row>
    <row r="116" spans="1:3" x14ac:dyDescent="0.35">
      <c r="A116" s="176" t="s">
        <v>6913</v>
      </c>
      <c r="B116" s="173">
        <v>2487.284423828125</v>
      </c>
      <c r="C116">
        <v>1.5038940000000001</v>
      </c>
    </row>
    <row r="117" spans="1:3" x14ac:dyDescent="0.35">
      <c r="A117" s="176" t="s">
        <v>6914</v>
      </c>
      <c r="B117" s="173">
        <v>2502.56787109375</v>
      </c>
      <c r="C117">
        <v>1.6201989999999999</v>
      </c>
    </row>
    <row r="118" spans="1:3" x14ac:dyDescent="0.35">
      <c r="A118" s="176" t="s">
        <v>6915</v>
      </c>
      <c r="B118" s="173">
        <v>2504.65185546875</v>
      </c>
      <c r="C118">
        <v>0.95611100000000004</v>
      </c>
    </row>
    <row r="119" spans="1:3" x14ac:dyDescent="0.35">
      <c r="A119" s="176" t="s">
        <v>6916</v>
      </c>
      <c r="B119" s="173">
        <v>2488.117919921875</v>
      </c>
      <c r="C119">
        <v>1.0250049999999999</v>
      </c>
    </row>
    <row r="120" spans="1:3" x14ac:dyDescent="0.35">
      <c r="A120" s="176" t="s">
        <v>6917</v>
      </c>
      <c r="B120" s="173">
        <v>2508.912109375</v>
      </c>
      <c r="C120">
        <v>0.56278399999999995</v>
      </c>
    </row>
    <row r="121" spans="1:3" x14ac:dyDescent="0.35">
      <c r="A121" s="176" t="s">
        <v>6918</v>
      </c>
      <c r="B121" s="173">
        <v>2487.978271484375</v>
      </c>
      <c r="C121">
        <v>0.86247099999999999</v>
      </c>
    </row>
    <row r="122" spans="1:3" x14ac:dyDescent="0.35">
      <c r="A122" s="176" t="s">
        <v>6919</v>
      </c>
      <c r="B122" s="173">
        <v>2472.556396484375</v>
      </c>
      <c r="C122">
        <v>1.082816</v>
      </c>
    </row>
    <row r="123" spans="1:3" x14ac:dyDescent="0.35">
      <c r="A123" s="176" t="s">
        <v>6920</v>
      </c>
      <c r="B123" s="173">
        <v>2445.370849609375</v>
      </c>
      <c r="C123">
        <v>1.579941</v>
      </c>
    </row>
    <row r="124" spans="1:3" x14ac:dyDescent="0.35">
      <c r="A124" s="176" t="s">
        <v>6921</v>
      </c>
      <c r="B124" s="173">
        <v>2450.048583984375</v>
      </c>
      <c r="C124">
        <v>1.086252</v>
      </c>
    </row>
    <row r="125" spans="1:3" x14ac:dyDescent="0.35">
      <c r="A125" s="176" t="s">
        <v>6922</v>
      </c>
      <c r="B125" s="173">
        <v>2478.808837890625</v>
      </c>
      <c r="C125">
        <v>1.174337</v>
      </c>
    </row>
    <row r="126" spans="1:3" x14ac:dyDescent="0.35">
      <c r="A126" s="176" t="s">
        <v>6923</v>
      </c>
      <c r="B126" s="173">
        <v>2451.5771484375</v>
      </c>
      <c r="C126">
        <v>1.660007</v>
      </c>
    </row>
    <row r="127" spans="1:3" x14ac:dyDescent="0.35">
      <c r="A127" s="176" t="s">
        <v>6924</v>
      </c>
      <c r="B127" s="173">
        <v>2454.17041015625</v>
      </c>
      <c r="C127">
        <v>2.1588090000000002</v>
      </c>
    </row>
    <row r="128" spans="1:3" x14ac:dyDescent="0.35">
      <c r="A128" s="176" t="s">
        <v>6925</v>
      </c>
      <c r="B128" s="173">
        <v>2458.2919921875</v>
      </c>
      <c r="C128">
        <v>1.7581770000000001</v>
      </c>
    </row>
    <row r="129" spans="1:3" x14ac:dyDescent="0.35">
      <c r="A129" s="176" t="s">
        <v>6926</v>
      </c>
      <c r="B129" s="173">
        <v>2358.997314453125</v>
      </c>
      <c r="C129">
        <v>5.431133</v>
      </c>
    </row>
    <row r="130" spans="1:3" x14ac:dyDescent="0.35">
      <c r="A130" s="176" t="s">
        <v>6927</v>
      </c>
      <c r="B130" s="173">
        <v>2295.872802734375</v>
      </c>
      <c r="C130">
        <v>4.8646539999999998</v>
      </c>
    </row>
    <row r="131" spans="1:3" x14ac:dyDescent="0.35">
      <c r="A131" s="176" t="s">
        <v>6928</v>
      </c>
      <c r="B131" s="173">
        <v>2265.398681640625</v>
      </c>
      <c r="C131">
        <v>3.254632</v>
      </c>
    </row>
    <row r="132" spans="1:3" x14ac:dyDescent="0.35">
      <c r="A132" s="176" t="s">
        <v>6929</v>
      </c>
      <c r="B132" s="173">
        <v>2273.1328125</v>
      </c>
      <c r="C132">
        <v>1.8456220000000001</v>
      </c>
    </row>
    <row r="133" spans="1:3" x14ac:dyDescent="0.35">
      <c r="A133" s="176" t="s">
        <v>6930</v>
      </c>
      <c r="B133" s="173">
        <v>2274.75390625</v>
      </c>
      <c r="C133">
        <v>1.560381</v>
      </c>
    </row>
    <row r="134" spans="1:3" x14ac:dyDescent="0.35">
      <c r="A134" s="176" t="s">
        <v>6931</v>
      </c>
      <c r="B134" s="173">
        <v>2271.026611328125</v>
      </c>
      <c r="C134">
        <v>1.5950599999999999</v>
      </c>
    </row>
    <row r="135" spans="1:3" x14ac:dyDescent="0.35">
      <c r="A135" s="176" t="s">
        <v>6932</v>
      </c>
      <c r="B135" s="173">
        <v>2233.51513671875</v>
      </c>
      <c r="C135">
        <v>3.083879</v>
      </c>
    </row>
    <row r="136" spans="1:3" x14ac:dyDescent="0.35">
      <c r="A136" s="176" t="s">
        <v>6933</v>
      </c>
      <c r="B136" s="173">
        <v>2227.037841796875</v>
      </c>
      <c r="C136">
        <v>2.0157910000000001</v>
      </c>
    </row>
    <row r="137" spans="1:3" x14ac:dyDescent="0.35">
      <c r="A137" s="176" t="s">
        <v>6934</v>
      </c>
      <c r="B137" s="173">
        <v>2230.2998046875</v>
      </c>
      <c r="C137">
        <v>2.4533999999999998</v>
      </c>
    </row>
    <row r="138" spans="1:3" x14ac:dyDescent="0.35">
      <c r="A138" s="176" t="s">
        <v>6935</v>
      </c>
      <c r="B138" s="173">
        <v>2243.30078125</v>
      </c>
      <c r="C138">
        <v>1.941114</v>
      </c>
    </row>
    <row r="139" spans="1:3" x14ac:dyDescent="0.35">
      <c r="A139" s="176" t="s">
        <v>6936</v>
      </c>
      <c r="B139" s="173">
        <v>2254.297607421875</v>
      </c>
      <c r="C139">
        <v>1.3501540000000001</v>
      </c>
    </row>
    <row r="140" spans="1:3" x14ac:dyDescent="0.35">
      <c r="A140" s="176" t="s">
        <v>6937</v>
      </c>
      <c r="B140" s="173">
        <v>2247.261474609375</v>
      </c>
      <c r="C140">
        <v>1.591607</v>
      </c>
    </row>
    <row r="141" spans="1:3" x14ac:dyDescent="0.35">
      <c r="A141" s="176" t="s">
        <v>6938</v>
      </c>
      <c r="B141" s="173">
        <v>2257.978759765625</v>
      </c>
      <c r="C141">
        <v>0.24571899999999999</v>
      </c>
    </row>
    <row r="142" spans="1:3" x14ac:dyDescent="0.35">
      <c r="A142" s="176" t="s">
        <v>6939</v>
      </c>
      <c r="B142" s="173">
        <v>2266.4130859375</v>
      </c>
      <c r="C142">
        <v>2.5555330000000001</v>
      </c>
    </row>
    <row r="143" spans="1:3" x14ac:dyDescent="0.35">
      <c r="A143" s="176" t="s">
        <v>6940</v>
      </c>
      <c r="B143" s="173">
        <v>2265.713623046875</v>
      </c>
      <c r="C143">
        <v>1.696949</v>
      </c>
    </row>
    <row r="144" spans="1:3" x14ac:dyDescent="0.35">
      <c r="A144" s="176" t="s">
        <v>6941</v>
      </c>
      <c r="B144" s="173">
        <v>2236.8232421875</v>
      </c>
      <c r="C144">
        <v>1.7945089999999999</v>
      </c>
    </row>
    <row r="145" spans="1:3" x14ac:dyDescent="0.35">
      <c r="A145" s="176" t="s">
        <v>6942</v>
      </c>
      <c r="B145" s="173">
        <v>2214.50341796875</v>
      </c>
      <c r="C145">
        <v>1.2826470000000001</v>
      </c>
    </row>
    <row r="146" spans="1:3" x14ac:dyDescent="0.35">
      <c r="A146" s="176" t="s">
        <v>6943</v>
      </c>
      <c r="B146" s="173">
        <v>2241.296875</v>
      </c>
      <c r="C146">
        <v>1.6519740000000001</v>
      </c>
    </row>
    <row r="147" spans="1:3" x14ac:dyDescent="0.35">
      <c r="A147" s="176" t="s">
        <v>6944</v>
      </c>
      <c r="B147" s="173">
        <v>2259.74951171875</v>
      </c>
      <c r="C147">
        <v>1.0079990000000001</v>
      </c>
    </row>
    <row r="148" spans="1:3" x14ac:dyDescent="0.35">
      <c r="A148" s="176" t="s">
        <v>6945</v>
      </c>
      <c r="B148" s="173">
        <v>2242.88134765625</v>
      </c>
      <c r="C148">
        <v>1.245209</v>
      </c>
    </row>
    <row r="149" spans="1:3" x14ac:dyDescent="0.35">
      <c r="A149" s="176" t="s">
        <v>6946</v>
      </c>
      <c r="B149" s="173">
        <v>2228.43603515625</v>
      </c>
      <c r="C149">
        <v>0.95680900000000002</v>
      </c>
    </row>
    <row r="150" spans="1:3" x14ac:dyDescent="0.35">
      <c r="A150" s="176" t="s">
        <v>6947</v>
      </c>
      <c r="B150" s="173">
        <v>2236.12451171875</v>
      </c>
      <c r="C150">
        <v>1.2369429999999999</v>
      </c>
    </row>
    <row r="151" spans="1:3" x14ac:dyDescent="0.35">
      <c r="A151" s="176" t="s">
        <v>6948</v>
      </c>
      <c r="B151" s="173">
        <v>2226.012451171875</v>
      </c>
      <c r="C151">
        <v>1.6292899999999999</v>
      </c>
    </row>
    <row r="152" spans="1:3" x14ac:dyDescent="0.35">
      <c r="A152" s="176" t="s">
        <v>6949</v>
      </c>
      <c r="B152" s="173">
        <v>2231.2783203125</v>
      </c>
      <c r="C152">
        <v>1.932539</v>
      </c>
    </row>
    <row r="153" spans="1:3" x14ac:dyDescent="0.35">
      <c r="A153" s="176" t="s">
        <v>6950</v>
      </c>
      <c r="B153" s="173">
        <v>2213.15185546875</v>
      </c>
      <c r="C153">
        <v>0.99907000000000001</v>
      </c>
    </row>
    <row r="154" spans="1:3" x14ac:dyDescent="0.35">
      <c r="A154" s="176" t="s">
        <v>6951</v>
      </c>
      <c r="B154" s="173">
        <v>2189.200927734375</v>
      </c>
      <c r="C154">
        <v>1.363272</v>
      </c>
    </row>
    <row r="155" spans="1:3" x14ac:dyDescent="0.35">
      <c r="A155" s="176" t="s">
        <v>6952</v>
      </c>
      <c r="B155" s="173">
        <v>2176.2001953125</v>
      </c>
      <c r="C155">
        <v>2.4509020000000001</v>
      </c>
    </row>
    <row r="156" spans="1:3" x14ac:dyDescent="0.35">
      <c r="A156" s="176" t="s">
        <v>6953</v>
      </c>
      <c r="B156" s="173">
        <v>2170.887939453125</v>
      </c>
      <c r="C156">
        <v>1.724612</v>
      </c>
    </row>
    <row r="157" spans="1:3" x14ac:dyDescent="0.35">
      <c r="A157" s="176" t="s">
        <v>6954</v>
      </c>
      <c r="B157" s="173">
        <v>2159.8447265625</v>
      </c>
      <c r="C157">
        <v>3.9310350000000001</v>
      </c>
    </row>
    <row r="158" spans="1:3" x14ac:dyDescent="0.35">
      <c r="A158" s="176" t="s">
        <v>6955</v>
      </c>
      <c r="B158" s="173">
        <v>2185.286865234375</v>
      </c>
      <c r="C158">
        <v>1.263139</v>
      </c>
    </row>
    <row r="159" spans="1:3" x14ac:dyDescent="0.35">
      <c r="A159" s="176" t="s">
        <v>6956</v>
      </c>
      <c r="B159" s="173">
        <v>2221.1201171875</v>
      </c>
      <c r="C159">
        <v>1.673117</v>
      </c>
    </row>
    <row r="160" spans="1:3" x14ac:dyDescent="0.35">
      <c r="A160" s="176" t="s">
        <v>6957</v>
      </c>
      <c r="B160" s="173">
        <v>2184.16845703125</v>
      </c>
      <c r="C160">
        <v>1.8901779999999999</v>
      </c>
    </row>
    <row r="161" spans="1:3" x14ac:dyDescent="0.35">
      <c r="A161" s="176" t="s">
        <v>6958</v>
      </c>
      <c r="B161" s="173">
        <v>2149.54638671875</v>
      </c>
      <c r="C161">
        <v>1.0791710000000001</v>
      </c>
    </row>
    <row r="162" spans="1:3" x14ac:dyDescent="0.35">
      <c r="A162" s="176" t="s">
        <v>6959</v>
      </c>
      <c r="B162" s="173">
        <v>2163.618896484375</v>
      </c>
      <c r="C162">
        <v>0.89531300000000003</v>
      </c>
    </row>
    <row r="163" spans="1:3" x14ac:dyDescent="0.35">
      <c r="A163" s="176" t="s">
        <v>6960</v>
      </c>
      <c r="B163" s="173">
        <v>2181.325927734375</v>
      </c>
      <c r="C163">
        <v>0.83976899999999999</v>
      </c>
    </row>
    <row r="164" spans="1:3" x14ac:dyDescent="0.35">
      <c r="A164" s="176" t="s">
        <v>6961</v>
      </c>
      <c r="B164" s="173">
        <v>2180.53369140625</v>
      </c>
      <c r="C164">
        <v>0.71666600000000003</v>
      </c>
    </row>
    <row r="165" spans="1:3" x14ac:dyDescent="0.35">
      <c r="A165" s="176" t="s">
        <v>6962</v>
      </c>
      <c r="B165" s="173">
        <v>2174.056640625</v>
      </c>
      <c r="C165">
        <v>0.72453900000000004</v>
      </c>
    </row>
    <row r="166" spans="1:3" x14ac:dyDescent="0.35">
      <c r="A166" s="176" t="s">
        <v>6963</v>
      </c>
      <c r="B166" s="173">
        <v>2147.54248046875</v>
      </c>
      <c r="C166">
        <v>1.804894</v>
      </c>
    </row>
    <row r="167" spans="1:3" x14ac:dyDescent="0.35">
      <c r="A167" s="176" t="s">
        <v>6964</v>
      </c>
      <c r="B167" s="173">
        <v>2160.54345703125</v>
      </c>
      <c r="C167">
        <v>1.219031</v>
      </c>
    </row>
    <row r="168" spans="1:3" x14ac:dyDescent="0.35">
      <c r="A168" s="176" t="s">
        <v>6965</v>
      </c>
      <c r="B168" s="173">
        <v>2163.0126953125</v>
      </c>
      <c r="C168">
        <v>0.75512199999999996</v>
      </c>
    </row>
    <row r="169" spans="1:3" x14ac:dyDescent="0.35">
      <c r="A169" s="176" t="s">
        <v>6966</v>
      </c>
      <c r="B169" s="173">
        <v>2152.342041015625</v>
      </c>
      <c r="C169">
        <v>0.92649300000000001</v>
      </c>
    </row>
    <row r="170" spans="1:3" x14ac:dyDescent="0.35">
      <c r="A170" s="176" t="s">
        <v>6967</v>
      </c>
      <c r="B170" s="173">
        <v>2078.48486328125</v>
      </c>
      <c r="C170">
        <v>2.439222</v>
      </c>
    </row>
    <row r="171" spans="1:3" x14ac:dyDescent="0.35">
      <c r="A171" s="176" t="s">
        <v>6968</v>
      </c>
      <c r="B171" s="173">
        <v>2114.69140625</v>
      </c>
      <c r="C171">
        <v>2.1757049999999998</v>
      </c>
    </row>
    <row r="172" spans="1:3" x14ac:dyDescent="0.35">
      <c r="A172" s="176" t="s">
        <v>6969</v>
      </c>
      <c r="B172" s="173">
        <v>2118.185791015625</v>
      </c>
      <c r="C172">
        <v>1.591415</v>
      </c>
    </row>
    <row r="173" spans="1:3" x14ac:dyDescent="0.35">
      <c r="A173" s="176" t="s">
        <v>6970</v>
      </c>
      <c r="B173" s="173">
        <v>2122.659423828125</v>
      </c>
      <c r="C173">
        <v>1.661605</v>
      </c>
    </row>
    <row r="174" spans="1:3" x14ac:dyDescent="0.35">
      <c r="A174" s="176" t="s">
        <v>6971</v>
      </c>
      <c r="B174" s="173">
        <v>2144.093994140625</v>
      </c>
      <c r="C174">
        <v>1.423081</v>
      </c>
    </row>
    <row r="175" spans="1:3" x14ac:dyDescent="0.35">
      <c r="A175" s="176" t="s">
        <v>6972</v>
      </c>
      <c r="B175" s="173">
        <v>2140.64599609375</v>
      </c>
      <c r="C175">
        <v>0.89550300000000005</v>
      </c>
    </row>
    <row r="176" spans="1:3" x14ac:dyDescent="0.35">
      <c r="A176" s="176" t="s">
        <v>6973</v>
      </c>
      <c r="B176" s="173">
        <v>2144.793212890625</v>
      </c>
      <c r="C176">
        <v>0.58430199999999999</v>
      </c>
    </row>
    <row r="177" spans="1:3" x14ac:dyDescent="0.35">
      <c r="A177" s="176" t="s">
        <v>6974</v>
      </c>
      <c r="B177" s="173">
        <v>2151.96923828125</v>
      </c>
      <c r="C177">
        <v>0.78371000000000002</v>
      </c>
    </row>
    <row r="178" spans="1:3" x14ac:dyDescent="0.35">
      <c r="A178" s="176" t="s">
        <v>6975</v>
      </c>
      <c r="B178" s="173">
        <v>2149.872314453125</v>
      </c>
      <c r="C178">
        <v>1.410236</v>
      </c>
    </row>
    <row r="179" spans="1:3" x14ac:dyDescent="0.35">
      <c r="A179" s="176" t="s">
        <v>6976</v>
      </c>
      <c r="B179" s="173">
        <v>2167.346435546875</v>
      </c>
      <c r="C179">
        <v>0.96371099999999998</v>
      </c>
    </row>
    <row r="180" spans="1:3" x14ac:dyDescent="0.35">
      <c r="A180" s="176" t="s">
        <v>6977</v>
      </c>
      <c r="B180" s="173">
        <v>2199.545654296875</v>
      </c>
      <c r="C180">
        <v>1.123597</v>
      </c>
    </row>
    <row r="181" spans="1:3" x14ac:dyDescent="0.35">
      <c r="A181" s="176" t="s">
        <v>6978</v>
      </c>
      <c r="B181" s="173">
        <v>2200.6171875</v>
      </c>
      <c r="C181">
        <v>0.879278</v>
      </c>
    </row>
    <row r="182" spans="1:3" x14ac:dyDescent="0.35">
      <c r="A182" s="176" t="s">
        <v>6979</v>
      </c>
      <c r="B182" s="173">
        <v>2237.8486328125</v>
      </c>
      <c r="C182">
        <v>1.484275</v>
      </c>
    </row>
    <row r="183" spans="1:3" x14ac:dyDescent="0.35">
      <c r="A183" s="176" t="s">
        <v>6980</v>
      </c>
      <c r="B183" s="173">
        <v>2251.408935546875</v>
      </c>
      <c r="C183">
        <v>1.202512</v>
      </c>
    </row>
    <row r="184" spans="1:3" x14ac:dyDescent="0.35">
      <c r="A184" s="176" t="s">
        <v>6981</v>
      </c>
      <c r="B184" s="173">
        <v>2228.669189453125</v>
      </c>
      <c r="C184">
        <v>1.198901</v>
      </c>
    </row>
    <row r="185" spans="1:3" x14ac:dyDescent="0.35">
      <c r="A185" s="176" t="s">
        <v>6982</v>
      </c>
      <c r="B185" s="173">
        <v>2251.734619140625</v>
      </c>
      <c r="C185">
        <v>1.026186</v>
      </c>
    </row>
    <row r="186" spans="1:3" x14ac:dyDescent="0.35">
      <c r="A186" s="176" t="s">
        <v>6983</v>
      </c>
      <c r="B186" s="173">
        <v>2243.25390625</v>
      </c>
      <c r="C186">
        <v>0.91944700000000001</v>
      </c>
    </row>
    <row r="187" spans="1:3" x14ac:dyDescent="0.35">
      <c r="A187" s="176" t="s">
        <v>6984</v>
      </c>
      <c r="B187" s="173">
        <v>2240.0849609375</v>
      </c>
      <c r="C187">
        <v>1.3213349999999999</v>
      </c>
    </row>
    <row r="188" spans="1:3" x14ac:dyDescent="0.35">
      <c r="A188" s="176" t="s">
        <v>6985</v>
      </c>
      <c r="B188" s="173">
        <v>2248.938720703125</v>
      </c>
      <c r="C188">
        <v>1.487554</v>
      </c>
    </row>
    <row r="189" spans="1:3" x14ac:dyDescent="0.35">
      <c r="A189" s="176" t="s">
        <v>6986</v>
      </c>
      <c r="B189" s="173">
        <v>2249.91748046875</v>
      </c>
      <c r="C189">
        <v>1.5862989999999999</v>
      </c>
    </row>
    <row r="190" spans="1:3" x14ac:dyDescent="0.35">
      <c r="A190" s="176" t="s">
        <v>6987</v>
      </c>
      <c r="B190" s="173">
        <v>2202.85400390625</v>
      </c>
      <c r="C190">
        <v>1.5960369999999999</v>
      </c>
    </row>
    <row r="191" spans="1:3" x14ac:dyDescent="0.35">
      <c r="A191" s="176" t="s">
        <v>6988</v>
      </c>
      <c r="B191" s="173">
        <v>2226.94482421875</v>
      </c>
      <c r="C191">
        <v>0.91220500000000004</v>
      </c>
    </row>
    <row r="192" spans="1:3" x14ac:dyDescent="0.35">
      <c r="A192" s="176" t="s">
        <v>6989</v>
      </c>
      <c r="B192" s="173">
        <v>2208.259033203125</v>
      </c>
      <c r="C192">
        <v>1.6675789999999999</v>
      </c>
    </row>
    <row r="193" spans="1:3" x14ac:dyDescent="0.35">
      <c r="A193" s="176" t="s">
        <v>6990</v>
      </c>
      <c r="B193" s="173">
        <v>2152.714599609375</v>
      </c>
      <c r="C193">
        <v>2.1452550000000001</v>
      </c>
    </row>
    <row r="194" spans="1:3" x14ac:dyDescent="0.35">
      <c r="A194" s="176" t="s">
        <v>6991</v>
      </c>
      <c r="B194" s="173">
        <v>2107.887939453125</v>
      </c>
      <c r="C194">
        <v>2.8297110000000001</v>
      </c>
    </row>
    <row r="195" spans="1:3" x14ac:dyDescent="0.35">
      <c r="A195" s="176" t="s">
        <v>6992</v>
      </c>
      <c r="B195" s="173">
        <v>2167.159912109375</v>
      </c>
      <c r="C195">
        <v>4.59605</v>
      </c>
    </row>
    <row r="196" spans="1:3" x14ac:dyDescent="0.35">
      <c r="A196" s="176" t="s">
        <v>6993</v>
      </c>
      <c r="B196" s="173">
        <v>2129.13671875</v>
      </c>
      <c r="C196">
        <v>2.2311030000000001</v>
      </c>
    </row>
    <row r="197" spans="1:3" x14ac:dyDescent="0.35">
      <c r="A197" s="176" t="s">
        <v>6994</v>
      </c>
      <c r="B197" s="173">
        <v>2168.88427734375</v>
      </c>
      <c r="C197">
        <v>1.8435429999999999</v>
      </c>
    </row>
    <row r="198" spans="1:3" x14ac:dyDescent="0.35">
      <c r="A198" s="176" t="s">
        <v>6995</v>
      </c>
      <c r="B198" s="173">
        <v>2139.155029296875</v>
      </c>
      <c r="C198">
        <v>2.6204740000000002</v>
      </c>
    </row>
    <row r="199" spans="1:3" x14ac:dyDescent="0.35">
      <c r="A199" s="176" t="s">
        <v>6996</v>
      </c>
      <c r="B199" s="173">
        <v>2128.15771484375</v>
      </c>
      <c r="C199">
        <v>1.9677210000000001</v>
      </c>
    </row>
    <row r="200" spans="1:3" x14ac:dyDescent="0.35">
      <c r="A200" s="176" t="s">
        <v>6997</v>
      </c>
      <c r="B200" s="173">
        <v>2119.025146484375</v>
      </c>
      <c r="C200">
        <v>1.639875</v>
      </c>
    </row>
    <row r="201" spans="1:3" x14ac:dyDescent="0.35">
      <c r="A201" s="176" t="s">
        <v>6998</v>
      </c>
      <c r="B201" s="173">
        <v>2148.753662109375</v>
      </c>
      <c r="C201">
        <v>1.270508</v>
      </c>
    </row>
    <row r="202" spans="1:3" x14ac:dyDescent="0.35">
      <c r="A202" s="176" t="s">
        <v>6999</v>
      </c>
      <c r="B202" s="173">
        <v>2169.489990234375</v>
      </c>
      <c r="C202">
        <v>1.246111</v>
      </c>
    </row>
    <row r="203" spans="1:3" x14ac:dyDescent="0.35">
      <c r="A203" s="176" t="s">
        <v>7000</v>
      </c>
      <c r="B203" s="173">
        <v>2141.764404296875</v>
      </c>
      <c r="C203">
        <v>1.4480390000000001</v>
      </c>
    </row>
    <row r="204" spans="1:3" x14ac:dyDescent="0.35">
      <c r="A204" s="176" t="s">
        <v>7001</v>
      </c>
      <c r="B204" s="173">
        <v>2149.639892578125</v>
      </c>
      <c r="C204">
        <v>1.014561</v>
      </c>
    </row>
    <row r="205" spans="1:3" x14ac:dyDescent="0.35">
      <c r="A205" s="176" t="s">
        <v>7002</v>
      </c>
      <c r="B205" s="173">
        <v>2103.973876953125</v>
      </c>
      <c r="C205">
        <v>1.2074020000000001</v>
      </c>
    </row>
    <row r="206" spans="1:3" x14ac:dyDescent="0.35">
      <c r="A206" s="176" t="s">
        <v>7003</v>
      </c>
      <c r="B206" s="173">
        <v>2110.26416015625</v>
      </c>
      <c r="C206">
        <v>1.1906600000000001</v>
      </c>
    </row>
    <row r="207" spans="1:3" x14ac:dyDescent="0.35">
      <c r="A207" s="176" t="s">
        <v>7004</v>
      </c>
      <c r="B207" s="173">
        <v>2122.659423828125</v>
      </c>
      <c r="C207">
        <v>1.0496110000000001</v>
      </c>
    </row>
    <row r="208" spans="1:3" x14ac:dyDescent="0.35">
      <c r="A208" s="176" t="s">
        <v>7005</v>
      </c>
      <c r="B208" s="173">
        <v>2127.78515625</v>
      </c>
      <c r="C208">
        <v>1.1951000000000001</v>
      </c>
    </row>
    <row r="209" spans="1:3" x14ac:dyDescent="0.35">
      <c r="A209" s="176" t="s">
        <v>7006</v>
      </c>
      <c r="B209" s="173">
        <v>2104.346435546875</v>
      </c>
      <c r="C209">
        <v>2.1000359999999998</v>
      </c>
    </row>
    <row r="210" spans="1:3" x14ac:dyDescent="0.35">
      <c r="A210" s="176" t="s">
        <v>7007</v>
      </c>
      <c r="B210" s="173">
        <v>2076.900634765625</v>
      </c>
      <c r="C210">
        <v>1.6615009999999999</v>
      </c>
    </row>
    <row r="211" spans="1:3" x14ac:dyDescent="0.35">
      <c r="A211" s="176" t="s">
        <v>7008</v>
      </c>
      <c r="B211" s="173">
        <v>2134.262451171875</v>
      </c>
      <c r="C211">
        <v>1.5330699999999999</v>
      </c>
    </row>
    <row r="212" spans="1:3" x14ac:dyDescent="0.35">
      <c r="A212" s="176" t="s">
        <v>7009</v>
      </c>
      <c r="B212" s="173">
        <v>2130.907470703125</v>
      </c>
      <c r="C212">
        <v>0.995668</v>
      </c>
    </row>
    <row r="213" spans="1:3" x14ac:dyDescent="0.35">
      <c r="A213" s="176" t="s">
        <v>7010</v>
      </c>
      <c r="B213" s="173">
        <v>2150.52490234375</v>
      </c>
      <c r="C213">
        <v>0.86937399999999998</v>
      </c>
    </row>
    <row r="214" spans="1:3" x14ac:dyDescent="0.35">
      <c r="A214" s="176" t="s">
        <v>7011</v>
      </c>
      <c r="B214" s="173">
        <v>2155.184814453125</v>
      </c>
      <c r="C214">
        <v>0.89071299999999998</v>
      </c>
    </row>
    <row r="215" spans="1:3" x14ac:dyDescent="0.35">
      <c r="A215" s="176" t="s">
        <v>7012</v>
      </c>
      <c r="B215" s="173">
        <v>2138.642333984375</v>
      </c>
      <c r="C215">
        <v>0.73791899999999999</v>
      </c>
    </row>
    <row r="216" spans="1:3" x14ac:dyDescent="0.35">
      <c r="A216" s="176" t="s">
        <v>7013</v>
      </c>
      <c r="B216" s="173">
        <v>2115.4833984375</v>
      </c>
      <c r="C216">
        <v>0.902667</v>
      </c>
    </row>
    <row r="217" spans="1:3" x14ac:dyDescent="0.35">
      <c r="A217" s="176" t="s">
        <v>7014</v>
      </c>
      <c r="B217" s="173">
        <v>2106.583251953125</v>
      </c>
      <c r="C217">
        <v>1.324411</v>
      </c>
    </row>
    <row r="218" spans="1:3" x14ac:dyDescent="0.35">
      <c r="A218" s="176" t="s">
        <v>7015</v>
      </c>
      <c r="B218" s="173">
        <v>2023.639404296875</v>
      </c>
      <c r="C218">
        <v>2.9976289999999999</v>
      </c>
    </row>
    <row r="219" spans="1:3" x14ac:dyDescent="0.35">
      <c r="A219" s="176" t="s">
        <v>7016</v>
      </c>
      <c r="B219" s="173">
        <v>2022.9873046875</v>
      </c>
      <c r="C219">
        <v>2.1937280000000001</v>
      </c>
    </row>
    <row r="220" spans="1:3" x14ac:dyDescent="0.35">
      <c r="A220" s="176" t="s">
        <v>7017</v>
      </c>
      <c r="B220" s="173">
        <v>2024.2919921875</v>
      </c>
      <c r="C220">
        <v>2.3340360000000002</v>
      </c>
    </row>
    <row r="221" spans="1:3" x14ac:dyDescent="0.35">
      <c r="A221" s="176" t="s">
        <v>7018</v>
      </c>
      <c r="B221" s="173">
        <v>2002.857299804688</v>
      </c>
      <c r="C221">
        <v>2.0346880000000001</v>
      </c>
    </row>
    <row r="222" spans="1:3" x14ac:dyDescent="0.35">
      <c r="A222" s="176" t="s">
        <v>7019</v>
      </c>
      <c r="B222" s="173">
        <v>1948.710815429688</v>
      </c>
      <c r="C222">
        <v>2.3729979999999999</v>
      </c>
    </row>
    <row r="223" spans="1:3" x14ac:dyDescent="0.35">
      <c r="A223" s="176" t="s">
        <v>7020</v>
      </c>
      <c r="B223" s="173">
        <v>1882.075927734375</v>
      </c>
      <c r="C223">
        <v>6.3201179999999999</v>
      </c>
    </row>
    <row r="224" spans="1:3" x14ac:dyDescent="0.35">
      <c r="A224" s="176" t="s">
        <v>7021</v>
      </c>
      <c r="B224" s="173">
        <v>1811.667358398438</v>
      </c>
      <c r="C224">
        <v>2.9764529999999998</v>
      </c>
    </row>
    <row r="225" spans="1:3" x14ac:dyDescent="0.35">
      <c r="A225" s="176" t="s">
        <v>7022</v>
      </c>
      <c r="B225" s="173">
        <v>1816.373413085938</v>
      </c>
      <c r="C225">
        <v>3.211938</v>
      </c>
    </row>
    <row r="226" spans="1:3" x14ac:dyDescent="0.35">
      <c r="A226" s="176" t="s">
        <v>7023</v>
      </c>
      <c r="B226" s="173">
        <v>1861.946044921875</v>
      </c>
      <c r="C226">
        <v>2.8790789999999999</v>
      </c>
    </row>
    <row r="227" spans="1:3" x14ac:dyDescent="0.35">
      <c r="A227" s="176" t="s">
        <v>7024</v>
      </c>
      <c r="B227" s="173">
        <v>1958.915405273438</v>
      </c>
      <c r="C227">
        <v>4.879791</v>
      </c>
    </row>
    <row r="228" spans="1:3" x14ac:dyDescent="0.35">
      <c r="A228" s="176" t="s">
        <v>7025</v>
      </c>
      <c r="B228" s="173">
        <v>1951.879150390625</v>
      </c>
      <c r="C228">
        <v>2.481643</v>
      </c>
    </row>
    <row r="229" spans="1:3" x14ac:dyDescent="0.35">
      <c r="A229" s="176" t="s">
        <v>7026</v>
      </c>
      <c r="B229" s="173">
        <v>1919.16796875</v>
      </c>
      <c r="C229">
        <v>1.7303249999999999</v>
      </c>
    </row>
    <row r="230" spans="1:3" x14ac:dyDescent="0.35">
      <c r="A230" s="176" t="s">
        <v>7027</v>
      </c>
      <c r="B230" s="173">
        <v>1899.503662109375</v>
      </c>
      <c r="C230">
        <v>2.3910230000000001</v>
      </c>
    </row>
    <row r="231" spans="1:3" x14ac:dyDescent="0.35">
      <c r="A231" s="176" t="s">
        <v>7028</v>
      </c>
      <c r="B231" s="173">
        <v>1931.143432617188</v>
      </c>
      <c r="C231">
        <v>2.8086850000000001</v>
      </c>
    </row>
    <row r="232" spans="1:3" x14ac:dyDescent="0.35">
      <c r="A232" s="176" t="s">
        <v>7029</v>
      </c>
      <c r="B232" s="173">
        <v>1959.008666992188</v>
      </c>
      <c r="C232">
        <v>2.995889</v>
      </c>
    </row>
    <row r="233" spans="1:3" x14ac:dyDescent="0.35">
      <c r="A233" s="176" t="s">
        <v>7030</v>
      </c>
      <c r="B233" s="173">
        <v>1911.619140625</v>
      </c>
      <c r="C233">
        <v>1.674982</v>
      </c>
    </row>
    <row r="234" spans="1:3" x14ac:dyDescent="0.35">
      <c r="A234" s="176" t="s">
        <v>7031</v>
      </c>
      <c r="B234" s="173">
        <v>1857.845458984375</v>
      </c>
      <c r="C234">
        <v>5.3563029999999996</v>
      </c>
    </row>
    <row r="235" spans="1:3" x14ac:dyDescent="0.35">
      <c r="A235" s="176" t="s">
        <v>7032</v>
      </c>
      <c r="B235" s="173">
        <v>1843.91259765625</v>
      </c>
      <c r="C235">
        <v>3.2121620000000002</v>
      </c>
    </row>
    <row r="236" spans="1:3" x14ac:dyDescent="0.35">
      <c r="A236" s="176" t="s">
        <v>7033</v>
      </c>
      <c r="B236" s="173">
        <v>1832.123657226562</v>
      </c>
      <c r="C236">
        <v>3.0546639999999998</v>
      </c>
    </row>
    <row r="237" spans="1:3" x14ac:dyDescent="0.35">
      <c r="A237" s="176" t="s">
        <v>7034</v>
      </c>
      <c r="B237" s="173">
        <v>1820.101440429688</v>
      </c>
      <c r="C237">
        <v>2.2336469999999999</v>
      </c>
    </row>
    <row r="238" spans="1:3" x14ac:dyDescent="0.35">
      <c r="A238" s="176" t="s">
        <v>7035</v>
      </c>
      <c r="B238" s="173">
        <v>1840.697509765625</v>
      </c>
      <c r="C238">
        <v>1.7945329999999999</v>
      </c>
    </row>
    <row r="239" spans="1:3" x14ac:dyDescent="0.35">
      <c r="A239" s="176" t="s">
        <v>7036</v>
      </c>
      <c r="B239" s="173">
        <v>1851.83447265625</v>
      </c>
      <c r="C239">
        <v>1.249125</v>
      </c>
    </row>
    <row r="240" spans="1:3" x14ac:dyDescent="0.35">
      <c r="A240" s="176" t="s">
        <v>7037</v>
      </c>
      <c r="B240" s="173">
        <v>1878.721069335938</v>
      </c>
      <c r="C240">
        <v>1.4768289999999999</v>
      </c>
    </row>
    <row r="241" spans="1:3" x14ac:dyDescent="0.35">
      <c r="A241" s="176" t="s">
        <v>7038</v>
      </c>
      <c r="B241" s="173">
        <v>1909.242431640625</v>
      </c>
      <c r="C241">
        <v>2.540524</v>
      </c>
    </row>
    <row r="242" spans="1:3" x14ac:dyDescent="0.35">
      <c r="A242" s="176" t="s">
        <v>7039</v>
      </c>
      <c r="B242" s="173">
        <v>1936.734985351562</v>
      </c>
      <c r="C242">
        <v>1.714996</v>
      </c>
    </row>
    <row r="243" spans="1:3" x14ac:dyDescent="0.35">
      <c r="A243" s="176" t="s">
        <v>7040</v>
      </c>
      <c r="B243" s="173">
        <v>1983.612548828125</v>
      </c>
      <c r="C243">
        <v>1.6930190000000001</v>
      </c>
    </row>
    <row r="244" spans="1:3" x14ac:dyDescent="0.35">
      <c r="A244" s="176" t="s">
        <v>7041</v>
      </c>
      <c r="B244" s="173">
        <v>1994.190185546875</v>
      </c>
      <c r="C244">
        <v>1.277652</v>
      </c>
    </row>
    <row r="245" spans="1:3" x14ac:dyDescent="0.35">
      <c r="A245" s="176" t="s">
        <v>7042</v>
      </c>
      <c r="B245" s="173">
        <v>1996.286987304688</v>
      </c>
      <c r="C245">
        <v>1.7361150000000001</v>
      </c>
    </row>
    <row r="246" spans="1:3" x14ac:dyDescent="0.35">
      <c r="A246" s="176" t="s">
        <v>7043</v>
      </c>
      <c r="B246" s="173">
        <v>2017.489013671875</v>
      </c>
      <c r="C246">
        <v>1.824732</v>
      </c>
    </row>
    <row r="247" spans="1:3" x14ac:dyDescent="0.35">
      <c r="A247" s="176" t="s">
        <v>7044</v>
      </c>
      <c r="B247" s="173">
        <v>2034.496826171875</v>
      </c>
      <c r="C247">
        <v>1.693462</v>
      </c>
    </row>
    <row r="248" spans="1:3" x14ac:dyDescent="0.35">
      <c r="A248" s="176" t="s">
        <v>7045</v>
      </c>
      <c r="B248" s="173">
        <v>2015.85791015625</v>
      </c>
      <c r="C248">
        <v>1.380107</v>
      </c>
    </row>
    <row r="249" spans="1:3" x14ac:dyDescent="0.35">
      <c r="A249" s="176" t="s">
        <v>7046</v>
      </c>
      <c r="B249" s="173">
        <v>1987.153930664062</v>
      </c>
      <c r="C249">
        <v>1.370233</v>
      </c>
    </row>
    <row r="250" spans="1:3" x14ac:dyDescent="0.35">
      <c r="A250" s="176" t="s">
        <v>7047</v>
      </c>
      <c r="B250" s="173">
        <v>2005.699462890625</v>
      </c>
      <c r="C250">
        <v>1.071601</v>
      </c>
    </row>
    <row r="251" spans="1:3" x14ac:dyDescent="0.35">
      <c r="A251" s="176" t="s">
        <v>7048</v>
      </c>
      <c r="B251" s="173">
        <v>2029.464111328125</v>
      </c>
      <c r="C251">
        <v>1.828131</v>
      </c>
    </row>
    <row r="252" spans="1:3" x14ac:dyDescent="0.35">
      <c r="A252" s="176" t="s">
        <v>7049</v>
      </c>
      <c r="B252" s="173">
        <v>1969.26025390625</v>
      </c>
      <c r="C252">
        <v>1.7759959999999999</v>
      </c>
    </row>
    <row r="253" spans="1:3" x14ac:dyDescent="0.35">
      <c r="A253" s="176" t="s">
        <v>7050</v>
      </c>
      <c r="B253" s="173">
        <v>2017.628295898438</v>
      </c>
      <c r="C253">
        <v>1.5118039999999999</v>
      </c>
    </row>
    <row r="254" spans="1:3" x14ac:dyDescent="0.35">
      <c r="A254" s="176" t="s">
        <v>7051</v>
      </c>
      <c r="B254" s="173">
        <v>2048.3828125</v>
      </c>
      <c r="C254">
        <v>2.2448130000000002</v>
      </c>
    </row>
    <row r="255" spans="1:3" x14ac:dyDescent="0.35">
      <c r="A255" s="176" t="s">
        <v>7052</v>
      </c>
      <c r="B255" s="173">
        <v>1982.21435546875</v>
      </c>
      <c r="C255">
        <v>3.5208279999999998</v>
      </c>
    </row>
    <row r="256" spans="1:3" x14ac:dyDescent="0.35">
      <c r="A256" s="176" t="s">
        <v>7053</v>
      </c>
      <c r="B256" s="173">
        <v>1957.797119140625</v>
      </c>
      <c r="C256">
        <v>2.4373100000000001</v>
      </c>
    </row>
    <row r="257" spans="1:3" x14ac:dyDescent="0.35">
      <c r="A257" s="176" t="s">
        <v>7054</v>
      </c>
      <c r="B257" s="173">
        <v>2002.158325195312</v>
      </c>
      <c r="C257">
        <v>1.4470879999999999</v>
      </c>
    </row>
    <row r="258" spans="1:3" x14ac:dyDescent="0.35">
      <c r="A258" s="176" t="s">
        <v>7055</v>
      </c>
      <c r="B258" s="173">
        <v>1999.129150390625</v>
      </c>
      <c r="C258">
        <v>2.2144810000000001</v>
      </c>
    </row>
    <row r="259" spans="1:3" x14ac:dyDescent="0.35">
      <c r="A259" s="176" t="s">
        <v>7056</v>
      </c>
      <c r="B259" s="173">
        <v>2089.29541015625</v>
      </c>
      <c r="C259">
        <v>5.8653589999999998</v>
      </c>
    </row>
    <row r="260" spans="1:3" x14ac:dyDescent="0.35">
      <c r="A260" s="176" t="s">
        <v>7057</v>
      </c>
      <c r="B260" s="173">
        <v>2082.77197265625</v>
      </c>
      <c r="C260">
        <v>2.6786919999999999</v>
      </c>
    </row>
    <row r="261" spans="1:3" x14ac:dyDescent="0.35">
      <c r="A261" s="176" t="s">
        <v>7058</v>
      </c>
      <c r="B261" s="173">
        <v>2078.718017578125</v>
      </c>
      <c r="C261">
        <v>1.543544</v>
      </c>
    </row>
    <row r="262" spans="1:3" x14ac:dyDescent="0.35">
      <c r="A262" s="176" t="s">
        <v>7059</v>
      </c>
      <c r="B262" s="173">
        <v>2023.779418945312</v>
      </c>
      <c r="C262">
        <v>1.608395</v>
      </c>
    </row>
    <row r="263" spans="1:3" x14ac:dyDescent="0.35">
      <c r="A263" s="176" t="s">
        <v>7060</v>
      </c>
      <c r="B263" s="173">
        <v>2019.166259765625</v>
      </c>
      <c r="C263">
        <v>1.101451</v>
      </c>
    </row>
    <row r="264" spans="1:3" x14ac:dyDescent="0.35">
      <c r="A264" s="176" t="s">
        <v>7061</v>
      </c>
      <c r="B264" s="173">
        <v>2002.950073242188</v>
      </c>
      <c r="C264">
        <v>1.585602</v>
      </c>
    </row>
    <row r="265" spans="1:3" x14ac:dyDescent="0.35">
      <c r="A265" s="176" t="s">
        <v>7062</v>
      </c>
      <c r="B265" s="173">
        <v>1972.615234375</v>
      </c>
      <c r="C265">
        <v>1.3414140000000001</v>
      </c>
    </row>
    <row r="266" spans="1:3" x14ac:dyDescent="0.35">
      <c r="A266" s="176" t="s">
        <v>7063</v>
      </c>
      <c r="B266" s="173">
        <v>2032.027465820312</v>
      </c>
      <c r="C266">
        <v>2.1622319999999999</v>
      </c>
    </row>
    <row r="267" spans="1:3" x14ac:dyDescent="0.35">
      <c r="A267" s="176" t="s">
        <v>7064</v>
      </c>
      <c r="B267" s="173">
        <v>2016.277465820312</v>
      </c>
      <c r="C267">
        <v>1.858636</v>
      </c>
    </row>
    <row r="268" spans="1:3" x14ac:dyDescent="0.35">
      <c r="A268" s="176" t="s">
        <v>7065</v>
      </c>
      <c r="B268" s="173">
        <v>1993.258056640625</v>
      </c>
      <c r="C268">
        <v>1.531515</v>
      </c>
    </row>
    <row r="269" spans="1:3" x14ac:dyDescent="0.35">
      <c r="A269" s="176" t="s">
        <v>7066</v>
      </c>
      <c r="B269" s="173">
        <v>2044.795043945312</v>
      </c>
      <c r="C269">
        <v>2.057239</v>
      </c>
    </row>
    <row r="270" spans="1:3" x14ac:dyDescent="0.35">
      <c r="A270" s="176" t="s">
        <v>7067</v>
      </c>
      <c r="B270" s="173">
        <v>2066.36962890625</v>
      </c>
      <c r="C270">
        <v>1.3968179999999999</v>
      </c>
    </row>
    <row r="271" spans="1:3" x14ac:dyDescent="0.35">
      <c r="A271" s="176" t="s">
        <v>7068</v>
      </c>
      <c r="B271" s="173">
        <v>2092.231201171875</v>
      </c>
      <c r="C271">
        <v>2.0550959999999998</v>
      </c>
    </row>
    <row r="272" spans="1:3" x14ac:dyDescent="0.35">
      <c r="A272" s="176" t="s">
        <v>7069</v>
      </c>
      <c r="B272" s="173">
        <v>2135.473876953125</v>
      </c>
      <c r="C272">
        <v>2.1374550000000001</v>
      </c>
    </row>
    <row r="273" spans="1:3" x14ac:dyDescent="0.35">
      <c r="A273" s="176" t="s">
        <v>7070</v>
      </c>
      <c r="B273" s="173">
        <v>2110.450439453125</v>
      </c>
      <c r="C273">
        <v>1.734602</v>
      </c>
    </row>
    <row r="274" spans="1:3" x14ac:dyDescent="0.35">
      <c r="A274" s="176" t="s">
        <v>7071</v>
      </c>
      <c r="B274" s="173">
        <v>2167.672607421875</v>
      </c>
      <c r="C274">
        <v>2.5995050000000002</v>
      </c>
    </row>
    <row r="275" spans="1:3" x14ac:dyDescent="0.35">
      <c r="A275" s="176" t="s">
        <v>7072</v>
      </c>
      <c r="B275" s="173">
        <v>2217.858154296875</v>
      </c>
      <c r="C275">
        <v>2.3633060000000001</v>
      </c>
    </row>
    <row r="276" spans="1:3" x14ac:dyDescent="0.35">
      <c r="A276" s="176" t="s">
        <v>7073</v>
      </c>
      <c r="B276" s="173">
        <v>2152.481689453125</v>
      </c>
      <c r="C276">
        <v>3.0786549999999999</v>
      </c>
    </row>
    <row r="277" spans="1:3" x14ac:dyDescent="0.35">
      <c r="A277" s="176" t="s">
        <v>7074</v>
      </c>
      <c r="B277" s="173">
        <v>2142.277099609375</v>
      </c>
      <c r="C277">
        <v>1.88426</v>
      </c>
    </row>
    <row r="278" spans="1:3" x14ac:dyDescent="0.35">
      <c r="A278" s="176" t="s">
        <v>7075</v>
      </c>
      <c r="B278" s="173">
        <v>2125.0361328125</v>
      </c>
      <c r="C278">
        <v>2.2991269999999999</v>
      </c>
    </row>
    <row r="279" spans="1:3" x14ac:dyDescent="0.35">
      <c r="A279" s="176" t="s">
        <v>7076</v>
      </c>
      <c r="B279" s="173">
        <v>2172.006103515625</v>
      </c>
      <c r="C279">
        <v>1.0113030000000001</v>
      </c>
    </row>
    <row r="280" spans="1:3" x14ac:dyDescent="0.35">
      <c r="A280" s="176" t="s">
        <v>7077</v>
      </c>
      <c r="B280" s="173">
        <v>2189.10791015625</v>
      </c>
      <c r="C280">
        <v>0.93956200000000001</v>
      </c>
    </row>
    <row r="281" spans="1:3" x14ac:dyDescent="0.35">
      <c r="A281" s="176" t="s">
        <v>7078</v>
      </c>
      <c r="B281" s="173">
        <v>2193.114990234375</v>
      </c>
      <c r="C281">
        <v>3.1239789999999998</v>
      </c>
    </row>
    <row r="282" spans="1:3" x14ac:dyDescent="0.35">
      <c r="A282" s="176" t="s">
        <v>7079</v>
      </c>
      <c r="B282" s="173">
        <v>2151.36328125</v>
      </c>
      <c r="C282">
        <v>2.1975989999999999</v>
      </c>
    </row>
    <row r="283" spans="1:3" x14ac:dyDescent="0.35">
      <c r="A283" s="176" t="s">
        <v>7080</v>
      </c>
      <c r="B283" s="173">
        <v>2129.322998046875</v>
      </c>
      <c r="C283">
        <v>1.4603349999999999</v>
      </c>
    </row>
    <row r="284" spans="1:3" x14ac:dyDescent="0.35">
      <c r="A284" s="176" t="s">
        <v>7081</v>
      </c>
      <c r="B284" s="173">
        <v>2135.986572265625</v>
      </c>
      <c r="C284">
        <v>1.8453029999999999</v>
      </c>
    </row>
    <row r="285" spans="1:3" x14ac:dyDescent="0.35">
      <c r="A285" s="176" t="s">
        <v>7082</v>
      </c>
      <c r="B285" s="173">
        <v>2125.315673828125</v>
      </c>
      <c r="C285">
        <v>2.131405</v>
      </c>
    </row>
    <row r="286" spans="1:3" x14ac:dyDescent="0.35">
      <c r="A286" s="176" t="s">
        <v>7083</v>
      </c>
      <c r="B286" s="173">
        <v>2061.104248046875</v>
      </c>
      <c r="C286">
        <v>2.0347300000000001</v>
      </c>
    </row>
    <row r="287" spans="1:3" x14ac:dyDescent="0.35">
      <c r="A287" s="176" t="s">
        <v>7084</v>
      </c>
      <c r="B287" s="173">
        <v>2047.544189453125</v>
      </c>
      <c r="C287">
        <v>1.5068429999999999</v>
      </c>
    </row>
    <row r="288" spans="1:3" x14ac:dyDescent="0.35">
      <c r="A288" s="176" t="s">
        <v>7085</v>
      </c>
      <c r="B288" s="173">
        <v>2048.149658203125</v>
      </c>
      <c r="C288">
        <v>1.4978670000000001</v>
      </c>
    </row>
    <row r="289" spans="1:3" x14ac:dyDescent="0.35">
      <c r="A289" s="176" t="s">
        <v>7086</v>
      </c>
      <c r="B289" s="173">
        <v>2050.199951171875</v>
      </c>
      <c r="C289">
        <v>1.6419809999999999</v>
      </c>
    </row>
    <row r="290" spans="1:3" x14ac:dyDescent="0.35">
      <c r="A290" s="176" t="s">
        <v>7087</v>
      </c>
      <c r="B290" s="173">
        <v>2047.403930664062</v>
      </c>
      <c r="C290">
        <v>1.519441</v>
      </c>
    </row>
    <row r="291" spans="1:3" x14ac:dyDescent="0.35">
      <c r="A291" s="176" t="s">
        <v>7088</v>
      </c>
      <c r="B291" s="173">
        <v>2023.266967773438</v>
      </c>
      <c r="C291">
        <v>1.5924750000000001</v>
      </c>
    </row>
    <row r="292" spans="1:3" x14ac:dyDescent="0.35">
      <c r="A292" s="176" t="s">
        <v>7089</v>
      </c>
      <c r="B292" s="173">
        <v>2018.142700195312</v>
      </c>
      <c r="C292">
        <v>1.432377</v>
      </c>
    </row>
    <row r="293" spans="1:3" x14ac:dyDescent="0.35">
      <c r="A293" s="176" t="s">
        <v>7090</v>
      </c>
      <c r="B293" s="173">
        <v>2018.283813476562</v>
      </c>
      <c r="C293">
        <v>1.353485</v>
      </c>
    </row>
    <row r="294" spans="1:3" x14ac:dyDescent="0.35">
      <c r="A294" s="176" t="s">
        <v>7091</v>
      </c>
      <c r="B294" s="173">
        <v>1984.202392578125</v>
      </c>
      <c r="C294">
        <v>3.252189</v>
      </c>
    </row>
    <row r="295" spans="1:3" x14ac:dyDescent="0.35">
      <c r="A295" s="176" t="s">
        <v>7092</v>
      </c>
      <c r="B295" s="173">
        <v>2064.541015625</v>
      </c>
      <c r="C295">
        <v>2.0219999999999998</v>
      </c>
    </row>
    <row r="296" spans="1:3" x14ac:dyDescent="0.35">
      <c r="A296" s="176" t="s">
        <v>7093</v>
      </c>
      <c r="B296" s="173">
        <v>2073.0966796875</v>
      </c>
      <c r="C296">
        <v>1.606187</v>
      </c>
    </row>
    <row r="297" spans="1:3" x14ac:dyDescent="0.35">
      <c r="A297" s="176" t="s">
        <v>7094</v>
      </c>
      <c r="B297" s="173">
        <v>2071.0751953125</v>
      </c>
      <c r="C297">
        <v>1.7413780000000001</v>
      </c>
    </row>
    <row r="298" spans="1:3" x14ac:dyDescent="0.35">
      <c r="A298" s="176" t="s">
        <v>7095</v>
      </c>
      <c r="B298" s="173">
        <v>2117.84912109375</v>
      </c>
      <c r="C298">
        <v>1.585753</v>
      </c>
    </row>
    <row r="299" spans="1:3" x14ac:dyDescent="0.35">
      <c r="A299" s="176" t="s">
        <v>7096</v>
      </c>
      <c r="B299" s="173">
        <v>2166.080078125</v>
      </c>
      <c r="C299">
        <v>1.930048</v>
      </c>
    </row>
    <row r="300" spans="1:3" x14ac:dyDescent="0.35">
      <c r="A300" s="176" t="s">
        <v>7097</v>
      </c>
      <c r="B300" s="173">
        <v>2181.828125</v>
      </c>
      <c r="C300">
        <v>1.450391</v>
      </c>
    </row>
    <row r="301" spans="1:3" x14ac:dyDescent="0.35">
      <c r="A301" s="176" t="s">
        <v>7098</v>
      </c>
      <c r="B301" s="173">
        <v>2179.007568359375</v>
      </c>
      <c r="C301">
        <v>1.4041079999999999</v>
      </c>
    </row>
    <row r="302" spans="1:3" x14ac:dyDescent="0.35">
      <c r="A302" s="176" t="s">
        <v>7099</v>
      </c>
      <c r="B302" s="173">
        <v>2099.844482421875</v>
      </c>
      <c r="C302">
        <v>1.682914</v>
      </c>
    </row>
    <row r="303" spans="1:3" x14ac:dyDescent="0.35">
      <c r="A303" s="176" t="s">
        <v>7100</v>
      </c>
      <c r="B303" s="173">
        <v>2097.164794921875</v>
      </c>
      <c r="C303">
        <v>2.3872119999999999</v>
      </c>
    </row>
    <row r="304" spans="1:3" x14ac:dyDescent="0.35">
      <c r="A304" s="176" t="s">
        <v>7101</v>
      </c>
      <c r="B304" s="173">
        <v>2145.819580078125</v>
      </c>
      <c r="C304">
        <v>1.2356119999999999</v>
      </c>
    </row>
    <row r="305" spans="1:3" x14ac:dyDescent="0.35">
      <c r="A305" s="176" t="s">
        <v>7102</v>
      </c>
      <c r="B305" s="173">
        <v>2233.114990234375</v>
      </c>
      <c r="C305">
        <v>2.4102450000000002</v>
      </c>
    </row>
    <row r="306" spans="1:3" x14ac:dyDescent="0.35">
      <c r="A306" s="176" t="s">
        <v>7103</v>
      </c>
      <c r="B306" s="173">
        <v>2257.841796875</v>
      </c>
      <c r="C306">
        <v>2.463079</v>
      </c>
    </row>
    <row r="307" spans="1:3" x14ac:dyDescent="0.35">
      <c r="A307" s="176" t="s">
        <v>7104</v>
      </c>
      <c r="B307" s="173">
        <v>2348.94482421875</v>
      </c>
      <c r="C307">
        <v>4.7703939999999996</v>
      </c>
    </row>
    <row r="308" spans="1:3" x14ac:dyDescent="0.35">
      <c r="A308" s="176" t="s">
        <v>7105</v>
      </c>
      <c r="B308" s="173">
        <v>2325.017822265625</v>
      </c>
      <c r="C308">
        <v>3.3332619999999999</v>
      </c>
    </row>
    <row r="309" spans="1:3" x14ac:dyDescent="0.35">
      <c r="A309" s="176" t="s">
        <v>7106</v>
      </c>
      <c r="B309" s="173">
        <v>2347.48779296875</v>
      </c>
      <c r="C309">
        <v>1.34697</v>
      </c>
    </row>
    <row r="310" spans="1:3" x14ac:dyDescent="0.35">
      <c r="A310" s="176" t="s">
        <v>7107</v>
      </c>
      <c r="B310" s="173">
        <v>2341.61181640625</v>
      </c>
      <c r="C310">
        <v>1.587197</v>
      </c>
    </row>
    <row r="311" spans="1:3" x14ac:dyDescent="0.35">
      <c r="A311" s="176" t="s">
        <v>7108</v>
      </c>
      <c r="B311" s="173">
        <v>2303.017578125</v>
      </c>
      <c r="C311">
        <v>1.116476</v>
      </c>
    </row>
    <row r="312" spans="1:3" x14ac:dyDescent="0.35">
      <c r="A312" s="176" t="s">
        <v>7109</v>
      </c>
      <c r="B312" s="173">
        <v>2348.334228515625</v>
      </c>
      <c r="C312">
        <v>2.5287920000000002</v>
      </c>
    </row>
    <row r="313" spans="1:3" x14ac:dyDescent="0.35">
      <c r="A313" s="176" t="s">
        <v>7110</v>
      </c>
      <c r="B313" s="173">
        <v>2348.381103515625</v>
      </c>
      <c r="C313">
        <v>1.6633070000000001</v>
      </c>
    </row>
    <row r="314" spans="1:3" x14ac:dyDescent="0.35">
      <c r="A314" s="176" t="s">
        <v>7111</v>
      </c>
      <c r="B314" s="173">
        <v>2414.851806640625</v>
      </c>
      <c r="C314">
        <v>2.9969640000000002</v>
      </c>
    </row>
    <row r="315" spans="1:3" x14ac:dyDescent="0.35">
      <c r="A315" s="176" t="s">
        <v>7112</v>
      </c>
      <c r="B315" s="173">
        <v>2400.7490234375</v>
      </c>
      <c r="C315">
        <v>1.5668880000000001</v>
      </c>
    </row>
    <row r="316" spans="1:3" x14ac:dyDescent="0.35">
      <c r="A316" s="176" t="s">
        <v>7113</v>
      </c>
      <c r="B316" s="173">
        <v>2414.33447265625</v>
      </c>
      <c r="C316">
        <v>1.4731209999999999</v>
      </c>
    </row>
    <row r="317" spans="1:3" x14ac:dyDescent="0.35">
      <c r="A317" s="176" t="s">
        <v>7114</v>
      </c>
      <c r="B317" s="173">
        <v>2448.6982421875</v>
      </c>
      <c r="C317">
        <v>4.0128969999999997</v>
      </c>
    </row>
    <row r="318" spans="1:3" x14ac:dyDescent="0.35">
      <c r="A318" s="176" t="s">
        <v>7115</v>
      </c>
      <c r="B318" s="173">
        <v>2451.4716796875</v>
      </c>
      <c r="C318">
        <v>1.9906950000000001</v>
      </c>
    </row>
    <row r="319" spans="1:3" x14ac:dyDescent="0.35">
      <c r="A319" s="176" t="s">
        <v>7116</v>
      </c>
      <c r="B319" s="173">
        <v>2482.63916015625</v>
      </c>
      <c r="C319">
        <v>1.90578</v>
      </c>
    </row>
    <row r="320" spans="1:3" x14ac:dyDescent="0.35">
      <c r="A320" s="176" t="s">
        <v>7117</v>
      </c>
      <c r="B320" s="173">
        <v>2466.655517578125</v>
      </c>
      <c r="C320">
        <v>1.2538210000000001</v>
      </c>
    </row>
    <row r="321" spans="1:3" x14ac:dyDescent="0.35">
      <c r="A321" s="176" t="s">
        <v>7118</v>
      </c>
      <c r="B321" s="173">
        <v>2394.73193359375</v>
      </c>
      <c r="C321">
        <v>1.685576</v>
      </c>
    </row>
    <row r="322" spans="1:3" x14ac:dyDescent="0.35">
      <c r="A322" s="176" t="s">
        <v>7119</v>
      </c>
      <c r="B322" s="173">
        <v>2427.4970703125</v>
      </c>
      <c r="C322">
        <v>1.4041330000000001</v>
      </c>
    </row>
    <row r="323" spans="1:3" x14ac:dyDescent="0.35">
      <c r="A323" s="176" t="s">
        <v>7120</v>
      </c>
      <c r="B323" s="173">
        <v>2463.364990234375</v>
      </c>
      <c r="C323">
        <v>1.4420539999999999</v>
      </c>
    </row>
    <row r="324" spans="1:3" x14ac:dyDescent="0.35">
      <c r="A324" s="176" t="s">
        <v>7121</v>
      </c>
      <c r="B324" s="173">
        <v>2479.630126953125</v>
      </c>
      <c r="C324">
        <v>1.4630590000000001</v>
      </c>
    </row>
    <row r="325" spans="1:3" x14ac:dyDescent="0.35">
      <c r="A325" s="176" t="s">
        <v>7122</v>
      </c>
      <c r="B325" s="173">
        <v>2437.885986328125</v>
      </c>
      <c r="C325">
        <v>1.5599179999999999</v>
      </c>
    </row>
    <row r="326" spans="1:3" x14ac:dyDescent="0.35">
      <c r="A326" s="176" t="s">
        <v>7123</v>
      </c>
      <c r="B326" s="173">
        <v>2477.608642578125</v>
      </c>
      <c r="C326">
        <v>1.359934</v>
      </c>
    </row>
    <row r="327" spans="1:3" x14ac:dyDescent="0.35">
      <c r="A327" s="176" t="s">
        <v>7124</v>
      </c>
      <c r="B327" s="173">
        <v>2469.2412109375</v>
      </c>
      <c r="C327">
        <v>1.7679039999999999</v>
      </c>
    </row>
    <row r="328" spans="1:3" x14ac:dyDescent="0.35">
      <c r="A328" s="176" t="s">
        <v>7125</v>
      </c>
      <c r="B328" s="173">
        <v>2470.745361328125</v>
      </c>
      <c r="C328">
        <v>1.189384</v>
      </c>
    </row>
    <row r="329" spans="1:3" x14ac:dyDescent="0.35">
      <c r="A329" s="176" t="s">
        <v>7126</v>
      </c>
      <c r="B329" s="173">
        <v>2487.1513671875</v>
      </c>
      <c r="C329">
        <v>1.176666</v>
      </c>
    </row>
    <row r="330" spans="1:3" x14ac:dyDescent="0.35">
      <c r="A330" s="176" t="s">
        <v>7127</v>
      </c>
      <c r="B330" s="173">
        <v>2491.805419921875</v>
      </c>
      <c r="C330">
        <v>1.0245109999999999</v>
      </c>
    </row>
    <row r="331" spans="1:3" x14ac:dyDescent="0.35">
      <c r="A331" s="176" t="s">
        <v>7128</v>
      </c>
      <c r="B331" s="173">
        <v>2484.707275390625</v>
      </c>
      <c r="C331">
        <v>1.098949</v>
      </c>
    </row>
    <row r="332" spans="1:3" x14ac:dyDescent="0.35">
      <c r="A332" s="176" t="s">
        <v>7129</v>
      </c>
      <c r="B332" s="173">
        <v>2457.34765625</v>
      </c>
      <c r="C332">
        <v>0.81067400000000001</v>
      </c>
    </row>
    <row r="333" spans="1:3" x14ac:dyDescent="0.35">
      <c r="A333" s="176" t="s">
        <v>7130</v>
      </c>
      <c r="B333" s="173">
        <v>2439.718994140625</v>
      </c>
      <c r="C333">
        <v>1.473527</v>
      </c>
    </row>
    <row r="334" spans="1:3" x14ac:dyDescent="0.35">
      <c r="A334" s="176" t="s">
        <v>7131</v>
      </c>
      <c r="B334" s="173">
        <v>2486.30517578125</v>
      </c>
      <c r="C334">
        <v>1.584117</v>
      </c>
    </row>
    <row r="335" spans="1:3" x14ac:dyDescent="0.35">
      <c r="A335" s="176" t="s">
        <v>7132</v>
      </c>
      <c r="B335" s="173">
        <v>2524.053466796875</v>
      </c>
      <c r="C335">
        <v>1.711381</v>
      </c>
    </row>
    <row r="336" spans="1:3" x14ac:dyDescent="0.35">
      <c r="A336" s="176" t="s">
        <v>7133</v>
      </c>
      <c r="B336" s="173">
        <v>2521.609375</v>
      </c>
      <c r="C336">
        <v>1.465489</v>
      </c>
    </row>
    <row r="337" spans="1:3" x14ac:dyDescent="0.35">
      <c r="A337" s="176" t="s">
        <v>7134</v>
      </c>
      <c r="B337" s="173">
        <v>2476.95068359375</v>
      </c>
      <c r="C337">
        <v>1.324508</v>
      </c>
    </row>
    <row r="338" spans="1:3" x14ac:dyDescent="0.35">
      <c r="A338" s="176" t="s">
        <v>7135</v>
      </c>
      <c r="B338" s="173">
        <v>2469.570068359375</v>
      </c>
      <c r="C338">
        <v>1.410895</v>
      </c>
    </row>
    <row r="339" spans="1:3" x14ac:dyDescent="0.35">
      <c r="A339" s="176" t="s">
        <v>7136</v>
      </c>
      <c r="B339" s="173">
        <v>2437.651123046875</v>
      </c>
      <c r="C339">
        <v>1.305045</v>
      </c>
    </row>
    <row r="340" spans="1:3" x14ac:dyDescent="0.35">
      <c r="A340" s="176" t="s">
        <v>7137</v>
      </c>
      <c r="B340" s="173">
        <v>2433.42041015625</v>
      </c>
      <c r="C340">
        <v>1.242489</v>
      </c>
    </row>
    <row r="341" spans="1:3" x14ac:dyDescent="0.35">
      <c r="A341" s="176" t="s">
        <v>7138</v>
      </c>
      <c r="B341" s="173">
        <v>2420.21044921875</v>
      </c>
      <c r="C341">
        <v>1.1065929999999999</v>
      </c>
    </row>
    <row r="342" spans="1:3" x14ac:dyDescent="0.35">
      <c r="A342" s="176" t="s">
        <v>7139</v>
      </c>
      <c r="B342" s="173">
        <v>2417.7197265625</v>
      </c>
      <c r="C342">
        <v>1.048791</v>
      </c>
    </row>
    <row r="343" spans="1:3" x14ac:dyDescent="0.35">
      <c r="A343" s="176" t="s">
        <v>7140</v>
      </c>
      <c r="B343" s="173">
        <v>2421.715087890625</v>
      </c>
      <c r="C343">
        <v>1.450034</v>
      </c>
    </row>
    <row r="344" spans="1:3" x14ac:dyDescent="0.35">
      <c r="A344" s="176" t="s">
        <v>7141</v>
      </c>
      <c r="B344" s="173">
        <v>2500.7373046875</v>
      </c>
      <c r="C344">
        <v>2.2279429999999998</v>
      </c>
    </row>
    <row r="345" spans="1:3" x14ac:dyDescent="0.35">
      <c r="A345" s="176" t="s">
        <v>7142</v>
      </c>
      <c r="B345" s="173">
        <v>2450.108642578125</v>
      </c>
      <c r="C345">
        <v>1.702269</v>
      </c>
    </row>
    <row r="346" spans="1:3" x14ac:dyDescent="0.35">
      <c r="A346" s="176" t="s">
        <v>7143</v>
      </c>
      <c r="B346" s="173">
        <v>2447.85205078125</v>
      </c>
      <c r="C346">
        <v>0.93759999999999999</v>
      </c>
    </row>
    <row r="347" spans="1:3" x14ac:dyDescent="0.35">
      <c r="A347" s="176" t="s">
        <v>7144</v>
      </c>
      <c r="B347" s="173">
        <v>2445.031494140625</v>
      </c>
      <c r="C347">
        <v>1.2740739999999999</v>
      </c>
    </row>
    <row r="348" spans="1:3" x14ac:dyDescent="0.35">
      <c r="A348" s="176" t="s">
        <v>7145</v>
      </c>
      <c r="B348" s="173">
        <v>2419.176513671875</v>
      </c>
      <c r="C348">
        <v>1.2507760000000001</v>
      </c>
    </row>
    <row r="349" spans="1:3" x14ac:dyDescent="0.35">
      <c r="A349" s="176" t="s">
        <v>7146</v>
      </c>
      <c r="B349" s="173">
        <v>2411.18505859375</v>
      </c>
      <c r="C349">
        <v>1.344964</v>
      </c>
    </row>
    <row r="350" spans="1:3" x14ac:dyDescent="0.35">
      <c r="A350" s="176" t="s">
        <v>7147</v>
      </c>
      <c r="B350" s="173">
        <v>2422.984130859375</v>
      </c>
      <c r="C350">
        <v>1.0045329999999999</v>
      </c>
    </row>
    <row r="351" spans="1:3" x14ac:dyDescent="0.35">
      <c r="A351" s="176" t="s">
        <v>7148</v>
      </c>
      <c r="B351" s="173">
        <v>2433.84326171875</v>
      </c>
      <c r="C351">
        <v>1.7854429999999999</v>
      </c>
    </row>
    <row r="352" spans="1:3" x14ac:dyDescent="0.35">
      <c r="A352" s="176" t="s">
        <v>7149</v>
      </c>
      <c r="B352" s="173">
        <v>2426.039794921875</v>
      </c>
      <c r="C352">
        <v>1.595709</v>
      </c>
    </row>
    <row r="353" spans="1:3" x14ac:dyDescent="0.35">
      <c r="A353" s="176" t="s">
        <v>7150</v>
      </c>
      <c r="B353" s="173">
        <v>2431.868896484375</v>
      </c>
      <c r="C353">
        <v>1.34213</v>
      </c>
    </row>
    <row r="354" spans="1:3" x14ac:dyDescent="0.35">
      <c r="A354" s="176" t="s">
        <v>7151</v>
      </c>
      <c r="B354" s="173">
        <v>2417.578369140625</v>
      </c>
      <c r="C354">
        <v>1.6100540000000001</v>
      </c>
    </row>
    <row r="355" spans="1:3" x14ac:dyDescent="0.35">
      <c r="A355" s="176" t="s">
        <v>7152</v>
      </c>
      <c r="B355" s="173">
        <v>2407.236083984375</v>
      </c>
      <c r="C355">
        <v>1.1999059999999999</v>
      </c>
    </row>
    <row r="356" spans="1:3" x14ac:dyDescent="0.35">
      <c r="A356" s="176" t="s">
        <v>7153</v>
      </c>
      <c r="B356" s="173">
        <v>2376.91552734375</v>
      </c>
      <c r="C356">
        <v>2.5168200000000001</v>
      </c>
    </row>
    <row r="357" spans="1:3" x14ac:dyDescent="0.35">
      <c r="A357" s="176" t="s">
        <v>7154</v>
      </c>
      <c r="B357" s="173">
        <v>2424.958740234375</v>
      </c>
      <c r="C357">
        <v>1.166725</v>
      </c>
    </row>
    <row r="358" spans="1:3" x14ac:dyDescent="0.35">
      <c r="A358" s="176" t="s">
        <v>7155</v>
      </c>
      <c r="B358" s="173">
        <v>2429.001220703125</v>
      </c>
      <c r="C358">
        <v>1.253333</v>
      </c>
    </row>
    <row r="359" spans="1:3" x14ac:dyDescent="0.35">
      <c r="A359" s="176" t="s">
        <v>7156</v>
      </c>
      <c r="B359" s="173">
        <v>2466.655517578125</v>
      </c>
      <c r="C359">
        <v>1.9600489999999999</v>
      </c>
    </row>
    <row r="360" spans="1:3" x14ac:dyDescent="0.35">
      <c r="A360" s="176" t="s">
        <v>7157</v>
      </c>
      <c r="B360" s="173">
        <v>2531.6689453125</v>
      </c>
      <c r="C360">
        <v>2.6202399999999999</v>
      </c>
    </row>
    <row r="361" spans="1:3" x14ac:dyDescent="0.35">
      <c r="A361" s="176" t="s">
        <v>7158</v>
      </c>
      <c r="B361" s="173">
        <v>2521.609375</v>
      </c>
      <c r="C361">
        <v>1.7897909999999999</v>
      </c>
    </row>
    <row r="362" spans="1:3" x14ac:dyDescent="0.35">
      <c r="A362" s="176" t="s">
        <v>7159</v>
      </c>
      <c r="B362" s="173">
        <v>2501.395263671875</v>
      </c>
      <c r="C362">
        <v>2.6785510000000001</v>
      </c>
    </row>
    <row r="363" spans="1:3" x14ac:dyDescent="0.35">
      <c r="A363" s="176" t="s">
        <v>7160</v>
      </c>
      <c r="B363" s="173">
        <v>2518.976806640625</v>
      </c>
      <c r="C363">
        <v>1.898501</v>
      </c>
    </row>
    <row r="364" spans="1:3" x14ac:dyDescent="0.35">
      <c r="A364" s="176" t="s">
        <v>7161</v>
      </c>
      <c r="B364" s="173">
        <v>2540.459716796875</v>
      </c>
      <c r="C364">
        <v>1.526197</v>
      </c>
    </row>
    <row r="365" spans="1:3" x14ac:dyDescent="0.35">
      <c r="A365" s="176" t="s">
        <v>7162</v>
      </c>
      <c r="B365" s="173">
        <v>2539.002685546875</v>
      </c>
      <c r="C365">
        <v>2.019666</v>
      </c>
    </row>
    <row r="366" spans="1:3" x14ac:dyDescent="0.35">
      <c r="A366" s="176" t="s">
        <v>7163</v>
      </c>
      <c r="B366" s="173">
        <v>2535.147705078125</v>
      </c>
      <c r="C366">
        <v>1.3400540000000001</v>
      </c>
    </row>
    <row r="367" spans="1:3" x14ac:dyDescent="0.35">
      <c r="A367" s="176" t="s">
        <v>7164</v>
      </c>
      <c r="B367" s="173">
        <v>2465.62109375</v>
      </c>
      <c r="C367">
        <v>1.6831970000000001</v>
      </c>
    </row>
    <row r="368" spans="1:3" x14ac:dyDescent="0.35">
      <c r="A368" s="176" t="s">
        <v>7165</v>
      </c>
      <c r="B368" s="173">
        <v>2508.352294921875</v>
      </c>
      <c r="C368">
        <v>1.327939</v>
      </c>
    </row>
    <row r="369" spans="1:3" x14ac:dyDescent="0.35">
      <c r="A369" s="176" t="s">
        <v>7166</v>
      </c>
      <c r="B369" s="173">
        <v>2457.630126953125</v>
      </c>
      <c r="C369">
        <v>1.752351</v>
      </c>
    </row>
    <row r="370" spans="1:3" x14ac:dyDescent="0.35">
      <c r="A370" s="176" t="s">
        <v>7167</v>
      </c>
      <c r="B370" s="173">
        <v>2444.185302734375</v>
      </c>
      <c r="C370">
        <v>1.0259229999999999</v>
      </c>
    </row>
    <row r="371" spans="1:3" x14ac:dyDescent="0.35">
      <c r="A371" s="176" t="s">
        <v>7168</v>
      </c>
      <c r="B371" s="173">
        <v>2449.732421875</v>
      </c>
      <c r="C371">
        <v>1.043728</v>
      </c>
    </row>
    <row r="372" spans="1:3" x14ac:dyDescent="0.35">
      <c r="A372" s="176" t="s">
        <v>7169</v>
      </c>
      <c r="B372" s="173">
        <v>2398.0693359375</v>
      </c>
      <c r="C372">
        <v>1.129783</v>
      </c>
    </row>
    <row r="373" spans="1:3" x14ac:dyDescent="0.35">
      <c r="A373" s="176" t="s">
        <v>7170</v>
      </c>
      <c r="B373" s="173">
        <v>2436.335205078125</v>
      </c>
      <c r="C373">
        <v>0.88287300000000002</v>
      </c>
    </row>
    <row r="374" spans="1:3" x14ac:dyDescent="0.35">
      <c r="A374" s="176" t="s">
        <v>7171</v>
      </c>
      <c r="B374" s="173">
        <v>2412.87744140625</v>
      </c>
      <c r="C374">
        <v>0.75333099999999997</v>
      </c>
    </row>
    <row r="375" spans="1:3" x14ac:dyDescent="0.35">
      <c r="A375" s="176" t="s">
        <v>7172</v>
      </c>
      <c r="B375" s="173">
        <v>2421.715087890625</v>
      </c>
      <c r="C375">
        <v>1.001536</v>
      </c>
    </row>
    <row r="376" spans="1:3" x14ac:dyDescent="0.35">
      <c r="A376" s="176" t="s">
        <v>7173</v>
      </c>
      <c r="B376" s="173">
        <v>2435.582763671875</v>
      </c>
      <c r="C376">
        <v>0.778918</v>
      </c>
    </row>
    <row r="377" spans="1:3" x14ac:dyDescent="0.35">
      <c r="A377" s="176" t="s">
        <v>7174</v>
      </c>
      <c r="B377" s="173">
        <v>2446.582275390625</v>
      </c>
      <c r="C377">
        <v>1.1233740000000001</v>
      </c>
    </row>
    <row r="378" spans="1:3" x14ac:dyDescent="0.35">
      <c r="A378" s="176" t="s">
        <v>7175</v>
      </c>
      <c r="B378" s="173">
        <v>2428.484375</v>
      </c>
      <c r="C378">
        <v>1.2419789999999999</v>
      </c>
    </row>
    <row r="379" spans="1:3" x14ac:dyDescent="0.35">
      <c r="A379" s="176" t="s">
        <v>7176</v>
      </c>
      <c r="B379" s="173">
        <v>2445.313232421875</v>
      </c>
      <c r="C379">
        <v>1.4281250000000001</v>
      </c>
    </row>
    <row r="380" spans="1:3" x14ac:dyDescent="0.35">
      <c r="A380" s="176" t="s">
        <v>7177</v>
      </c>
      <c r="B380" s="173">
        <v>2495.142822265625</v>
      </c>
      <c r="C380">
        <v>2.4583020000000002</v>
      </c>
    </row>
    <row r="381" spans="1:3" x14ac:dyDescent="0.35">
      <c r="A381" s="176" t="s">
        <v>7178</v>
      </c>
      <c r="B381" s="173">
        <v>2419.176513671875</v>
      </c>
      <c r="C381">
        <v>0.71990799999999999</v>
      </c>
    </row>
    <row r="382" spans="1:3" x14ac:dyDescent="0.35">
      <c r="A382" s="176" t="s">
        <v>7179</v>
      </c>
      <c r="B382" s="173">
        <v>2355.5263671875</v>
      </c>
      <c r="C382">
        <v>2.9237890000000002</v>
      </c>
    </row>
    <row r="383" spans="1:3" x14ac:dyDescent="0.35">
      <c r="A383" s="176" t="s">
        <v>7180</v>
      </c>
      <c r="B383" s="173">
        <v>2368.31298828125</v>
      </c>
      <c r="C383">
        <v>1.8463290000000001</v>
      </c>
    </row>
    <row r="384" spans="1:3" x14ac:dyDescent="0.35">
      <c r="A384" s="176" t="s">
        <v>7181</v>
      </c>
      <c r="B384" s="173">
        <v>2373.248779296875</v>
      </c>
      <c r="C384">
        <v>1.1649510000000001</v>
      </c>
    </row>
    <row r="385" spans="1:3" x14ac:dyDescent="0.35">
      <c r="A385" s="176" t="s">
        <v>7182</v>
      </c>
      <c r="B385" s="173">
        <v>2398.116943359375</v>
      </c>
      <c r="C385">
        <v>1.324443</v>
      </c>
    </row>
    <row r="386" spans="1:3" x14ac:dyDescent="0.35">
      <c r="A386" s="176" t="s">
        <v>7183</v>
      </c>
      <c r="B386" s="173">
        <v>2415.247802734375</v>
      </c>
      <c r="C386">
        <v>1.280132</v>
      </c>
    </row>
    <row r="387" spans="1:3" x14ac:dyDescent="0.35">
      <c r="A387" s="176" t="s">
        <v>7184</v>
      </c>
      <c r="B387" s="173">
        <v>2383.540771484375</v>
      </c>
      <c r="C387">
        <v>1.338284</v>
      </c>
    </row>
    <row r="388" spans="1:3" x14ac:dyDescent="0.35">
      <c r="A388" s="176" t="s">
        <v>7185</v>
      </c>
      <c r="B388" s="173">
        <v>2410.089599609375</v>
      </c>
      <c r="C388">
        <v>0.73044399999999998</v>
      </c>
    </row>
    <row r="389" spans="1:3" x14ac:dyDescent="0.35">
      <c r="A389" s="176" t="s">
        <v>7186</v>
      </c>
      <c r="B389" s="173">
        <v>2385.48095703125</v>
      </c>
      <c r="C389">
        <v>0.88905500000000004</v>
      </c>
    </row>
    <row r="390" spans="1:3" x14ac:dyDescent="0.35">
      <c r="A390" s="176" t="s">
        <v>7187</v>
      </c>
      <c r="B390" s="173">
        <v>2397.2646484375</v>
      </c>
      <c r="C390">
        <v>1.283685</v>
      </c>
    </row>
    <row r="391" spans="1:3" x14ac:dyDescent="0.35">
      <c r="A391" s="176" t="s">
        <v>7188</v>
      </c>
      <c r="B391" s="173">
        <v>2374.54931640625</v>
      </c>
      <c r="C391">
        <v>1.4364440000000001</v>
      </c>
    </row>
    <row r="392" spans="1:3" x14ac:dyDescent="0.35">
      <c r="A392" s="176" t="s">
        <v>7189</v>
      </c>
      <c r="B392" s="173">
        <v>2379.091796875</v>
      </c>
      <c r="C392">
        <v>1.459152</v>
      </c>
    </row>
    <row r="393" spans="1:3" x14ac:dyDescent="0.35">
      <c r="A393" s="176" t="s">
        <v>7190</v>
      </c>
      <c r="B393" s="173">
        <v>2369.10693359375</v>
      </c>
      <c r="C393">
        <v>1.162847</v>
      </c>
    </row>
    <row r="394" spans="1:3" x14ac:dyDescent="0.35">
      <c r="A394" s="176" t="s">
        <v>7191</v>
      </c>
      <c r="B394" s="173">
        <v>2326.278076171875</v>
      </c>
      <c r="C394">
        <v>2.1371310000000001</v>
      </c>
    </row>
    <row r="395" spans="1:3" x14ac:dyDescent="0.35">
      <c r="A395" s="176" t="s">
        <v>7192</v>
      </c>
      <c r="B395" s="173">
        <v>2325.994140625</v>
      </c>
      <c r="C395">
        <v>1.558333</v>
      </c>
    </row>
    <row r="396" spans="1:3" x14ac:dyDescent="0.35">
      <c r="A396" s="176" t="s">
        <v>7193</v>
      </c>
      <c r="B396" s="173">
        <v>2345.25537109375</v>
      </c>
      <c r="C396">
        <v>1.330395</v>
      </c>
    </row>
    <row r="397" spans="1:3" x14ac:dyDescent="0.35">
      <c r="A397" s="176" t="s">
        <v>7194</v>
      </c>
      <c r="B397" s="173">
        <v>2328.3603515625</v>
      </c>
      <c r="C397">
        <v>0.960476</v>
      </c>
    </row>
    <row r="398" spans="1:3" x14ac:dyDescent="0.35">
      <c r="A398" s="176" t="s">
        <v>7195</v>
      </c>
      <c r="B398" s="173">
        <v>2350.792236328125</v>
      </c>
      <c r="C398">
        <v>1.0756749999999999</v>
      </c>
    </row>
    <row r="399" spans="1:3" x14ac:dyDescent="0.35">
      <c r="A399" s="176" t="s">
        <v>7196</v>
      </c>
      <c r="B399" s="173">
        <v>2367.544921875</v>
      </c>
      <c r="C399">
        <v>1.354881</v>
      </c>
    </row>
    <row r="400" spans="1:3" x14ac:dyDescent="0.35">
      <c r="A400" s="176" t="s">
        <v>7197</v>
      </c>
      <c r="B400" s="173">
        <v>2381.07958984375</v>
      </c>
      <c r="C400">
        <v>0.921265</v>
      </c>
    </row>
    <row r="401" spans="1:3" x14ac:dyDescent="0.35">
      <c r="A401" s="176" t="s">
        <v>7198</v>
      </c>
      <c r="B401" s="173">
        <v>2373.176513671875</v>
      </c>
      <c r="C401">
        <v>0.73415200000000003</v>
      </c>
    </row>
    <row r="402" spans="1:3" x14ac:dyDescent="0.35">
      <c r="A402" s="176" t="s">
        <v>7199</v>
      </c>
      <c r="B402" s="173">
        <v>2412.739501953125</v>
      </c>
      <c r="C402">
        <v>0.99992899999999996</v>
      </c>
    </row>
    <row r="403" spans="1:3" x14ac:dyDescent="0.35">
      <c r="A403" s="176" t="s">
        <v>7200</v>
      </c>
      <c r="B403" s="173">
        <v>2401.665771484375</v>
      </c>
      <c r="C403">
        <v>0.78347999999999995</v>
      </c>
    </row>
    <row r="404" spans="1:3" x14ac:dyDescent="0.35">
      <c r="A404" s="176" t="s">
        <v>7201</v>
      </c>
      <c r="B404" s="173">
        <v>2390.071533203125</v>
      </c>
      <c r="C404">
        <v>0.830905</v>
      </c>
    </row>
    <row r="405" spans="1:3" x14ac:dyDescent="0.35">
      <c r="A405" s="176" t="s">
        <v>7202</v>
      </c>
      <c r="B405" s="173">
        <v>2493.23828125</v>
      </c>
      <c r="C405">
        <v>2.542932</v>
      </c>
    </row>
    <row r="406" spans="1:3" x14ac:dyDescent="0.35">
      <c r="A406" s="176" t="s">
        <v>7203</v>
      </c>
      <c r="B406" s="173">
        <v>2540.704833984375</v>
      </c>
      <c r="C406">
        <v>3.6982699999999999</v>
      </c>
    </row>
    <row r="407" spans="1:3" x14ac:dyDescent="0.35">
      <c r="A407" s="176" t="s">
        <v>7204</v>
      </c>
      <c r="B407" s="173">
        <v>2520.35546875</v>
      </c>
      <c r="C407">
        <v>1.6755690000000001</v>
      </c>
    </row>
    <row r="408" spans="1:3" x14ac:dyDescent="0.35">
      <c r="A408" s="176" t="s">
        <v>7205</v>
      </c>
      <c r="B408" s="173">
        <v>2475.160888671875</v>
      </c>
      <c r="C408">
        <v>2.10189</v>
      </c>
    </row>
    <row r="409" spans="1:3" x14ac:dyDescent="0.35">
      <c r="A409" s="176" t="s">
        <v>7206</v>
      </c>
      <c r="B409" s="173">
        <v>2479.65625</v>
      </c>
      <c r="C409">
        <v>1.6405110000000001</v>
      </c>
    </row>
    <row r="410" spans="1:3" x14ac:dyDescent="0.35">
      <c r="A410" s="176" t="s">
        <v>7207</v>
      </c>
      <c r="B410" s="173">
        <v>2512.49951171875</v>
      </c>
      <c r="C410">
        <v>1.4845619999999999</v>
      </c>
    </row>
    <row r="411" spans="1:3" x14ac:dyDescent="0.35">
      <c r="A411" s="176" t="s">
        <v>7208</v>
      </c>
      <c r="B411" s="173">
        <v>2562.47412109375</v>
      </c>
      <c r="C411">
        <v>2.3685610000000001</v>
      </c>
    </row>
    <row r="412" spans="1:3" x14ac:dyDescent="0.35">
      <c r="A412" s="176" t="s">
        <v>7209</v>
      </c>
      <c r="B412" s="173">
        <v>2560.67578125</v>
      </c>
      <c r="C412">
        <v>1.314703</v>
      </c>
    </row>
    <row r="413" spans="1:3" x14ac:dyDescent="0.35">
      <c r="A413" s="176" t="s">
        <v>7210</v>
      </c>
      <c r="B413" s="173">
        <v>2576.57666015625</v>
      </c>
      <c r="C413">
        <v>1.883397</v>
      </c>
    </row>
    <row r="414" spans="1:3" x14ac:dyDescent="0.35">
      <c r="A414" s="176" t="s">
        <v>7211</v>
      </c>
      <c r="B414" s="173">
        <v>2571.84423828125</v>
      </c>
      <c r="C414">
        <v>1.1632039999999999</v>
      </c>
    </row>
    <row r="415" spans="1:3" x14ac:dyDescent="0.35">
      <c r="A415" s="176" t="s">
        <v>7212</v>
      </c>
      <c r="B415" s="173">
        <v>2565.2666015625</v>
      </c>
      <c r="C415">
        <v>1.2658389999999999</v>
      </c>
    </row>
    <row r="416" spans="1:3" x14ac:dyDescent="0.35">
      <c r="A416" s="176" t="s">
        <v>7213</v>
      </c>
      <c r="B416" s="173">
        <v>2540.98876953125</v>
      </c>
      <c r="C416">
        <v>0.88685800000000004</v>
      </c>
    </row>
    <row r="417" spans="1:3" x14ac:dyDescent="0.35">
      <c r="A417" s="176" t="s">
        <v>7214</v>
      </c>
      <c r="B417" s="173">
        <v>2520.73388671875</v>
      </c>
      <c r="C417">
        <v>0.99072199999999999</v>
      </c>
    </row>
    <row r="418" spans="1:3" x14ac:dyDescent="0.35">
      <c r="A418" s="176" t="s">
        <v>7215</v>
      </c>
      <c r="B418" s="173">
        <v>2528.353271484375</v>
      </c>
      <c r="C418">
        <v>1.7938639999999999</v>
      </c>
    </row>
    <row r="419" spans="1:3" x14ac:dyDescent="0.35">
      <c r="A419" s="176" t="s">
        <v>7216</v>
      </c>
      <c r="B419" s="173">
        <v>2572.64892578125</v>
      </c>
      <c r="C419">
        <v>1.5469409999999999</v>
      </c>
    </row>
    <row r="420" spans="1:3" x14ac:dyDescent="0.35">
      <c r="A420" s="176" t="s">
        <v>7217</v>
      </c>
      <c r="B420" s="173">
        <v>2531.42919921875</v>
      </c>
      <c r="C420">
        <v>0.82756700000000005</v>
      </c>
    </row>
    <row r="421" spans="1:3" x14ac:dyDescent="0.35">
      <c r="A421" s="176" t="s">
        <v>7218</v>
      </c>
      <c r="B421" s="173">
        <v>2523.526123046875</v>
      </c>
      <c r="C421">
        <v>0.77909200000000001</v>
      </c>
    </row>
    <row r="422" spans="1:3" x14ac:dyDescent="0.35">
      <c r="A422" s="176" t="s">
        <v>7219</v>
      </c>
      <c r="B422" s="173">
        <v>2503.7919921875</v>
      </c>
      <c r="C422">
        <v>0.85256699999999996</v>
      </c>
    </row>
    <row r="423" spans="1:3" x14ac:dyDescent="0.35">
      <c r="A423" s="176" t="s">
        <v>7220</v>
      </c>
      <c r="B423" s="173">
        <v>2480.839599609375</v>
      </c>
      <c r="C423">
        <v>1.189702</v>
      </c>
    </row>
    <row r="424" spans="1:3" x14ac:dyDescent="0.35">
      <c r="A424" s="176" t="s">
        <v>7221</v>
      </c>
      <c r="B424" s="173">
        <v>2477.384765625</v>
      </c>
      <c r="C424">
        <v>0.60514400000000002</v>
      </c>
    </row>
    <row r="425" spans="1:3" x14ac:dyDescent="0.35">
      <c r="A425" s="176" t="s">
        <v>7222</v>
      </c>
      <c r="B425" s="173">
        <v>2454.479736328125</v>
      </c>
      <c r="C425">
        <v>0.87095999999999996</v>
      </c>
    </row>
    <row r="426" spans="1:3" x14ac:dyDescent="0.35">
      <c r="A426" s="176" t="s">
        <v>7223</v>
      </c>
      <c r="B426" s="173">
        <v>2445.34619140625</v>
      </c>
      <c r="C426">
        <v>0.82265100000000002</v>
      </c>
    </row>
    <row r="427" spans="1:3" x14ac:dyDescent="0.35">
      <c r="A427" s="176" t="s">
        <v>7224</v>
      </c>
      <c r="B427" s="173">
        <v>2430.62841796875</v>
      </c>
      <c r="C427">
        <v>1.345863</v>
      </c>
    </row>
    <row r="428" spans="1:3" x14ac:dyDescent="0.35">
      <c r="A428" s="176" t="s">
        <v>7225</v>
      </c>
      <c r="B428" s="173">
        <v>2424.002685546875</v>
      </c>
      <c r="C428">
        <v>0.69643200000000005</v>
      </c>
    </row>
    <row r="429" spans="1:3" x14ac:dyDescent="0.35">
      <c r="A429" s="176" t="s">
        <v>7226</v>
      </c>
      <c r="B429" s="173">
        <v>2421.49462890625</v>
      </c>
      <c r="C429">
        <v>0.68170299999999995</v>
      </c>
    </row>
    <row r="430" spans="1:3" x14ac:dyDescent="0.35">
      <c r="A430" s="176" t="s">
        <v>7227</v>
      </c>
      <c r="B430" s="173">
        <v>2406.01953125</v>
      </c>
      <c r="C430">
        <v>0.82184299999999999</v>
      </c>
    </row>
    <row r="431" spans="1:3" x14ac:dyDescent="0.35">
      <c r="A431" s="176" t="s">
        <v>7228</v>
      </c>
      <c r="B431" s="173">
        <v>2400.387939453125</v>
      </c>
      <c r="C431">
        <v>1.6726490000000001</v>
      </c>
    </row>
    <row r="432" spans="1:3" x14ac:dyDescent="0.35">
      <c r="A432" s="176" t="s">
        <v>7229</v>
      </c>
      <c r="B432" s="173">
        <v>2445.440673828125</v>
      </c>
      <c r="C432">
        <v>2.0084930000000001</v>
      </c>
    </row>
    <row r="433" spans="1:3" x14ac:dyDescent="0.35">
      <c r="A433" s="176" t="s">
        <v>7230</v>
      </c>
      <c r="B433" s="173">
        <v>2438.578857421875</v>
      </c>
      <c r="C433">
        <v>0.99178200000000005</v>
      </c>
    </row>
    <row r="434" spans="1:3" x14ac:dyDescent="0.35">
      <c r="A434" s="176" t="s">
        <v>7231</v>
      </c>
      <c r="B434" s="173">
        <v>2483.6318359375</v>
      </c>
      <c r="C434">
        <v>1.2670779999999999</v>
      </c>
    </row>
    <row r="435" spans="1:3" x14ac:dyDescent="0.35">
      <c r="A435" s="176" t="s">
        <v>7232</v>
      </c>
      <c r="B435" s="173">
        <v>2502.37255859375</v>
      </c>
      <c r="C435">
        <v>1.4130879999999999</v>
      </c>
    </row>
    <row r="436" spans="1:3" x14ac:dyDescent="0.35">
      <c r="A436" s="176" t="s">
        <v>7233</v>
      </c>
      <c r="B436" s="173">
        <v>2454.479736328125</v>
      </c>
      <c r="C436">
        <v>1.471687</v>
      </c>
    </row>
    <row r="437" spans="1:3" x14ac:dyDescent="0.35">
      <c r="A437" s="176" t="s">
        <v>7234</v>
      </c>
      <c r="B437" s="173">
        <v>2451.451416015625</v>
      </c>
      <c r="C437">
        <v>1.703829</v>
      </c>
    </row>
    <row r="438" spans="1:3" x14ac:dyDescent="0.35">
      <c r="A438" s="176" t="s">
        <v>7235</v>
      </c>
      <c r="B438" s="173">
        <v>2483.584228515625</v>
      </c>
      <c r="C438">
        <v>1.348015</v>
      </c>
    </row>
    <row r="439" spans="1:3" x14ac:dyDescent="0.35">
      <c r="A439" s="176" t="s">
        <v>7236</v>
      </c>
      <c r="B439" s="173">
        <v>2458.123779296875</v>
      </c>
      <c r="C439">
        <v>0.93006800000000001</v>
      </c>
    </row>
    <row r="440" spans="1:3" x14ac:dyDescent="0.35">
      <c r="A440" s="176" t="s">
        <v>7237</v>
      </c>
      <c r="B440" s="173">
        <v>2524.8037109375</v>
      </c>
      <c r="C440">
        <v>1.892865</v>
      </c>
    </row>
    <row r="441" spans="1:3" x14ac:dyDescent="0.35">
      <c r="A441" s="176" t="s">
        <v>7238</v>
      </c>
      <c r="B441" s="173">
        <v>2542.45556640625</v>
      </c>
      <c r="C441">
        <v>2.0380750000000001</v>
      </c>
    </row>
    <row r="442" spans="1:3" x14ac:dyDescent="0.35">
      <c r="A442" s="176" t="s">
        <v>7239</v>
      </c>
      <c r="B442" s="173">
        <v>2507.956298828125</v>
      </c>
      <c r="C442">
        <v>1.649842</v>
      </c>
    </row>
    <row r="443" spans="1:3" x14ac:dyDescent="0.35">
      <c r="A443" s="176" t="s">
        <v>7240</v>
      </c>
      <c r="B443" s="173">
        <v>2412.361083984375</v>
      </c>
      <c r="C443">
        <v>4.5695490000000003</v>
      </c>
    </row>
    <row r="444" spans="1:3" x14ac:dyDescent="0.35">
      <c r="A444" s="176" t="s">
        <v>7241</v>
      </c>
      <c r="B444" s="173">
        <v>2457.461181640625</v>
      </c>
      <c r="C444">
        <v>1.38836</v>
      </c>
    </row>
    <row r="445" spans="1:3" x14ac:dyDescent="0.35">
      <c r="A445" s="176" t="s">
        <v>7242</v>
      </c>
      <c r="B445" s="173">
        <v>2461.342041015625</v>
      </c>
      <c r="C445">
        <v>1.4624619999999999</v>
      </c>
    </row>
    <row r="446" spans="1:3" x14ac:dyDescent="0.35">
      <c r="A446" s="176" t="s">
        <v>7243</v>
      </c>
      <c r="B446" s="173">
        <v>2482.022705078125</v>
      </c>
      <c r="C446">
        <v>1.5918099999999999</v>
      </c>
    </row>
    <row r="447" spans="1:3" x14ac:dyDescent="0.35">
      <c r="A447" s="176" t="s">
        <v>7244</v>
      </c>
      <c r="B447" s="173">
        <v>2472.368408203125</v>
      </c>
      <c r="C447">
        <v>1.5813820000000001</v>
      </c>
    </row>
    <row r="448" spans="1:3" x14ac:dyDescent="0.35">
      <c r="A448" s="176" t="s">
        <v>7245</v>
      </c>
      <c r="B448" s="173">
        <v>2430.722900390625</v>
      </c>
      <c r="C448">
        <v>2.7440389999999999</v>
      </c>
    </row>
    <row r="449" spans="1:3" x14ac:dyDescent="0.35">
      <c r="A449" s="176" t="s">
        <v>7246</v>
      </c>
      <c r="B449" s="173">
        <v>2438.862548828125</v>
      </c>
      <c r="C449">
        <v>2.3667940000000001</v>
      </c>
    </row>
    <row r="450" spans="1:3" x14ac:dyDescent="0.35">
      <c r="A450" s="176" t="s">
        <v>7247</v>
      </c>
      <c r="B450" s="173">
        <v>2436.49658203125</v>
      </c>
      <c r="C450">
        <v>2.014615</v>
      </c>
    </row>
    <row r="451" spans="1:3" x14ac:dyDescent="0.35">
      <c r="A451" s="176" t="s">
        <v>7248</v>
      </c>
      <c r="B451" s="173">
        <v>2493.853515625</v>
      </c>
      <c r="C451">
        <v>1.980667</v>
      </c>
    </row>
    <row r="452" spans="1:3" x14ac:dyDescent="0.35">
      <c r="A452" s="176" t="s">
        <v>7249</v>
      </c>
      <c r="B452" s="173">
        <v>2507.009765625</v>
      </c>
      <c r="C452">
        <v>1.6382380000000001</v>
      </c>
    </row>
    <row r="453" spans="1:3" x14ac:dyDescent="0.35">
      <c r="A453" s="176" t="s">
        <v>7250</v>
      </c>
      <c r="B453" s="173">
        <v>2496.456787109375</v>
      </c>
      <c r="C453">
        <v>1.697446</v>
      </c>
    </row>
    <row r="454" spans="1:3" x14ac:dyDescent="0.35">
      <c r="A454" s="176" t="s">
        <v>7251</v>
      </c>
      <c r="B454" s="173">
        <v>2462.00439453125</v>
      </c>
      <c r="C454">
        <v>1.4957450000000001</v>
      </c>
    </row>
    <row r="455" spans="1:3" x14ac:dyDescent="0.35">
      <c r="A455" s="176" t="s">
        <v>7252</v>
      </c>
      <c r="B455" s="173">
        <v>2444.58935546875</v>
      </c>
      <c r="C455">
        <v>1.0619559999999999</v>
      </c>
    </row>
    <row r="456" spans="1:3" x14ac:dyDescent="0.35">
      <c r="A456" s="176" t="s">
        <v>7253</v>
      </c>
      <c r="B456" s="173">
        <v>2448.2802734375</v>
      </c>
      <c r="C456">
        <v>1.102484</v>
      </c>
    </row>
    <row r="457" spans="1:3" x14ac:dyDescent="0.35">
      <c r="A457" s="176" t="s">
        <v>7254</v>
      </c>
      <c r="B457" s="173">
        <v>2439.572265625</v>
      </c>
      <c r="C457">
        <v>1.5230109999999999</v>
      </c>
    </row>
    <row r="458" spans="1:3" x14ac:dyDescent="0.35">
      <c r="A458" s="176" t="s">
        <v>7255</v>
      </c>
      <c r="B458" s="173">
        <v>2442.885009765625</v>
      </c>
      <c r="C458">
        <v>1.146525</v>
      </c>
    </row>
    <row r="459" spans="1:3" x14ac:dyDescent="0.35">
      <c r="A459" s="176" t="s">
        <v>7256</v>
      </c>
      <c r="B459" s="173">
        <v>2441.560546875</v>
      </c>
      <c r="C459">
        <v>1.944364</v>
      </c>
    </row>
    <row r="460" spans="1:3" x14ac:dyDescent="0.35">
      <c r="A460" s="176" t="s">
        <v>7257</v>
      </c>
      <c r="B460" s="173">
        <v>2412.076904296875</v>
      </c>
      <c r="C460">
        <v>2.009134</v>
      </c>
    </row>
    <row r="461" spans="1:3" x14ac:dyDescent="0.35">
      <c r="A461" s="176" t="s">
        <v>7258</v>
      </c>
      <c r="B461" s="173">
        <v>2391.869873046875</v>
      </c>
      <c r="C461">
        <v>1.9828570000000001</v>
      </c>
    </row>
    <row r="462" spans="1:3" x14ac:dyDescent="0.35">
      <c r="A462" s="176" t="s">
        <v>7259</v>
      </c>
      <c r="B462" s="173">
        <v>2380.890625</v>
      </c>
      <c r="C462">
        <v>1.3953409999999999</v>
      </c>
    </row>
    <row r="463" spans="1:3" x14ac:dyDescent="0.35">
      <c r="A463" s="176" t="s">
        <v>7260</v>
      </c>
      <c r="B463" s="173">
        <v>2377.056884765625</v>
      </c>
      <c r="C463">
        <v>0.63209099999999996</v>
      </c>
    </row>
    <row r="464" spans="1:3" x14ac:dyDescent="0.35">
      <c r="A464" s="176" t="s">
        <v>7261</v>
      </c>
      <c r="B464" s="173">
        <v>2381.50537109375</v>
      </c>
      <c r="C464">
        <v>0.86279700000000004</v>
      </c>
    </row>
    <row r="465" spans="1:3" x14ac:dyDescent="0.35">
      <c r="A465" s="176" t="s">
        <v>7262</v>
      </c>
      <c r="B465" s="173">
        <v>2360.58837890625</v>
      </c>
      <c r="C465">
        <v>0.88551500000000005</v>
      </c>
    </row>
    <row r="466" spans="1:3" x14ac:dyDescent="0.35">
      <c r="A466" s="176" t="s">
        <v>7263</v>
      </c>
      <c r="B466" s="173">
        <v>2357.3701171875</v>
      </c>
      <c r="C466">
        <v>0.75721499999999997</v>
      </c>
    </row>
    <row r="467" spans="1:3" x14ac:dyDescent="0.35">
      <c r="A467" s="176" t="s">
        <v>7264</v>
      </c>
      <c r="B467" s="173">
        <v>2351.26513671875</v>
      </c>
      <c r="C467">
        <v>0.73278299999999996</v>
      </c>
    </row>
    <row r="468" spans="1:3" x14ac:dyDescent="0.35">
      <c r="A468" s="176" t="s">
        <v>7265</v>
      </c>
      <c r="B468" s="173">
        <v>2336.07421875</v>
      </c>
      <c r="C468">
        <v>0.85399099999999994</v>
      </c>
    </row>
    <row r="469" spans="1:3" x14ac:dyDescent="0.35">
      <c r="A469" s="176" t="s">
        <v>7266</v>
      </c>
      <c r="B469" s="173">
        <v>2328.9755859375</v>
      </c>
      <c r="C469">
        <v>1.780454</v>
      </c>
    </row>
    <row r="470" spans="1:3" x14ac:dyDescent="0.35">
      <c r="A470" s="176" t="s">
        <v>7267</v>
      </c>
      <c r="B470" s="173">
        <v>2334.27587890625</v>
      </c>
      <c r="C470">
        <v>0.96733899999999995</v>
      </c>
    </row>
    <row r="471" spans="1:3" x14ac:dyDescent="0.35">
      <c r="A471" s="176" t="s">
        <v>7268</v>
      </c>
      <c r="B471" s="173">
        <v>2323.95947265625</v>
      </c>
      <c r="C471">
        <v>0.82717399999999996</v>
      </c>
    </row>
    <row r="472" spans="1:3" x14ac:dyDescent="0.35">
      <c r="A472" s="176" t="s">
        <v>7269</v>
      </c>
      <c r="B472" s="173">
        <v>2338.771484375</v>
      </c>
      <c r="C472">
        <v>1.1760079999999999</v>
      </c>
    </row>
    <row r="473" spans="1:3" x14ac:dyDescent="0.35">
      <c r="A473" s="176" t="s">
        <v>7270</v>
      </c>
      <c r="B473" s="173">
        <v>2351.880615234375</v>
      </c>
      <c r="C473">
        <v>1.2145030000000001</v>
      </c>
    </row>
    <row r="474" spans="1:3" x14ac:dyDescent="0.35">
      <c r="A474" s="176" t="s">
        <v>7271</v>
      </c>
      <c r="B474" s="173">
        <v>2352.1171875</v>
      </c>
      <c r="C474">
        <v>1.44834</v>
      </c>
    </row>
    <row r="475" spans="1:3" x14ac:dyDescent="0.35">
      <c r="A475" s="176" t="s">
        <v>7272</v>
      </c>
      <c r="B475" s="173">
        <v>2329.685546875</v>
      </c>
      <c r="C475">
        <v>1.03891</v>
      </c>
    </row>
    <row r="476" spans="1:3" x14ac:dyDescent="0.35">
      <c r="A476" s="176" t="s">
        <v>7273</v>
      </c>
      <c r="B476" s="173">
        <v>2333.518798828125</v>
      </c>
      <c r="C476">
        <v>0.77202400000000004</v>
      </c>
    </row>
    <row r="477" spans="1:3" x14ac:dyDescent="0.35">
      <c r="A477" s="176" t="s">
        <v>7274</v>
      </c>
      <c r="B477" s="173">
        <v>2323.72265625</v>
      </c>
      <c r="C477">
        <v>1.314549</v>
      </c>
    </row>
    <row r="478" spans="1:3" x14ac:dyDescent="0.35">
      <c r="A478" s="176" t="s">
        <v>7275</v>
      </c>
      <c r="B478" s="173">
        <v>2311.749755859375</v>
      </c>
      <c r="C478">
        <v>1.2507630000000001</v>
      </c>
    </row>
    <row r="479" spans="1:3" x14ac:dyDescent="0.35">
      <c r="A479" s="176" t="s">
        <v>7276</v>
      </c>
      <c r="B479" s="173">
        <v>2277.344970703125</v>
      </c>
      <c r="C479">
        <v>1.73804</v>
      </c>
    </row>
    <row r="480" spans="1:3" x14ac:dyDescent="0.35">
      <c r="A480" s="176" t="s">
        <v>7277</v>
      </c>
      <c r="B480" s="173">
        <v>2327.745361328125</v>
      </c>
      <c r="C480">
        <v>1.6280349999999999</v>
      </c>
    </row>
    <row r="481" spans="1:3" x14ac:dyDescent="0.35">
      <c r="A481" s="176" t="s">
        <v>7278</v>
      </c>
      <c r="B481" s="173">
        <v>2316.434326171875</v>
      </c>
      <c r="C481">
        <v>2.1271779999999998</v>
      </c>
    </row>
    <row r="482" spans="1:3" x14ac:dyDescent="0.35">
      <c r="A482" s="176" t="s">
        <v>7279</v>
      </c>
      <c r="B482" s="173">
        <v>2376.8203125</v>
      </c>
      <c r="C482">
        <v>1.5611280000000001</v>
      </c>
    </row>
    <row r="483" spans="1:3" x14ac:dyDescent="0.35">
      <c r="A483" s="176" t="s">
        <v>7280</v>
      </c>
      <c r="B483" s="173">
        <v>2330.8212890625</v>
      </c>
      <c r="C483">
        <v>1.5951610000000001</v>
      </c>
    </row>
    <row r="484" spans="1:3" x14ac:dyDescent="0.35">
      <c r="A484" s="176" t="s">
        <v>7281</v>
      </c>
      <c r="B484" s="173">
        <v>2343.835693359375</v>
      </c>
      <c r="C484">
        <v>1.0632440000000001</v>
      </c>
    </row>
    <row r="485" spans="1:3" x14ac:dyDescent="0.35">
      <c r="A485" s="176" t="s">
        <v>7282</v>
      </c>
      <c r="B485" s="173">
        <v>2352.1171875</v>
      </c>
      <c r="C485">
        <v>1.578627</v>
      </c>
    </row>
    <row r="486" spans="1:3" x14ac:dyDescent="0.35">
      <c r="A486" s="176" t="s">
        <v>7283</v>
      </c>
      <c r="B486" s="173">
        <v>2348.04736328125</v>
      </c>
      <c r="C486">
        <v>1.4493259999999999</v>
      </c>
    </row>
    <row r="487" spans="1:3" x14ac:dyDescent="0.35">
      <c r="A487" s="176" t="s">
        <v>7284</v>
      </c>
      <c r="B487" s="173">
        <v>2365.273193359375</v>
      </c>
      <c r="C487">
        <v>1.3877360000000001</v>
      </c>
    </row>
    <row r="488" spans="1:3" x14ac:dyDescent="0.35">
      <c r="A488" s="176" t="s">
        <v>7285</v>
      </c>
      <c r="B488" s="173">
        <v>2349.9404296875</v>
      </c>
      <c r="C488">
        <v>1.4123870000000001</v>
      </c>
    </row>
    <row r="489" spans="1:3" x14ac:dyDescent="0.35">
      <c r="A489" s="176" t="s">
        <v>7286</v>
      </c>
      <c r="B489" s="173">
        <v>2395.4189453125</v>
      </c>
      <c r="C489">
        <v>2.613254</v>
      </c>
    </row>
    <row r="490" spans="1:3" x14ac:dyDescent="0.35">
      <c r="A490" s="176" t="s">
        <v>7287</v>
      </c>
      <c r="B490" s="173">
        <v>2423.3408203125</v>
      </c>
      <c r="C490">
        <v>2.1461670000000002</v>
      </c>
    </row>
    <row r="491" spans="1:3" x14ac:dyDescent="0.35">
      <c r="A491" s="176" t="s">
        <v>7288</v>
      </c>
      <c r="B491" s="173">
        <v>2400.387939453125</v>
      </c>
      <c r="C491">
        <v>0.91804799999999998</v>
      </c>
    </row>
    <row r="492" spans="1:3" x14ac:dyDescent="0.35">
      <c r="A492" s="176" t="s">
        <v>7289</v>
      </c>
      <c r="B492" s="173">
        <v>2444.5419921875</v>
      </c>
      <c r="C492">
        <v>1.4896119999999999</v>
      </c>
    </row>
    <row r="493" spans="1:3" x14ac:dyDescent="0.35">
      <c r="A493" s="176" t="s">
        <v>7290</v>
      </c>
      <c r="B493" s="173">
        <v>2427.97802734375</v>
      </c>
      <c r="C493">
        <v>0.79741399999999996</v>
      </c>
    </row>
    <row r="494" spans="1:3" x14ac:dyDescent="0.35">
      <c r="A494" s="176" t="s">
        <v>7291</v>
      </c>
      <c r="B494" s="173">
        <v>2396.649169921875</v>
      </c>
      <c r="C494">
        <v>0.85332200000000002</v>
      </c>
    </row>
    <row r="495" spans="1:3" x14ac:dyDescent="0.35">
      <c r="A495" s="176" t="s">
        <v>7292</v>
      </c>
      <c r="B495" s="173">
        <v>2411.4150390625</v>
      </c>
      <c r="C495">
        <v>0.913184</v>
      </c>
    </row>
    <row r="496" spans="1:3" x14ac:dyDescent="0.35">
      <c r="A496" s="176" t="s">
        <v>7293</v>
      </c>
      <c r="B496" s="173">
        <v>2393.62060546875</v>
      </c>
      <c r="C496">
        <v>1.109809</v>
      </c>
    </row>
    <row r="497" spans="1:3" x14ac:dyDescent="0.35">
      <c r="A497" s="176" t="s">
        <v>7294</v>
      </c>
      <c r="B497" s="173">
        <v>2400.482666015625</v>
      </c>
      <c r="C497">
        <v>1.261711</v>
      </c>
    </row>
    <row r="498" spans="1:3" x14ac:dyDescent="0.35">
      <c r="A498" s="176" t="s">
        <v>7295</v>
      </c>
      <c r="B498" s="173">
        <v>2415.29541015625</v>
      </c>
      <c r="C498">
        <v>1.5669770000000001</v>
      </c>
    </row>
    <row r="499" spans="1:3" x14ac:dyDescent="0.35">
      <c r="A499" s="176" t="s">
        <v>7296</v>
      </c>
      <c r="B499" s="173">
        <v>2405.072998046875</v>
      </c>
      <c r="C499">
        <v>1.4747859999999999</v>
      </c>
    </row>
    <row r="500" spans="1:3" x14ac:dyDescent="0.35">
      <c r="A500" s="176" t="s">
        <v>7297</v>
      </c>
      <c r="B500" s="173">
        <v>2396.129150390625</v>
      </c>
      <c r="C500">
        <v>1.3202430000000001</v>
      </c>
    </row>
    <row r="501" spans="1:3" x14ac:dyDescent="0.35">
      <c r="A501" s="176" t="s">
        <v>7298</v>
      </c>
      <c r="B501" s="173">
        <v>2359.216064453125</v>
      </c>
      <c r="C501">
        <v>1.4013640000000001</v>
      </c>
    </row>
    <row r="502" spans="1:3" x14ac:dyDescent="0.35">
      <c r="A502" s="176" t="s">
        <v>7299</v>
      </c>
      <c r="B502" s="173">
        <v>2364.279541015625</v>
      </c>
      <c r="C502">
        <v>1.206288</v>
      </c>
    </row>
    <row r="503" spans="1:3" x14ac:dyDescent="0.35">
      <c r="A503" s="176" t="s">
        <v>7300</v>
      </c>
      <c r="B503" s="173">
        <v>2365.983154296875</v>
      </c>
      <c r="C503">
        <v>1.735797</v>
      </c>
    </row>
    <row r="504" spans="1:3" x14ac:dyDescent="0.35">
      <c r="A504" s="176" t="s">
        <v>7301</v>
      </c>
      <c r="B504" s="173">
        <v>2357.180908203125</v>
      </c>
      <c r="C504">
        <v>1.701098</v>
      </c>
    </row>
    <row r="505" spans="1:3" x14ac:dyDescent="0.35">
      <c r="A505" s="176" t="s">
        <v>7302</v>
      </c>
      <c r="B505" s="173">
        <v>2376.44189453125</v>
      </c>
      <c r="C505">
        <v>1.245903</v>
      </c>
    </row>
    <row r="506" spans="1:3" x14ac:dyDescent="0.35">
      <c r="A506" s="176" t="s">
        <v>7303</v>
      </c>
      <c r="B506" s="173">
        <v>2336.8310546875</v>
      </c>
      <c r="C506">
        <v>2.7438929999999999</v>
      </c>
    </row>
    <row r="507" spans="1:3" x14ac:dyDescent="0.35">
      <c r="A507" s="176" t="s">
        <v>7304</v>
      </c>
      <c r="B507" s="173">
        <v>2325.8046875</v>
      </c>
      <c r="C507">
        <v>3.761927</v>
      </c>
    </row>
    <row r="508" spans="1:3" x14ac:dyDescent="0.35">
      <c r="A508" s="176" t="s">
        <v>7305</v>
      </c>
      <c r="B508" s="173">
        <v>2320.504638671875</v>
      </c>
      <c r="C508">
        <v>1.76037</v>
      </c>
    </row>
    <row r="509" spans="1:3" x14ac:dyDescent="0.35">
      <c r="A509" s="176" t="s">
        <v>7306</v>
      </c>
      <c r="B509" s="173">
        <v>2352.968994140625</v>
      </c>
      <c r="C509">
        <v>1.25814</v>
      </c>
    </row>
    <row r="510" spans="1:3" x14ac:dyDescent="0.35">
      <c r="A510" s="176" t="s">
        <v>7307</v>
      </c>
      <c r="B510" s="173">
        <v>2372.608642578125</v>
      </c>
      <c r="C510">
        <v>1.1502270000000001</v>
      </c>
    </row>
    <row r="511" spans="1:3" x14ac:dyDescent="0.35">
      <c r="A511" s="176" t="s">
        <v>7308</v>
      </c>
      <c r="B511" s="173">
        <v>2366.9296875</v>
      </c>
      <c r="C511">
        <v>1.3548709999999999</v>
      </c>
    </row>
    <row r="512" spans="1:3" x14ac:dyDescent="0.35">
      <c r="A512" s="176" t="s">
        <v>7309</v>
      </c>
      <c r="B512" s="173">
        <v>2381.647705078125</v>
      </c>
      <c r="C512">
        <v>0.97280999999999995</v>
      </c>
    </row>
    <row r="513" spans="1:3" x14ac:dyDescent="0.35">
      <c r="A513" s="176" t="s">
        <v>7310</v>
      </c>
      <c r="B513" s="173">
        <v>2381.17431640625</v>
      </c>
      <c r="C513">
        <v>1.651327</v>
      </c>
    </row>
    <row r="514" spans="1:3" x14ac:dyDescent="0.35">
      <c r="A514" s="176" t="s">
        <v>7311</v>
      </c>
      <c r="B514" s="173">
        <v>2387.705322265625</v>
      </c>
      <c r="C514">
        <v>2.025658</v>
      </c>
    </row>
    <row r="515" spans="1:3" x14ac:dyDescent="0.35">
      <c r="A515" s="176" t="s">
        <v>7312</v>
      </c>
      <c r="B515" s="173">
        <v>2453.67529296875</v>
      </c>
      <c r="C515">
        <v>1.7493559999999999</v>
      </c>
    </row>
    <row r="516" spans="1:3" x14ac:dyDescent="0.35">
      <c r="A516" s="176" t="s">
        <v>7313</v>
      </c>
      <c r="B516" s="173">
        <v>2483.01611328125</v>
      </c>
      <c r="C516">
        <v>2.1700110000000001</v>
      </c>
    </row>
    <row r="517" spans="1:3" x14ac:dyDescent="0.35">
      <c r="A517" s="176" t="s">
        <v>7314</v>
      </c>
      <c r="B517" s="173">
        <v>2519.787353515625</v>
      </c>
      <c r="C517">
        <v>1.5610550000000001</v>
      </c>
    </row>
    <row r="518" spans="1:3" x14ac:dyDescent="0.35">
      <c r="A518" s="176" t="s">
        <v>7315</v>
      </c>
      <c r="B518" s="173">
        <v>2532.70703125</v>
      </c>
      <c r="C518">
        <v>1.477905</v>
      </c>
    </row>
    <row r="519" spans="1:3" x14ac:dyDescent="0.35">
      <c r="A519" s="176" t="s">
        <v>7316</v>
      </c>
      <c r="B519" s="173">
        <v>2519.314208984375</v>
      </c>
      <c r="C519">
        <v>0.83940400000000004</v>
      </c>
    </row>
    <row r="520" spans="1:3" x14ac:dyDescent="0.35">
      <c r="A520" s="176" t="s">
        <v>7317</v>
      </c>
      <c r="B520" s="173">
        <v>2486.9443359375</v>
      </c>
      <c r="C520">
        <v>1.434067</v>
      </c>
    </row>
    <row r="521" spans="1:3" x14ac:dyDescent="0.35">
      <c r="A521" s="176" t="s">
        <v>7318</v>
      </c>
      <c r="B521" s="173">
        <v>2500.1005859375</v>
      </c>
      <c r="C521">
        <v>1.1747570000000001</v>
      </c>
    </row>
    <row r="522" spans="1:3" x14ac:dyDescent="0.35">
      <c r="A522" s="176" t="s">
        <v>7319</v>
      </c>
      <c r="B522" s="173">
        <v>2496.929931640625</v>
      </c>
      <c r="C522">
        <v>0.76823200000000003</v>
      </c>
    </row>
    <row r="523" spans="1:3" x14ac:dyDescent="0.35">
      <c r="A523" s="176" t="s">
        <v>7320</v>
      </c>
      <c r="B523" s="173">
        <v>2487.654296875</v>
      </c>
      <c r="C523">
        <v>0.70386400000000005</v>
      </c>
    </row>
    <row r="524" spans="1:3" x14ac:dyDescent="0.35">
      <c r="A524" s="176" t="s">
        <v>7321</v>
      </c>
      <c r="B524" s="173">
        <v>2475.0185546875</v>
      </c>
      <c r="C524">
        <v>0.62887199999999999</v>
      </c>
    </row>
    <row r="525" spans="1:3" x14ac:dyDescent="0.35">
      <c r="A525" s="176" t="s">
        <v>7322</v>
      </c>
      <c r="B525" s="173">
        <v>2458.265625</v>
      </c>
      <c r="C525">
        <v>1.0722309999999999</v>
      </c>
    </row>
    <row r="526" spans="1:3" x14ac:dyDescent="0.35">
      <c r="A526" s="176" t="s">
        <v>7323</v>
      </c>
      <c r="B526" s="173">
        <v>2510.41748046875</v>
      </c>
      <c r="C526">
        <v>0.94707300000000005</v>
      </c>
    </row>
    <row r="527" spans="1:3" x14ac:dyDescent="0.35">
      <c r="A527" s="176" t="s">
        <v>7324</v>
      </c>
      <c r="B527" s="173">
        <v>2508.47705078125</v>
      </c>
      <c r="C527">
        <v>0.69826699999999997</v>
      </c>
    </row>
    <row r="528" spans="1:3" x14ac:dyDescent="0.35">
      <c r="A528" s="176" t="s">
        <v>7325</v>
      </c>
      <c r="B528" s="173">
        <v>2514.392578125</v>
      </c>
      <c r="C528">
        <v>0.94805099999999998</v>
      </c>
    </row>
    <row r="529" spans="1:3" x14ac:dyDescent="0.35">
      <c r="A529" s="176" t="s">
        <v>7326</v>
      </c>
      <c r="B529" s="173">
        <v>2524.8037109375</v>
      </c>
      <c r="C529">
        <v>3.3883049999999999</v>
      </c>
    </row>
    <row r="530" spans="1:3" x14ac:dyDescent="0.35">
      <c r="A530" s="176" t="s">
        <v>7327</v>
      </c>
      <c r="B530" s="173">
        <v>2553.529541015625</v>
      </c>
      <c r="C530">
        <v>1.54108</v>
      </c>
    </row>
    <row r="531" spans="1:3" x14ac:dyDescent="0.35">
      <c r="A531" s="176" t="s">
        <v>7328</v>
      </c>
      <c r="B531" s="173">
        <v>2571.323974609375</v>
      </c>
      <c r="C531">
        <v>1.50926</v>
      </c>
    </row>
    <row r="532" spans="1:3" x14ac:dyDescent="0.35">
      <c r="A532" s="176" t="s">
        <v>7329</v>
      </c>
      <c r="B532" s="173">
        <v>2551.542236328125</v>
      </c>
      <c r="C532">
        <v>1.0001899999999999</v>
      </c>
    </row>
    <row r="533" spans="1:3" x14ac:dyDescent="0.35">
      <c r="A533" s="176" t="s">
        <v>7330</v>
      </c>
      <c r="B533" s="173">
        <v>2547.140869140625</v>
      </c>
      <c r="C533">
        <v>0.65537199999999995</v>
      </c>
    </row>
    <row r="534" spans="1:3" x14ac:dyDescent="0.35">
      <c r="A534" s="176" t="s">
        <v>7331</v>
      </c>
      <c r="B534" s="173">
        <v>2570.85009765625</v>
      </c>
      <c r="C534">
        <v>1.42849</v>
      </c>
    </row>
    <row r="535" spans="1:3" x14ac:dyDescent="0.35">
      <c r="A535" s="176" t="s">
        <v>7332</v>
      </c>
      <c r="B535" s="173">
        <v>2536.492919921875</v>
      </c>
      <c r="C535">
        <v>0.92353600000000002</v>
      </c>
    </row>
    <row r="536" spans="1:3" x14ac:dyDescent="0.35">
      <c r="A536" s="176" t="s">
        <v>7333</v>
      </c>
      <c r="B536" s="173">
        <v>2495.13134765625</v>
      </c>
      <c r="C536">
        <v>1.413808</v>
      </c>
    </row>
    <row r="537" spans="1:3" x14ac:dyDescent="0.35">
      <c r="A537" s="176" t="s">
        <v>7334</v>
      </c>
      <c r="B537" s="173">
        <v>2501.993408203125</v>
      </c>
      <c r="C537">
        <v>0.77548399999999995</v>
      </c>
    </row>
    <row r="538" spans="1:3" x14ac:dyDescent="0.35">
      <c r="A538" s="176" t="s">
        <v>7335</v>
      </c>
      <c r="B538" s="173">
        <v>2532.70703125</v>
      </c>
      <c r="C538">
        <v>1.7879240000000001</v>
      </c>
    </row>
    <row r="539" spans="1:3" x14ac:dyDescent="0.35">
      <c r="A539" s="176" t="s">
        <v>7336</v>
      </c>
      <c r="B539" s="173">
        <v>2554.334228515625</v>
      </c>
      <c r="C539">
        <v>1.5362480000000001</v>
      </c>
    </row>
    <row r="540" spans="1:3" x14ac:dyDescent="0.35">
      <c r="A540" s="176" t="s">
        <v>7337</v>
      </c>
      <c r="B540" s="173">
        <v>2545.7685546875</v>
      </c>
      <c r="C540">
        <v>1.830192</v>
      </c>
    </row>
    <row r="541" spans="1:3" x14ac:dyDescent="0.35">
      <c r="A541" s="176" t="s">
        <v>7338</v>
      </c>
      <c r="B541" s="173">
        <v>2570.32958984375</v>
      </c>
      <c r="C541">
        <v>1.7481450000000001</v>
      </c>
    </row>
    <row r="542" spans="1:3" x14ac:dyDescent="0.35">
      <c r="A542" s="176" t="s">
        <v>7339</v>
      </c>
      <c r="B542" s="173">
        <v>2560.40576171875</v>
      </c>
      <c r="C542">
        <v>1.068263</v>
      </c>
    </row>
    <row r="543" spans="1:3" x14ac:dyDescent="0.35">
      <c r="A543" s="176" t="s">
        <v>7340</v>
      </c>
      <c r="B543" s="173">
        <v>2553.583740234375</v>
      </c>
      <c r="C543">
        <v>1.1292789999999999</v>
      </c>
    </row>
    <row r="544" spans="1:3" x14ac:dyDescent="0.35">
      <c r="A544" s="176" t="s">
        <v>7341</v>
      </c>
      <c r="B544" s="173">
        <v>2554.060791015625</v>
      </c>
      <c r="C544">
        <v>1.20184</v>
      </c>
    </row>
    <row r="545" spans="1:3" x14ac:dyDescent="0.35">
      <c r="A545" s="176" t="s">
        <v>7342</v>
      </c>
      <c r="B545" s="173">
        <v>2532.8291015625</v>
      </c>
      <c r="C545">
        <v>0.83005200000000001</v>
      </c>
    </row>
    <row r="546" spans="1:3" x14ac:dyDescent="0.35">
      <c r="A546" s="176" t="s">
        <v>7343</v>
      </c>
      <c r="B546" s="173">
        <v>2520.6630859375</v>
      </c>
      <c r="C546">
        <v>0.99121400000000004</v>
      </c>
    </row>
    <row r="547" spans="1:3" x14ac:dyDescent="0.35">
      <c r="A547" s="176" t="s">
        <v>7344</v>
      </c>
      <c r="B547" s="173">
        <v>2530.68212890625</v>
      </c>
      <c r="C547">
        <v>0.75870000000000004</v>
      </c>
    </row>
    <row r="548" spans="1:3" x14ac:dyDescent="0.35">
      <c r="A548" s="176" t="s">
        <v>7345</v>
      </c>
      <c r="B548" s="173">
        <v>2529.966552734375</v>
      </c>
      <c r="C548">
        <v>0.687747</v>
      </c>
    </row>
    <row r="549" spans="1:3" x14ac:dyDescent="0.35">
      <c r="A549" s="176" t="s">
        <v>7346</v>
      </c>
      <c r="B549" s="173">
        <v>2539.412841796875</v>
      </c>
      <c r="C549">
        <v>1.397573</v>
      </c>
    </row>
    <row r="550" spans="1:3" x14ac:dyDescent="0.35">
      <c r="A550" s="176" t="s">
        <v>7347</v>
      </c>
      <c r="B550" s="173">
        <v>2555.53955078125</v>
      </c>
      <c r="C550">
        <v>1.1601809999999999</v>
      </c>
    </row>
    <row r="551" spans="1:3" x14ac:dyDescent="0.35">
      <c r="A551" s="176" t="s">
        <v>7348</v>
      </c>
      <c r="B551" s="173">
        <v>2577.390869140625</v>
      </c>
      <c r="C551">
        <v>0.98066500000000001</v>
      </c>
    </row>
    <row r="552" spans="1:3" x14ac:dyDescent="0.35">
      <c r="A552" s="176" t="s">
        <v>7349</v>
      </c>
      <c r="B552" s="173">
        <v>2576.38916015625</v>
      </c>
      <c r="C552">
        <v>0.72190699999999997</v>
      </c>
    </row>
    <row r="553" spans="1:3" x14ac:dyDescent="0.35">
      <c r="A553" s="176" t="s">
        <v>7350</v>
      </c>
      <c r="B553" s="173">
        <v>2629.682373046875</v>
      </c>
      <c r="C553">
        <v>1.7175469999999999</v>
      </c>
    </row>
    <row r="554" spans="1:3" x14ac:dyDescent="0.35">
      <c r="A554" s="176" t="s">
        <v>7351</v>
      </c>
      <c r="B554" s="173">
        <v>2630.874755859375</v>
      </c>
      <c r="C554">
        <v>1.26502</v>
      </c>
    </row>
    <row r="555" spans="1:3" x14ac:dyDescent="0.35">
      <c r="A555" s="176" t="s">
        <v>7352</v>
      </c>
      <c r="B555" s="173">
        <v>2574.576171875</v>
      </c>
      <c r="C555">
        <v>1.17893</v>
      </c>
    </row>
    <row r="556" spans="1:3" x14ac:dyDescent="0.35">
      <c r="A556" s="176" t="s">
        <v>7353</v>
      </c>
      <c r="B556" s="173">
        <v>2534.928466796875</v>
      </c>
      <c r="C556">
        <v>1.5181830000000001</v>
      </c>
    </row>
    <row r="557" spans="1:3" x14ac:dyDescent="0.35">
      <c r="A557" s="176" t="s">
        <v>7354</v>
      </c>
      <c r="B557" s="173">
        <v>2561.59912109375</v>
      </c>
      <c r="C557">
        <v>2.4763670000000002</v>
      </c>
    </row>
    <row r="558" spans="1:3" x14ac:dyDescent="0.35">
      <c r="A558" s="176" t="s">
        <v>7355</v>
      </c>
      <c r="B558" s="173">
        <v>2551.2451171875</v>
      </c>
      <c r="C558">
        <v>2.395826</v>
      </c>
    </row>
    <row r="559" spans="1:3" x14ac:dyDescent="0.35">
      <c r="A559" s="176" t="s">
        <v>7356</v>
      </c>
      <c r="B559" s="173">
        <v>2533.163330078125</v>
      </c>
      <c r="C559">
        <v>1.4950669999999999</v>
      </c>
    </row>
    <row r="560" spans="1:3" x14ac:dyDescent="0.35">
      <c r="A560" s="176" t="s">
        <v>7357</v>
      </c>
      <c r="B560" s="173">
        <v>2554.346435546875</v>
      </c>
      <c r="C560">
        <v>1.4190160000000001</v>
      </c>
    </row>
    <row r="561" spans="1:3" x14ac:dyDescent="0.35">
      <c r="A561" s="176" t="s">
        <v>7358</v>
      </c>
      <c r="B561" s="173">
        <v>2558.9267578125</v>
      </c>
      <c r="C561">
        <v>0.91270099999999998</v>
      </c>
    </row>
    <row r="562" spans="1:3" x14ac:dyDescent="0.35">
      <c r="A562" s="176" t="s">
        <v>7359</v>
      </c>
      <c r="B562" s="173">
        <v>2559.976806640625</v>
      </c>
      <c r="C562">
        <v>1.2159040000000001</v>
      </c>
    </row>
    <row r="563" spans="1:3" x14ac:dyDescent="0.35">
      <c r="A563" s="176" t="s">
        <v>7360</v>
      </c>
      <c r="B563" s="173">
        <v>2549.289306640625</v>
      </c>
      <c r="C563">
        <v>1.166542</v>
      </c>
    </row>
    <row r="564" spans="1:3" x14ac:dyDescent="0.35">
      <c r="A564" s="176" t="s">
        <v>7361</v>
      </c>
      <c r="B564" s="173">
        <v>2579.490478515625</v>
      </c>
      <c r="C564">
        <v>1.4307639999999999</v>
      </c>
    </row>
    <row r="565" spans="1:3" x14ac:dyDescent="0.35">
      <c r="A565" s="176" t="s">
        <v>7362</v>
      </c>
      <c r="B565" s="173">
        <v>2484.7841796875</v>
      </c>
      <c r="C565">
        <v>5.1989520000000002</v>
      </c>
    </row>
    <row r="566" spans="1:3" x14ac:dyDescent="0.35">
      <c r="A566" s="176" t="s">
        <v>7363</v>
      </c>
      <c r="B566" s="173">
        <v>2462.121826171875</v>
      </c>
      <c r="C566">
        <v>1.777469</v>
      </c>
    </row>
    <row r="567" spans="1:3" x14ac:dyDescent="0.35">
      <c r="A567" s="176" t="s">
        <v>7364</v>
      </c>
      <c r="B567" s="173">
        <v>2450.57568359375</v>
      </c>
      <c r="C567">
        <v>1.653775</v>
      </c>
    </row>
    <row r="568" spans="1:3" x14ac:dyDescent="0.35">
      <c r="A568" s="176" t="s">
        <v>7365</v>
      </c>
      <c r="B568" s="173">
        <v>2465.03173828125</v>
      </c>
      <c r="C568">
        <v>1.300033</v>
      </c>
    </row>
    <row r="569" spans="1:3" x14ac:dyDescent="0.35">
      <c r="A569" s="176" t="s">
        <v>7366</v>
      </c>
      <c r="B569" s="173">
        <v>2452.197998046875</v>
      </c>
      <c r="C569">
        <v>2.2761360000000002</v>
      </c>
    </row>
    <row r="570" spans="1:3" x14ac:dyDescent="0.35">
      <c r="A570" s="176" t="s">
        <v>7367</v>
      </c>
      <c r="B570" s="173">
        <v>2466.2724609375</v>
      </c>
      <c r="C570">
        <v>0.96645000000000003</v>
      </c>
    </row>
    <row r="571" spans="1:3" x14ac:dyDescent="0.35">
      <c r="A571" s="176" t="s">
        <v>7368</v>
      </c>
      <c r="B571" s="173">
        <v>2443.562255859375</v>
      </c>
      <c r="C571">
        <v>2.0032519999999998</v>
      </c>
    </row>
    <row r="572" spans="1:3" x14ac:dyDescent="0.35">
      <c r="A572" s="176" t="s">
        <v>7369</v>
      </c>
      <c r="B572" s="173">
        <v>2434.30615234375</v>
      </c>
      <c r="C572">
        <v>1.7588969999999999</v>
      </c>
    </row>
    <row r="573" spans="1:3" x14ac:dyDescent="0.35">
      <c r="A573" s="176" t="s">
        <v>7370</v>
      </c>
      <c r="B573" s="173">
        <v>2451.338623046875</v>
      </c>
      <c r="C573">
        <v>2.0829080000000002</v>
      </c>
    </row>
    <row r="574" spans="1:3" x14ac:dyDescent="0.35">
      <c r="A574" s="176" t="s">
        <v>7371</v>
      </c>
      <c r="B574" s="173">
        <v>2434.4970703125</v>
      </c>
      <c r="C574">
        <v>1.4753099999999999</v>
      </c>
    </row>
    <row r="575" spans="1:3" x14ac:dyDescent="0.35">
      <c r="A575" s="176" t="s">
        <v>7372</v>
      </c>
      <c r="B575" s="173">
        <v>2429.439453125</v>
      </c>
      <c r="C575">
        <v>1.359318</v>
      </c>
    </row>
    <row r="576" spans="1:3" x14ac:dyDescent="0.35">
      <c r="A576" s="176" t="s">
        <v>7373</v>
      </c>
      <c r="B576" s="173">
        <v>2451.57763671875</v>
      </c>
      <c r="C576">
        <v>0.80382299999999995</v>
      </c>
    </row>
    <row r="577" spans="1:3" x14ac:dyDescent="0.35">
      <c r="A577" s="176" t="s">
        <v>7374</v>
      </c>
      <c r="B577" s="173">
        <v>2448.380859375</v>
      </c>
      <c r="C577">
        <v>1.0020610000000001</v>
      </c>
    </row>
    <row r="578" spans="1:3" x14ac:dyDescent="0.35">
      <c r="A578" s="176" t="s">
        <v>7375</v>
      </c>
      <c r="B578" s="173">
        <v>2435.355712890625</v>
      </c>
      <c r="C578">
        <v>1.2125490000000001</v>
      </c>
    </row>
    <row r="579" spans="1:3" x14ac:dyDescent="0.35">
      <c r="A579" s="176" t="s">
        <v>7376</v>
      </c>
      <c r="B579" s="173">
        <v>2420.5654296875</v>
      </c>
      <c r="C579">
        <v>1.313334</v>
      </c>
    </row>
    <row r="580" spans="1:3" x14ac:dyDescent="0.35">
      <c r="A580" s="176" t="s">
        <v>7377</v>
      </c>
      <c r="B580" s="173">
        <v>2387.26318359375</v>
      </c>
      <c r="C580">
        <v>1.472199</v>
      </c>
    </row>
    <row r="581" spans="1:3" x14ac:dyDescent="0.35">
      <c r="A581" s="176" t="s">
        <v>7378</v>
      </c>
      <c r="B581" s="173">
        <v>2417.13037109375</v>
      </c>
      <c r="C581">
        <v>1.0604789999999999</v>
      </c>
    </row>
    <row r="582" spans="1:3" x14ac:dyDescent="0.35">
      <c r="A582" s="176" t="s">
        <v>7379</v>
      </c>
      <c r="B582" s="173">
        <v>2435.7373046875</v>
      </c>
      <c r="C582">
        <v>1.1558820000000001</v>
      </c>
    </row>
    <row r="583" spans="1:3" x14ac:dyDescent="0.35">
      <c r="A583" s="176" t="s">
        <v>7380</v>
      </c>
      <c r="B583" s="173">
        <v>2426.8154296875</v>
      </c>
      <c r="C583">
        <v>1.5328729999999999</v>
      </c>
    </row>
    <row r="584" spans="1:3" x14ac:dyDescent="0.35">
      <c r="A584" s="176" t="s">
        <v>7381</v>
      </c>
      <c r="B584" s="173">
        <v>2437.788818359375</v>
      </c>
      <c r="C584">
        <v>1.9708190000000001</v>
      </c>
    </row>
    <row r="585" spans="1:3" x14ac:dyDescent="0.35">
      <c r="A585" s="176" t="s">
        <v>7382</v>
      </c>
      <c r="B585" s="173">
        <v>2445.422607421875</v>
      </c>
      <c r="C585">
        <v>0.97700399999999998</v>
      </c>
    </row>
    <row r="586" spans="1:3" x14ac:dyDescent="0.35">
      <c r="A586" s="176" t="s">
        <v>7383</v>
      </c>
      <c r="B586" s="173">
        <v>2448.3330078125</v>
      </c>
      <c r="C586">
        <v>0.96002500000000002</v>
      </c>
    </row>
    <row r="587" spans="1:3" x14ac:dyDescent="0.35">
      <c r="A587" s="176" t="s">
        <v>7384</v>
      </c>
      <c r="B587" s="173">
        <v>2456.20556640625</v>
      </c>
      <c r="C587">
        <v>1.136112</v>
      </c>
    </row>
    <row r="588" spans="1:3" x14ac:dyDescent="0.35">
      <c r="A588" s="176" t="s">
        <v>7385</v>
      </c>
      <c r="B588" s="173">
        <v>2463.07568359375</v>
      </c>
      <c r="C588">
        <v>1.143934</v>
      </c>
    </row>
    <row r="589" spans="1:3" x14ac:dyDescent="0.35">
      <c r="A589" s="176" t="s">
        <v>7386</v>
      </c>
      <c r="B589" s="173">
        <v>2446.186279296875</v>
      </c>
      <c r="C589">
        <v>0.80295499999999997</v>
      </c>
    </row>
    <row r="590" spans="1:3" x14ac:dyDescent="0.35">
      <c r="A590" s="176" t="s">
        <v>7387</v>
      </c>
      <c r="B590" s="173">
        <v>2438.6953125</v>
      </c>
      <c r="C590">
        <v>0.61984099999999998</v>
      </c>
    </row>
    <row r="591" spans="1:3" x14ac:dyDescent="0.35">
      <c r="A591" s="176" t="s">
        <v>7388</v>
      </c>
      <c r="B591" s="173">
        <v>2410.498291015625</v>
      </c>
      <c r="C591">
        <v>0.95856399999999997</v>
      </c>
    </row>
    <row r="592" spans="1:3" x14ac:dyDescent="0.35">
      <c r="A592" s="176" t="s">
        <v>7389</v>
      </c>
      <c r="B592" s="173">
        <v>2416.03271484375</v>
      </c>
      <c r="C592">
        <v>1.2273769999999999</v>
      </c>
    </row>
    <row r="593" spans="1:3" x14ac:dyDescent="0.35">
      <c r="A593" s="176" t="s">
        <v>7390</v>
      </c>
      <c r="B593" s="173">
        <v>2390.364501953125</v>
      </c>
      <c r="C593">
        <v>3.235414</v>
      </c>
    </row>
    <row r="594" spans="1:3" x14ac:dyDescent="0.35">
      <c r="A594" s="176" t="s">
        <v>7391</v>
      </c>
      <c r="B594" s="173">
        <v>2390.125732421875</v>
      </c>
      <c r="C594">
        <v>0.81341300000000005</v>
      </c>
    </row>
    <row r="595" spans="1:3" x14ac:dyDescent="0.35">
      <c r="A595" s="176" t="s">
        <v>7392</v>
      </c>
      <c r="B595" s="173">
        <v>2386.88134765625</v>
      </c>
      <c r="C595">
        <v>1.1433009999999999</v>
      </c>
    </row>
    <row r="596" spans="1:3" x14ac:dyDescent="0.35">
      <c r="A596" s="176" t="s">
        <v>7393</v>
      </c>
      <c r="B596" s="173">
        <v>2392.2724609375</v>
      </c>
      <c r="C596">
        <v>0.84408799999999995</v>
      </c>
    </row>
    <row r="597" spans="1:3" x14ac:dyDescent="0.35">
      <c r="A597" s="176" t="s">
        <v>7394</v>
      </c>
      <c r="B597" s="173">
        <v>2407.9697265625</v>
      </c>
      <c r="C597">
        <v>1.0941460000000001</v>
      </c>
    </row>
    <row r="598" spans="1:3" x14ac:dyDescent="0.35">
      <c r="A598" s="176" t="s">
        <v>7395</v>
      </c>
      <c r="B598" s="173">
        <v>2392.654541015625</v>
      </c>
      <c r="C598">
        <v>1.894798</v>
      </c>
    </row>
    <row r="599" spans="1:3" x14ac:dyDescent="0.35">
      <c r="A599" s="176" t="s">
        <v>7396</v>
      </c>
      <c r="B599" s="173">
        <v>2398.7138671875</v>
      </c>
      <c r="C599">
        <v>1.0182340000000001</v>
      </c>
    </row>
    <row r="600" spans="1:3" x14ac:dyDescent="0.35">
      <c r="A600" s="176" t="s">
        <v>7397</v>
      </c>
      <c r="B600" s="173">
        <v>2420.135986328125</v>
      </c>
      <c r="C600">
        <v>1.1210830000000001</v>
      </c>
    </row>
    <row r="601" spans="1:3" x14ac:dyDescent="0.35">
      <c r="A601" s="176" t="s">
        <v>7398</v>
      </c>
      <c r="B601" s="173">
        <v>2384.448486328125</v>
      </c>
      <c r="C601">
        <v>3.9467159999999999</v>
      </c>
    </row>
    <row r="602" spans="1:3" x14ac:dyDescent="0.35">
      <c r="A602" s="176" t="s">
        <v>7399</v>
      </c>
      <c r="B602" s="173">
        <v>2391.79541015625</v>
      </c>
      <c r="C602">
        <v>1.2313050000000001</v>
      </c>
    </row>
    <row r="603" spans="1:3" x14ac:dyDescent="0.35">
      <c r="A603" s="176" t="s">
        <v>7400</v>
      </c>
      <c r="B603" s="173">
        <v>2386.30908203125</v>
      </c>
      <c r="C603">
        <v>2.0811950000000001</v>
      </c>
    </row>
    <row r="604" spans="1:3" x14ac:dyDescent="0.35">
      <c r="A604" s="176" t="s">
        <v>7401</v>
      </c>
      <c r="B604" s="173">
        <v>2356.6328125</v>
      </c>
      <c r="C604">
        <v>3.7506970000000002</v>
      </c>
    </row>
    <row r="605" spans="1:3" x14ac:dyDescent="0.35">
      <c r="A605" s="176" t="s">
        <v>7402</v>
      </c>
      <c r="B605" s="173">
        <v>2374.715087890625</v>
      </c>
      <c r="C605">
        <v>1.499641</v>
      </c>
    </row>
    <row r="606" spans="1:3" x14ac:dyDescent="0.35">
      <c r="A606" s="176" t="s">
        <v>7403</v>
      </c>
      <c r="B606" s="173">
        <v>2353.913330078125</v>
      </c>
      <c r="C606">
        <v>1.7951589999999999</v>
      </c>
    </row>
    <row r="607" spans="1:3" x14ac:dyDescent="0.35">
      <c r="A607" s="176" t="s">
        <v>7404</v>
      </c>
      <c r="B607" s="173">
        <v>2360.115478515625</v>
      </c>
      <c r="C607">
        <v>2.2237200000000001</v>
      </c>
    </row>
    <row r="608" spans="1:3" x14ac:dyDescent="0.35">
      <c r="A608" s="176" t="s">
        <v>7405</v>
      </c>
      <c r="B608" s="173">
        <v>2368.799072265625</v>
      </c>
      <c r="C608">
        <v>1.176741</v>
      </c>
    </row>
    <row r="609" spans="1:3" x14ac:dyDescent="0.35">
      <c r="A609" s="176" t="s">
        <v>7406</v>
      </c>
      <c r="B609" s="173">
        <v>2362.50146484375</v>
      </c>
      <c r="C609">
        <v>1.1227780000000001</v>
      </c>
    </row>
    <row r="610" spans="1:3" x14ac:dyDescent="0.35">
      <c r="A610" s="176" t="s">
        <v>7407</v>
      </c>
      <c r="B610" s="173">
        <v>2365.458984375</v>
      </c>
      <c r="C610">
        <v>1.2635479999999999</v>
      </c>
    </row>
    <row r="611" spans="1:3" x14ac:dyDescent="0.35">
      <c r="A611" s="176" t="s">
        <v>7408</v>
      </c>
      <c r="B611" s="173">
        <v>2387.21533203125</v>
      </c>
      <c r="C611">
        <v>1.0867910000000001</v>
      </c>
    </row>
    <row r="612" spans="1:3" x14ac:dyDescent="0.35">
      <c r="A612" s="176" t="s">
        <v>7409</v>
      </c>
      <c r="B612" s="173">
        <v>2347.7109375</v>
      </c>
      <c r="C612">
        <v>1.6123460000000001</v>
      </c>
    </row>
    <row r="613" spans="1:3" x14ac:dyDescent="0.35">
      <c r="A613" s="176" t="s">
        <v>7410</v>
      </c>
      <c r="B613" s="173">
        <v>2352.720703125</v>
      </c>
      <c r="C613">
        <v>1.2495670000000001</v>
      </c>
    </row>
    <row r="614" spans="1:3" x14ac:dyDescent="0.35">
      <c r="A614" s="176" t="s">
        <v>7411</v>
      </c>
      <c r="B614" s="173">
        <v>2355.869140625</v>
      </c>
      <c r="C614">
        <v>1.585626</v>
      </c>
    </row>
    <row r="615" spans="1:3" x14ac:dyDescent="0.35">
      <c r="A615" s="176" t="s">
        <v>7412</v>
      </c>
      <c r="B615" s="173">
        <v>2393.036376953125</v>
      </c>
      <c r="C615">
        <v>1.5873349999999999</v>
      </c>
    </row>
    <row r="616" spans="1:3" x14ac:dyDescent="0.35">
      <c r="A616" s="176" t="s">
        <v>7413</v>
      </c>
      <c r="B616" s="173">
        <v>2404.2001953125</v>
      </c>
      <c r="C616">
        <v>1.9099280000000001</v>
      </c>
    </row>
    <row r="617" spans="1:3" x14ac:dyDescent="0.35">
      <c r="A617" s="176" t="s">
        <v>7414</v>
      </c>
      <c r="B617" s="173">
        <v>2384.972900390625</v>
      </c>
      <c r="C617">
        <v>1.083342</v>
      </c>
    </row>
    <row r="618" spans="1:3" x14ac:dyDescent="0.35">
      <c r="A618" s="176" t="s">
        <v>7415</v>
      </c>
      <c r="B618" s="173">
        <v>2396.328125</v>
      </c>
      <c r="C618">
        <v>1.468771</v>
      </c>
    </row>
    <row r="619" spans="1:3" x14ac:dyDescent="0.35">
      <c r="A619" s="176" t="s">
        <v>7416</v>
      </c>
      <c r="B619" s="173">
        <v>2401.00390625</v>
      </c>
      <c r="C619">
        <v>1.092373</v>
      </c>
    </row>
    <row r="620" spans="1:3" x14ac:dyDescent="0.35">
      <c r="A620" s="176" t="s">
        <v>7417</v>
      </c>
      <c r="B620" s="173">
        <v>2439.36328125</v>
      </c>
      <c r="C620">
        <v>1.697398</v>
      </c>
    </row>
    <row r="621" spans="1:3" x14ac:dyDescent="0.35">
      <c r="A621" s="176" t="s">
        <v>7418</v>
      </c>
      <c r="B621" s="173">
        <v>2439.935791015625</v>
      </c>
      <c r="C621">
        <v>1.6250100000000001</v>
      </c>
    </row>
    <row r="622" spans="1:3" x14ac:dyDescent="0.35">
      <c r="A622" s="176" t="s">
        <v>7419</v>
      </c>
      <c r="B622" s="173">
        <v>2451.81591796875</v>
      </c>
      <c r="C622">
        <v>1.5319769999999999</v>
      </c>
    </row>
    <row r="623" spans="1:3" x14ac:dyDescent="0.35">
      <c r="A623" s="176" t="s">
        <v>7420</v>
      </c>
      <c r="B623" s="173">
        <v>2441.17626953125</v>
      </c>
      <c r="C623">
        <v>0.95489900000000005</v>
      </c>
    </row>
    <row r="624" spans="1:3" x14ac:dyDescent="0.35">
      <c r="A624" s="176" t="s">
        <v>7421</v>
      </c>
      <c r="B624" s="173">
        <v>2439.124755859375</v>
      </c>
      <c r="C624">
        <v>1.253538</v>
      </c>
    </row>
    <row r="625" spans="1:3" x14ac:dyDescent="0.35">
      <c r="A625" s="176" t="s">
        <v>7422</v>
      </c>
      <c r="B625" s="173">
        <v>2431.586669921875</v>
      </c>
      <c r="C625">
        <v>1.084689</v>
      </c>
    </row>
    <row r="626" spans="1:3" x14ac:dyDescent="0.35">
      <c r="A626" s="176" t="s">
        <v>7423</v>
      </c>
      <c r="B626" s="173">
        <v>2431.443603515625</v>
      </c>
      <c r="C626">
        <v>1.272343</v>
      </c>
    </row>
    <row r="627" spans="1:3" x14ac:dyDescent="0.35">
      <c r="A627" s="176" t="s">
        <v>7424</v>
      </c>
      <c r="B627" s="173">
        <v>2380.917724609375</v>
      </c>
      <c r="C627">
        <v>3.6081599999999998</v>
      </c>
    </row>
    <row r="628" spans="1:3" x14ac:dyDescent="0.35">
      <c r="A628" s="176" t="s">
        <v>7425</v>
      </c>
      <c r="B628" s="173">
        <v>2369.801025390625</v>
      </c>
      <c r="C628">
        <v>0.92270700000000005</v>
      </c>
    </row>
    <row r="629" spans="1:3" x14ac:dyDescent="0.35">
      <c r="A629" s="176" t="s">
        <v>7426</v>
      </c>
      <c r="B629" s="173">
        <v>2363.884765625</v>
      </c>
      <c r="C629">
        <v>1.4358359999999999</v>
      </c>
    </row>
    <row r="630" spans="1:3" x14ac:dyDescent="0.35">
      <c r="A630" s="176" t="s">
        <v>7427</v>
      </c>
      <c r="B630" s="173">
        <v>2363.026123046875</v>
      </c>
      <c r="C630">
        <v>2.65056</v>
      </c>
    </row>
    <row r="631" spans="1:3" x14ac:dyDescent="0.35">
      <c r="A631" s="176" t="s">
        <v>7428</v>
      </c>
      <c r="B631" s="173">
        <v>2368.41748046875</v>
      </c>
      <c r="C631">
        <v>1.7848120000000001</v>
      </c>
    </row>
    <row r="632" spans="1:3" x14ac:dyDescent="0.35">
      <c r="A632" s="176" t="s">
        <v>7429</v>
      </c>
      <c r="B632" s="173">
        <v>2365.411376953125</v>
      </c>
      <c r="C632">
        <v>0.875135</v>
      </c>
    </row>
    <row r="633" spans="1:3" x14ac:dyDescent="0.35">
      <c r="A633" s="176" t="s">
        <v>7430</v>
      </c>
      <c r="B633" s="173">
        <v>2370.27783203125</v>
      </c>
      <c r="C633">
        <v>0.92041399999999995</v>
      </c>
    </row>
    <row r="634" spans="1:3" x14ac:dyDescent="0.35">
      <c r="A634" s="176" t="s">
        <v>7431</v>
      </c>
      <c r="B634" s="173">
        <v>2359.06591796875</v>
      </c>
      <c r="C634">
        <v>1.267131</v>
      </c>
    </row>
    <row r="635" spans="1:3" x14ac:dyDescent="0.35">
      <c r="A635" s="176" t="s">
        <v>7432</v>
      </c>
      <c r="B635" s="173">
        <v>2390.353515625</v>
      </c>
      <c r="C635">
        <v>1.5951230000000001</v>
      </c>
    </row>
    <row r="636" spans="1:3" x14ac:dyDescent="0.35">
      <c r="A636" s="176" t="s">
        <v>7433</v>
      </c>
      <c r="B636" s="173">
        <v>2411.93310546875</v>
      </c>
      <c r="C636">
        <v>1.125583</v>
      </c>
    </row>
    <row r="637" spans="1:3" x14ac:dyDescent="0.35">
      <c r="A637" s="176" t="s">
        <v>7434</v>
      </c>
      <c r="B637" s="173">
        <v>2400.54248046875</v>
      </c>
      <c r="C637">
        <v>1.3386769999999999</v>
      </c>
    </row>
    <row r="638" spans="1:3" x14ac:dyDescent="0.35">
      <c r="A638" s="176" t="s">
        <v>7435</v>
      </c>
      <c r="B638" s="173">
        <v>2399.629150390625</v>
      </c>
      <c r="C638">
        <v>1.473411</v>
      </c>
    </row>
    <row r="639" spans="1:3" x14ac:dyDescent="0.35">
      <c r="A639" s="176" t="s">
        <v>7436</v>
      </c>
      <c r="B639" s="173">
        <v>2421.64111328125</v>
      </c>
      <c r="C639">
        <v>0.74502199999999996</v>
      </c>
    </row>
    <row r="640" spans="1:3" x14ac:dyDescent="0.35">
      <c r="A640" s="176" t="s">
        <v>7437</v>
      </c>
      <c r="B640" s="173">
        <v>2380.645263671875</v>
      </c>
      <c r="C640">
        <v>1.823094</v>
      </c>
    </row>
    <row r="641" spans="1:3" x14ac:dyDescent="0.35">
      <c r="A641" s="176" t="s">
        <v>7438</v>
      </c>
      <c r="B641" s="173">
        <v>2390.113525390625</v>
      </c>
      <c r="C641">
        <v>0.77106200000000003</v>
      </c>
    </row>
    <row r="642" spans="1:3" x14ac:dyDescent="0.35">
      <c r="A642" s="176" t="s">
        <v>7439</v>
      </c>
      <c r="B642" s="173">
        <v>2382.039306640625</v>
      </c>
      <c r="C642">
        <v>0.76080899999999996</v>
      </c>
    </row>
    <row r="643" spans="1:3" x14ac:dyDescent="0.35">
      <c r="A643" s="176" t="s">
        <v>7440</v>
      </c>
      <c r="B643" s="173">
        <v>2389.968994140625</v>
      </c>
      <c r="C643">
        <v>1.4570289999999999</v>
      </c>
    </row>
    <row r="644" spans="1:3" x14ac:dyDescent="0.35">
      <c r="A644" s="176" t="s">
        <v>7441</v>
      </c>
      <c r="B644" s="173">
        <v>2394.5830078125</v>
      </c>
      <c r="C644">
        <v>1.4205779999999999</v>
      </c>
    </row>
    <row r="645" spans="1:3" x14ac:dyDescent="0.35">
      <c r="A645" s="176" t="s">
        <v>7442</v>
      </c>
      <c r="B645" s="173">
        <v>2430.724609375</v>
      </c>
      <c r="C645">
        <v>1.756043</v>
      </c>
    </row>
    <row r="646" spans="1:3" x14ac:dyDescent="0.35">
      <c r="A646" s="176" t="s">
        <v>7443</v>
      </c>
      <c r="B646" s="173">
        <v>2409.241455078125</v>
      </c>
      <c r="C646">
        <v>0.94423100000000004</v>
      </c>
    </row>
    <row r="647" spans="1:3" x14ac:dyDescent="0.35">
      <c r="A647" s="176" t="s">
        <v>7444</v>
      </c>
      <c r="B647" s="173">
        <v>2408.08837890625</v>
      </c>
      <c r="C647">
        <v>1.0888059999999999</v>
      </c>
    </row>
    <row r="648" spans="1:3" x14ac:dyDescent="0.35">
      <c r="A648" s="176" t="s">
        <v>7445</v>
      </c>
      <c r="B648" s="173">
        <v>2424.09228515625</v>
      </c>
      <c r="C648">
        <v>0.81660999999999995</v>
      </c>
    </row>
    <row r="649" spans="1:3" x14ac:dyDescent="0.35">
      <c r="A649" s="176" t="s">
        <v>7446</v>
      </c>
      <c r="B649" s="173">
        <v>2422.169677734375</v>
      </c>
      <c r="C649">
        <v>1.0236700000000001</v>
      </c>
    </row>
    <row r="650" spans="1:3" x14ac:dyDescent="0.35">
      <c r="A650" s="176" t="s">
        <v>7447</v>
      </c>
      <c r="B650" s="173">
        <v>2417.652099609375</v>
      </c>
      <c r="C650">
        <v>0.73513700000000004</v>
      </c>
    </row>
    <row r="651" spans="1:3" x14ac:dyDescent="0.35">
      <c r="A651" s="176" t="s">
        <v>7448</v>
      </c>
      <c r="B651" s="173">
        <v>2413.1826171875</v>
      </c>
      <c r="C651">
        <v>1.880641</v>
      </c>
    </row>
    <row r="652" spans="1:3" x14ac:dyDescent="0.35">
      <c r="A652" s="176" t="s">
        <v>7449</v>
      </c>
      <c r="B652" s="173">
        <v>2427.1201171875</v>
      </c>
      <c r="C652">
        <v>1.2652140000000001</v>
      </c>
    </row>
    <row r="653" spans="1:3" x14ac:dyDescent="0.35">
      <c r="A653" s="176" t="s">
        <v>7450</v>
      </c>
      <c r="B653" s="173">
        <v>2446.8251953125</v>
      </c>
      <c r="C653">
        <v>3.0956839999999999</v>
      </c>
    </row>
    <row r="654" spans="1:3" x14ac:dyDescent="0.35">
      <c r="A654" s="176" t="s">
        <v>7451</v>
      </c>
      <c r="B654" s="173">
        <v>2464.222900390625</v>
      </c>
      <c r="C654">
        <v>1.345599</v>
      </c>
    </row>
    <row r="655" spans="1:3" x14ac:dyDescent="0.35">
      <c r="A655" s="176" t="s">
        <v>7452</v>
      </c>
      <c r="B655" s="173">
        <v>2501.374267578125</v>
      </c>
      <c r="C655">
        <v>2.1880389999999998</v>
      </c>
    </row>
    <row r="656" spans="1:3" x14ac:dyDescent="0.35">
      <c r="A656" s="176" t="s">
        <v>7453</v>
      </c>
      <c r="B656" s="173">
        <v>2463.838623046875</v>
      </c>
      <c r="C656">
        <v>3.108717</v>
      </c>
    </row>
    <row r="657" spans="1:3" x14ac:dyDescent="0.35">
      <c r="A657" s="176" t="s">
        <v>7454</v>
      </c>
      <c r="B657" s="173">
        <v>2468.06787109375</v>
      </c>
      <c r="C657">
        <v>1.5737540000000001</v>
      </c>
    </row>
    <row r="658" spans="1:3" x14ac:dyDescent="0.35">
      <c r="A658" s="176" t="s">
        <v>7455</v>
      </c>
      <c r="B658" s="173">
        <v>2420.583740234375</v>
      </c>
      <c r="C658">
        <v>3.925967</v>
      </c>
    </row>
    <row r="659" spans="1:3" x14ac:dyDescent="0.35">
      <c r="A659" s="176" t="s">
        <v>7456</v>
      </c>
      <c r="B659" s="173">
        <v>2424.476806640625</v>
      </c>
      <c r="C659">
        <v>1.6058049999999999</v>
      </c>
    </row>
    <row r="660" spans="1:3" x14ac:dyDescent="0.35">
      <c r="A660" s="176" t="s">
        <v>7457</v>
      </c>
      <c r="B660" s="173">
        <v>2406.5498046875</v>
      </c>
      <c r="C660">
        <v>2.0122429999999998</v>
      </c>
    </row>
    <row r="661" spans="1:3" x14ac:dyDescent="0.35">
      <c r="A661" s="176" t="s">
        <v>7458</v>
      </c>
      <c r="B661" s="173">
        <v>2405.684814453125</v>
      </c>
      <c r="C661">
        <v>1.677929</v>
      </c>
    </row>
    <row r="662" spans="1:3" x14ac:dyDescent="0.35">
      <c r="A662" s="176" t="s">
        <v>7459</v>
      </c>
      <c r="B662" s="173">
        <v>2414.480224609375</v>
      </c>
      <c r="C662">
        <v>1.5132049999999999</v>
      </c>
    </row>
    <row r="663" spans="1:3" x14ac:dyDescent="0.35">
      <c r="A663" s="176" t="s">
        <v>7460</v>
      </c>
      <c r="B663" s="173">
        <v>2418.757568359375</v>
      </c>
      <c r="C663">
        <v>2.166569</v>
      </c>
    </row>
    <row r="664" spans="1:3" x14ac:dyDescent="0.35">
      <c r="A664" s="176" t="s">
        <v>7461</v>
      </c>
      <c r="B664" s="173">
        <v>2425.0537109375</v>
      </c>
      <c r="C664">
        <v>2.5433370000000002</v>
      </c>
    </row>
    <row r="665" spans="1:3" x14ac:dyDescent="0.35">
      <c r="A665" s="176" t="s">
        <v>7462</v>
      </c>
      <c r="B665" s="173">
        <v>2437.1650390625</v>
      </c>
      <c r="C665">
        <v>1.969036</v>
      </c>
    </row>
    <row r="666" spans="1:3" x14ac:dyDescent="0.35">
      <c r="A666" s="176" t="s">
        <v>7463</v>
      </c>
      <c r="B666" s="173">
        <v>2461.387451171875</v>
      </c>
      <c r="C666">
        <v>1.65622</v>
      </c>
    </row>
    <row r="667" spans="1:3" x14ac:dyDescent="0.35">
      <c r="A667" s="176" t="s">
        <v>7464</v>
      </c>
      <c r="B667" s="173">
        <v>2458.311767578125</v>
      </c>
      <c r="C667">
        <v>1.468642</v>
      </c>
    </row>
    <row r="668" spans="1:3" x14ac:dyDescent="0.35">
      <c r="A668" s="176" t="s">
        <v>7465</v>
      </c>
      <c r="B668" s="173">
        <v>2454.178466796875</v>
      </c>
      <c r="C668">
        <v>1.945695</v>
      </c>
    </row>
    <row r="669" spans="1:3" x14ac:dyDescent="0.35">
      <c r="A669" s="176" t="s">
        <v>7466</v>
      </c>
      <c r="B669" s="173">
        <v>2475.70947265625</v>
      </c>
      <c r="C669">
        <v>1.174984</v>
      </c>
    </row>
    <row r="670" spans="1:3" x14ac:dyDescent="0.35">
      <c r="A670" s="176" t="s">
        <v>7467</v>
      </c>
      <c r="B670" s="173">
        <v>2484.5048828125</v>
      </c>
      <c r="C670">
        <v>0.89377600000000001</v>
      </c>
    </row>
    <row r="671" spans="1:3" x14ac:dyDescent="0.35">
      <c r="A671" s="176" t="s">
        <v>7468</v>
      </c>
      <c r="B671" s="173">
        <v>2507.141357421875</v>
      </c>
      <c r="C671">
        <v>1.073278</v>
      </c>
    </row>
    <row r="672" spans="1:3" x14ac:dyDescent="0.35">
      <c r="A672" s="176" t="s">
        <v>7469</v>
      </c>
      <c r="B672" s="173">
        <v>2531.65234375</v>
      </c>
      <c r="C672">
        <v>1.635216</v>
      </c>
    </row>
    <row r="673" spans="1:3" x14ac:dyDescent="0.35">
      <c r="A673" s="176" t="s">
        <v>7470</v>
      </c>
      <c r="B673" s="173">
        <v>2560.633056640625</v>
      </c>
      <c r="C673">
        <v>1.3056810000000001</v>
      </c>
    </row>
    <row r="674" spans="1:3" x14ac:dyDescent="0.35">
      <c r="A674" s="176" t="s">
        <v>7471</v>
      </c>
      <c r="B674" s="173">
        <v>2551.7900390625</v>
      </c>
      <c r="C674">
        <v>0.52635299999999996</v>
      </c>
    </row>
    <row r="675" spans="1:3" x14ac:dyDescent="0.35">
      <c r="A675" s="176" t="s">
        <v>7472</v>
      </c>
      <c r="B675" s="173">
        <v>2512.42822265625</v>
      </c>
      <c r="C675">
        <v>1.310629</v>
      </c>
    </row>
    <row r="676" spans="1:3" x14ac:dyDescent="0.35">
      <c r="A676" s="176" t="s">
        <v>7473</v>
      </c>
      <c r="B676" s="173">
        <v>2505.459228515625</v>
      </c>
      <c r="C676">
        <v>1.00827</v>
      </c>
    </row>
    <row r="677" spans="1:3" x14ac:dyDescent="0.35">
      <c r="A677" s="176" t="s">
        <v>7474</v>
      </c>
      <c r="B677" s="173">
        <v>2492.002197265625</v>
      </c>
      <c r="C677">
        <v>1.376844</v>
      </c>
    </row>
    <row r="678" spans="1:3" x14ac:dyDescent="0.35">
      <c r="A678" s="176" t="s">
        <v>7475</v>
      </c>
      <c r="B678" s="173">
        <v>2518.435791015625</v>
      </c>
      <c r="C678">
        <v>1.150738</v>
      </c>
    </row>
    <row r="679" spans="1:3" x14ac:dyDescent="0.35">
      <c r="A679" s="176" t="s">
        <v>7476</v>
      </c>
      <c r="B679" s="173">
        <v>2478.2568359375</v>
      </c>
      <c r="C679">
        <v>1.1898280000000001</v>
      </c>
    </row>
    <row r="680" spans="1:3" x14ac:dyDescent="0.35">
      <c r="A680" s="176" t="s">
        <v>7477</v>
      </c>
      <c r="B680" s="173">
        <v>2479.69873046875</v>
      </c>
      <c r="C680">
        <v>1.0172049999999999</v>
      </c>
    </row>
    <row r="681" spans="1:3" x14ac:dyDescent="0.35">
      <c r="A681" s="176" t="s">
        <v>7478</v>
      </c>
      <c r="B681" s="173">
        <v>2477.439697265625</v>
      </c>
      <c r="C681">
        <v>0.88127800000000001</v>
      </c>
    </row>
    <row r="682" spans="1:3" x14ac:dyDescent="0.35">
      <c r="A682" s="176" t="s">
        <v>7479</v>
      </c>
      <c r="B682" s="173">
        <v>2437.837646484375</v>
      </c>
      <c r="C682">
        <v>2.3996</v>
      </c>
    </row>
    <row r="683" spans="1:3" x14ac:dyDescent="0.35">
      <c r="A683" s="176" t="s">
        <v>7480</v>
      </c>
      <c r="B683" s="173">
        <v>2445.335205078125</v>
      </c>
      <c r="C683">
        <v>2.979841</v>
      </c>
    </row>
    <row r="684" spans="1:3" x14ac:dyDescent="0.35">
      <c r="A684" s="176" t="s">
        <v>7481</v>
      </c>
      <c r="B684" s="173">
        <v>2473.402587890625</v>
      </c>
      <c r="C684">
        <v>1.3912040000000001</v>
      </c>
    </row>
    <row r="685" spans="1:3" x14ac:dyDescent="0.35">
      <c r="A685" s="176" t="s">
        <v>7482</v>
      </c>
      <c r="B685" s="173">
        <v>2469.4619140625</v>
      </c>
      <c r="C685">
        <v>1.5994060000000001</v>
      </c>
    </row>
    <row r="686" spans="1:3" x14ac:dyDescent="0.35">
      <c r="A686" s="176" t="s">
        <v>7483</v>
      </c>
      <c r="B686" s="173">
        <v>2463.502197265625</v>
      </c>
      <c r="C686">
        <v>3.0476519999999998</v>
      </c>
    </row>
    <row r="687" spans="1:3" x14ac:dyDescent="0.35">
      <c r="A687" s="176" t="s">
        <v>7484</v>
      </c>
      <c r="B687" s="173">
        <v>2449.18017578125</v>
      </c>
      <c r="C687">
        <v>1.2730950000000001</v>
      </c>
    </row>
    <row r="688" spans="1:3" x14ac:dyDescent="0.35">
      <c r="A688" s="176" t="s">
        <v>7485</v>
      </c>
      <c r="B688" s="173">
        <v>2465.90478515625</v>
      </c>
      <c r="C688">
        <v>1.323064</v>
      </c>
    </row>
    <row r="689" spans="1:3" x14ac:dyDescent="0.35">
      <c r="A689" s="176" t="s">
        <v>7486</v>
      </c>
      <c r="B689" s="173">
        <v>2283.418212890625</v>
      </c>
      <c r="C689">
        <v>4.369332</v>
      </c>
    </row>
    <row r="690" spans="1:3" x14ac:dyDescent="0.35">
      <c r="A690" s="176" t="s">
        <v>7487</v>
      </c>
      <c r="B690" s="173">
        <v>2346.954345703125</v>
      </c>
      <c r="C690">
        <v>1.551469</v>
      </c>
    </row>
    <row r="691" spans="1:3" x14ac:dyDescent="0.35">
      <c r="A691" s="176" t="s">
        <v>7488</v>
      </c>
      <c r="B691" s="173">
        <v>2334.122314453125</v>
      </c>
      <c r="C691">
        <v>2.3647649999999998</v>
      </c>
    </row>
    <row r="692" spans="1:3" x14ac:dyDescent="0.35">
      <c r="A692" s="176" t="s">
        <v>7489</v>
      </c>
      <c r="B692" s="173">
        <v>2349.59765625</v>
      </c>
      <c r="C692">
        <v>1.587091</v>
      </c>
    </row>
    <row r="693" spans="1:3" x14ac:dyDescent="0.35">
      <c r="A693" s="176" t="s">
        <v>7490</v>
      </c>
      <c r="B693" s="173">
        <v>2363.295166015625</v>
      </c>
      <c r="C693">
        <v>1.7937110000000001</v>
      </c>
    </row>
    <row r="694" spans="1:3" x14ac:dyDescent="0.35">
      <c r="A694" s="176" t="s">
        <v>7491</v>
      </c>
      <c r="B694" s="173">
        <v>2385.30712890625</v>
      </c>
      <c r="C694">
        <v>1.445004</v>
      </c>
    </row>
    <row r="695" spans="1:3" x14ac:dyDescent="0.35">
      <c r="A695" s="176" t="s">
        <v>7492</v>
      </c>
      <c r="B695" s="173">
        <v>2377.66552734375</v>
      </c>
      <c r="C695">
        <v>1.7275339999999999</v>
      </c>
    </row>
    <row r="696" spans="1:3" x14ac:dyDescent="0.35">
      <c r="A696" s="176" t="s">
        <v>7493</v>
      </c>
      <c r="B696" s="173">
        <v>2357.479736328125</v>
      </c>
      <c r="C696">
        <v>1.956115</v>
      </c>
    </row>
    <row r="697" spans="1:3" x14ac:dyDescent="0.35">
      <c r="A697" s="176" t="s">
        <v>7494</v>
      </c>
      <c r="B697" s="173">
        <v>2325.6640625</v>
      </c>
      <c r="C697">
        <v>1.315445</v>
      </c>
    </row>
    <row r="698" spans="1:3" x14ac:dyDescent="0.35">
      <c r="A698" s="176" t="s">
        <v>7495</v>
      </c>
      <c r="B698" s="173">
        <v>2332.248046875</v>
      </c>
      <c r="C698">
        <v>1.5575110000000001</v>
      </c>
    </row>
    <row r="699" spans="1:3" x14ac:dyDescent="0.35">
      <c r="A699" s="176" t="s">
        <v>7496</v>
      </c>
      <c r="B699" s="173">
        <v>2331.3828125</v>
      </c>
      <c r="C699">
        <v>1.149076</v>
      </c>
    </row>
    <row r="700" spans="1:3" x14ac:dyDescent="0.35">
      <c r="A700" s="176" t="s">
        <v>7497</v>
      </c>
      <c r="B700" s="173">
        <v>2323.308837890625</v>
      </c>
      <c r="C700">
        <v>1.758661</v>
      </c>
    </row>
    <row r="701" spans="1:3" x14ac:dyDescent="0.35">
      <c r="A701" s="176" t="s">
        <v>7498</v>
      </c>
      <c r="B701" s="173">
        <v>2330.13330078125</v>
      </c>
      <c r="C701">
        <v>0.88647399999999998</v>
      </c>
    </row>
    <row r="702" spans="1:3" x14ac:dyDescent="0.35">
      <c r="A702" s="176" t="s">
        <v>7499</v>
      </c>
      <c r="B702" s="173">
        <v>2293.12646484375</v>
      </c>
      <c r="C702">
        <v>1.2924599999999999</v>
      </c>
    </row>
    <row r="703" spans="1:3" x14ac:dyDescent="0.35">
      <c r="A703" s="176" t="s">
        <v>7500</v>
      </c>
      <c r="B703" s="173">
        <v>2301.152587890625</v>
      </c>
      <c r="C703">
        <v>0.95786499999999997</v>
      </c>
    </row>
    <row r="704" spans="1:3" x14ac:dyDescent="0.35">
      <c r="A704" s="176" t="s">
        <v>7501</v>
      </c>
      <c r="B704" s="173">
        <v>2295.3369140625</v>
      </c>
      <c r="C704">
        <v>1.397975</v>
      </c>
    </row>
    <row r="705" spans="1:3" x14ac:dyDescent="0.35">
      <c r="A705" s="176" t="s">
        <v>7502</v>
      </c>
      <c r="B705" s="173">
        <v>2259.67626953125</v>
      </c>
      <c r="C705">
        <v>2.5536949999999998</v>
      </c>
    </row>
    <row r="706" spans="1:3" x14ac:dyDescent="0.35">
      <c r="A706" s="176" t="s">
        <v>7503</v>
      </c>
      <c r="B706" s="173">
        <v>2283.1298828125</v>
      </c>
      <c r="C706">
        <v>2.363302</v>
      </c>
    </row>
    <row r="707" spans="1:3" x14ac:dyDescent="0.35">
      <c r="A707" s="176" t="s">
        <v>7504</v>
      </c>
      <c r="B707" s="173">
        <v>2294.568115234375</v>
      </c>
      <c r="C707">
        <v>0.57668299999999995</v>
      </c>
    </row>
    <row r="708" spans="1:3" x14ac:dyDescent="0.35">
      <c r="A708" s="176" t="s">
        <v>7505</v>
      </c>
      <c r="B708" s="173">
        <v>2310.861083984375</v>
      </c>
      <c r="C708">
        <v>1.0329950000000001</v>
      </c>
    </row>
    <row r="709" spans="1:3" x14ac:dyDescent="0.35">
      <c r="A709" s="176" t="s">
        <v>7506</v>
      </c>
      <c r="B709" s="173">
        <v>2313.744873046875</v>
      </c>
      <c r="C709">
        <v>1.1277779999999999</v>
      </c>
    </row>
    <row r="710" spans="1:3" x14ac:dyDescent="0.35">
      <c r="A710" s="176" t="s">
        <v>7507</v>
      </c>
      <c r="B710" s="173">
        <v>2295.481689453125</v>
      </c>
      <c r="C710">
        <v>2.2585160000000002</v>
      </c>
    </row>
    <row r="711" spans="1:3" x14ac:dyDescent="0.35">
      <c r="A711" s="176" t="s">
        <v>7508</v>
      </c>
      <c r="B711" s="173">
        <v>2301.248779296875</v>
      </c>
      <c r="C711">
        <v>1.2107749999999999</v>
      </c>
    </row>
    <row r="712" spans="1:3" x14ac:dyDescent="0.35">
      <c r="A712" s="176" t="s">
        <v>7509</v>
      </c>
      <c r="B712" s="173">
        <v>2311.005126953125</v>
      </c>
      <c r="C712">
        <v>0.831596</v>
      </c>
    </row>
    <row r="713" spans="1:3" x14ac:dyDescent="0.35">
      <c r="A713" s="176" t="s">
        <v>7510</v>
      </c>
      <c r="B713" s="173">
        <v>2312.014404296875</v>
      </c>
      <c r="C713">
        <v>1.1204240000000001</v>
      </c>
    </row>
    <row r="714" spans="1:3" x14ac:dyDescent="0.35">
      <c r="A714" s="176" t="s">
        <v>7511</v>
      </c>
      <c r="B714" s="173">
        <v>2327.63427734375</v>
      </c>
      <c r="C714">
        <v>0.62915200000000004</v>
      </c>
    </row>
    <row r="715" spans="1:3" x14ac:dyDescent="0.35">
      <c r="A715" s="176" t="s">
        <v>7512</v>
      </c>
      <c r="B715" s="173">
        <v>2318.742919921875</v>
      </c>
      <c r="C715">
        <v>2.8480840000000001</v>
      </c>
    </row>
    <row r="716" spans="1:3" x14ac:dyDescent="0.35">
      <c r="A716" s="176" t="s">
        <v>7513</v>
      </c>
      <c r="B716" s="173">
        <v>2316.24365234375</v>
      </c>
      <c r="C716">
        <v>2.326244</v>
      </c>
    </row>
    <row r="717" spans="1:3" x14ac:dyDescent="0.35">
      <c r="A717" s="176" t="s">
        <v>7514</v>
      </c>
      <c r="B717" s="173">
        <v>2328.066650390625</v>
      </c>
      <c r="C717">
        <v>1.501261</v>
      </c>
    </row>
    <row r="718" spans="1:3" x14ac:dyDescent="0.35">
      <c r="A718" s="176" t="s">
        <v>7515</v>
      </c>
      <c r="B718" s="173">
        <v>2306.77587890625</v>
      </c>
      <c r="C718">
        <v>1.587199</v>
      </c>
    </row>
    <row r="719" spans="1:3" x14ac:dyDescent="0.35">
      <c r="A719" s="176" t="s">
        <v>7516</v>
      </c>
      <c r="B719" s="173">
        <v>2307.689208984375</v>
      </c>
      <c r="C719">
        <v>1.3541110000000001</v>
      </c>
    </row>
    <row r="720" spans="1:3" x14ac:dyDescent="0.35">
      <c r="A720" s="176" t="s">
        <v>7517</v>
      </c>
      <c r="B720" s="173">
        <v>2325.711669921875</v>
      </c>
      <c r="C720">
        <v>1.8207040000000001</v>
      </c>
    </row>
    <row r="721" spans="1:3" x14ac:dyDescent="0.35">
      <c r="A721" s="176" t="s">
        <v>7518</v>
      </c>
      <c r="B721" s="173">
        <v>2297.16357421875</v>
      </c>
      <c r="C721">
        <v>2.0407609999999998</v>
      </c>
    </row>
    <row r="722" spans="1:3" x14ac:dyDescent="0.35">
      <c r="A722" s="176" t="s">
        <v>7519</v>
      </c>
      <c r="B722" s="173">
        <v>2285.91748046875</v>
      </c>
      <c r="C722">
        <v>1.012157</v>
      </c>
    </row>
    <row r="723" spans="1:3" x14ac:dyDescent="0.35">
      <c r="A723" s="176" t="s">
        <v>7520</v>
      </c>
      <c r="B723" s="173">
        <v>2222.909423828125</v>
      </c>
      <c r="C723">
        <v>2.3226689999999999</v>
      </c>
    </row>
    <row r="724" spans="1:3" x14ac:dyDescent="0.35">
      <c r="A724" s="176" t="s">
        <v>7521</v>
      </c>
      <c r="B724" s="173">
        <v>2244.056640625</v>
      </c>
      <c r="C724">
        <v>2.2925149999999999</v>
      </c>
    </row>
    <row r="725" spans="1:3" x14ac:dyDescent="0.35">
      <c r="A725" s="176" t="s">
        <v>7522</v>
      </c>
      <c r="B725" s="173">
        <v>2237.424072265625</v>
      </c>
      <c r="C725">
        <v>2.7514029999999998</v>
      </c>
    </row>
    <row r="726" spans="1:3" x14ac:dyDescent="0.35">
      <c r="A726" s="176" t="s">
        <v>7523</v>
      </c>
      <c r="B726" s="173">
        <v>2210.750244140625</v>
      </c>
      <c r="C726">
        <v>2.4874019999999999</v>
      </c>
    </row>
    <row r="727" spans="1:3" x14ac:dyDescent="0.35">
      <c r="A727" s="176" t="s">
        <v>7524</v>
      </c>
      <c r="B727" s="173">
        <v>2179.02978515625</v>
      </c>
      <c r="C727">
        <v>4.2206380000000001</v>
      </c>
    </row>
    <row r="728" spans="1:3" x14ac:dyDescent="0.35">
      <c r="A728" s="176" t="s">
        <v>7525</v>
      </c>
      <c r="B728" s="173">
        <v>2154.99951171875</v>
      </c>
      <c r="C728">
        <v>2.9950130000000001</v>
      </c>
    </row>
    <row r="729" spans="1:3" x14ac:dyDescent="0.35">
      <c r="A729" s="176" t="s">
        <v>7526</v>
      </c>
      <c r="B729" s="173">
        <v>2155.384521484375</v>
      </c>
      <c r="C729">
        <v>3.504486</v>
      </c>
    </row>
    <row r="730" spans="1:3" x14ac:dyDescent="0.35">
      <c r="A730" s="176" t="s">
        <v>7527</v>
      </c>
      <c r="B730" s="173">
        <v>2169.033203125</v>
      </c>
      <c r="C730">
        <v>3.507809</v>
      </c>
    </row>
    <row r="731" spans="1:3" x14ac:dyDescent="0.35">
      <c r="A731" s="176" t="s">
        <v>7528</v>
      </c>
      <c r="B731" s="173">
        <v>2153.125244140625</v>
      </c>
      <c r="C731">
        <v>3.0270269999999999</v>
      </c>
    </row>
    <row r="732" spans="1:3" x14ac:dyDescent="0.35">
      <c r="A732" s="176" t="s">
        <v>7529</v>
      </c>
      <c r="B732" s="173">
        <v>2152.8369140625</v>
      </c>
      <c r="C732">
        <v>2.1688610000000001</v>
      </c>
    </row>
    <row r="733" spans="1:3" x14ac:dyDescent="0.35">
      <c r="A733" s="176" t="s">
        <v>7530</v>
      </c>
      <c r="B733" s="173">
        <v>2176.531005859375</v>
      </c>
      <c r="C733">
        <v>3.1863600000000001</v>
      </c>
    </row>
    <row r="734" spans="1:3" x14ac:dyDescent="0.35">
      <c r="A734" s="176" t="s">
        <v>7531</v>
      </c>
      <c r="B734" s="173">
        <v>2197.2451171875</v>
      </c>
      <c r="C734">
        <v>1.4278729999999999</v>
      </c>
    </row>
    <row r="735" spans="1:3" x14ac:dyDescent="0.35">
      <c r="A735" s="176" t="s">
        <v>7532</v>
      </c>
      <c r="B735" s="173">
        <v>2198.01416015625</v>
      </c>
      <c r="C735">
        <v>1.221495</v>
      </c>
    </row>
    <row r="736" spans="1:3" x14ac:dyDescent="0.35">
      <c r="A736" s="176" t="s">
        <v>7533</v>
      </c>
      <c r="B736" s="173">
        <v>2177.347900390625</v>
      </c>
      <c r="C736">
        <v>1.1753089999999999</v>
      </c>
    </row>
    <row r="737" spans="1:3" x14ac:dyDescent="0.35">
      <c r="A737" s="176" t="s">
        <v>7534</v>
      </c>
      <c r="B737" s="173">
        <v>2177.107421875</v>
      </c>
      <c r="C737">
        <v>1.890255</v>
      </c>
    </row>
    <row r="738" spans="1:3" x14ac:dyDescent="0.35">
      <c r="A738" s="176" t="s">
        <v>7535</v>
      </c>
      <c r="B738" s="173">
        <v>2179.02978515625</v>
      </c>
      <c r="C738">
        <v>1.1534489999999999</v>
      </c>
    </row>
    <row r="739" spans="1:3" x14ac:dyDescent="0.35">
      <c r="A739" s="176" t="s">
        <v>7536</v>
      </c>
      <c r="B739" s="173">
        <v>2180.952392578125</v>
      </c>
      <c r="C739">
        <v>1.127294</v>
      </c>
    </row>
    <row r="740" spans="1:3" x14ac:dyDescent="0.35">
      <c r="A740" s="176" t="s">
        <v>7537</v>
      </c>
      <c r="B740" s="173">
        <v>2176.338623046875</v>
      </c>
      <c r="C740">
        <v>1.189343</v>
      </c>
    </row>
    <row r="741" spans="1:3" x14ac:dyDescent="0.35">
      <c r="A741" s="176" t="s">
        <v>7538</v>
      </c>
      <c r="B741" s="173">
        <v>2173.214599609375</v>
      </c>
      <c r="C741">
        <v>2.3089930000000001</v>
      </c>
    </row>
    <row r="742" spans="1:3" x14ac:dyDescent="0.35">
      <c r="A742" s="176" t="s">
        <v>7539</v>
      </c>
      <c r="B742" s="173">
        <v>2145.72412109375</v>
      </c>
      <c r="C742">
        <v>3.3885510000000001</v>
      </c>
    </row>
    <row r="743" spans="1:3" x14ac:dyDescent="0.35">
      <c r="A743" s="176" t="s">
        <v>7540</v>
      </c>
      <c r="B743" s="173">
        <v>2108.957275390625</v>
      </c>
      <c r="C743">
        <v>4.9095639999999996</v>
      </c>
    </row>
    <row r="744" spans="1:3" x14ac:dyDescent="0.35">
      <c r="A744" s="176" t="s">
        <v>7541</v>
      </c>
      <c r="B744" s="173">
        <v>2134.670166015625</v>
      </c>
      <c r="C744">
        <v>2.821129</v>
      </c>
    </row>
    <row r="745" spans="1:3" x14ac:dyDescent="0.35">
      <c r="A745" s="176" t="s">
        <v>7542</v>
      </c>
      <c r="B745" s="173">
        <v>2128.902587890625</v>
      </c>
      <c r="C745">
        <v>3.3921709999999998</v>
      </c>
    </row>
    <row r="746" spans="1:3" x14ac:dyDescent="0.35">
      <c r="A746" s="176" t="s">
        <v>7543</v>
      </c>
      <c r="B746" s="173">
        <v>2145.051025390625</v>
      </c>
      <c r="C746">
        <v>2.3376939999999999</v>
      </c>
    </row>
    <row r="747" spans="1:3" x14ac:dyDescent="0.35">
      <c r="A747" s="176" t="s">
        <v>7544</v>
      </c>
      <c r="B747" s="173">
        <v>2154.567138671875</v>
      </c>
      <c r="C747">
        <v>1.804108</v>
      </c>
    </row>
    <row r="748" spans="1:3" x14ac:dyDescent="0.35">
      <c r="A748" s="176" t="s">
        <v>7545</v>
      </c>
      <c r="B748" s="173">
        <v>2174.992919921875</v>
      </c>
      <c r="C748">
        <v>1.991778</v>
      </c>
    </row>
    <row r="749" spans="1:3" x14ac:dyDescent="0.35">
      <c r="A749" s="176" t="s">
        <v>7546</v>
      </c>
      <c r="B749" s="173">
        <v>2172.58984375</v>
      </c>
      <c r="C749">
        <v>1.404398</v>
      </c>
    </row>
    <row r="750" spans="1:3" x14ac:dyDescent="0.35">
      <c r="A750" s="176" t="s">
        <v>7547</v>
      </c>
      <c r="B750" s="173">
        <v>2144.330078125</v>
      </c>
      <c r="C750">
        <v>4.9518659999999999</v>
      </c>
    </row>
    <row r="751" spans="1:3" x14ac:dyDescent="0.35">
      <c r="A751" s="176" t="s">
        <v>7548</v>
      </c>
      <c r="B751" s="173">
        <v>2136.4482421875</v>
      </c>
      <c r="C751">
        <v>2.307512</v>
      </c>
    </row>
    <row r="752" spans="1:3" x14ac:dyDescent="0.35">
      <c r="A752" s="176" t="s">
        <v>7549</v>
      </c>
      <c r="B752" s="173">
        <v>2139.764404296875</v>
      </c>
      <c r="C752">
        <v>1.395292</v>
      </c>
    </row>
    <row r="753" spans="1:3" x14ac:dyDescent="0.35">
      <c r="A753" s="176" t="s">
        <v>7550</v>
      </c>
      <c r="B753" s="173">
        <v>2143.945556640625</v>
      </c>
      <c r="C753">
        <v>2.1191019999999998</v>
      </c>
    </row>
    <row r="754" spans="1:3" x14ac:dyDescent="0.35">
      <c r="A754" s="176" t="s">
        <v>7551</v>
      </c>
      <c r="B754" s="173">
        <v>2139.95654296875</v>
      </c>
      <c r="C754">
        <v>2.1403829999999999</v>
      </c>
    </row>
    <row r="755" spans="1:3" x14ac:dyDescent="0.35">
      <c r="A755" s="176" t="s">
        <v>7552</v>
      </c>
      <c r="B755" s="173">
        <v>2131.065673828125</v>
      </c>
      <c r="C755">
        <v>2.595307</v>
      </c>
    </row>
    <row r="756" spans="1:3" x14ac:dyDescent="0.35">
      <c r="A756" s="176" t="s">
        <v>7553</v>
      </c>
      <c r="B756" s="173">
        <v>2168.69677734375</v>
      </c>
      <c r="C756">
        <v>1.619256</v>
      </c>
    </row>
    <row r="757" spans="1:3" x14ac:dyDescent="0.35">
      <c r="A757" s="176" t="s">
        <v>7554</v>
      </c>
      <c r="B757" s="173">
        <v>2287.11865234375</v>
      </c>
      <c r="C757">
        <v>8.2778100000000006</v>
      </c>
    </row>
    <row r="758" spans="1:3" x14ac:dyDescent="0.35">
      <c r="A758" s="176" t="s">
        <v>7555</v>
      </c>
      <c r="B758" s="173">
        <v>2250.25634765625</v>
      </c>
      <c r="C758">
        <v>1.813439</v>
      </c>
    </row>
    <row r="759" spans="1:3" x14ac:dyDescent="0.35">
      <c r="A759" s="176" t="s">
        <v>7556</v>
      </c>
      <c r="B759" s="173">
        <v>2235.453369140625</v>
      </c>
      <c r="C759">
        <v>1.5589869999999999</v>
      </c>
    </row>
    <row r="760" spans="1:3" x14ac:dyDescent="0.35">
      <c r="A760" s="176" t="s">
        <v>7557</v>
      </c>
      <c r="B760" s="173">
        <v>2270.92236328125</v>
      </c>
      <c r="C760">
        <v>2.6102660000000002</v>
      </c>
    </row>
    <row r="761" spans="1:3" x14ac:dyDescent="0.35">
      <c r="A761" s="176" t="s">
        <v>7558</v>
      </c>
      <c r="B761" s="173">
        <v>2269.095947265625</v>
      </c>
      <c r="C761">
        <v>1.170617</v>
      </c>
    </row>
    <row r="762" spans="1:3" x14ac:dyDescent="0.35">
      <c r="A762" s="176" t="s">
        <v>7559</v>
      </c>
      <c r="B762" s="173">
        <v>2258.474609375</v>
      </c>
      <c r="C762">
        <v>0.68942999999999999</v>
      </c>
    </row>
    <row r="763" spans="1:3" x14ac:dyDescent="0.35">
      <c r="A763" s="176" t="s">
        <v>7560</v>
      </c>
      <c r="B763" s="173">
        <v>2233.194580078125</v>
      </c>
      <c r="C763">
        <v>0.81228199999999995</v>
      </c>
    </row>
    <row r="764" spans="1:3" x14ac:dyDescent="0.35">
      <c r="A764" s="176" t="s">
        <v>7561</v>
      </c>
      <c r="B764" s="173">
        <v>2252.27490234375</v>
      </c>
      <c r="C764">
        <v>1.8800209999999999</v>
      </c>
    </row>
    <row r="765" spans="1:3" x14ac:dyDescent="0.35">
      <c r="A765" s="176" t="s">
        <v>7562</v>
      </c>
      <c r="B765" s="173">
        <v>2230.359130859375</v>
      </c>
      <c r="C765">
        <v>1.2645820000000001</v>
      </c>
    </row>
    <row r="766" spans="1:3" x14ac:dyDescent="0.35">
      <c r="A766" s="176" t="s">
        <v>7563</v>
      </c>
      <c r="B766" s="173">
        <v>2221.083251953125</v>
      </c>
      <c r="C766">
        <v>1.663959</v>
      </c>
    </row>
    <row r="767" spans="1:3" x14ac:dyDescent="0.35">
      <c r="A767" s="176" t="s">
        <v>7564</v>
      </c>
      <c r="B767" s="173">
        <v>2275.103515625</v>
      </c>
      <c r="C767">
        <v>1.9148510000000001</v>
      </c>
    </row>
    <row r="768" spans="1:3" x14ac:dyDescent="0.35">
      <c r="A768" s="176" t="s">
        <v>7565</v>
      </c>
      <c r="B768" s="173">
        <v>2290.0986328125</v>
      </c>
      <c r="C768">
        <v>1.6147180000000001</v>
      </c>
    </row>
    <row r="769" spans="1:3" x14ac:dyDescent="0.35">
      <c r="A769" s="176" t="s">
        <v>7566</v>
      </c>
      <c r="B769" s="173">
        <v>2277.170166015625</v>
      </c>
      <c r="C769">
        <v>0.97409999999999997</v>
      </c>
    </row>
    <row r="770" spans="1:3" x14ac:dyDescent="0.35">
      <c r="A770" s="176" t="s">
        <v>7567</v>
      </c>
      <c r="B770" s="173">
        <v>2292.021240234375</v>
      </c>
      <c r="C770">
        <v>1.1169340000000001</v>
      </c>
    </row>
    <row r="771" spans="1:3" x14ac:dyDescent="0.35">
      <c r="A771" s="176" t="s">
        <v>7568</v>
      </c>
      <c r="B771" s="173">
        <v>2303.027099609375</v>
      </c>
      <c r="C771">
        <v>1.6317470000000001</v>
      </c>
    </row>
    <row r="772" spans="1:3" x14ac:dyDescent="0.35">
      <c r="A772" s="176" t="s">
        <v>7569</v>
      </c>
      <c r="B772" s="173">
        <v>2281.3515625</v>
      </c>
      <c r="C772">
        <v>1.592495</v>
      </c>
    </row>
    <row r="773" spans="1:3" x14ac:dyDescent="0.35">
      <c r="A773" s="176" t="s">
        <v>7570</v>
      </c>
      <c r="B773" s="173">
        <v>2260.20458984375</v>
      </c>
      <c r="C773">
        <v>1.83738</v>
      </c>
    </row>
    <row r="774" spans="1:3" x14ac:dyDescent="0.35">
      <c r="A774" s="176" t="s">
        <v>7571</v>
      </c>
      <c r="B774" s="173">
        <v>2238.7216796875</v>
      </c>
      <c r="C774">
        <v>5.5291860000000002</v>
      </c>
    </row>
    <row r="775" spans="1:3" x14ac:dyDescent="0.35">
      <c r="A775" s="176" t="s">
        <v>7572</v>
      </c>
      <c r="B775" s="173">
        <v>2264.530029296875</v>
      </c>
      <c r="C775">
        <v>1.2074450000000001</v>
      </c>
    </row>
    <row r="776" spans="1:3" x14ac:dyDescent="0.35">
      <c r="A776" s="176" t="s">
        <v>7573</v>
      </c>
      <c r="B776" s="173">
        <v>2399.485107421875</v>
      </c>
      <c r="C776">
        <v>7.8260480000000001</v>
      </c>
    </row>
    <row r="777" spans="1:3" x14ac:dyDescent="0.35">
      <c r="A777" s="176" t="s">
        <v>7574</v>
      </c>
      <c r="B777" s="173">
        <v>2501.806640625</v>
      </c>
      <c r="C777">
        <v>11.061076</v>
      </c>
    </row>
    <row r="778" spans="1:3" x14ac:dyDescent="0.35">
      <c r="A778" s="176" t="s">
        <v>7575</v>
      </c>
      <c r="B778" s="173">
        <v>2450.718017578125</v>
      </c>
      <c r="C778">
        <v>4.1025470000000004</v>
      </c>
    </row>
    <row r="779" spans="1:3" x14ac:dyDescent="0.35">
      <c r="A779" s="176" t="s">
        <v>7576</v>
      </c>
      <c r="B779" s="173">
        <v>2477.82421875</v>
      </c>
      <c r="C779">
        <v>3.974253</v>
      </c>
    </row>
    <row r="780" spans="1:3" x14ac:dyDescent="0.35">
      <c r="A780" s="176" t="s">
        <v>7577</v>
      </c>
      <c r="B780" s="173">
        <v>2465.857421875</v>
      </c>
      <c r="C780">
        <v>1.449122</v>
      </c>
    </row>
    <row r="781" spans="1:3" x14ac:dyDescent="0.35">
      <c r="A781" s="176" t="s">
        <v>7578</v>
      </c>
      <c r="B781" s="173">
        <v>2457.2060546875</v>
      </c>
      <c r="C781">
        <v>1.402423</v>
      </c>
    </row>
    <row r="782" spans="1:3" x14ac:dyDescent="0.35">
      <c r="A782" s="176" t="s">
        <v>7579</v>
      </c>
      <c r="B782" s="173">
        <v>2430.628662109375</v>
      </c>
      <c r="C782">
        <v>1.754677</v>
      </c>
    </row>
    <row r="783" spans="1:3" x14ac:dyDescent="0.35">
      <c r="A783" s="176" t="s">
        <v>7580</v>
      </c>
      <c r="B783" s="173">
        <v>2390.93017578125</v>
      </c>
      <c r="C783">
        <v>3.1230980000000002</v>
      </c>
    </row>
    <row r="784" spans="1:3" x14ac:dyDescent="0.35">
      <c r="A784" s="176" t="s">
        <v>7581</v>
      </c>
      <c r="B784" s="173">
        <v>2406.799072265625</v>
      </c>
      <c r="C784">
        <v>1.729552</v>
      </c>
    </row>
    <row r="785" spans="1:3" x14ac:dyDescent="0.35">
      <c r="A785" s="176" t="s">
        <v>7582</v>
      </c>
      <c r="B785" s="173">
        <v>2413.10791015625</v>
      </c>
      <c r="C785">
        <v>1.8209329999999999</v>
      </c>
    </row>
    <row r="786" spans="1:3" x14ac:dyDescent="0.35">
      <c r="A786" s="176" t="s">
        <v>7583</v>
      </c>
      <c r="B786" s="173">
        <v>2384.718505859375</v>
      </c>
      <c r="C786">
        <v>0.98697599999999996</v>
      </c>
    </row>
    <row r="787" spans="1:3" x14ac:dyDescent="0.35">
      <c r="A787" s="176" t="s">
        <v>7584</v>
      </c>
      <c r="B787" s="173">
        <v>2409.17724609375</v>
      </c>
      <c r="C787">
        <v>2.1633100000000001</v>
      </c>
    </row>
    <row r="788" spans="1:3" x14ac:dyDescent="0.35">
      <c r="A788" s="176" t="s">
        <v>7585</v>
      </c>
      <c r="B788" s="173">
        <v>2369.48046875</v>
      </c>
      <c r="C788">
        <v>3.6462150000000002</v>
      </c>
    </row>
    <row r="789" spans="1:3" x14ac:dyDescent="0.35">
      <c r="A789" s="176" t="s">
        <v>7586</v>
      </c>
      <c r="B789" s="173">
        <v>2370.35400390625</v>
      </c>
      <c r="C789">
        <v>1.945519</v>
      </c>
    </row>
    <row r="790" spans="1:3" x14ac:dyDescent="0.35">
      <c r="A790" s="176" t="s">
        <v>7587</v>
      </c>
      <c r="B790" s="173">
        <v>2360.64794921875</v>
      </c>
      <c r="C790">
        <v>0.833789</v>
      </c>
    </row>
    <row r="791" spans="1:3" x14ac:dyDescent="0.35">
      <c r="A791" s="176" t="s">
        <v>7588</v>
      </c>
      <c r="B791" s="173">
        <v>2373.654296875</v>
      </c>
      <c r="C791">
        <v>1.738656</v>
      </c>
    </row>
    <row r="792" spans="1:3" x14ac:dyDescent="0.35">
      <c r="A792" s="176" t="s">
        <v>7589</v>
      </c>
      <c r="B792" s="173">
        <v>2389.716796875</v>
      </c>
      <c r="C792">
        <v>3.4027259999999999</v>
      </c>
    </row>
    <row r="793" spans="1:3" x14ac:dyDescent="0.35">
      <c r="A793" s="176" t="s">
        <v>7590</v>
      </c>
      <c r="B793" s="173">
        <v>2400.296630859375</v>
      </c>
      <c r="C793">
        <v>2.129791</v>
      </c>
    </row>
    <row r="794" spans="1:3" x14ac:dyDescent="0.35">
      <c r="A794" s="176" t="s">
        <v>7591</v>
      </c>
      <c r="B794" s="173">
        <v>2431.40380859375</v>
      </c>
      <c r="C794">
        <v>3.3128649999999999</v>
      </c>
    </row>
    <row r="795" spans="1:3" x14ac:dyDescent="0.35">
      <c r="A795" s="176" t="s">
        <v>7592</v>
      </c>
      <c r="B795" s="173">
        <v>2412.04052734375</v>
      </c>
      <c r="C795">
        <v>1.30521</v>
      </c>
    </row>
    <row r="796" spans="1:3" x14ac:dyDescent="0.35">
      <c r="A796" s="176" t="s">
        <v>7593</v>
      </c>
      <c r="B796" s="173">
        <v>2436.499267578125</v>
      </c>
      <c r="C796">
        <v>1.4064049999999999</v>
      </c>
    </row>
    <row r="797" spans="1:3" x14ac:dyDescent="0.35">
      <c r="A797" s="176" t="s">
        <v>7594</v>
      </c>
      <c r="B797" s="173">
        <v>2422.522705078125</v>
      </c>
      <c r="C797">
        <v>1.9770099999999999</v>
      </c>
    </row>
    <row r="798" spans="1:3" x14ac:dyDescent="0.35">
      <c r="A798" s="176" t="s">
        <v>7595</v>
      </c>
      <c r="B798" s="173">
        <v>2472.071044921875</v>
      </c>
      <c r="C798">
        <v>1.754286</v>
      </c>
    </row>
    <row r="799" spans="1:3" x14ac:dyDescent="0.35">
      <c r="A799" s="176" t="s">
        <v>7596</v>
      </c>
      <c r="B799" s="173">
        <v>2511.03955078125</v>
      </c>
      <c r="C799">
        <v>2.8188089999999999</v>
      </c>
    </row>
    <row r="800" spans="1:3" x14ac:dyDescent="0.35">
      <c r="A800" s="176" t="s">
        <v>7597</v>
      </c>
      <c r="B800" s="173">
        <v>2513.951171875</v>
      </c>
      <c r="C800">
        <v>1.4795290000000001</v>
      </c>
    </row>
    <row r="801" spans="1:3" x14ac:dyDescent="0.35">
      <c r="A801" s="176" t="s">
        <v>7598</v>
      </c>
      <c r="B801" s="173">
        <v>2533.654296875</v>
      </c>
      <c r="C801">
        <v>1.7640359999999999</v>
      </c>
    </row>
    <row r="802" spans="1:3" x14ac:dyDescent="0.35">
      <c r="A802" s="176" t="s">
        <v>7599</v>
      </c>
      <c r="B802" s="173">
        <v>2532.1015625</v>
      </c>
      <c r="C802">
        <v>1.432671</v>
      </c>
    </row>
    <row r="803" spans="1:3" x14ac:dyDescent="0.35">
      <c r="A803" s="176" t="s">
        <v>7600</v>
      </c>
      <c r="B803" s="173">
        <v>2545.107177734375</v>
      </c>
      <c r="C803">
        <v>1.912642</v>
      </c>
    </row>
    <row r="804" spans="1:3" x14ac:dyDescent="0.35">
      <c r="A804" s="176" t="s">
        <v>7601</v>
      </c>
      <c r="B804" s="173">
        <v>2543.214599609375</v>
      </c>
      <c r="C804">
        <v>0.92010099999999995</v>
      </c>
    </row>
    <row r="805" spans="1:3" x14ac:dyDescent="0.35">
      <c r="A805" s="176" t="s">
        <v>7602</v>
      </c>
      <c r="B805" s="173">
        <v>2609.359619140625</v>
      </c>
      <c r="C805">
        <v>3.298003</v>
      </c>
    </row>
    <row r="806" spans="1:3" x14ac:dyDescent="0.35">
      <c r="A806" s="176" t="s">
        <v>7603</v>
      </c>
      <c r="B806" s="173">
        <v>2657.840087890625</v>
      </c>
      <c r="C806">
        <v>5.5697619999999999</v>
      </c>
    </row>
    <row r="807" spans="1:3" x14ac:dyDescent="0.35">
      <c r="A807" s="176" t="s">
        <v>7604</v>
      </c>
      <c r="B807" s="173">
        <v>2646.775390625</v>
      </c>
      <c r="C807">
        <v>1.6688620000000001</v>
      </c>
    </row>
    <row r="808" spans="1:3" x14ac:dyDescent="0.35">
      <c r="A808" s="176" t="s">
        <v>7605</v>
      </c>
      <c r="B808" s="173">
        <v>2654.831298828125</v>
      </c>
      <c r="C808">
        <v>1.911629</v>
      </c>
    </row>
    <row r="809" spans="1:3" x14ac:dyDescent="0.35">
      <c r="A809" s="176" t="s">
        <v>7606</v>
      </c>
      <c r="B809" s="173">
        <v>2684.96826171875</v>
      </c>
      <c r="C809">
        <v>3.9062589999999999</v>
      </c>
    </row>
    <row r="810" spans="1:3" x14ac:dyDescent="0.35">
      <c r="A810" s="176" t="s">
        <v>7607</v>
      </c>
      <c r="B810" s="173">
        <v>2637.1181640625</v>
      </c>
      <c r="C810">
        <v>3.6119270000000001</v>
      </c>
    </row>
    <row r="811" spans="1:3" x14ac:dyDescent="0.35">
      <c r="A811" s="176" t="s">
        <v>7608</v>
      </c>
      <c r="B811" s="173">
        <v>2627.557861328125</v>
      </c>
      <c r="C811">
        <v>2.1666699999999999</v>
      </c>
    </row>
    <row r="812" spans="1:3" x14ac:dyDescent="0.35">
      <c r="A812" s="176" t="s">
        <v>7609</v>
      </c>
      <c r="B812" s="173">
        <v>2631.294921875</v>
      </c>
      <c r="C812">
        <v>2.1353089999999999</v>
      </c>
    </row>
    <row r="813" spans="1:3" x14ac:dyDescent="0.35">
      <c r="A813" s="176" t="s">
        <v>7610</v>
      </c>
      <c r="B813" s="173">
        <v>2631.82861328125</v>
      </c>
      <c r="C813">
        <v>0.95701099999999995</v>
      </c>
    </row>
    <row r="814" spans="1:3" x14ac:dyDescent="0.35">
      <c r="A814" s="176" t="s">
        <v>7611</v>
      </c>
      <c r="B814" s="173">
        <v>2612.22265625</v>
      </c>
      <c r="C814">
        <v>1.5603990000000001</v>
      </c>
    </row>
    <row r="815" spans="1:3" x14ac:dyDescent="0.35">
      <c r="A815" s="176" t="s">
        <v>7612</v>
      </c>
      <c r="B815" s="173">
        <v>2626.0537109375</v>
      </c>
      <c r="C815">
        <v>1.751085</v>
      </c>
    </row>
    <row r="816" spans="1:3" x14ac:dyDescent="0.35">
      <c r="A816" s="176" t="s">
        <v>7613</v>
      </c>
      <c r="B816" s="173">
        <v>2635.662353515625</v>
      </c>
      <c r="C816">
        <v>1.8863920000000001</v>
      </c>
    </row>
    <row r="817" spans="1:3" x14ac:dyDescent="0.35">
      <c r="A817" s="176" t="s">
        <v>7614</v>
      </c>
      <c r="B817" s="173">
        <v>2613.3388671875</v>
      </c>
      <c r="C817">
        <v>1.738872</v>
      </c>
    </row>
    <row r="818" spans="1:3" x14ac:dyDescent="0.35">
      <c r="A818" s="176" t="s">
        <v>7615</v>
      </c>
      <c r="B818" s="173">
        <v>2636.001953125</v>
      </c>
      <c r="C818">
        <v>3.1187309999999999</v>
      </c>
    </row>
    <row r="819" spans="1:3" x14ac:dyDescent="0.35">
      <c r="A819" s="176" t="s">
        <v>7616</v>
      </c>
      <c r="B819" s="173">
        <v>2669.1474609375</v>
      </c>
      <c r="C819">
        <v>2.2960310000000002</v>
      </c>
    </row>
    <row r="820" spans="1:3" x14ac:dyDescent="0.35">
      <c r="A820" s="176" t="s">
        <v>7617</v>
      </c>
      <c r="B820" s="173">
        <v>2663.323974609375</v>
      </c>
      <c r="C820">
        <v>1.713875</v>
      </c>
    </row>
    <row r="821" spans="1:3" x14ac:dyDescent="0.35">
      <c r="A821" s="176" t="s">
        <v>7618</v>
      </c>
      <c r="B821" s="173">
        <v>2652.793212890625</v>
      </c>
      <c r="C821">
        <v>1.464161</v>
      </c>
    </row>
    <row r="822" spans="1:3" x14ac:dyDescent="0.35">
      <c r="A822" s="176" t="s">
        <v>7619</v>
      </c>
      <c r="B822" s="173">
        <v>2666.38134765625</v>
      </c>
      <c r="C822">
        <v>1.2840309999999999</v>
      </c>
    </row>
    <row r="823" spans="1:3" x14ac:dyDescent="0.35">
      <c r="A823" s="176" t="s">
        <v>7620</v>
      </c>
      <c r="B823" s="173">
        <v>2667.837158203125</v>
      </c>
      <c r="C823">
        <v>1.2971779999999999</v>
      </c>
    </row>
    <row r="824" spans="1:3" x14ac:dyDescent="0.35">
      <c r="A824" s="176" t="s">
        <v>7621</v>
      </c>
      <c r="B824" s="173">
        <v>2660.751708984375</v>
      </c>
      <c r="C824">
        <v>1.051237</v>
      </c>
    </row>
    <row r="825" spans="1:3" x14ac:dyDescent="0.35">
      <c r="A825" s="176" t="s">
        <v>7622</v>
      </c>
      <c r="B825" s="173">
        <v>2641.97119140625</v>
      </c>
      <c r="C825">
        <v>0.94699500000000003</v>
      </c>
    </row>
    <row r="826" spans="1:3" x14ac:dyDescent="0.35">
      <c r="A826" s="176" t="s">
        <v>7623</v>
      </c>
      <c r="B826" s="173">
        <v>2667.400390625</v>
      </c>
      <c r="C826">
        <v>1.7279260000000001</v>
      </c>
    </row>
    <row r="827" spans="1:3" x14ac:dyDescent="0.35">
      <c r="A827" s="176" t="s">
        <v>7624</v>
      </c>
      <c r="B827" s="173">
        <v>2661.867919921875</v>
      </c>
      <c r="C827">
        <v>1.1303270000000001</v>
      </c>
    </row>
    <row r="828" spans="1:3" x14ac:dyDescent="0.35">
      <c r="A828" s="176" t="s">
        <v>7625</v>
      </c>
      <c r="B828" s="173">
        <v>2670.1181640625</v>
      </c>
      <c r="C828">
        <v>1.0978889999999999</v>
      </c>
    </row>
    <row r="829" spans="1:3" x14ac:dyDescent="0.35">
      <c r="A829" s="176" t="s">
        <v>7626</v>
      </c>
      <c r="B829" s="173">
        <v>2709.086669921875</v>
      </c>
      <c r="C829">
        <v>1.417729</v>
      </c>
    </row>
    <row r="830" spans="1:3" x14ac:dyDescent="0.35">
      <c r="A830" s="176" t="s">
        <v>7627</v>
      </c>
      <c r="B830" s="173">
        <v>2710.639892578125</v>
      </c>
      <c r="C830">
        <v>1.5529470000000001</v>
      </c>
    </row>
    <row r="831" spans="1:3" x14ac:dyDescent="0.35">
      <c r="A831" s="176" t="s">
        <v>7628</v>
      </c>
      <c r="B831" s="173">
        <v>2732.769287109375</v>
      </c>
      <c r="C831">
        <v>2.1114009999999999</v>
      </c>
    </row>
    <row r="832" spans="1:3" x14ac:dyDescent="0.35">
      <c r="A832" s="176" t="s">
        <v>7629</v>
      </c>
      <c r="B832" s="173">
        <v>2738.15576171875</v>
      </c>
      <c r="C832">
        <v>1.152244</v>
      </c>
    </row>
    <row r="833" spans="1:3" x14ac:dyDescent="0.35">
      <c r="A833" s="176" t="s">
        <v>7630</v>
      </c>
      <c r="B833" s="173">
        <v>2685.50146484375</v>
      </c>
      <c r="C833">
        <v>1.3572120000000001</v>
      </c>
    </row>
    <row r="834" spans="1:3" x14ac:dyDescent="0.35">
      <c r="A834" s="176" t="s">
        <v>7631</v>
      </c>
      <c r="B834" s="173">
        <v>2683.02685546875</v>
      </c>
      <c r="C834">
        <v>1.723549</v>
      </c>
    </row>
    <row r="835" spans="1:3" x14ac:dyDescent="0.35">
      <c r="A835" s="176" t="s">
        <v>7632</v>
      </c>
      <c r="B835" s="173">
        <v>2703.31201171875</v>
      </c>
      <c r="C835">
        <v>2.129934</v>
      </c>
    </row>
    <row r="836" spans="1:3" x14ac:dyDescent="0.35">
      <c r="A836" s="176" t="s">
        <v>7633</v>
      </c>
      <c r="B836" s="173">
        <v>2696.275390625</v>
      </c>
      <c r="C836">
        <v>4.029712</v>
      </c>
    </row>
    <row r="837" spans="1:3" x14ac:dyDescent="0.35">
      <c r="A837" s="176" t="s">
        <v>7634</v>
      </c>
      <c r="B837" s="173">
        <v>2707.000244140625</v>
      </c>
      <c r="C837">
        <v>0.95794999999999997</v>
      </c>
    </row>
    <row r="838" spans="1:3" x14ac:dyDescent="0.35">
      <c r="A838" s="176" t="s">
        <v>7635</v>
      </c>
      <c r="B838" s="173">
        <v>2712.095703125</v>
      </c>
      <c r="C838">
        <v>2.022116</v>
      </c>
    </row>
    <row r="839" spans="1:3" x14ac:dyDescent="0.35">
      <c r="A839" s="176" t="s">
        <v>7636</v>
      </c>
      <c r="B839" s="173">
        <v>2757.66455078125</v>
      </c>
      <c r="C839">
        <v>1.6409860000000001</v>
      </c>
    </row>
    <row r="840" spans="1:3" x14ac:dyDescent="0.35">
      <c r="A840" s="176" t="s">
        <v>7637</v>
      </c>
      <c r="B840" s="173">
        <v>2754.946533203125</v>
      </c>
      <c r="C840">
        <v>1.945173</v>
      </c>
    </row>
    <row r="841" spans="1:3" x14ac:dyDescent="0.35">
      <c r="A841" s="176" t="s">
        <v>7638</v>
      </c>
      <c r="B841" s="173">
        <v>2755.43212890625</v>
      </c>
      <c r="C841">
        <v>1.6727300000000001</v>
      </c>
    </row>
    <row r="842" spans="1:3" x14ac:dyDescent="0.35">
      <c r="A842" s="176" t="s">
        <v>7639</v>
      </c>
      <c r="B842" s="173">
        <v>2835.844970703125</v>
      </c>
      <c r="C842">
        <v>3.3427539999999998</v>
      </c>
    </row>
    <row r="843" spans="1:3" x14ac:dyDescent="0.35">
      <c r="A843" s="176" t="s">
        <v>7640</v>
      </c>
      <c r="B843" s="173">
        <v>2813.327392578125</v>
      </c>
      <c r="C843">
        <v>1.5365839999999999</v>
      </c>
    </row>
    <row r="844" spans="1:3" x14ac:dyDescent="0.35">
      <c r="A844" s="176" t="s">
        <v>7641</v>
      </c>
      <c r="B844" s="173">
        <v>2818.7138671875</v>
      </c>
      <c r="C844">
        <v>1.9136649999999999</v>
      </c>
    </row>
    <row r="845" spans="1:3" x14ac:dyDescent="0.35">
      <c r="A845" s="176" t="s">
        <v>7642</v>
      </c>
      <c r="B845" s="173">
        <v>2869.427001953125</v>
      </c>
      <c r="C845">
        <v>2.454564</v>
      </c>
    </row>
    <row r="846" spans="1:3" x14ac:dyDescent="0.35">
      <c r="A846" s="176" t="s">
        <v>7643</v>
      </c>
      <c r="B846" s="173">
        <v>2846.666748046875</v>
      </c>
      <c r="C846">
        <v>1.9020010000000001</v>
      </c>
    </row>
    <row r="847" spans="1:3" x14ac:dyDescent="0.35">
      <c r="A847" s="176" t="s">
        <v>7644</v>
      </c>
      <c r="B847" s="173">
        <v>2782.754150390625</v>
      </c>
      <c r="C847">
        <v>1.4890570000000001</v>
      </c>
    </row>
    <row r="848" spans="1:3" x14ac:dyDescent="0.35">
      <c r="A848" s="176" t="s">
        <v>7645</v>
      </c>
      <c r="B848" s="173">
        <v>2788.965576171875</v>
      </c>
      <c r="C848">
        <v>1.0986610000000001</v>
      </c>
    </row>
    <row r="849" spans="1:3" x14ac:dyDescent="0.35">
      <c r="A849" s="176" t="s">
        <v>7646</v>
      </c>
      <c r="B849" s="173">
        <v>2791.246826171875</v>
      </c>
      <c r="C849">
        <v>0.46479599999999999</v>
      </c>
    </row>
    <row r="850" spans="1:3" x14ac:dyDescent="0.35">
      <c r="A850" s="176" t="s">
        <v>7647</v>
      </c>
      <c r="B850" s="173">
        <v>2826.090576171875</v>
      </c>
      <c r="C850">
        <v>1.7130099999999999</v>
      </c>
    </row>
    <row r="851" spans="1:3" x14ac:dyDescent="0.35">
      <c r="A851" s="176" t="s">
        <v>7648</v>
      </c>
      <c r="B851" s="173">
        <v>2890.00341796875</v>
      </c>
      <c r="C851">
        <v>3.641632</v>
      </c>
    </row>
    <row r="852" spans="1:3" x14ac:dyDescent="0.35">
      <c r="A852" s="176" t="s">
        <v>7649</v>
      </c>
      <c r="B852" s="173">
        <v>2939.45458984375</v>
      </c>
      <c r="C852">
        <v>1.30047</v>
      </c>
    </row>
    <row r="853" spans="1:3" x14ac:dyDescent="0.35">
      <c r="A853" s="176" t="s">
        <v>7650</v>
      </c>
      <c r="B853" s="173">
        <v>2863.7490234375</v>
      </c>
      <c r="C853">
        <v>1.929308</v>
      </c>
    </row>
    <row r="854" spans="1:3" x14ac:dyDescent="0.35">
      <c r="A854" s="176" t="s">
        <v>7651</v>
      </c>
      <c r="B854" s="173">
        <v>2862.196044921875</v>
      </c>
      <c r="C854">
        <v>1.0553539999999999</v>
      </c>
    </row>
    <row r="855" spans="1:3" x14ac:dyDescent="0.35">
      <c r="A855" s="176" t="s">
        <v>7652</v>
      </c>
      <c r="B855" s="173">
        <v>2898.25341796875</v>
      </c>
      <c r="C855">
        <v>1.9028890000000001</v>
      </c>
    </row>
    <row r="856" spans="1:3" x14ac:dyDescent="0.35">
      <c r="A856" s="176" t="s">
        <v>7653</v>
      </c>
      <c r="B856" s="173">
        <v>2878.9873046875</v>
      </c>
      <c r="C856">
        <v>2.9770810000000001</v>
      </c>
    </row>
    <row r="857" spans="1:3" x14ac:dyDescent="0.35">
      <c r="A857" s="176" t="s">
        <v>7654</v>
      </c>
      <c r="B857" s="173">
        <v>2871.271240234375</v>
      </c>
      <c r="C857">
        <v>1.627702</v>
      </c>
    </row>
    <row r="858" spans="1:3" x14ac:dyDescent="0.35">
      <c r="A858" s="176" t="s">
        <v>7655</v>
      </c>
      <c r="B858" s="173">
        <v>2837.737548828125</v>
      </c>
      <c r="C858">
        <v>1.184642</v>
      </c>
    </row>
    <row r="859" spans="1:3" x14ac:dyDescent="0.35">
      <c r="A859" s="176" t="s">
        <v>7656</v>
      </c>
      <c r="B859" s="173">
        <v>2808.23193359375</v>
      </c>
      <c r="C859">
        <v>1.233447</v>
      </c>
    </row>
    <row r="860" spans="1:3" x14ac:dyDescent="0.35">
      <c r="A860" s="176" t="s">
        <v>7657</v>
      </c>
      <c r="B860" s="173">
        <v>2764.94384765625</v>
      </c>
      <c r="C860">
        <v>2.4564859999999999</v>
      </c>
    </row>
    <row r="861" spans="1:3" x14ac:dyDescent="0.35">
      <c r="A861" s="176" t="s">
        <v>7658</v>
      </c>
      <c r="B861" s="173">
        <v>2750.04541015625</v>
      </c>
      <c r="C861">
        <v>1.280975</v>
      </c>
    </row>
    <row r="862" spans="1:3" x14ac:dyDescent="0.35">
      <c r="A862" s="176" t="s">
        <v>7659</v>
      </c>
      <c r="B862" s="173">
        <v>2735.875244140625</v>
      </c>
      <c r="C862">
        <v>1.7614879999999999</v>
      </c>
    </row>
    <row r="863" spans="1:3" x14ac:dyDescent="0.35">
      <c r="A863" s="176" t="s">
        <v>7660</v>
      </c>
      <c r="B863" s="173">
        <v>2687.491455078125</v>
      </c>
      <c r="C863">
        <v>1.4762820000000001</v>
      </c>
    </row>
    <row r="864" spans="1:3" x14ac:dyDescent="0.35">
      <c r="A864" s="176" t="s">
        <v>7661</v>
      </c>
      <c r="B864" s="173">
        <v>2673.66064453125</v>
      </c>
      <c r="C864">
        <v>2.0650780000000002</v>
      </c>
    </row>
    <row r="865" spans="1:3" x14ac:dyDescent="0.35">
      <c r="A865" s="176" t="s">
        <v>7662</v>
      </c>
      <c r="B865" s="173">
        <v>2701.322021484375</v>
      </c>
      <c r="C865">
        <v>0.67930699999999999</v>
      </c>
    </row>
    <row r="866" spans="1:3" x14ac:dyDescent="0.35">
      <c r="A866" s="176" t="s">
        <v>7663</v>
      </c>
      <c r="B866" s="173">
        <v>2707.048828125</v>
      </c>
      <c r="C866">
        <v>0.87400999999999995</v>
      </c>
    </row>
    <row r="867" spans="1:3" x14ac:dyDescent="0.35">
      <c r="A867" s="176" t="s">
        <v>7664</v>
      </c>
      <c r="B867" s="173">
        <v>2699.623779296875</v>
      </c>
      <c r="C867">
        <v>1.0826659999999999</v>
      </c>
    </row>
    <row r="868" spans="1:3" x14ac:dyDescent="0.35">
      <c r="A868" s="176" t="s">
        <v>7665</v>
      </c>
      <c r="B868" s="173">
        <v>2699.4296875</v>
      </c>
      <c r="C868">
        <v>1.1707970000000001</v>
      </c>
    </row>
    <row r="869" spans="1:3" x14ac:dyDescent="0.35">
      <c r="A869" s="176" t="s">
        <v>7666</v>
      </c>
      <c r="B869" s="173">
        <v>2658.08251953125</v>
      </c>
      <c r="C869">
        <v>1.368242</v>
      </c>
    </row>
    <row r="870" spans="1:3" x14ac:dyDescent="0.35">
      <c r="A870" s="176" t="s">
        <v>7667</v>
      </c>
      <c r="B870" s="173">
        <v>2637.1669921875</v>
      </c>
      <c r="C870">
        <v>1.1372770000000001</v>
      </c>
    </row>
    <row r="871" spans="1:3" x14ac:dyDescent="0.35">
      <c r="A871" s="176" t="s">
        <v>7668</v>
      </c>
      <c r="B871" s="173">
        <v>2614.309814453125</v>
      </c>
      <c r="C871">
        <v>0.79234499999999997</v>
      </c>
    </row>
    <row r="872" spans="1:3" x14ac:dyDescent="0.35">
      <c r="A872" s="176" t="s">
        <v>7669</v>
      </c>
      <c r="B872" s="173">
        <v>2602.80810546875</v>
      </c>
      <c r="C872">
        <v>1.2722530000000001</v>
      </c>
    </row>
    <row r="873" spans="1:3" x14ac:dyDescent="0.35">
      <c r="A873" s="176" t="s">
        <v>7670</v>
      </c>
      <c r="B873" s="173">
        <v>2581.0673828125</v>
      </c>
      <c r="C873">
        <v>1.431962</v>
      </c>
    </row>
    <row r="874" spans="1:3" x14ac:dyDescent="0.35">
      <c r="A874" s="176" t="s">
        <v>7671</v>
      </c>
      <c r="B874" s="173">
        <v>2431.40380859375</v>
      </c>
      <c r="C874">
        <v>9.2162670000000002</v>
      </c>
    </row>
    <row r="875" spans="1:3" x14ac:dyDescent="0.35">
      <c r="A875" s="176" t="s">
        <v>7672</v>
      </c>
      <c r="B875" s="173">
        <v>2453.678466796875</v>
      </c>
      <c r="C875">
        <v>2.7611659999999998</v>
      </c>
    </row>
    <row r="876" spans="1:3" x14ac:dyDescent="0.35">
      <c r="A876" s="176" t="s">
        <v>7673</v>
      </c>
      <c r="B876" s="173">
        <v>2500.023681640625</v>
      </c>
      <c r="C876">
        <v>0.85282899999999995</v>
      </c>
    </row>
    <row r="877" spans="1:3" x14ac:dyDescent="0.35">
      <c r="A877" s="176" t="s">
        <v>7674</v>
      </c>
      <c r="B877" s="173">
        <v>2472.70166015625</v>
      </c>
      <c r="C877">
        <v>1.695654</v>
      </c>
    </row>
    <row r="878" spans="1:3" x14ac:dyDescent="0.35">
      <c r="A878" s="176" t="s">
        <v>7675</v>
      </c>
      <c r="B878" s="173">
        <v>2479.787109375</v>
      </c>
      <c r="C878">
        <v>1.200637</v>
      </c>
    </row>
    <row r="879" spans="1:3" x14ac:dyDescent="0.35">
      <c r="A879" s="176" t="s">
        <v>7676</v>
      </c>
      <c r="B879" s="173">
        <v>2453.87255859375</v>
      </c>
      <c r="C879">
        <v>1.9013549999999999</v>
      </c>
    </row>
    <row r="880" spans="1:3" x14ac:dyDescent="0.35">
      <c r="A880" s="176" t="s">
        <v>7677</v>
      </c>
      <c r="B880" s="173">
        <v>2462.8505859375</v>
      </c>
      <c r="C880">
        <v>0.118532</v>
      </c>
    </row>
    <row r="881" spans="1:3" x14ac:dyDescent="0.35">
      <c r="A881" s="176" t="s">
        <v>7678</v>
      </c>
      <c r="B881" s="173">
        <v>2450.52392578125</v>
      </c>
      <c r="C881">
        <v>1.0972599999999999</v>
      </c>
    </row>
    <row r="882" spans="1:3" x14ac:dyDescent="0.35">
      <c r="A882" s="176" t="s">
        <v>7679</v>
      </c>
      <c r="B882" s="173">
        <v>2447.175537109375</v>
      </c>
      <c r="C882">
        <v>0.70204599999999995</v>
      </c>
    </row>
    <row r="883" spans="1:3" x14ac:dyDescent="0.35">
      <c r="A883" s="176" t="s">
        <v>7680</v>
      </c>
      <c r="B883" s="173">
        <v>2455.3740234375</v>
      </c>
      <c r="C883">
        <v>1.219166</v>
      </c>
    </row>
    <row r="884" spans="1:3" x14ac:dyDescent="0.35">
      <c r="A884" s="176" t="s">
        <v>7681</v>
      </c>
      <c r="B884" s="173">
        <v>2430.630859375</v>
      </c>
      <c r="C884">
        <v>1.322446</v>
      </c>
    </row>
    <row r="885" spans="1:3" x14ac:dyDescent="0.35">
      <c r="A885" s="176" t="s">
        <v>7682</v>
      </c>
      <c r="B885" s="173">
        <v>2462.247314453125</v>
      </c>
      <c r="C885">
        <v>1.700877</v>
      </c>
    </row>
    <row r="886" spans="1:3" x14ac:dyDescent="0.35">
      <c r="A886" s="176" t="s">
        <v>7683</v>
      </c>
      <c r="B886" s="173">
        <v>2445.899169921875</v>
      </c>
      <c r="C886">
        <v>1.1755770000000001</v>
      </c>
    </row>
    <row r="887" spans="1:3" x14ac:dyDescent="0.35">
      <c r="A887" s="176" t="s">
        <v>7684</v>
      </c>
      <c r="B887" s="173">
        <v>2416.884765625</v>
      </c>
      <c r="C887">
        <v>1.6242220000000001</v>
      </c>
    </row>
    <row r="888" spans="1:3" x14ac:dyDescent="0.35">
      <c r="A888" s="176" t="s">
        <v>7685</v>
      </c>
      <c r="B888" s="173">
        <v>2420.272216796875</v>
      </c>
      <c r="C888">
        <v>1.2620169999999999</v>
      </c>
    </row>
    <row r="889" spans="1:3" x14ac:dyDescent="0.35">
      <c r="A889" s="176" t="s">
        <v>7686</v>
      </c>
      <c r="B889" s="173">
        <v>2345.89501953125</v>
      </c>
      <c r="C889">
        <v>2.4433929999999999</v>
      </c>
    </row>
    <row r="890" spans="1:3" x14ac:dyDescent="0.35">
      <c r="A890" s="176" t="s">
        <v>7687</v>
      </c>
      <c r="B890" s="173">
        <v>2378.984375</v>
      </c>
      <c r="C890">
        <v>1.374215</v>
      </c>
    </row>
    <row r="891" spans="1:3" x14ac:dyDescent="0.35">
      <c r="A891" s="176" t="s">
        <v>7688</v>
      </c>
      <c r="B891" s="173">
        <v>2366.661865234375</v>
      </c>
      <c r="C891">
        <v>1.13337</v>
      </c>
    </row>
    <row r="892" spans="1:3" x14ac:dyDescent="0.35">
      <c r="A892" s="176" t="s">
        <v>7689</v>
      </c>
      <c r="B892" s="173">
        <v>2339.611328125</v>
      </c>
      <c r="C892">
        <v>1.2918289999999999</v>
      </c>
    </row>
    <row r="893" spans="1:3" x14ac:dyDescent="0.35">
      <c r="A893" s="176" t="s">
        <v>7690</v>
      </c>
      <c r="B893" s="173">
        <v>2400.92919921875</v>
      </c>
      <c r="C893">
        <v>1.6964710000000001</v>
      </c>
    </row>
    <row r="894" spans="1:3" x14ac:dyDescent="0.35">
      <c r="A894" s="176" t="s">
        <v>7691</v>
      </c>
      <c r="B894" s="173">
        <v>2426.654296875</v>
      </c>
      <c r="C894">
        <v>4.3680450000000004</v>
      </c>
    </row>
    <row r="895" spans="1:3" x14ac:dyDescent="0.35">
      <c r="A895" s="176" t="s">
        <v>7692</v>
      </c>
      <c r="B895" s="173">
        <v>2434.263916015625</v>
      </c>
      <c r="C895">
        <v>0.98244200000000004</v>
      </c>
    </row>
    <row r="896" spans="1:3" x14ac:dyDescent="0.35">
      <c r="A896" s="176" t="s">
        <v>7693</v>
      </c>
      <c r="B896" s="173">
        <v>2441.82421875</v>
      </c>
      <c r="C896">
        <v>0.94823199999999996</v>
      </c>
    </row>
    <row r="897" spans="1:3" x14ac:dyDescent="0.35">
      <c r="A897" s="176" t="s">
        <v>7694</v>
      </c>
      <c r="B897" s="173">
        <v>2417.57177734375</v>
      </c>
      <c r="C897">
        <v>2.54053</v>
      </c>
    </row>
    <row r="898" spans="1:3" x14ac:dyDescent="0.35">
      <c r="A898" s="176" t="s">
        <v>7695</v>
      </c>
      <c r="B898" s="173">
        <v>2450.906494140625</v>
      </c>
      <c r="C898">
        <v>1.795164</v>
      </c>
    </row>
    <row r="899" spans="1:3" x14ac:dyDescent="0.35">
      <c r="A899" s="176" t="s">
        <v>7696</v>
      </c>
      <c r="B899" s="173">
        <v>2434.21484375</v>
      </c>
      <c r="C899">
        <v>1.006993</v>
      </c>
    </row>
    <row r="900" spans="1:3" x14ac:dyDescent="0.35">
      <c r="A900" s="176" t="s">
        <v>7697</v>
      </c>
      <c r="B900" s="173">
        <v>2437.847900390625</v>
      </c>
      <c r="C900">
        <v>1.641588</v>
      </c>
    </row>
    <row r="901" spans="1:3" x14ac:dyDescent="0.35">
      <c r="A901" s="176" t="s">
        <v>7698</v>
      </c>
      <c r="B901" s="173">
        <v>2419.830322265625</v>
      </c>
      <c r="C901">
        <v>1.3214950000000001</v>
      </c>
    </row>
    <row r="902" spans="1:3" x14ac:dyDescent="0.35">
      <c r="A902" s="176" t="s">
        <v>7699</v>
      </c>
      <c r="B902" s="173">
        <v>2449.384765625</v>
      </c>
      <c r="C902">
        <v>2.0717949999999998</v>
      </c>
    </row>
    <row r="903" spans="1:3" x14ac:dyDescent="0.35">
      <c r="A903" s="176" t="s">
        <v>7700</v>
      </c>
      <c r="B903" s="173">
        <v>2438.78076171875</v>
      </c>
      <c r="C903">
        <v>1.3080860000000001</v>
      </c>
    </row>
    <row r="904" spans="1:3" x14ac:dyDescent="0.35">
      <c r="A904" s="176" t="s">
        <v>7701</v>
      </c>
      <c r="B904" s="173">
        <v>2357.23583984375</v>
      </c>
      <c r="C904">
        <v>3.3850210000000001</v>
      </c>
    </row>
    <row r="905" spans="1:3" x14ac:dyDescent="0.35">
      <c r="A905" s="176" t="s">
        <v>7702</v>
      </c>
      <c r="B905" s="173">
        <v>2353.897705078125</v>
      </c>
      <c r="C905">
        <v>2.0638380000000001</v>
      </c>
    </row>
    <row r="906" spans="1:3" x14ac:dyDescent="0.35">
      <c r="A906" s="176" t="s">
        <v>7703</v>
      </c>
      <c r="B906" s="173">
        <v>2357.824951171875</v>
      </c>
      <c r="C906">
        <v>1.7182249999999999</v>
      </c>
    </row>
    <row r="907" spans="1:3" x14ac:dyDescent="0.35">
      <c r="A907" s="176" t="s">
        <v>7704</v>
      </c>
      <c r="B907" s="173">
        <v>2302.447021484375</v>
      </c>
      <c r="C907">
        <v>3.2310560000000002</v>
      </c>
    </row>
    <row r="908" spans="1:3" x14ac:dyDescent="0.35">
      <c r="A908" s="176" t="s">
        <v>7705</v>
      </c>
      <c r="B908" s="173">
        <v>2346.779052734375</v>
      </c>
      <c r="C908">
        <v>2.2609020000000002</v>
      </c>
    </row>
    <row r="909" spans="1:3" x14ac:dyDescent="0.35">
      <c r="A909" s="176" t="s">
        <v>7706</v>
      </c>
      <c r="B909" s="173">
        <v>2323.262939453125</v>
      </c>
      <c r="C909">
        <v>1.247552</v>
      </c>
    </row>
    <row r="910" spans="1:3" x14ac:dyDescent="0.35">
      <c r="A910" s="176" t="s">
        <v>7707</v>
      </c>
      <c r="B910" s="173">
        <v>2320.41552734375</v>
      </c>
      <c r="C910">
        <v>2.1315689999999998</v>
      </c>
    </row>
    <row r="911" spans="1:3" x14ac:dyDescent="0.35">
      <c r="A911" s="176" t="s">
        <v>7708</v>
      </c>
      <c r="B911" s="173">
        <v>2316.43896484375</v>
      </c>
      <c r="C911">
        <v>0.98840300000000003</v>
      </c>
    </row>
    <row r="912" spans="1:3" x14ac:dyDescent="0.35">
      <c r="A912" s="176" t="s">
        <v>7709</v>
      </c>
      <c r="B912" s="173">
        <v>2317.0771484375</v>
      </c>
      <c r="C912">
        <v>1.655915</v>
      </c>
    </row>
    <row r="913" spans="1:3" x14ac:dyDescent="0.35">
      <c r="A913" s="176" t="s">
        <v>7710</v>
      </c>
      <c r="B913" s="173">
        <v>2291.597412109375</v>
      </c>
      <c r="C913">
        <v>2.0696910000000002</v>
      </c>
    </row>
    <row r="914" spans="1:3" x14ac:dyDescent="0.35">
      <c r="A914" s="176" t="s">
        <v>7711</v>
      </c>
      <c r="B914" s="173">
        <v>2296.5068359375</v>
      </c>
      <c r="C914">
        <v>1.0661989999999999</v>
      </c>
    </row>
    <row r="915" spans="1:3" x14ac:dyDescent="0.35">
      <c r="A915" s="176" t="s">
        <v>7712</v>
      </c>
      <c r="B915" s="173">
        <v>2293.217529296875</v>
      </c>
      <c r="C915">
        <v>0.68364599999999998</v>
      </c>
    </row>
    <row r="916" spans="1:3" x14ac:dyDescent="0.35">
      <c r="A916" s="176" t="s">
        <v>7713</v>
      </c>
      <c r="B916" s="173">
        <v>2290.46826171875</v>
      </c>
      <c r="C916">
        <v>1.0337689999999999</v>
      </c>
    </row>
    <row r="917" spans="1:3" x14ac:dyDescent="0.35">
      <c r="A917" s="176" t="s">
        <v>7714</v>
      </c>
      <c r="B917" s="173">
        <v>2298.814208984375</v>
      </c>
      <c r="C917">
        <v>0.55681599999999998</v>
      </c>
    </row>
    <row r="918" spans="1:3" x14ac:dyDescent="0.35">
      <c r="A918" s="176" t="s">
        <v>7715</v>
      </c>
      <c r="B918" s="173">
        <v>2301.0234375</v>
      </c>
      <c r="C918">
        <v>0.92418</v>
      </c>
    </row>
    <row r="919" spans="1:3" x14ac:dyDescent="0.35">
      <c r="A919" s="176" t="s">
        <v>7716</v>
      </c>
      <c r="B919" s="173">
        <v>2284.675537109375</v>
      </c>
      <c r="C919">
        <v>1.878762</v>
      </c>
    </row>
    <row r="920" spans="1:3" x14ac:dyDescent="0.35">
      <c r="A920" s="176" t="s">
        <v>7717</v>
      </c>
      <c r="B920" s="173">
        <v>2280.011474609375</v>
      </c>
      <c r="C920">
        <v>0.55989299999999997</v>
      </c>
    </row>
    <row r="921" spans="1:3" x14ac:dyDescent="0.35">
      <c r="A921" s="176" t="s">
        <v>7718</v>
      </c>
      <c r="B921" s="173">
        <v>2327.04296875</v>
      </c>
      <c r="C921">
        <v>1.650744</v>
      </c>
    </row>
    <row r="922" spans="1:3" x14ac:dyDescent="0.35">
      <c r="A922" s="176" t="s">
        <v>7719</v>
      </c>
      <c r="B922" s="173">
        <v>2362.635986328125</v>
      </c>
      <c r="C922">
        <v>1.2742389999999999</v>
      </c>
    </row>
    <row r="923" spans="1:3" x14ac:dyDescent="0.35">
      <c r="A923" s="176" t="s">
        <v>7720</v>
      </c>
      <c r="B923" s="173">
        <v>2333.130615234375</v>
      </c>
      <c r="C923">
        <v>0.90041899999999997</v>
      </c>
    </row>
    <row r="924" spans="1:3" x14ac:dyDescent="0.35">
      <c r="A924" s="176" t="s">
        <v>7721</v>
      </c>
      <c r="B924" s="173">
        <v>2347.46630859375</v>
      </c>
      <c r="C924">
        <v>0.92276800000000003</v>
      </c>
    </row>
    <row r="925" spans="1:3" x14ac:dyDescent="0.35">
      <c r="A925" s="176" t="s">
        <v>7722</v>
      </c>
      <c r="B925" s="173">
        <v>2357.481201171875</v>
      </c>
      <c r="C925">
        <v>0.95335099999999995</v>
      </c>
    </row>
    <row r="926" spans="1:3" x14ac:dyDescent="0.35">
      <c r="A926" s="176" t="s">
        <v>7723</v>
      </c>
      <c r="B926" s="173">
        <v>2391.2578125</v>
      </c>
      <c r="C926">
        <v>2.4252669999999998</v>
      </c>
    </row>
    <row r="927" spans="1:3" x14ac:dyDescent="0.35">
      <c r="A927" s="176" t="s">
        <v>7724</v>
      </c>
      <c r="B927" s="173">
        <v>2397.787109375</v>
      </c>
      <c r="C927">
        <v>1.6519109999999999</v>
      </c>
    </row>
    <row r="928" spans="1:3" x14ac:dyDescent="0.35">
      <c r="A928" s="176" t="s">
        <v>7725</v>
      </c>
      <c r="B928" s="173">
        <v>2406.5751953125</v>
      </c>
      <c r="C928">
        <v>2.5950129999999998</v>
      </c>
    </row>
    <row r="929" spans="1:3" x14ac:dyDescent="0.35">
      <c r="A929" s="176" t="s">
        <v>7726</v>
      </c>
      <c r="B929" s="173">
        <v>2325.0302734375</v>
      </c>
      <c r="C929">
        <v>2.0527410000000001</v>
      </c>
    </row>
    <row r="930" spans="1:3" x14ac:dyDescent="0.35">
      <c r="A930" s="176" t="s">
        <v>7727</v>
      </c>
      <c r="B930" s="173">
        <v>2329.989013671875</v>
      </c>
      <c r="C930">
        <v>1.21515</v>
      </c>
    </row>
    <row r="931" spans="1:3" x14ac:dyDescent="0.35">
      <c r="A931" s="176" t="s">
        <v>7728</v>
      </c>
      <c r="B931" s="173">
        <v>2302.496337890625</v>
      </c>
      <c r="C931">
        <v>2.7625959999999998</v>
      </c>
    </row>
    <row r="932" spans="1:3" x14ac:dyDescent="0.35">
      <c r="A932" s="176" t="s">
        <v>7729</v>
      </c>
      <c r="B932" s="173">
        <v>2311.3330078125</v>
      </c>
      <c r="C932">
        <v>1.333005</v>
      </c>
    </row>
    <row r="933" spans="1:3" x14ac:dyDescent="0.35">
      <c r="A933" s="176" t="s">
        <v>7730</v>
      </c>
      <c r="B933" s="173">
        <v>2302.692626953125</v>
      </c>
      <c r="C933">
        <v>1.3822730000000001</v>
      </c>
    </row>
    <row r="934" spans="1:3" x14ac:dyDescent="0.35">
      <c r="A934" s="176" t="s">
        <v>7731</v>
      </c>
      <c r="B934" s="173">
        <v>2298.077880859375</v>
      </c>
      <c r="C934">
        <v>1.8428850000000001</v>
      </c>
    </row>
    <row r="935" spans="1:3" x14ac:dyDescent="0.35">
      <c r="A935" s="176" t="s">
        <v>7732</v>
      </c>
      <c r="B935" s="173">
        <v>2300.4833984375</v>
      </c>
      <c r="C935">
        <v>2.6580469999999998</v>
      </c>
    </row>
    <row r="936" spans="1:3" x14ac:dyDescent="0.35">
      <c r="A936" s="176" t="s">
        <v>7733</v>
      </c>
      <c r="B936" s="173">
        <v>2279.618408203125</v>
      </c>
      <c r="C936">
        <v>3.408925</v>
      </c>
    </row>
    <row r="937" spans="1:3" x14ac:dyDescent="0.35">
      <c r="A937" s="176" t="s">
        <v>7734</v>
      </c>
      <c r="B937" s="173">
        <v>2325.177490234375</v>
      </c>
      <c r="C937">
        <v>1.6886639999999999</v>
      </c>
    </row>
    <row r="938" spans="1:3" x14ac:dyDescent="0.35">
      <c r="A938" s="176" t="s">
        <v>7735</v>
      </c>
      <c r="B938" s="173">
        <v>2349.47900390625</v>
      </c>
      <c r="C938">
        <v>2.4773580000000002</v>
      </c>
    </row>
    <row r="939" spans="1:3" x14ac:dyDescent="0.35">
      <c r="A939" s="176" t="s">
        <v>7736</v>
      </c>
      <c r="B939" s="173">
        <v>2345.551513671875</v>
      </c>
      <c r="C939">
        <v>1.8921559999999999</v>
      </c>
    </row>
    <row r="940" spans="1:3" x14ac:dyDescent="0.35">
      <c r="A940" s="176" t="s">
        <v>7737</v>
      </c>
      <c r="B940" s="173">
        <v>2340.740234375</v>
      </c>
      <c r="C940">
        <v>0.69957599999999998</v>
      </c>
    </row>
    <row r="941" spans="1:3" x14ac:dyDescent="0.35">
      <c r="A941" s="176" t="s">
        <v>7738</v>
      </c>
      <c r="B941" s="173">
        <v>2365.0908203125</v>
      </c>
      <c r="C941">
        <v>1.4199600000000001</v>
      </c>
    </row>
    <row r="942" spans="1:3" x14ac:dyDescent="0.35">
      <c r="A942" s="176" t="s">
        <v>7739</v>
      </c>
      <c r="B942" s="173">
        <v>2424.052490234375</v>
      </c>
      <c r="C942">
        <v>2.1161479999999999</v>
      </c>
    </row>
    <row r="943" spans="1:3" x14ac:dyDescent="0.35">
      <c r="A943" s="176" t="s">
        <v>7740</v>
      </c>
      <c r="B943" s="173">
        <v>2460.627197265625</v>
      </c>
      <c r="C943">
        <v>2.9709989999999999</v>
      </c>
    </row>
    <row r="944" spans="1:3" x14ac:dyDescent="0.35">
      <c r="A944" s="176" t="s">
        <v>7741</v>
      </c>
      <c r="B944" s="173">
        <v>2397.68896484375</v>
      </c>
      <c r="C944">
        <v>2.5284800000000001</v>
      </c>
    </row>
    <row r="945" spans="1:3" x14ac:dyDescent="0.35">
      <c r="A945" s="176" t="s">
        <v>7742</v>
      </c>
      <c r="B945" s="173">
        <v>2393.85986328125</v>
      </c>
      <c r="C945">
        <v>1.9924740000000001</v>
      </c>
    </row>
    <row r="946" spans="1:3" x14ac:dyDescent="0.35">
      <c r="A946" s="176" t="s">
        <v>7743</v>
      </c>
      <c r="B946" s="173">
        <v>2347.711669921875</v>
      </c>
      <c r="C946">
        <v>1.357416</v>
      </c>
    </row>
    <row r="947" spans="1:3" x14ac:dyDescent="0.35">
      <c r="A947" s="176" t="s">
        <v>7744</v>
      </c>
      <c r="B947" s="173">
        <v>2329.694091796875</v>
      </c>
      <c r="C947">
        <v>1.1321129999999999</v>
      </c>
    </row>
    <row r="948" spans="1:3" x14ac:dyDescent="0.35">
      <c r="A948" s="176" t="s">
        <v>7745</v>
      </c>
      <c r="B948" s="173">
        <v>2321.0048828125</v>
      </c>
      <c r="C948">
        <v>0.85560199999999997</v>
      </c>
    </row>
    <row r="949" spans="1:3" x14ac:dyDescent="0.35">
      <c r="A949" s="176" t="s">
        <v>7746</v>
      </c>
      <c r="B949" s="173">
        <v>2318.648193359375</v>
      </c>
      <c r="C949">
        <v>1.326354</v>
      </c>
    </row>
    <row r="950" spans="1:3" x14ac:dyDescent="0.35">
      <c r="A950" s="176" t="s">
        <v>7747</v>
      </c>
      <c r="B950" s="173">
        <v>2273.285400390625</v>
      </c>
      <c r="C950">
        <v>1.3892599999999999</v>
      </c>
    </row>
    <row r="951" spans="1:3" x14ac:dyDescent="0.35">
      <c r="A951" s="176" t="s">
        <v>7748</v>
      </c>
      <c r="B951" s="173">
        <v>2290.222900390625</v>
      </c>
      <c r="C951">
        <v>1.341909</v>
      </c>
    </row>
    <row r="952" spans="1:3" x14ac:dyDescent="0.35">
      <c r="A952" s="176" t="s">
        <v>7749</v>
      </c>
      <c r="B952" s="173">
        <v>2279.42236328125</v>
      </c>
      <c r="C952">
        <v>1.334967</v>
      </c>
    </row>
    <row r="953" spans="1:3" x14ac:dyDescent="0.35">
      <c r="A953" s="176" t="s">
        <v>7750</v>
      </c>
      <c r="B953" s="173">
        <v>2276.329345703125</v>
      </c>
      <c r="C953">
        <v>1.1353800000000001</v>
      </c>
    </row>
    <row r="954" spans="1:3" x14ac:dyDescent="0.35">
      <c r="A954" s="176" t="s">
        <v>7751</v>
      </c>
      <c r="B954" s="173">
        <v>2287.178955078125</v>
      </c>
      <c r="C954">
        <v>1.409168</v>
      </c>
    </row>
    <row r="955" spans="1:3" x14ac:dyDescent="0.35">
      <c r="A955" s="176" t="s">
        <v>7752</v>
      </c>
      <c r="B955" s="173">
        <v>2254.384521484375</v>
      </c>
      <c r="C955">
        <v>1.0357050000000001</v>
      </c>
    </row>
    <row r="956" spans="1:3" x14ac:dyDescent="0.35">
      <c r="A956" s="176" t="s">
        <v>7753</v>
      </c>
      <c r="B956" s="173">
        <v>2209.611083984375</v>
      </c>
      <c r="C956">
        <v>1.5213429999999999</v>
      </c>
    </row>
    <row r="957" spans="1:3" x14ac:dyDescent="0.35">
      <c r="A957" s="176" t="s">
        <v>7754</v>
      </c>
      <c r="B957" s="173">
        <v>2207.3037109375</v>
      </c>
      <c r="C957">
        <v>2.2061959999999998</v>
      </c>
    </row>
    <row r="958" spans="1:3" x14ac:dyDescent="0.35">
      <c r="A958" s="176" t="s">
        <v>7755</v>
      </c>
      <c r="B958" s="173">
        <v>2201.019287109375</v>
      </c>
      <c r="C958">
        <v>1.781509</v>
      </c>
    </row>
    <row r="959" spans="1:3" x14ac:dyDescent="0.35">
      <c r="A959" s="176" t="s">
        <v>7756</v>
      </c>
      <c r="B959" s="173">
        <v>2200.822998046875</v>
      </c>
      <c r="C959">
        <v>1.6279490000000001</v>
      </c>
    </row>
    <row r="960" spans="1:3" x14ac:dyDescent="0.35">
      <c r="A960" s="176" t="s">
        <v>7757</v>
      </c>
      <c r="B960" s="173">
        <v>2218.349609375</v>
      </c>
      <c r="C960">
        <v>1.98804</v>
      </c>
    </row>
    <row r="961" spans="1:3" x14ac:dyDescent="0.35">
      <c r="A961" s="176" t="s">
        <v>7758</v>
      </c>
      <c r="B961" s="173">
        <v>2204.259765625</v>
      </c>
      <c r="C961">
        <v>1.6996579999999999</v>
      </c>
    </row>
    <row r="962" spans="1:3" x14ac:dyDescent="0.35">
      <c r="A962" s="176" t="s">
        <v>7759</v>
      </c>
      <c r="B962" s="173">
        <v>2150.551025390625</v>
      </c>
      <c r="C962">
        <v>3.683249</v>
      </c>
    </row>
    <row r="963" spans="1:3" x14ac:dyDescent="0.35">
      <c r="A963" s="176" t="s">
        <v>7760</v>
      </c>
      <c r="B963" s="173">
        <v>2137.394287109375</v>
      </c>
      <c r="C963">
        <v>1.30647</v>
      </c>
    </row>
    <row r="964" spans="1:3" x14ac:dyDescent="0.35">
      <c r="A964" s="176" t="s">
        <v>7761</v>
      </c>
      <c r="B964" s="173">
        <v>2118.24755859375</v>
      </c>
      <c r="C964">
        <v>1.80033</v>
      </c>
    </row>
    <row r="965" spans="1:3" x14ac:dyDescent="0.35">
      <c r="A965" s="176" t="s">
        <v>7762</v>
      </c>
      <c r="B965" s="173">
        <v>2131.10986328125</v>
      </c>
      <c r="C965">
        <v>1.1456729999999999</v>
      </c>
    </row>
    <row r="966" spans="1:3" x14ac:dyDescent="0.35">
      <c r="A966" s="176" t="s">
        <v>7763</v>
      </c>
      <c r="B966" s="173">
        <v>2178.73095703125</v>
      </c>
      <c r="C966">
        <v>1.856868</v>
      </c>
    </row>
    <row r="967" spans="1:3" x14ac:dyDescent="0.35">
      <c r="A967" s="176" t="s">
        <v>7764</v>
      </c>
      <c r="B967" s="173">
        <v>2164.592041015625</v>
      </c>
      <c r="C967">
        <v>1.738356</v>
      </c>
    </row>
    <row r="968" spans="1:3" x14ac:dyDescent="0.35">
      <c r="A968" s="176" t="s">
        <v>7765</v>
      </c>
      <c r="B968" s="173">
        <v>2207.0087890625</v>
      </c>
      <c r="C968">
        <v>1.2423869999999999</v>
      </c>
    </row>
    <row r="969" spans="1:3" x14ac:dyDescent="0.35">
      <c r="A969" s="176" t="s">
        <v>7766</v>
      </c>
      <c r="B969" s="173">
        <v>2176.76708984375</v>
      </c>
      <c r="C969">
        <v>1.3258909999999999</v>
      </c>
    </row>
    <row r="970" spans="1:3" x14ac:dyDescent="0.35">
      <c r="A970" s="176" t="s">
        <v>7767</v>
      </c>
      <c r="B970" s="173">
        <v>2153.153076171875</v>
      </c>
      <c r="C970">
        <v>1.5262119999999999</v>
      </c>
    </row>
    <row r="971" spans="1:3" x14ac:dyDescent="0.35">
      <c r="A971" s="176" t="s">
        <v>7768</v>
      </c>
      <c r="B971" s="173">
        <v>2135.38134765625</v>
      </c>
      <c r="C971">
        <v>1.845629</v>
      </c>
    </row>
    <row r="972" spans="1:3" x14ac:dyDescent="0.35">
      <c r="A972" s="176" t="s">
        <v>7769</v>
      </c>
      <c r="B972" s="173">
        <v>2131.8955078125</v>
      </c>
      <c r="C972">
        <v>1.1118859999999999</v>
      </c>
    </row>
    <row r="973" spans="1:3" x14ac:dyDescent="0.35">
      <c r="A973" s="176" t="s">
        <v>7770</v>
      </c>
      <c r="B973" s="173">
        <v>2131.8955078125</v>
      </c>
      <c r="C973">
        <v>0</v>
      </c>
    </row>
    <row r="974" spans="1:3" x14ac:dyDescent="0.35">
      <c r="A974" s="176" t="s">
        <v>7771</v>
      </c>
      <c r="B974" s="173">
        <v>2160.173583984375</v>
      </c>
      <c r="C974">
        <v>1.341405</v>
      </c>
    </row>
    <row r="975" spans="1:3" x14ac:dyDescent="0.35">
      <c r="A975" s="176" t="s">
        <v>7772</v>
      </c>
      <c r="B975" s="173">
        <v>2201.755859375</v>
      </c>
      <c r="C975">
        <v>1.4266890000000001</v>
      </c>
    </row>
    <row r="976" spans="1:3" x14ac:dyDescent="0.35">
      <c r="A976" s="176" t="s">
        <v>7773</v>
      </c>
      <c r="B976" s="173">
        <v>2205.487060546875</v>
      </c>
      <c r="C976">
        <v>2.152415</v>
      </c>
    </row>
    <row r="977" spans="1:3" x14ac:dyDescent="0.35">
      <c r="A977" s="176" t="s">
        <v>7774</v>
      </c>
      <c r="B977" s="173">
        <v>2215.3056640625</v>
      </c>
      <c r="C977">
        <v>1.454404</v>
      </c>
    </row>
    <row r="978" spans="1:3" x14ac:dyDescent="0.35">
      <c r="A978" s="176" t="s">
        <v>7775</v>
      </c>
      <c r="B978" s="173">
        <v>2230.13232421875</v>
      </c>
      <c r="C978">
        <v>2.2293400000000001</v>
      </c>
    </row>
    <row r="979" spans="1:3" x14ac:dyDescent="0.35">
      <c r="A979" s="176" t="s">
        <v>7776</v>
      </c>
      <c r="B979" s="173">
        <v>2205.241455078125</v>
      </c>
      <c r="C979">
        <v>1.4169069999999999</v>
      </c>
    </row>
    <row r="980" spans="1:3" x14ac:dyDescent="0.35">
      <c r="A980" s="176" t="s">
        <v>7777</v>
      </c>
      <c r="B980" s="173">
        <v>2203.965087890625</v>
      </c>
      <c r="C980">
        <v>3.7526269999999999</v>
      </c>
    </row>
    <row r="981" spans="1:3" x14ac:dyDescent="0.35">
      <c r="A981" s="176" t="s">
        <v>7778</v>
      </c>
      <c r="B981" s="173">
        <v>2217.90771484375</v>
      </c>
      <c r="C981">
        <v>2.2801520000000002</v>
      </c>
    </row>
    <row r="982" spans="1:3" x14ac:dyDescent="0.35">
      <c r="A982" s="176" t="s">
        <v>7779</v>
      </c>
      <c r="B982" s="173">
        <v>2193.361083984375</v>
      </c>
      <c r="C982">
        <v>2.495962</v>
      </c>
    </row>
    <row r="983" spans="1:3" x14ac:dyDescent="0.35">
      <c r="A983" s="176" t="s">
        <v>7780</v>
      </c>
      <c r="B983" s="173">
        <v>2197.33740234375</v>
      </c>
      <c r="C983">
        <v>1.3514930000000001</v>
      </c>
    </row>
    <row r="984" spans="1:3" x14ac:dyDescent="0.35">
      <c r="A984" s="176" t="s">
        <v>7781</v>
      </c>
      <c r="B984" s="173">
        <v>2203.866943359375</v>
      </c>
      <c r="C984">
        <v>1.3100879999999999</v>
      </c>
    </row>
    <row r="985" spans="1:3" x14ac:dyDescent="0.35">
      <c r="A985" s="176" t="s">
        <v>7782</v>
      </c>
      <c r="B985" s="173">
        <v>2203.866943359375</v>
      </c>
      <c r="C985">
        <v>1.1202259999999999</v>
      </c>
    </row>
    <row r="986" spans="1:3" x14ac:dyDescent="0.35">
      <c r="A986" s="176" t="s">
        <v>7783</v>
      </c>
      <c r="B986" s="173">
        <v>2208.62890625</v>
      </c>
      <c r="C986">
        <v>3.4351850000000002</v>
      </c>
    </row>
    <row r="987" spans="1:3" x14ac:dyDescent="0.35">
      <c r="A987" s="176" t="s">
        <v>7784</v>
      </c>
      <c r="B987" s="173">
        <v>2247.756591796875</v>
      </c>
      <c r="C987">
        <v>2.7748740000000001</v>
      </c>
    </row>
    <row r="988" spans="1:3" x14ac:dyDescent="0.35">
      <c r="A988" s="176" t="s">
        <v>7785</v>
      </c>
      <c r="B988" s="173">
        <v>2307.40576171875</v>
      </c>
      <c r="C988">
        <v>2.9890889999999999</v>
      </c>
    </row>
    <row r="989" spans="1:3" x14ac:dyDescent="0.35">
      <c r="A989" s="176" t="s">
        <v>7786</v>
      </c>
      <c r="B989" s="173">
        <v>2323.262939453125</v>
      </c>
      <c r="C989">
        <v>3.8360829999999999</v>
      </c>
    </row>
    <row r="990" spans="1:3" x14ac:dyDescent="0.35">
      <c r="A990" s="176" t="s">
        <v>7787</v>
      </c>
      <c r="B990" s="173">
        <v>2318.697265625</v>
      </c>
      <c r="C990">
        <v>3.0427789999999999</v>
      </c>
    </row>
    <row r="991" spans="1:3" x14ac:dyDescent="0.35">
      <c r="A991" s="176" t="s">
        <v>7788</v>
      </c>
      <c r="B991" s="173">
        <v>2323.704833984375</v>
      </c>
      <c r="C991">
        <v>1.1319790000000001</v>
      </c>
    </row>
    <row r="992" spans="1:3" x14ac:dyDescent="0.35">
      <c r="A992" s="176" t="s">
        <v>7789</v>
      </c>
      <c r="B992" s="173">
        <v>2331.952392578125</v>
      </c>
      <c r="C992">
        <v>1.962402</v>
      </c>
    </row>
    <row r="993" spans="1:3" x14ac:dyDescent="0.35">
      <c r="A993" s="176" t="s">
        <v>7790</v>
      </c>
      <c r="B993" s="173">
        <v>2308.387451171875</v>
      </c>
      <c r="C993">
        <v>1.4784299999999999</v>
      </c>
    </row>
    <row r="994" spans="1:3" x14ac:dyDescent="0.35">
      <c r="A994" s="176" t="s">
        <v>7791</v>
      </c>
      <c r="B994" s="173">
        <v>2355.222900390625</v>
      </c>
      <c r="C994">
        <v>2.3523459999999998</v>
      </c>
    </row>
    <row r="995" spans="1:3" x14ac:dyDescent="0.35">
      <c r="A995" s="176" t="s">
        <v>7792</v>
      </c>
      <c r="B995" s="173">
        <v>2379.867919921875</v>
      </c>
      <c r="C995">
        <v>2.2260659999999999</v>
      </c>
    </row>
    <row r="996" spans="1:3" x14ac:dyDescent="0.35">
      <c r="A996" s="176" t="s">
        <v>7793</v>
      </c>
      <c r="B996" s="173">
        <v>2283.153564453125</v>
      </c>
      <c r="C996">
        <v>7.0654300000000001</v>
      </c>
    </row>
    <row r="997" spans="1:3" x14ac:dyDescent="0.35">
      <c r="A997" s="176" t="s">
        <v>7794</v>
      </c>
      <c r="B997" s="173">
        <v>2289.92822265625</v>
      </c>
      <c r="C997">
        <v>2.859858</v>
      </c>
    </row>
    <row r="998" spans="1:3" x14ac:dyDescent="0.35">
      <c r="A998" s="176" t="s">
        <v>7795</v>
      </c>
      <c r="B998" s="173">
        <v>2276.57470703125</v>
      </c>
      <c r="C998">
        <v>1.55566</v>
      </c>
    </row>
    <row r="999" spans="1:3" x14ac:dyDescent="0.35">
      <c r="A999" s="176" t="s">
        <v>7796</v>
      </c>
      <c r="B999" s="173">
        <v>2279.618408203125</v>
      </c>
      <c r="C999">
        <v>1.896387</v>
      </c>
    </row>
    <row r="1000" spans="1:3" x14ac:dyDescent="0.35">
      <c r="A1000" s="176" t="s">
        <v>7797</v>
      </c>
      <c r="B1000" s="173">
        <v>2299.64892578125</v>
      </c>
      <c r="C1000">
        <v>2.0838070000000002</v>
      </c>
    </row>
    <row r="1001" spans="1:3" x14ac:dyDescent="0.35">
      <c r="A1001" s="176" t="s">
        <v>7798</v>
      </c>
      <c r="B1001" s="173">
        <v>2276.57470703125</v>
      </c>
      <c r="C1001">
        <v>1.4242840000000001</v>
      </c>
    </row>
    <row r="1002" spans="1:3" x14ac:dyDescent="0.35">
      <c r="A1002" s="176" t="s">
        <v>7799</v>
      </c>
      <c r="B1002" s="173">
        <v>2306.03125</v>
      </c>
      <c r="C1002">
        <v>2.074103</v>
      </c>
    </row>
    <row r="1003" spans="1:3" x14ac:dyDescent="0.35">
      <c r="A1003" s="176" t="s">
        <v>7800</v>
      </c>
      <c r="B1003" s="173">
        <v>2338.629150390625</v>
      </c>
      <c r="C1003">
        <v>1.8881250000000001</v>
      </c>
    </row>
    <row r="1004" spans="1:3" x14ac:dyDescent="0.35">
      <c r="A1004" s="176" t="s">
        <v>7801</v>
      </c>
      <c r="B1004" s="173">
        <v>2327.82861328125</v>
      </c>
      <c r="C1004">
        <v>1.6104000000000001</v>
      </c>
    </row>
    <row r="1005" spans="1:3" x14ac:dyDescent="0.35">
      <c r="A1005" s="176" t="s">
        <v>7802</v>
      </c>
      <c r="B1005" s="173">
        <v>2312.216796875</v>
      </c>
      <c r="C1005">
        <v>2.3230729999999999</v>
      </c>
    </row>
    <row r="1006" spans="1:3" x14ac:dyDescent="0.35">
      <c r="A1006" s="176" t="s">
        <v>7803</v>
      </c>
      <c r="B1006" s="173">
        <v>2290.615478515625</v>
      </c>
      <c r="C1006">
        <v>1.805685</v>
      </c>
    </row>
    <row r="1007" spans="1:3" x14ac:dyDescent="0.35">
      <c r="A1007" s="176" t="s">
        <v>7804</v>
      </c>
      <c r="B1007" s="173">
        <v>2339.316650390625</v>
      </c>
      <c r="C1007">
        <v>1.2748729999999999</v>
      </c>
    </row>
    <row r="1008" spans="1:3" x14ac:dyDescent="0.35">
      <c r="A1008" s="176" t="s">
        <v>7805</v>
      </c>
      <c r="B1008" s="173">
        <v>2317.224609375</v>
      </c>
      <c r="C1008">
        <v>1.929665</v>
      </c>
    </row>
    <row r="1009" spans="1:3" x14ac:dyDescent="0.35">
      <c r="A1009" s="176" t="s">
        <v>7806</v>
      </c>
      <c r="B1009" s="173">
        <v>2307.896728515625</v>
      </c>
      <c r="C1009">
        <v>1.568111</v>
      </c>
    </row>
    <row r="1010" spans="1:3" x14ac:dyDescent="0.35">
      <c r="A1010" s="176" t="s">
        <v>7807</v>
      </c>
      <c r="B1010" s="173">
        <v>2312.51123046875</v>
      </c>
      <c r="C1010">
        <v>3.2366809999999999</v>
      </c>
    </row>
    <row r="1011" spans="1:3" x14ac:dyDescent="0.35">
      <c r="A1011" s="176" t="s">
        <v>7808</v>
      </c>
      <c r="B1011" s="173">
        <v>2338.236572265625</v>
      </c>
      <c r="C1011">
        <v>1.4730000000000001</v>
      </c>
    </row>
    <row r="1012" spans="1:3" x14ac:dyDescent="0.35">
      <c r="A1012" s="176" t="s">
        <v>7809</v>
      </c>
      <c r="B1012" s="173">
        <v>2339.512939453125</v>
      </c>
      <c r="C1012">
        <v>0.93665500000000002</v>
      </c>
    </row>
    <row r="1013" spans="1:3" x14ac:dyDescent="0.35">
      <c r="A1013" s="176" t="s">
        <v>7810</v>
      </c>
      <c r="B1013" s="173">
        <v>2298.6669921875</v>
      </c>
      <c r="C1013">
        <v>1.617408</v>
      </c>
    </row>
    <row r="1014" spans="1:3" x14ac:dyDescent="0.35">
      <c r="A1014" s="176" t="s">
        <v>7811</v>
      </c>
      <c r="B1014" s="173">
        <v>2321.053466796875</v>
      </c>
      <c r="C1014">
        <v>1.570754</v>
      </c>
    </row>
    <row r="1015" spans="1:3" x14ac:dyDescent="0.35">
      <c r="A1015" s="176" t="s">
        <v>7812</v>
      </c>
      <c r="B1015" s="173">
        <v>2288.45556640625</v>
      </c>
      <c r="C1015">
        <v>2.4236529999999998</v>
      </c>
    </row>
    <row r="1016" spans="1:3" x14ac:dyDescent="0.35">
      <c r="A1016" s="176" t="s">
        <v>7813</v>
      </c>
      <c r="B1016" s="173">
        <v>2316.43896484375</v>
      </c>
      <c r="C1016">
        <v>0.84411800000000003</v>
      </c>
    </row>
    <row r="1017" spans="1:3" x14ac:dyDescent="0.35">
      <c r="A1017" s="176" t="s">
        <v>7814</v>
      </c>
      <c r="B1017" s="173">
        <v>2350.706298828125</v>
      </c>
      <c r="C1017">
        <v>0.89261800000000002</v>
      </c>
    </row>
    <row r="1018" spans="1:3" x14ac:dyDescent="0.35">
      <c r="A1018" s="176" t="s">
        <v>7815</v>
      </c>
      <c r="B1018" s="173">
        <v>2337.058349609375</v>
      </c>
      <c r="C1018">
        <v>1.8652580000000001</v>
      </c>
    </row>
    <row r="1019" spans="1:3" x14ac:dyDescent="0.35">
      <c r="A1019" s="176" t="s">
        <v>7816</v>
      </c>
      <c r="B1019" s="173">
        <v>2319.18798828125</v>
      </c>
      <c r="C1019">
        <v>0.89751700000000001</v>
      </c>
    </row>
    <row r="1020" spans="1:3" x14ac:dyDescent="0.35">
      <c r="A1020" s="176" t="s">
        <v>7817</v>
      </c>
      <c r="B1020" s="173">
        <v>2323.802978515625</v>
      </c>
      <c r="C1020">
        <v>1.111275</v>
      </c>
    </row>
    <row r="1021" spans="1:3" x14ac:dyDescent="0.35">
      <c r="A1021" s="176" t="s">
        <v>7818</v>
      </c>
      <c r="B1021" s="173">
        <v>2305.736328125</v>
      </c>
      <c r="C1021">
        <v>3.2888920000000001</v>
      </c>
    </row>
    <row r="1022" spans="1:3" x14ac:dyDescent="0.35">
      <c r="A1022" s="176" t="s">
        <v>7819</v>
      </c>
      <c r="B1022" s="173">
        <v>2328.6142578125</v>
      </c>
      <c r="C1022">
        <v>1.1782049999999999</v>
      </c>
    </row>
    <row r="1023" spans="1:3" x14ac:dyDescent="0.35">
      <c r="A1023" s="176" t="s">
        <v>7820</v>
      </c>
      <c r="B1023" s="173">
        <v>2309.6640625</v>
      </c>
      <c r="C1023">
        <v>1.643913</v>
      </c>
    </row>
    <row r="1024" spans="1:3" x14ac:dyDescent="0.35">
      <c r="A1024" s="176" t="s">
        <v>7821</v>
      </c>
      <c r="B1024" s="173">
        <v>2321.642822265625</v>
      </c>
      <c r="C1024">
        <v>3.2878959999999999</v>
      </c>
    </row>
    <row r="1025" spans="1:3" x14ac:dyDescent="0.35">
      <c r="A1025" s="176" t="s">
        <v>7822</v>
      </c>
      <c r="B1025" s="173">
        <v>2333.3271484375</v>
      </c>
      <c r="C1025">
        <v>1.7879780000000001</v>
      </c>
    </row>
    <row r="1026" spans="1:3" x14ac:dyDescent="0.35">
      <c r="A1026" s="176" t="s">
        <v>7823</v>
      </c>
      <c r="B1026" s="173">
        <v>2346.484130859375</v>
      </c>
      <c r="C1026">
        <v>0.99748800000000004</v>
      </c>
    </row>
    <row r="1027" spans="1:3" x14ac:dyDescent="0.35">
      <c r="A1027" s="176" t="s">
        <v>7824</v>
      </c>
      <c r="B1027" s="173">
        <v>2349.82275390625</v>
      </c>
      <c r="C1027">
        <v>1.293622</v>
      </c>
    </row>
    <row r="1028" spans="1:3" x14ac:dyDescent="0.35">
      <c r="A1028" s="176" t="s">
        <v>7825</v>
      </c>
      <c r="B1028" s="173">
        <v>2351.786376953125</v>
      </c>
      <c r="C1028">
        <v>1.7787820000000001</v>
      </c>
    </row>
    <row r="1029" spans="1:3" x14ac:dyDescent="0.35">
      <c r="A1029" s="176" t="s">
        <v>7826</v>
      </c>
      <c r="B1029" s="173">
        <v>2333.3271484375</v>
      </c>
      <c r="C1029">
        <v>1.9777070000000001</v>
      </c>
    </row>
    <row r="1030" spans="1:3" x14ac:dyDescent="0.35">
      <c r="A1030" s="176" t="s">
        <v>7827</v>
      </c>
      <c r="B1030" s="173">
        <v>2290.419189453125</v>
      </c>
      <c r="C1030">
        <v>3.3395839999999999</v>
      </c>
    </row>
    <row r="1031" spans="1:3" x14ac:dyDescent="0.35">
      <c r="A1031" s="176" t="s">
        <v>7828</v>
      </c>
      <c r="B1031" s="173">
        <v>2276.967529296875</v>
      </c>
      <c r="C1031">
        <v>1.7406820000000001</v>
      </c>
    </row>
    <row r="1032" spans="1:3" x14ac:dyDescent="0.35">
      <c r="A1032" s="176" t="s">
        <v>7829</v>
      </c>
      <c r="B1032" s="173">
        <v>2285.215087890625</v>
      </c>
      <c r="C1032">
        <v>1.105297</v>
      </c>
    </row>
    <row r="1033" spans="1:3" x14ac:dyDescent="0.35">
      <c r="A1033" s="176" t="s">
        <v>7830</v>
      </c>
      <c r="B1033" s="173">
        <v>2286.3935546875</v>
      </c>
      <c r="C1033">
        <v>1.1192839999999999</v>
      </c>
    </row>
    <row r="1034" spans="1:3" x14ac:dyDescent="0.35">
      <c r="A1034" s="176" t="s">
        <v>7831</v>
      </c>
      <c r="B1034" s="173">
        <v>2255.660888671875</v>
      </c>
      <c r="C1034">
        <v>2.0565630000000001</v>
      </c>
    </row>
    <row r="1035" spans="1:3" x14ac:dyDescent="0.35">
      <c r="A1035" s="176" t="s">
        <v>7832</v>
      </c>
      <c r="B1035" s="173">
        <v>2252.616943359375</v>
      </c>
      <c r="C1035">
        <v>1.2145490000000001</v>
      </c>
    </row>
    <row r="1036" spans="1:3" x14ac:dyDescent="0.35">
      <c r="A1036" s="176" t="s">
        <v>7833</v>
      </c>
      <c r="B1036" s="173">
        <v>2264.3994140625</v>
      </c>
      <c r="C1036">
        <v>2.685864</v>
      </c>
    </row>
    <row r="1037" spans="1:3" x14ac:dyDescent="0.35">
      <c r="A1037" s="176" t="s">
        <v>7834</v>
      </c>
      <c r="B1037" s="173">
        <v>2257.35498046875</v>
      </c>
      <c r="C1037">
        <v>0.84285600000000005</v>
      </c>
    </row>
    <row r="1038" spans="1:3" x14ac:dyDescent="0.35">
      <c r="A1038" s="176" t="s">
        <v>7835</v>
      </c>
      <c r="B1038" s="173">
        <v>2245.44873046875</v>
      </c>
      <c r="C1038">
        <v>2.440747</v>
      </c>
    </row>
    <row r="1039" spans="1:3" x14ac:dyDescent="0.35">
      <c r="A1039" s="176" t="s">
        <v>7836</v>
      </c>
      <c r="B1039" s="173">
        <v>2260.9267578125</v>
      </c>
      <c r="C1039">
        <v>1.0472699999999999</v>
      </c>
    </row>
    <row r="1040" spans="1:3" x14ac:dyDescent="0.35">
      <c r="A1040" s="176" t="s">
        <v>7837</v>
      </c>
      <c r="B1040" s="173">
        <v>2263.010498046875</v>
      </c>
      <c r="C1040">
        <v>1.874722</v>
      </c>
    </row>
    <row r="1041" spans="1:3" x14ac:dyDescent="0.35">
      <c r="A1041" s="176" t="s">
        <v>7838</v>
      </c>
      <c r="B1041" s="173">
        <v>2288.90673828125</v>
      </c>
      <c r="C1041">
        <v>1.050745</v>
      </c>
    </row>
    <row r="1042" spans="1:3" x14ac:dyDescent="0.35">
      <c r="A1042" s="176" t="s">
        <v>7839</v>
      </c>
      <c r="B1042" s="173">
        <v>2276.702880859375</v>
      </c>
      <c r="C1042">
        <v>1.4037539999999999</v>
      </c>
    </row>
    <row r="1043" spans="1:3" x14ac:dyDescent="0.35">
      <c r="A1043" s="176" t="s">
        <v>7840</v>
      </c>
      <c r="B1043" s="173">
        <v>2277.595703125</v>
      </c>
      <c r="C1043">
        <v>0.75991399999999998</v>
      </c>
    </row>
    <row r="1044" spans="1:3" x14ac:dyDescent="0.35">
      <c r="A1044" s="176" t="s">
        <v>7841</v>
      </c>
      <c r="B1044" s="173">
        <v>2289.10546875</v>
      </c>
      <c r="C1044">
        <v>1.128034</v>
      </c>
    </row>
    <row r="1045" spans="1:3" x14ac:dyDescent="0.35">
      <c r="A1045" s="176" t="s">
        <v>7842</v>
      </c>
      <c r="B1045" s="173">
        <v>2295.356201171875</v>
      </c>
      <c r="C1045">
        <v>1.060039</v>
      </c>
    </row>
    <row r="1046" spans="1:3" x14ac:dyDescent="0.35">
      <c r="A1046" s="176" t="s">
        <v>7843</v>
      </c>
      <c r="B1046" s="173">
        <v>2321.05419921875</v>
      </c>
      <c r="C1046">
        <v>1.242346</v>
      </c>
    </row>
    <row r="1047" spans="1:3" x14ac:dyDescent="0.35">
      <c r="A1047" s="176" t="s">
        <v>7844</v>
      </c>
      <c r="B1047" s="173">
        <v>2391.599609375</v>
      </c>
      <c r="C1047">
        <v>2.7015829999999998</v>
      </c>
    </row>
    <row r="1048" spans="1:3" x14ac:dyDescent="0.35">
      <c r="A1048" s="176" t="s">
        <v>7845</v>
      </c>
      <c r="B1048" s="173">
        <v>2374.03759765625</v>
      </c>
      <c r="C1048">
        <v>1.4710460000000001</v>
      </c>
    </row>
    <row r="1049" spans="1:3" x14ac:dyDescent="0.35">
      <c r="A1049" s="176" t="s">
        <v>7846</v>
      </c>
      <c r="B1049" s="173">
        <v>2404.498046875</v>
      </c>
      <c r="C1049">
        <v>1.74169</v>
      </c>
    </row>
    <row r="1050" spans="1:3" x14ac:dyDescent="0.35">
      <c r="A1050" s="176" t="s">
        <v>7847</v>
      </c>
      <c r="B1050" s="173">
        <v>2389.615234375</v>
      </c>
      <c r="C1050">
        <v>1.053695</v>
      </c>
    </row>
    <row r="1051" spans="1:3" x14ac:dyDescent="0.35">
      <c r="A1051" s="176" t="s">
        <v>7848</v>
      </c>
      <c r="B1051" s="173">
        <v>2499.947998046875</v>
      </c>
      <c r="C1051">
        <v>7.242235</v>
      </c>
    </row>
    <row r="1052" spans="1:3" x14ac:dyDescent="0.35">
      <c r="A1052" s="176" t="s">
        <v>7849</v>
      </c>
      <c r="B1052" s="173">
        <v>2496.971435546875</v>
      </c>
      <c r="C1052">
        <v>2.4277120000000001</v>
      </c>
    </row>
    <row r="1053" spans="1:3" x14ac:dyDescent="0.35">
      <c r="A1053" s="176" t="s">
        <v>7850</v>
      </c>
      <c r="B1053" s="173">
        <v>2507.19091796875</v>
      </c>
      <c r="C1053">
        <v>1.700294</v>
      </c>
    </row>
    <row r="1054" spans="1:3" x14ac:dyDescent="0.35">
      <c r="A1054" s="176" t="s">
        <v>7851</v>
      </c>
      <c r="B1054" s="173">
        <v>2497.963623046875</v>
      </c>
      <c r="C1054">
        <v>1.2843789999999999</v>
      </c>
    </row>
    <row r="1055" spans="1:3" x14ac:dyDescent="0.35">
      <c r="A1055" s="176" t="s">
        <v>7852</v>
      </c>
      <c r="B1055" s="173">
        <v>2490.224365234375</v>
      </c>
      <c r="C1055">
        <v>0.80747400000000003</v>
      </c>
    </row>
    <row r="1056" spans="1:3" x14ac:dyDescent="0.35">
      <c r="A1056" s="176" t="s">
        <v>7853</v>
      </c>
      <c r="B1056" s="173">
        <v>2470.181884765625</v>
      </c>
      <c r="C1056">
        <v>0.77111200000000002</v>
      </c>
    </row>
    <row r="1057" spans="1:3" x14ac:dyDescent="0.35">
      <c r="A1057" s="176" t="s">
        <v>7854</v>
      </c>
      <c r="B1057" s="173">
        <v>2445.674560546875</v>
      </c>
      <c r="C1057">
        <v>1.1699600000000001</v>
      </c>
    </row>
    <row r="1058" spans="1:3" x14ac:dyDescent="0.35">
      <c r="A1058" s="176" t="s">
        <v>7855</v>
      </c>
      <c r="B1058" s="173">
        <v>2460.359130859375</v>
      </c>
      <c r="C1058">
        <v>0.86163199999999995</v>
      </c>
    </row>
    <row r="1059" spans="1:3" x14ac:dyDescent="0.35">
      <c r="A1059" s="176" t="s">
        <v>7856</v>
      </c>
      <c r="B1059" s="173">
        <v>2431.28759765625</v>
      </c>
      <c r="C1059">
        <v>1.3207949999999999</v>
      </c>
    </row>
    <row r="1060" spans="1:3" x14ac:dyDescent="0.35">
      <c r="A1060" s="176" t="s">
        <v>7857</v>
      </c>
      <c r="B1060" s="173">
        <v>2418.785888671875</v>
      </c>
      <c r="C1060">
        <v>0.69398400000000005</v>
      </c>
    </row>
    <row r="1061" spans="1:3" x14ac:dyDescent="0.35">
      <c r="A1061" s="176" t="s">
        <v>7858</v>
      </c>
      <c r="B1061" s="173">
        <v>2396.560546875</v>
      </c>
      <c r="C1061">
        <v>0.76938799999999996</v>
      </c>
    </row>
    <row r="1062" spans="1:3" x14ac:dyDescent="0.35">
      <c r="A1062" s="176" t="s">
        <v>7859</v>
      </c>
      <c r="B1062" s="173">
        <v>2422.556396484375</v>
      </c>
      <c r="C1062">
        <v>0.98799499999999996</v>
      </c>
    </row>
    <row r="1063" spans="1:3" x14ac:dyDescent="0.35">
      <c r="A1063" s="176" t="s">
        <v>7860</v>
      </c>
      <c r="B1063" s="173">
        <v>2434.462890625</v>
      </c>
      <c r="C1063">
        <v>0.73228199999999999</v>
      </c>
    </row>
    <row r="1064" spans="1:3" x14ac:dyDescent="0.35">
      <c r="A1064" s="176" t="s">
        <v>7861</v>
      </c>
      <c r="B1064" s="173">
        <v>2418.388916015625</v>
      </c>
      <c r="C1064">
        <v>1.224146</v>
      </c>
    </row>
    <row r="1065" spans="1:3" x14ac:dyDescent="0.35">
      <c r="A1065" s="176" t="s">
        <v>7862</v>
      </c>
      <c r="B1065" s="173">
        <v>2501.535400390625</v>
      </c>
      <c r="C1065">
        <v>5.5055069999999997</v>
      </c>
    </row>
    <row r="1066" spans="1:3" x14ac:dyDescent="0.35">
      <c r="A1066" s="176" t="s">
        <v>7863</v>
      </c>
      <c r="B1066" s="173">
        <v>2533.781982421875</v>
      </c>
      <c r="C1066">
        <v>4.2596530000000001</v>
      </c>
    </row>
    <row r="1067" spans="1:3" x14ac:dyDescent="0.35">
      <c r="A1067" s="176" t="s">
        <v>7864</v>
      </c>
      <c r="B1067" s="173">
        <v>2523.85986328125</v>
      </c>
      <c r="C1067">
        <v>1.2930280000000001</v>
      </c>
    </row>
    <row r="1068" spans="1:3" x14ac:dyDescent="0.35">
      <c r="A1068" s="176" t="s">
        <v>7865</v>
      </c>
      <c r="B1068" s="173">
        <v>2514.93017578125</v>
      </c>
      <c r="C1068">
        <v>0.75636099999999995</v>
      </c>
    </row>
    <row r="1069" spans="1:3" x14ac:dyDescent="0.35">
      <c r="A1069" s="176" t="s">
        <v>7866</v>
      </c>
      <c r="B1069" s="173">
        <v>2515.8232421875</v>
      </c>
      <c r="C1069">
        <v>0.88548700000000002</v>
      </c>
    </row>
    <row r="1070" spans="1:3" x14ac:dyDescent="0.35">
      <c r="A1070" s="176" t="s">
        <v>7867</v>
      </c>
      <c r="B1070" s="173">
        <v>2497.8642578125</v>
      </c>
      <c r="C1070">
        <v>0.84715099999999999</v>
      </c>
    </row>
    <row r="1071" spans="1:3" x14ac:dyDescent="0.35">
      <c r="A1071" s="176" t="s">
        <v>7868</v>
      </c>
      <c r="B1071" s="173">
        <v>2479.11181640625</v>
      </c>
      <c r="C1071">
        <v>0.83979400000000004</v>
      </c>
    </row>
    <row r="1072" spans="1:3" x14ac:dyDescent="0.35">
      <c r="A1072" s="176" t="s">
        <v>7869</v>
      </c>
      <c r="B1072" s="173">
        <v>2498.757080078125</v>
      </c>
      <c r="C1072">
        <v>0.99243599999999998</v>
      </c>
    </row>
    <row r="1073" spans="1:3" x14ac:dyDescent="0.35">
      <c r="A1073" s="176" t="s">
        <v>7870</v>
      </c>
      <c r="B1073" s="173">
        <v>2464.42724609375</v>
      </c>
      <c r="C1073">
        <v>1.4062110000000001</v>
      </c>
    </row>
    <row r="1074" spans="1:3" x14ac:dyDescent="0.35">
      <c r="A1074" s="176" t="s">
        <v>7871</v>
      </c>
      <c r="B1074" s="173">
        <v>2475.63916015625</v>
      </c>
      <c r="C1074">
        <v>0.96980299999999997</v>
      </c>
    </row>
    <row r="1075" spans="1:3" x14ac:dyDescent="0.35">
      <c r="A1075" s="176" t="s">
        <v>7872</v>
      </c>
      <c r="B1075" s="173">
        <v>2461.252197265625</v>
      </c>
      <c r="C1075">
        <v>1.1043620000000001</v>
      </c>
    </row>
    <row r="1076" spans="1:3" x14ac:dyDescent="0.35">
      <c r="A1076" s="176" t="s">
        <v>7873</v>
      </c>
      <c r="B1076" s="173">
        <v>2548.06982421875</v>
      </c>
      <c r="C1076">
        <v>3.0891359999999999</v>
      </c>
    </row>
    <row r="1077" spans="1:3" x14ac:dyDescent="0.35">
      <c r="A1077" s="176" t="s">
        <v>7874</v>
      </c>
      <c r="B1077" s="173">
        <v>2584.4833984375</v>
      </c>
      <c r="C1077">
        <v>1.400717</v>
      </c>
    </row>
    <row r="1078" spans="1:3" x14ac:dyDescent="0.35">
      <c r="A1078" s="176" t="s">
        <v>7875</v>
      </c>
      <c r="B1078" s="173">
        <v>2648.9765625</v>
      </c>
      <c r="C1078">
        <v>3.1569539999999998</v>
      </c>
    </row>
    <row r="1079" spans="1:3" x14ac:dyDescent="0.35">
      <c r="A1079" s="176" t="s">
        <v>7876</v>
      </c>
      <c r="B1079" s="173">
        <v>2627.346435546875</v>
      </c>
      <c r="C1079">
        <v>2.2356859999999998</v>
      </c>
    </row>
    <row r="1080" spans="1:3" x14ac:dyDescent="0.35">
      <c r="A1080" s="176" t="s">
        <v>7877</v>
      </c>
      <c r="B1080" s="173">
        <v>2609.387451171875</v>
      </c>
      <c r="C1080">
        <v>1.2234449999999999</v>
      </c>
    </row>
    <row r="1081" spans="1:3" x14ac:dyDescent="0.35">
      <c r="A1081" s="176" t="s">
        <v>7878</v>
      </c>
      <c r="B1081" s="173">
        <v>2611.074462890625</v>
      </c>
      <c r="C1081">
        <v>0.66759800000000002</v>
      </c>
    </row>
    <row r="1082" spans="1:3" x14ac:dyDescent="0.35">
      <c r="A1082" s="176" t="s">
        <v>7879</v>
      </c>
      <c r="B1082" s="173">
        <v>2671.5986328125</v>
      </c>
      <c r="C1082">
        <v>4.3486479999999998</v>
      </c>
    </row>
    <row r="1083" spans="1:3" x14ac:dyDescent="0.35">
      <c r="A1083" s="176" t="s">
        <v>7880</v>
      </c>
      <c r="B1083" s="173">
        <v>2633.696533203125</v>
      </c>
      <c r="C1083">
        <v>3.1987429999999999</v>
      </c>
    </row>
    <row r="1084" spans="1:3" x14ac:dyDescent="0.35">
      <c r="A1084" s="176" t="s">
        <v>7881</v>
      </c>
      <c r="B1084" s="173">
        <v>2639.054443359375</v>
      </c>
      <c r="C1084">
        <v>1.9727730000000001</v>
      </c>
    </row>
    <row r="1085" spans="1:3" x14ac:dyDescent="0.35">
      <c r="A1085" s="176" t="s">
        <v>7882</v>
      </c>
      <c r="B1085" s="173">
        <v>2628.834716796875</v>
      </c>
      <c r="C1085">
        <v>1.0967290000000001</v>
      </c>
    </row>
    <row r="1086" spans="1:3" x14ac:dyDescent="0.35">
      <c r="A1086" s="176" t="s">
        <v>7883</v>
      </c>
      <c r="B1086" s="173">
        <v>2656.120361328125</v>
      </c>
      <c r="C1086">
        <v>1.5251060000000001</v>
      </c>
    </row>
    <row r="1087" spans="1:3" x14ac:dyDescent="0.35">
      <c r="A1087" s="176" t="s">
        <v>7884</v>
      </c>
      <c r="B1087" s="173">
        <v>2643.916015625</v>
      </c>
      <c r="C1087">
        <v>1.0106919999999999</v>
      </c>
    </row>
    <row r="1088" spans="1:3" x14ac:dyDescent="0.35">
      <c r="A1088" s="176" t="s">
        <v>7885</v>
      </c>
      <c r="B1088" s="173">
        <v>2645.801513671875</v>
      </c>
      <c r="C1088">
        <v>2.494678</v>
      </c>
    </row>
    <row r="1089" spans="1:3" x14ac:dyDescent="0.35">
      <c r="A1089" s="176" t="s">
        <v>7886</v>
      </c>
      <c r="B1089" s="173">
        <v>2612.860107421875</v>
      </c>
      <c r="C1089">
        <v>0.94487900000000002</v>
      </c>
    </row>
    <row r="1090" spans="1:3" x14ac:dyDescent="0.35">
      <c r="A1090" s="176" t="s">
        <v>7887</v>
      </c>
      <c r="B1090" s="173">
        <v>2603.434326171875</v>
      </c>
      <c r="C1090">
        <v>0.90341000000000005</v>
      </c>
    </row>
    <row r="1091" spans="1:3" x14ac:dyDescent="0.35">
      <c r="A1091" s="176" t="s">
        <v>7888</v>
      </c>
      <c r="B1091" s="173">
        <v>2621.393310546875</v>
      </c>
      <c r="C1091">
        <v>1.6109560000000001</v>
      </c>
    </row>
    <row r="1092" spans="1:3" x14ac:dyDescent="0.35">
      <c r="A1092" s="176" t="s">
        <v>7889</v>
      </c>
      <c r="B1092" s="173">
        <v>2622.881591796875</v>
      </c>
      <c r="C1092">
        <v>1.0314859999999999</v>
      </c>
    </row>
    <row r="1093" spans="1:3" x14ac:dyDescent="0.35">
      <c r="A1093" s="176" t="s">
        <v>7890</v>
      </c>
      <c r="B1093" s="173">
        <v>2601.54931640625</v>
      </c>
      <c r="C1093">
        <v>1.212707</v>
      </c>
    </row>
    <row r="1094" spans="1:3" x14ac:dyDescent="0.35">
      <c r="A1094" s="176" t="s">
        <v>7891</v>
      </c>
      <c r="B1094" s="173">
        <v>2560.372802734375</v>
      </c>
      <c r="C1094">
        <v>1.3683799999999999</v>
      </c>
    </row>
    <row r="1095" spans="1:3" x14ac:dyDescent="0.35">
      <c r="A1095" s="176" t="s">
        <v>7892</v>
      </c>
      <c r="B1095" s="173">
        <v>2560.868896484375</v>
      </c>
      <c r="C1095">
        <v>0.752745</v>
      </c>
    </row>
    <row r="1096" spans="1:3" x14ac:dyDescent="0.35">
      <c r="A1096" s="176" t="s">
        <v>7893</v>
      </c>
      <c r="B1096" s="173">
        <v>2560.769775390625</v>
      </c>
      <c r="C1096">
        <v>1.0409280000000001</v>
      </c>
    </row>
    <row r="1097" spans="1:3" x14ac:dyDescent="0.35">
      <c r="A1097" s="176" t="s">
        <v>7894</v>
      </c>
      <c r="B1097" s="173">
        <v>2549.656982421875</v>
      </c>
      <c r="C1097">
        <v>0.97024699999999997</v>
      </c>
    </row>
    <row r="1098" spans="1:3" x14ac:dyDescent="0.35">
      <c r="A1098" s="176" t="s">
        <v>7895</v>
      </c>
      <c r="B1098" s="173">
        <v>2566.623779296875</v>
      </c>
      <c r="C1098">
        <v>1.5501529999999999</v>
      </c>
    </row>
    <row r="1099" spans="1:3" x14ac:dyDescent="0.35">
      <c r="A1099" s="176" t="s">
        <v>7896</v>
      </c>
      <c r="B1099" s="173">
        <v>2539.635986328125</v>
      </c>
      <c r="C1099">
        <v>2.2147079999999999</v>
      </c>
    </row>
    <row r="1100" spans="1:3" x14ac:dyDescent="0.35">
      <c r="A1100" s="176" t="s">
        <v>7897</v>
      </c>
      <c r="B1100" s="173">
        <v>2552.1376953125</v>
      </c>
      <c r="C1100">
        <v>1.174161</v>
      </c>
    </row>
    <row r="1101" spans="1:3" x14ac:dyDescent="0.35">
      <c r="A1101" s="176" t="s">
        <v>7898</v>
      </c>
      <c r="B1101" s="173">
        <v>2502.527587890625</v>
      </c>
      <c r="C1101">
        <v>1.430474</v>
      </c>
    </row>
    <row r="1102" spans="1:3" x14ac:dyDescent="0.35">
      <c r="A1102" s="176" t="s">
        <v>7899</v>
      </c>
      <c r="B1102" s="173">
        <v>2529.61474609375</v>
      </c>
      <c r="C1102">
        <v>1.882881</v>
      </c>
    </row>
    <row r="1103" spans="1:3" x14ac:dyDescent="0.35">
      <c r="A1103" s="176" t="s">
        <v>7900</v>
      </c>
      <c r="B1103" s="173">
        <v>2518.502197265625</v>
      </c>
      <c r="C1103">
        <v>1.624258</v>
      </c>
    </row>
    <row r="1104" spans="1:3" x14ac:dyDescent="0.35">
      <c r="A1104" s="176" t="s">
        <v>7901</v>
      </c>
      <c r="B1104" s="173">
        <v>2492.208740234375</v>
      </c>
      <c r="C1104">
        <v>0.88561199999999995</v>
      </c>
    </row>
    <row r="1105" spans="1:3" x14ac:dyDescent="0.35">
      <c r="A1105" s="176" t="s">
        <v>7902</v>
      </c>
      <c r="B1105" s="173">
        <v>2478.4169921875</v>
      </c>
      <c r="C1105">
        <v>2.403556</v>
      </c>
    </row>
    <row r="1106" spans="1:3" x14ac:dyDescent="0.35">
      <c r="A1106" s="176" t="s">
        <v>7903</v>
      </c>
      <c r="B1106" s="173">
        <v>2494.788330078125</v>
      </c>
      <c r="C1106">
        <v>1.678088</v>
      </c>
    </row>
    <row r="1107" spans="1:3" x14ac:dyDescent="0.35">
      <c r="A1107" s="176" t="s">
        <v>7904</v>
      </c>
      <c r="B1107" s="173">
        <v>2516.41845703125</v>
      </c>
      <c r="C1107">
        <v>1.4838990000000001</v>
      </c>
    </row>
    <row r="1108" spans="1:3" x14ac:dyDescent="0.35">
      <c r="A1108" s="176" t="s">
        <v>7905</v>
      </c>
      <c r="B1108" s="173">
        <v>2525.050537109375</v>
      </c>
      <c r="C1108">
        <v>1.2426109999999999</v>
      </c>
    </row>
    <row r="1109" spans="1:3" x14ac:dyDescent="0.35">
      <c r="A1109" s="176" t="s">
        <v>7906</v>
      </c>
      <c r="B1109" s="173">
        <v>2521.974853515625</v>
      </c>
      <c r="C1109">
        <v>0.81892299999999996</v>
      </c>
    </row>
    <row r="1110" spans="1:3" x14ac:dyDescent="0.35">
      <c r="A1110" s="176" t="s">
        <v>7907</v>
      </c>
      <c r="B1110" s="173">
        <v>2497.566650390625</v>
      </c>
      <c r="C1110">
        <v>1.29175</v>
      </c>
    </row>
    <row r="1111" spans="1:3" x14ac:dyDescent="0.35">
      <c r="A1111" s="176" t="s">
        <v>7908</v>
      </c>
      <c r="B1111" s="173">
        <v>2480.60009765625</v>
      </c>
      <c r="C1111">
        <v>1.225128</v>
      </c>
    </row>
    <row r="1112" spans="1:3" x14ac:dyDescent="0.35">
      <c r="A1112" s="176" t="s">
        <v>7909</v>
      </c>
      <c r="B1112" s="173">
        <v>2497.963623046875</v>
      </c>
      <c r="C1112">
        <v>1.2591730000000001</v>
      </c>
    </row>
    <row r="1113" spans="1:3" x14ac:dyDescent="0.35">
      <c r="A1113" s="176" t="s">
        <v>7910</v>
      </c>
      <c r="B1113" s="173">
        <v>2509.17529296875</v>
      </c>
      <c r="C1113">
        <v>1.018875</v>
      </c>
    </row>
    <row r="1114" spans="1:3" x14ac:dyDescent="0.35">
      <c r="A1114" s="176" t="s">
        <v>7911</v>
      </c>
      <c r="B1114" s="173">
        <v>2473.35693359375</v>
      </c>
      <c r="C1114">
        <v>1.1147499999999999</v>
      </c>
    </row>
    <row r="1115" spans="1:3" x14ac:dyDescent="0.35">
      <c r="A1115" s="176" t="s">
        <v>7912</v>
      </c>
      <c r="B1115" s="173">
        <v>2482.782958984375</v>
      </c>
      <c r="C1115">
        <v>1.461017</v>
      </c>
    </row>
    <row r="1116" spans="1:3" x14ac:dyDescent="0.35">
      <c r="A1116" s="176" t="s">
        <v>7913</v>
      </c>
      <c r="B1116" s="173">
        <v>2499.3525390625</v>
      </c>
      <c r="C1116">
        <v>0.88107000000000002</v>
      </c>
    </row>
    <row r="1117" spans="1:3" x14ac:dyDescent="0.35">
      <c r="A1117" s="176" t="s">
        <v>7914</v>
      </c>
      <c r="B1117" s="173">
        <v>2541.52099609375</v>
      </c>
      <c r="C1117">
        <v>1.4466460000000001</v>
      </c>
    </row>
    <row r="1118" spans="1:3" x14ac:dyDescent="0.35">
      <c r="A1118" s="176" t="s">
        <v>7915</v>
      </c>
      <c r="B1118" s="173">
        <v>2583.391845703125</v>
      </c>
      <c r="C1118">
        <v>2.0506899999999999</v>
      </c>
    </row>
    <row r="1119" spans="1:3" x14ac:dyDescent="0.35">
      <c r="A1119" s="176" t="s">
        <v>7916</v>
      </c>
      <c r="B1119" s="173">
        <v>2574.164306640625</v>
      </c>
      <c r="C1119">
        <v>1.011485</v>
      </c>
    </row>
    <row r="1120" spans="1:3" x14ac:dyDescent="0.35">
      <c r="A1120" s="176" t="s">
        <v>7917</v>
      </c>
      <c r="B1120" s="173">
        <v>2571.485595703125</v>
      </c>
      <c r="C1120">
        <v>8.2019999999999996E-2</v>
      </c>
    </row>
    <row r="1121" spans="1:3" x14ac:dyDescent="0.35">
      <c r="A1121" s="176" t="s">
        <v>7918</v>
      </c>
      <c r="B1121" s="173">
        <v>2581.308349609375</v>
      </c>
      <c r="C1121">
        <v>3.3867440000000002</v>
      </c>
    </row>
    <row r="1122" spans="1:3" x14ac:dyDescent="0.35">
      <c r="A1122" s="176" t="s">
        <v>7919</v>
      </c>
      <c r="B1122" s="173">
        <v>2496.772705078125</v>
      </c>
      <c r="C1122">
        <v>3.1107999999999998</v>
      </c>
    </row>
    <row r="1123" spans="1:3" x14ac:dyDescent="0.35">
      <c r="A1123" s="176" t="s">
        <v>7920</v>
      </c>
      <c r="B1123" s="173">
        <v>2492.208740234375</v>
      </c>
      <c r="C1123">
        <v>2.1278320000000002</v>
      </c>
    </row>
    <row r="1124" spans="1:3" x14ac:dyDescent="0.35">
      <c r="A1124" s="176" t="s">
        <v>7921</v>
      </c>
      <c r="B1124" s="173">
        <v>2477.62353515625</v>
      </c>
      <c r="C1124">
        <v>2.2949760000000001</v>
      </c>
    </row>
    <row r="1125" spans="1:3" x14ac:dyDescent="0.35">
      <c r="A1125" s="176" t="s">
        <v>7922</v>
      </c>
      <c r="B1125" s="173">
        <v>2468.693603515625</v>
      </c>
      <c r="C1125">
        <v>1.8701430000000001</v>
      </c>
    </row>
    <row r="1126" spans="1:3" x14ac:dyDescent="0.35">
      <c r="A1126" s="176" t="s">
        <v>7923</v>
      </c>
      <c r="B1126" s="173">
        <v>2450.337890625</v>
      </c>
      <c r="C1126">
        <v>1.1956310000000001</v>
      </c>
    </row>
    <row r="1127" spans="1:3" x14ac:dyDescent="0.35">
      <c r="A1127" s="176" t="s">
        <v>7924</v>
      </c>
      <c r="B1127" s="173">
        <v>2446.269775390625</v>
      </c>
      <c r="C1127">
        <v>1.401937</v>
      </c>
    </row>
    <row r="1128" spans="1:3" x14ac:dyDescent="0.35">
      <c r="A1128" s="176" t="s">
        <v>7925</v>
      </c>
      <c r="B1128" s="173">
        <v>2440.812744140625</v>
      </c>
      <c r="C1128">
        <v>1.049185</v>
      </c>
    </row>
    <row r="1129" spans="1:3" x14ac:dyDescent="0.35">
      <c r="A1129" s="176" t="s">
        <v>7926</v>
      </c>
      <c r="B1129" s="173">
        <v>2426.624267578125</v>
      </c>
      <c r="C1129">
        <v>1.2515879999999999</v>
      </c>
    </row>
    <row r="1130" spans="1:3" x14ac:dyDescent="0.35">
      <c r="A1130" s="176" t="s">
        <v>7927</v>
      </c>
      <c r="B1130" s="173">
        <v>2417</v>
      </c>
      <c r="C1130">
        <v>1.329256</v>
      </c>
    </row>
    <row r="1131" spans="1:3" x14ac:dyDescent="0.35">
      <c r="A1131" s="176" t="s">
        <v>7928</v>
      </c>
      <c r="B1131" s="173">
        <v>2414</v>
      </c>
      <c r="C1131">
        <v>0.81789599999999996</v>
      </c>
    </row>
    <row r="1132" spans="1:3" x14ac:dyDescent="0.35">
      <c r="A1132" s="176" t="s">
        <v>7929</v>
      </c>
      <c r="B1132" s="173">
        <v>2408.800048828125</v>
      </c>
      <c r="C1132">
        <v>0.78055799999999997</v>
      </c>
    </row>
    <row r="1133" spans="1:3" x14ac:dyDescent="0.35">
      <c r="A1133" s="176" t="s">
        <v>7930</v>
      </c>
      <c r="B1133" s="173">
        <v>2427.5</v>
      </c>
      <c r="C1133">
        <v>1.422399</v>
      </c>
    </row>
    <row r="1134" spans="1:3" x14ac:dyDescent="0.35">
      <c r="A1134" s="176" t="s">
        <v>7931</v>
      </c>
      <c r="B1134" s="173">
        <v>2424.5</v>
      </c>
      <c r="C1134">
        <v>1.6808270000000001</v>
      </c>
    </row>
    <row r="1135" spans="1:3" x14ac:dyDescent="0.35">
      <c r="A1135" s="176" t="s">
        <v>7932</v>
      </c>
      <c r="B1135" s="173">
        <v>2407.60009765625</v>
      </c>
      <c r="C1135">
        <v>1.256059</v>
      </c>
    </row>
    <row r="1136" spans="1:3" x14ac:dyDescent="0.35">
      <c r="A1136" s="176" t="s">
        <v>7933</v>
      </c>
      <c r="B1136" s="173">
        <v>2427.699951171875</v>
      </c>
      <c r="C1136">
        <v>0.97597299999999998</v>
      </c>
    </row>
    <row r="1137" spans="1:3" x14ac:dyDescent="0.35">
      <c r="A1137" s="176" t="s">
        <v>7934</v>
      </c>
      <c r="B1137" s="173">
        <v>2425</v>
      </c>
      <c r="C1137">
        <v>0.92003800000000002</v>
      </c>
    </row>
    <row r="1138" spans="1:3" x14ac:dyDescent="0.35">
      <c r="A1138" s="176" t="s">
        <v>7935</v>
      </c>
      <c r="B1138" s="173">
        <v>2404</v>
      </c>
      <c r="C1138">
        <v>1.229034</v>
      </c>
    </row>
    <row r="1139" spans="1:3" x14ac:dyDescent="0.35">
      <c r="A1139" s="176" t="s">
        <v>7936</v>
      </c>
      <c r="B1139" s="173">
        <v>2441.60009765625</v>
      </c>
      <c r="C1139">
        <v>1.4651430000000001</v>
      </c>
    </row>
    <row r="1140" spans="1:3" x14ac:dyDescent="0.35">
      <c r="A1140" s="176" t="s">
        <v>7937</v>
      </c>
      <c r="B1140" s="173">
        <v>2428.39990234375</v>
      </c>
      <c r="C1140">
        <v>1.3969290000000001</v>
      </c>
    </row>
    <row r="1141" spans="1:3" x14ac:dyDescent="0.35">
      <c r="A1141" s="176" t="s">
        <v>7938</v>
      </c>
      <c r="B1141" s="173">
        <v>2433.699951171875</v>
      </c>
      <c r="C1141">
        <v>1.8407119999999999</v>
      </c>
    </row>
    <row r="1142" spans="1:3" x14ac:dyDescent="0.35">
      <c r="A1142" s="176" t="s">
        <v>7939</v>
      </c>
      <c r="B1142" s="173">
        <v>2424.199951171875</v>
      </c>
      <c r="C1142">
        <v>4.092327</v>
      </c>
    </row>
    <row r="1143" spans="1:3" x14ac:dyDescent="0.35">
      <c r="A1143" s="176" t="s">
        <v>7940</v>
      </c>
      <c r="B1143" s="173">
        <v>2414.10009765625</v>
      </c>
      <c r="C1143">
        <v>1.240672</v>
      </c>
    </row>
    <row r="1144" spans="1:3" x14ac:dyDescent="0.35">
      <c r="A1144" s="176" t="s">
        <v>7941</v>
      </c>
      <c r="B1144" s="173">
        <v>2425.199951171875</v>
      </c>
      <c r="C1144">
        <v>1.242683</v>
      </c>
    </row>
    <row r="1145" spans="1:3" x14ac:dyDescent="0.35">
      <c r="A1145" s="176" t="s">
        <v>7942</v>
      </c>
      <c r="B1145" s="173">
        <v>2451.699951171875</v>
      </c>
      <c r="C1145">
        <v>1.8722479999999999</v>
      </c>
    </row>
    <row r="1146" spans="1:3" x14ac:dyDescent="0.35">
      <c r="A1146" s="176" t="s">
        <v>7943</v>
      </c>
      <c r="B1146" s="173">
        <v>2466.60009765625</v>
      </c>
      <c r="C1146">
        <v>0.97322500000000001</v>
      </c>
    </row>
    <row r="1147" spans="1:3" x14ac:dyDescent="0.35">
      <c r="A1147" s="176" t="s">
        <v>7944</v>
      </c>
      <c r="B1147" s="173">
        <v>2464.5</v>
      </c>
      <c r="C1147">
        <v>1.924828</v>
      </c>
    </row>
    <row r="1148" spans="1:3" x14ac:dyDescent="0.35">
      <c r="A1148" s="176" t="s">
        <v>7945</v>
      </c>
      <c r="B1148" s="173">
        <v>2477.800048828125</v>
      </c>
      <c r="C1148">
        <v>2.1794060000000002</v>
      </c>
    </row>
    <row r="1149" spans="1:3" x14ac:dyDescent="0.35">
      <c r="A1149" s="176" t="s">
        <v>7946</v>
      </c>
      <c r="B1149" s="173">
        <v>2448</v>
      </c>
      <c r="C1149">
        <v>3.5359319999999999</v>
      </c>
    </row>
    <row r="1150" spans="1:3" x14ac:dyDescent="0.35">
      <c r="A1150" s="176" t="s">
        <v>7947</v>
      </c>
      <c r="B1150" s="173">
        <v>2462.199951171875</v>
      </c>
      <c r="C1150">
        <v>2.5877530000000002</v>
      </c>
    </row>
    <row r="1151" spans="1:3" x14ac:dyDescent="0.35">
      <c r="A1151" s="176" t="s">
        <v>7948</v>
      </c>
      <c r="B1151" s="173">
        <v>2338.60009765625</v>
      </c>
      <c r="C1151">
        <v>4.0082709999999997</v>
      </c>
    </row>
    <row r="1152" spans="1:3" x14ac:dyDescent="0.35">
      <c r="A1152" s="176" t="s">
        <v>7949</v>
      </c>
      <c r="B1152" s="173">
        <v>2314</v>
      </c>
      <c r="C1152">
        <v>1.8981539999999999</v>
      </c>
    </row>
    <row r="1153" spans="1:3" x14ac:dyDescent="0.35">
      <c r="A1153" s="176" t="s">
        <v>7950</v>
      </c>
      <c r="B1153" s="173">
        <v>2306.5</v>
      </c>
      <c r="C1153">
        <v>1.4714879999999999</v>
      </c>
    </row>
    <row r="1154" spans="1:3" x14ac:dyDescent="0.35">
      <c r="A1154" s="176" t="s">
        <v>7951</v>
      </c>
      <c r="B1154" s="173">
        <v>2301.699951171875</v>
      </c>
      <c r="C1154">
        <v>2.8572899999999999</v>
      </c>
    </row>
    <row r="1155" spans="1:3" x14ac:dyDescent="0.35">
      <c r="A1155" s="176" t="s">
        <v>7952</v>
      </c>
      <c r="B1155" s="173">
        <v>2305.60009765625</v>
      </c>
      <c r="C1155">
        <v>1.1080319999999999</v>
      </c>
    </row>
    <row r="1156" spans="1:3" x14ac:dyDescent="0.35">
      <c r="A1156" s="176" t="s">
        <v>7953</v>
      </c>
      <c r="B1156" s="173">
        <v>2260.60009765625</v>
      </c>
      <c r="C1156">
        <v>3.2031139999999998</v>
      </c>
    </row>
    <row r="1157" spans="1:3" x14ac:dyDescent="0.35">
      <c r="A1157" s="176" t="s">
        <v>7954</v>
      </c>
      <c r="B1157" s="173">
        <v>2293.5</v>
      </c>
      <c r="C1157">
        <v>1.2741150000000001</v>
      </c>
    </row>
    <row r="1158" spans="1:3" x14ac:dyDescent="0.35">
      <c r="A1158" s="176" t="s">
        <v>7955</v>
      </c>
      <c r="B1158" s="173">
        <v>2281.10009765625</v>
      </c>
      <c r="C1158">
        <v>1.2560420000000001</v>
      </c>
    </row>
    <row r="1159" spans="1:3" x14ac:dyDescent="0.35">
      <c r="A1159" s="176" t="s">
        <v>7956</v>
      </c>
      <c r="B1159" s="173">
        <v>2275.60009765625</v>
      </c>
      <c r="C1159">
        <v>0.80810000000000004</v>
      </c>
    </row>
    <row r="1160" spans="1:3" x14ac:dyDescent="0.35">
      <c r="A1160" s="176" t="s">
        <v>7957</v>
      </c>
      <c r="B1160" s="173">
        <v>2265.5</v>
      </c>
      <c r="C1160">
        <v>1.0572950000000001</v>
      </c>
    </row>
    <row r="1161" spans="1:3" x14ac:dyDescent="0.35">
      <c r="A1161" s="176" t="s">
        <v>7958</v>
      </c>
      <c r="B1161" s="173">
        <v>2280</v>
      </c>
      <c r="C1161">
        <v>1.237214</v>
      </c>
    </row>
    <row r="1162" spans="1:3" x14ac:dyDescent="0.35">
      <c r="A1162" s="176" t="s">
        <v>7959</v>
      </c>
      <c r="B1162" s="173">
        <v>2289.5</v>
      </c>
      <c r="C1162">
        <v>0.79077299999999995</v>
      </c>
    </row>
    <row r="1163" spans="1:3" x14ac:dyDescent="0.35">
      <c r="A1163" s="176" t="s">
        <v>7960</v>
      </c>
      <c r="B1163" s="173">
        <v>2302.60009765625</v>
      </c>
      <c r="C1163">
        <v>1.1288009999999999</v>
      </c>
    </row>
    <row r="1164" spans="1:3" x14ac:dyDescent="0.35">
      <c r="A1164" s="176" t="s">
        <v>7961</v>
      </c>
      <c r="B1164" s="173">
        <v>2282.199951171875</v>
      </c>
      <c r="C1164">
        <v>0.51937999999999995</v>
      </c>
    </row>
    <row r="1165" spans="1:3" x14ac:dyDescent="0.35">
      <c r="A1165" s="176" t="s">
        <v>7962</v>
      </c>
      <c r="B1165" s="173">
        <v>2285.39990234375</v>
      </c>
      <c r="C1165">
        <v>0.53362600000000004</v>
      </c>
    </row>
    <row r="1166" spans="1:3" x14ac:dyDescent="0.35">
      <c r="A1166" s="176" t="s">
        <v>7963</v>
      </c>
      <c r="B1166" s="173">
        <v>2293.300048828125</v>
      </c>
      <c r="C1166">
        <v>1.086695</v>
      </c>
    </row>
    <row r="1167" spans="1:3" x14ac:dyDescent="0.35">
      <c r="A1167" s="176" t="s">
        <v>7964</v>
      </c>
      <c r="B1167" s="173">
        <v>2290.199951171875</v>
      </c>
      <c r="C1167">
        <v>1.5567169999999999</v>
      </c>
    </row>
    <row r="1168" spans="1:3" x14ac:dyDescent="0.35">
      <c r="A1168" s="176" t="s">
        <v>7965</v>
      </c>
      <c r="B1168" s="173">
        <v>2315.89990234375</v>
      </c>
      <c r="C1168">
        <v>1.32422</v>
      </c>
    </row>
    <row r="1169" spans="1:3" x14ac:dyDescent="0.35">
      <c r="A1169" s="176" t="s">
        <v>7966</v>
      </c>
      <c r="B1169" s="173">
        <v>2323</v>
      </c>
      <c r="C1169">
        <v>0.75886600000000004</v>
      </c>
    </row>
    <row r="1170" spans="1:3" x14ac:dyDescent="0.35">
      <c r="A1170" s="176" t="s">
        <v>7967</v>
      </c>
      <c r="B1170" s="173">
        <v>2348</v>
      </c>
      <c r="C1170">
        <v>0.97341299999999997</v>
      </c>
    </row>
    <row r="1171" spans="1:3" x14ac:dyDescent="0.35">
      <c r="A1171" s="176" t="s">
        <v>7968</v>
      </c>
      <c r="B1171" s="173">
        <v>2384.10009765625</v>
      </c>
      <c r="C1171">
        <v>1.3441129999999999</v>
      </c>
    </row>
    <row r="1172" spans="1:3" x14ac:dyDescent="0.35">
      <c r="A1172" s="176" t="s">
        <v>7969</v>
      </c>
      <c r="B1172" s="173">
        <v>2424.699951171875</v>
      </c>
      <c r="C1172">
        <v>1.5847199999999999</v>
      </c>
    </row>
    <row r="1173" spans="1:3" x14ac:dyDescent="0.35">
      <c r="A1173" s="176" t="s">
        <v>7970</v>
      </c>
      <c r="B1173" s="173">
        <v>2399.39990234375</v>
      </c>
      <c r="C1173">
        <v>0.89268999999999998</v>
      </c>
    </row>
    <row r="1174" spans="1:3" x14ac:dyDescent="0.35">
      <c r="A1174" s="176" t="s">
        <v>7971</v>
      </c>
      <c r="B1174" s="173">
        <v>2386.699951171875</v>
      </c>
      <c r="C1174">
        <v>1.1638280000000001</v>
      </c>
    </row>
    <row r="1175" spans="1:3" x14ac:dyDescent="0.35">
      <c r="A1175" s="176" t="s">
        <v>7972</v>
      </c>
      <c r="B1175" s="173">
        <v>2372.60009765625</v>
      </c>
      <c r="C1175">
        <v>1.1894640000000001</v>
      </c>
    </row>
    <row r="1176" spans="1:3" x14ac:dyDescent="0.35">
      <c r="A1176" s="176" t="s">
        <v>7973</v>
      </c>
      <c r="B1176" s="173">
        <v>2406.199951171875</v>
      </c>
      <c r="C1176">
        <v>1.0576650000000001</v>
      </c>
    </row>
    <row r="1177" spans="1:3" x14ac:dyDescent="0.35">
      <c r="A1177" s="176" t="s">
        <v>7974</v>
      </c>
      <c r="B1177" s="173">
        <v>2389.5</v>
      </c>
      <c r="C1177">
        <v>1.5196829999999999</v>
      </c>
    </row>
    <row r="1178" spans="1:3" x14ac:dyDescent="0.35">
      <c r="A1178" s="176" t="s">
        <v>7975</v>
      </c>
      <c r="B1178" s="173">
        <v>2353.5</v>
      </c>
      <c r="C1178">
        <v>1.027639</v>
      </c>
    </row>
    <row r="1179" spans="1:3" x14ac:dyDescent="0.35">
      <c r="A1179" s="176" t="s">
        <v>7976</v>
      </c>
      <c r="B1179" s="173">
        <v>2353.5</v>
      </c>
      <c r="C1179">
        <v>0</v>
      </c>
    </row>
    <row r="1180" spans="1:3" x14ac:dyDescent="0.35">
      <c r="A1180" s="176" t="s">
        <v>7977</v>
      </c>
      <c r="B1180" s="173">
        <v>2360.39990234375</v>
      </c>
      <c r="C1180">
        <v>1.3676060000000001</v>
      </c>
    </row>
    <row r="1181" spans="1:3" x14ac:dyDescent="0.35">
      <c r="A1181" s="176" t="s">
        <v>7978</v>
      </c>
      <c r="B1181" s="173">
        <v>2413.89990234375</v>
      </c>
      <c r="C1181">
        <v>1.5052380000000001</v>
      </c>
    </row>
    <row r="1182" spans="1:3" x14ac:dyDescent="0.35">
      <c r="A1182" s="176" t="s">
        <v>7979</v>
      </c>
      <c r="B1182" s="173">
        <v>2379.10009765625</v>
      </c>
      <c r="C1182">
        <v>1.460806</v>
      </c>
    </row>
    <row r="1183" spans="1:3" x14ac:dyDescent="0.35">
      <c r="A1183" s="176" t="s">
        <v>7980</v>
      </c>
      <c r="B1183" s="173">
        <v>2368</v>
      </c>
      <c r="C1183">
        <v>1.0202450000000001</v>
      </c>
    </row>
    <row r="1184" spans="1:3" x14ac:dyDescent="0.35">
      <c r="A1184" s="176" t="s">
        <v>7981</v>
      </c>
      <c r="B1184" s="173">
        <v>2390.60009765625</v>
      </c>
      <c r="C1184">
        <v>1.7459640000000001</v>
      </c>
    </row>
    <row r="1185" spans="1:3" x14ac:dyDescent="0.35">
      <c r="A1185" s="176" t="s">
        <v>7982</v>
      </c>
      <c r="B1185" s="173">
        <v>2409.5</v>
      </c>
      <c r="C1185">
        <v>1.3780969999999999</v>
      </c>
    </row>
    <row r="1186" spans="1:3" x14ac:dyDescent="0.35">
      <c r="A1186" s="176" t="s">
        <v>7983</v>
      </c>
      <c r="B1186" s="173">
        <v>2400.89990234375</v>
      </c>
      <c r="C1186">
        <v>2.060117</v>
      </c>
    </row>
    <row r="1187" spans="1:3" x14ac:dyDescent="0.35">
      <c r="A1187" s="176" t="s">
        <v>7984</v>
      </c>
      <c r="B1187" s="173">
        <v>2378.39990234375</v>
      </c>
      <c r="C1187">
        <v>1.797593</v>
      </c>
    </row>
    <row r="1188" spans="1:3" x14ac:dyDescent="0.35">
      <c r="A1188" s="176" t="s">
        <v>7985</v>
      </c>
      <c r="B1188" s="173">
        <v>2352.60009765625</v>
      </c>
      <c r="C1188">
        <v>1.4785360000000001</v>
      </c>
    </row>
    <row r="1189" spans="1:3" x14ac:dyDescent="0.35">
      <c r="A1189" s="176" t="s">
        <v>7986</v>
      </c>
      <c r="B1189" s="173">
        <v>2373</v>
      </c>
      <c r="C1189">
        <v>2.090462</v>
      </c>
    </row>
    <row r="1190" spans="1:3" x14ac:dyDescent="0.35">
      <c r="A1190" s="176" t="s">
        <v>7987</v>
      </c>
      <c r="B1190" s="173">
        <v>2357.300048828125</v>
      </c>
      <c r="C1190">
        <v>1.375089</v>
      </c>
    </row>
    <row r="1191" spans="1:3" x14ac:dyDescent="0.35">
      <c r="A1191" s="176" t="s">
        <v>7988</v>
      </c>
      <c r="B1191" s="173">
        <v>2368.60009765625</v>
      </c>
      <c r="C1191">
        <v>1.5532699999999999</v>
      </c>
    </row>
    <row r="1192" spans="1:3" x14ac:dyDescent="0.35">
      <c r="A1192" s="176" t="s">
        <v>7989</v>
      </c>
      <c r="B1192" s="173">
        <v>2371</v>
      </c>
      <c r="C1192">
        <v>1.232755</v>
      </c>
    </row>
    <row r="1193" spans="1:3" x14ac:dyDescent="0.35">
      <c r="A1193" s="176" t="s">
        <v>7990</v>
      </c>
      <c r="B1193" s="173">
        <v>2354.39990234375</v>
      </c>
      <c r="C1193">
        <v>1.9620660000000001</v>
      </c>
    </row>
    <row r="1194" spans="1:3" x14ac:dyDescent="0.35">
      <c r="A1194" s="176" t="s">
        <v>7991</v>
      </c>
      <c r="B1194" s="173">
        <v>2424.199951171875</v>
      </c>
      <c r="C1194">
        <v>1.4219949999999999</v>
      </c>
    </row>
    <row r="1195" spans="1:3" x14ac:dyDescent="0.35">
      <c r="A1195" s="176" t="s">
        <v>7992</v>
      </c>
      <c r="B1195" s="173">
        <v>2435</v>
      </c>
      <c r="C1195">
        <v>0.958484</v>
      </c>
    </row>
    <row r="1196" spans="1:3" x14ac:dyDescent="0.35">
      <c r="A1196" s="176" t="s">
        <v>7993</v>
      </c>
      <c r="B1196" s="173">
        <v>2453.60009765625</v>
      </c>
      <c r="C1196">
        <v>0.79253200000000001</v>
      </c>
    </row>
    <row r="1197" spans="1:3" x14ac:dyDescent="0.35">
      <c r="A1197" s="176" t="s">
        <v>7994</v>
      </c>
      <c r="B1197" s="173">
        <v>2462.89990234375</v>
      </c>
      <c r="C1197">
        <v>1.137856</v>
      </c>
    </row>
    <row r="1198" spans="1:3" x14ac:dyDescent="0.35">
      <c r="A1198" s="176" t="s">
        <v>7995</v>
      </c>
      <c r="B1198" s="173">
        <v>2409.699951171875</v>
      </c>
      <c r="C1198">
        <v>4.6561640000000004</v>
      </c>
    </row>
    <row r="1199" spans="1:3" x14ac:dyDescent="0.35">
      <c r="A1199" s="176" t="s">
        <v>7996</v>
      </c>
      <c r="B1199" s="173">
        <v>2305.199951171875</v>
      </c>
      <c r="C1199">
        <v>2.7915190000000001</v>
      </c>
    </row>
    <row r="1200" spans="1:3" x14ac:dyDescent="0.35">
      <c r="A1200" s="176" t="s">
        <v>7997</v>
      </c>
      <c r="B1200" s="173">
        <v>2319</v>
      </c>
      <c r="C1200">
        <v>2.0368330000000001</v>
      </c>
    </row>
    <row r="1201" spans="1:3" x14ac:dyDescent="0.35">
      <c r="A1201" s="176" t="s">
        <v>7998</v>
      </c>
      <c r="B1201" s="173">
        <v>2312.300048828125</v>
      </c>
      <c r="C1201">
        <v>1.233244</v>
      </c>
    </row>
    <row r="1202" spans="1:3" x14ac:dyDescent="0.35">
      <c r="A1202" s="176" t="s">
        <v>7999</v>
      </c>
      <c r="B1202" s="173">
        <v>2323.5</v>
      </c>
      <c r="C1202">
        <v>0.83078700000000005</v>
      </c>
    </row>
    <row r="1203" spans="1:3" x14ac:dyDescent="0.35">
      <c r="A1203" s="176" t="s">
        <v>8000</v>
      </c>
      <c r="B1203" s="173">
        <v>2279.300048828125</v>
      </c>
      <c r="C1203">
        <v>0.94018000000000002</v>
      </c>
    </row>
    <row r="1204" spans="1:3" x14ac:dyDescent="0.35">
      <c r="A1204" s="176" t="s">
        <v>8001</v>
      </c>
      <c r="B1204" s="173">
        <v>2314.5</v>
      </c>
      <c r="C1204">
        <v>1.716316</v>
      </c>
    </row>
    <row r="1205" spans="1:3" x14ac:dyDescent="0.35">
      <c r="A1205" s="176" t="s">
        <v>8002</v>
      </c>
      <c r="B1205" s="173">
        <v>2345.39990234375</v>
      </c>
      <c r="C1205">
        <v>1.3000350000000001</v>
      </c>
    </row>
    <row r="1206" spans="1:3" x14ac:dyDescent="0.35">
      <c r="A1206" s="176" t="s">
        <v>8003</v>
      </c>
      <c r="B1206" s="173">
        <v>2358.60009765625</v>
      </c>
      <c r="C1206">
        <v>1.5448029999999999</v>
      </c>
    </row>
    <row r="1207" spans="1:3" x14ac:dyDescent="0.35">
      <c r="A1207" s="176" t="s">
        <v>8004</v>
      </c>
      <c r="B1207" s="173">
        <v>2374.89990234375</v>
      </c>
      <c r="C1207">
        <v>1.15862</v>
      </c>
    </row>
    <row r="1208" spans="1:3" x14ac:dyDescent="0.35">
      <c r="A1208" s="176" t="s">
        <v>8005</v>
      </c>
      <c r="B1208" s="173">
        <v>2383.300048828125</v>
      </c>
      <c r="C1208">
        <v>1.470677</v>
      </c>
    </row>
    <row r="1209" spans="1:3" x14ac:dyDescent="0.35">
      <c r="A1209" s="176" t="s">
        <v>8006</v>
      </c>
      <c r="B1209" s="173">
        <v>2338.10009765625</v>
      </c>
      <c r="C1209">
        <v>3.0532270000000001</v>
      </c>
    </row>
    <row r="1210" spans="1:3" x14ac:dyDescent="0.35">
      <c r="A1210" s="176" t="s">
        <v>8007</v>
      </c>
      <c r="B1210" s="173">
        <v>2320.60009765625</v>
      </c>
      <c r="C1210">
        <v>2.2732239999999999</v>
      </c>
    </row>
    <row r="1211" spans="1:3" x14ac:dyDescent="0.35">
      <c r="A1211" s="176" t="s">
        <v>8008</v>
      </c>
      <c r="B1211" s="173">
        <v>2261.300048828125</v>
      </c>
      <c r="C1211">
        <v>2.6487370000000001</v>
      </c>
    </row>
    <row r="1212" spans="1:3" x14ac:dyDescent="0.35">
      <c r="A1212" s="176" t="s">
        <v>8009</v>
      </c>
      <c r="B1212" s="173">
        <v>2255</v>
      </c>
      <c r="C1212">
        <v>1.751288</v>
      </c>
    </row>
    <row r="1213" spans="1:3" x14ac:dyDescent="0.35">
      <c r="A1213" s="176" t="s">
        <v>8010</v>
      </c>
      <c r="B1213" s="173">
        <v>2225.699951171875</v>
      </c>
      <c r="C1213">
        <v>1.674258</v>
      </c>
    </row>
    <row r="1214" spans="1:3" x14ac:dyDescent="0.35">
      <c r="A1214" s="176" t="s">
        <v>8011</v>
      </c>
      <c r="B1214" s="173">
        <v>2194.60009765625</v>
      </c>
      <c r="C1214">
        <v>1.5128170000000001</v>
      </c>
    </row>
    <row r="1215" spans="1:3" x14ac:dyDescent="0.35">
      <c r="A1215" s="176" t="s">
        <v>8012</v>
      </c>
      <c r="B1215" s="173">
        <v>2190.199951171875</v>
      </c>
      <c r="C1215">
        <v>1.084986</v>
      </c>
    </row>
    <row r="1216" spans="1:3" x14ac:dyDescent="0.35">
      <c r="A1216" s="176" t="s">
        <v>8013</v>
      </c>
      <c r="B1216" s="173">
        <v>2161.39990234375</v>
      </c>
      <c r="C1216">
        <v>1.313256</v>
      </c>
    </row>
    <row r="1217" spans="1:3" x14ac:dyDescent="0.35">
      <c r="A1217" s="176" t="s">
        <v>8014</v>
      </c>
      <c r="B1217" s="173">
        <v>2136.89990234375</v>
      </c>
      <c r="C1217">
        <v>1.791973</v>
      </c>
    </row>
    <row r="1218" spans="1:3" x14ac:dyDescent="0.35">
      <c r="A1218" s="176" t="s">
        <v>8015</v>
      </c>
      <c r="B1218" s="173">
        <v>2160</v>
      </c>
      <c r="C1218">
        <v>2.2988749999999998</v>
      </c>
    </row>
    <row r="1219" spans="1:3" x14ac:dyDescent="0.35">
      <c r="A1219" s="176" t="s">
        <v>8016</v>
      </c>
      <c r="B1219" s="173">
        <v>2175.699951171875</v>
      </c>
      <c r="C1219">
        <v>1.981511</v>
      </c>
    </row>
    <row r="1220" spans="1:3" x14ac:dyDescent="0.35">
      <c r="A1220" s="176" t="s">
        <v>8017</v>
      </c>
      <c r="B1220" s="173">
        <v>2158.199951171875</v>
      </c>
      <c r="C1220">
        <v>1.705956</v>
      </c>
    </row>
    <row r="1221" spans="1:3" x14ac:dyDescent="0.35">
      <c r="A1221" s="176" t="s">
        <v>8018</v>
      </c>
      <c r="B1221" s="173">
        <v>2135.300048828125</v>
      </c>
      <c r="C1221">
        <v>2.4411480000000001</v>
      </c>
    </row>
    <row r="1222" spans="1:3" x14ac:dyDescent="0.35">
      <c r="A1222" s="176" t="s">
        <v>8019</v>
      </c>
      <c r="B1222" s="173">
        <v>2077.300048828125</v>
      </c>
      <c r="C1222">
        <v>2.0989049999999998</v>
      </c>
    </row>
    <row r="1223" spans="1:3" x14ac:dyDescent="0.35">
      <c r="A1223" s="176" t="s">
        <v>8020</v>
      </c>
      <c r="B1223" s="173">
        <v>2082.699951171875</v>
      </c>
      <c r="C1223">
        <v>2.4297439999999999</v>
      </c>
    </row>
    <row r="1224" spans="1:3" x14ac:dyDescent="0.35">
      <c r="A1224" s="176" t="s">
        <v>8021</v>
      </c>
      <c r="B1224" s="173">
        <v>2052.199951171875</v>
      </c>
      <c r="C1224">
        <v>2.5995349999999999</v>
      </c>
    </row>
    <row r="1225" spans="1:3" x14ac:dyDescent="0.35">
      <c r="A1225" s="176" t="s">
        <v>8022</v>
      </c>
      <c r="B1225" s="173">
        <v>2085</v>
      </c>
      <c r="C1225">
        <v>1.702418</v>
      </c>
    </row>
    <row r="1226" spans="1:3" x14ac:dyDescent="0.35">
      <c r="A1226" s="176" t="s">
        <v>8023</v>
      </c>
      <c r="B1226" s="173">
        <v>2134.800048828125</v>
      </c>
      <c r="C1226">
        <v>2.0692170000000001</v>
      </c>
    </row>
    <row r="1227" spans="1:3" x14ac:dyDescent="0.35">
      <c r="A1227" s="176" t="s">
        <v>8024</v>
      </c>
      <c r="B1227" s="173">
        <v>2074.39990234375</v>
      </c>
      <c r="C1227">
        <v>2.7891509999999999</v>
      </c>
    </row>
    <row r="1228" spans="1:3" x14ac:dyDescent="0.35">
      <c r="A1228" s="176" t="s">
        <v>8025</v>
      </c>
      <c r="B1228" s="173">
        <v>2055.199951171875</v>
      </c>
      <c r="C1228">
        <v>2.4821930000000001</v>
      </c>
    </row>
    <row r="1229" spans="1:3" x14ac:dyDescent="0.35">
      <c r="A1229" s="176" t="s">
        <v>8026</v>
      </c>
      <c r="B1229" s="173">
        <v>2064.699951171875</v>
      </c>
      <c r="C1229">
        <v>2.02847</v>
      </c>
    </row>
    <row r="1230" spans="1:3" x14ac:dyDescent="0.35">
      <c r="A1230" s="176" t="s">
        <v>8027</v>
      </c>
      <c r="B1230" s="173">
        <v>2065.300048828125</v>
      </c>
      <c r="C1230">
        <v>1.431905</v>
      </c>
    </row>
    <row r="1231" spans="1:3" x14ac:dyDescent="0.35">
      <c r="A1231" s="176" t="s">
        <v>8028</v>
      </c>
      <c r="B1231" s="173">
        <v>2084.800048828125</v>
      </c>
      <c r="C1231">
        <v>1.6612979999999999</v>
      </c>
    </row>
    <row r="1232" spans="1:3" x14ac:dyDescent="0.35">
      <c r="A1232" s="176" t="s">
        <v>8029</v>
      </c>
      <c r="B1232" s="173">
        <v>2110.60009765625</v>
      </c>
      <c r="C1232">
        <v>2.7097069999999999</v>
      </c>
    </row>
    <row r="1233" spans="1:5" x14ac:dyDescent="0.35">
      <c r="A1233" s="176" t="s">
        <v>8030</v>
      </c>
      <c r="B1233" s="173">
        <v>2145.60009765625</v>
      </c>
      <c r="C1233">
        <v>3.7944369999999998</v>
      </c>
    </row>
    <row r="1234" spans="1:5" x14ac:dyDescent="0.35">
      <c r="A1234" s="176" t="s">
        <v>8031</v>
      </c>
      <c r="B1234" s="173">
        <v>2133.199951171875</v>
      </c>
      <c r="C1234">
        <v>2.5062449999999998</v>
      </c>
    </row>
    <row r="1235" spans="1:5" x14ac:dyDescent="0.35">
      <c r="A1235" s="176" t="s">
        <v>16318</v>
      </c>
      <c r="B1235" s="173">
        <v>2155.300048828125</v>
      </c>
      <c r="C1235">
        <v>2.1444839999999998</v>
      </c>
    </row>
    <row r="1237" spans="1:5" x14ac:dyDescent="0.35">
      <c r="E1237">
        <v>100</v>
      </c>
    </row>
    <row r="1239" spans="1:5" x14ac:dyDescent="0.35">
      <c r="B1239" t="s">
        <v>16328</v>
      </c>
      <c r="C1239" t="s">
        <v>16340</v>
      </c>
      <c r="D1239" t="s">
        <v>16341</v>
      </c>
      <c r="E1239" t="s">
        <v>16342</v>
      </c>
    </row>
    <row r="1240" spans="1:5" x14ac:dyDescent="0.35">
      <c r="B1240" t="s">
        <v>16329</v>
      </c>
      <c r="C1240" s="87">
        <v>111.4370148</v>
      </c>
      <c r="D1240" s="83">
        <v>0.4743</v>
      </c>
      <c r="E1240" s="87">
        <f>2232*C1240</f>
        <v>248727.41703360001</v>
      </c>
    </row>
    <row r="1241" spans="1:5" x14ac:dyDescent="0.35">
      <c r="B1241" t="s">
        <v>16330</v>
      </c>
      <c r="C1241" s="87">
        <v>15.743276099999999</v>
      </c>
      <c r="D1241" s="83">
        <v>6.7000000000000004E-2</v>
      </c>
      <c r="E1241" s="87">
        <f t="shared" ref="E1241:E1249" si="0">2232*C1241</f>
        <v>35138.992255199999</v>
      </c>
    </row>
    <row r="1242" spans="1:5" x14ac:dyDescent="0.35">
      <c r="B1242" t="s">
        <v>16331</v>
      </c>
      <c r="C1242" s="87">
        <v>10.673946000000001</v>
      </c>
      <c r="D1242" s="83">
        <v>4.5400000000000003E-2</v>
      </c>
      <c r="E1242" s="87">
        <f t="shared" si="0"/>
        <v>23824.247472000003</v>
      </c>
    </row>
    <row r="1243" spans="1:5" x14ac:dyDescent="0.35">
      <c r="B1243" t="s">
        <v>16332</v>
      </c>
      <c r="C1243" s="87">
        <v>6.8784320000000001</v>
      </c>
      <c r="D1243" s="83">
        <v>2.9300000000000003E-2</v>
      </c>
      <c r="E1243" s="87">
        <f t="shared" si="0"/>
        <v>15352.660224000001</v>
      </c>
    </row>
    <row r="1244" spans="1:5" x14ac:dyDescent="0.35">
      <c r="B1244" t="s">
        <v>16333</v>
      </c>
      <c r="C1244" s="87">
        <v>6.0086250000000003</v>
      </c>
      <c r="D1244" s="83">
        <v>2.5600000000000001E-2</v>
      </c>
      <c r="E1244" s="87">
        <f t="shared" si="0"/>
        <v>13411.251</v>
      </c>
    </row>
    <row r="1245" spans="1:5" x14ac:dyDescent="0.35">
      <c r="B1245" t="s">
        <v>16334</v>
      </c>
      <c r="C1245" s="87">
        <v>5.2747200000000003</v>
      </c>
      <c r="D1245" s="83">
        <v>2.2400000000000003E-2</v>
      </c>
      <c r="E1245" s="87">
        <f t="shared" si="0"/>
        <v>11773.17504</v>
      </c>
    </row>
    <row r="1246" spans="1:5" x14ac:dyDescent="0.35">
      <c r="B1246" t="s">
        <v>16335</v>
      </c>
      <c r="C1246" s="87">
        <v>3.8897572999999999</v>
      </c>
      <c r="D1246" s="83">
        <v>1.66E-2</v>
      </c>
      <c r="E1246" s="87">
        <f t="shared" si="0"/>
        <v>8681.9382936000002</v>
      </c>
    </row>
    <row r="1247" spans="1:5" x14ac:dyDescent="0.35">
      <c r="B1247" t="s">
        <v>16336</v>
      </c>
      <c r="C1247" s="87">
        <v>3.4496318000000001</v>
      </c>
      <c r="D1247" s="83">
        <v>1.47E-2</v>
      </c>
      <c r="E1247" s="87">
        <f t="shared" si="0"/>
        <v>7699.5781776000003</v>
      </c>
    </row>
    <row r="1248" spans="1:5" x14ac:dyDescent="0.35">
      <c r="B1248" t="s">
        <v>16337</v>
      </c>
      <c r="C1248" s="87">
        <v>3.2820480000000001</v>
      </c>
      <c r="D1248" s="83">
        <v>1.3999999999999999E-2</v>
      </c>
      <c r="E1248" s="87">
        <f t="shared" si="0"/>
        <v>7325.5311360000005</v>
      </c>
    </row>
    <row r="1249" spans="2:5" x14ac:dyDescent="0.35">
      <c r="B1249" t="s">
        <v>16338</v>
      </c>
      <c r="C1249" s="87">
        <v>1.8865000000000001</v>
      </c>
      <c r="D1249" s="83">
        <v>8.0000000000000002E-3</v>
      </c>
      <c r="E1249" s="87">
        <f t="shared" si="0"/>
        <v>4210.6680000000006</v>
      </c>
    </row>
    <row r="1251" spans="2:5" x14ac:dyDescent="0.35">
      <c r="B1251" t="s">
        <v>16344</v>
      </c>
      <c r="C1251" s="83">
        <v>0.61899999999999999</v>
      </c>
    </row>
    <row r="1252" spans="2:5" x14ac:dyDescent="0.35">
      <c r="B1252" t="s">
        <v>16343</v>
      </c>
      <c r="C1252" s="83">
        <v>0.1071</v>
      </c>
    </row>
    <row r="1253" spans="2:5" x14ac:dyDescent="0.35">
      <c r="B1253" t="s">
        <v>16345</v>
      </c>
      <c r="C1253" s="83">
        <v>0.15679999999999999</v>
      </c>
    </row>
    <row r="1254" spans="2:5" x14ac:dyDescent="0.35">
      <c r="B1254" t="s">
        <v>16346</v>
      </c>
      <c r="C1254" s="83">
        <f>11.64%+0.07%</f>
        <v>0.11710000000000001</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779A4-BA0C-446E-AA68-EEE3C2F5BB45}">
  <dimension ref="C2:Q34"/>
  <sheetViews>
    <sheetView topLeftCell="A18" zoomScale="68" workbookViewId="0">
      <selection activeCell="D71" sqref="D71"/>
    </sheetView>
  </sheetViews>
  <sheetFormatPr defaultRowHeight="14.5" x14ac:dyDescent="0.35"/>
  <cols>
    <col min="4" max="4" width="17.36328125" customWidth="1"/>
    <col min="11" max="11" width="10.7265625" customWidth="1"/>
    <col min="12" max="12" width="12.36328125" customWidth="1"/>
  </cols>
  <sheetData>
    <row r="2" spans="3:17" x14ac:dyDescent="0.35">
      <c r="C2" s="9"/>
      <c r="D2" s="9"/>
      <c r="E2" s="9"/>
      <c r="F2" s="55">
        <v>41699</v>
      </c>
      <c r="G2" s="55">
        <v>42064</v>
      </c>
      <c r="H2" s="55">
        <v>42430</v>
      </c>
      <c r="I2" s="55">
        <v>42795</v>
      </c>
      <c r="J2" s="55">
        <v>43160</v>
      </c>
      <c r="K2" s="55">
        <v>43525</v>
      </c>
      <c r="L2" s="55">
        <v>43891</v>
      </c>
      <c r="M2" s="55">
        <v>44256</v>
      </c>
      <c r="N2" s="55">
        <v>44621</v>
      </c>
      <c r="O2" s="55">
        <v>44986</v>
      </c>
      <c r="P2" s="55">
        <v>45352</v>
      </c>
      <c r="Q2" s="55">
        <v>45717</v>
      </c>
    </row>
    <row r="3" spans="3:17" x14ac:dyDescent="0.35">
      <c r="C3" s="10" t="s">
        <v>88</v>
      </c>
      <c r="F3" s="17">
        <v>3818</v>
      </c>
      <c r="G3" s="17">
        <v>3292</v>
      </c>
      <c r="H3" s="17">
        <v>4171</v>
      </c>
      <c r="I3" s="17">
        <v>5185</v>
      </c>
      <c r="J3" s="17">
        <v>6059</v>
      </c>
      <c r="K3" s="17">
        <v>5800</v>
      </c>
      <c r="L3" s="17">
        <v>7623</v>
      </c>
      <c r="M3" s="17">
        <v>9163</v>
      </c>
      <c r="N3" s="17">
        <v>9048</v>
      </c>
      <c r="O3" s="17">
        <v>9991</v>
      </c>
      <c r="P3" s="17">
        <v>15469</v>
      </c>
      <c r="Q3" s="17">
        <v>11886</v>
      </c>
    </row>
    <row r="4" spans="3:17" x14ac:dyDescent="0.35">
      <c r="C4" t="s">
        <v>89</v>
      </c>
      <c r="F4" s="17">
        <v>4802</v>
      </c>
      <c r="G4" s="17">
        <v>5510</v>
      </c>
      <c r="H4" s="17">
        <v>6025</v>
      </c>
      <c r="I4" s="17">
        <v>6512</v>
      </c>
      <c r="J4" s="17">
        <v>7485</v>
      </c>
      <c r="K4" s="17">
        <v>8909</v>
      </c>
      <c r="L4" s="17">
        <v>9723</v>
      </c>
      <c r="M4" s="17">
        <v>11672</v>
      </c>
      <c r="N4" s="17">
        <v>12829</v>
      </c>
      <c r="O4" s="17">
        <v>14089</v>
      </c>
      <c r="P4" s="17">
        <v>14537</v>
      </c>
      <c r="Q4" s="17">
        <v>14942</v>
      </c>
    </row>
    <row r="5" spans="3:17" x14ac:dyDescent="0.35">
      <c r="C5" t="s">
        <v>14</v>
      </c>
      <c r="F5" s="17">
        <v>-17</v>
      </c>
      <c r="G5" s="17">
        <v>3</v>
      </c>
      <c r="H5" s="17">
        <v>-257</v>
      </c>
      <c r="I5" s="17">
        <v>173</v>
      </c>
      <c r="J5" s="17">
        <v>0</v>
      </c>
      <c r="K5" s="17">
        <v>0</v>
      </c>
      <c r="L5" s="17">
        <v>0</v>
      </c>
      <c r="M5">
        <v>0</v>
      </c>
      <c r="N5" s="17">
        <v>0</v>
      </c>
      <c r="O5" s="17">
        <v>0</v>
      </c>
      <c r="P5" s="17">
        <v>0</v>
      </c>
      <c r="Q5" s="17">
        <v>0</v>
      </c>
    </row>
    <row r="6" spans="3:17" x14ac:dyDescent="0.35">
      <c r="C6" t="s">
        <v>13</v>
      </c>
      <c r="F6" s="17">
        <v>-201</v>
      </c>
      <c r="G6" s="17">
        <v>91</v>
      </c>
      <c r="H6" s="17">
        <v>89</v>
      </c>
      <c r="I6" s="17">
        <v>37</v>
      </c>
      <c r="J6" s="17">
        <v>-146</v>
      </c>
      <c r="K6" s="17">
        <v>-195</v>
      </c>
      <c r="L6" s="17">
        <v>-331</v>
      </c>
      <c r="M6" s="17">
        <v>-543</v>
      </c>
      <c r="N6" s="17">
        <v>-758</v>
      </c>
      <c r="O6" s="17">
        <v>-339</v>
      </c>
      <c r="P6" s="17">
        <v>74</v>
      </c>
      <c r="Q6" s="17">
        <v>-584</v>
      </c>
    </row>
    <row r="7" spans="3:17" x14ac:dyDescent="0.35">
      <c r="C7" t="s">
        <v>90</v>
      </c>
      <c r="F7" s="17">
        <v>546</v>
      </c>
      <c r="G7" s="17">
        <v>-327</v>
      </c>
      <c r="H7" s="17">
        <v>164</v>
      </c>
      <c r="I7" s="17">
        <v>501</v>
      </c>
      <c r="J7" s="17">
        <v>0</v>
      </c>
      <c r="K7" s="17">
        <v>0</v>
      </c>
      <c r="L7" s="17">
        <v>0</v>
      </c>
      <c r="M7" s="17">
        <v>0</v>
      </c>
      <c r="N7" s="17">
        <v>0</v>
      </c>
      <c r="O7">
        <v>0</v>
      </c>
      <c r="P7" s="17">
        <v>0</v>
      </c>
      <c r="Q7" s="17">
        <v>0</v>
      </c>
    </row>
    <row r="8" spans="3:17" x14ac:dyDescent="0.35">
      <c r="C8" t="s">
        <v>234</v>
      </c>
      <c r="F8" s="17">
        <v>-4</v>
      </c>
      <c r="G8" s="17">
        <v>-148</v>
      </c>
      <c r="H8" s="17">
        <v>0</v>
      </c>
      <c r="I8" s="17">
        <v>0</v>
      </c>
      <c r="J8" s="17">
        <v>0</v>
      </c>
      <c r="K8" s="17">
        <v>0</v>
      </c>
      <c r="L8" s="17">
        <v>0</v>
      </c>
      <c r="M8" s="17">
        <v>0</v>
      </c>
      <c r="N8">
        <v>0</v>
      </c>
      <c r="O8" s="17">
        <v>0</v>
      </c>
      <c r="P8" s="17">
        <v>0</v>
      </c>
      <c r="Q8" s="17">
        <v>0</v>
      </c>
    </row>
    <row r="9" spans="3:17" x14ac:dyDescent="0.35">
      <c r="C9" t="s">
        <v>235</v>
      </c>
      <c r="F9" s="17">
        <v>0</v>
      </c>
      <c r="G9" s="17">
        <v>0</v>
      </c>
      <c r="H9" s="17">
        <v>0</v>
      </c>
      <c r="I9" s="17">
        <v>-46</v>
      </c>
      <c r="J9" s="17">
        <v>0</v>
      </c>
      <c r="K9" s="17">
        <v>0</v>
      </c>
      <c r="L9" s="17">
        <v>0</v>
      </c>
      <c r="M9" s="17">
        <v>0</v>
      </c>
      <c r="N9" s="17">
        <v>0</v>
      </c>
      <c r="O9" s="17">
        <v>0</v>
      </c>
      <c r="P9" s="17">
        <v>0</v>
      </c>
      <c r="Q9" s="17">
        <v>0</v>
      </c>
    </row>
    <row r="10" spans="3:17" x14ac:dyDescent="0.35">
      <c r="C10" t="s">
        <v>236</v>
      </c>
      <c r="F10" s="17">
        <v>81</v>
      </c>
      <c r="G10" s="17">
        <v>38</v>
      </c>
      <c r="H10" s="17">
        <v>-77</v>
      </c>
      <c r="I10" s="17">
        <v>-99</v>
      </c>
      <c r="J10" s="17">
        <v>982</v>
      </c>
      <c r="K10" s="17">
        <v>-147</v>
      </c>
      <c r="L10" s="17">
        <v>742</v>
      </c>
      <c r="M10" s="17">
        <v>442</v>
      </c>
      <c r="N10" s="17">
        <v>-242</v>
      </c>
      <c r="O10" s="17">
        <v>-621</v>
      </c>
      <c r="P10" s="17">
        <v>1239</v>
      </c>
      <c r="Q10" s="17">
        <v>-204</v>
      </c>
    </row>
    <row r="11" spans="3:17" x14ac:dyDescent="0.35">
      <c r="C11" t="s">
        <v>237</v>
      </c>
      <c r="F11" s="17">
        <v>-1384</v>
      </c>
      <c r="G11" s="17">
        <v>-1862</v>
      </c>
      <c r="H11" s="17">
        <v>-1765</v>
      </c>
      <c r="I11" s="17">
        <v>-1859</v>
      </c>
      <c r="J11" s="17">
        <v>-2264</v>
      </c>
      <c r="K11" s="17">
        <v>-2767</v>
      </c>
      <c r="L11" s="17">
        <v>-2505</v>
      </c>
      <c r="M11" s="17">
        <v>-2407</v>
      </c>
      <c r="N11" s="17">
        <v>-2784</v>
      </c>
      <c r="O11" s="17">
        <v>-3138</v>
      </c>
      <c r="P11" s="17">
        <v>-381</v>
      </c>
      <c r="Q11" s="17">
        <v>-2268</v>
      </c>
    </row>
    <row r="12" spans="3:17" x14ac:dyDescent="0.35">
      <c r="C12" t="s">
        <v>238</v>
      </c>
      <c r="F12" s="17">
        <v>-5</v>
      </c>
      <c r="G12" s="17">
        <v>-14</v>
      </c>
      <c r="H12" s="17">
        <v>-8</v>
      </c>
      <c r="I12" s="17">
        <v>-21</v>
      </c>
      <c r="J12" s="17">
        <v>0</v>
      </c>
      <c r="K12" s="17">
        <v>0</v>
      </c>
      <c r="L12" s="17">
        <v>0</v>
      </c>
      <c r="M12" s="17">
        <v>0</v>
      </c>
      <c r="N12" s="17">
        <v>0</v>
      </c>
      <c r="O12" s="17">
        <v>0</v>
      </c>
      <c r="P12" s="17">
        <v>0</v>
      </c>
      <c r="Q12" s="17">
        <v>0</v>
      </c>
    </row>
    <row r="13" spans="3:17" x14ac:dyDescent="0.35">
      <c r="C13" t="s">
        <v>239</v>
      </c>
      <c r="F13" s="17">
        <v>0</v>
      </c>
      <c r="G13" s="17">
        <v>0</v>
      </c>
      <c r="H13" s="17">
        <v>0</v>
      </c>
      <c r="I13" s="17">
        <v>-13</v>
      </c>
      <c r="J13" s="17">
        <v>2</v>
      </c>
      <c r="K13" s="17">
        <v>0</v>
      </c>
      <c r="L13" s="17">
        <v>-6</v>
      </c>
      <c r="M13" s="17">
        <v>-1</v>
      </c>
      <c r="N13" s="17">
        <v>3</v>
      </c>
      <c r="O13" s="17">
        <v>0</v>
      </c>
      <c r="P13" s="17">
        <v>0</v>
      </c>
      <c r="Q13" s="17">
        <v>0</v>
      </c>
    </row>
    <row r="14" spans="3:17" x14ac:dyDescent="0.35">
      <c r="C14" s="10" t="s">
        <v>91</v>
      </c>
      <c r="F14" s="17">
        <v>-475</v>
      </c>
      <c r="G14" s="17">
        <v>138</v>
      </c>
      <c r="H14" s="17">
        <v>-282</v>
      </c>
      <c r="I14" s="17">
        <v>-1173</v>
      </c>
      <c r="J14" s="17">
        <v>-1063</v>
      </c>
      <c r="K14" s="17">
        <v>-438</v>
      </c>
      <c r="L14" s="17">
        <v>1791</v>
      </c>
      <c r="M14" s="17">
        <v>-1228</v>
      </c>
      <c r="N14" s="17">
        <v>-1728</v>
      </c>
      <c r="O14" s="17">
        <v>-1484</v>
      </c>
      <c r="P14" s="17">
        <v>-5324</v>
      </c>
      <c r="Q14" s="17">
        <v>6473</v>
      </c>
    </row>
    <row r="15" spans="3:17" x14ac:dyDescent="0.35">
      <c r="C15" t="s">
        <v>92</v>
      </c>
      <c r="F15" s="17">
        <v>-606</v>
      </c>
      <c r="G15" s="17">
        <v>-606</v>
      </c>
      <c r="H15" s="17">
        <v>-810</v>
      </c>
      <c r="I15" s="17">
        <v>-1113</v>
      </c>
      <c r="J15" s="17">
        <v>-895</v>
      </c>
      <c r="K15" s="17">
        <v>-767</v>
      </c>
      <c r="L15" s="17">
        <v>-862</v>
      </c>
      <c r="M15" s="17">
        <v>-4163</v>
      </c>
      <c r="N15" s="17">
        <v>-1228</v>
      </c>
      <c r="O15" s="17">
        <v>-1192</v>
      </c>
      <c r="P15" s="17">
        <v>-1477</v>
      </c>
      <c r="Q15" s="17">
        <v>-1275</v>
      </c>
    </row>
    <row r="16" spans="3:17" x14ac:dyDescent="0.35">
      <c r="C16" t="s">
        <v>93</v>
      </c>
      <c r="F16">
        <v>229</v>
      </c>
      <c r="G16">
        <v>560</v>
      </c>
      <c r="H16">
        <v>99</v>
      </c>
      <c r="I16" s="17">
        <v>176</v>
      </c>
      <c r="J16">
        <v>32</v>
      </c>
      <c r="K16">
        <v>13</v>
      </c>
      <c r="L16">
        <v>52</v>
      </c>
      <c r="M16" s="17">
        <v>97</v>
      </c>
      <c r="N16" s="17">
        <v>175</v>
      </c>
      <c r="O16" s="17">
        <v>181</v>
      </c>
      <c r="P16" s="17">
        <v>20</v>
      </c>
      <c r="Q16" s="17">
        <v>13</v>
      </c>
    </row>
    <row r="17" spans="3:17" x14ac:dyDescent="0.35">
      <c r="C17" t="s">
        <v>94</v>
      </c>
      <c r="F17" s="17">
        <v>-9538</v>
      </c>
      <c r="G17" s="17">
        <v>-19353</v>
      </c>
      <c r="H17" s="17">
        <v>-20666</v>
      </c>
      <c r="I17" s="17">
        <v>-31214</v>
      </c>
      <c r="J17" s="17">
        <v>-51855</v>
      </c>
      <c r="K17" s="17">
        <v>-74365</v>
      </c>
      <c r="L17" s="17">
        <v>-36090</v>
      </c>
      <c r="M17" s="17">
        <v>-39920</v>
      </c>
      <c r="N17" s="17">
        <v>-48522</v>
      </c>
      <c r="O17" s="17">
        <v>-22649</v>
      </c>
      <c r="P17" s="17">
        <v>-21337</v>
      </c>
      <c r="Q17" s="17">
        <v>-22957</v>
      </c>
    </row>
    <row r="18" spans="3:17" x14ac:dyDescent="0.35">
      <c r="C18" t="s">
        <v>95</v>
      </c>
      <c r="F18" s="17">
        <v>9213</v>
      </c>
      <c r="G18" s="17">
        <v>19461</v>
      </c>
      <c r="H18" s="17">
        <v>20937</v>
      </c>
      <c r="I18" s="17">
        <v>30083</v>
      </c>
      <c r="J18" s="17">
        <v>52897</v>
      </c>
      <c r="K18" s="17">
        <v>74691</v>
      </c>
      <c r="L18" s="17">
        <v>37690</v>
      </c>
      <c r="M18" s="17">
        <v>38486</v>
      </c>
      <c r="N18" s="17">
        <v>47786</v>
      </c>
      <c r="O18" s="17">
        <v>23462</v>
      </c>
      <c r="P18" s="17">
        <v>19846</v>
      </c>
      <c r="Q18" s="17">
        <v>23987</v>
      </c>
    </row>
    <row r="19" spans="3:17" x14ac:dyDescent="0.35">
      <c r="C19" t="s">
        <v>96</v>
      </c>
      <c r="F19" s="17">
        <v>232</v>
      </c>
      <c r="G19" s="17">
        <v>218</v>
      </c>
      <c r="H19" s="17">
        <v>315</v>
      </c>
      <c r="I19" s="17">
        <v>264</v>
      </c>
      <c r="J19" s="17">
        <v>297</v>
      </c>
      <c r="K19">
        <v>289</v>
      </c>
      <c r="L19" s="17">
        <v>351</v>
      </c>
      <c r="M19" s="17">
        <v>277</v>
      </c>
      <c r="N19" s="17">
        <v>161</v>
      </c>
      <c r="O19" s="17">
        <v>259</v>
      </c>
      <c r="P19" s="17">
        <v>425</v>
      </c>
      <c r="Q19" s="17">
        <v>835</v>
      </c>
    </row>
    <row r="20" spans="3:17" x14ac:dyDescent="0.35">
      <c r="C20" t="s">
        <v>97</v>
      </c>
      <c r="F20">
        <v>16</v>
      </c>
      <c r="G20">
        <v>24</v>
      </c>
      <c r="H20">
        <v>33</v>
      </c>
      <c r="I20">
        <v>14</v>
      </c>
      <c r="J20" s="17">
        <v>0</v>
      </c>
      <c r="K20">
        <v>1</v>
      </c>
      <c r="L20">
        <v>1</v>
      </c>
      <c r="M20">
        <v>1</v>
      </c>
      <c r="N20">
        <v>1</v>
      </c>
      <c r="O20">
        <v>2</v>
      </c>
      <c r="P20">
        <v>3</v>
      </c>
      <c r="Q20">
        <v>0</v>
      </c>
    </row>
    <row r="21" spans="3:17" x14ac:dyDescent="0.35">
      <c r="C21" t="s">
        <v>240</v>
      </c>
      <c r="F21">
        <v>-101</v>
      </c>
      <c r="G21">
        <v>0</v>
      </c>
      <c r="H21">
        <v>0</v>
      </c>
      <c r="I21">
        <v>0</v>
      </c>
      <c r="J21" s="17">
        <v>0</v>
      </c>
      <c r="K21">
        <v>0</v>
      </c>
      <c r="L21">
        <v>0</v>
      </c>
      <c r="M21">
        <v>0</v>
      </c>
      <c r="N21">
        <v>0</v>
      </c>
      <c r="O21">
        <v>0</v>
      </c>
      <c r="P21">
        <v>0</v>
      </c>
      <c r="Q21">
        <v>0</v>
      </c>
    </row>
    <row r="22" spans="3:17" x14ac:dyDescent="0.35">
      <c r="C22" t="s">
        <v>241</v>
      </c>
      <c r="F22">
        <v>-104</v>
      </c>
      <c r="G22">
        <v>0</v>
      </c>
      <c r="H22">
        <v>0</v>
      </c>
      <c r="I22">
        <v>0</v>
      </c>
      <c r="J22" s="17">
        <v>0</v>
      </c>
      <c r="K22">
        <v>0</v>
      </c>
      <c r="L22">
        <v>0</v>
      </c>
      <c r="M22">
        <v>0</v>
      </c>
      <c r="N22">
        <v>0</v>
      </c>
      <c r="O22">
        <v>0</v>
      </c>
      <c r="P22">
        <v>0</v>
      </c>
      <c r="Q22">
        <v>0</v>
      </c>
    </row>
    <row r="23" spans="3:17" x14ac:dyDescent="0.35">
      <c r="C23" t="s">
        <v>242</v>
      </c>
      <c r="F23">
        <v>0</v>
      </c>
      <c r="G23">
        <v>200</v>
      </c>
      <c r="H23">
        <v>161</v>
      </c>
      <c r="I23">
        <v>20</v>
      </c>
      <c r="J23" s="17">
        <v>73</v>
      </c>
      <c r="K23">
        <v>0</v>
      </c>
      <c r="L23">
        <v>0</v>
      </c>
      <c r="M23">
        <v>0</v>
      </c>
      <c r="N23">
        <v>0</v>
      </c>
      <c r="O23">
        <v>0</v>
      </c>
      <c r="P23">
        <v>0</v>
      </c>
      <c r="Q23">
        <v>0</v>
      </c>
    </row>
    <row r="24" spans="3:17" x14ac:dyDescent="0.35">
      <c r="C24" t="s">
        <v>243</v>
      </c>
      <c r="F24">
        <v>0</v>
      </c>
      <c r="G24">
        <v>0</v>
      </c>
      <c r="H24">
        <v>0</v>
      </c>
      <c r="I24">
        <v>0</v>
      </c>
      <c r="J24" s="17">
        <v>0</v>
      </c>
      <c r="K24">
        <v>0</v>
      </c>
      <c r="L24">
        <v>0</v>
      </c>
      <c r="M24">
        <v>0</v>
      </c>
      <c r="N24">
        <v>0</v>
      </c>
      <c r="O24">
        <v>-334</v>
      </c>
      <c r="P24">
        <v>0</v>
      </c>
      <c r="Q24">
        <v>0</v>
      </c>
    </row>
    <row r="25" spans="3:17" x14ac:dyDescent="0.35">
      <c r="C25" t="s">
        <v>98</v>
      </c>
      <c r="F25" s="17">
        <v>183</v>
      </c>
      <c r="G25" s="17">
        <v>-367</v>
      </c>
      <c r="H25">
        <v>-351</v>
      </c>
      <c r="I25">
        <v>597</v>
      </c>
      <c r="J25" s="17">
        <v>-1612</v>
      </c>
      <c r="K25">
        <v>-300</v>
      </c>
      <c r="L25" s="17">
        <v>649</v>
      </c>
      <c r="M25" s="17">
        <v>3994</v>
      </c>
      <c r="N25" s="17">
        <v>-101</v>
      </c>
      <c r="O25" s="17">
        <v>-1213</v>
      </c>
      <c r="P25" s="17">
        <v>-2804</v>
      </c>
      <c r="Q25" s="17">
        <v>5870</v>
      </c>
    </row>
    <row r="26" spans="3:17" x14ac:dyDescent="0.35">
      <c r="C26" s="10" t="s">
        <v>99</v>
      </c>
      <c r="F26" s="17">
        <v>-2960</v>
      </c>
      <c r="G26" s="17">
        <v>-3462</v>
      </c>
      <c r="H26" s="17">
        <v>-3864</v>
      </c>
      <c r="I26" s="17">
        <v>-4214</v>
      </c>
      <c r="J26" s="17">
        <v>-4975</v>
      </c>
      <c r="K26" s="17">
        <v>-5390</v>
      </c>
      <c r="L26" s="17">
        <v>-6819</v>
      </c>
      <c r="M26" s="17">
        <v>-9309</v>
      </c>
      <c r="N26" s="17">
        <v>-8015</v>
      </c>
      <c r="O26" s="17">
        <v>-8953</v>
      </c>
      <c r="P26" s="17">
        <v>-10034</v>
      </c>
      <c r="Q26" s="17">
        <v>-13101</v>
      </c>
    </row>
    <row r="27" spans="3:17" x14ac:dyDescent="0.35">
      <c r="C27" t="s">
        <v>100</v>
      </c>
      <c r="F27">
        <v>2</v>
      </c>
      <c r="G27">
        <v>2</v>
      </c>
      <c r="H27">
        <v>0</v>
      </c>
      <c r="I27">
        <v>0</v>
      </c>
      <c r="J27">
        <v>0</v>
      </c>
      <c r="K27">
        <v>0</v>
      </c>
      <c r="L27">
        <v>0</v>
      </c>
      <c r="M27">
        <v>0</v>
      </c>
      <c r="N27">
        <v>0</v>
      </c>
      <c r="O27">
        <v>0</v>
      </c>
      <c r="P27" s="17">
        <v>0</v>
      </c>
      <c r="Q27">
        <v>0</v>
      </c>
    </row>
    <row r="28" spans="3:17" x14ac:dyDescent="0.35">
      <c r="C28" t="s">
        <v>101</v>
      </c>
      <c r="F28" s="17">
        <v>0</v>
      </c>
      <c r="G28" s="17">
        <v>0</v>
      </c>
      <c r="H28" s="17">
        <v>177</v>
      </c>
      <c r="I28" s="17">
        <v>460</v>
      </c>
      <c r="J28" s="17">
        <v>0</v>
      </c>
      <c r="K28" s="17">
        <v>99</v>
      </c>
      <c r="L28" s="17">
        <v>0</v>
      </c>
      <c r="M28" s="17">
        <v>188</v>
      </c>
      <c r="N28" s="17">
        <v>55</v>
      </c>
      <c r="O28" s="17">
        <v>286</v>
      </c>
      <c r="P28" s="17">
        <v>0</v>
      </c>
      <c r="Q28" s="17">
        <v>0</v>
      </c>
    </row>
    <row r="29" spans="3:17" x14ac:dyDescent="0.35">
      <c r="C29" t="s">
        <v>102</v>
      </c>
      <c r="F29" s="17">
        <v>-15</v>
      </c>
      <c r="G29" s="17">
        <v>-3</v>
      </c>
      <c r="H29" s="17">
        <v>0</v>
      </c>
      <c r="I29" s="17">
        <v>-360</v>
      </c>
      <c r="J29" s="17">
        <v>-277</v>
      </c>
      <c r="K29" s="17">
        <v>0</v>
      </c>
      <c r="L29" s="17">
        <v>-99</v>
      </c>
      <c r="M29" s="17">
        <v>-188</v>
      </c>
      <c r="N29" s="17">
        <v>-55</v>
      </c>
      <c r="O29" s="17">
        <v>-208</v>
      </c>
      <c r="P29" s="17">
        <v>-85</v>
      </c>
      <c r="Q29" s="17">
        <v>0</v>
      </c>
    </row>
    <row r="30" spans="3:17" x14ac:dyDescent="0.35">
      <c r="C30" t="s">
        <v>103</v>
      </c>
      <c r="F30" s="17">
        <v>-29</v>
      </c>
      <c r="G30" s="17">
        <v>-18</v>
      </c>
      <c r="H30" s="17">
        <v>-2</v>
      </c>
      <c r="I30" s="17">
        <v>-14</v>
      </c>
      <c r="J30" s="17">
        <v>-6</v>
      </c>
      <c r="K30" s="17">
        <v>-7</v>
      </c>
      <c r="L30" s="17">
        <v>-90</v>
      </c>
      <c r="M30" s="17">
        <v>-92</v>
      </c>
      <c r="N30" s="17">
        <v>-82</v>
      </c>
      <c r="O30" s="17">
        <v>-88</v>
      </c>
      <c r="P30" s="17">
        <v>-110</v>
      </c>
      <c r="Q30" s="17">
        <v>-130</v>
      </c>
    </row>
    <row r="31" spans="3:17" x14ac:dyDescent="0.35">
      <c r="C31" t="s">
        <v>104</v>
      </c>
      <c r="F31" s="17">
        <v>-2481</v>
      </c>
      <c r="G31" s="17">
        <v>-2912</v>
      </c>
      <c r="H31" s="17">
        <v>-3354</v>
      </c>
      <c r="I31" s="17">
        <v>-3572</v>
      </c>
      <c r="J31" s="17">
        <v>-3911</v>
      </c>
      <c r="K31" s="17">
        <v>-4554</v>
      </c>
      <c r="L31" s="17">
        <v>-5196</v>
      </c>
      <c r="M31" s="17">
        <v>-8811</v>
      </c>
      <c r="N31" s="17">
        <v>-7526</v>
      </c>
      <c r="O31" s="17">
        <v>-8474</v>
      </c>
      <c r="P31" s="17">
        <v>-9416</v>
      </c>
      <c r="Q31" s="17">
        <v>-12473</v>
      </c>
    </row>
    <row r="32" spans="3:17" x14ac:dyDescent="0.35">
      <c r="C32" t="s">
        <v>105</v>
      </c>
      <c r="F32">
        <v>0</v>
      </c>
      <c r="G32">
        <v>0</v>
      </c>
      <c r="H32">
        <v>0</v>
      </c>
      <c r="I32">
        <v>0</v>
      </c>
      <c r="J32">
        <v>0</v>
      </c>
      <c r="K32">
        <v>0</v>
      </c>
      <c r="L32" s="17">
        <v>-373</v>
      </c>
      <c r="M32" s="17">
        <v>-406</v>
      </c>
      <c r="N32" s="17">
        <v>-407</v>
      </c>
      <c r="O32" s="17">
        <v>-467</v>
      </c>
      <c r="P32" s="17">
        <v>-423</v>
      </c>
      <c r="Q32" s="17">
        <v>-498</v>
      </c>
    </row>
    <row r="33" spans="3:17" x14ac:dyDescent="0.35">
      <c r="C33" t="s">
        <v>106</v>
      </c>
      <c r="F33">
        <v>-437</v>
      </c>
      <c r="G33">
        <v>-533</v>
      </c>
      <c r="H33">
        <v>-685</v>
      </c>
      <c r="I33" s="17">
        <v>-728</v>
      </c>
      <c r="J33" s="17">
        <v>-781</v>
      </c>
      <c r="K33" s="17">
        <v>-928</v>
      </c>
      <c r="L33" s="17">
        <v>-1061</v>
      </c>
      <c r="M33" s="17">
        <v>0</v>
      </c>
      <c r="N33" s="17">
        <v>0</v>
      </c>
      <c r="O33">
        <v>-2</v>
      </c>
      <c r="P33" s="17">
        <v>0</v>
      </c>
      <c r="Q33">
        <v>0</v>
      </c>
    </row>
    <row r="34" spans="3:17" x14ac:dyDescent="0.35">
      <c r="C34" t="s">
        <v>3</v>
      </c>
      <c r="F34" s="17">
        <v>383</v>
      </c>
      <c r="G34" s="17">
        <v>-33</v>
      </c>
      <c r="H34" s="17">
        <v>25</v>
      </c>
      <c r="I34" s="17">
        <v>-202</v>
      </c>
      <c r="J34" s="17">
        <v>21</v>
      </c>
      <c r="K34" s="17">
        <v>-28</v>
      </c>
      <c r="L34" s="17">
        <v>2595</v>
      </c>
      <c r="M34" s="17">
        <v>-1374</v>
      </c>
      <c r="N34" s="17">
        <v>-695</v>
      </c>
      <c r="O34" s="17">
        <v>-446</v>
      </c>
      <c r="P34" s="17">
        <v>111</v>
      </c>
      <c r="Q34" s="17">
        <v>5258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C0991-3CA0-43D5-BF1A-1F55CA05D415}">
  <dimension ref="A1:K93"/>
  <sheetViews>
    <sheetView zoomScale="65" zoomScaleNormal="65" zoomScalePageLayoutView="120" workbookViewId="0">
      <pane xSplit="1" ySplit="1" topLeftCell="B66" activePane="bottomRight" state="frozen"/>
      <selection activeCell="C4" sqref="C4"/>
      <selection pane="topRight" activeCell="C4" sqref="C4"/>
      <selection pane="bottomLeft" activeCell="C4" sqref="C4"/>
      <selection pane="bottomRight" activeCell="A35" sqref="A35"/>
    </sheetView>
  </sheetViews>
  <sheetFormatPr defaultColWidth="8.81640625" defaultRowHeight="14.5" x14ac:dyDescent="0.35"/>
  <cols>
    <col min="1" max="1" width="27.6328125" style="1" bestFit="1" customWidth="1"/>
    <col min="2" max="11" width="13.453125" style="1" bestFit="1" customWidth="1"/>
    <col min="12" max="16384" width="8.81640625" style="1"/>
  </cols>
  <sheetData>
    <row r="1" spans="1:11" s="3" customFormat="1" x14ac:dyDescent="0.35">
      <c r="A1" s="3" t="s">
        <v>53</v>
      </c>
      <c r="B1" s="3" t="s">
        <v>52</v>
      </c>
      <c r="E1" s="297" t="str">
        <f>IF(B2&lt;&gt;B3, "A NEW VERSION OF THE WORKSHEET IS AVAILABLE", "")</f>
        <v/>
      </c>
      <c r="F1" s="297"/>
      <c r="G1" s="297"/>
      <c r="H1" s="297"/>
      <c r="I1" s="297"/>
      <c r="J1" s="297"/>
      <c r="K1" s="297"/>
    </row>
    <row r="2" spans="1:11" x14ac:dyDescent="0.35">
      <c r="A2" s="3" t="s">
        <v>51</v>
      </c>
      <c r="B2" s="1">
        <v>2.1</v>
      </c>
      <c r="E2" s="298" t="s">
        <v>50</v>
      </c>
      <c r="F2" s="298"/>
      <c r="G2" s="298"/>
      <c r="H2" s="298"/>
      <c r="I2" s="298"/>
      <c r="J2" s="298"/>
      <c r="K2" s="298"/>
    </row>
    <row r="3" spans="1:11" x14ac:dyDescent="0.35">
      <c r="A3" s="3" t="s">
        <v>49</v>
      </c>
      <c r="B3" s="1">
        <v>2.1</v>
      </c>
    </row>
    <row r="4" spans="1:11" x14ac:dyDescent="0.35">
      <c r="A4" s="3"/>
    </row>
    <row r="5" spans="1:11" x14ac:dyDescent="0.35">
      <c r="A5" s="3" t="s">
        <v>48</v>
      </c>
    </row>
    <row r="6" spans="1:11" x14ac:dyDescent="0.35">
      <c r="A6" s="1" t="s">
        <v>47</v>
      </c>
      <c r="B6" s="1">
        <f>IF(B9&gt;0, B9/B8, 0)</f>
        <v>234.9591788715486</v>
      </c>
    </row>
    <row r="7" spans="1:11" x14ac:dyDescent="0.35">
      <c r="A7" s="1" t="s">
        <v>46</v>
      </c>
      <c r="B7" s="4">
        <v>1</v>
      </c>
    </row>
    <row r="8" spans="1:11" x14ac:dyDescent="0.35">
      <c r="A8" s="1" t="s">
        <v>45</v>
      </c>
      <c r="B8" s="4">
        <v>2082.5</v>
      </c>
    </row>
    <row r="9" spans="1:11" x14ac:dyDescent="0.35">
      <c r="A9" s="1" t="s">
        <v>44</v>
      </c>
      <c r="B9" s="4">
        <v>489302.49</v>
      </c>
    </row>
    <row r="15" spans="1:11" x14ac:dyDescent="0.35">
      <c r="A15" s="3" t="s">
        <v>43</v>
      </c>
    </row>
    <row r="16" spans="1:11" s="6" customFormat="1" x14ac:dyDescent="0.35">
      <c r="A16" s="8" t="s">
        <v>7</v>
      </c>
      <c r="B16" s="7">
        <v>42460</v>
      </c>
      <c r="C16" s="7">
        <v>42825</v>
      </c>
      <c r="D16" s="7">
        <v>43190</v>
      </c>
      <c r="E16" s="7">
        <v>43555</v>
      </c>
      <c r="F16" s="7">
        <v>43921</v>
      </c>
      <c r="G16" s="7">
        <v>44286</v>
      </c>
      <c r="H16" s="7">
        <v>44651</v>
      </c>
      <c r="I16" s="7">
        <v>45016</v>
      </c>
      <c r="J16" s="7">
        <v>45382</v>
      </c>
      <c r="K16" s="7">
        <v>45747</v>
      </c>
    </row>
    <row r="17" spans="1:11" s="5" customFormat="1" x14ac:dyDescent="0.35">
      <c r="A17" s="5" t="s">
        <v>33</v>
      </c>
      <c r="B17" s="4">
        <v>32186</v>
      </c>
      <c r="C17" s="4">
        <v>33162</v>
      </c>
      <c r="D17" s="4">
        <v>35545</v>
      </c>
      <c r="E17" s="4">
        <v>39310</v>
      </c>
      <c r="F17" s="4">
        <v>39783</v>
      </c>
      <c r="G17" s="4">
        <v>47028</v>
      </c>
      <c r="H17" s="4">
        <v>52446</v>
      </c>
      <c r="I17" s="4">
        <v>60580</v>
      </c>
      <c r="J17" s="4">
        <v>61896</v>
      </c>
      <c r="K17" s="4">
        <v>63121</v>
      </c>
    </row>
    <row r="18" spans="1:11" s="5" customFormat="1" x14ac:dyDescent="0.35">
      <c r="A18" s="1" t="s">
        <v>42</v>
      </c>
      <c r="B18" s="4">
        <v>13184</v>
      </c>
      <c r="C18" s="4">
        <v>13606</v>
      </c>
      <c r="D18" s="4">
        <v>14233</v>
      </c>
      <c r="E18" s="4">
        <v>15845</v>
      </c>
      <c r="F18" s="4">
        <v>15697</v>
      </c>
      <c r="G18" s="4">
        <v>20141</v>
      </c>
      <c r="H18" s="4">
        <v>22871</v>
      </c>
      <c r="I18" s="4">
        <v>28427</v>
      </c>
      <c r="J18" s="4">
        <v>26822</v>
      </c>
      <c r="K18" s="4">
        <v>27344</v>
      </c>
    </row>
    <row r="19" spans="1:11" s="5" customFormat="1" x14ac:dyDescent="0.35">
      <c r="A19" s="1" t="s">
        <v>41</v>
      </c>
      <c r="B19" s="4">
        <v>-83</v>
      </c>
      <c r="C19" s="4">
        <v>-144</v>
      </c>
      <c r="D19" s="4">
        <v>72</v>
      </c>
      <c r="E19" s="4">
        <v>-12</v>
      </c>
      <c r="F19" s="4">
        <v>108</v>
      </c>
      <c r="G19" s="4">
        <v>405</v>
      </c>
      <c r="H19" s="4">
        <v>22</v>
      </c>
      <c r="I19" s="4">
        <v>75</v>
      </c>
      <c r="J19" s="4">
        <v>11</v>
      </c>
      <c r="K19" s="4">
        <v>153</v>
      </c>
    </row>
    <row r="20" spans="1:11" s="5" customFormat="1" x14ac:dyDescent="0.35">
      <c r="A20" s="1" t="s">
        <v>40</v>
      </c>
      <c r="B20" s="4">
        <v>309</v>
      </c>
      <c r="C20" s="4">
        <v>295</v>
      </c>
      <c r="D20" s="4">
        <v>295</v>
      </c>
      <c r="E20" s="4">
        <v>308</v>
      </c>
      <c r="F20" s="4">
        <v>299</v>
      </c>
      <c r="G20" s="4">
        <v>339</v>
      </c>
      <c r="H20" s="4">
        <v>318</v>
      </c>
      <c r="I20" s="4">
        <v>384</v>
      </c>
      <c r="J20" s="4">
        <v>446</v>
      </c>
      <c r="K20" s="4">
        <v>427</v>
      </c>
    </row>
    <row r="21" spans="1:11" s="5" customFormat="1" x14ac:dyDescent="0.35">
      <c r="A21" s="1" t="s">
        <v>39</v>
      </c>
      <c r="B21" s="4">
        <v>2966</v>
      </c>
      <c r="C21" s="4">
        <v>2887</v>
      </c>
      <c r="D21" s="4">
        <v>2998</v>
      </c>
      <c r="E21" s="4">
        <v>3041</v>
      </c>
      <c r="F21" s="4">
        <v>2906</v>
      </c>
      <c r="G21" s="4">
        <v>2868</v>
      </c>
      <c r="H21" s="4">
        <v>3354</v>
      </c>
      <c r="I21" s="4">
        <v>3791</v>
      </c>
      <c r="J21" s="4">
        <v>3385</v>
      </c>
      <c r="K21" s="4">
        <v>3834</v>
      </c>
    </row>
    <row r="22" spans="1:11" s="5" customFormat="1" x14ac:dyDescent="0.35">
      <c r="A22" s="1" t="s">
        <v>38</v>
      </c>
      <c r="B22" s="4">
        <v>1680</v>
      </c>
      <c r="C22" s="4">
        <v>1743</v>
      </c>
      <c r="D22" s="4">
        <v>1860</v>
      </c>
      <c r="E22" s="4">
        <v>1875</v>
      </c>
      <c r="F22" s="4">
        <v>1820</v>
      </c>
      <c r="G22" s="4">
        <v>2358</v>
      </c>
      <c r="H22" s="4">
        <v>2545</v>
      </c>
      <c r="I22" s="4">
        <v>2854</v>
      </c>
      <c r="J22" s="4">
        <v>3009</v>
      </c>
      <c r="K22" s="4">
        <v>3077</v>
      </c>
    </row>
    <row r="23" spans="1:11" s="5" customFormat="1" x14ac:dyDescent="0.35">
      <c r="A23" s="1" t="s">
        <v>37</v>
      </c>
      <c r="B23" s="4">
        <v>6741</v>
      </c>
      <c r="C23" s="4">
        <v>6689</v>
      </c>
      <c r="D23" s="4">
        <v>7252</v>
      </c>
      <c r="E23" s="4">
        <v>7796</v>
      </c>
      <c r="F23" s="4">
        <v>7620</v>
      </c>
      <c r="G23" s="4">
        <v>7906</v>
      </c>
      <c r="H23" s="4">
        <v>8164</v>
      </c>
      <c r="I23" s="4">
        <v>8785</v>
      </c>
      <c r="J23" s="4">
        <v>10780</v>
      </c>
      <c r="K23" s="4">
        <v>10693</v>
      </c>
    </row>
    <row r="24" spans="1:11" s="5" customFormat="1" x14ac:dyDescent="0.35">
      <c r="A24" s="1" t="s">
        <v>36</v>
      </c>
      <c r="B24" s="4">
        <v>1313</v>
      </c>
      <c r="C24" s="4">
        <v>1470</v>
      </c>
      <c r="D24" s="4">
        <v>1480</v>
      </c>
      <c r="E24" s="4">
        <v>1553</v>
      </c>
      <c r="F24" s="4">
        <v>1688</v>
      </c>
      <c r="G24" s="4">
        <v>2195</v>
      </c>
      <c r="H24" s="4">
        <v>2359</v>
      </c>
      <c r="I24" s="4">
        <v>2267</v>
      </c>
      <c r="J24" s="4">
        <v>2806</v>
      </c>
      <c r="K24" s="4">
        <v>3056</v>
      </c>
    </row>
    <row r="25" spans="1:11" s="5" customFormat="1" x14ac:dyDescent="0.35">
      <c r="A25" s="5" t="s">
        <v>31</v>
      </c>
      <c r="B25" s="4">
        <v>486</v>
      </c>
      <c r="C25" s="4">
        <v>606</v>
      </c>
      <c r="D25" s="4">
        <v>353</v>
      </c>
      <c r="E25" s="4">
        <v>322</v>
      </c>
      <c r="F25" s="4">
        <v>424</v>
      </c>
      <c r="G25" s="4">
        <v>170</v>
      </c>
      <c r="H25" s="4">
        <v>219</v>
      </c>
      <c r="I25" s="4">
        <v>448</v>
      </c>
      <c r="J25" s="4">
        <v>817</v>
      </c>
      <c r="K25" s="4">
        <v>1322</v>
      </c>
    </row>
    <row r="26" spans="1:11" s="5" customFormat="1" x14ac:dyDescent="0.35">
      <c r="A26" s="5" t="s">
        <v>30</v>
      </c>
      <c r="B26" s="4">
        <v>353</v>
      </c>
      <c r="C26" s="4">
        <v>432</v>
      </c>
      <c r="D26" s="4">
        <v>520</v>
      </c>
      <c r="E26" s="4">
        <v>565</v>
      </c>
      <c r="F26" s="4">
        <v>1002</v>
      </c>
      <c r="G26" s="4">
        <v>1074</v>
      </c>
      <c r="H26" s="4">
        <v>1091</v>
      </c>
      <c r="I26" s="4">
        <v>1137</v>
      </c>
      <c r="J26" s="4">
        <v>1216</v>
      </c>
      <c r="K26" s="4">
        <v>1355</v>
      </c>
    </row>
    <row r="27" spans="1:11" s="5" customFormat="1" x14ac:dyDescent="0.35">
      <c r="A27" s="5" t="s">
        <v>29</v>
      </c>
      <c r="B27" s="4">
        <v>17</v>
      </c>
      <c r="C27" s="4">
        <v>35</v>
      </c>
      <c r="D27" s="4">
        <v>26</v>
      </c>
      <c r="E27" s="4">
        <v>33</v>
      </c>
      <c r="F27" s="4">
        <v>118</v>
      </c>
      <c r="G27" s="4">
        <v>117</v>
      </c>
      <c r="H27" s="4">
        <v>106</v>
      </c>
      <c r="I27" s="4">
        <v>114</v>
      </c>
      <c r="J27" s="4">
        <v>334</v>
      </c>
      <c r="K27" s="4">
        <v>395</v>
      </c>
    </row>
    <row r="28" spans="1:11" s="5" customFormat="1" x14ac:dyDescent="0.35">
      <c r="A28" s="5" t="s">
        <v>28</v>
      </c>
      <c r="B28" s="4">
        <v>6026</v>
      </c>
      <c r="C28" s="4">
        <v>6467</v>
      </c>
      <c r="D28" s="4">
        <v>7306</v>
      </c>
      <c r="E28" s="4">
        <v>8604</v>
      </c>
      <c r="F28" s="4">
        <v>9165</v>
      </c>
      <c r="G28" s="4">
        <v>10605</v>
      </c>
      <c r="H28" s="4">
        <v>11879</v>
      </c>
      <c r="I28" s="4">
        <v>13344</v>
      </c>
      <c r="J28" s="4">
        <v>13926</v>
      </c>
      <c r="K28" s="4">
        <v>14415</v>
      </c>
    </row>
    <row r="29" spans="1:11" s="5" customFormat="1" x14ac:dyDescent="0.35">
      <c r="A29" s="5" t="s">
        <v>27</v>
      </c>
      <c r="B29" s="4">
        <v>1875</v>
      </c>
      <c r="C29" s="4">
        <v>1977</v>
      </c>
      <c r="D29" s="4">
        <v>2079</v>
      </c>
      <c r="E29" s="4">
        <v>2544</v>
      </c>
      <c r="F29" s="4">
        <v>2409</v>
      </c>
      <c r="G29" s="4">
        <v>2606</v>
      </c>
      <c r="H29" s="4">
        <v>2987</v>
      </c>
      <c r="I29" s="4">
        <v>3201</v>
      </c>
      <c r="J29" s="4">
        <v>3644</v>
      </c>
      <c r="K29" s="4">
        <v>3744</v>
      </c>
    </row>
    <row r="30" spans="1:11" s="5" customFormat="1" x14ac:dyDescent="0.35">
      <c r="A30" s="5" t="s">
        <v>26</v>
      </c>
      <c r="B30" s="4">
        <v>4151</v>
      </c>
      <c r="C30" s="4">
        <v>4476</v>
      </c>
      <c r="D30" s="4">
        <v>5214</v>
      </c>
      <c r="E30" s="4">
        <v>6054</v>
      </c>
      <c r="F30" s="4">
        <v>6748</v>
      </c>
      <c r="G30" s="4">
        <v>7995</v>
      </c>
      <c r="H30" s="4">
        <v>8879</v>
      </c>
      <c r="I30" s="4">
        <v>10120</v>
      </c>
      <c r="J30" s="4">
        <v>10277</v>
      </c>
      <c r="K30" s="4">
        <v>10649</v>
      </c>
    </row>
    <row r="31" spans="1:11" s="5" customFormat="1" x14ac:dyDescent="0.35">
      <c r="A31" s="5" t="s">
        <v>35</v>
      </c>
      <c r="B31" s="4">
        <v>3456</v>
      </c>
      <c r="C31" s="4">
        <v>3672</v>
      </c>
      <c r="D31" s="4">
        <v>4320</v>
      </c>
      <c r="E31" s="4">
        <v>4752</v>
      </c>
      <c r="F31" s="4">
        <v>5400</v>
      </c>
      <c r="G31" s="4">
        <v>9517.5</v>
      </c>
      <c r="H31" s="4">
        <v>7990</v>
      </c>
      <c r="I31" s="4">
        <v>9165</v>
      </c>
      <c r="J31" s="4">
        <v>9870</v>
      </c>
      <c r="K31" s="4">
        <v>12455</v>
      </c>
    </row>
    <row r="32" spans="1:11" s="5" customFormat="1" x14ac:dyDescent="0.35"/>
    <row r="33" spans="1:11" x14ac:dyDescent="0.35">
      <c r="A33" s="5" t="s">
        <v>66</v>
      </c>
      <c r="B33" s="1">
        <f>B30+B29+B26+B27</f>
        <v>6396</v>
      </c>
      <c r="C33" s="1">
        <f t="shared" ref="C33:J33" si="0">C30+C29+C26+C27</f>
        <v>6920</v>
      </c>
      <c r="D33" s="1">
        <f t="shared" si="0"/>
        <v>7839</v>
      </c>
      <c r="E33" s="1">
        <f t="shared" si="0"/>
        <v>9196</v>
      </c>
      <c r="F33" s="1">
        <f t="shared" si="0"/>
        <v>10277</v>
      </c>
      <c r="G33" s="1">
        <f t="shared" si="0"/>
        <v>11792</v>
      </c>
      <c r="H33" s="1">
        <f t="shared" si="0"/>
        <v>13063</v>
      </c>
      <c r="I33" s="1">
        <f t="shared" si="0"/>
        <v>14572</v>
      </c>
      <c r="J33" s="1">
        <f t="shared" si="0"/>
        <v>15471</v>
      </c>
      <c r="K33" s="1">
        <f>K30+K29+K26+K27</f>
        <v>16143</v>
      </c>
    </row>
    <row r="34" spans="1:11" x14ac:dyDescent="0.35">
      <c r="A34" s="5"/>
      <c r="C34" s="171"/>
      <c r="D34" s="171"/>
      <c r="E34" s="171"/>
      <c r="F34" s="171"/>
      <c r="G34" s="171"/>
      <c r="H34" s="171"/>
      <c r="I34" s="171"/>
      <c r="J34" s="171"/>
      <c r="K34" s="171"/>
    </row>
    <row r="35" spans="1:11" x14ac:dyDescent="0.35">
      <c r="A35" s="5"/>
    </row>
    <row r="36" spans="1:11" x14ac:dyDescent="0.35">
      <c r="A36" s="5"/>
      <c r="B36" s="23"/>
      <c r="C36" s="23"/>
      <c r="D36" s="23"/>
      <c r="E36" s="23"/>
      <c r="F36" s="23"/>
      <c r="G36" s="23"/>
      <c r="H36" s="23"/>
      <c r="I36" s="23"/>
      <c r="J36" s="23"/>
      <c r="K36" s="23"/>
    </row>
    <row r="37" spans="1:11" x14ac:dyDescent="0.35">
      <c r="A37" s="5"/>
    </row>
    <row r="38" spans="1:11" x14ac:dyDescent="0.35">
      <c r="A38" s="5"/>
    </row>
    <row r="39" spans="1:11" x14ac:dyDescent="0.35">
      <c r="A39" s="5"/>
    </row>
    <row r="40" spans="1:11" x14ac:dyDescent="0.35">
      <c r="A40" s="3" t="s">
        <v>34</v>
      </c>
    </row>
    <row r="41" spans="1:11" s="6" customFormat="1" x14ac:dyDescent="0.35">
      <c r="A41" s="8" t="s">
        <v>7</v>
      </c>
      <c r="B41" s="7">
        <v>45199</v>
      </c>
      <c r="C41" s="7">
        <v>45291</v>
      </c>
      <c r="D41" s="7">
        <v>45382</v>
      </c>
      <c r="E41" s="7">
        <v>45473</v>
      </c>
      <c r="F41" s="7">
        <v>45565</v>
      </c>
      <c r="G41" s="7">
        <v>45657</v>
      </c>
      <c r="H41" s="7">
        <v>45747</v>
      </c>
      <c r="I41" s="7">
        <v>45838</v>
      </c>
      <c r="J41" s="7">
        <v>45930</v>
      </c>
      <c r="K41" s="7">
        <v>46022</v>
      </c>
    </row>
    <row r="42" spans="1:11" s="5" customFormat="1" x14ac:dyDescent="0.35">
      <c r="A42" s="5" t="s">
        <v>33</v>
      </c>
      <c r="B42" s="4">
        <v>15623</v>
      </c>
      <c r="C42" s="4">
        <v>15567</v>
      </c>
      <c r="D42" s="4">
        <v>15210</v>
      </c>
      <c r="E42" s="4">
        <v>15707</v>
      </c>
      <c r="F42" s="4">
        <v>15926</v>
      </c>
      <c r="G42" s="4">
        <v>15556</v>
      </c>
      <c r="H42" s="4">
        <v>15670</v>
      </c>
      <c r="I42" s="4">
        <v>16514</v>
      </c>
      <c r="J42" s="4">
        <v>15919</v>
      </c>
      <c r="K42" s="4">
        <v>16441</v>
      </c>
    </row>
    <row r="43" spans="1:11" s="5" customFormat="1" x14ac:dyDescent="0.35">
      <c r="A43" s="5" t="s">
        <v>32</v>
      </c>
      <c r="B43" s="4">
        <v>11828</v>
      </c>
      <c r="C43" s="4">
        <v>11902</v>
      </c>
      <c r="D43" s="4">
        <v>11675</v>
      </c>
      <c r="E43" s="4">
        <v>11965</v>
      </c>
      <c r="F43" s="4">
        <v>12139</v>
      </c>
      <c r="G43" s="4">
        <v>11867</v>
      </c>
      <c r="H43" s="4">
        <v>12052</v>
      </c>
      <c r="I43" s="4">
        <v>12797</v>
      </c>
      <c r="J43" s="4">
        <v>12137</v>
      </c>
      <c r="K43" s="4">
        <v>12660</v>
      </c>
    </row>
    <row r="44" spans="1:11" s="5" customFormat="1" x14ac:dyDescent="0.35">
      <c r="A44" s="5" t="s">
        <v>31</v>
      </c>
      <c r="B44" s="4">
        <v>178</v>
      </c>
      <c r="C44" s="4">
        <v>184</v>
      </c>
      <c r="D44" s="4">
        <v>309</v>
      </c>
      <c r="E44" s="4">
        <v>209</v>
      </c>
      <c r="F44" s="4">
        <v>203</v>
      </c>
      <c r="G44" s="4">
        <v>733</v>
      </c>
      <c r="H44" s="4">
        <v>171</v>
      </c>
      <c r="I44" s="4">
        <v>74</v>
      </c>
      <c r="J44" s="4">
        <v>269</v>
      </c>
      <c r="K44" s="4">
        <v>4048</v>
      </c>
    </row>
    <row r="45" spans="1:11" s="5" customFormat="1" x14ac:dyDescent="0.35">
      <c r="A45" s="5" t="s">
        <v>30</v>
      </c>
      <c r="B45" s="4">
        <v>297</v>
      </c>
      <c r="C45" s="4">
        <v>313</v>
      </c>
      <c r="D45" s="4">
        <v>320</v>
      </c>
      <c r="E45" s="4">
        <v>329</v>
      </c>
      <c r="F45" s="4">
        <v>338</v>
      </c>
      <c r="G45" s="4">
        <v>318</v>
      </c>
      <c r="H45" s="4">
        <v>347</v>
      </c>
      <c r="I45" s="4">
        <v>361</v>
      </c>
      <c r="J45" s="4">
        <v>322</v>
      </c>
      <c r="K45" s="4">
        <v>337</v>
      </c>
    </row>
    <row r="46" spans="1:11" s="5" customFormat="1" x14ac:dyDescent="0.35">
      <c r="A46" s="5" t="s">
        <v>29</v>
      </c>
      <c r="B46" s="4">
        <v>88</v>
      </c>
      <c r="C46" s="4">
        <v>91</v>
      </c>
      <c r="D46" s="4">
        <v>105</v>
      </c>
      <c r="E46" s="4">
        <v>93</v>
      </c>
      <c r="F46" s="4">
        <v>110</v>
      </c>
      <c r="G46" s="4">
        <v>109</v>
      </c>
      <c r="H46" s="4">
        <v>80</v>
      </c>
      <c r="I46" s="4">
        <v>127</v>
      </c>
      <c r="J46" s="4">
        <v>124</v>
      </c>
      <c r="K46" s="4">
        <v>88</v>
      </c>
    </row>
    <row r="47" spans="1:11" s="5" customFormat="1" x14ac:dyDescent="0.35">
      <c r="A47" s="5" t="s">
        <v>28</v>
      </c>
      <c r="B47" s="4">
        <v>3588</v>
      </c>
      <c r="C47" s="4">
        <v>3445</v>
      </c>
      <c r="D47" s="4">
        <v>3419</v>
      </c>
      <c r="E47" s="4">
        <v>3529</v>
      </c>
      <c r="F47" s="4">
        <v>3542</v>
      </c>
      <c r="G47" s="4">
        <v>3995</v>
      </c>
      <c r="H47" s="4">
        <v>3362</v>
      </c>
      <c r="I47" s="4">
        <v>3303</v>
      </c>
      <c r="J47" s="4">
        <v>3605</v>
      </c>
      <c r="K47" s="4">
        <v>7404</v>
      </c>
    </row>
    <row r="48" spans="1:11" s="5" customFormat="1" x14ac:dyDescent="0.35">
      <c r="A48" s="5" t="s">
        <v>27</v>
      </c>
      <c r="B48" s="4">
        <v>931</v>
      </c>
      <c r="C48" s="4">
        <v>937</v>
      </c>
      <c r="D48" s="4">
        <v>858</v>
      </c>
      <c r="E48" s="4">
        <v>917</v>
      </c>
      <c r="F48" s="4">
        <v>947</v>
      </c>
      <c r="G48" s="4">
        <v>1006</v>
      </c>
      <c r="H48" s="4">
        <v>887</v>
      </c>
      <c r="I48" s="4">
        <v>535</v>
      </c>
      <c r="J48" s="4">
        <v>911</v>
      </c>
      <c r="K48" s="4">
        <v>801</v>
      </c>
    </row>
    <row r="49" spans="1:11" s="5" customFormat="1" x14ac:dyDescent="0.35">
      <c r="A49" s="5" t="s">
        <v>26</v>
      </c>
      <c r="B49" s="4">
        <v>2656</v>
      </c>
      <c r="C49" s="4">
        <v>2509</v>
      </c>
      <c r="D49" s="4">
        <v>2558</v>
      </c>
      <c r="E49" s="4">
        <v>2610</v>
      </c>
      <c r="F49" s="4">
        <v>2591</v>
      </c>
      <c r="G49" s="4">
        <v>2984</v>
      </c>
      <c r="H49" s="4">
        <v>2464</v>
      </c>
      <c r="I49" s="4">
        <v>2756</v>
      </c>
      <c r="J49" s="4">
        <v>2685</v>
      </c>
      <c r="K49" s="4">
        <v>6607</v>
      </c>
    </row>
    <row r="50" spans="1:11" x14ac:dyDescent="0.35">
      <c r="A50" s="5" t="s">
        <v>25</v>
      </c>
      <c r="B50" s="4">
        <v>3795</v>
      </c>
      <c r="C50" s="4">
        <v>3665</v>
      </c>
      <c r="D50" s="4">
        <v>3535</v>
      </c>
      <c r="E50" s="4">
        <v>3742</v>
      </c>
      <c r="F50" s="4">
        <v>3787</v>
      </c>
      <c r="G50" s="4">
        <v>3689</v>
      </c>
      <c r="H50" s="4">
        <v>3618</v>
      </c>
      <c r="I50" s="4">
        <v>3717</v>
      </c>
      <c r="J50" s="4">
        <v>3782</v>
      </c>
      <c r="K50" s="4">
        <v>3781</v>
      </c>
    </row>
    <row r="51" spans="1:11" x14ac:dyDescent="0.35">
      <c r="A51" s="5"/>
    </row>
    <row r="52" spans="1:11" x14ac:dyDescent="0.35">
      <c r="A52" s="5"/>
    </row>
    <row r="53" spans="1:11" x14ac:dyDescent="0.35">
      <c r="A53" s="5"/>
    </row>
    <row r="54" spans="1:11" x14ac:dyDescent="0.35">
      <c r="A54" s="5"/>
    </row>
    <row r="55" spans="1:11" x14ac:dyDescent="0.35">
      <c r="A55" s="3" t="s">
        <v>24</v>
      </c>
    </row>
    <row r="56" spans="1:11" s="6" customFormat="1" x14ac:dyDescent="0.35">
      <c r="A56" s="8" t="s">
        <v>7</v>
      </c>
      <c r="B56" s="7">
        <v>42460</v>
      </c>
      <c r="C56" s="7">
        <v>42825</v>
      </c>
      <c r="D56" s="7">
        <v>43190</v>
      </c>
      <c r="E56" s="7">
        <v>43555</v>
      </c>
      <c r="F56" s="7">
        <v>43921</v>
      </c>
      <c r="G56" s="7">
        <v>44286</v>
      </c>
      <c r="H56" s="7">
        <v>44651</v>
      </c>
      <c r="I56" s="7">
        <v>45016</v>
      </c>
      <c r="J56" s="7">
        <v>45382</v>
      </c>
      <c r="K56" s="7">
        <v>45747</v>
      </c>
    </row>
    <row r="57" spans="1:11" x14ac:dyDescent="0.35">
      <c r="A57" s="5" t="s">
        <v>23</v>
      </c>
      <c r="B57" s="4">
        <v>216</v>
      </c>
      <c r="C57" s="4">
        <v>216</v>
      </c>
      <c r="D57" s="4">
        <v>216</v>
      </c>
      <c r="E57" s="4">
        <v>216</v>
      </c>
      <c r="F57" s="4">
        <v>216</v>
      </c>
      <c r="G57" s="4">
        <v>235</v>
      </c>
      <c r="H57" s="4">
        <v>235</v>
      </c>
      <c r="I57" s="4">
        <v>235</v>
      </c>
      <c r="J57" s="4">
        <v>235</v>
      </c>
      <c r="K57" s="4">
        <v>235</v>
      </c>
    </row>
    <row r="58" spans="1:11" x14ac:dyDescent="0.35">
      <c r="A58" s="5" t="s">
        <v>22</v>
      </c>
      <c r="B58" s="4">
        <v>6357</v>
      </c>
      <c r="C58" s="4">
        <v>6528</v>
      </c>
      <c r="D58" s="4">
        <v>7065</v>
      </c>
      <c r="E58" s="4">
        <v>7651</v>
      </c>
      <c r="F58" s="4">
        <v>8013</v>
      </c>
      <c r="G58" s="4">
        <v>47439</v>
      </c>
      <c r="H58" s="4">
        <v>48826</v>
      </c>
      <c r="I58" s="4">
        <v>50069</v>
      </c>
      <c r="J58" s="4">
        <v>50983</v>
      </c>
      <c r="K58" s="4">
        <v>49167</v>
      </c>
    </row>
    <row r="59" spans="1:11" x14ac:dyDescent="0.35">
      <c r="A59" s="5" t="s">
        <v>21</v>
      </c>
      <c r="B59" s="4">
        <v>177</v>
      </c>
      <c r="C59" s="4">
        <v>277</v>
      </c>
      <c r="D59" s="4"/>
      <c r="E59" s="4">
        <v>99</v>
      </c>
      <c r="F59" s="4"/>
      <c r="G59" s="4"/>
      <c r="H59" s="4">
        <v>1043</v>
      </c>
      <c r="I59" s="4">
        <v>1219</v>
      </c>
      <c r="J59" s="4">
        <v>1484</v>
      </c>
      <c r="K59" s="4">
        <v>1648</v>
      </c>
    </row>
    <row r="60" spans="1:11" x14ac:dyDescent="0.35">
      <c r="A60" s="5" t="s">
        <v>20</v>
      </c>
      <c r="B60" s="4">
        <v>8043</v>
      </c>
      <c r="C60" s="4">
        <v>8685</v>
      </c>
      <c r="D60" s="4">
        <v>10581</v>
      </c>
      <c r="E60" s="4">
        <v>10663</v>
      </c>
      <c r="F60" s="4">
        <v>11924</v>
      </c>
      <c r="G60" s="4">
        <v>21066</v>
      </c>
      <c r="H60" s="4">
        <v>20402</v>
      </c>
      <c r="I60" s="4">
        <v>21554</v>
      </c>
      <c r="J60" s="4">
        <v>25787</v>
      </c>
      <c r="K60" s="4">
        <v>28813</v>
      </c>
    </row>
    <row r="61" spans="1:11" s="3" customFormat="1" x14ac:dyDescent="0.35">
      <c r="A61" s="3" t="s">
        <v>15</v>
      </c>
      <c r="B61" s="4">
        <v>14793</v>
      </c>
      <c r="C61" s="4">
        <v>15706</v>
      </c>
      <c r="D61" s="4">
        <v>17862</v>
      </c>
      <c r="E61" s="4">
        <v>18629</v>
      </c>
      <c r="F61" s="4">
        <v>20153</v>
      </c>
      <c r="G61" s="4">
        <v>68740</v>
      </c>
      <c r="H61" s="4">
        <v>70506</v>
      </c>
      <c r="I61" s="4">
        <v>73077</v>
      </c>
      <c r="J61" s="4">
        <v>78489</v>
      </c>
      <c r="K61" s="4">
        <v>79863</v>
      </c>
    </row>
    <row r="62" spans="1:11" x14ac:dyDescent="0.35">
      <c r="A62" s="5" t="s">
        <v>19</v>
      </c>
      <c r="B62" s="4">
        <v>3258</v>
      </c>
      <c r="C62" s="4">
        <v>4419</v>
      </c>
      <c r="D62" s="4">
        <v>4528</v>
      </c>
      <c r="E62" s="4">
        <v>4715</v>
      </c>
      <c r="F62" s="4">
        <v>5479</v>
      </c>
      <c r="G62" s="4">
        <v>51443</v>
      </c>
      <c r="H62" s="4">
        <v>51473</v>
      </c>
      <c r="I62" s="4">
        <v>52678</v>
      </c>
      <c r="J62" s="4">
        <v>53744</v>
      </c>
      <c r="K62" s="4">
        <v>54335</v>
      </c>
    </row>
    <row r="63" spans="1:11" x14ac:dyDescent="0.35">
      <c r="A63" s="5" t="s">
        <v>18</v>
      </c>
      <c r="B63" s="4">
        <v>408</v>
      </c>
      <c r="C63" s="4">
        <v>229</v>
      </c>
      <c r="D63" s="4">
        <v>461</v>
      </c>
      <c r="E63" s="4">
        <v>406</v>
      </c>
      <c r="F63" s="4">
        <v>597</v>
      </c>
      <c r="G63" s="4">
        <v>745</v>
      </c>
      <c r="H63" s="4">
        <v>1313</v>
      </c>
      <c r="I63" s="4">
        <v>1132</v>
      </c>
      <c r="J63" s="4">
        <v>1025</v>
      </c>
      <c r="K63" s="4">
        <v>1009</v>
      </c>
    </row>
    <row r="64" spans="1:11" x14ac:dyDescent="0.35">
      <c r="A64" s="5" t="s">
        <v>17</v>
      </c>
      <c r="B64" s="4">
        <v>2592</v>
      </c>
      <c r="C64" s="4">
        <v>3794</v>
      </c>
      <c r="D64" s="4">
        <v>2873</v>
      </c>
      <c r="E64" s="4">
        <v>2716</v>
      </c>
      <c r="F64" s="4">
        <v>1255</v>
      </c>
      <c r="G64" s="4">
        <v>2709</v>
      </c>
      <c r="H64" s="4">
        <v>3521</v>
      </c>
      <c r="I64" s="4">
        <v>2882</v>
      </c>
      <c r="J64" s="4">
        <v>4625</v>
      </c>
      <c r="K64" s="4">
        <v>3810</v>
      </c>
    </row>
    <row r="65" spans="1:11" x14ac:dyDescent="0.35">
      <c r="A65" s="5" t="s">
        <v>16</v>
      </c>
      <c r="B65" s="4">
        <v>8535</v>
      </c>
      <c r="C65" s="4">
        <v>7264</v>
      </c>
      <c r="D65" s="4">
        <v>10000</v>
      </c>
      <c r="E65" s="4">
        <v>10792</v>
      </c>
      <c r="F65" s="4">
        <v>12822</v>
      </c>
      <c r="G65" s="4">
        <v>13843</v>
      </c>
      <c r="H65" s="4">
        <v>14199</v>
      </c>
      <c r="I65" s="4">
        <v>16385</v>
      </c>
      <c r="J65" s="4">
        <v>19095</v>
      </c>
      <c r="K65" s="4">
        <v>20709</v>
      </c>
    </row>
    <row r="66" spans="1:11" s="3" customFormat="1" x14ac:dyDescent="0.35">
      <c r="A66" s="3" t="s">
        <v>15</v>
      </c>
      <c r="B66" s="4">
        <v>14793</v>
      </c>
      <c r="C66" s="4">
        <v>15706</v>
      </c>
      <c r="D66" s="4">
        <v>17862</v>
      </c>
      <c r="E66" s="4">
        <v>18629</v>
      </c>
      <c r="F66" s="4">
        <v>20153</v>
      </c>
      <c r="G66" s="4">
        <v>68740</v>
      </c>
      <c r="H66" s="4">
        <v>70506</v>
      </c>
      <c r="I66" s="4">
        <v>73077</v>
      </c>
      <c r="J66" s="4">
        <v>78489</v>
      </c>
      <c r="K66" s="4">
        <v>79863</v>
      </c>
    </row>
    <row r="67" spans="1:11" s="5" customFormat="1" x14ac:dyDescent="0.35">
      <c r="A67" s="5" t="s">
        <v>14</v>
      </c>
      <c r="B67" s="4">
        <v>1264</v>
      </c>
      <c r="C67" s="4">
        <v>1085</v>
      </c>
      <c r="D67" s="4">
        <v>1310</v>
      </c>
      <c r="E67" s="4">
        <v>1816</v>
      </c>
      <c r="F67" s="4">
        <v>1149</v>
      </c>
      <c r="G67" s="4">
        <v>1758</v>
      </c>
      <c r="H67" s="4">
        <v>2236</v>
      </c>
      <c r="I67" s="4">
        <v>3079</v>
      </c>
      <c r="J67" s="4">
        <v>2997</v>
      </c>
      <c r="K67" s="4">
        <v>3819</v>
      </c>
    </row>
    <row r="68" spans="1:11" x14ac:dyDescent="0.35">
      <c r="A68" s="5" t="s">
        <v>13</v>
      </c>
      <c r="B68" s="4">
        <v>2726</v>
      </c>
      <c r="C68" s="4">
        <v>2541</v>
      </c>
      <c r="D68" s="4">
        <v>2513</v>
      </c>
      <c r="E68" s="4">
        <v>2574</v>
      </c>
      <c r="F68" s="4">
        <v>2767</v>
      </c>
      <c r="G68" s="4">
        <v>3579</v>
      </c>
      <c r="H68" s="4">
        <v>4096</v>
      </c>
      <c r="I68" s="4">
        <v>4251</v>
      </c>
      <c r="J68" s="4">
        <v>4022</v>
      </c>
      <c r="K68" s="4">
        <v>4415</v>
      </c>
    </row>
    <row r="69" spans="1:11" x14ac:dyDescent="0.35">
      <c r="A69" s="1" t="s">
        <v>12</v>
      </c>
      <c r="B69" s="4">
        <v>3009</v>
      </c>
      <c r="C69" s="4">
        <v>1828</v>
      </c>
      <c r="D69" s="4">
        <v>3485</v>
      </c>
      <c r="E69" s="4">
        <v>3757</v>
      </c>
      <c r="F69" s="4">
        <v>5113</v>
      </c>
      <c r="G69" s="4">
        <v>4471</v>
      </c>
      <c r="H69" s="4">
        <v>3846</v>
      </c>
      <c r="I69" s="4">
        <v>4678</v>
      </c>
      <c r="J69" s="4">
        <v>7559</v>
      </c>
      <c r="K69" s="4">
        <v>7554</v>
      </c>
    </row>
    <row r="70" spans="1:11" x14ac:dyDescent="0.35">
      <c r="A70" s="1" t="s">
        <v>11</v>
      </c>
      <c r="B70" s="4">
        <v>2163936971</v>
      </c>
      <c r="C70" s="4">
        <v>2164349639</v>
      </c>
      <c r="D70" s="4">
        <v>2164528777</v>
      </c>
      <c r="E70" s="4">
        <v>2164704405</v>
      </c>
      <c r="F70" s="4">
        <v>2164704405</v>
      </c>
      <c r="G70" s="4">
        <v>2349567819</v>
      </c>
      <c r="H70" s="4">
        <v>2349591262</v>
      </c>
      <c r="I70" s="4">
        <v>2349591262</v>
      </c>
      <c r="J70" s="4">
        <v>2349591262</v>
      </c>
      <c r="K70" s="4">
        <v>2349591262</v>
      </c>
    </row>
    <row r="71" spans="1:11" x14ac:dyDescent="0.35">
      <c r="A71" s="1" t="s">
        <v>10</v>
      </c>
      <c r="D71" s="4"/>
      <c r="E71" s="4"/>
      <c r="K71" s="4"/>
    </row>
    <row r="72" spans="1:11" x14ac:dyDescent="0.35">
      <c r="A72" s="1" t="s">
        <v>9</v>
      </c>
      <c r="B72" s="4">
        <v>1</v>
      </c>
      <c r="C72" s="4">
        <v>1</v>
      </c>
      <c r="D72" s="4">
        <v>1</v>
      </c>
      <c r="E72" s="4">
        <v>1</v>
      </c>
      <c r="F72" s="4">
        <v>1</v>
      </c>
      <c r="G72" s="4">
        <v>1</v>
      </c>
      <c r="H72" s="4">
        <v>1</v>
      </c>
      <c r="I72" s="4">
        <v>1</v>
      </c>
      <c r="J72" s="4">
        <v>1</v>
      </c>
      <c r="K72" s="4">
        <v>1</v>
      </c>
    </row>
    <row r="74" spans="1:11" x14ac:dyDescent="0.35">
      <c r="A74" s="5" t="s">
        <v>157</v>
      </c>
      <c r="B74" s="1">
        <f>B65-(SUM(B67:B69))</f>
        <v>1536</v>
      </c>
      <c r="C74" s="1">
        <f t="shared" ref="C74:K74" si="1">C65-(SUM(C67:C69))</f>
        <v>1810</v>
      </c>
      <c r="D74" s="1">
        <f t="shared" si="1"/>
        <v>2692</v>
      </c>
      <c r="E74" s="1">
        <f t="shared" si="1"/>
        <v>2645</v>
      </c>
      <c r="F74" s="1">
        <f t="shared" si="1"/>
        <v>3793</v>
      </c>
      <c r="G74" s="1">
        <f t="shared" si="1"/>
        <v>4035</v>
      </c>
      <c r="H74" s="1">
        <f t="shared" si="1"/>
        <v>4021</v>
      </c>
      <c r="I74" s="1">
        <f t="shared" si="1"/>
        <v>4377</v>
      </c>
      <c r="J74" s="1">
        <f t="shared" si="1"/>
        <v>4517</v>
      </c>
      <c r="K74" s="1">
        <f t="shared" si="1"/>
        <v>4921</v>
      </c>
    </row>
    <row r="75" spans="1:11" x14ac:dyDescent="0.35">
      <c r="A75" s="5" t="s">
        <v>156</v>
      </c>
      <c r="B75" s="1">
        <f>B61</f>
        <v>14793</v>
      </c>
      <c r="C75" s="1">
        <f t="shared" ref="C75:K75" si="2">C61</f>
        <v>15706</v>
      </c>
      <c r="D75" s="1">
        <f t="shared" si="2"/>
        <v>17862</v>
      </c>
      <c r="E75" s="1">
        <f t="shared" si="2"/>
        <v>18629</v>
      </c>
      <c r="F75" s="1">
        <f t="shared" si="2"/>
        <v>20153</v>
      </c>
      <c r="G75" s="1">
        <f t="shared" si="2"/>
        <v>68740</v>
      </c>
      <c r="H75" s="1">
        <f t="shared" si="2"/>
        <v>70506</v>
      </c>
      <c r="I75" s="1">
        <f t="shared" si="2"/>
        <v>73077</v>
      </c>
      <c r="J75" s="1">
        <f t="shared" si="2"/>
        <v>78489</v>
      </c>
      <c r="K75" s="1">
        <f t="shared" si="2"/>
        <v>79863</v>
      </c>
    </row>
    <row r="76" spans="1:11" x14ac:dyDescent="0.35">
      <c r="A76" s="5"/>
    </row>
    <row r="77" spans="1:11" x14ac:dyDescent="0.35">
      <c r="A77" s="5"/>
    </row>
    <row r="78" spans="1:11" x14ac:dyDescent="0.35">
      <c r="A78" s="5"/>
    </row>
    <row r="79" spans="1:11" x14ac:dyDescent="0.35">
      <c r="A79" s="5"/>
    </row>
    <row r="80" spans="1:11" x14ac:dyDescent="0.35">
      <c r="A80" s="3" t="s">
        <v>8</v>
      </c>
    </row>
    <row r="81" spans="1:11" s="6" customFormat="1" x14ac:dyDescent="0.35">
      <c r="A81" s="8" t="s">
        <v>7</v>
      </c>
      <c r="B81" s="7">
        <v>42460</v>
      </c>
      <c r="C81" s="7">
        <v>42825</v>
      </c>
      <c r="D81" s="7">
        <v>43190</v>
      </c>
      <c r="E81" s="7">
        <v>43555</v>
      </c>
      <c r="F81" s="7">
        <v>43921</v>
      </c>
      <c r="G81" s="7">
        <v>44286</v>
      </c>
      <c r="H81" s="7">
        <v>44651</v>
      </c>
      <c r="I81" s="7">
        <v>45016</v>
      </c>
      <c r="J81" s="7">
        <v>45382</v>
      </c>
      <c r="K81" s="7">
        <v>45747</v>
      </c>
    </row>
    <row r="82" spans="1:11" s="3" customFormat="1" x14ac:dyDescent="0.35">
      <c r="A82" s="5" t="s">
        <v>6</v>
      </c>
      <c r="B82" s="4">
        <v>4171</v>
      </c>
      <c r="C82" s="4">
        <v>5185</v>
      </c>
      <c r="D82" s="4">
        <v>6059</v>
      </c>
      <c r="E82" s="4">
        <v>5800</v>
      </c>
      <c r="F82" s="4">
        <v>7623</v>
      </c>
      <c r="G82" s="4">
        <v>9163</v>
      </c>
      <c r="H82" s="4">
        <v>9048</v>
      </c>
      <c r="I82" s="4">
        <v>9991</v>
      </c>
      <c r="J82" s="4">
        <v>15469</v>
      </c>
      <c r="K82" s="4">
        <v>11886</v>
      </c>
    </row>
    <row r="83" spans="1:11" s="5" customFormat="1" x14ac:dyDescent="0.35">
      <c r="A83" s="5" t="s">
        <v>5</v>
      </c>
      <c r="B83" s="4">
        <v>-282</v>
      </c>
      <c r="C83" s="4">
        <v>-1173</v>
      </c>
      <c r="D83" s="4">
        <v>-1063</v>
      </c>
      <c r="E83" s="4">
        <v>-438</v>
      </c>
      <c r="F83" s="4">
        <v>1791</v>
      </c>
      <c r="G83" s="4">
        <v>-1228</v>
      </c>
      <c r="H83" s="4">
        <v>-1728</v>
      </c>
      <c r="I83" s="4">
        <v>-1484</v>
      </c>
      <c r="J83" s="4">
        <v>-5324</v>
      </c>
      <c r="K83" s="4">
        <v>6473</v>
      </c>
    </row>
    <row r="84" spans="1:11" s="5" customFormat="1" x14ac:dyDescent="0.35">
      <c r="A84" s="5" t="s">
        <v>4</v>
      </c>
      <c r="B84" s="4">
        <v>-3864</v>
      </c>
      <c r="C84" s="4">
        <v>-4214</v>
      </c>
      <c r="D84" s="4">
        <v>-4975</v>
      </c>
      <c r="E84" s="4">
        <v>-5390</v>
      </c>
      <c r="F84" s="4">
        <v>-6819</v>
      </c>
      <c r="G84" s="4">
        <v>-9309</v>
      </c>
      <c r="H84" s="4">
        <v>-8015</v>
      </c>
      <c r="I84" s="4">
        <v>-8953</v>
      </c>
      <c r="J84" s="4">
        <v>-10034</v>
      </c>
      <c r="K84" s="4">
        <v>-13101</v>
      </c>
    </row>
    <row r="85" spans="1:11" s="3" customFormat="1" x14ac:dyDescent="0.35">
      <c r="A85" s="5" t="s">
        <v>3</v>
      </c>
      <c r="B85" s="4">
        <v>25</v>
      </c>
      <c r="C85" s="4">
        <v>-202</v>
      </c>
      <c r="D85" s="4">
        <v>21</v>
      </c>
      <c r="E85" s="4">
        <v>-28</v>
      </c>
      <c r="F85" s="4">
        <v>2595</v>
      </c>
      <c r="G85" s="4">
        <v>-1374</v>
      </c>
      <c r="H85" s="4">
        <v>-695</v>
      </c>
      <c r="I85" s="4">
        <v>-446</v>
      </c>
      <c r="J85" s="4">
        <v>111</v>
      </c>
      <c r="K85" s="4">
        <v>5258</v>
      </c>
    </row>
    <row r="86" spans="1:11" x14ac:dyDescent="0.35">
      <c r="A86" s="5"/>
    </row>
    <row r="87" spans="1:11" x14ac:dyDescent="0.35">
      <c r="A87" s="5"/>
    </row>
    <row r="88" spans="1:11" x14ac:dyDescent="0.35">
      <c r="A88" s="5"/>
    </row>
    <row r="89" spans="1:11" x14ac:dyDescent="0.35">
      <c r="A89" s="5"/>
    </row>
    <row r="90" spans="1:11" s="3" customFormat="1" x14ac:dyDescent="0.35">
      <c r="A90" s="3" t="s">
        <v>2</v>
      </c>
      <c r="B90" s="4">
        <v>832.17</v>
      </c>
      <c r="C90" s="4">
        <v>872.61</v>
      </c>
      <c r="D90" s="4">
        <v>1276.1099999999999</v>
      </c>
      <c r="E90" s="4">
        <v>1633.53</v>
      </c>
      <c r="F90" s="4">
        <v>2199.83</v>
      </c>
      <c r="G90" s="4">
        <v>2327.12</v>
      </c>
      <c r="H90" s="4">
        <v>1960.7</v>
      </c>
      <c r="I90" s="4">
        <v>2450.44</v>
      </c>
      <c r="J90" s="4">
        <v>2167.14</v>
      </c>
      <c r="K90" s="4">
        <v>2161.88</v>
      </c>
    </row>
    <row r="92" spans="1:11" s="3" customFormat="1" x14ac:dyDescent="0.35">
      <c r="A92" s="3" t="s">
        <v>1</v>
      </c>
    </row>
    <row r="93" spans="1:11" x14ac:dyDescent="0.35">
      <c r="A93" s="1" t="s">
        <v>0</v>
      </c>
      <c r="B93" s="2">
        <v>216.39</v>
      </c>
      <c r="C93" s="2">
        <v>216.43</v>
      </c>
      <c r="D93" s="2">
        <v>216.45</v>
      </c>
      <c r="E93" s="2">
        <v>216.47</v>
      </c>
      <c r="F93" s="2">
        <v>216.48</v>
      </c>
      <c r="G93" s="2">
        <v>234.96</v>
      </c>
      <c r="H93" s="2">
        <v>234.96</v>
      </c>
      <c r="I93" s="2">
        <v>234.96</v>
      </c>
      <c r="J93" s="2">
        <v>234.96</v>
      </c>
      <c r="K93" s="2">
        <v>234.96</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3A3E21F1-C9AF-4B24-8993-773D12EB4F3C}"/>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7395-89CA-4A08-A517-7673071C9461}">
  <sheetPr>
    <tabColor rgb="FF002060"/>
  </sheetPr>
  <dimension ref="A1"/>
  <sheetViews>
    <sheetView topLeftCell="A2" workbookViewId="0">
      <selection activeCell="D71" sqref="D71"/>
    </sheetView>
  </sheetViews>
  <sheetFormatPr defaultRowHeight="14.5" x14ac:dyDescent="0.35"/>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C5C15-2A4A-4B93-B598-5E9F66E707E6}">
  <dimension ref="B2:M41"/>
  <sheetViews>
    <sheetView showGridLines="0" zoomScale="66" workbookViewId="0">
      <pane xSplit="1" ySplit="2" topLeftCell="B20" activePane="bottomRight" state="frozen"/>
      <selection activeCell="D71" sqref="D71"/>
      <selection pane="topRight" activeCell="D71" sqref="D71"/>
      <selection pane="bottomLeft" activeCell="D71" sqref="D71"/>
      <selection pane="bottomRight" activeCell="D71" sqref="D71"/>
    </sheetView>
  </sheetViews>
  <sheetFormatPr defaultRowHeight="14.5" x14ac:dyDescent="0.35"/>
  <cols>
    <col min="1" max="1" width="1.81640625" customWidth="1"/>
    <col min="2" max="2" width="23" bestFit="1" customWidth="1"/>
    <col min="3" max="6" width="8.90625" bestFit="1" customWidth="1"/>
    <col min="7" max="12" width="10.453125" bestFit="1" customWidth="1"/>
  </cols>
  <sheetData>
    <row r="2" spans="2:13" x14ac:dyDescent="0.35">
      <c r="B2" s="58" t="s">
        <v>154</v>
      </c>
      <c r="C2" s="59">
        <v>42430</v>
      </c>
      <c r="D2" s="59">
        <v>42795</v>
      </c>
      <c r="E2" s="59">
        <v>43160</v>
      </c>
      <c r="F2" s="59">
        <v>43525</v>
      </c>
      <c r="G2" s="59">
        <v>43891</v>
      </c>
      <c r="H2" s="59">
        <v>44256</v>
      </c>
      <c r="I2" s="59">
        <v>44621</v>
      </c>
      <c r="J2" s="59">
        <v>44986</v>
      </c>
      <c r="K2" s="59">
        <v>45352</v>
      </c>
      <c r="L2" s="59">
        <v>45717</v>
      </c>
      <c r="M2" s="9"/>
    </row>
    <row r="3" spans="2:13" s="74" customFormat="1" x14ac:dyDescent="0.35">
      <c r="B3" s="77"/>
      <c r="C3" s="75"/>
      <c r="D3" s="75"/>
      <c r="E3" s="75"/>
      <c r="F3" s="75"/>
      <c r="G3" s="75"/>
      <c r="H3" s="75"/>
      <c r="I3" s="75"/>
      <c r="J3" s="75"/>
      <c r="K3" s="75"/>
      <c r="L3" s="75"/>
      <c r="M3" s="76"/>
    </row>
    <row r="4" spans="2:13" x14ac:dyDescent="0.35">
      <c r="B4" s="10" t="s">
        <v>158</v>
      </c>
      <c r="C4" s="63">
        <v>216</v>
      </c>
      <c r="D4" s="63">
        <v>216</v>
      </c>
      <c r="E4" s="63">
        <v>216</v>
      </c>
      <c r="F4" s="63">
        <v>216</v>
      </c>
      <c r="G4" s="63">
        <v>216</v>
      </c>
      <c r="H4" s="63">
        <v>235</v>
      </c>
      <c r="I4" s="63">
        <v>235</v>
      </c>
      <c r="J4" s="63">
        <v>235</v>
      </c>
      <c r="K4" s="63">
        <v>235</v>
      </c>
      <c r="L4" s="63">
        <v>235</v>
      </c>
      <c r="M4" s="17"/>
    </row>
    <row r="5" spans="2:13" x14ac:dyDescent="0.35">
      <c r="B5" s="10" t="s">
        <v>22</v>
      </c>
      <c r="C5" s="63">
        <v>6357</v>
      </c>
      <c r="D5" s="63">
        <v>6528</v>
      </c>
      <c r="E5" s="63">
        <v>7065</v>
      </c>
      <c r="F5" s="63">
        <v>7651</v>
      </c>
      <c r="G5" s="63">
        <v>8013</v>
      </c>
      <c r="H5" s="63">
        <v>47439</v>
      </c>
      <c r="I5" s="63">
        <v>48826</v>
      </c>
      <c r="J5" s="63">
        <v>50069</v>
      </c>
      <c r="K5" s="63">
        <v>50983</v>
      </c>
      <c r="L5" s="63">
        <v>49167</v>
      </c>
      <c r="M5" s="17"/>
    </row>
    <row r="6" spans="2:13" x14ac:dyDescent="0.35">
      <c r="B6" s="10" t="s">
        <v>159</v>
      </c>
      <c r="C6" s="63"/>
      <c r="D6" s="63"/>
      <c r="E6" s="63"/>
      <c r="F6" s="63"/>
      <c r="G6" s="63"/>
      <c r="H6" s="63"/>
      <c r="I6" s="63"/>
      <c r="J6" s="63"/>
      <c r="K6" s="63"/>
      <c r="L6" s="63"/>
      <c r="M6" s="17"/>
    </row>
    <row r="7" spans="2:13" x14ac:dyDescent="0.35">
      <c r="B7" t="s">
        <v>160</v>
      </c>
      <c r="C7" s="63">
        <v>0</v>
      </c>
      <c r="D7" s="63">
        <v>0</v>
      </c>
      <c r="E7" s="63">
        <v>0</v>
      </c>
      <c r="F7" s="63">
        <v>0</v>
      </c>
      <c r="G7" s="63">
        <v>0</v>
      </c>
      <c r="H7" s="63">
        <v>0</v>
      </c>
      <c r="I7" s="63">
        <v>0</v>
      </c>
      <c r="J7" s="63">
        <v>0</v>
      </c>
      <c r="K7" s="63">
        <v>0</v>
      </c>
      <c r="L7" s="63">
        <v>0</v>
      </c>
      <c r="M7" s="17"/>
    </row>
    <row r="8" spans="2:13" x14ac:dyDescent="0.35">
      <c r="B8" t="s">
        <v>161</v>
      </c>
      <c r="C8" s="63">
        <v>177</v>
      </c>
      <c r="D8" s="63">
        <v>277</v>
      </c>
      <c r="E8" s="63">
        <v>0</v>
      </c>
      <c r="F8" s="63">
        <v>99</v>
      </c>
      <c r="G8" s="63">
        <v>0</v>
      </c>
      <c r="H8" s="63">
        <v>0</v>
      </c>
      <c r="I8" s="63">
        <v>0</v>
      </c>
      <c r="J8" s="63">
        <v>98</v>
      </c>
      <c r="K8" s="63">
        <v>13</v>
      </c>
      <c r="L8" s="63">
        <v>1</v>
      </c>
      <c r="M8" s="17"/>
    </row>
    <row r="9" spans="2:13" x14ac:dyDescent="0.35">
      <c r="B9" t="s">
        <v>162</v>
      </c>
      <c r="C9" s="63">
        <v>0</v>
      </c>
      <c r="D9" s="63">
        <v>0</v>
      </c>
      <c r="E9" s="63">
        <v>0</v>
      </c>
      <c r="F9" s="63">
        <v>0</v>
      </c>
      <c r="G9" s="63">
        <v>0</v>
      </c>
      <c r="H9" s="63">
        <v>0</v>
      </c>
      <c r="I9" s="63">
        <v>1043</v>
      </c>
      <c r="J9" s="63">
        <v>1121</v>
      </c>
      <c r="K9" s="63">
        <v>1471</v>
      </c>
      <c r="L9" s="63">
        <v>1647</v>
      </c>
      <c r="M9" s="17"/>
    </row>
    <row r="10" spans="2:13" x14ac:dyDescent="0.35">
      <c r="B10" t="s">
        <v>163</v>
      </c>
      <c r="C10" s="63">
        <v>16212</v>
      </c>
      <c r="D10" s="63">
        <v>13662</v>
      </c>
      <c r="E10" s="63">
        <v>38029</v>
      </c>
      <c r="F10" s="63">
        <v>16933</v>
      </c>
      <c r="G10" s="63">
        <v>44877</v>
      </c>
      <c r="H10" s="63">
        <v>0</v>
      </c>
      <c r="I10" s="63">
        <v>0</v>
      </c>
      <c r="J10" s="63">
        <v>4425</v>
      </c>
      <c r="K10" s="63">
        <v>4577</v>
      </c>
      <c r="L10" s="63">
        <v>4738</v>
      </c>
    </row>
    <row r="11" spans="2:13" x14ac:dyDescent="0.35">
      <c r="B11" s="10" t="s">
        <v>164</v>
      </c>
      <c r="C11" s="63"/>
      <c r="D11" s="63"/>
      <c r="E11" s="63"/>
      <c r="F11" s="63"/>
      <c r="G11" s="63"/>
      <c r="H11" s="63"/>
      <c r="I11" s="63"/>
      <c r="J11" s="63"/>
      <c r="K11" s="63"/>
      <c r="L11" s="63"/>
      <c r="M11" s="17"/>
    </row>
    <row r="12" spans="2:13" x14ac:dyDescent="0.35">
      <c r="B12" t="s">
        <v>165</v>
      </c>
      <c r="C12" s="63">
        <v>20</v>
      </c>
      <c r="D12" s="63">
        <v>22</v>
      </c>
      <c r="E12" s="63">
        <v>20</v>
      </c>
      <c r="F12" s="63">
        <v>18</v>
      </c>
      <c r="G12" s="63">
        <v>17</v>
      </c>
      <c r="H12" s="63">
        <v>20</v>
      </c>
      <c r="I12" s="63">
        <v>26</v>
      </c>
      <c r="J12" s="63">
        <v>218</v>
      </c>
      <c r="K12" s="63">
        <v>205</v>
      </c>
      <c r="L12" s="63">
        <v>207</v>
      </c>
      <c r="M12" s="17"/>
    </row>
    <row r="13" spans="2:13" x14ac:dyDescent="0.35">
      <c r="B13" t="s">
        <v>166</v>
      </c>
      <c r="C13" s="63">
        <v>5685</v>
      </c>
      <c r="D13" s="63">
        <v>6186</v>
      </c>
      <c r="E13" s="63">
        <v>7170</v>
      </c>
      <c r="F13" s="63">
        <v>7206</v>
      </c>
      <c r="G13" s="63">
        <v>7535</v>
      </c>
      <c r="H13" s="63">
        <v>8802</v>
      </c>
      <c r="I13" s="63">
        <v>9068</v>
      </c>
      <c r="J13" s="63">
        <v>9574</v>
      </c>
      <c r="K13" s="63">
        <v>10486</v>
      </c>
      <c r="L13" s="63">
        <v>11315</v>
      </c>
      <c r="M13" s="17"/>
    </row>
    <row r="14" spans="2:13" x14ac:dyDescent="0.35">
      <c r="B14" t="s">
        <v>244</v>
      </c>
      <c r="C14" s="63">
        <v>45</v>
      </c>
      <c r="D14" s="63">
        <v>78</v>
      </c>
      <c r="E14" s="63">
        <v>62</v>
      </c>
      <c r="F14" s="63">
        <v>43</v>
      </c>
      <c r="G14" s="63">
        <v>158</v>
      </c>
      <c r="H14" s="63">
        <v>96</v>
      </c>
      <c r="I14" s="63">
        <v>119</v>
      </c>
      <c r="J14" s="63">
        <v>98</v>
      </c>
      <c r="K14" s="63">
        <v>91</v>
      </c>
      <c r="L14" s="63">
        <v>105</v>
      </c>
      <c r="M14" s="17"/>
    </row>
    <row r="15" spans="2:13" x14ac:dyDescent="0.35">
      <c r="B15" t="s">
        <v>167</v>
      </c>
      <c r="C15" s="63">
        <v>2293</v>
      </c>
      <c r="D15" s="63">
        <v>2399</v>
      </c>
      <c r="E15" s="63">
        <v>3329</v>
      </c>
      <c r="F15" s="63">
        <v>3396</v>
      </c>
      <c r="G15" s="63">
        <v>4214</v>
      </c>
      <c r="H15" s="63">
        <v>12148</v>
      </c>
      <c r="I15" s="63">
        <v>11189</v>
      </c>
      <c r="J15" s="63">
        <v>11664</v>
      </c>
      <c r="K15" s="63">
        <v>15005</v>
      </c>
      <c r="L15" s="63">
        <v>17186</v>
      </c>
      <c r="M15" s="17"/>
    </row>
    <row r="16" spans="2:13" x14ac:dyDescent="0.35">
      <c r="B16" s="61" t="s">
        <v>83</v>
      </c>
      <c r="C16" s="64">
        <v>14793</v>
      </c>
      <c r="D16" s="64">
        <v>15706</v>
      </c>
      <c r="E16" s="64">
        <v>17862</v>
      </c>
      <c r="F16" s="64">
        <v>18629</v>
      </c>
      <c r="G16" s="64">
        <v>20153</v>
      </c>
      <c r="H16" s="64">
        <v>68740</v>
      </c>
      <c r="I16" s="64">
        <v>70506</v>
      </c>
      <c r="J16" s="64">
        <v>73077</v>
      </c>
      <c r="K16" s="64">
        <v>78489</v>
      </c>
      <c r="L16" s="64">
        <v>79863</v>
      </c>
      <c r="M16" s="17"/>
    </row>
    <row r="17" spans="2:13" x14ac:dyDescent="0.35">
      <c r="B17" s="10"/>
      <c r="C17" s="60"/>
      <c r="D17" s="60"/>
      <c r="E17" s="60"/>
      <c r="F17" s="60"/>
      <c r="G17" s="60"/>
      <c r="H17" s="60"/>
      <c r="I17" s="60"/>
      <c r="J17" s="60"/>
      <c r="K17" s="60"/>
      <c r="L17" s="60"/>
      <c r="M17" s="17"/>
    </row>
    <row r="18" spans="2:13" x14ac:dyDescent="0.35">
      <c r="B18" s="10" t="s">
        <v>168</v>
      </c>
      <c r="C18" s="17"/>
      <c r="D18" s="17"/>
      <c r="E18" s="17"/>
      <c r="F18" s="17"/>
      <c r="G18" s="17"/>
      <c r="H18" s="17"/>
      <c r="I18" s="17"/>
      <c r="J18" s="17"/>
      <c r="K18" s="17"/>
      <c r="L18" s="17"/>
      <c r="M18" s="17"/>
    </row>
    <row r="19" spans="2:13" x14ac:dyDescent="0.35">
      <c r="B19" t="s">
        <v>169</v>
      </c>
      <c r="C19" s="67">
        <v>88</v>
      </c>
      <c r="D19" s="67">
        <v>89</v>
      </c>
      <c r="E19" s="67">
        <v>87</v>
      </c>
      <c r="F19" s="67">
        <v>86</v>
      </c>
      <c r="G19" s="67">
        <v>59</v>
      </c>
      <c r="H19" s="67">
        <v>477</v>
      </c>
      <c r="I19" s="67">
        <v>477</v>
      </c>
      <c r="J19" s="67">
        <v>609</v>
      </c>
      <c r="K19" s="67">
        <v>633</v>
      </c>
      <c r="L19" s="67">
        <v>628</v>
      </c>
    </row>
    <row r="20" spans="2:13" x14ac:dyDescent="0.35">
      <c r="B20" t="s">
        <v>170</v>
      </c>
      <c r="C20" s="67">
        <v>931</v>
      </c>
      <c r="D20" s="67">
        <v>1210</v>
      </c>
      <c r="E20" s="67">
        <v>1343</v>
      </c>
      <c r="F20" s="67">
        <v>1527</v>
      </c>
      <c r="G20" s="67">
        <v>2044</v>
      </c>
      <c r="H20" s="67">
        <v>2602</v>
      </c>
      <c r="I20" s="67">
        <v>2788</v>
      </c>
      <c r="J20" s="67">
        <v>3101</v>
      </c>
      <c r="K20" s="67">
        <v>3590</v>
      </c>
      <c r="L20" s="67">
        <v>3833</v>
      </c>
    </row>
    <row r="21" spans="2:13" x14ac:dyDescent="0.35">
      <c r="B21" t="s">
        <v>171</v>
      </c>
      <c r="C21" s="67">
        <v>2370</v>
      </c>
      <c r="D21" s="67">
        <v>3270</v>
      </c>
      <c r="E21" s="67">
        <v>3691</v>
      </c>
      <c r="F21" s="67">
        <v>4092</v>
      </c>
      <c r="G21" s="67">
        <v>5001</v>
      </c>
      <c r="H21" s="67">
        <v>6097</v>
      </c>
      <c r="I21" s="67">
        <v>6566</v>
      </c>
      <c r="J21" s="67">
        <v>7612</v>
      </c>
      <c r="K21" s="67">
        <v>8946</v>
      </c>
      <c r="L21" s="67">
        <v>9900</v>
      </c>
    </row>
    <row r="22" spans="2:13" x14ac:dyDescent="0.35">
      <c r="B22" t="s">
        <v>245</v>
      </c>
      <c r="C22" s="67">
        <v>0</v>
      </c>
      <c r="D22" s="67">
        <v>0</v>
      </c>
      <c r="E22" s="67">
        <v>0</v>
      </c>
      <c r="F22" s="67">
        <v>0</v>
      </c>
      <c r="G22" s="67">
        <v>0</v>
      </c>
      <c r="H22" s="67">
        <v>0</v>
      </c>
      <c r="I22" s="67">
        <v>0</v>
      </c>
      <c r="J22" s="67">
        <v>0</v>
      </c>
      <c r="K22" s="67">
        <v>0</v>
      </c>
      <c r="L22" s="67">
        <v>0</v>
      </c>
    </row>
    <row r="23" spans="2:13" x14ac:dyDescent="0.35">
      <c r="B23" t="s">
        <v>172</v>
      </c>
      <c r="C23" s="67">
        <v>41</v>
      </c>
      <c r="D23" s="67">
        <v>62</v>
      </c>
      <c r="E23" s="67">
        <v>74</v>
      </c>
      <c r="F23" s="67">
        <v>95</v>
      </c>
      <c r="G23" s="67">
        <v>139</v>
      </c>
      <c r="H23" s="67">
        <v>175</v>
      </c>
      <c r="I23" s="67">
        <v>181</v>
      </c>
      <c r="J23" s="67">
        <v>185</v>
      </c>
      <c r="K23" s="67">
        <v>206</v>
      </c>
      <c r="L23" s="67">
        <v>245</v>
      </c>
    </row>
    <row r="24" spans="2:13" x14ac:dyDescent="0.35">
      <c r="B24" t="s">
        <v>173</v>
      </c>
      <c r="C24" s="67">
        <v>61</v>
      </c>
      <c r="D24" s="67">
        <v>66</v>
      </c>
      <c r="E24" s="67">
        <v>76</v>
      </c>
      <c r="F24" s="67">
        <v>88</v>
      </c>
      <c r="G24" s="67">
        <v>154</v>
      </c>
      <c r="H24" s="67">
        <v>156</v>
      </c>
      <c r="I24" s="67">
        <v>152</v>
      </c>
      <c r="J24" s="67">
        <v>161</v>
      </c>
      <c r="K24" s="67">
        <v>165</v>
      </c>
      <c r="L24" s="67">
        <v>174</v>
      </c>
    </row>
    <row r="25" spans="2:13" x14ac:dyDescent="0.35">
      <c r="B25" t="s">
        <v>174</v>
      </c>
      <c r="C25" s="67">
        <v>0</v>
      </c>
      <c r="D25" s="67">
        <v>0</v>
      </c>
      <c r="E25" s="67">
        <v>0</v>
      </c>
      <c r="F25" s="67">
        <v>0</v>
      </c>
      <c r="G25" s="67">
        <v>0</v>
      </c>
      <c r="H25" s="67">
        <v>0</v>
      </c>
      <c r="I25" s="67">
        <v>0</v>
      </c>
      <c r="J25" s="67">
        <v>33</v>
      </c>
      <c r="K25" s="67">
        <v>39</v>
      </c>
      <c r="L25" s="67">
        <v>102</v>
      </c>
    </row>
    <row r="26" spans="2:13" x14ac:dyDescent="0.35">
      <c r="B26" t="s">
        <v>175</v>
      </c>
      <c r="C26" s="67">
        <v>85</v>
      </c>
      <c r="D26" s="67">
        <v>455</v>
      </c>
      <c r="E26" s="67">
        <v>455</v>
      </c>
      <c r="F26" s="67">
        <v>511</v>
      </c>
      <c r="G26" s="67">
        <v>511</v>
      </c>
      <c r="H26" s="67">
        <v>45262</v>
      </c>
      <c r="I26" s="67">
        <v>45262</v>
      </c>
      <c r="J26" s="67">
        <v>45692</v>
      </c>
      <c r="K26" s="67">
        <v>45692</v>
      </c>
      <c r="L26" s="67">
        <v>45692</v>
      </c>
      <c r="M26" s="17"/>
    </row>
    <row r="27" spans="2:13" x14ac:dyDescent="0.35">
      <c r="B27" t="s">
        <v>176</v>
      </c>
      <c r="C27" s="67">
        <v>19</v>
      </c>
      <c r="D27" s="67">
        <v>19</v>
      </c>
      <c r="E27" s="67">
        <v>26</v>
      </c>
      <c r="F27" s="67">
        <v>60</v>
      </c>
      <c r="G27" s="67">
        <v>71</v>
      </c>
      <c r="H27" s="67">
        <v>155</v>
      </c>
      <c r="I27" s="67">
        <v>152</v>
      </c>
      <c r="J27" s="67">
        <v>171</v>
      </c>
      <c r="K27" s="67">
        <v>180</v>
      </c>
      <c r="L27" s="67">
        <v>190</v>
      </c>
    </row>
    <row r="28" spans="2:13" x14ac:dyDescent="0.35">
      <c r="B28" s="10" t="s">
        <v>177</v>
      </c>
      <c r="C28" s="66">
        <v>3595</v>
      </c>
      <c r="D28" s="66">
        <v>5171</v>
      </c>
      <c r="E28" s="66">
        <v>5752</v>
      </c>
      <c r="F28" s="66">
        <v>6459</v>
      </c>
      <c r="G28" s="66">
        <v>7979</v>
      </c>
      <c r="H28" s="66">
        <v>54924</v>
      </c>
      <c r="I28" s="66">
        <v>55578</v>
      </c>
      <c r="J28" s="66">
        <v>57564</v>
      </c>
      <c r="K28" s="66">
        <v>59451</v>
      </c>
      <c r="L28" s="66">
        <v>60764</v>
      </c>
    </row>
    <row r="29" spans="2:13" x14ac:dyDescent="0.35">
      <c r="B29" s="68" t="s">
        <v>178</v>
      </c>
      <c r="C29" s="69">
        <v>337</v>
      </c>
      <c r="D29" s="69">
        <v>752</v>
      </c>
      <c r="E29" s="69">
        <v>1224</v>
      </c>
      <c r="F29" s="69">
        <v>1744</v>
      </c>
      <c r="G29" s="69">
        <v>2500</v>
      </c>
      <c r="H29" s="69">
        <v>3481</v>
      </c>
      <c r="I29" s="69">
        <v>4105</v>
      </c>
      <c r="J29" s="69">
        <v>4886</v>
      </c>
      <c r="K29" s="69">
        <v>5707</v>
      </c>
      <c r="L29" s="69">
        <v>6429</v>
      </c>
    </row>
    <row r="30" spans="2:13" x14ac:dyDescent="0.35">
      <c r="B30" s="10" t="s">
        <v>186</v>
      </c>
      <c r="C30" s="65">
        <f>C28-C29</f>
        <v>3258</v>
      </c>
      <c r="D30" s="65">
        <f t="shared" ref="D30:L30" si="0">D28-D29</f>
        <v>4419</v>
      </c>
      <c r="E30" s="65">
        <f t="shared" si="0"/>
        <v>4528</v>
      </c>
      <c r="F30" s="65">
        <f t="shared" si="0"/>
        <v>4715</v>
      </c>
      <c r="G30" s="65">
        <f t="shared" si="0"/>
        <v>5479</v>
      </c>
      <c r="H30" s="65">
        <f t="shared" si="0"/>
        <v>51443</v>
      </c>
      <c r="I30" s="65">
        <f t="shared" si="0"/>
        <v>51473</v>
      </c>
      <c r="J30" s="65">
        <f t="shared" si="0"/>
        <v>52678</v>
      </c>
      <c r="K30" s="65">
        <f t="shared" si="0"/>
        <v>53744</v>
      </c>
      <c r="L30" s="65">
        <f t="shared" si="0"/>
        <v>54335</v>
      </c>
    </row>
    <row r="31" spans="2:13" x14ac:dyDescent="0.35">
      <c r="B31" s="10"/>
      <c r="C31" s="65"/>
      <c r="D31" s="65"/>
      <c r="E31" s="65"/>
      <c r="F31" s="65"/>
      <c r="G31" s="65"/>
      <c r="H31" s="65"/>
      <c r="I31" s="65"/>
      <c r="J31" s="65"/>
      <c r="K31" s="65"/>
      <c r="L31" s="65"/>
    </row>
    <row r="32" spans="2:13" x14ac:dyDescent="0.35">
      <c r="B32" s="10" t="s">
        <v>179</v>
      </c>
      <c r="C32" s="70">
        <v>408</v>
      </c>
      <c r="D32" s="70">
        <v>229</v>
      </c>
      <c r="E32" s="70">
        <v>461</v>
      </c>
      <c r="F32" s="70">
        <v>406</v>
      </c>
      <c r="G32" s="70">
        <v>597</v>
      </c>
      <c r="H32" s="70">
        <v>745</v>
      </c>
      <c r="I32" s="70">
        <v>1313</v>
      </c>
      <c r="J32" s="70">
        <v>1132</v>
      </c>
      <c r="K32" s="70">
        <v>1025</v>
      </c>
      <c r="L32" s="70">
        <v>1009</v>
      </c>
      <c r="M32" s="17"/>
    </row>
    <row r="33" spans="2:13" x14ac:dyDescent="0.35">
      <c r="B33" s="10" t="s">
        <v>17</v>
      </c>
      <c r="C33" s="70">
        <v>2592</v>
      </c>
      <c r="D33" s="70">
        <v>3794</v>
      </c>
      <c r="E33" s="70">
        <v>2873</v>
      </c>
      <c r="F33" s="70">
        <v>2716</v>
      </c>
      <c r="G33" s="70">
        <v>1255</v>
      </c>
      <c r="H33" s="70">
        <v>2709</v>
      </c>
      <c r="I33" s="70">
        <v>3521</v>
      </c>
      <c r="J33" s="70">
        <v>2882</v>
      </c>
      <c r="K33" s="70">
        <v>4625</v>
      </c>
      <c r="L33" s="70">
        <v>3810</v>
      </c>
      <c r="M33" s="17"/>
    </row>
    <row r="34" spans="2:13" x14ac:dyDescent="0.35">
      <c r="B34" s="10"/>
      <c r="C34" s="65"/>
      <c r="D34" s="65"/>
      <c r="E34" s="65"/>
      <c r="F34" s="65"/>
      <c r="G34" s="65"/>
      <c r="H34" s="65"/>
      <c r="I34" s="65"/>
      <c r="J34" s="65"/>
      <c r="K34" s="65"/>
      <c r="L34" s="65"/>
      <c r="M34" s="17"/>
    </row>
    <row r="35" spans="2:13" x14ac:dyDescent="0.35">
      <c r="B35" s="10" t="s">
        <v>180</v>
      </c>
      <c r="C35" s="65"/>
      <c r="D35" s="65"/>
      <c r="E35" s="65"/>
      <c r="F35" s="65"/>
      <c r="G35" s="65"/>
      <c r="H35" s="65"/>
      <c r="I35" s="65"/>
      <c r="J35" s="65"/>
      <c r="K35" s="65"/>
      <c r="L35" s="65"/>
      <c r="M35" s="17"/>
    </row>
    <row r="36" spans="2:13" x14ac:dyDescent="0.35">
      <c r="B36" t="s">
        <v>181</v>
      </c>
      <c r="C36" s="70">
        <v>2726</v>
      </c>
      <c r="D36" s="70">
        <v>2541</v>
      </c>
      <c r="E36" s="70">
        <v>2513</v>
      </c>
      <c r="F36" s="70">
        <v>2574</v>
      </c>
      <c r="G36" s="70">
        <v>2767</v>
      </c>
      <c r="H36" s="70">
        <v>3579</v>
      </c>
      <c r="I36" s="70">
        <v>4096</v>
      </c>
      <c r="J36" s="70">
        <v>4251</v>
      </c>
      <c r="K36" s="70">
        <v>4022</v>
      </c>
      <c r="L36" s="70">
        <v>4415</v>
      </c>
      <c r="M36" s="17"/>
    </row>
    <row r="37" spans="2:13" x14ac:dyDescent="0.35">
      <c r="B37" t="s">
        <v>182</v>
      </c>
      <c r="C37" s="70">
        <v>1264</v>
      </c>
      <c r="D37" s="70">
        <v>1085</v>
      </c>
      <c r="E37" s="70">
        <v>1310</v>
      </c>
      <c r="F37" s="70">
        <v>1816</v>
      </c>
      <c r="G37" s="70">
        <v>1149</v>
      </c>
      <c r="H37" s="70">
        <v>1758</v>
      </c>
      <c r="I37" s="70">
        <v>2236</v>
      </c>
      <c r="J37" s="70">
        <v>3079</v>
      </c>
      <c r="K37" s="70">
        <v>2997</v>
      </c>
      <c r="L37" s="70">
        <v>3819</v>
      </c>
      <c r="M37" s="17"/>
    </row>
    <row r="38" spans="2:13" x14ac:dyDescent="0.35">
      <c r="B38" t="s">
        <v>183</v>
      </c>
      <c r="C38" s="70">
        <v>3009</v>
      </c>
      <c r="D38" s="70">
        <v>1828</v>
      </c>
      <c r="E38" s="70">
        <v>3485</v>
      </c>
      <c r="F38" s="70">
        <v>3757</v>
      </c>
      <c r="G38" s="70">
        <v>5113</v>
      </c>
      <c r="H38" s="70">
        <v>4471</v>
      </c>
      <c r="I38" s="70">
        <v>3846</v>
      </c>
      <c r="J38" s="70">
        <v>4678</v>
      </c>
      <c r="K38" s="70">
        <v>7559</v>
      </c>
      <c r="L38" s="70">
        <v>7554</v>
      </c>
      <c r="M38" s="17"/>
    </row>
    <row r="39" spans="2:13" x14ac:dyDescent="0.35">
      <c r="B39" t="s">
        <v>184</v>
      </c>
      <c r="C39" s="70">
        <v>0</v>
      </c>
      <c r="D39" s="70">
        <v>71</v>
      </c>
      <c r="E39" s="70">
        <v>40</v>
      </c>
      <c r="F39" s="70">
        <v>26</v>
      </c>
      <c r="G39" s="70">
        <v>19</v>
      </c>
      <c r="H39" s="70">
        <v>78</v>
      </c>
      <c r="I39" s="70">
        <v>170</v>
      </c>
      <c r="J39" s="70">
        <v>188</v>
      </c>
      <c r="K39" s="70">
        <v>172</v>
      </c>
      <c r="L39" s="70">
        <v>242</v>
      </c>
      <c r="M39" s="17"/>
    </row>
    <row r="40" spans="2:13" x14ac:dyDescent="0.35">
      <c r="B40" t="s">
        <v>185</v>
      </c>
      <c r="C40" s="71">
        <v>1536</v>
      </c>
      <c r="D40" s="71">
        <v>1739</v>
      </c>
      <c r="E40" s="71">
        <v>2652</v>
      </c>
      <c r="F40" s="71">
        <v>2619</v>
      </c>
      <c r="G40" s="71">
        <v>3774</v>
      </c>
      <c r="H40" s="71">
        <v>3957</v>
      </c>
      <c r="I40" s="71">
        <v>3851</v>
      </c>
      <c r="J40" s="71">
        <v>4189</v>
      </c>
      <c r="K40" s="71">
        <v>4345</v>
      </c>
      <c r="L40" s="71">
        <v>4679</v>
      </c>
      <c r="M40" s="17"/>
    </row>
    <row r="41" spans="2:13" x14ac:dyDescent="0.35">
      <c r="B41" s="72" t="s">
        <v>155</v>
      </c>
      <c r="C41" s="73">
        <v>14793</v>
      </c>
      <c r="D41" s="73">
        <v>15706</v>
      </c>
      <c r="E41" s="73">
        <v>17862</v>
      </c>
      <c r="F41" s="73">
        <v>18629</v>
      </c>
      <c r="G41" s="73">
        <v>20153</v>
      </c>
      <c r="H41" s="73">
        <v>68740</v>
      </c>
      <c r="I41" s="73">
        <v>70506</v>
      </c>
      <c r="J41" s="73">
        <v>73077</v>
      </c>
      <c r="K41" s="73">
        <v>78489</v>
      </c>
      <c r="L41" s="73">
        <v>79863</v>
      </c>
      <c r="M41" s="17"/>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8F85-5EF0-4EAF-B282-16171797EB22}">
  <sheetPr>
    <tabColor rgb="FF002060"/>
  </sheetPr>
  <dimension ref="A1"/>
  <sheetViews>
    <sheetView workbookViewId="0"/>
  </sheetViews>
  <sheetFormatPr defaultRowHeight="14.5" x14ac:dyDescent="0.35"/>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D2A8-4B84-4882-AAA0-B385A66C1058}">
  <dimension ref="A2:K70"/>
  <sheetViews>
    <sheetView showGridLines="0" tabSelected="1" view="pageBreakPreview" zoomScale="60" zoomScaleNormal="55" workbookViewId="0">
      <selection activeCell="D71" sqref="D71"/>
    </sheetView>
  </sheetViews>
  <sheetFormatPr defaultRowHeight="14.5" x14ac:dyDescent="0.35"/>
  <cols>
    <col min="1" max="1" width="1.81640625" customWidth="1"/>
    <col min="2" max="2" width="17" bestFit="1" customWidth="1"/>
    <col min="7" max="7" width="12.7265625" bestFit="1" customWidth="1"/>
    <col min="8" max="8" width="10.36328125" bestFit="1" customWidth="1"/>
    <col min="9" max="9" width="10.81640625" bestFit="1" customWidth="1"/>
    <col min="10" max="10" width="13.36328125" bestFit="1" customWidth="1"/>
    <col min="11" max="11" width="10.81640625" bestFit="1" customWidth="1"/>
  </cols>
  <sheetData>
    <row r="2" spans="2:11" ht="3.5" customHeight="1" thickBot="1" x14ac:dyDescent="0.4"/>
    <row r="3" spans="2:11" ht="28.5" x14ac:dyDescent="0.65">
      <c r="B3" s="206" t="str">
        <f>'Common Size Income Statement'!$B$3</f>
        <v>HINDUSTAN UNILEVER LTD</v>
      </c>
      <c r="C3" s="207"/>
      <c r="D3" s="207"/>
      <c r="E3" s="207"/>
      <c r="F3" s="207"/>
      <c r="G3" s="207"/>
      <c r="H3" s="207"/>
      <c r="I3" s="207"/>
      <c r="J3" s="207"/>
      <c r="K3" s="207"/>
    </row>
    <row r="4" spans="2:11" ht="15" thickBot="1" x14ac:dyDescent="0.4">
      <c r="B4" s="208" t="str">
        <f>'Common Size Income Statement'!$B$4</f>
        <v>(HINDUNILVR | BSE Code: 500696)</v>
      </c>
      <c r="C4" s="208"/>
      <c r="D4" s="208"/>
      <c r="E4" s="208"/>
      <c r="F4" s="208"/>
      <c r="G4" s="208"/>
      <c r="H4" s="208"/>
      <c r="I4" s="208"/>
      <c r="J4" s="208"/>
      <c r="K4" s="208"/>
    </row>
    <row r="5" spans="2:11" ht="5.5" customHeight="1" x14ac:dyDescent="0.35"/>
    <row r="6" spans="2:11" ht="15.5" x14ac:dyDescent="0.35">
      <c r="B6" s="289" t="s">
        <v>209</v>
      </c>
      <c r="C6" s="289"/>
      <c r="D6" s="289"/>
      <c r="E6" s="289"/>
      <c r="F6" s="289"/>
      <c r="G6" s="289"/>
      <c r="H6" s="289"/>
      <c r="I6" s="289"/>
      <c r="J6" s="289"/>
      <c r="K6" s="289"/>
    </row>
    <row r="8" spans="2:11" ht="15.5" x14ac:dyDescent="0.35">
      <c r="B8" s="168" t="s">
        <v>187</v>
      </c>
      <c r="C8" s="273"/>
      <c r="D8" s="273"/>
      <c r="E8" s="273"/>
      <c r="F8" s="273"/>
      <c r="G8" s="216">
        <f>'Raw FS'!H$2</f>
        <v>44256</v>
      </c>
      <c r="H8" s="216">
        <f>'Raw FS'!I$2</f>
        <v>44621</v>
      </c>
      <c r="I8" s="216">
        <f>'Raw FS'!J$2</f>
        <v>44986</v>
      </c>
      <c r="J8" s="216">
        <f>'Raw FS'!K$2</f>
        <v>45352</v>
      </c>
      <c r="K8" s="216">
        <f>'Raw FS'!L$2</f>
        <v>45717</v>
      </c>
    </row>
    <row r="10" spans="2:11" x14ac:dyDescent="0.35">
      <c r="B10" s="10" t="s">
        <v>188</v>
      </c>
    </row>
    <row r="11" spans="2:11" x14ac:dyDescent="0.35">
      <c r="B11" s="62" t="str">
        <f>'Raw FS'!B36</f>
        <v>Inventories</v>
      </c>
      <c r="C11" s="62"/>
      <c r="D11" s="62"/>
      <c r="E11" s="62"/>
      <c r="F11" s="62"/>
      <c r="G11" s="63">
        <f>'Raw FS'!H36</f>
        <v>3579</v>
      </c>
      <c r="H11" s="63">
        <f>'Raw FS'!I36</f>
        <v>4096</v>
      </c>
      <c r="I11" s="63">
        <f>'Raw FS'!J36</f>
        <v>4251</v>
      </c>
      <c r="J11" s="63">
        <f>'Raw FS'!K36</f>
        <v>4022</v>
      </c>
      <c r="K11" s="63">
        <f>'Raw FS'!L36</f>
        <v>4415</v>
      </c>
    </row>
    <row r="12" spans="2:11" x14ac:dyDescent="0.35">
      <c r="B12" s="62" t="str">
        <f>'Raw FS'!B37</f>
        <v>Trade receivables</v>
      </c>
      <c r="C12" s="62"/>
      <c r="D12" s="62"/>
      <c r="E12" s="62"/>
      <c r="F12" s="62"/>
      <c r="G12" s="63">
        <f>'Raw FS'!H37</f>
        <v>1758</v>
      </c>
      <c r="H12" s="63">
        <f>'Raw FS'!I37</f>
        <v>2236</v>
      </c>
      <c r="I12" s="63">
        <f>'Raw FS'!J37</f>
        <v>3079</v>
      </c>
      <c r="J12" s="63">
        <f>'Raw FS'!K37</f>
        <v>2997</v>
      </c>
      <c r="K12" s="63">
        <f>'Raw FS'!L37</f>
        <v>3819</v>
      </c>
    </row>
    <row r="13" spans="2:11" x14ac:dyDescent="0.35">
      <c r="B13" s="62" t="str">
        <f>'Raw FS'!B39</f>
        <v>Loans n Advances</v>
      </c>
      <c r="C13" s="62"/>
      <c r="D13" s="62"/>
      <c r="E13" s="62"/>
      <c r="F13" s="62"/>
      <c r="G13" s="63">
        <f>'Raw FS'!H39</f>
        <v>78</v>
      </c>
      <c r="H13" s="63">
        <f>'Raw FS'!I39</f>
        <v>170</v>
      </c>
      <c r="I13" s="63">
        <f>'Raw FS'!J39</f>
        <v>188</v>
      </c>
      <c r="J13" s="63">
        <f>'Raw FS'!K39</f>
        <v>172</v>
      </c>
      <c r="K13" s="63">
        <f>'Raw FS'!L39</f>
        <v>242</v>
      </c>
    </row>
    <row r="14" spans="2:11" x14ac:dyDescent="0.35">
      <c r="B14" t="str">
        <f>'Raw FS'!B40</f>
        <v>Other asset items</v>
      </c>
      <c r="G14" s="65">
        <f>'Raw FS'!H40</f>
        <v>3957</v>
      </c>
      <c r="H14" s="65">
        <f>'Raw FS'!I40</f>
        <v>3851</v>
      </c>
      <c r="I14" s="65">
        <f>'Raw FS'!J40</f>
        <v>4189</v>
      </c>
      <c r="J14" s="65">
        <f>'Raw FS'!K40</f>
        <v>4345</v>
      </c>
      <c r="K14" s="65">
        <f>'Raw FS'!L40</f>
        <v>4679</v>
      </c>
    </row>
    <row r="15" spans="2:11" x14ac:dyDescent="0.35">
      <c r="B15" s="239" t="s">
        <v>189</v>
      </c>
      <c r="C15" s="205"/>
      <c r="D15" s="205"/>
      <c r="E15" s="205"/>
      <c r="F15" s="205"/>
      <c r="G15" s="240">
        <f>SUM(G11:G14)</f>
        <v>9372</v>
      </c>
      <c r="H15" s="240">
        <f t="shared" ref="H15:K15" si="0">SUM(H11:H14)</f>
        <v>10353</v>
      </c>
      <c r="I15" s="240">
        <f t="shared" si="0"/>
        <v>11707</v>
      </c>
      <c r="J15" s="240">
        <f t="shared" si="0"/>
        <v>11536</v>
      </c>
      <c r="K15" s="240">
        <f t="shared" si="0"/>
        <v>13155</v>
      </c>
    </row>
    <row r="16" spans="2:11" x14ac:dyDescent="0.35">
      <c r="G16" s="65"/>
      <c r="H16" s="65"/>
      <c r="I16" s="65"/>
      <c r="J16" s="65"/>
      <c r="K16" s="65"/>
    </row>
    <row r="17" spans="1:11" x14ac:dyDescent="0.35">
      <c r="B17" s="10" t="s">
        <v>190</v>
      </c>
      <c r="G17" s="65"/>
      <c r="H17" s="65"/>
      <c r="I17" s="65"/>
      <c r="J17" s="65"/>
      <c r="K17" s="65"/>
    </row>
    <row r="18" spans="1:11" x14ac:dyDescent="0.35">
      <c r="B18" s="62" t="str">
        <f>'Raw FS'!B13</f>
        <v>Trade Payables</v>
      </c>
      <c r="C18" s="62"/>
      <c r="D18" s="62"/>
      <c r="E18" s="62"/>
      <c r="F18" s="62"/>
      <c r="G18" s="63">
        <f>'Raw FS'!H13</f>
        <v>8802</v>
      </c>
      <c r="H18" s="63">
        <f>'Raw FS'!I13</f>
        <v>9068</v>
      </c>
      <c r="I18" s="63">
        <f>'Raw FS'!J13</f>
        <v>9574</v>
      </c>
      <c r="J18" s="63">
        <f>'Raw FS'!K13</f>
        <v>10486</v>
      </c>
      <c r="K18" s="63">
        <f>'Raw FS'!L13</f>
        <v>11315</v>
      </c>
    </row>
    <row r="19" spans="1:11" x14ac:dyDescent="0.35">
      <c r="B19" s="62" t="s">
        <v>246</v>
      </c>
      <c r="C19" s="62"/>
      <c r="D19" s="62"/>
      <c r="E19" s="62"/>
      <c r="F19" s="62"/>
      <c r="G19" s="63">
        <f>'Raw FS'!H14</f>
        <v>96</v>
      </c>
      <c r="H19" s="63">
        <f>'Raw FS'!I14</f>
        <v>119</v>
      </c>
      <c r="I19" s="63">
        <f>'Raw FS'!J14</f>
        <v>98</v>
      </c>
      <c r="J19" s="63">
        <f>'Raw FS'!K14</f>
        <v>91</v>
      </c>
      <c r="K19" s="63">
        <f>'Raw FS'!L14</f>
        <v>105</v>
      </c>
    </row>
    <row r="20" spans="1:11" x14ac:dyDescent="0.35">
      <c r="B20" s="21" t="str">
        <f>'Raw FS'!B15</f>
        <v>Other liability items</v>
      </c>
      <c r="C20" s="21"/>
      <c r="D20" s="21"/>
      <c r="E20" s="21"/>
      <c r="F20" s="21"/>
      <c r="G20" s="241">
        <f>'Raw FS'!H15</f>
        <v>12148</v>
      </c>
      <c r="H20" s="241">
        <f>'Raw FS'!I15</f>
        <v>11189</v>
      </c>
      <c r="I20" s="241">
        <f>'Raw FS'!J15</f>
        <v>11664</v>
      </c>
      <c r="J20" s="241">
        <f>'Raw FS'!K15</f>
        <v>15005</v>
      </c>
      <c r="K20" s="241">
        <f>'Raw FS'!L15</f>
        <v>17186</v>
      </c>
    </row>
    <row r="21" spans="1:11" x14ac:dyDescent="0.35">
      <c r="B21" s="239" t="s">
        <v>191</v>
      </c>
      <c r="C21" s="205"/>
      <c r="D21" s="205"/>
      <c r="E21" s="205"/>
      <c r="F21" s="205"/>
      <c r="G21" s="240">
        <f>SUM(G18:G20)</f>
        <v>21046</v>
      </c>
      <c r="H21" s="240">
        <f>SUM(H18:H20)</f>
        <v>20376</v>
      </c>
      <c r="I21" s="240">
        <f>SUM(I18:I20)</f>
        <v>21336</v>
      </c>
      <c r="J21" s="240">
        <f>SUM(J18:J20)</f>
        <v>25582</v>
      </c>
      <c r="K21" s="240">
        <f>SUM(K18:K20)</f>
        <v>28606</v>
      </c>
    </row>
    <row r="22" spans="1:11" x14ac:dyDescent="0.35">
      <c r="G22" s="65"/>
      <c r="H22" s="65"/>
      <c r="I22" s="65"/>
      <c r="J22" s="65"/>
      <c r="K22" s="65"/>
    </row>
    <row r="23" spans="1:11" ht="15" thickBot="1" x14ac:dyDescent="0.4">
      <c r="A23" t="s">
        <v>58</v>
      </c>
      <c r="B23" s="197" t="s">
        <v>192</v>
      </c>
      <c r="C23" s="197"/>
      <c r="D23" s="197"/>
      <c r="E23" s="197"/>
      <c r="F23" s="197"/>
      <c r="G23" s="242">
        <f>G15-G21</f>
        <v>-11674</v>
      </c>
      <c r="H23" s="242">
        <f>H15-H21</f>
        <v>-10023</v>
      </c>
      <c r="I23" s="242">
        <f>I15-I21</f>
        <v>-9629</v>
      </c>
      <c r="J23" s="242">
        <f>J15-J21</f>
        <v>-14046</v>
      </c>
      <c r="K23" s="242">
        <f>K15-K21</f>
        <v>-15451</v>
      </c>
    </row>
    <row r="24" spans="1:11" ht="15" thickTop="1" x14ac:dyDescent="0.35">
      <c r="G24" s="65"/>
      <c r="H24" s="65"/>
      <c r="I24" s="65"/>
      <c r="J24" s="65"/>
      <c r="K24" s="65"/>
    </row>
    <row r="25" spans="1:11" x14ac:dyDescent="0.35">
      <c r="B25" s="10" t="s">
        <v>193</v>
      </c>
      <c r="G25" s="65"/>
      <c r="H25" s="65"/>
      <c r="I25" s="65"/>
      <c r="J25" s="65"/>
      <c r="K25" s="65"/>
    </row>
    <row r="26" spans="1:11" x14ac:dyDescent="0.35">
      <c r="B26" s="62" t="str">
        <f>'Raw FS'!B19</f>
        <v>Land</v>
      </c>
      <c r="C26" s="62"/>
      <c r="D26" s="62"/>
      <c r="E26" s="62"/>
      <c r="F26" s="62"/>
      <c r="G26" s="63">
        <f>'Raw FS'!H19</f>
        <v>477</v>
      </c>
      <c r="H26" s="63">
        <f>'Raw FS'!I19</f>
        <v>477</v>
      </c>
      <c r="I26" s="63">
        <f>'Raw FS'!J19</f>
        <v>609</v>
      </c>
      <c r="J26" s="63">
        <f>'Raw FS'!K19</f>
        <v>633</v>
      </c>
      <c r="K26" s="63">
        <f>'Raw FS'!L19</f>
        <v>628</v>
      </c>
    </row>
    <row r="27" spans="1:11" x14ac:dyDescent="0.35">
      <c r="B27" s="62" t="str">
        <f>'Raw FS'!B20</f>
        <v>Building</v>
      </c>
      <c r="C27" s="62"/>
      <c r="D27" s="62"/>
      <c r="E27" s="62"/>
      <c r="F27" s="62"/>
      <c r="G27" s="63">
        <f>'Raw FS'!H20</f>
        <v>2602</v>
      </c>
      <c r="H27" s="63">
        <f>'Raw FS'!I20</f>
        <v>2788</v>
      </c>
      <c r="I27" s="63">
        <f>'Raw FS'!J20</f>
        <v>3101</v>
      </c>
      <c r="J27" s="63">
        <f>'Raw FS'!K20</f>
        <v>3590</v>
      </c>
      <c r="K27" s="63">
        <f>'Raw FS'!L20</f>
        <v>3833</v>
      </c>
    </row>
    <row r="28" spans="1:11" x14ac:dyDescent="0.35">
      <c r="B28" s="62" t="str">
        <f>'Raw FS'!B21</f>
        <v>Plant Machinery</v>
      </c>
      <c r="C28" s="62"/>
      <c r="D28" s="62"/>
      <c r="E28" s="62"/>
      <c r="F28" s="62"/>
      <c r="G28" s="63">
        <f>'Raw FS'!H21</f>
        <v>6097</v>
      </c>
      <c r="H28" s="63">
        <f>'Raw FS'!I21</f>
        <v>6566</v>
      </c>
      <c r="I28" s="63">
        <f>'Raw FS'!J21</f>
        <v>7612</v>
      </c>
      <c r="J28" s="63">
        <f>'Raw FS'!K21</f>
        <v>8946</v>
      </c>
      <c r="K28" s="63">
        <f>'Raw FS'!L21</f>
        <v>9900</v>
      </c>
    </row>
    <row r="29" spans="1:11" x14ac:dyDescent="0.35">
      <c r="B29" s="62" t="str">
        <f>'Raw FS'!B22</f>
        <v>Railway Sidings</v>
      </c>
      <c r="C29" s="62"/>
      <c r="D29" s="62"/>
      <c r="E29" s="62"/>
      <c r="F29" s="62"/>
      <c r="G29" s="63">
        <f>'Raw FS'!H22</f>
        <v>0</v>
      </c>
      <c r="H29" s="63">
        <f>'Raw FS'!I22</f>
        <v>0</v>
      </c>
      <c r="I29" s="63">
        <f>'Raw FS'!J22</f>
        <v>0</v>
      </c>
      <c r="J29" s="63">
        <f>'Raw FS'!K22</f>
        <v>0</v>
      </c>
      <c r="K29" s="63">
        <f>'Raw FS'!L22</f>
        <v>0</v>
      </c>
    </row>
    <row r="30" spans="1:11" x14ac:dyDescent="0.35">
      <c r="B30" s="62" t="str">
        <f>'Raw FS'!B23</f>
        <v>Equipments</v>
      </c>
      <c r="C30" s="62"/>
      <c r="D30" s="62"/>
      <c r="E30" s="62"/>
      <c r="F30" s="62"/>
      <c r="G30" s="63">
        <f>'Raw FS'!H23</f>
        <v>175</v>
      </c>
      <c r="H30" s="63">
        <f>'Raw FS'!I23</f>
        <v>181</v>
      </c>
      <c r="I30" s="63">
        <f>'Raw FS'!J23</f>
        <v>185</v>
      </c>
      <c r="J30" s="63">
        <f>'Raw FS'!K23</f>
        <v>206</v>
      </c>
      <c r="K30" s="63">
        <f>'Raw FS'!L23</f>
        <v>245</v>
      </c>
    </row>
    <row r="31" spans="1:11" x14ac:dyDescent="0.35">
      <c r="B31" s="62" t="str">
        <f>'Raw FS'!B24</f>
        <v>Furniture n fittings</v>
      </c>
      <c r="C31" s="62"/>
      <c r="D31" s="62"/>
      <c r="E31" s="62"/>
      <c r="F31" s="62"/>
      <c r="G31" s="63">
        <f>'Raw FS'!H24</f>
        <v>156</v>
      </c>
      <c r="H31" s="63">
        <f>'Raw FS'!I24</f>
        <v>152</v>
      </c>
      <c r="I31" s="63">
        <f>'Raw FS'!J24</f>
        <v>161</v>
      </c>
      <c r="J31" s="63">
        <f>'Raw FS'!K24</f>
        <v>165</v>
      </c>
      <c r="K31" s="63">
        <f>'Raw FS'!L24</f>
        <v>174</v>
      </c>
    </row>
    <row r="32" spans="1:11" x14ac:dyDescent="0.35">
      <c r="B32" s="62" t="str">
        <f>'Raw FS'!B25</f>
        <v>Vehicles</v>
      </c>
      <c r="C32" s="62"/>
      <c r="D32" s="62"/>
      <c r="E32" s="62"/>
      <c r="F32" s="62"/>
      <c r="G32" s="63">
        <f>'Raw FS'!H25</f>
        <v>0</v>
      </c>
      <c r="H32" s="63">
        <f>'Raw FS'!I25</f>
        <v>0</v>
      </c>
      <c r="I32" s="63">
        <f>'Raw FS'!J25</f>
        <v>33</v>
      </c>
      <c r="J32" s="63">
        <f>'Raw FS'!K25</f>
        <v>39</v>
      </c>
      <c r="K32" s="63">
        <f>'Raw FS'!L25</f>
        <v>102</v>
      </c>
    </row>
    <row r="33" spans="1:11" x14ac:dyDescent="0.35">
      <c r="B33" s="62" t="str">
        <f>'Raw FS'!B26</f>
        <v>Intangible Assets</v>
      </c>
      <c r="C33" s="62"/>
      <c r="D33" s="62"/>
      <c r="E33" s="62"/>
      <c r="F33" s="62"/>
      <c r="G33" s="63">
        <f>'Raw FS'!H26</f>
        <v>45262</v>
      </c>
      <c r="H33" s="63">
        <f>'Raw FS'!I26</f>
        <v>45262</v>
      </c>
      <c r="I33" s="63">
        <f>'Raw FS'!J26</f>
        <v>45692</v>
      </c>
      <c r="J33" s="63">
        <f>'Raw FS'!K26</f>
        <v>45692</v>
      </c>
      <c r="K33" s="63">
        <f>'Raw FS'!L26</f>
        <v>45692</v>
      </c>
    </row>
    <row r="34" spans="1:11" x14ac:dyDescent="0.35">
      <c r="B34" s="21" t="str">
        <f>'Raw FS'!B27</f>
        <v>Other fixed assets</v>
      </c>
      <c r="C34" s="21"/>
      <c r="D34" s="21"/>
      <c r="E34" s="21"/>
      <c r="F34" s="21"/>
      <c r="G34" s="241">
        <f>'Raw FS'!H27</f>
        <v>155</v>
      </c>
      <c r="H34" s="241">
        <f>'Raw FS'!I27</f>
        <v>152</v>
      </c>
      <c r="I34" s="241">
        <f>'Raw FS'!J27</f>
        <v>171</v>
      </c>
      <c r="J34" s="241">
        <f>'Raw FS'!K27</f>
        <v>180</v>
      </c>
      <c r="K34" s="241">
        <f>'Raw FS'!L27</f>
        <v>190</v>
      </c>
    </row>
    <row r="35" spans="1:11" ht="6" customHeight="1" x14ac:dyDescent="0.35">
      <c r="B35" s="243"/>
      <c r="C35" s="243"/>
      <c r="D35" s="243"/>
      <c r="E35" s="243"/>
      <c r="F35" s="243"/>
      <c r="G35" s="244"/>
      <c r="H35" s="244"/>
      <c r="I35" s="244"/>
      <c r="J35" s="244"/>
      <c r="K35" s="244"/>
    </row>
    <row r="36" spans="1:11" x14ac:dyDescent="0.35">
      <c r="B36" s="10" t="s">
        <v>177</v>
      </c>
      <c r="G36" s="66">
        <f>SUM(G26:G34)</f>
        <v>54924</v>
      </c>
      <c r="H36" s="66">
        <f t="shared" ref="H36:K36" si="1">SUM(H26:H34)</f>
        <v>55578</v>
      </c>
      <c r="I36" s="66">
        <f t="shared" si="1"/>
        <v>57564</v>
      </c>
      <c r="J36" s="66">
        <f t="shared" si="1"/>
        <v>59451</v>
      </c>
      <c r="K36" s="66">
        <f t="shared" si="1"/>
        <v>60764</v>
      </c>
    </row>
    <row r="37" spans="1:11" x14ac:dyDescent="0.35">
      <c r="B37" t="s">
        <v>194</v>
      </c>
      <c r="G37" s="65">
        <f>-'Raw FS'!H29</f>
        <v>-3481</v>
      </c>
      <c r="H37" s="65">
        <f>-'Raw FS'!I29</f>
        <v>-4105</v>
      </c>
      <c r="I37" s="65">
        <f>-'Raw FS'!J29</f>
        <v>-4886</v>
      </c>
      <c r="J37" s="65">
        <f>-'Raw FS'!K29</f>
        <v>-5707</v>
      </c>
      <c r="K37" s="65">
        <f>-'Raw FS'!L29</f>
        <v>-6429</v>
      </c>
    </row>
    <row r="38" spans="1:11" ht="15" thickBot="1" x14ac:dyDescent="0.4">
      <c r="A38" t="s">
        <v>58</v>
      </c>
      <c r="B38" s="197" t="s">
        <v>195</v>
      </c>
      <c r="C38" s="197"/>
      <c r="D38" s="197"/>
      <c r="E38" s="197"/>
      <c r="F38" s="197"/>
      <c r="G38" s="242">
        <f>SUM(G36:G37)</f>
        <v>51443</v>
      </c>
      <c r="H38" s="242">
        <f t="shared" ref="H38:K38" si="2">SUM(H36:H37)</f>
        <v>51473</v>
      </c>
      <c r="I38" s="242">
        <f t="shared" si="2"/>
        <v>52678</v>
      </c>
      <c r="J38" s="242">
        <f t="shared" si="2"/>
        <v>53744</v>
      </c>
      <c r="K38" s="242">
        <f t="shared" si="2"/>
        <v>54335</v>
      </c>
    </row>
    <row r="39" spans="1:11" ht="15" thickTop="1" x14ac:dyDescent="0.35">
      <c r="G39" s="65"/>
      <c r="H39" s="65"/>
      <c r="I39" s="65"/>
      <c r="J39" s="65"/>
      <c r="K39" s="65"/>
    </row>
    <row r="40" spans="1:11" x14ac:dyDescent="0.35">
      <c r="A40" t="s">
        <v>58</v>
      </c>
      <c r="B40" s="10" t="s">
        <v>196</v>
      </c>
      <c r="C40" s="10"/>
      <c r="D40" s="10"/>
      <c r="E40" s="10"/>
      <c r="F40" s="10"/>
      <c r="G40" s="66">
        <f>SUM(G38+G23)</f>
        <v>39769</v>
      </c>
      <c r="H40" s="66">
        <f t="shared" ref="H40:K40" si="3">SUM(H38+H23)</f>
        <v>41450</v>
      </c>
      <c r="I40" s="66">
        <f t="shared" si="3"/>
        <v>43049</v>
      </c>
      <c r="J40" s="66">
        <f t="shared" si="3"/>
        <v>39698</v>
      </c>
      <c r="K40" s="66">
        <f t="shared" si="3"/>
        <v>38884</v>
      </c>
    </row>
    <row r="41" spans="1:11" x14ac:dyDescent="0.35">
      <c r="B41" s="10" t="s">
        <v>197</v>
      </c>
      <c r="C41" s="10"/>
      <c r="D41" s="10"/>
      <c r="E41" s="10"/>
      <c r="F41" s="10"/>
      <c r="G41" s="66">
        <f>HistoricalFS!H24-HistoricalFS!H30</f>
        <v>10552</v>
      </c>
      <c r="H41" s="66">
        <f>HistoricalFS!I24-HistoricalFS!I30</f>
        <v>11766</v>
      </c>
      <c r="I41" s="66">
        <f>HistoricalFS!J24-HistoricalFS!J30</f>
        <v>13010</v>
      </c>
      <c r="J41" s="66">
        <f>HistoricalFS!K24-HistoricalFS!K30</f>
        <v>13443</v>
      </c>
      <c r="K41" s="66">
        <f>HistoricalFS!L24-HistoricalFS!L30</f>
        <v>13488</v>
      </c>
    </row>
    <row r="42" spans="1:11" x14ac:dyDescent="0.35">
      <c r="G42" s="65"/>
      <c r="H42" s="65"/>
      <c r="I42" s="65"/>
      <c r="J42" s="65"/>
      <c r="K42" s="65"/>
    </row>
    <row r="43" spans="1:11" ht="15" thickBot="1" x14ac:dyDescent="0.4">
      <c r="A43" t="s">
        <v>58</v>
      </c>
      <c r="B43" s="245" t="s">
        <v>198</v>
      </c>
      <c r="C43" s="245"/>
      <c r="D43" s="245"/>
      <c r="E43" s="245"/>
      <c r="F43" s="245"/>
      <c r="G43" s="245">
        <f>G53/G40</f>
        <v>0.19899922049837812</v>
      </c>
      <c r="H43" s="245">
        <f t="shared" ref="H43:J43" si="4">H53/H40</f>
        <v>0.21289505428226779</v>
      </c>
      <c r="I43" s="245">
        <f t="shared" si="4"/>
        <v>0.22666031731282957</v>
      </c>
      <c r="J43" s="245">
        <f t="shared" si="4"/>
        <v>0.25397375182628845</v>
      </c>
      <c r="K43" s="245">
        <f>K53/K40</f>
        <v>0.26015841991564653</v>
      </c>
    </row>
    <row r="44" spans="1:11" ht="15" thickTop="1" x14ac:dyDescent="0.35"/>
    <row r="46" spans="1:11" ht="15.5" x14ac:dyDescent="0.35">
      <c r="B46" s="168" t="s">
        <v>199</v>
      </c>
      <c r="C46" s="273"/>
      <c r="D46" s="273"/>
      <c r="E46" s="273"/>
      <c r="F46" s="273"/>
      <c r="G46" s="216">
        <f>'Raw FS'!H$2</f>
        <v>44256</v>
      </c>
      <c r="H46" s="216">
        <f>'Raw FS'!I$2</f>
        <v>44621</v>
      </c>
      <c r="I46" s="216">
        <f>'Raw FS'!J$2</f>
        <v>44986</v>
      </c>
      <c r="J46" s="216">
        <f>'Raw FS'!K$2</f>
        <v>45352</v>
      </c>
      <c r="K46" s="216">
        <f>'Raw FS'!L$2</f>
        <v>45717</v>
      </c>
    </row>
    <row r="47" spans="1:11" x14ac:dyDescent="0.35">
      <c r="D47" t="s">
        <v>54</v>
      </c>
    </row>
    <row r="48" spans="1:11" x14ac:dyDescent="0.35">
      <c r="B48" s="62" t="s">
        <v>200</v>
      </c>
      <c r="C48" s="62"/>
      <c r="D48" s="62"/>
      <c r="E48" s="62"/>
      <c r="F48" s="62"/>
      <c r="G48" s="63">
        <f>-SUM('Cash Flow Data'!M15:M16)</f>
        <v>4066</v>
      </c>
      <c r="H48" s="63">
        <f>-SUM('Cash Flow Data'!N15:N16)</f>
        <v>1053</v>
      </c>
      <c r="I48" s="63">
        <f>-SUM('Cash Flow Data'!O15:O16)</f>
        <v>1011</v>
      </c>
      <c r="J48" s="63">
        <f>-SUM('Cash Flow Data'!P15:P16)</f>
        <v>1457</v>
      </c>
      <c r="K48" s="63">
        <f>-SUM('Cash Flow Data'!Q15:Q16)</f>
        <v>1262</v>
      </c>
    </row>
    <row r="49" spans="2:11" x14ac:dyDescent="0.35">
      <c r="B49" s="62" t="s">
        <v>201</v>
      </c>
      <c r="C49" s="62"/>
      <c r="D49" s="62"/>
      <c r="E49" s="62"/>
      <c r="F49" s="62"/>
      <c r="G49" s="63"/>
      <c r="H49" s="63">
        <f>H23-G23</f>
        <v>1651</v>
      </c>
      <c r="I49" s="63">
        <f t="shared" ref="I49:K49" si="5">I23-H23</f>
        <v>394</v>
      </c>
      <c r="J49" s="63">
        <f t="shared" si="5"/>
        <v>-4417</v>
      </c>
      <c r="K49" s="63">
        <f t="shared" si="5"/>
        <v>-1405</v>
      </c>
    </row>
    <row r="50" spans="2:11" x14ac:dyDescent="0.35">
      <c r="B50" s="62"/>
      <c r="C50" s="62"/>
      <c r="D50" s="62"/>
      <c r="E50" s="62"/>
      <c r="F50" s="62"/>
      <c r="G50" s="62"/>
      <c r="H50" s="62"/>
      <c r="I50" s="62"/>
      <c r="J50" s="62"/>
      <c r="K50" s="62"/>
    </row>
    <row r="51" spans="2:11" x14ac:dyDescent="0.35">
      <c r="B51" s="62" t="s">
        <v>197</v>
      </c>
      <c r="C51" s="62"/>
      <c r="D51" s="62"/>
      <c r="E51" s="62"/>
      <c r="F51" s="62"/>
      <c r="G51" s="63">
        <f>G41</f>
        <v>10552</v>
      </c>
      <c r="H51" s="63">
        <f t="shared" ref="H51:K51" si="6">H41</f>
        <v>11766</v>
      </c>
      <c r="I51" s="63">
        <f t="shared" si="6"/>
        <v>13010</v>
      </c>
      <c r="J51" s="63">
        <f t="shared" si="6"/>
        <v>13443</v>
      </c>
      <c r="K51" s="63">
        <f t="shared" si="6"/>
        <v>13488</v>
      </c>
    </row>
    <row r="52" spans="2:11" x14ac:dyDescent="0.35">
      <c r="B52" s="62" t="s">
        <v>202</v>
      </c>
      <c r="C52" s="62"/>
      <c r="D52" s="62"/>
      <c r="E52" s="62"/>
      <c r="F52" s="62"/>
      <c r="G52" s="80">
        <v>0.25</v>
      </c>
      <c r="H52" s="80">
        <v>0.25</v>
      </c>
      <c r="I52" s="80">
        <v>0.25</v>
      </c>
      <c r="J52" s="80">
        <v>0.25</v>
      </c>
      <c r="K52" s="80">
        <v>0.25</v>
      </c>
    </row>
    <row r="53" spans="2:11" x14ac:dyDescent="0.35">
      <c r="B53" s="62" t="s">
        <v>204</v>
      </c>
      <c r="C53" s="62"/>
      <c r="D53" s="62"/>
      <c r="E53" s="62"/>
      <c r="F53" s="62"/>
      <c r="G53" s="63">
        <f>G51*(1-G52)</f>
        <v>7914</v>
      </c>
      <c r="H53" s="63">
        <f t="shared" ref="H53:K53" si="7">H51*(1-H52)</f>
        <v>8824.5</v>
      </c>
      <c r="I53" s="63">
        <f t="shared" si="7"/>
        <v>9757.5</v>
      </c>
      <c r="J53" s="63">
        <f t="shared" si="7"/>
        <v>10082.25</v>
      </c>
      <c r="K53" s="63">
        <f t="shared" si="7"/>
        <v>10116</v>
      </c>
    </row>
    <row r="54" spans="2:11" x14ac:dyDescent="0.35">
      <c r="B54" s="62"/>
      <c r="C54" s="62"/>
      <c r="D54" s="62"/>
      <c r="E54" s="62"/>
      <c r="F54" s="62"/>
      <c r="G54" s="62"/>
      <c r="H54" s="62"/>
      <c r="I54" s="62"/>
      <c r="J54" s="62"/>
      <c r="K54" s="62"/>
    </row>
    <row r="55" spans="2:11" x14ac:dyDescent="0.35">
      <c r="B55" s="62" t="s">
        <v>203</v>
      </c>
      <c r="C55" s="62"/>
      <c r="D55" s="62"/>
      <c r="E55" s="62"/>
      <c r="F55" s="62"/>
      <c r="G55" s="62"/>
      <c r="H55" s="63">
        <f>SUM(H48:H49)</f>
        <v>2704</v>
      </c>
      <c r="I55" s="63">
        <f t="shared" ref="I55:K55" si="8">SUM(I48:I49)</f>
        <v>1405</v>
      </c>
      <c r="J55" s="63">
        <f t="shared" si="8"/>
        <v>-2960</v>
      </c>
      <c r="K55" s="63">
        <f t="shared" si="8"/>
        <v>-143</v>
      </c>
    </row>
    <row r="56" spans="2:11" ht="5.5" customHeight="1" x14ac:dyDescent="0.35">
      <c r="H56" s="17"/>
      <c r="I56" s="17"/>
      <c r="J56" s="17"/>
      <c r="K56" s="17"/>
    </row>
    <row r="57" spans="2:11" ht="15" thickBot="1" x14ac:dyDescent="0.4">
      <c r="B57" s="197" t="s">
        <v>205</v>
      </c>
      <c r="C57" s="197"/>
      <c r="D57" s="197"/>
      <c r="E57" s="197"/>
      <c r="F57" s="197"/>
      <c r="G57" s="197"/>
      <c r="H57" s="246">
        <f>H55/H53</f>
        <v>0.30641962717434418</v>
      </c>
      <c r="I57" s="246">
        <f t="shared" ref="I57:K57" si="9">I55/I53</f>
        <v>0.14399180117858057</v>
      </c>
      <c r="J57" s="246">
        <f t="shared" si="9"/>
        <v>-0.29358526122641276</v>
      </c>
      <c r="K57" s="246">
        <f t="shared" si="9"/>
        <v>-1.4136022143139582E-2</v>
      </c>
    </row>
    <row r="58" spans="2:11" ht="15" thickTop="1" x14ac:dyDescent="0.35">
      <c r="H58" s="78"/>
      <c r="I58" s="78"/>
      <c r="J58" s="78"/>
      <c r="K58" s="78"/>
    </row>
    <row r="59" spans="2:11" x14ac:dyDescent="0.35">
      <c r="J59" s="209" t="s">
        <v>206</v>
      </c>
      <c r="K59" s="248">
        <f>AVERAGE(H57:K57)</f>
        <v>3.5672536245843101E-2</v>
      </c>
    </row>
    <row r="60" spans="2:11" x14ac:dyDescent="0.35">
      <c r="J60" s="209" t="s">
        <v>207</v>
      </c>
      <c r="K60" s="248">
        <f>MEDIAN(H57:K57)</f>
        <v>6.4927889517720494E-2</v>
      </c>
    </row>
    <row r="61" spans="2:11" x14ac:dyDescent="0.35">
      <c r="J61" s="10"/>
      <c r="K61" s="79"/>
    </row>
    <row r="62" spans="2:11" ht="15.5" x14ac:dyDescent="0.35">
      <c r="B62" s="168" t="s">
        <v>208</v>
      </c>
      <c r="C62" s="273"/>
      <c r="D62" s="273"/>
      <c r="E62" s="273"/>
      <c r="F62" s="273"/>
      <c r="G62" s="216">
        <f>'Raw FS'!H$2</f>
        <v>44256</v>
      </c>
      <c r="H62" s="216">
        <f>'Raw FS'!I$2</f>
        <v>44621</v>
      </c>
      <c r="I62" s="216">
        <f>'Raw FS'!J$2</f>
        <v>44986</v>
      </c>
      <c r="J62" s="216">
        <f>'Raw FS'!K$2</f>
        <v>45352</v>
      </c>
      <c r="K62" s="216">
        <f>'Raw FS'!L$2</f>
        <v>45717</v>
      </c>
    </row>
    <row r="64" spans="2:11" x14ac:dyDescent="0.35">
      <c r="B64" s="62" t="s">
        <v>205</v>
      </c>
      <c r="C64" s="62"/>
      <c r="D64" s="62"/>
      <c r="E64" s="62"/>
      <c r="F64" s="62"/>
      <c r="G64" s="62"/>
      <c r="H64" s="81">
        <f>H57</f>
        <v>0.30641962717434418</v>
      </c>
      <c r="I64" s="81">
        <f t="shared" ref="I64:K64" si="10">I57</f>
        <v>0.14399180117858057</v>
      </c>
      <c r="J64" s="81">
        <f t="shared" si="10"/>
        <v>-0.29358526122641276</v>
      </c>
      <c r="K64" s="81">
        <f t="shared" si="10"/>
        <v>-1.4136022143139582E-2</v>
      </c>
    </row>
    <row r="65" spans="2:11" x14ac:dyDescent="0.35">
      <c r="B65" s="62" t="s">
        <v>198</v>
      </c>
      <c r="C65" s="62"/>
      <c r="D65" s="62"/>
      <c r="E65" s="62"/>
      <c r="F65" s="62"/>
      <c r="G65" s="82"/>
      <c r="H65" s="82">
        <f t="shared" ref="H65:K65" si="11">H43</f>
        <v>0.21289505428226779</v>
      </c>
      <c r="I65" s="82">
        <f t="shared" si="11"/>
        <v>0.22666031731282957</v>
      </c>
      <c r="J65" s="82">
        <f t="shared" si="11"/>
        <v>0.25397375182628845</v>
      </c>
      <c r="K65" s="82">
        <f t="shared" si="11"/>
        <v>0.26015841991564653</v>
      </c>
    </row>
    <row r="66" spans="2:11" ht="4.5" customHeight="1" x14ac:dyDescent="0.35"/>
    <row r="67" spans="2:11" ht="15" thickBot="1" x14ac:dyDescent="0.4">
      <c r="B67" s="197" t="s">
        <v>209</v>
      </c>
      <c r="C67" s="197"/>
      <c r="D67" s="197"/>
      <c r="E67" s="197"/>
      <c r="F67" s="197"/>
      <c r="G67" s="197"/>
      <c r="H67" s="247">
        <f>H64*H65</f>
        <v>6.5235223160434258E-2</v>
      </c>
      <c r="I67" s="247">
        <f t="shared" ref="I67:K67" si="12">I64*I65</f>
        <v>3.2637227345582935E-2</v>
      </c>
      <c r="J67" s="247">
        <f t="shared" si="12"/>
        <v>-7.456295027457302E-2</v>
      </c>
      <c r="K67" s="247">
        <f t="shared" si="12"/>
        <v>-3.6776051846517848E-3</v>
      </c>
    </row>
    <row r="68" spans="2:11" ht="15" thickTop="1" x14ac:dyDescent="0.35"/>
    <row r="69" spans="2:11" x14ac:dyDescent="0.35">
      <c r="J69" s="209" t="s">
        <v>206</v>
      </c>
      <c r="K69" s="248">
        <f>AVERAGE(H67:K67)</f>
        <v>4.9079737616980991E-3</v>
      </c>
    </row>
    <row r="70" spans="2:11" x14ac:dyDescent="0.35">
      <c r="J70" s="209" t="s">
        <v>207</v>
      </c>
      <c r="K70" s="248">
        <f>MEDIAN(H67:K67)</f>
        <v>1.4479811080465577E-2</v>
      </c>
    </row>
  </sheetData>
  <mergeCells count="1">
    <mergeCell ref="B6:K6"/>
  </mergeCells>
  <pageMargins left="0.7" right="0.7" top="0.75" bottom="0.75" header="0.3" footer="0.3"/>
  <pageSetup paperSize="9" scale="69" orientation="portrait" r:id="rId1"/>
  <ignoredErrors>
    <ignoredError sqref="G48 H48:K48" formulaRange="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56996-BD7E-44D4-B3FE-665F477F6998}">
  <dimension ref="B2:V115"/>
  <sheetViews>
    <sheetView showGridLines="0" tabSelected="1" view="pageBreakPreview" zoomScale="60" zoomScaleNormal="66" workbookViewId="0">
      <selection activeCell="D71" sqref="D71"/>
    </sheetView>
  </sheetViews>
  <sheetFormatPr defaultRowHeight="14.5" x14ac:dyDescent="0.35"/>
  <cols>
    <col min="1" max="1" width="1.81640625" customWidth="1"/>
    <col min="2" max="2" width="11.81640625" customWidth="1"/>
    <col min="3" max="3" width="10.36328125" customWidth="1"/>
    <col min="6" max="6" width="12.90625" customWidth="1"/>
    <col min="7" max="7" width="10.453125" customWidth="1"/>
    <col min="10" max="10" width="15" bestFit="1" customWidth="1"/>
    <col min="15" max="15" width="14.08984375" customWidth="1"/>
    <col min="16" max="16" width="15.1796875" customWidth="1"/>
    <col min="17" max="17" width="10.453125" customWidth="1"/>
    <col min="18" max="18" width="11.36328125" customWidth="1"/>
    <col min="19" max="19" width="11" customWidth="1"/>
    <col min="20" max="20" width="11.7265625" customWidth="1"/>
    <col min="21" max="21" width="10.453125" customWidth="1"/>
    <col min="22" max="22" width="11.7265625" customWidth="1"/>
  </cols>
  <sheetData>
    <row r="2" spans="2:15" ht="2.5" customHeight="1" thickBot="1" x14ac:dyDescent="0.4"/>
    <row r="3" spans="2:15" ht="28.5" x14ac:dyDescent="0.65">
      <c r="B3" s="206" t="str">
        <f>'Common Size Income Statement'!B3</f>
        <v>HINDUSTAN UNILEVER LTD</v>
      </c>
      <c r="C3" s="207"/>
      <c r="D3" s="207"/>
      <c r="E3" s="207"/>
      <c r="F3" s="207"/>
      <c r="G3" s="207"/>
      <c r="H3" s="207"/>
      <c r="I3" s="207"/>
      <c r="J3" s="207"/>
      <c r="K3" s="207"/>
      <c r="L3" s="207"/>
    </row>
    <row r="4" spans="2:15" ht="15" thickBot="1" x14ac:dyDescent="0.4">
      <c r="B4" s="208" t="str">
        <f>'Common Size Income Statement'!B4</f>
        <v>(HINDUNILVR | BSE Code: 500696)</v>
      </c>
      <c r="C4" s="208"/>
      <c r="D4" s="208"/>
      <c r="E4" s="208"/>
      <c r="F4" s="208"/>
      <c r="G4" s="208"/>
      <c r="H4" s="208"/>
      <c r="I4" s="208"/>
      <c r="J4" s="208"/>
      <c r="K4" s="208"/>
      <c r="L4" s="208"/>
    </row>
    <row r="5" spans="2:15" ht="3" customHeight="1" x14ac:dyDescent="0.35"/>
    <row r="6" spans="2:15" ht="15.5" x14ac:dyDescent="0.35">
      <c r="B6" s="289" t="s">
        <v>16374</v>
      </c>
      <c r="C6" s="289"/>
      <c r="D6" s="289"/>
      <c r="E6" s="289"/>
      <c r="F6" s="289"/>
      <c r="G6" s="289"/>
      <c r="H6" s="289"/>
      <c r="I6" s="289"/>
      <c r="J6" s="289"/>
      <c r="K6" s="289"/>
      <c r="L6" s="289"/>
    </row>
    <row r="8" spans="2:15" ht="15.5" x14ac:dyDescent="0.35">
      <c r="B8" s="289" t="s">
        <v>316</v>
      </c>
      <c r="C8" s="289"/>
      <c r="D8" s="289"/>
      <c r="F8" s="289" t="s">
        <v>314</v>
      </c>
      <c r="G8" s="289"/>
      <c r="H8" s="289"/>
      <c r="J8" s="289" t="s">
        <v>344</v>
      </c>
      <c r="K8" s="289"/>
      <c r="L8" s="289"/>
    </row>
    <row r="9" spans="2:15" x14ac:dyDescent="0.35">
      <c r="B9" s="166"/>
      <c r="C9" s="166"/>
      <c r="D9" s="166"/>
      <c r="F9" s="166"/>
      <c r="G9" s="166"/>
      <c r="H9" s="166"/>
      <c r="J9" s="166"/>
      <c r="K9" s="166"/>
      <c r="L9" s="166"/>
    </row>
    <row r="10" spans="2:15" x14ac:dyDescent="0.35">
      <c r="B10" s="108" t="s">
        <v>303</v>
      </c>
      <c r="C10" s="111" t="s">
        <v>304</v>
      </c>
      <c r="D10" s="109" t="s">
        <v>305</v>
      </c>
      <c r="F10" s="108" t="s">
        <v>303</v>
      </c>
      <c r="G10" s="111" t="s">
        <v>304</v>
      </c>
      <c r="H10" s="109" t="s">
        <v>305</v>
      </c>
      <c r="N10" s="45" t="s">
        <v>317</v>
      </c>
      <c r="O10" s="87">
        <f>SLOPE(D12:D115,H12:H115)</f>
        <v>0.97863212020339729</v>
      </c>
    </row>
    <row r="11" spans="2:15" x14ac:dyDescent="0.35">
      <c r="B11" s="110">
        <v>45383</v>
      </c>
      <c r="C11">
        <v>2395.4499999999998</v>
      </c>
      <c r="F11" s="110">
        <v>45383</v>
      </c>
      <c r="G11" s="112">
        <v>22345.599999999999</v>
      </c>
      <c r="J11" t="s">
        <v>273</v>
      </c>
      <c r="L11" s="87">
        <f>O10</f>
        <v>0.97863212020339729</v>
      </c>
      <c r="N11" t="s">
        <v>318</v>
      </c>
      <c r="O11" s="87">
        <f>_xlfn.COVARIANCE.S(D11:D115,H11:H115)/_xlfn.VAR.S(H11:H115)</f>
        <v>0.97863212020339763</v>
      </c>
    </row>
    <row r="12" spans="2:15" x14ac:dyDescent="0.35">
      <c r="B12" s="110">
        <v>45390</v>
      </c>
      <c r="C12">
        <v>2410.3000000000002</v>
      </c>
      <c r="D12" s="83">
        <f>(C12/C11)-1</f>
        <v>6.1992527500054351E-3</v>
      </c>
      <c r="F12" s="110">
        <v>45390</v>
      </c>
      <c r="G12" s="112">
        <v>22480.3</v>
      </c>
      <c r="H12" s="83">
        <f>(G12/G11)-1</f>
        <v>6.0280323643133737E-3</v>
      </c>
      <c r="J12" t="s">
        <v>345</v>
      </c>
      <c r="L12" s="83">
        <v>0.75</v>
      </c>
    </row>
    <row r="13" spans="2:15" x14ac:dyDescent="0.35">
      <c r="B13" s="110">
        <v>45397</v>
      </c>
      <c r="C13">
        <v>2388.75</v>
      </c>
      <c r="D13" s="83">
        <f t="shared" ref="D13:D76" si="0">(C13/C12)-1</f>
        <v>-8.9407957515662551E-3</v>
      </c>
      <c r="F13" s="110">
        <v>45397</v>
      </c>
      <c r="G13" s="112">
        <v>22310.75</v>
      </c>
      <c r="H13" s="83">
        <f t="shared" ref="H13:H76" si="1">(G13/G12)-1</f>
        <v>-7.5421591348869832E-3</v>
      </c>
      <c r="N13" t="s">
        <v>319</v>
      </c>
      <c r="O13" s="87">
        <f>O33</f>
        <v>0.97863212020339718</v>
      </c>
    </row>
    <row r="14" spans="2:15" x14ac:dyDescent="0.35">
      <c r="B14" s="110">
        <v>45404</v>
      </c>
      <c r="C14">
        <v>2425.6</v>
      </c>
      <c r="D14" s="83">
        <f t="shared" si="0"/>
        <v>1.5426478283621092E-2</v>
      </c>
      <c r="F14" s="110">
        <v>45404</v>
      </c>
      <c r="G14" s="112">
        <v>22650.6</v>
      </c>
      <c r="H14" s="83">
        <f t="shared" si="1"/>
        <v>1.5232567260177188E-2</v>
      </c>
      <c r="J14" t="s">
        <v>346</v>
      </c>
      <c r="L14" s="87">
        <v>1</v>
      </c>
    </row>
    <row r="15" spans="2:15" x14ac:dyDescent="0.35">
      <c r="B15" s="110">
        <v>45411</v>
      </c>
      <c r="C15">
        <v>2408.9</v>
      </c>
      <c r="D15" s="83">
        <f t="shared" si="0"/>
        <v>-6.8848944591027861E-3</v>
      </c>
      <c r="F15" s="110">
        <v>45411</v>
      </c>
      <c r="G15" s="112">
        <v>22580.9</v>
      </c>
      <c r="H15" s="83">
        <f t="shared" si="1"/>
        <v>-3.0771811784233716E-3</v>
      </c>
      <c r="J15" t="s">
        <v>347</v>
      </c>
      <c r="L15" s="83">
        <v>0.25</v>
      </c>
    </row>
    <row r="16" spans="2:15" x14ac:dyDescent="0.35">
      <c r="B16" s="110">
        <v>45418</v>
      </c>
      <c r="C16">
        <v>2375.8000000000002</v>
      </c>
      <c r="D16" s="83">
        <f t="shared" si="0"/>
        <v>-1.3740711528083316E-2</v>
      </c>
      <c r="F16" s="110">
        <v>45418</v>
      </c>
      <c r="G16" s="112">
        <v>22275.8</v>
      </c>
      <c r="H16" s="83">
        <f t="shared" si="1"/>
        <v>-1.3511418942557696E-2</v>
      </c>
      <c r="N16" t="s">
        <v>320</v>
      </c>
    </row>
    <row r="17" spans="2:22" ht="15" thickBot="1" x14ac:dyDescent="0.4">
      <c r="B17" s="110">
        <v>45425</v>
      </c>
      <c r="C17">
        <v>2390.4499999999998</v>
      </c>
      <c r="D17" s="83">
        <f t="shared" si="0"/>
        <v>6.1663439683472543E-3</v>
      </c>
      <c r="F17" s="110">
        <v>45425</v>
      </c>
      <c r="G17" s="112">
        <v>22420.45</v>
      </c>
      <c r="H17" s="83">
        <f t="shared" si="1"/>
        <v>6.4935939449985991E-3</v>
      </c>
      <c r="J17" s="211" t="s">
        <v>348</v>
      </c>
      <c r="K17" s="211"/>
      <c r="L17" s="226">
        <f>(L11*L12)+(L14*L15)</f>
        <v>0.983974090152548</v>
      </c>
    </row>
    <row r="18" spans="2:22" x14ac:dyDescent="0.35">
      <c r="B18" s="110">
        <v>45432</v>
      </c>
      <c r="C18">
        <v>2405.3000000000002</v>
      </c>
      <c r="D18" s="83">
        <f t="shared" si="0"/>
        <v>6.2122194565878974E-3</v>
      </c>
      <c r="F18" s="110">
        <v>45432</v>
      </c>
      <c r="G18" s="112">
        <v>22560.3</v>
      </c>
      <c r="H18" s="83">
        <f t="shared" si="1"/>
        <v>6.2376089685978187E-3</v>
      </c>
      <c r="N18" s="121" t="s">
        <v>321</v>
      </c>
      <c r="O18" s="121"/>
    </row>
    <row r="19" spans="2:22" x14ac:dyDescent="0.35">
      <c r="B19" s="110">
        <v>45439</v>
      </c>
      <c r="C19">
        <v>2380.6</v>
      </c>
      <c r="D19" s="83">
        <f t="shared" si="0"/>
        <v>-1.0268989315262211E-2</v>
      </c>
      <c r="F19" s="110">
        <v>45439</v>
      </c>
      <c r="G19" s="112">
        <v>22340.6</v>
      </c>
      <c r="H19" s="83">
        <f t="shared" si="1"/>
        <v>-9.7383456780273381E-3</v>
      </c>
      <c r="N19" t="s">
        <v>322</v>
      </c>
      <c r="O19">
        <v>0.9679618621229612</v>
      </c>
    </row>
    <row r="20" spans="2:22" x14ac:dyDescent="0.35">
      <c r="B20" s="110">
        <v>45446</v>
      </c>
      <c r="C20">
        <v>2445.75</v>
      </c>
      <c r="D20" s="83">
        <f t="shared" si="0"/>
        <v>2.7367050323447994E-2</v>
      </c>
      <c r="F20" s="110">
        <v>45446</v>
      </c>
      <c r="G20" s="112">
        <v>22945.75</v>
      </c>
      <c r="H20" s="83">
        <f t="shared" si="1"/>
        <v>2.7087455126540982E-2</v>
      </c>
      <c r="N20" t="s">
        <v>323</v>
      </c>
      <c r="O20">
        <v>0.93695016652455054</v>
      </c>
    </row>
    <row r="21" spans="2:22" x14ac:dyDescent="0.35">
      <c r="B21" s="110">
        <v>45453</v>
      </c>
      <c r="C21">
        <v>2460.1999999999998</v>
      </c>
      <c r="D21" s="83">
        <f t="shared" si="0"/>
        <v>5.9082081161196953E-3</v>
      </c>
      <c r="F21" s="110">
        <v>45453</v>
      </c>
      <c r="G21" s="112">
        <v>23120.2</v>
      </c>
      <c r="H21" s="83">
        <f t="shared" si="1"/>
        <v>7.6027150997461934E-3</v>
      </c>
      <c r="N21" t="s">
        <v>324</v>
      </c>
      <c r="O21">
        <v>0.93633203090224215</v>
      </c>
    </row>
    <row r="22" spans="2:22" x14ac:dyDescent="0.35">
      <c r="B22" s="110">
        <v>45460</v>
      </c>
      <c r="C22">
        <v>2432.9</v>
      </c>
      <c r="D22" s="83">
        <f t="shared" si="0"/>
        <v>-1.1096658808226856E-2</v>
      </c>
      <c r="F22" s="110">
        <v>45460</v>
      </c>
      <c r="G22" s="112">
        <v>22890.9</v>
      </c>
      <c r="H22" s="83">
        <f t="shared" si="1"/>
        <v>-9.9177342756550102E-3</v>
      </c>
      <c r="N22" t="s">
        <v>325</v>
      </c>
      <c r="O22">
        <v>3.5369838716357966E-3</v>
      </c>
    </row>
    <row r="23" spans="2:22" ht="15" thickBot="1" x14ac:dyDescent="0.4">
      <c r="B23" s="110">
        <v>45467</v>
      </c>
      <c r="C23">
        <v>2446.35</v>
      </c>
      <c r="D23" s="83">
        <f t="shared" si="0"/>
        <v>5.528381766615853E-3</v>
      </c>
      <c r="F23" s="110">
        <v>45467</v>
      </c>
      <c r="G23" s="112">
        <v>23010.35</v>
      </c>
      <c r="H23" s="83">
        <f t="shared" si="1"/>
        <v>5.2182308253496679E-3</v>
      </c>
      <c r="N23" s="119" t="s">
        <v>326</v>
      </c>
      <c r="O23" s="119">
        <v>104</v>
      </c>
    </row>
    <row r="24" spans="2:22" x14ac:dyDescent="0.35">
      <c r="B24" s="110">
        <v>45474</v>
      </c>
      <c r="C24">
        <v>2488.6</v>
      </c>
      <c r="D24" s="83">
        <f t="shared" si="0"/>
        <v>1.7270627669793814E-2</v>
      </c>
      <c r="F24" s="110">
        <v>45474</v>
      </c>
      <c r="G24" s="112">
        <v>23480.6</v>
      </c>
      <c r="H24" s="83">
        <f t="shared" si="1"/>
        <v>2.043645576881703E-2</v>
      </c>
    </row>
    <row r="25" spans="2:22" ht="15" thickBot="1" x14ac:dyDescent="0.4">
      <c r="B25" s="110">
        <v>45481</v>
      </c>
      <c r="C25">
        <v>2520.25</v>
      </c>
      <c r="D25" s="83">
        <f t="shared" si="0"/>
        <v>1.271799405288121E-2</v>
      </c>
      <c r="F25" s="110">
        <v>45481</v>
      </c>
      <c r="G25" s="112">
        <v>23820.25</v>
      </c>
      <c r="H25" s="83">
        <f t="shared" si="1"/>
        <v>1.4465132918239032E-2</v>
      </c>
      <c r="N25" t="s">
        <v>327</v>
      </c>
    </row>
    <row r="26" spans="2:22" x14ac:dyDescent="0.35">
      <c r="B26" s="110">
        <v>45488</v>
      </c>
      <c r="C26">
        <v>2555.4</v>
      </c>
      <c r="D26" s="83">
        <f t="shared" si="0"/>
        <v>1.3947029064576899E-2</v>
      </c>
      <c r="F26" s="110">
        <v>45488</v>
      </c>
      <c r="G26" s="112">
        <v>24150.400000000001</v>
      </c>
      <c r="H26" s="83">
        <f t="shared" si="1"/>
        <v>1.3860056044751934E-2</v>
      </c>
      <c r="N26" s="120"/>
      <c r="O26" s="120" t="s">
        <v>331</v>
      </c>
      <c r="P26" s="120" t="s">
        <v>332</v>
      </c>
      <c r="Q26" s="120" t="s">
        <v>333</v>
      </c>
      <c r="R26" s="120" t="s">
        <v>334</v>
      </c>
      <c r="S26" s="120" t="s">
        <v>335</v>
      </c>
    </row>
    <row r="27" spans="2:22" x14ac:dyDescent="0.35">
      <c r="B27" s="110">
        <v>45495</v>
      </c>
      <c r="C27">
        <v>2595.75</v>
      </c>
      <c r="D27" s="83">
        <f t="shared" si="0"/>
        <v>1.5790091570791143E-2</v>
      </c>
      <c r="F27" s="110">
        <v>45495</v>
      </c>
      <c r="G27" s="112">
        <v>24595.75</v>
      </c>
      <c r="H27" s="83">
        <f t="shared" si="1"/>
        <v>1.8440688352987955E-2</v>
      </c>
      <c r="N27" t="s">
        <v>328</v>
      </c>
      <c r="O27">
        <v>1</v>
      </c>
      <c r="P27">
        <v>1.8962643466075554E-2</v>
      </c>
      <c r="Q27">
        <v>1.8962643466075554E-2</v>
      </c>
      <c r="R27">
        <v>1515.7679523882803</v>
      </c>
      <c r="S27">
        <v>4.9467261836405077E-63</v>
      </c>
    </row>
    <row r="28" spans="2:22" x14ac:dyDescent="0.35">
      <c r="B28" s="110">
        <v>45502</v>
      </c>
      <c r="C28">
        <v>2550.9</v>
      </c>
      <c r="D28" s="83">
        <f t="shared" si="0"/>
        <v>-1.727824328228833E-2</v>
      </c>
      <c r="F28" s="110">
        <v>45502</v>
      </c>
      <c r="G28" s="112">
        <v>24250.9</v>
      </c>
      <c r="H28" s="83">
        <f t="shared" si="1"/>
        <v>-1.4020714960917946E-2</v>
      </c>
      <c r="N28" t="s">
        <v>329</v>
      </c>
      <c r="O28">
        <v>102</v>
      </c>
      <c r="P28">
        <v>1.2760460006375983E-3</v>
      </c>
      <c r="Q28">
        <v>1.2510254908211749E-5</v>
      </c>
    </row>
    <row r="29" spans="2:22" ht="15" thickBot="1" x14ac:dyDescent="0.4">
      <c r="B29" s="110">
        <v>45509</v>
      </c>
      <c r="C29">
        <v>2578.6</v>
      </c>
      <c r="D29" s="83">
        <f t="shared" si="0"/>
        <v>1.085891254067195E-2</v>
      </c>
      <c r="F29" s="110">
        <v>45509</v>
      </c>
      <c r="G29" s="112">
        <v>24480.6</v>
      </c>
      <c r="H29" s="83">
        <f t="shared" si="1"/>
        <v>9.4718134172337987E-3</v>
      </c>
      <c r="N29" s="119" t="s">
        <v>15</v>
      </c>
      <c r="O29" s="119">
        <v>103</v>
      </c>
      <c r="P29" s="119">
        <v>2.0238689466713151E-2</v>
      </c>
      <c r="Q29" s="119"/>
      <c r="R29" s="119"/>
      <c r="S29" s="119"/>
    </row>
    <row r="30" spans="2:22" ht="15" thickBot="1" x14ac:dyDescent="0.4">
      <c r="B30" s="110">
        <v>45516</v>
      </c>
      <c r="C30">
        <v>2605.1</v>
      </c>
      <c r="D30" s="83">
        <f t="shared" si="0"/>
        <v>1.0276894438842721E-2</v>
      </c>
      <c r="F30" s="110">
        <v>45516</v>
      </c>
      <c r="G30" s="112">
        <v>24720.1</v>
      </c>
      <c r="H30" s="83">
        <f t="shared" si="1"/>
        <v>9.7832569463167651E-3</v>
      </c>
    </row>
    <row r="31" spans="2:22" x14ac:dyDescent="0.35">
      <c r="B31" s="110">
        <v>45523</v>
      </c>
      <c r="C31">
        <v>2620.4499999999998</v>
      </c>
      <c r="D31" s="83">
        <f t="shared" si="0"/>
        <v>5.8922882039076363E-3</v>
      </c>
      <c r="F31" s="110">
        <v>45523</v>
      </c>
      <c r="G31" s="112">
        <v>24920.45</v>
      </c>
      <c r="H31" s="83">
        <f t="shared" si="1"/>
        <v>8.104740676615485E-3</v>
      </c>
      <c r="N31" s="120"/>
      <c r="O31" s="120" t="s">
        <v>336</v>
      </c>
      <c r="P31" s="120" t="s">
        <v>325</v>
      </c>
      <c r="Q31" s="120" t="s">
        <v>337</v>
      </c>
      <c r="R31" s="120" t="s">
        <v>338</v>
      </c>
      <c r="S31" s="120" t="s">
        <v>339</v>
      </c>
      <c r="T31" s="120" t="s">
        <v>340</v>
      </c>
      <c r="U31" s="120" t="s">
        <v>341</v>
      </c>
      <c r="V31" s="120" t="s">
        <v>342</v>
      </c>
    </row>
    <row r="32" spans="2:22" x14ac:dyDescent="0.35">
      <c r="B32" s="110">
        <v>45530</v>
      </c>
      <c r="C32">
        <v>2582.3000000000002</v>
      </c>
      <c r="D32" s="83">
        <f t="shared" si="0"/>
        <v>-1.4558568184853571E-2</v>
      </c>
      <c r="F32" s="110">
        <v>45530</v>
      </c>
      <c r="G32" s="112">
        <v>24680.3</v>
      </c>
      <c r="H32" s="83">
        <f t="shared" si="1"/>
        <v>-9.6366638644166391E-3</v>
      </c>
      <c r="N32" t="s">
        <v>330</v>
      </c>
      <c r="O32">
        <v>-8.6396817978624048E-4</v>
      </c>
      <c r="P32">
        <v>3.4684012870461116E-4</v>
      </c>
      <c r="Q32">
        <v>-2.4909694936771434</v>
      </c>
      <c r="R32">
        <v>1.4352908346091204E-2</v>
      </c>
      <c r="S32">
        <v>-1.5519239305511762E-3</v>
      </c>
      <c r="T32">
        <v>-1.7601242902130483E-4</v>
      </c>
      <c r="U32">
        <v>-1.5519239305511762E-3</v>
      </c>
      <c r="V32">
        <v>-1.7601242902130483E-4</v>
      </c>
    </row>
    <row r="33" spans="2:22" ht="15" thickBot="1" x14ac:dyDescent="0.4">
      <c r="B33" s="110">
        <v>45537</v>
      </c>
      <c r="C33">
        <v>2595.8000000000002</v>
      </c>
      <c r="D33" s="83">
        <f t="shared" si="0"/>
        <v>5.2278976106572284E-3</v>
      </c>
      <c r="F33" s="110">
        <v>45537</v>
      </c>
      <c r="G33" s="112">
        <v>24850.799999999999</v>
      </c>
      <c r="H33" s="83">
        <f t="shared" si="1"/>
        <v>6.9083439018164938E-3</v>
      </c>
      <c r="N33" s="119" t="s">
        <v>343</v>
      </c>
      <c r="O33" s="119">
        <v>0.97863212020339718</v>
      </c>
      <c r="P33" s="119">
        <v>2.513640155132231E-2</v>
      </c>
      <c r="Q33" s="119">
        <v>38.932864682531132</v>
      </c>
      <c r="R33" s="119">
        <v>4.9467261836405077E-63</v>
      </c>
      <c r="S33" s="119">
        <v>0.9287741869090167</v>
      </c>
      <c r="T33" s="119">
        <v>1.0284900534977777</v>
      </c>
      <c r="U33" s="119">
        <v>0.9287741869090167</v>
      </c>
      <c r="V33" s="119">
        <v>1.0284900534977777</v>
      </c>
    </row>
    <row r="34" spans="2:22" x14ac:dyDescent="0.35">
      <c r="B34" s="110">
        <v>45544</v>
      </c>
      <c r="C34">
        <v>2628.6</v>
      </c>
      <c r="D34" s="83">
        <f t="shared" si="0"/>
        <v>1.263579628630862E-2</v>
      </c>
      <c r="F34" s="110">
        <v>45544</v>
      </c>
      <c r="G34" s="112">
        <v>25120.6</v>
      </c>
      <c r="H34" s="83">
        <f t="shared" si="1"/>
        <v>1.0856793342669091E-2</v>
      </c>
    </row>
    <row r="35" spans="2:22" x14ac:dyDescent="0.35">
      <c r="B35" s="110">
        <v>45551</v>
      </c>
      <c r="C35">
        <v>2655.9</v>
      </c>
      <c r="D35" s="83">
        <f t="shared" si="0"/>
        <v>1.0385756676557945E-2</v>
      </c>
      <c r="F35" s="110">
        <v>45551</v>
      </c>
      <c r="G35" s="112">
        <v>25355.9</v>
      </c>
      <c r="H35" s="83">
        <f t="shared" si="1"/>
        <v>9.3668144869152314E-3</v>
      </c>
    </row>
    <row r="36" spans="2:22" x14ac:dyDescent="0.35">
      <c r="B36" s="110">
        <v>45558</v>
      </c>
      <c r="C36">
        <v>2685.4</v>
      </c>
      <c r="D36" s="83">
        <f t="shared" si="0"/>
        <v>1.1107345909108002E-2</v>
      </c>
      <c r="F36" s="110">
        <v>45558</v>
      </c>
      <c r="G36" s="112">
        <v>25585.4</v>
      </c>
      <c r="H36" s="83">
        <f t="shared" si="1"/>
        <v>9.0511478590782346E-3</v>
      </c>
    </row>
    <row r="37" spans="2:22" x14ac:dyDescent="0.35">
      <c r="B37" s="110">
        <v>45565</v>
      </c>
      <c r="C37">
        <v>2598.75</v>
      </c>
      <c r="D37" s="83">
        <f t="shared" si="0"/>
        <v>-3.2267073806509283E-2</v>
      </c>
      <c r="F37" s="110">
        <v>45565</v>
      </c>
      <c r="G37" s="112">
        <v>24980.75</v>
      </c>
      <c r="H37" s="83">
        <f t="shared" si="1"/>
        <v>-2.3632618602796973E-2</v>
      </c>
    </row>
    <row r="38" spans="2:22" x14ac:dyDescent="0.35">
      <c r="B38" s="110">
        <v>45572</v>
      </c>
      <c r="C38">
        <v>2555.6</v>
      </c>
      <c r="D38" s="83">
        <f t="shared" si="0"/>
        <v>-1.6604136604136621E-2</v>
      </c>
      <c r="F38" s="110">
        <v>45572</v>
      </c>
      <c r="G38" s="112">
        <v>24755.599999999999</v>
      </c>
      <c r="H38" s="83">
        <f t="shared" si="1"/>
        <v>-9.0129399637721708E-3</v>
      </c>
    </row>
    <row r="39" spans="2:22" x14ac:dyDescent="0.35">
      <c r="B39" s="110">
        <v>45579</v>
      </c>
      <c r="C39">
        <v>2538.4499999999998</v>
      </c>
      <c r="D39" s="83">
        <f t="shared" si="0"/>
        <v>-6.7107528564720464E-3</v>
      </c>
      <c r="F39" s="110">
        <v>45579</v>
      </c>
      <c r="G39" s="112">
        <v>24580.45</v>
      </c>
      <c r="H39" s="83">
        <f t="shared" si="1"/>
        <v>-7.0751668309392279E-3</v>
      </c>
    </row>
    <row r="40" spans="2:22" x14ac:dyDescent="0.35">
      <c r="B40" s="110">
        <v>45586</v>
      </c>
      <c r="C40">
        <v>2505.3000000000002</v>
      </c>
      <c r="D40" s="83">
        <f t="shared" si="0"/>
        <v>-1.3059150268864728E-2</v>
      </c>
      <c r="F40" s="110">
        <v>45586</v>
      </c>
      <c r="G40" s="112">
        <v>24305.3</v>
      </c>
      <c r="H40" s="83">
        <f t="shared" si="1"/>
        <v>-1.1193855279297171E-2</v>
      </c>
    </row>
    <row r="41" spans="2:22" x14ac:dyDescent="0.35">
      <c r="B41" s="110">
        <v>45593</v>
      </c>
      <c r="C41">
        <v>2472.15</v>
      </c>
      <c r="D41" s="83">
        <f t="shared" si="0"/>
        <v>-1.3231948269668337E-2</v>
      </c>
      <c r="F41" s="110">
        <v>45593</v>
      </c>
      <c r="G41" s="112">
        <v>24020.15</v>
      </c>
      <c r="H41" s="83">
        <f t="shared" si="1"/>
        <v>-1.1732009067980997E-2</v>
      </c>
    </row>
    <row r="42" spans="2:22" x14ac:dyDescent="0.35">
      <c r="B42" s="110">
        <v>45600</v>
      </c>
      <c r="C42">
        <v>2438.9</v>
      </c>
      <c r="D42" s="83">
        <f t="shared" si="0"/>
        <v>-1.3449831118661937E-2</v>
      </c>
      <c r="F42" s="110">
        <v>45600</v>
      </c>
      <c r="G42" s="112">
        <v>23780.9</v>
      </c>
      <c r="H42" s="83">
        <f t="shared" si="1"/>
        <v>-9.9603874247246038E-3</v>
      </c>
    </row>
    <row r="43" spans="2:22" x14ac:dyDescent="0.35">
      <c r="B43" s="110">
        <v>45607</v>
      </c>
      <c r="C43">
        <v>2405.6999999999998</v>
      </c>
      <c r="D43" s="83">
        <f t="shared" si="0"/>
        <v>-1.3612694247406742E-2</v>
      </c>
      <c r="F43" s="110">
        <v>45607</v>
      </c>
      <c r="G43" s="112">
        <v>23505.7</v>
      </c>
      <c r="H43" s="83">
        <f t="shared" si="1"/>
        <v>-1.1572312233767423E-2</v>
      </c>
    </row>
    <row r="44" spans="2:22" x14ac:dyDescent="0.35">
      <c r="B44" s="110">
        <v>45614</v>
      </c>
      <c r="C44">
        <v>2422.5</v>
      </c>
      <c r="D44" s="83">
        <f t="shared" si="0"/>
        <v>6.9834143908218405E-3</v>
      </c>
      <c r="F44" s="110">
        <v>45614</v>
      </c>
      <c r="G44" s="112">
        <v>23680.5</v>
      </c>
      <c r="H44" s="83">
        <f t="shared" si="1"/>
        <v>7.4364941269564611E-3</v>
      </c>
    </row>
    <row r="45" spans="2:22" x14ac:dyDescent="0.35">
      <c r="B45" s="110">
        <v>45621</v>
      </c>
      <c r="C45">
        <v>2455.6</v>
      </c>
      <c r="D45" s="83">
        <f t="shared" si="0"/>
        <v>1.3663570691434535E-2</v>
      </c>
      <c r="F45" s="110">
        <v>45621</v>
      </c>
      <c r="G45" s="112">
        <v>23955.599999999999</v>
      </c>
      <c r="H45" s="83">
        <f t="shared" si="1"/>
        <v>1.1617153354025467E-2</v>
      </c>
    </row>
    <row r="46" spans="2:22" x14ac:dyDescent="0.35">
      <c r="B46" s="110">
        <v>45628</v>
      </c>
      <c r="C46">
        <v>2438.4</v>
      </c>
      <c r="D46" s="83">
        <f t="shared" si="0"/>
        <v>-7.004398110441401E-3</v>
      </c>
      <c r="F46" s="110">
        <v>45628</v>
      </c>
      <c r="G46" s="112">
        <v>23780.400000000001</v>
      </c>
      <c r="H46" s="83">
        <f t="shared" si="1"/>
        <v>-7.3135300305564588E-3</v>
      </c>
    </row>
    <row r="47" spans="2:22" x14ac:dyDescent="0.35">
      <c r="B47" s="110">
        <v>45635</v>
      </c>
      <c r="C47">
        <v>2392.9</v>
      </c>
      <c r="D47" s="83">
        <f t="shared" si="0"/>
        <v>-1.8659776902887115E-2</v>
      </c>
      <c r="F47" s="110">
        <v>45635</v>
      </c>
      <c r="G47" s="112">
        <v>23420.9</v>
      </c>
      <c r="H47" s="83">
        <f t="shared" si="1"/>
        <v>-1.5117491715866849E-2</v>
      </c>
    </row>
    <row r="48" spans="2:22" x14ac:dyDescent="0.35">
      <c r="B48" s="110">
        <v>45642</v>
      </c>
      <c r="C48">
        <v>2375.6</v>
      </c>
      <c r="D48" s="83">
        <f t="shared" si="0"/>
        <v>-7.2297212587237869E-3</v>
      </c>
      <c r="F48" s="110">
        <v>45642</v>
      </c>
      <c r="G48" s="112">
        <v>23275.599999999999</v>
      </c>
      <c r="H48" s="83">
        <f t="shared" si="1"/>
        <v>-6.2038606543729502E-3</v>
      </c>
    </row>
    <row r="49" spans="2:8" x14ac:dyDescent="0.35">
      <c r="B49" s="110">
        <v>45649</v>
      </c>
      <c r="C49">
        <v>2358.75</v>
      </c>
      <c r="D49" s="83">
        <f t="shared" si="0"/>
        <v>-7.0929449402256095E-3</v>
      </c>
      <c r="F49" s="110">
        <v>45649</v>
      </c>
      <c r="G49" s="112">
        <v>23120.75</v>
      </c>
      <c r="H49" s="83">
        <f t="shared" si="1"/>
        <v>-6.6528897214249705E-3</v>
      </c>
    </row>
    <row r="50" spans="2:8" x14ac:dyDescent="0.35">
      <c r="B50" s="110">
        <v>45656</v>
      </c>
      <c r="C50">
        <v>2345.3000000000002</v>
      </c>
      <c r="D50" s="83">
        <f t="shared" si="0"/>
        <v>-5.7021727609961603E-3</v>
      </c>
      <c r="F50" s="110">
        <v>45656</v>
      </c>
      <c r="G50" s="112">
        <v>22945.3</v>
      </c>
      <c r="H50" s="83">
        <f t="shared" si="1"/>
        <v>-7.5884216558719242E-3</v>
      </c>
    </row>
    <row r="51" spans="2:8" x14ac:dyDescent="0.35">
      <c r="B51" s="110">
        <v>45663</v>
      </c>
      <c r="C51">
        <v>2328.1999999999998</v>
      </c>
      <c r="D51" s="83">
        <f t="shared" si="0"/>
        <v>-7.2911781008827559E-3</v>
      </c>
      <c r="F51" s="110">
        <v>45663</v>
      </c>
      <c r="G51" s="112">
        <v>22680.2</v>
      </c>
      <c r="H51" s="83">
        <f t="shared" si="1"/>
        <v>-1.1553564346511003E-2</v>
      </c>
    </row>
    <row r="52" spans="2:8" x14ac:dyDescent="0.35">
      <c r="B52" s="110">
        <v>45670</v>
      </c>
      <c r="C52">
        <v>2305.6</v>
      </c>
      <c r="D52" s="83">
        <f t="shared" si="0"/>
        <v>-9.7070698393608712E-3</v>
      </c>
      <c r="F52" s="110">
        <v>45670</v>
      </c>
      <c r="G52" s="112">
        <v>22405.599999999999</v>
      </c>
      <c r="H52" s="83">
        <f t="shared" si="1"/>
        <v>-1.2107477006375711E-2</v>
      </c>
    </row>
    <row r="53" spans="2:8" x14ac:dyDescent="0.35">
      <c r="B53" s="110">
        <v>45677</v>
      </c>
      <c r="C53">
        <v>2312.4</v>
      </c>
      <c r="D53" s="83">
        <f t="shared" si="0"/>
        <v>2.9493407356002699E-3</v>
      </c>
      <c r="F53" s="110">
        <v>45677</v>
      </c>
      <c r="G53" s="112">
        <v>22520.400000000001</v>
      </c>
      <c r="H53" s="83">
        <f t="shared" si="1"/>
        <v>5.1237190702326796E-3</v>
      </c>
    </row>
    <row r="54" spans="2:8" x14ac:dyDescent="0.35">
      <c r="B54" s="110">
        <v>45684</v>
      </c>
      <c r="C54">
        <v>2350.75</v>
      </c>
      <c r="D54" s="83">
        <f t="shared" si="0"/>
        <v>1.6584500951392522E-2</v>
      </c>
      <c r="F54" s="110">
        <v>45684</v>
      </c>
      <c r="G54" s="112">
        <v>22950.75</v>
      </c>
      <c r="H54" s="83">
        <f t="shared" si="1"/>
        <v>1.9109340864283064E-2</v>
      </c>
    </row>
    <row r="55" spans="2:8" x14ac:dyDescent="0.35">
      <c r="B55" s="110">
        <v>45691</v>
      </c>
      <c r="C55">
        <v>2298.3000000000002</v>
      </c>
      <c r="D55" s="83">
        <f t="shared" si="0"/>
        <v>-2.2312028076145851E-2</v>
      </c>
      <c r="F55" s="110">
        <v>45691</v>
      </c>
      <c r="G55" s="112">
        <v>22380.3</v>
      </c>
      <c r="H55" s="83">
        <f t="shared" si="1"/>
        <v>-2.4855396882454861E-2</v>
      </c>
    </row>
    <row r="56" spans="2:8" x14ac:dyDescent="0.35">
      <c r="B56" s="110">
        <v>45698</v>
      </c>
      <c r="C56">
        <v>2245.4</v>
      </c>
      <c r="D56" s="83">
        <f t="shared" si="0"/>
        <v>-2.3017012574511608E-2</v>
      </c>
      <c r="F56" s="110">
        <v>45698</v>
      </c>
      <c r="G56" s="112">
        <v>21845.4</v>
      </c>
      <c r="H56" s="83">
        <f t="shared" si="1"/>
        <v>-2.390048390772237E-2</v>
      </c>
    </row>
    <row r="57" spans="2:8" x14ac:dyDescent="0.35">
      <c r="B57" s="110">
        <v>45705</v>
      </c>
      <c r="C57">
        <v>2238.75</v>
      </c>
      <c r="D57" s="83">
        <f t="shared" si="0"/>
        <v>-2.9616104034916324E-3</v>
      </c>
      <c r="F57" s="110">
        <v>45705</v>
      </c>
      <c r="G57" s="112">
        <v>21780.75</v>
      </c>
      <c r="H57" s="83">
        <f t="shared" si="1"/>
        <v>-2.9594331071988167E-3</v>
      </c>
    </row>
    <row r="58" spans="2:8" x14ac:dyDescent="0.35">
      <c r="B58" s="110">
        <v>45712</v>
      </c>
      <c r="C58">
        <v>2222.6</v>
      </c>
      <c r="D58" s="83">
        <f t="shared" si="0"/>
        <v>-7.2138470128420007E-3</v>
      </c>
      <c r="F58" s="110">
        <v>45712</v>
      </c>
      <c r="G58" s="112">
        <v>21550.6</v>
      </c>
      <c r="H58" s="83">
        <f t="shared" si="1"/>
        <v>-1.0566670110074283E-2</v>
      </c>
    </row>
    <row r="59" spans="2:8" x14ac:dyDescent="0.35">
      <c r="B59" s="110">
        <v>45719</v>
      </c>
      <c r="C59">
        <v>2250.8000000000002</v>
      </c>
      <c r="D59" s="83">
        <f t="shared" si="0"/>
        <v>1.2687843066678806E-2</v>
      </c>
      <c r="F59" s="110">
        <v>45719</v>
      </c>
      <c r="G59" s="112">
        <v>21850.799999999999</v>
      </c>
      <c r="H59" s="83">
        <f t="shared" si="1"/>
        <v>1.3930006589143673E-2</v>
      </c>
    </row>
    <row r="60" spans="2:8" x14ac:dyDescent="0.35">
      <c r="B60" s="110">
        <v>45726</v>
      </c>
      <c r="C60">
        <v>2262.3000000000002</v>
      </c>
      <c r="D60" s="83">
        <f t="shared" si="0"/>
        <v>5.1092944730761758E-3</v>
      </c>
      <c r="F60" s="110">
        <v>45726</v>
      </c>
      <c r="G60" s="112">
        <v>22120.3</v>
      </c>
      <c r="H60" s="83">
        <f t="shared" si="1"/>
        <v>1.233364453475394E-2</v>
      </c>
    </row>
    <row r="61" spans="2:8" x14ac:dyDescent="0.35">
      <c r="B61" s="110">
        <v>45733</v>
      </c>
      <c r="C61">
        <v>2255.9</v>
      </c>
      <c r="D61" s="83">
        <f t="shared" si="0"/>
        <v>-2.8289793572913169E-3</v>
      </c>
      <c r="F61" s="110">
        <v>45733</v>
      </c>
      <c r="G61" s="112">
        <v>22005.9</v>
      </c>
      <c r="H61" s="83">
        <f t="shared" si="1"/>
        <v>-5.1717200942119623E-3</v>
      </c>
    </row>
    <row r="62" spans="2:8" x14ac:dyDescent="0.35">
      <c r="B62" s="110">
        <v>45740</v>
      </c>
      <c r="C62">
        <v>2260.25</v>
      </c>
      <c r="D62" s="83">
        <f t="shared" si="0"/>
        <v>1.9282769626312035E-3</v>
      </c>
      <c r="F62" s="110">
        <v>45740</v>
      </c>
      <c r="G62" s="112">
        <v>22160.25</v>
      </c>
      <c r="H62" s="83">
        <f t="shared" si="1"/>
        <v>7.0140280561121759E-3</v>
      </c>
    </row>
    <row r="63" spans="2:8" x14ac:dyDescent="0.35">
      <c r="B63" s="110">
        <v>45747</v>
      </c>
      <c r="C63">
        <v>2258.4</v>
      </c>
      <c r="D63" s="83">
        <f t="shared" si="0"/>
        <v>-8.1849352947682696E-4</v>
      </c>
      <c r="F63" s="110">
        <v>45747</v>
      </c>
      <c r="G63" s="112">
        <v>22080.400000000001</v>
      </c>
      <c r="H63" s="83">
        <f t="shared" si="1"/>
        <v>-3.6032986992474703E-3</v>
      </c>
    </row>
    <row r="64" spans="2:8" x14ac:dyDescent="0.35">
      <c r="B64" s="110">
        <v>45754</v>
      </c>
      <c r="C64">
        <v>2295.6</v>
      </c>
      <c r="D64" s="83">
        <f t="shared" si="0"/>
        <v>1.6471838469712896E-2</v>
      </c>
      <c r="F64" s="110">
        <v>45754</v>
      </c>
      <c r="G64" s="112">
        <v>22595.599999999999</v>
      </c>
      <c r="H64" s="83">
        <f t="shared" si="1"/>
        <v>2.3332910635676773E-2</v>
      </c>
    </row>
    <row r="65" spans="2:8" x14ac:dyDescent="0.35">
      <c r="B65" s="110">
        <v>45761</v>
      </c>
      <c r="C65">
        <v>2328.9</v>
      </c>
      <c r="D65" s="83">
        <f t="shared" si="0"/>
        <v>1.450601150026154E-2</v>
      </c>
      <c r="F65" s="110">
        <v>45761</v>
      </c>
      <c r="G65" s="112">
        <v>22980.9</v>
      </c>
      <c r="H65" s="83">
        <f t="shared" si="1"/>
        <v>1.7051992423303686E-2</v>
      </c>
    </row>
    <row r="66" spans="2:8" x14ac:dyDescent="0.35">
      <c r="B66" s="110">
        <v>45768</v>
      </c>
      <c r="C66">
        <v>2345.3000000000002</v>
      </c>
      <c r="D66" s="83">
        <f t="shared" si="0"/>
        <v>7.0419511357293629E-3</v>
      </c>
      <c r="F66" s="110">
        <v>45768</v>
      </c>
      <c r="G66" s="112">
        <v>23145.3</v>
      </c>
      <c r="H66" s="83">
        <f t="shared" si="1"/>
        <v>7.1537668237535712E-3</v>
      </c>
    </row>
    <row r="67" spans="2:8" x14ac:dyDescent="0.35">
      <c r="B67" s="110">
        <v>45775</v>
      </c>
      <c r="C67">
        <v>2362.75</v>
      </c>
      <c r="D67" s="83">
        <f t="shared" si="0"/>
        <v>7.4404127403742137E-3</v>
      </c>
      <c r="F67" s="110">
        <v>45775</v>
      </c>
      <c r="G67" s="112">
        <v>23320.75</v>
      </c>
      <c r="H67" s="83">
        <f t="shared" si="1"/>
        <v>7.5803726890557588E-3</v>
      </c>
    </row>
    <row r="68" spans="2:8" x14ac:dyDescent="0.35">
      <c r="B68" s="110">
        <v>45782</v>
      </c>
      <c r="C68">
        <v>2330.4</v>
      </c>
      <c r="D68" s="83">
        <f t="shared" si="0"/>
        <v>-1.3691672838852975E-2</v>
      </c>
      <c r="F68" s="110">
        <v>45782</v>
      </c>
      <c r="G68" s="112">
        <v>22930.400000000001</v>
      </c>
      <c r="H68" s="83">
        <f t="shared" si="1"/>
        <v>-1.6738312447069581E-2</v>
      </c>
    </row>
    <row r="69" spans="2:8" x14ac:dyDescent="0.35">
      <c r="B69" s="110">
        <v>45789</v>
      </c>
      <c r="C69">
        <v>2365.8000000000002</v>
      </c>
      <c r="D69" s="83">
        <f t="shared" si="0"/>
        <v>1.5190525231719931E-2</v>
      </c>
      <c r="F69" s="110">
        <v>45789</v>
      </c>
      <c r="G69" s="112">
        <v>23365.8</v>
      </c>
      <c r="H69" s="83">
        <f t="shared" si="1"/>
        <v>1.8987893800369804E-2</v>
      </c>
    </row>
    <row r="70" spans="2:8" x14ac:dyDescent="0.35">
      <c r="B70" s="110">
        <v>45796</v>
      </c>
      <c r="C70">
        <v>2382.3000000000002</v>
      </c>
      <c r="D70" s="83">
        <f t="shared" si="0"/>
        <v>6.9743849860512963E-3</v>
      </c>
      <c r="F70" s="110">
        <v>45796</v>
      </c>
      <c r="G70" s="112">
        <v>23520.3</v>
      </c>
      <c r="H70" s="83">
        <f t="shared" si="1"/>
        <v>6.6122281282900985E-3</v>
      </c>
    </row>
    <row r="71" spans="2:8" x14ac:dyDescent="0.35">
      <c r="B71" s="110">
        <v>45803</v>
      </c>
      <c r="C71">
        <v>2358.1</v>
      </c>
      <c r="D71" s="83">
        <f t="shared" si="0"/>
        <v>-1.0158250430256643E-2</v>
      </c>
      <c r="F71" s="110">
        <v>45803</v>
      </c>
      <c r="G71" s="112">
        <v>23210.1</v>
      </c>
      <c r="H71" s="83">
        <f t="shared" si="1"/>
        <v>-1.3188607288172394E-2</v>
      </c>
    </row>
    <row r="72" spans="2:8" x14ac:dyDescent="0.35">
      <c r="B72" s="110">
        <v>45810</v>
      </c>
      <c r="C72">
        <v>2388.5</v>
      </c>
      <c r="D72" s="83">
        <f t="shared" si="0"/>
        <v>1.2891734871294691E-2</v>
      </c>
      <c r="F72" s="110">
        <v>45810</v>
      </c>
      <c r="G72" s="112">
        <v>23580.5</v>
      </c>
      <c r="H72" s="83">
        <f t="shared" si="1"/>
        <v>1.5958569760578412E-2</v>
      </c>
    </row>
    <row r="73" spans="2:8" x14ac:dyDescent="0.35">
      <c r="B73" s="110">
        <v>45817</v>
      </c>
      <c r="C73">
        <v>2355.75</v>
      </c>
      <c r="D73" s="83">
        <f t="shared" si="0"/>
        <v>-1.3711534435838391E-2</v>
      </c>
      <c r="F73" s="110">
        <v>45817</v>
      </c>
      <c r="G73" s="112">
        <v>23255.75</v>
      </c>
      <c r="H73" s="83">
        <f t="shared" si="1"/>
        <v>-1.3771972604482485E-2</v>
      </c>
    </row>
    <row r="74" spans="2:8" x14ac:dyDescent="0.35">
      <c r="B74" s="110">
        <v>45824</v>
      </c>
      <c r="C74">
        <v>2372.9</v>
      </c>
      <c r="D74" s="83">
        <f t="shared" si="0"/>
        <v>7.2800594290565179E-3</v>
      </c>
      <c r="F74" s="110">
        <v>45824</v>
      </c>
      <c r="G74" s="112">
        <v>23420.9</v>
      </c>
      <c r="H74" s="83">
        <f t="shared" si="1"/>
        <v>7.1014695290412266E-3</v>
      </c>
    </row>
    <row r="75" spans="2:8" x14ac:dyDescent="0.35">
      <c r="B75" s="110">
        <v>45831</v>
      </c>
      <c r="C75">
        <v>2385.6</v>
      </c>
      <c r="D75" s="83">
        <f t="shared" si="0"/>
        <v>5.3521008049222107E-3</v>
      </c>
      <c r="F75" s="110">
        <v>45831</v>
      </c>
      <c r="G75" s="112">
        <v>23585.599999999999</v>
      </c>
      <c r="H75" s="83">
        <f t="shared" si="1"/>
        <v>7.0321806591546743E-3</v>
      </c>
    </row>
    <row r="76" spans="2:8" x14ac:dyDescent="0.35">
      <c r="B76" s="110">
        <v>45838</v>
      </c>
      <c r="C76">
        <v>2352.8000000000002</v>
      </c>
      <c r="D76" s="83">
        <f t="shared" si="0"/>
        <v>-1.374916163648543E-2</v>
      </c>
      <c r="F76" s="110">
        <v>45838</v>
      </c>
      <c r="G76" s="112">
        <v>23250.799999999999</v>
      </c>
      <c r="H76" s="83">
        <f t="shared" si="1"/>
        <v>-1.4195102096194234E-2</v>
      </c>
    </row>
    <row r="77" spans="2:8" x14ac:dyDescent="0.35">
      <c r="B77" s="110">
        <v>45845</v>
      </c>
      <c r="C77">
        <v>2365.4</v>
      </c>
      <c r="D77" s="83">
        <f t="shared" ref="D77:D115" si="2">(C77/C76)-1</f>
        <v>5.3553213192791826E-3</v>
      </c>
      <c r="F77" s="110">
        <v>45845</v>
      </c>
      <c r="G77" s="112">
        <v>23465.4</v>
      </c>
      <c r="H77" s="83">
        <f t="shared" ref="H77:H115" si="3">(G77/G76)-1</f>
        <v>9.2297899427118413E-3</v>
      </c>
    </row>
    <row r="78" spans="2:8" x14ac:dyDescent="0.35">
      <c r="B78" s="110">
        <v>45852</v>
      </c>
      <c r="C78">
        <v>2380.6</v>
      </c>
      <c r="D78" s="83">
        <f t="shared" si="2"/>
        <v>6.4259744652066519E-3</v>
      </c>
      <c r="F78" s="110">
        <v>45852</v>
      </c>
      <c r="G78" s="112">
        <v>23680.6</v>
      </c>
      <c r="H78" s="83">
        <f t="shared" si="3"/>
        <v>9.170949568300335E-3</v>
      </c>
    </row>
    <row r="79" spans="2:8" x14ac:dyDescent="0.35">
      <c r="B79" s="110">
        <v>45859</v>
      </c>
      <c r="C79">
        <v>2358.3000000000002</v>
      </c>
      <c r="D79" s="83">
        <f t="shared" si="2"/>
        <v>-9.3673863731831286E-3</v>
      </c>
      <c r="F79" s="110">
        <v>45859</v>
      </c>
      <c r="G79" s="112">
        <v>23380.3</v>
      </c>
      <c r="H79" s="83">
        <f t="shared" si="3"/>
        <v>-1.2681266521963108E-2</v>
      </c>
    </row>
    <row r="80" spans="2:8" x14ac:dyDescent="0.35">
      <c r="B80" s="110">
        <v>45866</v>
      </c>
      <c r="C80">
        <v>2375.1999999999998</v>
      </c>
      <c r="D80" s="83">
        <f t="shared" si="2"/>
        <v>7.1661790272652404E-3</v>
      </c>
      <c r="F80" s="110">
        <v>45866</v>
      </c>
      <c r="G80" s="112">
        <v>23575.200000000001</v>
      </c>
      <c r="H80" s="83">
        <f t="shared" si="3"/>
        <v>8.3360778090957321E-3</v>
      </c>
    </row>
    <row r="81" spans="2:8" x14ac:dyDescent="0.35">
      <c r="B81" s="110">
        <v>45873</v>
      </c>
      <c r="C81">
        <v>2360.9</v>
      </c>
      <c r="D81" s="83">
        <f t="shared" si="2"/>
        <v>-6.0205456382619316E-3</v>
      </c>
      <c r="F81" s="110">
        <v>45873</v>
      </c>
      <c r="G81" s="112">
        <v>23360.9</v>
      </c>
      <c r="H81" s="83">
        <f t="shared" si="3"/>
        <v>-9.090060741796413E-3</v>
      </c>
    </row>
    <row r="82" spans="2:8" x14ac:dyDescent="0.35">
      <c r="B82" s="110">
        <v>45880</v>
      </c>
      <c r="C82">
        <v>2332.4499999999998</v>
      </c>
      <c r="D82" s="83">
        <f t="shared" si="2"/>
        <v>-1.205048922021279E-2</v>
      </c>
      <c r="F82" s="110">
        <v>45880</v>
      </c>
      <c r="G82" s="112">
        <v>23020.45</v>
      </c>
      <c r="H82" s="83">
        <f t="shared" si="3"/>
        <v>-1.4573496740279746E-2</v>
      </c>
    </row>
    <row r="83" spans="2:8" x14ac:dyDescent="0.35">
      <c r="B83" s="110">
        <v>45887</v>
      </c>
      <c r="C83">
        <v>2300.6</v>
      </c>
      <c r="D83" s="83">
        <f t="shared" si="2"/>
        <v>-1.3655169457008731E-2</v>
      </c>
      <c r="F83" s="110">
        <v>45887</v>
      </c>
      <c r="G83" s="112">
        <v>22780.6</v>
      </c>
      <c r="H83" s="83">
        <f t="shared" si="3"/>
        <v>-1.0418997022212939E-2</v>
      </c>
    </row>
    <row r="84" spans="2:8" x14ac:dyDescent="0.35">
      <c r="B84" s="110">
        <v>45894</v>
      </c>
      <c r="C84">
        <v>2325.75</v>
      </c>
      <c r="D84" s="83">
        <f t="shared" si="2"/>
        <v>1.0931930800660794E-2</v>
      </c>
      <c r="F84" s="110">
        <v>45894</v>
      </c>
      <c r="G84" s="112">
        <v>23125.75</v>
      </c>
      <c r="H84" s="83">
        <f t="shared" si="3"/>
        <v>1.515104957727198E-2</v>
      </c>
    </row>
    <row r="85" spans="2:8" x14ac:dyDescent="0.35">
      <c r="B85" s="110">
        <v>45901</v>
      </c>
      <c r="C85">
        <v>2318.3000000000002</v>
      </c>
      <c r="D85" s="83">
        <f t="shared" si="2"/>
        <v>-3.2032677630871031E-3</v>
      </c>
      <c r="F85" s="110">
        <v>45901</v>
      </c>
      <c r="G85" s="112">
        <v>22980.3</v>
      </c>
      <c r="H85" s="83">
        <f t="shared" si="3"/>
        <v>-6.2895257451109909E-3</v>
      </c>
    </row>
    <row r="86" spans="2:8" x14ac:dyDescent="0.35">
      <c r="B86" s="110">
        <v>45908</v>
      </c>
      <c r="C86">
        <v>2348.9</v>
      </c>
      <c r="D86" s="83">
        <f t="shared" si="2"/>
        <v>1.3199327093128543E-2</v>
      </c>
      <c r="F86" s="110">
        <v>45908</v>
      </c>
      <c r="G86" s="112">
        <v>23280.9</v>
      </c>
      <c r="H86" s="83">
        <f t="shared" si="3"/>
        <v>1.3080769180559004E-2</v>
      </c>
    </row>
    <row r="87" spans="2:8" x14ac:dyDescent="0.35">
      <c r="B87" s="110">
        <v>45915</v>
      </c>
      <c r="C87">
        <v>2332.6</v>
      </c>
      <c r="D87" s="83">
        <f t="shared" si="2"/>
        <v>-6.9394184511899493E-3</v>
      </c>
      <c r="F87" s="110">
        <v>45915</v>
      </c>
      <c r="G87" s="112">
        <v>23120.6</v>
      </c>
      <c r="H87" s="83">
        <f t="shared" si="3"/>
        <v>-6.8854726406626376E-3</v>
      </c>
    </row>
    <row r="88" spans="2:8" x14ac:dyDescent="0.35">
      <c r="B88" s="110">
        <v>45922</v>
      </c>
      <c r="C88">
        <v>2315.3000000000002</v>
      </c>
      <c r="D88" s="83">
        <f t="shared" si="2"/>
        <v>-7.4166166509472831E-3</v>
      </c>
      <c r="F88" s="110">
        <v>45922</v>
      </c>
      <c r="G88" s="112">
        <v>22950.3</v>
      </c>
      <c r="H88" s="83">
        <f t="shared" si="3"/>
        <v>-7.3657258029635742E-3</v>
      </c>
    </row>
    <row r="89" spans="2:8" x14ac:dyDescent="0.35">
      <c r="B89" s="110">
        <v>45929</v>
      </c>
      <c r="C89">
        <v>2300.75</v>
      </c>
      <c r="D89" s="83">
        <f t="shared" si="2"/>
        <v>-6.2842828143222507E-3</v>
      </c>
      <c r="F89" s="110">
        <v>45929</v>
      </c>
      <c r="G89" s="112">
        <v>22800.75</v>
      </c>
      <c r="H89" s="83">
        <f t="shared" si="3"/>
        <v>-6.516254689481138E-3</v>
      </c>
    </row>
    <row r="90" spans="2:8" x14ac:dyDescent="0.35">
      <c r="B90" s="110">
        <v>45936</v>
      </c>
      <c r="C90">
        <v>2285.4</v>
      </c>
      <c r="D90" s="83">
        <f t="shared" si="2"/>
        <v>-6.6717374769096338E-3</v>
      </c>
      <c r="F90" s="110">
        <v>45936</v>
      </c>
      <c r="G90" s="112">
        <v>22685.4</v>
      </c>
      <c r="H90" s="83">
        <f t="shared" si="3"/>
        <v>-5.0590441103910422E-3</v>
      </c>
    </row>
    <row r="91" spans="2:8" x14ac:dyDescent="0.35">
      <c r="B91" s="110">
        <v>45943</v>
      </c>
      <c r="C91">
        <v>2318.1999999999998</v>
      </c>
      <c r="D91" s="83">
        <f t="shared" si="2"/>
        <v>1.4351973396341977E-2</v>
      </c>
      <c r="F91" s="110">
        <v>45943</v>
      </c>
      <c r="G91" s="112">
        <v>22980.2</v>
      </c>
      <c r="H91" s="83">
        <f t="shared" si="3"/>
        <v>1.2995142250081582E-2</v>
      </c>
    </row>
    <row r="92" spans="2:8" x14ac:dyDescent="0.35">
      <c r="B92" s="110">
        <v>45950</v>
      </c>
      <c r="C92">
        <v>2335.6</v>
      </c>
      <c r="D92" s="83">
        <f t="shared" si="2"/>
        <v>7.5058234837375171E-3</v>
      </c>
      <c r="F92" s="110">
        <v>45950</v>
      </c>
      <c r="G92" s="112">
        <v>23155.599999999999</v>
      </c>
      <c r="H92" s="83">
        <f t="shared" si="3"/>
        <v>7.6326576792193901E-3</v>
      </c>
    </row>
    <row r="93" spans="2:8" x14ac:dyDescent="0.35">
      <c r="B93" s="110">
        <v>45957</v>
      </c>
      <c r="C93">
        <v>2352.75</v>
      </c>
      <c r="D93" s="83">
        <f t="shared" si="2"/>
        <v>7.3428669292687765E-3</v>
      </c>
      <c r="F93" s="110">
        <v>45957</v>
      </c>
      <c r="G93" s="112">
        <v>23320.75</v>
      </c>
      <c r="H93" s="83">
        <f t="shared" si="3"/>
        <v>7.1321840073244047E-3</v>
      </c>
    </row>
    <row r="94" spans="2:8" x14ac:dyDescent="0.35">
      <c r="B94" s="110">
        <v>45964</v>
      </c>
      <c r="C94">
        <v>2318.4</v>
      </c>
      <c r="D94" s="83">
        <f t="shared" si="2"/>
        <v>-1.4599936244819811E-2</v>
      </c>
      <c r="F94" s="110">
        <v>45964</v>
      </c>
      <c r="G94" s="112">
        <v>22980.400000000001</v>
      </c>
      <c r="H94" s="83">
        <f t="shared" si="3"/>
        <v>-1.4594299068426131E-2</v>
      </c>
    </row>
    <row r="95" spans="2:8" x14ac:dyDescent="0.35">
      <c r="B95" s="110">
        <v>45971</v>
      </c>
      <c r="C95">
        <v>2322.9</v>
      </c>
      <c r="D95" s="83">
        <f t="shared" si="2"/>
        <v>1.9409937888199558E-3</v>
      </c>
      <c r="F95" s="110">
        <v>45971</v>
      </c>
      <c r="G95" s="112">
        <v>23020.9</v>
      </c>
      <c r="H95" s="83">
        <f t="shared" si="3"/>
        <v>1.7623714121599576E-3</v>
      </c>
    </row>
    <row r="96" spans="2:8" x14ac:dyDescent="0.35">
      <c r="B96" s="110">
        <v>45978</v>
      </c>
      <c r="C96">
        <v>2310.6</v>
      </c>
      <c r="D96" s="83">
        <f t="shared" si="2"/>
        <v>-5.2951052563606771E-3</v>
      </c>
      <c r="F96" s="110">
        <v>45978</v>
      </c>
      <c r="G96" s="112">
        <v>22910.6</v>
      </c>
      <c r="H96" s="83">
        <f t="shared" si="3"/>
        <v>-4.7912983419415855E-3</v>
      </c>
    </row>
    <row r="97" spans="2:8" x14ac:dyDescent="0.35">
      <c r="B97" s="110">
        <v>45985</v>
      </c>
      <c r="C97">
        <v>2295.75</v>
      </c>
      <c r="D97" s="83">
        <f t="shared" si="2"/>
        <v>-6.4269021033497298E-3</v>
      </c>
      <c r="F97" s="110">
        <v>45985</v>
      </c>
      <c r="G97" s="112">
        <v>22795.75</v>
      </c>
      <c r="H97" s="83">
        <f t="shared" si="3"/>
        <v>-5.0129634317738203E-3</v>
      </c>
    </row>
    <row r="98" spans="2:8" x14ac:dyDescent="0.35">
      <c r="B98" s="110">
        <v>45992</v>
      </c>
      <c r="C98">
        <v>2282.4</v>
      </c>
      <c r="D98" s="83">
        <f t="shared" si="2"/>
        <v>-5.8150931068278178E-3</v>
      </c>
      <c r="F98" s="110">
        <v>45992</v>
      </c>
      <c r="G98" s="112">
        <v>22680.400000000001</v>
      </c>
      <c r="H98" s="83">
        <f t="shared" si="3"/>
        <v>-5.0601537567308563E-3</v>
      </c>
    </row>
    <row r="99" spans="2:8" x14ac:dyDescent="0.35">
      <c r="B99" s="110">
        <v>45999</v>
      </c>
      <c r="C99">
        <v>2265.6</v>
      </c>
      <c r="D99" s="83">
        <f t="shared" si="2"/>
        <v>-7.3606729758149969E-3</v>
      </c>
      <c r="F99" s="110">
        <v>45999</v>
      </c>
      <c r="G99" s="112">
        <v>22465.599999999999</v>
      </c>
      <c r="H99" s="83">
        <f t="shared" si="3"/>
        <v>-9.4707324385814307E-3</v>
      </c>
    </row>
    <row r="100" spans="2:8" x14ac:dyDescent="0.35">
      <c r="B100" s="110">
        <v>46006</v>
      </c>
      <c r="C100">
        <v>2278.1999999999998</v>
      </c>
      <c r="D100" s="83">
        <f t="shared" si="2"/>
        <v>5.5614406779660452E-3</v>
      </c>
      <c r="F100" s="110">
        <v>46006</v>
      </c>
      <c r="G100" s="112">
        <v>22620.2</v>
      </c>
      <c r="H100" s="83">
        <f t="shared" si="3"/>
        <v>6.8816323623674958E-3</v>
      </c>
    </row>
    <row r="101" spans="2:8" x14ac:dyDescent="0.35">
      <c r="B101" s="110">
        <v>46013</v>
      </c>
      <c r="C101">
        <v>2295.4</v>
      </c>
      <c r="D101" s="83">
        <f t="shared" si="2"/>
        <v>7.5498200333596888E-3</v>
      </c>
      <c r="F101" s="110">
        <v>46013</v>
      </c>
      <c r="G101" s="112">
        <v>22850.400000000001</v>
      </c>
      <c r="H101" s="83">
        <f t="shared" si="3"/>
        <v>1.0176744679534222E-2</v>
      </c>
    </row>
    <row r="102" spans="2:8" x14ac:dyDescent="0.35">
      <c r="B102" s="110">
        <v>46020</v>
      </c>
      <c r="C102">
        <v>2315.9</v>
      </c>
      <c r="D102" s="83">
        <f t="shared" si="2"/>
        <v>8.9309052888384421E-3</v>
      </c>
      <c r="F102" s="110">
        <v>46020</v>
      </c>
      <c r="G102" s="112">
        <v>23180.9</v>
      </c>
      <c r="H102" s="83">
        <f t="shared" si="3"/>
        <v>1.4463641774323355E-2</v>
      </c>
    </row>
    <row r="103" spans="2:8" x14ac:dyDescent="0.35">
      <c r="B103" s="110">
        <v>46027</v>
      </c>
      <c r="C103">
        <v>2384.1</v>
      </c>
      <c r="D103" s="83">
        <f t="shared" si="2"/>
        <v>2.9448594498898917E-2</v>
      </c>
      <c r="F103" s="110">
        <v>46027</v>
      </c>
      <c r="G103" s="112">
        <v>23850.1</v>
      </c>
      <c r="H103" s="83">
        <f t="shared" si="3"/>
        <v>2.8868594403150816E-2</v>
      </c>
    </row>
    <row r="104" spans="2:8" x14ac:dyDescent="0.35">
      <c r="B104" s="110">
        <v>46034</v>
      </c>
      <c r="C104">
        <v>2378.4</v>
      </c>
      <c r="D104" s="83">
        <f t="shared" si="2"/>
        <v>-2.3908393104314918E-3</v>
      </c>
      <c r="F104" s="110">
        <v>46034</v>
      </c>
      <c r="G104" s="112">
        <v>23780.400000000001</v>
      </c>
      <c r="H104" s="83">
        <f t="shared" si="3"/>
        <v>-2.9224196124962853E-3</v>
      </c>
    </row>
    <row r="105" spans="2:8" x14ac:dyDescent="0.35">
      <c r="B105" s="110">
        <v>46041</v>
      </c>
      <c r="C105">
        <v>2413.9</v>
      </c>
      <c r="D105" s="83">
        <f t="shared" si="2"/>
        <v>1.4926000672721207E-2</v>
      </c>
      <c r="F105" s="110">
        <v>46041</v>
      </c>
      <c r="G105" s="112">
        <v>24120.9</v>
      </c>
      <c r="H105" s="83">
        <f t="shared" si="3"/>
        <v>1.4318514406822525E-2</v>
      </c>
    </row>
    <row r="106" spans="2:8" x14ac:dyDescent="0.35">
      <c r="B106" s="110">
        <v>46048</v>
      </c>
      <c r="C106">
        <v>2400.9</v>
      </c>
      <c r="D106" s="83">
        <f t="shared" si="2"/>
        <v>-5.3854757860722913E-3</v>
      </c>
      <c r="F106" s="110">
        <v>46048</v>
      </c>
      <c r="G106" s="112">
        <v>23900.9</v>
      </c>
      <c r="H106" s="83">
        <f t="shared" si="3"/>
        <v>-9.1207210344556033E-3</v>
      </c>
    </row>
    <row r="107" spans="2:8" x14ac:dyDescent="0.35">
      <c r="B107" s="110">
        <v>46055</v>
      </c>
      <c r="C107">
        <v>2357.3000000000002</v>
      </c>
      <c r="D107" s="83">
        <f t="shared" si="2"/>
        <v>-1.8159856720396439E-2</v>
      </c>
      <c r="F107" s="110">
        <v>46055</v>
      </c>
      <c r="G107" s="112">
        <v>23570.3</v>
      </c>
      <c r="H107" s="83">
        <f t="shared" si="3"/>
        <v>-1.3832115108636134E-2</v>
      </c>
    </row>
    <row r="108" spans="2:8" x14ac:dyDescent="0.35">
      <c r="B108" s="110">
        <v>46062</v>
      </c>
      <c r="C108">
        <v>2435</v>
      </c>
      <c r="D108" s="83">
        <f t="shared" si="2"/>
        <v>3.2961438934373977E-2</v>
      </c>
      <c r="F108" s="110">
        <v>46062</v>
      </c>
      <c r="G108" s="112">
        <v>24450</v>
      </c>
      <c r="H108" s="83">
        <f t="shared" si="3"/>
        <v>3.7322393011544275E-2</v>
      </c>
    </row>
    <row r="109" spans="2:8" x14ac:dyDescent="0.35">
      <c r="B109" s="110">
        <v>46069</v>
      </c>
      <c r="C109">
        <v>2319</v>
      </c>
      <c r="D109" s="83">
        <f t="shared" si="2"/>
        <v>-4.7638603696098514E-2</v>
      </c>
      <c r="F109" s="110">
        <v>46069</v>
      </c>
      <c r="G109" s="112">
        <v>23890</v>
      </c>
      <c r="H109" s="83">
        <f t="shared" si="3"/>
        <v>-2.290388548057265E-2</v>
      </c>
    </row>
    <row r="110" spans="2:8" x14ac:dyDescent="0.35">
      <c r="B110" s="110">
        <v>46076</v>
      </c>
      <c r="C110">
        <v>2345.4</v>
      </c>
      <c r="D110" s="83">
        <f t="shared" si="2"/>
        <v>1.1384217335058233E-2</v>
      </c>
      <c r="F110" s="110">
        <v>46076</v>
      </c>
      <c r="G110" s="112">
        <v>24045.4</v>
      </c>
      <c r="H110" s="83">
        <f t="shared" si="3"/>
        <v>6.5048137295939945E-3</v>
      </c>
    </row>
    <row r="111" spans="2:8" x14ac:dyDescent="0.35">
      <c r="B111" s="110">
        <v>46083</v>
      </c>
      <c r="C111">
        <v>2320.6</v>
      </c>
      <c r="D111" s="83">
        <f t="shared" si="2"/>
        <v>-1.0573889315255491E-2</v>
      </c>
      <c r="F111" s="110">
        <v>46083</v>
      </c>
      <c r="G111" s="112">
        <v>23820.6</v>
      </c>
      <c r="H111" s="83">
        <f t="shared" si="3"/>
        <v>-9.3489815099770945E-3</v>
      </c>
    </row>
    <row r="112" spans="2:8" x14ac:dyDescent="0.35">
      <c r="B112" s="110">
        <v>46090</v>
      </c>
      <c r="C112">
        <v>2194.6</v>
      </c>
      <c r="D112" s="83">
        <f t="shared" si="2"/>
        <v>-5.4296302680341246E-2</v>
      </c>
      <c r="F112" s="110">
        <v>46090</v>
      </c>
      <c r="G112" s="112">
        <v>22450.45</v>
      </c>
      <c r="H112" s="83">
        <f t="shared" si="3"/>
        <v>-5.75195419091038E-2</v>
      </c>
    </row>
    <row r="113" spans="2:8" x14ac:dyDescent="0.35">
      <c r="B113" s="110">
        <v>46097</v>
      </c>
      <c r="C113">
        <v>2161.4</v>
      </c>
      <c r="D113" s="83">
        <f t="shared" si="2"/>
        <v>-1.5128041556547789E-2</v>
      </c>
      <c r="F113" s="110">
        <v>46097</v>
      </c>
      <c r="G113" s="112">
        <v>22120.400000000001</v>
      </c>
      <c r="H113" s="83">
        <f t="shared" si="3"/>
        <v>-1.4701264339912923E-2</v>
      </c>
    </row>
    <row r="114" spans="2:8" x14ac:dyDescent="0.35">
      <c r="B114" s="110">
        <v>46104</v>
      </c>
      <c r="C114">
        <v>2150</v>
      </c>
      <c r="D114" s="83">
        <f t="shared" si="2"/>
        <v>-5.274359211622115E-3</v>
      </c>
      <c r="F114" s="110">
        <v>46104</v>
      </c>
      <c r="G114" s="112">
        <v>21950</v>
      </c>
      <c r="H114" s="83">
        <f t="shared" si="3"/>
        <v>-7.7032965045841229E-3</v>
      </c>
    </row>
    <row r="115" spans="2:8" x14ac:dyDescent="0.35">
      <c r="B115" s="110">
        <v>46111</v>
      </c>
      <c r="C115">
        <v>2143.9</v>
      </c>
      <c r="D115" s="83">
        <f t="shared" si="2"/>
        <v>-2.8372093023255607E-3</v>
      </c>
      <c r="F115" s="110">
        <v>46111</v>
      </c>
      <c r="G115" s="112">
        <v>21880.9</v>
      </c>
      <c r="H115" s="83">
        <f t="shared" si="3"/>
        <v>-3.1480637813211532E-3</v>
      </c>
    </row>
  </sheetData>
  <mergeCells count="4">
    <mergeCell ref="F8:H8"/>
    <mergeCell ref="B8:D8"/>
    <mergeCell ref="J8:L8"/>
    <mergeCell ref="B6:L6"/>
  </mergeCells>
  <pageMargins left="0.7" right="0.7" top="0.75" bottom="0.75" header="0.3" footer="0.3"/>
  <pageSetup paperSize="9" scale="35"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799FA-9526-4512-AD8A-FD9E691FE9A2}">
  <dimension ref="B2:J47"/>
  <sheetViews>
    <sheetView showGridLines="0" tabSelected="1" view="pageBreakPreview" zoomScale="60" zoomScaleNormal="68" workbookViewId="0">
      <selection activeCell="D71" sqref="D71"/>
    </sheetView>
  </sheetViews>
  <sheetFormatPr defaultRowHeight="14.5" x14ac:dyDescent="0.35"/>
  <cols>
    <col min="1" max="1" width="1.81640625" customWidth="1"/>
    <col min="2" max="2" width="35.7265625" customWidth="1"/>
    <col min="4" max="4" width="9.26953125" bestFit="1" customWidth="1"/>
    <col min="5" max="5" width="11.26953125" bestFit="1" customWidth="1"/>
    <col min="6" max="8" width="8.81640625" bestFit="1" customWidth="1"/>
    <col min="9" max="9" width="16.26953125" customWidth="1"/>
    <col min="10" max="10" width="8.81640625" bestFit="1" customWidth="1"/>
  </cols>
  <sheetData>
    <row r="2" spans="2:10" ht="3" customHeight="1" thickBot="1" x14ac:dyDescent="0.4"/>
    <row r="3" spans="2:10" ht="28.5" x14ac:dyDescent="0.65">
      <c r="B3" s="206" t="str">
        <f>'Common Size Income Statement'!B3</f>
        <v>HINDUSTAN UNILEVER LTD</v>
      </c>
      <c r="C3" s="207"/>
      <c r="D3" s="207"/>
      <c r="E3" s="207"/>
      <c r="F3" s="207"/>
      <c r="G3" s="207"/>
      <c r="H3" s="207"/>
      <c r="I3" s="207"/>
      <c r="J3" s="207"/>
    </row>
    <row r="4" spans="2:10" ht="15" thickBot="1" x14ac:dyDescent="0.4">
      <c r="B4" s="208" t="str">
        <f>'Common Size Income Statement'!B4</f>
        <v>(HINDUNILVR | BSE Code: 500696)</v>
      </c>
      <c r="C4" s="208"/>
      <c r="D4" s="208"/>
      <c r="E4" s="208"/>
      <c r="F4" s="208"/>
      <c r="G4" s="208"/>
      <c r="H4" s="208"/>
      <c r="I4" s="208"/>
      <c r="J4" s="208"/>
    </row>
    <row r="5" spans="2:10" ht="3.5" customHeight="1" x14ac:dyDescent="0.35"/>
    <row r="6" spans="2:10" ht="18.5" x14ac:dyDescent="0.45">
      <c r="B6" s="282" t="s">
        <v>247</v>
      </c>
      <c r="C6" s="282"/>
      <c r="D6" s="282"/>
      <c r="E6" s="282"/>
      <c r="F6" s="282"/>
      <c r="G6" s="282"/>
      <c r="H6" s="282"/>
      <c r="I6" s="282"/>
      <c r="J6" s="282"/>
    </row>
    <row r="8" spans="2:10" x14ac:dyDescent="0.35">
      <c r="B8" s="91" t="s">
        <v>248</v>
      </c>
    </row>
    <row r="10" spans="2:10" ht="15" thickBot="1" x14ac:dyDescent="0.4">
      <c r="B10" s="224" t="s">
        <v>249</v>
      </c>
      <c r="C10" s="160"/>
      <c r="D10" s="160"/>
      <c r="E10" s="160"/>
      <c r="F10" s="160"/>
      <c r="G10" s="160"/>
      <c r="H10" s="160"/>
      <c r="I10" s="160"/>
      <c r="J10" s="160"/>
    </row>
    <row r="11" spans="2:10" x14ac:dyDescent="0.35">
      <c r="G11" t="s">
        <v>250</v>
      </c>
      <c r="H11" t="s">
        <v>251</v>
      </c>
      <c r="I11" t="s">
        <v>252</v>
      </c>
      <c r="J11" t="s">
        <v>253</v>
      </c>
    </row>
    <row r="12" spans="2:10" ht="17" thickBot="1" x14ac:dyDescent="0.4">
      <c r="B12" s="224" t="s">
        <v>254</v>
      </c>
      <c r="C12" s="160" t="s">
        <v>255</v>
      </c>
      <c r="D12" s="160" t="s">
        <v>256</v>
      </c>
      <c r="E12" s="160" t="s">
        <v>257</v>
      </c>
      <c r="F12" s="160" t="s">
        <v>258</v>
      </c>
      <c r="G12" s="160" t="s">
        <v>259</v>
      </c>
      <c r="H12" s="160" t="s">
        <v>260</v>
      </c>
      <c r="I12" s="160" t="s">
        <v>261</v>
      </c>
      <c r="J12" s="160" t="s">
        <v>262</v>
      </c>
    </row>
    <row r="14" spans="2:10" x14ac:dyDescent="0.35">
      <c r="B14" s="92" t="s">
        <v>367</v>
      </c>
      <c r="C14" s="93" t="s">
        <v>263</v>
      </c>
      <c r="D14" s="123">
        <v>1775</v>
      </c>
      <c r="E14" s="123">
        <v>496227</v>
      </c>
      <c r="F14" s="94">
        <v>0.3</v>
      </c>
      <c r="G14" s="237">
        <f>D14/E14</f>
        <v>3.5769919814923412E-3</v>
      </c>
      <c r="H14" s="237">
        <f>D14/(E14+D14)</f>
        <v>3.5642427138846832E-3</v>
      </c>
      <c r="I14" s="95">
        <f>'Comps Data Beta'!AB8</f>
        <v>0.82152208146024952</v>
      </c>
      <c r="J14" s="238">
        <f>I14/(1+(1-F14)*G14)</f>
        <v>0.81947021458958846</v>
      </c>
    </row>
    <row r="15" spans="2:10" x14ac:dyDescent="0.35">
      <c r="B15" s="92" t="s">
        <v>288</v>
      </c>
      <c r="C15" s="93" t="s">
        <v>263</v>
      </c>
      <c r="D15" s="123">
        <v>363</v>
      </c>
      <c r="E15" s="123">
        <v>374131</v>
      </c>
      <c r="F15" s="94">
        <v>0.3</v>
      </c>
      <c r="G15" s="237">
        <f t="shared" ref="G15:G18" si="0">D15/E15</f>
        <v>9.7024838893328808E-4</v>
      </c>
      <c r="H15" s="237">
        <f t="shared" ref="H15:H18" si="1">D15/(E15+D15)</f>
        <v>9.6930791948602647E-4</v>
      </c>
      <c r="I15" s="95">
        <f>'[1]Comps- Data Beta'!T8</f>
        <v>1.3741248811287583</v>
      </c>
      <c r="J15" s="238">
        <f t="shared" ref="J15:J18" si="2">I15/(1+(1-F15)*G15)</f>
        <v>1.3731922448344858</v>
      </c>
    </row>
    <row r="16" spans="2:10" x14ac:dyDescent="0.35">
      <c r="B16" s="92" t="s">
        <v>308</v>
      </c>
      <c r="C16" s="93" t="s">
        <v>263</v>
      </c>
      <c r="D16" s="123">
        <v>4113</v>
      </c>
      <c r="E16" s="123">
        <v>105174</v>
      </c>
      <c r="F16" s="94">
        <v>0.3</v>
      </c>
      <c r="G16" s="237">
        <f t="shared" si="0"/>
        <v>3.9106623309943522E-2</v>
      </c>
      <c r="H16" s="237">
        <f t="shared" si="1"/>
        <v>3.7634851354689948E-2</v>
      </c>
      <c r="I16" s="95">
        <f>'[1]Comps- Data Beta'!T18</f>
        <v>0.74564326971679606</v>
      </c>
      <c r="J16" s="238">
        <f t="shared" si="2"/>
        <v>0.72577543123884747</v>
      </c>
    </row>
    <row r="17" spans="2:10" x14ac:dyDescent="0.35">
      <c r="B17" s="92" t="s">
        <v>300</v>
      </c>
      <c r="C17" s="93" t="s">
        <v>263</v>
      </c>
      <c r="D17" s="123">
        <v>901</v>
      </c>
      <c r="E17" s="123">
        <v>5825</v>
      </c>
      <c r="F17" s="94">
        <v>0.3</v>
      </c>
      <c r="G17" s="237">
        <f t="shared" si="0"/>
        <v>0.15467811158798284</v>
      </c>
      <c r="H17" s="237">
        <f t="shared" si="1"/>
        <v>0.13395777579542076</v>
      </c>
      <c r="I17" s="95">
        <f>'[1]Comps- Data Beta'!T28</f>
        <v>1.7045000531423518</v>
      </c>
      <c r="J17" s="238">
        <f t="shared" si="2"/>
        <v>1.5379761775724088</v>
      </c>
    </row>
    <row r="18" spans="2:10" x14ac:dyDescent="0.35">
      <c r="B18" s="92" t="s">
        <v>366</v>
      </c>
      <c r="C18" s="93" t="s">
        <v>263</v>
      </c>
      <c r="D18" s="123">
        <v>1301</v>
      </c>
      <c r="E18" s="123">
        <v>73395</v>
      </c>
      <c r="F18" s="94">
        <v>0.3</v>
      </c>
      <c r="G18" s="237">
        <f t="shared" si="0"/>
        <v>1.7726003133728456E-2</v>
      </c>
      <c r="H18" s="237">
        <f t="shared" si="1"/>
        <v>1.7417264646031917E-2</v>
      </c>
      <c r="I18" s="95">
        <f>'[1]Comps- Data Beta'!T38</f>
        <v>0.74922983484379324</v>
      </c>
      <c r="J18" s="238">
        <f t="shared" si="2"/>
        <v>0.74004717980397483</v>
      </c>
    </row>
    <row r="19" spans="2:10" ht="15" thickBot="1" x14ac:dyDescent="0.4"/>
    <row r="20" spans="2:10" x14ac:dyDescent="0.35">
      <c r="E20" s="228" t="s">
        <v>264</v>
      </c>
      <c r="F20" s="229">
        <f>AVERAGE(F14:F18)</f>
        <v>0.3</v>
      </c>
      <c r="G20" s="229">
        <f t="shared" ref="G20:J20" si="3">AVERAGE(G14:G18)</f>
        <v>4.321159568041609E-2</v>
      </c>
      <c r="H20" s="229">
        <f t="shared" si="3"/>
        <v>3.8708688485902663E-2</v>
      </c>
      <c r="I20" s="230">
        <f t="shared" si="3"/>
        <v>1.0790040240583898</v>
      </c>
      <c r="J20" s="230">
        <f t="shared" si="3"/>
        <v>1.0392922496078612</v>
      </c>
    </row>
    <row r="21" spans="2:10" ht="15" thickBot="1" x14ac:dyDescent="0.4">
      <c r="E21" s="224" t="s">
        <v>147</v>
      </c>
      <c r="F21" s="231">
        <f>MEDIAN(F14:F18)</f>
        <v>0.3</v>
      </c>
      <c r="G21" s="231">
        <f t="shared" ref="G21:J21" si="4">MEDIAN(G14:G18)</f>
        <v>1.7726003133728456E-2</v>
      </c>
      <c r="H21" s="231">
        <f t="shared" si="4"/>
        <v>1.7417264646031917E-2</v>
      </c>
      <c r="I21" s="232">
        <f t="shared" si="4"/>
        <v>0.82152208146024952</v>
      </c>
      <c r="J21" s="232">
        <f t="shared" si="4"/>
        <v>0.81947021458958846</v>
      </c>
    </row>
    <row r="24" spans="2:10" ht="15" thickBot="1" x14ac:dyDescent="0.4">
      <c r="B24" s="224" t="s">
        <v>265</v>
      </c>
      <c r="C24" s="160"/>
      <c r="D24" s="160"/>
      <c r="E24" s="160"/>
      <c r="H24" s="224" t="s">
        <v>266</v>
      </c>
      <c r="I24" s="160"/>
      <c r="J24" s="160"/>
    </row>
    <row r="26" spans="2:10" x14ac:dyDescent="0.35">
      <c r="B26" t="s">
        <v>267</v>
      </c>
      <c r="D26" s="83"/>
      <c r="E26" s="94">
        <f>69/1609.91</f>
        <v>4.2859538731978807E-2</v>
      </c>
      <c r="H26" t="s">
        <v>268</v>
      </c>
      <c r="I26" s="83"/>
      <c r="J26" s="94">
        <v>6.6600000000000006E-2</v>
      </c>
    </row>
    <row r="27" spans="2:10" x14ac:dyDescent="0.35">
      <c r="B27" t="s">
        <v>211</v>
      </c>
      <c r="D27" s="97"/>
      <c r="E27" s="97">
        <f>F20</f>
        <v>0.3</v>
      </c>
      <c r="H27" t="s">
        <v>269</v>
      </c>
      <c r="J27" s="97">
        <f>Rm!F8-Wacc!J26</f>
        <v>9.7692307692307703E-2</v>
      </c>
    </row>
    <row r="28" spans="2:10" ht="16.5" x14ac:dyDescent="0.35">
      <c r="B28" s="26" t="s">
        <v>270</v>
      </c>
      <c r="C28" s="26"/>
      <c r="D28" s="98"/>
      <c r="E28" s="235">
        <f>E26*(1-E27)</f>
        <v>3.0001677112385161E-2</v>
      </c>
      <c r="H28" t="s">
        <v>271</v>
      </c>
      <c r="J28" s="87">
        <f>J37</f>
        <v>0.82963836670385693</v>
      </c>
    </row>
    <row r="29" spans="2:10" x14ac:dyDescent="0.35">
      <c r="H29" s="26" t="s">
        <v>266</v>
      </c>
      <c r="I29" s="26"/>
      <c r="J29" s="235">
        <f>J26+(J27*J28)</f>
        <v>0.14764928659337681</v>
      </c>
    </row>
    <row r="32" spans="2:10" ht="15" thickBot="1" x14ac:dyDescent="0.4">
      <c r="B32" s="224" t="s">
        <v>272</v>
      </c>
      <c r="C32" s="160"/>
      <c r="D32" s="160"/>
      <c r="E32" s="160"/>
      <c r="H32" s="224" t="s">
        <v>273</v>
      </c>
      <c r="I32" s="160"/>
      <c r="J32" s="160"/>
    </row>
    <row r="34" spans="2:10" x14ac:dyDescent="0.35">
      <c r="D34" s="53" t="s">
        <v>274</v>
      </c>
      <c r="E34" s="53" t="s">
        <v>275</v>
      </c>
      <c r="F34" s="10"/>
      <c r="H34" t="s">
        <v>276</v>
      </c>
      <c r="J34" s="87">
        <f>J21</f>
        <v>0.81947021458958846</v>
      </c>
    </row>
    <row r="35" spans="2:10" x14ac:dyDescent="0.35">
      <c r="B35" t="s">
        <v>256</v>
      </c>
      <c r="C35" s="99">
        <f>D14</f>
        <v>1775</v>
      </c>
      <c r="D35" s="12">
        <f>C35/$C$37</f>
        <v>3.5642427138846832E-3</v>
      </c>
      <c r="E35" s="94">
        <f>H21</f>
        <v>1.7417264646031917E-2</v>
      </c>
      <c r="H35" t="s">
        <v>277</v>
      </c>
      <c r="J35" s="83">
        <f>E39</f>
        <v>1.7726003133728456E-2</v>
      </c>
    </row>
    <row r="36" spans="2:10" x14ac:dyDescent="0.35">
      <c r="B36" t="s">
        <v>44</v>
      </c>
      <c r="C36" s="99">
        <f>E14</f>
        <v>496227</v>
      </c>
      <c r="D36" s="12">
        <f>C36/$C$37</f>
        <v>0.99643575728611533</v>
      </c>
      <c r="E36" s="83">
        <f>E37-E35</f>
        <v>0.98258273535396812</v>
      </c>
      <c r="H36" t="s">
        <v>211</v>
      </c>
      <c r="J36" s="97">
        <f>E27</f>
        <v>0.3</v>
      </c>
    </row>
    <row r="37" spans="2:10" x14ac:dyDescent="0.35">
      <c r="B37" s="26" t="s">
        <v>278</v>
      </c>
      <c r="C37" s="100">
        <f>SUM(C35:C36)</f>
        <v>498002</v>
      </c>
      <c r="D37" s="101">
        <f>SUM(D35:D36)</f>
        <v>1</v>
      </c>
      <c r="E37" s="102">
        <f>D37</f>
        <v>1</v>
      </c>
      <c r="H37" s="26" t="s">
        <v>273</v>
      </c>
      <c r="I37" s="26"/>
      <c r="J37" s="236">
        <f>J34*(1+(1-J36)*J35)</f>
        <v>0.82963836670385693</v>
      </c>
    </row>
    <row r="39" spans="2:10" ht="15" thickBot="1" x14ac:dyDescent="0.4">
      <c r="B39" t="s">
        <v>279</v>
      </c>
      <c r="D39" s="234">
        <f>D35/D36</f>
        <v>3.5769919814923412E-3</v>
      </c>
      <c r="E39" s="234">
        <f>E35/E36</f>
        <v>1.7726003133728456E-2</v>
      </c>
      <c r="H39" s="224" t="s">
        <v>247</v>
      </c>
      <c r="I39" s="160"/>
      <c r="J39" s="160"/>
    </row>
    <row r="40" spans="2:10" x14ac:dyDescent="0.35">
      <c r="H40" s="10"/>
    </row>
    <row r="41" spans="2:10" x14ac:dyDescent="0.35">
      <c r="B41" s="103" t="s">
        <v>280</v>
      </c>
      <c r="H41" t="s">
        <v>266</v>
      </c>
      <c r="I41" s="104"/>
      <c r="J41" s="105">
        <f>J29</f>
        <v>0.14764928659337681</v>
      </c>
    </row>
    <row r="42" spans="2:10" x14ac:dyDescent="0.35">
      <c r="B42" s="106" t="s">
        <v>281</v>
      </c>
      <c r="H42" t="s">
        <v>282</v>
      </c>
      <c r="I42" s="83"/>
      <c r="J42" s="83">
        <f>E36</f>
        <v>0.98258273535396812</v>
      </c>
    </row>
    <row r="43" spans="2:10" x14ac:dyDescent="0.35">
      <c r="B43" s="106" t="s">
        <v>283</v>
      </c>
      <c r="I43" s="83"/>
      <c r="J43" s="83"/>
    </row>
    <row r="44" spans="2:10" x14ac:dyDescent="0.35">
      <c r="B44" s="106" t="s">
        <v>284</v>
      </c>
      <c r="H44" t="s">
        <v>285</v>
      </c>
      <c r="J44" s="23">
        <f>E28</f>
        <v>3.0001677112385161E-2</v>
      </c>
    </row>
    <row r="45" spans="2:10" x14ac:dyDescent="0.35">
      <c r="B45" s="106" t="s">
        <v>286</v>
      </c>
      <c r="H45" t="s">
        <v>287</v>
      </c>
      <c r="J45" s="83">
        <f>E35</f>
        <v>1.7417264646031917E-2</v>
      </c>
    </row>
    <row r="47" spans="2:10" x14ac:dyDescent="0.35">
      <c r="H47" s="209" t="s">
        <v>219</v>
      </c>
      <c r="I47" s="209"/>
      <c r="J47" s="233">
        <f>(J41*J42)+(J44*J45)</f>
        <v>0.14560018704407335</v>
      </c>
    </row>
  </sheetData>
  <mergeCells count="1">
    <mergeCell ref="B6:J6"/>
  </mergeCells>
  <pageMargins left="0.7" right="0.7" top="0.75" bottom="0.75" header="0.3" footer="0.3"/>
  <pageSetup paperSize="9" scale="68"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69A6D-A5C6-4F88-B0FA-A032847EF418}">
  <dimension ref="B2:L46"/>
  <sheetViews>
    <sheetView showGridLines="0" tabSelected="1" view="pageBreakPreview" zoomScale="60" zoomScaleNormal="76" workbookViewId="0">
      <selection activeCell="D71" sqref="D71"/>
    </sheetView>
  </sheetViews>
  <sheetFormatPr defaultRowHeight="14.5" outlineLevelRow="1" x14ac:dyDescent="0.35"/>
  <cols>
    <col min="1" max="1" width="1.81640625" customWidth="1"/>
    <col min="2" max="2" width="25.453125" bestFit="1" customWidth="1"/>
    <col min="4" max="4" width="16.453125" customWidth="1"/>
    <col min="6" max="7" width="12.90625" bestFit="1" customWidth="1"/>
    <col min="8" max="8" width="9.81640625" customWidth="1"/>
    <col min="9" max="10" width="10.1796875" customWidth="1"/>
    <col min="11" max="11" width="9.36328125" customWidth="1"/>
    <col min="12" max="12" width="9.36328125" bestFit="1" customWidth="1"/>
  </cols>
  <sheetData>
    <row r="2" spans="2:12" ht="4.5" customHeight="1" thickBot="1" x14ac:dyDescent="0.4"/>
    <row r="3" spans="2:12" ht="28.5" x14ac:dyDescent="0.65">
      <c r="B3" s="206" t="str">
        <f>'Intrinsic Growth'!B3</f>
        <v>HINDUSTAN UNILEVER LTD</v>
      </c>
      <c r="C3" s="207"/>
      <c r="D3" s="207"/>
      <c r="E3" s="207"/>
      <c r="F3" s="207"/>
      <c r="G3" s="207"/>
      <c r="H3" s="207"/>
      <c r="I3" s="207"/>
      <c r="J3" s="207"/>
      <c r="K3" s="207"/>
      <c r="L3" s="206"/>
    </row>
    <row r="4" spans="2:12" ht="15" thickBot="1" x14ac:dyDescent="0.4">
      <c r="B4" s="208" t="str">
        <f>'Intrinsic Growth'!B4</f>
        <v>(HINDUNILVR | BSE Code: 500696)</v>
      </c>
      <c r="C4" s="208"/>
      <c r="D4" s="208"/>
      <c r="E4" s="208"/>
      <c r="F4" s="208"/>
      <c r="G4" s="208"/>
      <c r="H4" s="208"/>
      <c r="I4" s="208"/>
      <c r="J4" s="208"/>
      <c r="K4" s="208"/>
      <c r="L4" s="208"/>
    </row>
    <row r="5" spans="2:12" ht="4" customHeight="1" x14ac:dyDescent="0.35"/>
    <row r="6" spans="2:12" ht="15.5" x14ac:dyDescent="0.35">
      <c r="B6" s="289" t="s">
        <v>16375</v>
      </c>
      <c r="C6" s="289"/>
      <c r="D6" s="289"/>
      <c r="E6" s="289"/>
      <c r="F6" s="289"/>
      <c r="G6" s="289"/>
      <c r="H6" s="289"/>
      <c r="I6" s="289"/>
      <c r="J6" s="289"/>
      <c r="K6" s="289"/>
      <c r="L6" s="289"/>
    </row>
    <row r="8" spans="2:12" ht="15.5" x14ac:dyDescent="0.35">
      <c r="B8" s="168" t="s">
        <v>210</v>
      </c>
      <c r="C8" s="273"/>
      <c r="D8" s="273"/>
      <c r="E8" s="273"/>
      <c r="F8" s="274">
        <f>'Intrinsic Growth'!K8</f>
        <v>45717</v>
      </c>
      <c r="G8" s="275">
        <f>F8+366</f>
        <v>46083</v>
      </c>
      <c r="H8" s="275">
        <f t="shared" ref="H8:L8" si="0">G8+366</f>
        <v>46449</v>
      </c>
      <c r="I8" s="275">
        <f t="shared" si="0"/>
        <v>46815</v>
      </c>
      <c r="J8" s="275">
        <f t="shared" si="0"/>
        <v>47181</v>
      </c>
      <c r="K8" s="275">
        <f t="shared" si="0"/>
        <v>47547</v>
      </c>
      <c r="L8" s="275">
        <f t="shared" si="0"/>
        <v>47913</v>
      </c>
    </row>
    <row r="10" spans="2:12" x14ac:dyDescent="0.35">
      <c r="B10" s="62" t="s">
        <v>197</v>
      </c>
      <c r="C10" s="62"/>
      <c r="D10" s="62"/>
      <c r="E10" s="62"/>
      <c r="F10" s="250">
        <f>HistoricalFS!L24-HistoricalFS!L30</f>
        <v>13488</v>
      </c>
      <c r="G10" s="62">
        <f>F10*(1+$D$20)</f>
        <v>13683.30369185332</v>
      </c>
      <c r="H10" s="62">
        <f t="shared" ref="H10:L10" si="1">G10*(1+$D$20)</f>
        <v>13881.435344267993</v>
      </c>
      <c r="I10" s="62">
        <f t="shared" si="1"/>
        <v>14082.435905578692</v>
      </c>
      <c r="J10" s="62">
        <f t="shared" si="1"/>
        <v>14286.346917044237</v>
      </c>
      <c r="K10" s="62">
        <f t="shared" si="1"/>
        <v>14493.210521433029</v>
      </c>
      <c r="L10" s="62">
        <f t="shared" si="1"/>
        <v>14703.069471732795</v>
      </c>
    </row>
    <row r="11" spans="2:12" x14ac:dyDescent="0.35">
      <c r="B11" s="62" t="s">
        <v>211</v>
      </c>
      <c r="C11" s="62"/>
      <c r="D11" s="62"/>
      <c r="E11" s="62"/>
      <c r="F11" s="251">
        <v>0.25</v>
      </c>
      <c r="G11" s="82">
        <f>F11</f>
        <v>0.25</v>
      </c>
      <c r="H11" s="82">
        <f t="shared" ref="H11:L11" si="2">G11</f>
        <v>0.25</v>
      </c>
      <c r="I11" s="82">
        <f t="shared" si="2"/>
        <v>0.25</v>
      </c>
      <c r="J11" s="82">
        <f t="shared" si="2"/>
        <v>0.25</v>
      </c>
      <c r="K11" s="82">
        <f t="shared" si="2"/>
        <v>0.25</v>
      </c>
      <c r="L11" s="82">
        <f t="shared" si="2"/>
        <v>0.25</v>
      </c>
    </row>
    <row r="12" spans="2:12" x14ac:dyDescent="0.35">
      <c r="B12" s="62" t="s">
        <v>204</v>
      </c>
      <c r="C12" s="62"/>
      <c r="D12" s="62"/>
      <c r="E12" s="62"/>
      <c r="F12" s="250">
        <f t="shared" ref="F12:L12" si="3">F10*(1-F11)</f>
        <v>10116</v>
      </c>
      <c r="G12" s="63">
        <f t="shared" si="3"/>
        <v>10262.47776888999</v>
      </c>
      <c r="H12" s="63">
        <f t="shared" si="3"/>
        <v>10411.076508200995</v>
      </c>
      <c r="I12" s="63">
        <f t="shared" si="3"/>
        <v>10561.826929184019</v>
      </c>
      <c r="J12" s="63">
        <f t="shared" si="3"/>
        <v>10714.760187783177</v>
      </c>
      <c r="K12" s="63">
        <f t="shared" si="3"/>
        <v>10869.907891074772</v>
      </c>
      <c r="L12" s="63">
        <f t="shared" si="3"/>
        <v>11027.302103799597</v>
      </c>
    </row>
    <row r="13" spans="2:12" x14ac:dyDescent="0.35">
      <c r="B13" s="62" t="s">
        <v>212</v>
      </c>
      <c r="C13" s="62"/>
      <c r="D13" s="62"/>
      <c r="E13" s="62"/>
      <c r="F13" s="252">
        <f>'Intrinsic Growth'!K60</f>
        <v>6.4927889517720494E-2</v>
      </c>
      <c r="G13" s="81">
        <f>F13</f>
        <v>6.4927889517720494E-2</v>
      </c>
      <c r="H13" s="81">
        <f t="shared" ref="H13:L13" si="4">G13</f>
        <v>6.4927889517720494E-2</v>
      </c>
      <c r="I13" s="81">
        <f t="shared" si="4"/>
        <v>6.4927889517720494E-2</v>
      </c>
      <c r="J13" s="81">
        <f t="shared" si="4"/>
        <v>6.4927889517720494E-2</v>
      </c>
      <c r="K13" s="81">
        <f t="shared" si="4"/>
        <v>6.4927889517720494E-2</v>
      </c>
      <c r="L13" s="81">
        <f t="shared" si="4"/>
        <v>6.4927889517720494E-2</v>
      </c>
    </row>
    <row r="14" spans="2:12" x14ac:dyDescent="0.35">
      <c r="B14" s="62" t="s">
        <v>213</v>
      </c>
      <c r="C14" s="62"/>
      <c r="D14" s="62"/>
      <c r="E14" s="62"/>
      <c r="F14" s="253">
        <f t="shared" ref="F14:L14" si="5">F12*(1-F13)</f>
        <v>9459.189469638739</v>
      </c>
      <c r="G14" s="62">
        <f t="shared" si="5"/>
        <v>9596.156746133438</v>
      </c>
      <c r="H14" s="62">
        <f t="shared" si="5"/>
        <v>9735.1072829159839</v>
      </c>
      <c r="I14" s="62">
        <f t="shared" si="5"/>
        <v>9876.0697972206726</v>
      </c>
      <c r="J14" s="62">
        <f t="shared" si="5"/>
        <v>10019.073422101919</v>
      </c>
      <c r="K14" s="62">
        <f t="shared" si="5"/>
        <v>10164.147712455271</v>
      </c>
      <c r="L14" s="62">
        <f t="shared" si="5"/>
        <v>10311.322651125569</v>
      </c>
    </row>
    <row r="15" spans="2:12" x14ac:dyDescent="0.35">
      <c r="B15" s="62" t="s">
        <v>214</v>
      </c>
      <c r="C15" s="62"/>
      <c r="D15" s="62"/>
      <c r="E15" s="62"/>
      <c r="F15" s="253"/>
      <c r="G15" s="84">
        <v>0.5</v>
      </c>
      <c r="H15" s="62">
        <f>G15+1</f>
        <v>1.5</v>
      </c>
      <c r="I15" s="62">
        <f t="shared" ref="I15:L15" si="6">H15+1</f>
        <v>2.5</v>
      </c>
      <c r="J15" s="62">
        <f t="shared" si="6"/>
        <v>3.5</v>
      </c>
      <c r="K15" s="62">
        <f t="shared" si="6"/>
        <v>4.5</v>
      </c>
      <c r="L15" s="62">
        <f t="shared" si="6"/>
        <v>5.5</v>
      </c>
    </row>
    <row r="16" spans="2:12" x14ac:dyDescent="0.35">
      <c r="B16" s="62" t="s">
        <v>215</v>
      </c>
      <c r="C16" s="62"/>
      <c r="D16" s="62"/>
      <c r="E16" s="62"/>
      <c r="F16" s="253"/>
      <c r="G16" s="85">
        <f>1/(1+$D$22)^G15</f>
        <v>0.93429378966804966</v>
      </c>
      <c r="H16" s="85">
        <f t="shared" ref="H16:L16" si="7">1/(1+$D$22)^H15</f>
        <v>0.81554961341159915</v>
      </c>
      <c r="I16" s="85">
        <f t="shared" si="7"/>
        <v>0.711897241843086</v>
      </c>
      <c r="J16" s="85">
        <f t="shared" si="7"/>
        <v>0.62141858031636121</v>
      </c>
      <c r="K16" s="85">
        <f t="shared" si="7"/>
        <v>0.54243931464411865</v>
      </c>
      <c r="L16" s="85">
        <f t="shared" si="7"/>
        <v>0.47349792779254324</v>
      </c>
    </row>
    <row r="17" spans="2:12" ht="3" customHeight="1" x14ac:dyDescent="0.35"/>
    <row r="18" spans="2:12" ht="15" thickBot="1" x14ac:dyDescent="0.4">
      <c r="B18" s="254" t="s">
        <v>216</v>
      </c>
      <c r="C18" s="254"/>
      <c r="D18" s="254"/>
      <c r="E18" s="254"/>
      <c r="F18" s="254"/>
      <c r="G18" s="254">
        <f>G14*G16</f>
        <v>8965.6296525936305</v>
      </c>
      <c r="H18" s="254">
        <f t="shared" ref="H18:L18" si="8">H14*H16</f>
        <v>7939.4629811025743</v>
      </c>
      <c r="I18" s="254">
        <f t="shared" si="8"/>
        <v>7030.7468488912027</v>
      </c>
      <c r="J18" s="254">
        <f t="shared" si="8"/>
        <v>6226.0383820479619</v>
      </c>
      <c r="K18" s="254">
        <f t="shared" si="8"/>
        <v>5513.4333190858233</v>
      </c>
      <c r="L18" s="254">
        <f t="shared" si="8"/>
        <v>4882.38990810827</v>
      </c>
    </row>
    <row r="20" spans="2:12" outlineLevel="1" x14ac:dyDescent="0.35">
      <c r="B20" s="211" t="s">
        <v>217</v>
      </c>
      <c r="C20" s="211"/>
      <c r="D20" s="249">
        <f>'Intrinsic Growth'!K70</f>
        <v>1.4479811080465577E-2</v>
      </c>
    </row>
    <row r="21" spans="2:12" outlineLevel="1" x14ac:dyDescent="0.35">
      <c r="B21" s="211" t="s">
        <v>218</v>
      </c>
      <c r="C21" s="211"/>
      <c r="D21" s="234">
        <v>0.05</v>
      </c>
    </row>
    <row r="22" spans="2:12" outlineLevel="1" x14ac:dyDescent="0.35">
      <c r="B22" s="211" t="s">
        <v>219</v>
      </c>
      <c r="C22" s="211"/>
      <c r="D22" s="234">
        <f>Wacc!J47</f>
        <v>0.14560018704407335</v>
      </c>
    </row>
    <row r="24" spans="2:12" ht="15.5" x14ac:dyDescent="0.35">
      <c r="B24" s="168" t="s">
        <v>220</v>
      </c>
      <c r="C24" s="164"/>
      <c r="D24" s="164"/>
      <c r="G24" s="168" t="s">
        <v>424</v>
      </c>
      <c r="H24" s="164"/>
      <c r="I24" s="164"/>
      <c r="J24" s="164"/>
      <c r="K24" s="164"/>
      <c r="L24" s="164"/>
    </row>
    <row r="25" spans="2:12" x14ac:dyDescent="0.35">
      <c r="G25" s="137">
        <f>D36</f>
        <v>94182.171524615056</v>
      </c>
      <c r="H25" s="79">
        <v>0.13</v>
      </c>
      <c r="I25" s="107">
        <v>0.14560000000000001</v>
      </c>
      <c r="J25" s="79">
        <v>0.16</v>
      </c>
      <c r="K25" s="79">
        <v>0.18</v>
      </c>
      <c r="L25" s="79">
        <v>0.2</v>
      </c>
    </row>
    <row r="26" spans="2:12" x14ac:dyDescent="0.35">
      <c r="B26" t="s">
        <v>221</v>
      </c>
      <c r="D26" s="87">
        <f>L14*(1+D21)</f>
        <v>10826.888783681849</v>
      </c>
      <c r="G26" s="138">
        <v>0.03</v>
      </c>
      <c r="H26" s="48">
        <f t="dataTable" ref="H26:L30" dt2D="1" dtr="1" r1="D27" r2="D28"/>
        <v>91822.795126966303</v>
      </c>
      <c r="I26" s="48">
        <v>84904.668250252333</v>
      </c>
      <c r="J26" s="48">
        <v>79992.388811165496</v>
      </c>
      <c r="K26" s="48">
        <v>74734.430448587358</v>
      </c>
      <c r="L26" s="48">
        <v>70713.638759557012</v>
      </c>
    </row>
    <row r="27" spans="2:12" x14ac:dyDescent="0.35">
      <c r="B27" t="s">
        <v>219</v>
      </c>
      <c r="D27" s="83">
        <f>D22</f>
        <v>0.14560018704407335</v>
      </c>
      <c r="G27" s="138">
        <v>0.04</v>
      </c>
      <c r="H27" s="48">
        <v>97518.916686425946</v>
      </c>
      <c r="I27" s="48">
        <v>89104.191655406015</v>
      </c>
      <c r="J27" s="48">
        <v>83278.61278777683</v>
      </c>
      <c r="K27" s="48">
        <v>77175.625402641483</v>
      </c>
      <c r="L27" s="48">
        <v>72598.384863789994</v>
      </c>
    </row>
    <row r="28" spans="2:12" x14ac:dyDescent="0.35">
      <c r="B28" t="s">
        <v>222</v>
      </c>
      <c r="D28" s="83">
        <f>D21</f>
        <v>0.05</v>
      </c>
      <c r="G28" s="138">
        <v>0.05</v>
      </c>
      <c r="H28" s="48">
        <v>104639.06863575052</v>
      </c>
      <c r="I28" s="51">
        <v>94182.276442391012</v>
      </c>
      <c r="J28" s="48">
        <v>87162.332032862963</v>
      </c>
      <c r="K28" s="48">
        <v>79992.388811165496</v>
      </c>
      <c r="L28" s="48">
        <v>74734.430448587344</v>
      </c>
    </row>
    <row r="29" spans="2:12" ht="14" customHeight="1" x14ac:dyDescent="0.35">
      <c r="G29" s="138">
        <v>0.06</v>
      </c>
      <c r="H29" s="48">
        <v>113793.54971345351</v>
      </c>
      <c r="I29" s="48">
        <v>100446.82963755006</v>
      </c>
      <c r="J29" s="48">
        <v>91822.795126966303</v>
      </c>
      <c r="K29" s="48">
        <v>83278.61278777683</v>
      </c>
      <c r="L29" s="48">
        <v>77175.625402641483</v>
      </c>
    </row>
    <row r="30" spans="2:12" ht="15" thickBot="1" x14ac:dyDescent="0.4">
      <c r="B30" s="254" t="s">
        <v>223</v>
      </c>
      <c r="C30" s="254"/>
      <c r="D30" s="255">
        <f>D26/(D27-D28)</f>
        <v>113251.75314448355</v>
      </c>
      <c r="G30" s="138">
        <v>7.0000000000000007E-2</v>
      </c>
      <c r="H30" s="48">
        <v>125999.52448372421</v>
      </c>
      <c r="I30" s="48">
        <v>108368.67203777767</v>
      </c>
      <c r="J30" s="48">
        <v>97518.916686425946</v>
      </c>
      <c r="K30" s="48">
        <v>87162.332032862963</v>
      </c>
      <c r="L30" s="48">
        <v>79992.388811165496</v>
      </c>
    </row>
    <row r="32" spans="2:12" ht="15.5" x14ac:dyDescent="0.35">
      <c r="B32" s="168" t="s">
        <v>228</v>
      </c>
      <c r="C32" s="164"/>
      <c r="D32" s="164"/>
    </row>
    <row r="34" spans="2:4" x14ac:dyDescent="0.35">
      <c r="B34" t="s">
        <v>216</v>
      </c>
      <c r="D34" s="87">
        <f>SUM(G18:L18)</f>
        <v>40557.701091829462</v>
      </c>
    </row>
    <row r="35" spans="2:4" x14ac:dyDescent="0.35">
      <c r="B35" t="s">
        <v>224</v>
      </c>
      <c r="D35" s="87">
        <f>D30*L16</f>
        <v>53624.470432785602</v>
      </c>
    </row>
    <row r="36" spans="2:4" x14ac:dyDescent="0.35">
      <c r="B36" s="10" t="s">
        <v>225</v>
      </c>
      <c r="C36" s="10"/>
      <c r="D36" s="86">
        <f>SUM(D34:D35)</f>
        <v>94182.171524615056</v>
      </c>
    </row>
    <row r="37" spans="2:4" x14ac:dyDescent="0.35">
      <c r="B37" s="10"/>
      <c r="C37" s="10"/>
      <c r="D37" s="86"/>
    </row>
    <row r="38" spans="2:4" x14ac:dyDescent="0.35">
      <c r="B38" t="s">
        <v>226</v>
      </c>
      <c r="C38" s="10"/>
      <c r="D38" s="87">
        <f>'Data Sheet'!K69</f>
        <v>7554</v>
      </c>
    </row>
    <row r="39" spans="2:4" x14ac:dyDescent="0.35">
      <c r="B39" t="s">
        <v>227</v>
      </c>
      <c r="C39" s="10"/>
      <c r="D39" s="87">
        <f>SUM('Raw FS'!L7:L9)</f>
        <v>1648</v>
      </c>
    </row>
    <row r="40" spans="2:4" x14ac:dyDescent="0.35">
      <c r="B40" s="10" t="s">
        <v>229</v>
      </c>
      <c r="C40" s="10"/>
      <c r="D40" s="86">
        <f>D36+D38-D39</f>
        <v>100088.17152461506</v>
      </c>
    </row>
    <row r="41" spans="2:4" x14ac:dyDescent="0.35">
      <c r="B41" t="s">
        <v>230</v>
      </c>
      <c r="D41" s="87">
        <f>'Data Sheet'!B6</f>
        <v>234.9591788715486</v>
      </c>
    </row>
    <row r="42" spans="2:4" ht="3" customHeight="1" x14ac:dyDescent="0.35"/>
    <row r="43" spans="2:4" ht="15" thickBot="1" x14ac:dyDescent="0.4">
      <c r="B43" s="254" t="s">
        <v>231</v>
      </c>
      <c r="C43" s="254"/>
      <c r="D43" s="255">
        <f>D40/D41</f>
        <v>425.98110874116105</v>
      </c>
    </row>
    <row r="45" spans="2:4" x14ac:dyDescent="0.35">
      <c r="B45" t="s">
        <v>232</v>
      </c>
      <c r="D45">
        <v>2110</v>
      </c>
    </row>
    <row r="46" spans="2:4" x14ac:dyDescent="0.35">
      <c r="B46" t="s">
        <v>233</v>
      </c>
      <c r="D46" s="88">
        <f>(D45/D43)</f>
        <v>4.9532712993667039</v>
      </c>
    </row>
  </sheetData>
  <mergeCells count="1">
    <mergeCell ref="B6:L6"/>
  </mergeCells>
  <pageMargins left="0.7" right="0.7" top="0.75" bottom="0.75" header="0.3" footer="0.3"/>
  <pageSetup paperSize="9" scale="60" orientation="portrait" r:id="rId1"/>
  <ignoredErrors>
    <ignoredError sqref="D39" formulaRange="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CE404-FEDD-4E8C-AF87-DD78C9A3EC38}">
  <dimension ref="B7:AB113"/>
  <sheetViews>
    <sheetView showGridLines="0" zoomScale="42" workbookViewId="0">
      <selection activeCell="D71" sqref="D71"/>
    </sheetView>
  </sheetViews>
  <sheetFormatPr defaultRowHeight="14.5" x14ac:dyDescent="0.35"/>
  <cols>
    <col min="1" max="1" width="1.81640625" customWidth="1"/>
    <col min="2" max="2" width="11" customWidth="1"/>
    <col min="3" max="4" width="10.81640625" customWidth="1"/>
    <col min="6" max="6" width="10.453125" bestFit="1" customWidth="1"/>
    <col min="7" max="7" width="12.26953125" customWidth="1"/>
    <col min="10" max="10" width="10.453125" bestFit="1" customWidth="1"/>
    <col min="11" max="11" width="11.08984375" customWidth="1"/>
    <col min="14" max="14" width="10.453125" bestFit="1" customWidth="1"/>
    <col min="15" max="15" width="11.7265625" customWidth="1"/>
    <col min="18" max="18" width="10.453125" bestFit="1" customWidth="1"/>
    <col min="19" max="19" width="11.26953125" bestFit="1" customWidth="1"/>
    <col min="25" max="25" width="7.1796875" customWidth="1"/>
    <col min="26" max="26" width="15.1796875" customWidth="1"/>
    <col min="28" max="28" width="7.7265625" customWidth="1"/>
  </cols>
  <sheetData>
    <row r="7" spans="2:28" x14ac:dyDescent="0.35">
      <c r="B7" s="299" t="s">
        <v>306</v>
      </c>
      <c r="C7" s="299"/>
      <c r="D7" s="299"/>
      <c r="F7" s="299" t="s">
        <v>311</v>
      </c>
      <c r="G7" s="299"/>
      <c r="H7" s="299"/>
      <c r="J7" s="299" t="s">
        <v>312</v>
      </c>
      <c r="K7" s="299"/>
      <c r="L7" s="299"/>
      <c r="N7" s="299" t="s">
        <v>313</v>
      </c>
      <c r="O7" s="299"/>
      <c r="P7" s="299"/>
      <c r="R7" s="299" t="s">
        <v>314</v>
      </c>
      <c r="S7" s="299"/>
      <c r="T7" s="299"/>
      <c r="V7" s="299" t="s">
        <v>352</v>
      </c>
      <c r="W7" s="299"/>
      <c r="X7" s="299"/>
      <c r="Z7" s="299" t="s">
        <v>349</v>
      </c>
      <c r="AA7" s="299"/>
      <c r="AB7" s="299"/>
    </row>
    <row r="8" spans="2:28" x14ac:dyDescent="0.35">
      <c r="B8" s="108" t="s">
        <v>303</v>
      </c>
      <c r="C8" s="111" t="s">
        <v>304</v>
      </c>
      <c r="D8" s="109" t="s">
        <v>305</v>
      </c>
      <c r="F8" s="108" t="s">
        <v>303</v>
      </c>
      <c r="G8" s="111" t="s">
        <v>304</v>
      </c>
      <c r="H8" s="109" t="s">
        <v>305</v>
      </c>
      <c r="J8" s="108" t="s">
        <v>303</v>
      </c>
      <c r="K8" s="111" t="s">
        <v>304</v>
      </c>
      <c r="L8" s="109" t="s">
        <v>305</v>
      </c>
      <c r="N8" s="108" t="s">
        <v>303</v>
      </c>
      <c r="O8" s="111" t="s">
        <v>304</v>
      </c>
      <c r="P8" s="109" t="s">
        <v>305</v>
      </c>
      <c r="R8" s="108" t="s">
        <v>303</v>
      </c>
      <c r="S8" s="111" t="s">
        <v>304</v>
      </c>
      <c r="T8" s="109" t="s">
        <v>305</v>
      </c>
      <c r="V8" t="s">
        <v>273</v>
      </c>
      <c r="X8" s="87">
        <f>AB8</f>
        <v>0.82152208146024952</v>
      </c>
      <c r="Z8" t="s">
        <v>317</v>
      </c>
      <c r="AB8" s="87">
        <f>SLOPE(D10:D113,T10:T113)</f>
        <v>0.82152208146024952</v>
      </c>
    </row>
    <row r="9" spans="2:28" x14ac:dyDescent="0.35">
      <c r="B9" s="110">
        <v>45383</v>
      </c>
      <c r="C9" s="112">
        <v>382.74</v>
      </c>
      <c r="F9" s="110">
        <v>45383</v>
      </c>
      <c r="G9">
        <v>1186.45</v>
      </c>
      <c r="J9" s="110">
        <v>45383</v>
      </c>
      <c r="K9">
        <v>525.4</v>
      </c>
      <c r="N9" s="110">
        <v>45383</v>
      </c>
      <c r="O9">
        <v>520.45000000000005</v>
      </c>
      <c r="R9" s="110">
        <v>45383</v>
      </c>
      <c r="S9" s="112">
        <v>22345.599999999999</v>
      </c>
      <c r="V9" t="s">
        <v>345</v>
      </c>
      <c r="X9" s="83">
        <v>0.75</v>
      </c>
      <c r="Z9" t="s">
        <v>318</v>
      </c>
      <c r="AB9" s="87">
        <f>_xlfn.COVARIANCE.S(D9:D113,T9:T113)/_xlfn.VAR.S(T9:T113)</f>
        <v>0.82152208146024974</v>
      </c>
    </row>
    <row r="10" spans="2:28" x14ac:dyDescent="0.35">
      <c r="B10" s="110">
        <v>45390</v>
      </c>
      <c r="C10" s="112">
        <v>385.02</v>
      </c>
      <c r="D10" s="83">
        <f>(C10/C9)-1</f>
        <v>5.9570465590217392E-3</v>
      </c>
      <c r="F10" s="110">
        <v>45390</v>
      </c>
      <c r="G10">
        <v>1201.32</v>
      </c>
      <c r="H10" s="83">
        <f>(G10/G9)-1</f>
        <v>1.2533187239243126E-2</v>
      </c>
      <c r="J10" s="110">
        <v>45390</v>
      </c>
      <c r="K10">
        <v>532.1</v>
      </c>
      <c r="L10" s="83">
        <f>(K10/K9)-1</f>
        <v>1.275218880852691E-2</v>
      </c>
      <c r="N10" s="110">
        <v>45390</v>
      </c>
      <c r="O10">
        <v>525.29999999999995</v>
      </c>
      <c r="P10" s="83">
        <f>(O10/O9)-1</f>
        <v>9.3188586799883844E-3</v>
      </c>
      <c r="R10" s="110">
        <v>45390</v>
      </c>
      <c r="S10" s="112">
        <v>22480.3</v>
      </c>
      <c r="T10" s="83">
        <f>(S10/S9)-1</f>
        <v>6.0280323643133737E-3</v>
      </c>
    </row>
    <row r="11" spans="2:28" x14ac:dyDescent="0.35">
      <c r="B11" s="110">
        <v>45397</v>
      </c>
      <c r="C11" s="112">
        <v>380.23</v>
      </c>
      <c r="D11" s="83">
        <f t="shared" ref="D11:D74" si="0">(C11/C10)-1</f>
        <v>-1.2440912160407103E-2</v>
      </c>
      <c r="F11" s="110">
        <v>45397</v>
      </c>
      <c r="G11">
        <v>1194.8699999999999</v>
      </c>
      <c r="H11" s="83">
        <f t="shared" ref="H11:H74" si="1">(G11/G10)-1</f>
        <v>-5.3690939966037909E-3</v>
      </c>
      <c r="J11" s="110">
        <v>45397</v>
      </c>
      <c r="K11">
        <v>528.75</v>
      </c>
      <c r="L11" s="83">
        <f t="shared" ref="L11:L74" si="2">(K11/K10)-1</f>
        <v>-6.2958090584477322E-3</v>
      </c>
      <c r="N11" s="110">
        <v>45397</v>
      </c>
      <c r="O11">
        <v>518.75</v>
      </c>
      <c r="P11" s="83">
        <f t="shared" ref="P11:P74" si="3">(O11/O10)-1</f>
        <v>-1.2469065296021209E-2</v>
      </c>
      <c r="R11" s="110">
        <v>45397</v>
      </c>
      <c r="S11" s="112">
        <v>22310.75</v>
      </c>
      <c r="T11" s="83">
        <f t="shared" ref="T11:T74" si="4">(S11/S10)-1</f>
        <v>-7.5421591348869832E-3</v>
      </c>
      <c r="V11" t="s">
        <v>353</v>
      </c>
      <c r="X11">
        <v>1</v>
      </c>
      <c r="Z11" s="10" t="s">
        <v>350</v>
      </c>
      <c r="AB11" s="10" t="s">
        <v>351</v>
      </c>
    </row>
    <row r="12" spans="2:28" x14ac:dyDescent="0.35">
      <c r="B12" s="110">
        <v>45404</v>
      </c>
      <c r="C12" s="112">
        <v>393.89</v>
      </c>
      <c r="D12" s="83">
        <f t="shared" si="0"/>
        <v>3.5925623964442543E-2</v>
      </c>
      <c r="F12" s="110">
        <v>45404</v>
      </c>
      <c r="G12">
        <v>1210.55</v>
      </c>
      <c r="H12" s="83">
        <f t="shared" si="1"/>
        <v>1.3122766493426141E-2</v>
      </c>
      <c r="J12" s="110">
        <v>45404</v>
      </c>
      <c r="K12">
        <v>535.6</v>
      </c>
      <c r="L12" s="83">
        <f t="shared" si="2"/>
        <v>1.2955082742316826E-2</v>
      </c>
      <c r="N12" s="110">
        <v>45404</v>
      </c>
      <c r="O12">
        <v>532.6</v>
      </c>
      <c r="P12" s="83">
        <f t="shared" si="3"/>
        <v>2.6698795180722934E-2</v>
      </c>
      <c r="R12" s="110">
        <v>45404</v>
      </c>
      <c r="S12" s="112">
        <v>22650.6</v>
      </c>
      <c r="T12" s="83">
        <f t="shared" si="4"/>
        <v>1.5232567260177188E-2</v>
      </c>
      <c r="V12" t="s">
        <v>347</v>
      </c>
      <c r="X12" s="83">
        <v>0.25</v>
      </c>
    </row>
    <row r="13" spans="2:28" x14ac:dyDescent="0.35">
      <c r="B13" s="110">
        <v>45411</v>
      </c>
      <c r="C13" s="112">
        <v>390.71</v>
      </c>
      <c r="D13" s="83">
        <f t="shared" si="0"/>
        <v>-8.0733199624261065E-3</v>
      </c>
      <c r="F13" s="110">
        <v>45411</v>
      </c>
      <c r="G13">
        <v>1203.0999999999999</v>
      </c>
      <c r="H13" s="83">
        <f t="shared" si="1"/>
        <v>-6.1542274172896594E-3</v>
      </c>
      <c r="J13" s="110">
        <v>45411</v>
      </c>
      <c r="K13">
        <v>530.9</v>
      </c>
      <c r="L13" s="83">
        <f t="shared" si="2"/>
        <v>-8.775205377147155E-3</v>
      </c>
      <c r="N13" s="110">
        <v>45411</v>
      </c>
      <c r="O13">
        <v>528.9</v>
      </c>
      <c r="P13" s="83">
        <f t="shared" si="3"/>
        <v>-6.9470521967706089E-3</v>
      </c>
      <c r="R13" s="110">
        <v>45411</v>
      </c>
      <c r="S13" s="112">
        <v>22580.9</v>
      </c>
      <c r="T13" s="83">
        <f t="shared" si="4"/>
        <v>-3.0771811784233716E-3</v>
      </c>
    </row>
    <row r="14" spans="2:28" x14ac:dyDescent="0.35">
      <c r="B14" s="110">
        <v>45418</v>
      </c>
      <c r="C14" s="112">
        <v>387.93</v>
      </c>
      <c r="D14" s="83">
        <f t="shared" si="0"/>
        <v>-7.1152517212254018E-3</v>
      </c>
      <c r="F14" s="110">
        <v>45418</v>
      </c>
      <c r="G14">
        <v>1189.75</v>
      </c>
      <c r="H14" s="83">
        <f t="shared" si="1"/>
        <v>-1.1096334469287594E-2</v>
      </c>
      <c r="J14" s="110">
        <v>45418</v>
      </c>
      <c r="K14">
        <v>522.79999999999995</v>
      </c>
      <c r="L14" s="83">
        <f t="shared" si="2"/>
        <v>-1.5257110566961773E-2</v>
      </c>
      <c r="N14" s="110">
        <v>45418</v>
      </c>
      <c r="O14">
        <v>515.79999999999995</v>
      </c>
      <c r="P14" s="83">
        <f t="shared" si="3"/>
        <v>-2.4768387218755961E-2</v>
      </c>
      <c r="R14" s="110">
        <v>45418</v>
      </c>
      <c r="S14" s="112">
        <v>22275.8</v>
      </c>
      <c r="T14" s="83">
        <f t="shared" si="4"/>
        <v>-1.3511418942557696E-2</v>
      </c>
      <c r="V14" s="122" t="s">
        <v>354</v>
      </c>
      <c r="W14" s="122"/>
      <c r="X14" s="96">
        <f>(X8*X9)+(X11*X12)</f>
        <v>0.86614156109518714</v>
      </c>
    </row>
    <row r="15" spans="2:28" x14ac:dyDescent="0.35">
      <c r="B15" s="110">
        <v>45425</v>
      </c>
      <c r="C15" s="112">
        <v>390.89</v>
      </c>
      <c r="D15" s="83">
        <f t="shared" si="0"/>
        <v>7.6302425695355947E-3</v>
      </c>
      <c r="F15" s="110">
        <v>45425</v>
      </c>
      <c r="G15">
        <v>1198.2</v>
      </c>
      <c r="H15" s="83">
        <f t="shared" si="1"/>
        <v>7.1023324227779128E-3</v>
      </c>
      <c r="J15" s="110">
        <v>45425</v>
      </c>
      <c r="K15">
        <v>526.45000000000005</v>
      </c>
      <c r="L15" s="83">
        <f t="shared" si="2"/>
        <v>6.9816373374140817E-3</v>
      </c>
      <c r="N15" s="110">
        <v>45425</v>
      </c>
      <c r="O15">
        <v>520.45000000000005</v>
      </c>
      <c r="P15" s="83">
        <f t="shared" si="3"/>
        <v>9.0151221403647064E-3</v>
      </c>
      <c r="R15" s="110">
        <v>45425</v>
      </c>
      <c r="S15" s="112">
        <v>22420.45</v>
      </c>
      <c r="T15" s="83">
        <f t="shared" si="4"/>
        <v>6.4935939449985991E-3</v>
      </c>
    </row>
    <row r="16" spans="2:28" x14ac:dyDescent="0.35">
      <c r="B16" s="110">
        <v>45432</v>
      </c>
      <c r="C16" s="112">
        <v>390.48</v>
      </c>
      <c r="D16" s="83">
        <f t="shared" si="0"/>
        <v>-1.048888434086237E-3</v>
      </c>
      <c r="F16" s="110">
        <v>45432</v>
      </c>
      <c r="G16">
        <v>1205.5999999999999</v>
      </c>
      <c r="H16" s="83">
        <f t="shared" si="1"/>
        <v>6.1759305625104233E-3</v>
      </c>
      <c r="J16" s="110">
        <v>45432</v>
      </c>
      <c r="K16">
        <v>529.29999999999995</v>
      </c>
      <c r="L16" s="83">
        <f t="shared" si="2"/>
        <v>5.4136195270204635E-3</v>
      </c>
      <c r="N16" s="110">
        <v>45432</v>
      </c>
      <c r="O16">
        <v>525.29999999999995</v>
      </c>
      <c r="P16" s="83">
        <f t="shared" si="3"/>
        <v>9.3188586799883844E-3</v>
      </c>
      <c r="R16" s="110">
        <v>45432</v>
      </c>
      <c r="S16" s="112">
        <v>22560.3</v>
      </c>
      <c r="T16" s="83">
        <f t="shared" si="4"/>
        <v>6.2376089685978187E-3</v>
      </c>
      <c r="V16" s="299" t="s">
        <v>357</v>
      </c>
      <c r="W16" s="299"/>
      <c r="X16" s="299"/>
      <c r="Z16" s="299" t="s">
        <v>355</v>
      </c>
      <c r="AA16" s="299"/>
      <c r="AB16" s="299"/>
    </row>
    <row r="17" spans="2:28" x14ac:dyDescent="0.35">
      <c r="B17" s="110">
        <v>45439</v>
      </c>
      <c r="C17" s="112">
        <v>381.76</v>
      </c>
      <c r="D17" s="83">
        <f t="shared" si="0"/>
        <v>-2.2331489448883524E-2</v>
      </c>
      <c r="F17" s="110">
        <v>45439</v>
      </c>
      <c r="G17">
        <v>1192.3</v>
      </c>
      <c r="H17" s="83">
        <f t="shared" si="1"/>
        <v>-1.1031851360318479E-2</v>
      </c>
      <c r="J17" s="110">
        <v>45439</v>
      </c>
      <c r="K17">
        <v>523.6</v>
      </c>
      <c r="L17" s="83">
        <f t="shared" si="2"/>
        <v>-1.0768940109578518E-2</v>
      </c>
      <c r="N17" s="110">
        <v>45439</v>
      </c>
      <c r="O17">
        <v>518.6</v>
      </c>
      <c r="P17" s="83">
        <f t="shared" si="3"/>
        <v>-1.2754616409670572E-2</v>
      </c>
      <c r="R17" s="110">
        <v>45439</v>
      </c>
      <c r="S17" s="112">
        <v>22340.6</v>
      </c>
      <c r="T17" s="83">
        <f t="shared" si="4"/>
        <v>-9.7383456780273381E-3</v>
      </c>
      <c r="V17" t="s">
        <v>273</v>
      </c>
      <c r="X17" s="87">
        <f>AB17</f>
        <v>0.47834662506226783</v>
      </c>
      <c r="Z17" t="s">
        <v>317</v>
      </c>
      <c r="AB17" s="87">
        <f>SLOPE(H10:H113,T10:T113)</f>
        <v>0.47834662506226783</v>
      </c>
    </row>
    <row r="18" spans="2:28" x14ac:dyDescent="0.35">
      <c r="B18" s="110">
        <v>45446</v>
      </c>
      <c r="C18" s="112">
        <v>393.12</v>
      </c>
      <c r="D18" s="83">
        <f t="shared" si="0"/>
        <v>2.9756915339480328E-2</v>
      </c>
      <c r="F18" s="110">
        <v>45446</v>
      </c>
      <c r="G18">
        <v>1215.8</v>
      </c>
      <c r="H18" s="83">
        <f t="shared" si="1"/>
        <v>1.9709804579384427E-2</v>
      </c>
      <c r="J18" s="110">
        <v>45446</v>
      </c>
      <c r="K18">
        <v>540.75</v>
      </c>
      <c r="L18" s="83">
        <f t="shared" si="2"/>
        <v>3.275401069518713E-2</v>
      </c>
      <c r="N18" s="110">
        <v>45446</v>
      </c>
      <c r="O18">
        <v>535.75</v>
      </c>
      <c r="P18" s="83">
        <f t="shared" si="3"/>
        <v>3.3069803316621682E-2</v>
      </c>
      <c r="R18" s="110">
        <v>45446</v>
      </c>
      <c r="S18" s="112">
        <v>22945.75</v>
      </c>
      <c r="T18" s="83">
        <f t="shared" si="4"/>
        <v>2.7087455126540982E-2</v>
      </c>
      <c r="V18" t="s">
        <v>358</v>
      </c>
      <c r="X18" s="83">
        <v>0.75</v>
      </c>
      <c r="Z18" t="s">
        <v>356</v>
      </c>
      <c r="AB18" s="87">
        <f>_xlfn.COVARIANCE.S(H9:H113,T9:T113)/_xlfn.VAR.S(T9:T113)</f>
        <v>0.47834662506226799</v>
      </c>
    </row>
    <row r="19" spans="2:28" x14ac:dyDescent="0.35">
      <c r="B19" s="110">
        <v>45453</v>
      </c>
      <c r="C19" s="112">
        <v>393.08</v>
      </c>
      <c r="D19" s="83">
        <f t="shared" si="0"/>
        <v>-1.017501017501754E-4</v>
      </c>
      <c r="F19" s="110">
        <v>45453</v>
      </c>
      <c r="G19">
        <v>1220.45</v>
      </c>
      <c r="H19" s="83">
        <f t="shared" si="1"/>
        <v>3.8246422108900724E-3</v>
      </c>
      <c r="J19" s="110">
        <v>45453</v>
      </c>
      <c r="K19">
        <v>545.20000000000005</v>
      </c>
      <c r="L19" s="83">
        <f t="shared" si="2"/>
        <v>8.2293111419324827E-3</v>
      </c>
      <c r="N19" s="110">
        <v>45453</v>
      </c>
      <c r="O19">
        <v>540.20000000000005</v>
      </c>
      <c r="P19" s="83">
        <f t="shared" si="3"/>
        <v>8.3061129258050759E-3</v>
      </c>
      <c r="R19" s="110">
        <v>45453</v>
      </c>
      <c r="S19" s="112">
        <v>23120.2</v>
      </c>
      <c r="T19" s="83">
        <f t="shared" si="4"/>
        <v>7.6027150997461934E-3</v>
      </c>
    </row>
    <row r="20" spans="2:28" x14ac:dyDescent="0.35">
      <c r="B20" s="110">
        <v>45460</v>
      </c>
      <c r="C20" s="112">
        <v>382.55</v>
      </c>
      <c r="D20" s="83">
        <f t="shared" si="0"/>
        <v>-2.6788440012211145E-2</v>
      </c>
      <c r="F20" s="110">
        <v>45460</v>
      </c>
      <c r="G20">
        <v>1208.9000000000001</v>
      </c>
      <c r="H20" s="83">
        <f t="shared" si="1"/>
        <v>-9.4637223974762819E-3</v>
      </c>
      <c r="J20" s="110">
        <v>45460</v>
      </c>
      <c r="K20">
        <v>538.9</v>
      </c>
      <c r="L20" s="83">
        <f t="shared" si="2"/>
        <v>-1.1555392516507834E-2</v>
      </c>
      <c r="N20" s="110">
        <v>45460</v>
      </c>
      <c r="O20">
        <v>532.9</v>
      </c>
      <c r="P20" s="83">
        <f t="shared" si="3"/>
        <v>-1.3513513513513598E-2</v>
      </c>
      <c r="R20" s="110">
        <v>45460</v>
      </c>
      <c r="S20" s="112">
        <v>22890.9</v>
      </c>
      <c r="T20" s="83">
        <f t="shared" si="4"/>
        <v>-9.9177342756550102E-3</v>
      </c>
      <c r="V20" t="s">
        <v>346</v>
      </c>
      <c r="X20">
        <v>1</v>
      </c>
      <c r="Z20" s="10" t="s">
        <v>350</v>
      </c>
      <c r="AB20" s="10" t="s">
        <v>351</v>
      </c>
    </row>
    <row r="21" spans="2:28" x14ac:dyDescent="0.35">
      <c r="B21" s="110">
        <v>45467</v>
      </c>
      <c r="C21" s="112">
        <v>387.38</v>
      </c>
      <c r="D21" s="83">
        <f t="shared" si="0"/>
        <v>1.2625800548947907E-2</v>
      </c>
      <c r="F21" s="110">
        <v>45467</v>
      </c>
      <c r="G21">
        <v>1212.3499999999999</v>
      </c>
      <c r="H21" s="83">
        <f t="shared" si="1"/>
        <v>2.8538340640249515E-3</v>
      </c>
      <c r="J21" s="110">
        <v>45467</v>
      </c>
      <c r="K21">
        <v>542.35</v>
      </c>
      <c r="L21" s="83">
        <f t="shared" si="2"/>
        <v>6.4019298571165173E-3</v>
      </c>
      <c r="N21" s="110">
        <v>45467</v>
      </c>
      <c r="O21">
        <v>536.35</v>
      </c>
      <c r="P21" s="83">
        <f t="shared" si="3"/>
        <v>6.4740101332332323E-3</v>
      </c>
      <c r="R21" s="110">
        <v>45467</v>
      </c>
      <c r="S21" s="112">
        <v>23010.35</v>
      </c>
      <c r="T21" s="83">
        <f t="shared" si="4"/>
        <v>5.2182308253496679E-3</v>
      </c>
      <c r="V21" t="s">
        <v>359</v>
      </c>
      <c r="X21" s="78">
        <v>0.25</v>
      </c>
    </row>
    <row r="22" spans="2:28" x14ac:dyDescent="0.35">
      <c r="B22" s="110">
        <v>45474</v>
      </c>
      <c r="C22" s="112">
        <v>395.36</v>
      </c>
      <c r="D22" s="83">
        <f t="shared" si="0"/>
        <v>2.059992771955188E-2</v>
      </c>
      <c r="F22" s="110">
        <v>45474</v>
      </c>
      <c r="G22">
        <v>1235.5999999999999</v>
      </c>
      <c r="H22" s="83">
        <f t="shared" si="1"/>
        <v>1.9177630222295461E-2</v>
      </c>
      <c r="J22" s="110">
        <v>45474</v>
      </c>
      <c r="K22">
        <v>555.6</v>
      </c>
      <c r="L22" s="83">
        <f t="shared" si="2"/>
        <v>2.4430718170922905E-2</v>
      </c>
      <c r="N22" s="110">
        <v>45474</v>
      </c>
      <c r="O22">
        <v>548.6</v>
      </c>
      <c r="P22" s="83">
        <f t="shared" si="3"/>
        <v>2.2839563717721667E-2</v>
      </c>
      <c r="R22" s="110">
        <v>45474</v>
      </c>
      <c r="S22" s="112">
        <v>23480.6</v>
      </c>
      <c r="T22" s="83">
        <f t="shared" si="4"/>
        <v>2.043645576881703E-2</v>
      </c>
    </row>
    <row r="23" spans="2:28" x14ac:dyDescent="0.35">
      <c r="B23" s="110">
        <v>45481</v>
      </c>
      <c r="C23" s="112">
        <v>418.51</v>
      </c>
      <c r="D23" s="83">
        <f t="shared" si="0"/>
        <v>5.8554229057061757E-2</v>
      </c>
      <c r="F23" s="110">
        <v>45481</v>
      </c>
      <c r="G23">
        <v>1250.25</v>
      </c>
      <c r="H23" s="83">
        <f t="shared" si="1"/>
        <v>1.1856587892521864E-2</v>
      </c>
      <c r="J23" s="110">
        <v>45481</v>
      </c>
      <c r="K23">
        <v>568.25</v>
      </c>
      <c r="L23" s="83">
        <f t="shared" si="2"/>
        <v>2.2768178545716333E-2</v>
      </c>
      <c r="N23" s="110">
        <v>45481</v>
      </c>
      <c r="O23">
        <v>560.25</v>
      </c>
      <c r="P23" s="83">
        <f t="shared" si="3"/>
        <v>2.1235873131607796E-2</v>
      </c>
      <c r="R23" s="110">
        <v>45481</v>
      </c>
      <c r="S23" s="112">
        <v>23820.25</v>
      </c>
      <c r="T23" s="83">
        <f t="shared" si="4"/>
        <v>1.4465132918239032E-2</v>
      </c>
      <c r="V23" s="122" t="s">
        <v>348</v>
      </c>
      <c r="W23" s="122"/>
      <c r="X23" s="96">
        <f>(X17*X18)+(X20*X21)</f>
        <v>0.60875996879670091</v>
      </c>
    </row>
    <row r="24" spans="2:28" x14ac:dyDescent="0.35">
      <c r="B24" s="110">
        <v>45488</v>
      </c>
      <c r="C24" s="112">
        <v>432.64</v>
      </c>
      <c r="D24" s="83">
        <f t="shared" si="0"/>
        <v>3.3762634106711875E-2</v>
      </c>
      <c r="F24" s="110">
        <v>45488</v>
      </c>
      <c r="G24">
        <v>1268.4000000000001</v>
      </c>
      <c r="H24" s="83">
        <f t="shared" si="1"/>
        <v>1.4517096580684008E-2</v>
      </c>
      <c r="J24" s="110">
        <v>45488</v>
      </c>
      <c r="K24">
        <v>580.4</v>
      </c>
      <c r="L24" s="83">
        <f t="shared" si="2"/>
        <v>2.1381434227892626E-2</v>
      </c>
      <c r="N24" s="110">
        <v>45488</v>
      </c>
      <c r="O24">
        <v>572.4</v>
      </c>
      <c r="P24" s="83">
        <f t="shared" si="3"/>
        <v>2.168674698795181E-2</v>
      </c>
      <c r="R24" s="110">
        <v>45488</v>
      </c>
      <c r="S24" s="112">
        <v>24150.400000000001</v>
      </c>
      <c r="T24" s="83">
        <f t="shared" si="4"/>
        <v>1.3860056044751934E-2</v>
      </c>
    </row>
    <row r="25" spans="2:28" x14ac:dyDescent="0.35">
      <c r="B25" s="110">
        <v>45495</v>
      </c>
      <c r="C25" s="112">
        <v>457.85</v>
      </c>
      <c r="D25" s="83">
        <f t="shared" si="0"/>
        <v>5.8270155325443884E-2</v>
      </c>
      <c r="F25" s="110">
        <v>45495</v>
      </c>
      <c r="G25">
        <v>1285.75</v>
      </c>
      <c r="H25" s="83">
        <f t="shared" si="1"/>
        <v>1.3678650268054149E-2</v>
      </c>
      <c r="J25" s="110">
        <v>45495</v>
      </c>
      <c r="K25">
        <v>595.75</v>
      </c>
      <c r="L25" s="83">
        <f t="shared" si="2"/>
        <v>2.6447277739489961E-2</v>
      </c>
      <c r="N25" s="110">
        <v>45495</v>
      </c>
      <c r="O25">
        <v>585.75</v>
      </c>
      <c r="P25" s="83">
        <f t="shared" si="3"/>
        <v>2.3322851153039892E-2</v>
      </c>
      <c r="R25" s="110">
        <v>45495</v>
      </c>
      <c r="S25" s="112">
        <v>24595.75</v>
      </c>
      <c r="T25" s="83">
        <f t="shared" si="4"/>
        <v>1.8440688352987955E-2</v>
      </c>
      <c r="V25" s="299" t="s">
        <v>363</v>
      </c>
      <c r="W25" s="299"/>
      <c r="X25" s="299"/>
      <c r="Z25" s="299" t="s">
        <v>360</v>
      </c>
      <c r="AA25" s="299"/>
      <c r="AB25" s="299"/>
    </row>
    <row r="26" spans="2:28" x14ac:dyDescent="0.35">
      <c r="B26" s="110">
        <v>45502</v>
      </c>
      <c r="C26" s="112">
        <v>445.91</v>
      </c>
      <c r="D26" s="83">
        <f t="shared" si="0"/>
        <v>-2.6078409959593762E-2</v>
      </c>
      <c r="F26" s="110">
        <v>45502</v>
      </c>
      <c r="G26">
        <v>1272.9000000000001</v>
      </c>
      <c r="H26" s="83">
        <f t="shared" si="1"/>
        <v>-9.9941668286991359E-3</v>
      </c>
      <c r="J26" s="110">
        <v>45502</v>
      </c>
      <c r="K26">
        <v>582.9</v>
      </c>
      <c r="L26" s="83">
        <f t="shared" si="2"/>
        <v>-2.1569450272765467E-2</v>
      </c>
      <c r="N26" s="110">
        <v>45502</v>
      </c>
      <c r="O26">
        <v>570.9</v>
      </c>
      <c r="P26" s="83">
        <f t="shared" si="3"/>
        <v>-2.5352112676056415E-2</v>
      </c>
      <c r="R26" s="110">
        <v>45502</v>
      </c>
      <c r="S26" s="112">
        <v>24250.9</v>
      </c>
      <c r="T26" s="83">
        <f t="shared" si="4"/>
        <v>-1.4020714960917946E-2</v>
      </c>
      <c r="V26" t="s">
        <v>273</v>
      </c>
      <c r="X26" s="87">
        <f>AB26</f>
        <v>1.008431863399444</v>
      </c>
      <c r="Z26" t="s">
        <v>361</v>
      </c>
      <c r="AB26" s="87">
        <f>SLOPE(L10:L113,T10:T113)</f>
        <v>1.008431863399444</v>
      </c>
    </row>
    <row r="27" spans="2:28" x14ac:dyDescent="0.35">
      <c r="B27" s="110">
        <v>45509</v>
      </c>
      <c r="C27" s="112">
        <v>452.11</v>
      </c>
      <c r="D27" s="83">
        <f t="shared" si="0"/>
        <v>1.3904151061873371E-2</v>
      </c>
      <c r="F27" s="110">
        <v>45509</v>
      </c>
      <c r="G27">
        <v>1280.5999999999999</v>
      </c>
      <c r="H27" s="83">
        <f t="shared" si="1"/>
        <v>6.0491790399872514E-3</v>
      </c>
      <c r="J27" s="110">
        <v>45509</v>
      </c>
      <c r="K27">
        <v>590.6</v>
      </c>
      <c r="L27" s="83">
        <f t="shared" si="2"/>
        <v>1.3209813003945969E-2</v>
      </c>
      <c r="N27" s="110">
        <v>45509</v>
      </c>
      <c r="O27">
        <v>578.6</v>
      </c>
      <c r="P27" s="83">
        <f t="shared" si="3"/>
        <v>1.3487475915221703E-2</v>
      </c>
      <c r="R27" s="110">
        <v>45509</v>
      </c>
      <c r="S27" s="112">
        <v>24480.6</v>
      </c>
      <c r="T27" s="83">
        <f t="shared" si="4"/>
        <v>9.4718134172337987E-3</v>
      </c>
      <c r="V27" t="s">
        <v>358</v>
      </c>
      <c r="X27" s="83">
        <v>0.75</v>
      </c>
      <c r="Z27" t="s">
        <v>362</v>
      </c>
      <c r="AB27" s="87">
        <f>_xlfn.COVARIANCE.S(L9:L113,T9:T113)/_xlfn.VAR.S(T9:T113)</f>
        <v>1.0084318633994442</v>
      </c>
    </row>
    <row r="28" spans="2:28" x14ac:dyDescent="0.35">
      <c r="B28" s="110">
        <v>45516</v>
      </c>
      <c r="C28" s="112">
        <v>458.26</v>
      </c>
      <c r="D28" s="83">
        <f t="shared" si="0"/>
        <v>1.3602884253832048E-2</v>
      </c>
      <c r="F28" s="110">
        <v>45516</v>
      </c>
      <c r="G28">
        <v>1295.0999999999999</v>
      </c>
      <c r="H28" s="83">
        <f t="shared" si="1"/>
        <v>1.1322817429330057E-2</v>
      </c>
      <c r="J28" s="110">
        <v>45516</v>
      </c>
      <c r="K28">
        <v>602.1</v>
      </c>
      <c r="L28" s="83">
        <f t="shared" si="2"/>
        <v>1.9471723670843266E-2</v>
      </c>
      <c r="N28" s="110">
        <v>45516</v>
      </c>
      <c r="O28">
        <v>590.1</v>
      </c>
      <c r="P28" s="83">
        <f t="shared" si="3"/>
        <v>1.9875561700656741E-2</v>
      </c>
      <c r="R28" s="110">
        <v>45516</v>
      </c>
      <c r="S28" s="112">
        <v>24720.1</v>
      </c>
      <c r="T28" s="83">
        <f t="shared" si="4"/>
        <v>9.7832569463167651E-3</v>
      </c>
    </row>
    <row r="29" spans="2:28" x14ac:dyDescent="0.35">
      <c r="B29" s="110">
        <v>45523</v>
      </c>
      <c r="C29" s="112">
        <v>461.14</v>
      </c>
      <c r="D29" s="83">
        <f t="shared" si="0"/>
        <v>6.2846419063413705E-3</v>
      </c>
      <c r="F29" s="110">
        <v>45523</v>
      </c>
      <c r="G29">
        <v>1302.45</v>
      </c>
      <c r="H29" s="83">
        <f t="shared" si="1"/>
        <v>5.6752374334030353E-3</v>
      </c>
      <c r="J29" s="110">
        <v>45523</v>
      </c>
      <c r="K29">
        <v>608.45000000000005</v>
      </c>
      <c r="L29" s="83">
        <f t="shared" si="2"/>
        <v>1.0546420860322314E-2</v>
      </c>
      <c r="N29" s="110">
        <v>45523</v>
      </c>
      <c r="O29">
        <v>595.45000000000005</v>
      </c>
      <c r="P29" s="83">
        <f t="shared" si="3"/>
        <v>9.0662599559396817E-3</v>
      </c>
      <c r="R29" s="110">
        <v>45523</v>
      </c>
      <c r="S29" s="112">
        <v>24920.45</v>
      </c>
      <c r="T29" s="83">
        <f t="shared" si="4"/>
        <v>8.104740676615485E-3</v>
      </c>
      <c r="V29" t="s">
        <v>346</v>
      </c>
      <c r="X29">
        <v>1</v>
      </c>
      <c r="Z29" s="10" t="s">
        <v>350</v>
      </c>
      <c r="AB29" s="10" t="s">
        <v>351</v>
      </c>
    </row>
    <row r="30" spans="2:28" x14ac:dyDescent="0.35">
      <c r="B30" s="110">
        <v>45530</v>
      </c>
      <c r="C30" s="112">
        <v>457.58</v>
      </c>
      <c r="D30" s="83">
        <f t="shared" si="0"/>
        <v>-7.7199982651688925E-3</v>
      </c>
      <c r="F30" s="110">
        <v>45530</v>
      </c>
      <c r="G30">
        <v>1290.3</v>
      </c>
      <c r="H30" s="83">
        <f t="shared" si="1"/>
        <v>-9.3285730738225103E-3</v>
      </c>
      <c r="J30" s="110">
        <v>45530</v>
      </c>
      <c r="K30">
        <v>595.29999999999995</v>
      </c>
      <c r="L30" s="83">
        <f t="shared" si="2"/>
        <v>-2.1612293532747295E-2</v>
      </c>
      <c r="N30" s="110">
        <v>45530</v>
      </c>
      <c r="O30">
        <v>582.29999999999995</v>
      </c>
      <c r="P30" s="83">
        <f t="shared" si="3"/>
        <v>-2.2084138046855495E-2</v>
      </c>
      <c r="R30" s="110">
        <v>45530</v>
      </c>
      <c r="S30" s="112">
        <v>24680.3</v>
      </c>
      <c r="T30" s="83">
        <f t="shared" si="4"/>
        <v>-9.6366638644166391E-3</v>
      </c>
      <c r="V30" t="s">
        <v>359</v>
      </c>
      <c r="X30" s="78">
        <v>0.25</v>
      </c>
      <c r="AB30" s="10"/>
    </row>
    <row r="31" spans="2:28" x14ac:dyDescent="0.35">
      <c r="B31" s="110">
        <v>45537</v>
      </c>
      <c r="C31" s="112">
        <v>457.4</v>
      </c>
      <c r="D31" s="83">
        <f t="shared" si="0"/>
        <v>-3.9337383626902866E-4</v>
      </c>
      <c r="F31" s="110">
        <v>45537</v>
      </c>
      <c r="G31">
        <v>1305.8</v>
      </c>
      <c r="H31" s="83">
        <f t="shared" si="1"/>
        <v>1.2012710222429002E-2</v>
      </c>
      <c r="J31" s="110">
        <v>45537</v>
      </c>
      <c r="K31">
        <v>602.79999999999995</v>
      </c>
      <c r="L31" s="83">
        <f t="shared" si="2"/>
        <v>1.2598689736267321E-2</v>
      </c>
      <c r="N31" s="110">
        <v>45537</v>
      </c>
      <c r="O31">
        <v>590.79999999999995</v>
      </c>
      <c r="P31" s="83">
        <f t="shared" si="3"/>
        <v>1.4597286622016092E-2</v>
      </c>
      <c r="R31" s="110">
        <v>45537</v>
      </c>
      <c r="S31" s="112">
        <v>24850.799999999999</v>
      </c>
      <c r="T31" s="83">
        <f t="shared" si="4"/>
        <v>6.9083439018164938E-3</v>
      </c>
    </row>
    <row r="32" spans="2:28" x14ac:dyDescent="0.35">
      <c r="B32" s="110">
        <v>45544</v>
      </c>
      <c r="C32" s="112">
        <v>468.47</v>
      </c>
      <c r="D32" s="83">
        <f t="shared" si="0"/>
        <v>2.4202011368605225E-2</v>
      </c>
      <c r="F32" s="110">
        <v>45544</v>
      </c>
      <c r="G32">
        <v>1318.6</v>
      </c>
      <c r="H32" s="83">
        <f t="shared" si="1"/>
        <v>9.8024199724306982E-3</v>
      </c>
      <c r="J32" s="110">
        <v>45544</v>
      </c>
      <c r="K32">
        <v>610.6</v>
      </c>
      <c r="L32" s="83">
        <f t="shared" si="2"/>
        <v>1.2939615129396342E-2</v>
      </c>
      <c r="N32" s="110">
        <v>45544</v>
      </c>
      <c r="O32">
        <v>602.6</v>
      </c>
      <c r="P32" s="83">
        <f t="shared" si="3"/>
        <v>1.9972918077183488E-2</v>
      </c>
      <c r="R32" s="110">
        <v>45544</v>
      </c>
      <c r="S32" s="112">
        <v>25120.6</v>
      </c>
      <c r="T32" s="83">
        <f t="shared" si="4"/>
        <v>1.0856793342669091E-2</v>
      </c>
      <c r="V32" s="122" t="s">
        <v>348</v>
      </c>
      <c r="W32" s="122"/>
      <c r="X32" s="96">
        <f>(X26*X27)+(X29*X30)</f>
        <v>1.006323897549583</v>
      </c>
    </row>
    <row r="33" spans="2:28" x14ac:dyDescent="0.35">
      <c r="B33" s="110">
        <v>45551</v>
      </c>
      <c r="C33" s="112">
        <v>468.98</v>
      </c>
      <c r="D33" s="83">
        <f t="shared" si="0"/>
        <v>1.0886502871048087E-3</v>
      </c>
      <c r="F33" s="110">
        <v>45551</v>
      </c>
      <c r="G33">
        <v>1325.9</v>
      </c>
      <c r="H33" s="83">
        <f t="shared" si="1"/>
        <v>5.5361747307751674E-3</v>
      </c>
      <c r="J33" s="110">
        <v>45551</v>
      </c>
      <c r="K33">
        <v>618.9</v>
      </c>
      <c r="L33" s="83">
        <f t="shared" si="2"/>
        <v>1.3593187029151688E-2</v>
      </c>
      <c r="N33" s="110">
        <v>45551</v>
      </c>
      <c r="O33">
        <v>610.9</v>
      </c>
      <c r="P33" s="83">
        <f t="shared" si="3"/>
        <v>1.3773647527381305E-2</v>
      </c>
      <c r="R33" s="110">
        <v>45551</v>
      </c>
      <c r="S33" s="112">
        <v>25355.9</v>
      </c>
      <c r="T33" s="83">
        <f t="shared" si="4"/>
        <v>9.3668144869152314E-3</v>
      </c>
    </row>
    <row r="34" spans="2:28" x14ac:dyDescent="0.35">
      <c r="B34" s="110">
        <v>45558</v>
      </c>
      <c r="C34" s="112">
        <v>476.54</v>
      </c>
      <c r="D34" s="83">
        <f t="shared" si="0"/>
        <v>1.6120090408972665E-2</v>
      </c>
      <c r="F34" s="110">
        <v>45558</v>
      </c>
      <c r="G34">
        <v>1332.4</v>
      </c>
      <c r="H34" s="83">
        <f t="shared" si="1"/>
        <v>4.9023304924955546E-3</v>
      </c>
      <c r="J34" s="110">
        <v>45558</v>
      </c>
      <c r="K34">
        <v>625.4</v>
      </c>
      <c r="L34" s="83">
        <f t="shared" si="2"/>
        <v>1.0502504443367311E-2</v>
      </c>
      <c r="N34" s="110">
        <v>45558</v>
      </c>
      <c r="O34">
        <v>615.4</v>
      </c>
      <c r="P34" s="83">
        <f t="shared" si="3"/>
        <v>7.36618104436082E-3</v>
      </c>
      <c r="R34" s="110">
        <v>45558</v>
      </c>
      <c r="S34" s="112">
        <v>25585.4</v>
      </c>
      <c r="T34" s="83">
        <f t="shared" si="4"/>
        <v>9.0511478590782346E-3</v>
      </c>
      <c r="V34" s="299" t="s">
        <v>365</v>
      </c>
      <c r="W34" s="299"/>
      <c r="X34" s="299"/>
      <c r="Z34" s="299" t="s">
        <v>364</v>
      </c>
      <c r="AA34" s="299"/>
      <c r="AB34" s="299"/>
    </row>
    <row r="35" spans="2:28" x14ac:dyDescent="0.35">
      <c r="B35" s="110">
        <v>45565</v>
      </c>
      <c r="C35" s="112">
        <v>459.08</v>
      </c>
      <c r="D35" s="83">
        <f t="shared" si="0"/>
        <v>-3.6639106895538731E-2</v>
      </c>
      <c r="F35" s="110">
        <v>45565</v>
      </c>
      <c r="G35">
        <v>1308.75</v>
      </c>
      <c r="H35" s="83">
        <f t="shared" si="1"/>
        <v>-1.7749924947463303E-2</v>
      </c>
      <c r="J35" s="110">
        <v>45565</v>
      </c>
      <c r="K35">
        <v>598.75</v>
      </c>
      <c r="L35" s="83">
        <f t="shared" si="2"/>
        <v>-4.2612727854173249E-2</v>
      </c>
      <c r="N35" s="110">
        <v>45565</v>
      </c>
      <c r="O35">
        <v>588.75</v>
      </c>
      <c r="P35" s="83">
        <f t="shared" si="3"/>
        <v>-4.3305167370815689E-2</v>
      </c>
      <c r="R35" s="110">
        <v>45565</v>
      </c>
      <c r="S35" s="112">
        <v>24980.75</v>
      </c>
      <c r="T35" s="83">
        <f t="shared" si="4"/>
        <v>-2.3632618602796973E-2</v>
      </c>
      <c r="V35" t="s">
        <v>273</v>
      </c>
      <c r="X35" s="87">
        <f>AB36</f>
        <v>1.2730969686587521</v>
      </c>
      <c r="Z35" t="s">
        <v>361</v>
      </c>
      <c r="AB35">
        <f>SLOPE(P10:P113,T10:T113)</f>
        <v>1.2730969686587514</v>
      </c>
    </row>
    <row r="36" spans="2:28" x14ac:dyDescent="0.35">
      <c r="B36" s="110">
        <v>45572</v>
      </c>
      <c r="C36" s="112">
        <v>445.09</v>
      </c>
      <c r="D36" s="83">
        <f t="shared" si="0"/>
        <v>-3.0473991461183236E-2</v>
      </c>
      <c r="F36" s="110">
        <v>45572</v>
      </c>
      <c r="G36">
        <v>1295.5999999999999</v>
      </c>
      <c r="H36" s="83">
        <f t="shared" si="1"/>
        <v>-1.0047755491881638E-2</v>
      </c>
      <c r="J36" s="110">
        <v>45572</v>
      </c>
      <c r="K36">
        <v>585.6</v>
      </c>
      <c r="L36" s="83">
        <f t="shared" si="2"/>
        <v>-2.1962421711899771E-2</v>
      </c>
      <c r="N36" s="110">
        <v>45572</v>
      </c>
      <c r="O36">
        <v>575.6</v>
      </c>
      <c r="P36" s="83">
        <f t="shared" si="3"/>
        <v>-2.233545647558377E-2</v>
      </c>
      <c r="R36" s="110">
        <v>45572</v>
      </c>
      <c r="S36" s="112">
        <v>24755.599999999999</v>
      </c>
      <c r="T36" s="83">
        <f t="shared" si="4"/>
        <v>-9.0129399637721708E-3</v>
      </c>
      <c r="V36" t="s">
        <v>358</v>
      </c>
      <c r="X36" s="83">
        <v>0.75</v>
      </c>
      <c r="Z36" t="s">
        <v>362</v>
      </c>
      <c r="AB36">
        <f>_xlfn.COVARIANCE.S(P9:P113,T9:T113)/_xlfn.VAR.S(T9:T113)</f>
        <v>1.2730969686587521</v>
      </c>
    </row>
    <row r="37" spans="2:28" x14ac:dyDescent="0.35">
      <c r="B37" s="110">
        <v>45579</v>
      </c>
      <c r="C37" s="112">
        <v>443.72</v>
      </c>
      <c r="D37" s="83">
        <f t="shared" si="0"/>
        <v>-3.0780291626411049E-3</v>
      </c>
      <c r="F37" s="110">
        <v>45579</v>
      </c>
      <c r="G37">
        <v>1288.45</v>
      </c>
      <c r="H37" s="83">
        <f t="shared" si="1"/>
        <v>-5.5186786045074987E-3</v>
      </c>
      <c r="J37" s="110">
        <v>45579</v>
      </c>
      <c r="K37">
        <v>578.45000000000005</v>
      </c>
      <c r="L37" s="83">
        <f t="shared" si="2"/>
        <v>-1.2209699453551881E-2</v>
      </c>
      <c r="N37" s="110">
        <v>45579</v>
      </c>
      <c r="O37">
        <v>568.45000000000005</v>
      </c>
      <c r="P37" s="83">
        <f t="shared" si="3"/>
        <v>-1.2421820708825582E-2</v>
      </c>
      <c r="R37" s="110">
        <v>45579</v>
      </c>
      <c r="S37" s="112">
        <v>24580.45</v>
      </c>
      <c r="T37" s="83">
        <f t="shared" si="4"/>
        <v>-7.0751668309392279E-3</v>
      </c>
    </row>
    <row r="38" spans="2:28" x14ac:dyDescent="0.35">
      <c r="B38" s="110">
        <v>45586</v>
      </c>
      <c r="C38" s="112">
        <v>439.71</v>
      </c>
      <c r="D38" s="83">
        <f t="shared" si="0"/>
        <v>-9.0372306860183604E-3</v>
      </c>
      <c r="F38" s="110">
        <v>45586</v>
      </c>
      <c r="G38">
        <v>1275.3</v>
      </c>
      <c r="H38" s="83">
        <f t="shared" si="1"/>
        <v>-1.0206061546819911E-2</v>
      </c>
      <c r="J38" s="110">
        <v>45586</v>
      </c>
      <c r="K38">
        <v>565.29999999999995</v>
      </c>
      <c r="L38" s="83">
        <f t="shared" si="2"/>
        <v>-2.2733166220071044E-2</v>
      </c>
      <c r="N38" s="110">
        <v>45586</v>
      </c>
      <c r="O38">
        <v>555.29999999999995</v>
      </c>
      <c r="P38" s="83">
        <f t="shared" si="3"/>
        <v>-2.3133081185680471E-2</v>
      </c>
      <c r="R38" s="110">
        <v>45586</v>
      </c>
      <c r="S38" s="112">
        <v>24305.3</v>
      </c>
      <c r="T38" s="83">
        <f t="shared" si="4"/>
        <v>-1.1193855279297171E-2</v>
      </c>
      <c r="V38" t="s">
        <v>346</v>
      </c>
      <c r="X38">
        <v>1</v>
      </c>
      <c r="Z38" s="10" t="s">
        <v>350</v>
      </c>
      <c r="AB38" s="10" t="s">
        <v>351</v>
      </c>
    </row>
    <row r="39" spans="2:28" x14ac:dyDescent="0.35">
      <c r="B39" s="110">
        <v>45593</v>
      </c>
      <c r="C39" s="112">
        <v>447</v>
      </c>
      <c r="D39" s="83">
        <f t="shared" si="0"/>
        <v>1.6579108958177047E-2</v>
      </c>
      <c r="F39" s="110">
        <v>45593</v>
      </c>
      <c r="G39">
        <v>1262.1500000000001</v>
      </c>
      <c r="H39" s="83">
        <f t="shared" si="1"/>
        <v>-1.0311299302124932E-2</v>
      </c>
      <c r="J39" s="110">
        <v>45593</v>
      </c>
      <c r="K39">
        <v>552.15</v>
      </c>
      <c r="L39" s="83">
        <f t="shared" si="2"/>
        <v>-2.326198478683883E-2</v>
      </c>
      <c r="N39" s="110">
        <v>45593</v>
      </c>
      <c r="O39">
        <v>542.15</v>
      </c>
      <c r="P39" s="83">
        <f t="shared" si="3"/>
        <v>-2.3680893210876963E-2</v>
      </c>
      <c r="R39" s="110">
        <v>45593</v>
      </c>
      <c r="S39" s="112">
        <v>24020.15</v>
      </c>
      <c r="T39" s="83">
        <f t="shared" si="4"/>
        <v>-1.1732009067980997E-2</v>
      </c>
      <c r="V39" t="s">
        <v>359</v>
      </c>
      <c r="X39" s="78">
        <v>0.25</v>
      </c>
    </row>
    <row r="40" spans="2:28" x14ac:dyDescent="0.35">
      <c r="B40" s="110">
        <v>45600</v>
      </c>
      <c r="C40" s="112">
        <v>435.84</v>
      </c>
      <c r="D40" s="83">
        <f t="shared" si="0"/>
        <v>-2.4966442953020196E-2</v>
      </c>
      <c r="F40" s="110">
        <v>45600</v>
      </c>
      <c r="G40">
        <v>1248.9000000000001</v>
      </c>
      <c r="H40" s="83">
        <f t="shared" si="1"/>
        <v>-1.0497959830447989E-2</v>
      </c>
      <c r="J40" s="110">
        <v>45600</v>
      </c>
      <c r="K40">
        <v>538.9</v>
      </c>
      <c r="L40" s="83">
        <f t="shared" si="2"/>
        <v>-2.3997102236711032E-2</v>
      </c>
      <c r="N40" s="110">
        <v>45600</v>
      </c>
      <c r="O40">
        <v>528.9</v>
      </c>
      <c r="P40" s="83">
        <f t="shared" si="3"/>
        <v>-2.4439730701835249E-2</v>
      </c>
      <c r="R40" s="110">
        <v>45600</v>
      </c>
      <c r="S40" s="112">
        <v>23780.9</v>
      </c>
      <c r="T40" s="83">
        <f t="shared" si="4"/>
        <v>-9.9603874247246038E-3</v>
      </c>
    </row>
    <row r="41" spans="2:28" x14ac:dyDescent="0.35">
      <c r="B41" s="110">
        <v>45607</v>
      </c>
      <c r="C41" s="112">
        <v>424.8</v>
      </c>
      <c r="D41" s="83">
        <f t="shared" si="0"/>
        <v>-2.5330396475770844E-2</v>
      </c>
      <c r="F41" s="110">
        <v>45607</v>
      </c>
      <c r="G41">
        <v>1235.7</v>
      </c>
      <c r="H41" s="83">
        <f t="shared" si="1"/>
        <v>-1.0569300984866747E-2</v>
      </c>
      <c r="J41" s="110">
        <v>45607</v>
      </c>
      <c r="K41">
        <v>525.70000000000005</v>
      </c>
      <c r="L41" s="83">
        <f t="shared" si="2"/>
        <v>-2.4494340322879782E-2</v>
      </c>
      <c r="N41" s="110">
        <v>45607</v>
      </c>
      <c r="O41">
        <v>515.70000000000005</v>
      </c>
      <c r="P41" s="83">
        <f t="shared" si="3"/>
        <v>-2.4957458876914251E-2</v>
      </c>
      <c r="R41" s="110">
        <v>45607</v>
      </c>
      <c r="S41" s="112">
        <v>23505.7</v>
      </c>
      <c r="T41" s="83">
        <f t="shared" si="4"/>
        <v>-1.1572312233767423E-2</v>
      </c>
      <c r="V41" s="122" t="s">
        <v>348</v>
      </c>
      <c r="W41" s="122"/>
      <c r="X41" s="96">
        <f>(X35*X36)+(X38*X39)</f>
        <v>1.2048227264940641</v>
      </c>
    </row>
    <row r="42" spans="2:28" x14ac:dyDescent="0.35">
      <c r="B42" s="110">
        <v>45614</v>
      </c>
      <c r="C42" s="112">
        <v>432.74</v>
      </c>
      <c r="D42" s="83">
        <f t="shared" si="0"/>
        <v>1.8691148775894506E-2</v>
      </c>
      <c r="F42" s="110">
        <v>45614</v>
      </c>
      <c r="G42">
        <v>1242.5</v>
      </c>
      <c r="H42" s="83">
        <f t="shared" si="1"/>
        <v>5.5029537913733328E-3</v>
      </c>
      <c r="J42" s="110">
        <v>45614</v>
      </c>
      <c r="K42">
        <v>532.5</v>
      </c>
      <c r="L42" s="83">
        <f t="shared" si="2"/>
        <v>1.2935134106905055E-2</v>
      </c>
      <c r="N42" s="110">
        <v>45614</v>
      </c>
      <c r="O42">
        <v>522.5</v>
      </c>
      <c r="P42" s="83">
        <f t="shared" si="3"/>
        <v>1.3185960829939836E-2</v>
      </c>
      <c r="R42" s="110">
        <v>45614</v>
      </c>
      <c r="S42" s="112">
        <v>23680.5</v>
      </c>
      <c r="T42" s="83">
        <f t="shared" si="4"/>
        <v>7.4364941269564611E-3</v>
      </c>
    </row>
    <row r="43" spans="2:28" x14ac:dyDescent="0.35">
      <c r="B43" s="110">
        <v>45621</v>
      </c>
      <c r="C43" s="112">
        <v>434.65</v>
      </c>
      <c r="D43" s="83">
        <f t="shared" si="0"/>
        <v>4.4137357304616653E-3</v>
      </c>
      <c r="F43" s="110">
        <v>45621</v>
      </c>
      <c r="G43">
        <v>1255.5999999999999</v>
      </c>
      <c r="H43" s="83">
        <f t="shared" si="1"/>
        <v>1.0543259557344031E-2</v>
      </c>
      <c r="J43" s="110">
        <v>45621</v>
      </c>
      <c r="K43">
        <v>545.6</v>
      </c>
      <c r="L43" s="83">
        <f t="shared" si="2"/>
        <v>2.4600938967136221E-2</v>
      </c>
      <c r="N43" s="110">
        <v>45621</v>
      </c>
      <c r="O43">
        <v>535.6</v>
      </c>
      <c r="P43" s="83">
        <f t="shared" si="3"/>
        <v>2.5071770334928356E-2</v>
      </c>
      <c r="R43" s="110">
        <v>45621</v>
      </c>
      <c r="S43" s="112">
        <v>23955.599999999999</v>
      </c>
      <c r="T43" s="83">
        <f t="shared" si="4"/>
        <v>1.1617153354025467E-2</v>
      </c>
    </row>
    <row r="44" spans="2:28" x14ac:dyDescent="0.35">
      <c r="B44" s="110">
        <v>45628</v>
      </c>
      <c r="C44" s="112">
        <v>429.55</v>
      </c>
      <c r="D44" s="83">
        <f t="shared" si="0"/>
        <v>-1.1733578741516038E-2</v>
      </c>
      <c r="F44" s="110">
        <v>45628</v>
      </c>
      <c r="G44">
        <v>1248.4000000000001</v>
      </c>
      <c r="H44" s="83">
        <f t="shared" si="1"/>
        <v>-5.7343102899011233E-3</v>
      </c>
      <c r="J44" s="110">
        <v>45628</v>
      </c>
      <c r="K44">
        <v>538.4</v>
      </c>
      <c r="L44" s="83">
        <f t="shared" si="2"/>
        <v>-1.3196480938416522E-2</v>
      </c>
      <c r="N44" s="110">
        <v>45628</v>
      </c>
      <c r="O44">
        <v>528.4</v>
      </c>
      <c r="P44" s="83">
        <f t="shared" si="3"/>
        <v>-1.344286781179993E-2</v>
      </c>
      <c r="R44" s="110">
        <v>45628</v>
      </c>
      <c r="S44" s="112">
        <v>23780.400000000001</v>
      </c>
      <c r="T44" s="83">
        <f t="shared" si="4"/>
        <v>-7.3135300305564588E-3</v>
      </c>
    </row>
    <row r="45" spans="2:28" x14ac:dyDescent="0.35">
      <c r="B45" s="110">
        <v>45635</v>
      </c>
      <c r="C45" s="112">
        <v>428.5</v>
      </c>
      <c r="D45" s="83">
        <f t="shared" si="0"/>
        <v>-2.4444185775812644E-3</v>
      </c>
      <c r="F45" s="110">
        <v>45635</v>
      </c>
      <c r="G45">
        <v>1232.9000000000001</v>
      </c>
      <c r="H45" s="83">
        <f t="shared" si="1"/>
        <v>-1.2415892342197976E-2</v>
      </c>
      <c r="J45" s="110">
        <v>45635</v>
      </c>
      <c r="K45">
        <v>522.9</v>
      </c>
      <c r="L45" s="83">
        <f t="shared" si="2"/>
        <v>-2.8789004457652312E-2</v>
      </c>
      <c r="N45" s="110">
        <v>45635</v>
      </c>
      <c r="O45">
        <v>512.9</v>
      </c>
      <c r="P45" s="83">
        <f t="shared" si="3"/>
        <v>-2.9333838001514012E-2</v>
      </c>
      <c r="R45" s="110">
        <v>45635</v>
      </c>
      <c r="S45" s="112">
        <v>23420.9</v>
      </c>
      <c r="T45" s="83">
        <f t="shared" si="4"/>
        <v>-1.5117491715866849E-2</v>
      </c>
    </row>
    <row r="46" spans="2:28" x14ac:dyDescent="0.35">
      <c r="B46" s="110">
        <v>45642</v>
      </c>
      <c r="C46" s="112">
        <v>423.62</v>
      </c>
      <c r="D46" s="83">
        <f t="shared" si="0"/>
        <v>-1.1388564760793418E-2</v>
      </c>
      <c r="F46" s="110">
        <v>45642</v>
      </c>
      <c r="G46">
        <v>1225.5999999999999</v>
      </c>
      <c r="H46" s="83">
        <f t="shared" si="1"/>
        <v>-5.9209992700138825E-3</v>
      </c>
      <c r="J46" s="110">
        <v>45642</v>
      </c>
      <c r="K46">
        <v>515.6</v>
      </c>
      <c r="L46" s="83">
        <f t="shared" si="2"/>
        <v>-1.3960604322050041E-2</v>
      </c>
      <c r="N46" s="110">
        <v>45642</v>
      </c>
      <c r="O46">
        <v>505.6</v>
      </c>
      <c r="P46" s="83">
        <f t="shared" si="3"/>
        <v>-1.4232793916942765E-2</v>
      </c>
      <c r="R46" s="110">
        <v>45642</v>
      </c>
      <c r="S46" s="112">
        <v>23275.599999999999</v>
      </c>
      <c r="T46" s="83">
        <f t="shared" si="4"/>
        <v>-6.2038606543729502E-3</v>
      </c>
    </row>
    <row r="47" spans="2:28" x14ac:dyDescent="0.35">
      <c r="B47" s="110">
        <v>45649</v>
      </c>
      <c r="C47" s="112">
        <v>436.34</v>
      </c>
      <c r="D47" s="83">
        <f t="shared" si="0"/>
        <v>3.0026910910721849E-2</v>
      </c>
      <c r="F47" s="110">
        <v>45649</v>
      </c>
      <c r="G47">
        <v>1218.75</v>
      </c>
      <c r="H47" s="83">
        <f t="shared" si="1"/>
        <v>-5.5890992167101361E-3</v>
      </c>
      <c r="J47" s="110">
        <v>45649</v>
      </c>
      <c r="K47">
        <v>508.75</v>
      </c>
      <c r="L47" s="83">
        <f t="shared" si="2"/>
        <v>-1.3285492629945717E-2</v>
      </c>
      <c r="N47" s="110">
        <v>45649</v>
      </c>
      <c r="O47">
        <v>498.75</v>
      </c>
      <c r="P47" s="83">
        <f t="shared" si="3"/>
        <v>-1.3548259493670889E-2</v>
      </c>
      <c r="R47" s="110">
        <v>45649</v>
      </c>
      <c r="S47" s="112">
        <v>23120.75</v>
      </c>
      <c r="T47" s="83">
        <f t="shared" si="4"/>
        <v>-6.6528897214249705E-3</v>
      </c>
    </row>
    <row r="48" spans="2:28" x14ac:dyDescent="0.35">
      <c r="B48" s="110">
        <v>45656</v>
      </c>
      <c r="C48" s="112">
        <v>439.07</v>
      </c>
      <c r="D48" s="83">
        <f t="shared" si="0"/>
        <v>6.2565888985652851E-3</v>
      </c>
      <c r="F48" s="110">
        <v>45656</v>
      </c>
      <c r="G48">
        <v>1205.3</v>
      </c>
      <c r="H48" s="83">
        <f t="shared" si="1"/>
        <v>-1.1035897435897501E-2</v>
      </c>
      <c r="J48" s="110">
        <v>45656</v>
      </c>
      <c r="K48">
        <v>505.3</v>
      </c>
      <c r="L48" s="83">
        <f t="shared" si="2"/>
        <v>-6.781326781326813E-3</v>
      </c>
      <c r="N48" s="110">
        <v>45656</v>
      </c>
      <c r="O48">
        <v>495.3</v>
      </c>
      <c r="P48" s="83">
        <f t="shared" si="3"/>
        <v>-6.9172932330826553E-3</v>
      </c>
      <c r="R48" s="110">
        <v>45656</v>
      </c>
      <c r="S48" s="112">
        <v>22945.3</v>
      </c>
      <c r="T48" s="83">
        <f t="shared" si="4"/>
        <v>-7.5884216558719242E-3</v>
      </c>
    </row>
    <row r="49" spans="2:20" x14ac:dyDescent="0.35">
      <c r="B49" s="110">
        <v>45663</v>
      </c>
      <c r="C49" s="112">
        <v>421.23</v>
      </c>
      <c r="D49" s="83">
        <f t="shared" si="0"/>
        <v>-4.0631334411369457E-2</v>
      </c>
      <c r="F49" s="110">
        <v>45663</v>
      </c>
      <c r="G49">
        <v>1198.2</v>
      </c>
      <c r="H49" s="83">
        <f t="shared" si="1"/>
        <v>-5.8906496307972178E-3</v>
      </c>
      <c r="J49" s="110">
        <v>45663</v>
      </c>
      <c r="K49">
        <v>498.2</v>
      </c>
      <c r="L49" s="83">
        <f t="shared" si="2"/>
        <v>-1.405105877696422E-2</v>
      </c>
      <c r="N49" s="110">
        <v>45663</v>
      </c>
      <c r="O49">
        <v>488.2</v>
      </c>
      <c r="P49" s="83">
        <f t="shared" si="3"/>
        <v>-1.4334746618211214E-2</v>
      </c>
      <c r="R49" s="110">
        <v>45663</v>
      </c>
      <c r="S49" s="112">
        <v>22680.2</v>
      </c>
      <c r="T49" s="83">
        <f t="shared" si="4"/>
        <v>-1.1553564346511003E-2</v>
      </c>
    </row>
    <row r="50" spans="2:20" x14ac:dyDescent="0.35">
      <c r="B50" s="110">
        <v>45670</v>
      </c>
      <c r="C50" s="112">
        <v>416.78</v>
      </c>
      <c r="D50" s="83">
        <f t="shared" si="0"/>
        <v>-1.0564299788714093E-2</v>
      </c>
      <c r="F50" s="110">
        <v>45670</v>
      </c>
      <c r="G50">
        <v>1185.5999999999999</v>
      </c>
      <c r="H50" s="83">
        <f t="shared" si="1"/>
        <v>-1.0515773660490835E-2</v>
      </c>
      <c r="J50" s="110">
        <v>45670</v>
      </c>
      <c r="K50">
        <v>485.6</v>
      </c>
      <c r="L50" s="83">
        <f t="shared" si="2"/>
        <v>-2.5291047771979103E-2</v>
      </c>
      <c r="N50" s="110">
        <v>45670</v>
      </c>
      <c r="O50">
        <v>475.6</v>
      </c>
      <c r="P50" s="83">
        <f t="shared" si="3"/>
        <v>-2.5809094633346907E-2</v>
      </c>
      <c r="R50" s="110">
        <v>45670</v>
      </c>
      <c r="S50" s="112">
        <v>22405.599999999999</v>
      </c>
      <c r="T50" s="83">
        <f t="shared" si="4"/>
        <v>-1.2107477006375711E-2</v>
      </c>
    </row>
    <row r="51" spans="2:20" x14ac:dyDescent="0.35">
      <c r="B51" s="110">
        <v>45677</v>
      </c>
      <c r="C51" s="112">
        <v>418.11</v>
      </c>
      <c r="D51" s="83">
        <f t="shared" si="0"/>
        <v>3.1911320120927567E-3</v>
      </c>
      <c r="F51" s="110">
        <v>45677</v>
      </c>
      <c r="G51">
        <v>1192.4000000000001</v>
      </c>
      <c r="H51" s="83">
        <f t="shared" si="1"/>
        <v>5.7354925775980892E-3</v>
      </c>
      <c r="J51" s="110">
        <v>45677</v>
      </c>
      <c r="K51">
        <v>492.4</v>
      </c>
      <c r="L51" s="83">
        <f t="shared" si="2"/>
        <v>1.4003294892915852E-2</v>
      </c>
      <c r="N51" s="110">
        <v>45677</v>
      </c>
      <c r="O51">
        <v>482.4</v>
      </c>
      <c r="P51" s="83">
        <f t="shared" si="3"/>
        <v>1.4297729184188368E-2</v>
      </c>
      <c r="R51" s="110">
        <v>45677</v>
      </c>
      <c r="S51" s="112">
        <v>22520.400000000001</v>
      </c>
      <c r="T51" s="83">
        <f t="shared" si="4"/>
        <v>5.1237190702326796E-3</v>
      </c>
    </row>
    <row r="52" spans="2:20" x14ac:dyDescent="0.35">
      <c r="B52" s="110">
        <v>45684</v>
      </c>
      <c r="C52" s="112">
        <v>437.95</v>
      </c>
      <c r="D52" s="83">
        <f t="shared" si="0"/>
        <v>4.7451627562124843E-2</v>
      </c>
      <c r="F52" s="110">
        <v>45684</v>
      </c>
      <c r="G52">
        <v>1210.75</v>
      </c>
      <c r="H52" s="83">
        <f t="shared" si="1"/>
        <v>1.5389131164038838E-2</v>
      </c>
      <c r="J52" s="110">
        <v>45684</v>
      </c>
      <c r="K52">
        <v>510.75</v>
      </c>
      <c r="L52" s="83">
        <f t="shared" si="2"/>
        <v>3.726645004061746E-2</v>
      </c>
      <c r="N52" s="110">
        <v>45684</v>
      </c>
      <c r="O52">
        <v>500.75</v>
      </c>
      <c r="P52" s="83">
        <f t="shared" si="3"/>
        <v>3.8038971807628608E-2</v>
      </c>
      <c r="R52" s="110">
        <v>45684</v>
      </c>
      <c r="S52" s="112">
        <v>22950.75</v>
      </c>
      <c r="T52" s="83">
        <f t="shared" si="4"/>
        <v>1.9109340864283064E-2</v>
      </c>
    </row>
    <row r="53" spans="2:20" x14ac:dyDescent="0.35">
      <c r="B53" s="110">
        <v>45691</v>
      </c>
      <c r="C53" s="112">
        <v>407.93</v>
      </c>
      <c r="D53" s="83">
        <f t="shared" si="0"/>
        <v>-6.8546637744034689E-2</v>
      </c>
      <c r="F53" s="110">
        <v>45691</v>
      </c>
      <c r="G53">
        <v>1188.3</v>
      </c>
      <c r="H53" s="83">
        <f t="shared" si="1"/>
        <v>-1.8542225893041553E-2</v>
      </c>
      <c r="J53" s="110">
        <v>45691</v>
      </c>
      <c r="K53">
        <v>488.3</v>
      </c>
      <c r="L53" s="83">
        <f t="shared" si="2"/>
        <v>-4.3954968184043097E-2</v>
      </c>
      <c r="N53" s="110">
        <v>45691</v>
      </c>
      <c r="O53">
        <v>478.3</v>
      </c>
      <c r="P53" s="83">
        <f t="shared" si="3"/>
        <v>-4.4832750873689431E-2</v>
      </c>
      <c r="R53" s="110">
        <v>45691</v>
      </c>
      <c r="S53" s="112">
        <v>22380.3</v>
      </c>
      <c r="T53" s="83">
        <f t="shared" si="4"/>
        <v>-2.4855396882454861E-2</v>
      </c>
    </row>
    <row r="54" spans="2:20" x14ac:dyDescent="0.35">
      <c r="B54" s="110">
        <v>45698</v>
      </c>
      <c r="C54" s="112">
        <v>388.43</v>
      </c>
      <c r="D54" s="83">
        <f t="shared" si="0"/>
        <v>-4.7802319025322948E-2</v>
      </c>
      <c r="F54" s="110">
        <v>45698</v>
      </c>
      <c r="G54">
        <v>1165.4000000000001</v>
      </c>
      <c r="H54" s="83">
        <f t="shared" si="1"/>
        <v>-1.9271227804426361E-2</v>
      </c>
      <c r="J54" s="110">
        <v>45698</v>
      </c>
      <c r="K54">
        <v>465.4</v>
      </c>
      <c r="L54" s="83">
        <f t="shared" si="2"/>
        <v>-4.6897399139873119E-2</v>
      </c>
      <c r="N54" s="110">
        <v>45698</v>
      </c>
      <c r="O54">
        <v>455.4</v>
      </c>
      <c r="P54" s="83">
        <f t="shared" si="3"/>
        <v>-4.7877900899017445E-2</v>
      </c>
      <c r="R54" s="110">
        <v>45698</v>
      </c>
      <c r="S54" s="112">
        <v>21845.4</v>
      </c>
      <c r="T54" s="83">
        <f t="shared" si="4"/>
        <v>-2.390048390772237E-2</v>
      </c>
    </row>
    <row r="55" spans="2:20" x14ac:dyDescent="0.35">
      <c r="B55" s="110">
        <v>45705</v>
      </c>
      <c r="C55" s="112">
        <v>385.57</v>
      </c>
      <c r="D55" s="83">
        <f t="shared" si="0"/>
        <v>-7.3629740236336172E-3</v>
      </c>
      <c r="F55" s="110">
        <v>45705</v>
      </c>
      <c r="G55">
        <v>1158.75</v>
      </c>
      <c r="H55" s="83">
        <f t="shared" si="1"/>
        <v>-5.7061952977519592E-3</v>
      </c>
      <c r="J55" s="110">
        <v>45705</v>
      </c>
      <c r="K55">
        <v>458.75</v>
      </c>
      <c r="L55" s="83">
        <f t="shared" si="2"/>
        <v>-1.428878384185639E-2</v>
      </c>
      <c r="N55" s="110">
        <v>45705</v>
      </c>
      <c r="O55">
        <v>448.75</v>
      </c>
      <c r="P55" s="83">
        <f t="shared" si="3"/>
        <v>-1.4602547211242767E-2</v>
      </c>
      <c r="R55" s="110">
        <v>45705</v>
      </c>
      <c r="S55" s="112">
        <v>21780.75</v>
      </c>
      <c r="T55" s="83">
        <f t="shared" si="4"/>
        <v>-2.9594331071988167E-3</v>
      </c>
    </row>
    <row r="56" spans="2:20" x14ac:dyDescent="0.35">
      <c r="B56" s="110">
        <v>45712</v>
      </c>
      <c r="C56" s="112">
        <v>379.89</v>
      </c>
      <c r="D56" s="83">
        <f t="shared" si="0"/>
        <v>-1.473143657442233E-2</v>
      </c>
      <c r="F56" s="110">
        <v>45712</v>
      </c>
      <c r="G56">
        <v>1142.5999999999999</v>
      </c>
      <c r="H56" s="83">
        <f t="shared" si="1"/>
        <v>-1.3937432578209341E-2</v>
      </c>
      <c r="J56" s="110">
        <v>45712</v>
      </c>
      <c r="K56">
        <v>442.6</v>
      </c>
      <c r="L56" s="83">
        <f t="shared" si="2"/>
        <v>-3.5204359673024488E-2</v>
      </c>
      <c r="N56" s="110">
        <v>45712</v>
      </c>
      <c r="O56">
        <v>442.6</v>
      </c>
      <c r="P56" s="83">
        <f t="shared" si="3"/>
        <v>-1.3704735376044552E-2</v>
      </c>
      <c r="R56" s="110">
        <v>45712</v>
      </c>
      <c r="S56" s="112">
        <v>21550.6</v>
      </c>
      <c r="T56" s="83">
        <f t="shared" si="4"/>
        <v>-1.0566670110074283E-2</v>
      </c>
    </row>
    <row r="57" spans="2:20" x14ac:dyDescent="0.35">
      <c r="B57" s="110">
        <v>45719</v>
      </c>
      <c r="C57" s="112">
        <v>388.45</v>
      </c>
      <c r="D57" s="83">
        <f t="shared" si="0"/>
        <v>2.2532838453236392E-2</v>
      </c>
      <c r="F57" s="110">
        <v>45719</v>
      </c>
      <c r="G57">
        <v>1150.8</v>
      </c>
      <c r="H57" s="83">
        <f t="shared" si="1"/>
        <v>7.1766147383161005E-3</v>
      </c>
      <c r="J57" s="110">
        <v>45719</v>
      </c>
      <c r="K57">
        <v>450.8</v>
      </c>
      <c r="L57" s="83">
        <f t="shared" si="2"/>
        <v>1.8526886579304014E-2</v>
      </c>
      <c r="N57" s="110">
        <v>45719</v>
      </c>
      <c r="O57">
        <v>450.8</v>
      </c>
      <c r="P57" s="83">
        <f t="shared" si="3"/>
        <v>1.8526886579304014E-2</v>
      </c>
      <c r="R57" s="110">
        <v>45719</v>
      </c>
      <c r="S57" s="112">
        <v>21850.799999999999</v>
      </c>
      <c r="T57" s="83">
        <f t="shared" si="4"/>
        <v>1.3930006589143673E-2</v>
      </c>
    </row>
    <row r="58" spans="2:20" x14ac:dyDescent="0.35">
      <c r="B58" s="110">
        <v>45726</v>
      </c>
      <c r="C58" s="112">
        <v>396.29</v>
      </c>
      <c r="D58" s="83">
        <f t="shared" si="0"/>
        <v>2.018277770626864E-2</v>
      </c>
      <c r="F58" s="110">
        <v>45726</v>
      </c>
      <c r="G58">
        <v>1162.3</v>
      </c>
      <c r="H58" s="83">
        <f t="shared" si="1"/>
        <v>9.993048314216102E-3</v>
      </c>
      <c r="J58" s="110">
        <v>45726</v>
      </c>
      <c r="K58">
        <v>462.3</v>
      </c>
      <c r="L58" s="83">
        <f t="shared" si="2"/>
        <v>2.5510204081632626E-2</v>
      </c>
      <c r="N58" s="110">
        <v>45726</v>
      </c>
      <c r="O58">
        <v>462.3</v>
      </c>
      <c r="P58" s="83">
        <f t="shared" si="3"/>
        <v>2.5510204081632626E-2</v>
      </c>
      <c r="R58" s="110">
        <v>45726</v>
      </c>
      <c r="S58" s="112">
        <v>22120.3</v>
      </c>
      <c r="T58" s="83">
        <f t="shared" si="4"/>
        <v>1.233364453475394E-2</v>
      </c>
    </row>
    <row r="59" spans="2:20" x14ac:dyDescent="0.35">
      <c r="B59" s="110">
        <v>45733</v>
      </c>
      <c r="C59" s="112">
        <v>390.04</v>
      </c>
      <c r="D59" s="83">
        <f t="shared" si="0"/>
        <v>-1.5771278609099437E-2</v>
      </c>
      <c r="F59" s="110">
        <v>45733</v>
      </c>
      <c r="G59">
        <v>1155.9000000000001</v>
      </c>
      <c r="H59" s="83">
        <f t="shared" si="1"/>
        <v>-5.5063236685880534E-3</v>
      </c>
      <c r="J59" s="110">
        <v>45733</v>
      </c>
      <c r="K59">
        <v>455.9</v>
      </c>
      <c r="L59" s="83">
        <f t="shared" si="2"/>
        <v>-1.3843824356478573E-2</v>
      </c>
      <c r="N59" s="110">
        <v>45733</v>
      </c>
      <c r="O59">
        <v>455.9</v>
      </c>
      <c r="P59" s="83">
        <f t="shared" si="3"/>
        <v>-1.3843824356478573E-2</v>
      </c>
      <c r="R59" s="110">
        <v>45733</v>
      </c>
      <c r="S59" s="112">
        <v>22005.9</v>
      </c>
      <c r="T59" s="83">
        <f t="shared" si="4"/>
        <v>-5.1717200942119623E-3</v>
      </c>
    </row>
    <row r="60" spans="2:20" x14ac:dyDescent="0.35">
      <c r="B60" s="110">
        <v>45740</v>
      </c>
      <c r="C60" s="112">
        <v>394.08</v>
      </c>
      <c r="D60" s="83">
        <f t="shared" si="0"/>
        <v>1.0357912009024695E-2</v>
      </c>
      <c r="F60" s="110">
        <v>45740</v>
      </c>
      <c r="G60">
        <v>1160.25</v>
      </c>
      <c r="H60" s="83">
        <f t="shared" si="1"/>
        <v>3.7633013236437751E-3</v>
      </c>
      <c r="J60" s="110">
        <v>45740</v>
      </c>
      <c r="K60">
        <v>460.25</v>
      </c>
      <c r="L60" s="83">
        <f t="shared" si="2"/>
        <v>9.5415661329238954E-3</v>
      </c>
      <c r="N60" s="110">
        <v>45740</v>
      </c>
      <c r="O60">
        <v>460.25</v>
      </c>
      <c r="P60" s="83">
        <f t="shared" si="3"/>
        <v>9.5415661329238954E-3</v>
      </c>
      <c r="R60" s="110">
        <v>45740</v>
      </c>
      <c r="S60" s="112">
        <v>22160.25</v>
      </c>
      <c r="T60" s="83">
        <f t="shared" si="4"/>
        <v>7.0140280561121759E-3</v>
      </c>
    </row>
    <row r="61" spans="2:20" x14ac:dyDescent="0.35">
      <c r="B61" s="110">
        <v>45747</v>
      </c>
      <c r="C61" s="112">
        <v>394.03</v>
      </c>
      <c r="D61" s="83">
        <f t="shared" si="0"/>
        <v>-1.2687779131148602E-4</v>
      </c>
      <c r="F61" s="110">
        <v>45747</v>
      </c>
      <c r="G61">
        <v>1158.4000000000001</v>
      </c>
      <c r="H61" s="83">
        <f t="shared" si="1"/>
        <v>-1.5944839474250072E-3</v>
      </c>
      <c r="J61" s="110">
        <v>45747</v>
      </c>
      <c r="K61">
        <v>458.4</v>
      </c>
      <c r="L61" s="83">
        <f t="shared" si="2"/>
        <v>-4.0195545898968899E-3</v>
      </c>
      <c r="N61" s="110">
        <v>45747</v>
      </c>
      <c r="O61">
        <v>458.4</v>
      </c>
      <c r="P61" s="83">
        <f t="shared" si="3"/>
        <v>-4.0195545898968899E-3</v>
      </c>
      <c r="R61" s="110">
        <v>45747</v>
      </c>
      <c r="S61" s="112">
        <v>22080.400000000001</v>
      </c>
      <c r="T61" s="83">
        <f t="shared" si="4"/>
        <v>-3.6032986992474703E-3</v>
      </c>
    </row>
    <row r="62" spans="2:20" x14ac:dyDescent="0.35">
      <c r="B62" s="110">
        <v>45754</v>
      </c>
      <c r="C62" s="112">
        <v>405.43</v>
      </c>
      <c r="D62" s="83">
        <f t="shared" si="0"/>
        <v>2.8931807222800421E-2</v>
      </c>
      <c r="F62" s="110">
        <v>45754</v>
      </c>
      <c r="G62">
        <v>1175.5999999999999</v>
      </c>
      <c r="H62" s="83">
        <f t="shared" si="1"/>
        <v>1.4848066298342344E-2</v>
      </c>
      <c r="J62" s="110">
        <v>45754</v>
      </c>
      <c r="K62">
        <v>475.6</v>
      </c>
      <c r="L62" s="83">
        <f t="shared" si="2"/>
        <v>3.75218150087262E-2</v>
      </c>
      <c r="N62" s="110">
        <v>45754</v>
      </c>
      <c r="O62">
        <v>475.6</v>
      </c>
      <c r="P62" s="83">
        <f t="shared" si="3"/>
        <v>3.75218150087262E-2</v>
      </c>
      <c r="R62" s="110">
        <v>45754</v>
      </c>
      <c r="S62" s="112">
        <v>22595.599999999999</v>
      </c>
      <c r="T62" s="83">
        <f t="shared" si="4"/>
        <v>2.3332910635676773E-2</v>
      </c>
    </row>
    <row r="63" spans="2:20" x14ac:dyDescent="0.35">
      <c r="B63" s="110">
        <v>45761</v>
      </c>
      <c r="C63" s="112">
        <v>410.91</v>
      </c>
      <c r="D63" s="83">
        <f t="shared" si="0"/>
        <v>1.3516513331524704E-2</v>
      </c>
      <c r="F63" s="110">
        <v>45761</v>
      </c>
      <c r="G63">
        <v>1188.9000000000001</v>
      </c>
      <c r="H63" s="83">
        <f t="shared" si="1"/>
        <v>1.131337189520254E-2</v>
      </c>
      <c r="J63" s="110">
        <v>45761</v>
      </c>
      <c r="K63">
        <v>488.9</v>
      </c>
      <c r="L63" s="83">
        <f t="shared" si="2"/>
        <v>2.7964676198485972E-2</v>
      </c>
      <c r="N63" s="110">
        <v>45761</v>
      </c>
      <c r="O63">
        <v>488.9</v>
      </c>
      <c r="P63" s="83">
        <f t="shared" si="3"/>
        <v>2.7964676198485972E-2</v>
      </c>
      <c r="R63" s="110">
        <v>45761</v>
      </c>
      <c r="S63" s="112">
        <v>22980.9</v>
      </c>
      <c r="T63" s="83">
        <f t="shared" si="4"/>
        <v>1.7051992423303686E-2</v>
      </c>
    </row>
    <row r="64" spans="2:20" x14ac:dyDescent="0.35">
      <c r="B64" s="110">
        <v>45768</v>
      </c>
      <c r="C64" s="112">
        <v>411.44</v>
      </c>
      <c r="D64" s="83">
        <f t="shared" si="0"/>
        <v>1.2898201552651312E-3</v>
      </c>
      <c r="F64" s="110">
        <v>45768</v>
      </c>
      <c r="G64">
        <v>1195.3</v>
      </c>
      <c r="H64" s="83">
        <f t="shared" si="1"/>
        <v>5.3831272604927261E-3</v>
      </c>
      <c r="J64" s="110">
        <v>45768</v>
      </c>
      <c r="K64">
        <v>495.3</v>
      </c>
      <c r="L64" s="83">
        <f t="shared" si="2"/>
        <v>1.3090611577009748E-2</v>
      </c>
      <c r="N64" s="110">
        <v>45768</v>
      </c>
      <c r="O64">
        <v>495.3</v>
      </c>
      <c r="P64" s="83">
        <f t="shared" si="3"/>
        <v>1.3090611577009748E-2</v>
      </c>
      <c r="R64" s="110">
        <v>45768</v>
      </c>
      <c r="S64" s="112">
        <v>23145.3</v>
      </c>
      <c r="T64" s="83">
        <f t="shared" si="4"/>
        <v>7.1537668237535712E-3</v>
      </c>
    </row>
    <row r="65" spans="2:20" x14ac:dyDescent="0.35">
      <c r="B65" s="110">
        <v>45775</v>
      </c>
      <c r="C65" s="112">
        <v>413.07</v>
      </c>
      <c r="D65" s="83">
        <f t="shared" si="0"/>
        <v>3.9616955084580407E-3</v>
      </c>
      <c r="F65" s="110">
        <v>45775</v>
      </c>
      <c r="G65">
        <v>1202.75</v>
      </c>
      <c r="H65" s="83">
        <f t="shared" si="1"/>
        <v>6.2327449175938465E-3</v>
      </c>
      <c r="J65" s="110">
        <v>45775</v>
      </c>
      <c r="K65">
        <v>502.75</v>
      </c>
      <c r="L65" s="83">
        <f t="shared" si="2"/>
        <v>1.5041389057137033E-2</v>
      </c>
      <c r="N65" s="110">
        <v>45775</v>
      </c>
      <c r="O65">
        <v>502.75</v>
      </c>
      <c r="P65" s="83">
        <f t="shared" si="3"/>
        <v>1.5041389057137033E-2</v>
      </c>
      <c r="R65" s="110">
        <v>45775</v>
      </c>
      <c r="S65" s="112">
        <v>23320.75</v>
      </c>
      <c r="T65" s="83">
        <f t="shared" si="4"/>
        <v>7.5803726890557588E-3</v>
      </c>
    </row>
    <row r="66" spans="2:20" x14ac:dyDescent="0.35">
      <c r="B66" s="110">
        <v>45782</v>
      </c>
      <c r="C66" s="112">
        <v>407.35</v>
      </c>
      <c r="D66" s="83">
        <f t="shared" si="0"/>
        <v>-1.3847531895320286E-2</v>
      </c>
      <c r="F66" s="110">
        <v>45782</v>
      </c>
      <c r="G66">
        <v>1190.4000000000001</v>
      </c>
      <c r="H66" s="83">
        <f t="shared" si="1"/>
        <v>-1.0268135522760291E-2</v>
      </c>
      <c r="J66" s="110">
        <v>45782</v>
      </c>
      <c r="K66">
        <v>490.4</v>
      </c>
      <c r="L66" s="83">
        <f t="shared" si="2"/>
        <v>-2.4564893088015904E-2</v>
      </c>
      <c r="N66" s="110">
        <v>45782</v>
      </c>
      <c r="O66">
        <v>490.4</v>
      </c>
      <c r="P66" s="83">
        <f t="shared" si="3"/>
        <v>-2.4564893088015904E-2</v>
      </c>
      <c r="R66" s="110">
        <v>45782</v>
      </c>
      <c r="S66" s="112">
        <v>22930.400000000001</v>
      </c>
      <c r="T66" s="83">
        <f t="shared" si="4"/>
        <v>-1.6738312447069581E-2</v>
      </c>
    </row>
    <row r="67" spans="2:20" x14ac:dyDescent="0.35">
      <c r="B67" s="110">
        <v>45789</v>
      </c>
      <c r="C67" s="112">
        <v>419.04</v>
      </c>
      <c r="D67" s="83">
        <f t="shared" si="0"/>
        <v>2.869768012765439E-2</v>
      </c>
      <c r="F67" s="110">
        <v>45789</v>
      </c>
      <c r="G67">
        <v>1215.8</v>
      </c>
      <c r="H67" s="83">
        <f t="shared" si="1"/>
        <v>2.1337365591397761E-2</v>
      </c>
      <c r="J67" s="110">
        <v>45789</v>
      </c>
      <c r="K67">
        <v>515.79999999999995</v>
      </c>
      <c r="L67" s="83">
        <f t="shared" si="2"/>
        <v>5.179445350734091E-2</v>
      </c>
      <c r="N67" s="110">
        <v>45789</v>
      </c>
      <c r="O67">
        <v>505.8</v>
      </c>
      <c r="P67" s="83">
        <f t="shared" si="3"/>
        <v>3.1402936378466695E-2</v>
      </c>
      <c r="R67" s="110">
        <v>45789</v>
      </c>
      <c r="S67" s="112">
        <v>23365.8</v>
      </c>
      <c r="T67" s="83">
        <f t="shared" si="4"/>
        <v>1.8987893800369804E-2</v>
      </c>
    </row>
    <row r="68" spans="2:20" x14ac:dyDescent="0.35">
      <c r="B68" s="110">
        <v>45796</v>
      </c>
      <c r="C68" s="112">
        <v>419.61</v>
      </c>
      <c r="D68" s="83">
        <f t="shared" si="0"/>
        <v>1.3602520045818967E-3</v>
      </c>
      <c r="F68" s="110">
        <v>45796</v>
      </c>
      <c r="G68">
        <v>1222.3</v>
      </c>
      <c r="H68" s="83">
        <f t="shared" si="1"/>
        <v>5.3462740582332913E-3</v>
      </c>
      <c r="J68" s="110">
        <v>45796</v>
      </c>
      <c r="K68">
        <v>522.29999999999995</v>
      </c>
      <c r="L68" s="83">
        <f t="shared" si="2"/>
        <v>1.2601783637068653E-2</v>
      </c>
      <c r="N68" s="110">
        <v>45796</v>
      </c>
      <c r="O68">
        <v>512.29999999999995</v>
      </c>
      <c r="P68" s="83">
        <f t="shared" si="3"/>
        <v>1.2850929221035923E-2</v>
      </c>
      <c r="R68" s="110">
        <v>45796</v>
      </c>
      <c r="S68" s="112">
        <v>23520.3</v>
      </c>
      <c r="T68" s="83">
        <f t="shared" si="4"/>
        <v>6.6122281282900985E-3</v>
      </c>
    </row>
    <row r="69" spans="2:20" x14ac:dyDescent="0.35">
      <c r="B69" s="110">
        <v>45803</v>
      </c>
      <c r="C69" s="112">
        <v>402.06</v>
      </c>
      <c r="D69" s="83">
        <f t="shared" si="0"/>
        <v>-4.1824551369128549E-2</v>
      </c>
      <c r="F69" s="110">
        <v>45803</v>
      </c>
      <c r="G69">
        <v>1208.0999999999999</v>
      </c>
      <c r="H69" s="83">
        <f t="shared" si="1"/>
        <v>-1.1617442526384747E-2</v>
      </c>
      <c r="J69" s="110">
        <v>45803</v>
      </c>
      <c r="K69">
        <v>508.1</v>
      </c>
      <c r="L69" s="83">
        <f t="shared" si="2"/>
        <v>-2.7187440168485399E-2</v>
      </c>
      <c r="N69" s="110">
        <v>45803</v>
      </c>
      <c r="O69">
        <v>498.1</v>
      </c>
      <c r="P69" s="83">
        <f t="shared" si="3"/>
        <v>-2.7718133905914377E-2</v>
      </c>
      <c r="R69" s="110">
        <v>45803</v>
      </c>
      <c r="S69" s="112">
        <v>23210.1</v>
      </c>
      <c r="T69" s="83">
        <f t="shared" si="4"/>
        <v>-1.3188607288172394E-2</v>
      </c>
    </row>
    <row r="70" spans="2:20" x14ac:dyDescent="0.35">
      <c r="B70" s="110">
        <v>45810</v>
      </c>
      <c r="C70" s="112">
        <v>412.41</v>
      </c>
      <c r="D70" s="83">
        <f t="shared" si="0"/>
        <v>2.5742426503506888E-2</v>
      </c>
      <c r="F70" s="110">
        <v>45810</v>
      </c>
      <c r="G70">
        <v>1218.5</v>
      </c>
      <c r="H70" s="83">
        <f t="shared" si="1"/>
        <v>8.6085588941313684E-3</v>
      </c>
      <c r="J70" s="110">
        <v>45810</v>
      </c>
      <c r="K70">
        <v>518.5</v>
      </c>
      <c r="L70" s="83">
        <f t="shared" si="2"/>
        <v>2.0468411729974267E-2</v>
      </c>
      <c r="N70" s="110">
        <v>45810</v>
      </c>
      <c r="O70">
        <v>508.5</v>
      </c>
      <c r="P70" s="83">
        <f t="shared" si="3"/>
        <v>2.0879341497691106E-2</v>
      </c>
      <c r="R70" s="110">
        <v>45810</v>
      </c>
      <c r="S70" s="112">
        <v>23580.5</v>
      </c>
      <c r="T70" s="83">
        <f t="shared" si="4"/>
        <v>1.5958569760578412E-2</v>
      </c>
    </row>
    <row r="71" spans="2:20" x14ac:dyDescent="0.35">
      <c r="B71" s="110">
        <v>45817</v>
      </c>
      <c r="C71" s="112">
        <v>405.4</v>
      </c>
      <c r="D71" s="83">
        <f t="shared" si="0"/>
        <v>-1.6997647971678798E-2</v>
      </c>
      <c r="F71" s="110">
        <v>45817</v>
      </c>
      <c r="G71">
        <v>1205.75</v>
      </c>
      <c r="H71" s="83">
        <f t="shared" si="1"/>
        <v>-1.046368485843252E-2</v>
      </c>
      <c r="J71" s="110">
        <v>45817</v>
      </c>
      <c r="K71">
        <v>505.75</v>
      </c>
      <c r="L71" s="83">
        <f t="shared" si="2"/>
        <v>-2.4590163934426257E-2</v>
      </c>
      <c r="N71" s="110">
        <v>45817</v>
      </c>
      <c r="O71">
        <v>495.75</v>
      </c>
      <c r="P71" s="83">
        <f t="shared" si="3"/>
        <v>-2.5073746312684331E-2</v>
      </c>
      <c r="R71" s="110">
        <v>45817</v>
      </c>
      <c r="S71" s="112">
        <v>23255.75</v>
      </c>
      <c r="T71" s="83">
        <f t="shared" si="4"/>
        <v>-1.3771972604482485E-2</v>
      </c>
    </row>
    <row r="72" spans="2:20" x14ac:dyDescent="0.35">
      <c r="B72" s="110">
        <v>45824</v>
      </c>
      <c r="C72" s="112">
        <v>409.96</v>
      </c>
      <c r="D72" s="83">
        <f t="shared" si="0"/>
        <v>1.1248149975332966E-2</v>
      </c>
      <c r="F72" s="110">
        <v>45824</v>
      </c>
      <c r="G72">
        <v>1212.9000000000001</v>
      </c>
      <c r="H72" s="83">
        <f t="shared" si="1"/>
        <v>5.9299191374664328E-3</v>
      </c>
      <c r="J72" s="110">
        <v>45824</v>
      </c>
      <c r="K72">
        <v>512.9</v>
      </c>
      <c r="L72" s="83">
        <f t="shared" si="2"/>
        <v>1.4137419673751817E-2</v>
      </c>
      <c r="N72" s="110">
        <v>45824</v>
      </c>
      <c r="O72">
        <v>502.9</v>
      </c>
      <c r="P72" s="83">
        <f t="shared" si="3"/>
        <v>1.4422592032274251E-2</v>
      </c>
      <c r="R72" s="110">
        <v>45824</v>
      </c>
      <c r="S72" s="112">
        <v>23420.9</v>
      </c>
      <c r="T72" s="83">
        <f t="shared" si="4"/>
        <v>7.1014695290412266E-3</v>
      </c>
    </row>
    <row r="73" spans="2:20" x14ac:dyDescent="0.35">
      <c r="B73" s="110">
        <v>45831</v>
      </c>
      <c r="C73" s="112">
        <v>410.06</v>
      </c>
      <c r="D73" s="83">
        <f t="shared" si="0"/>
        <v>2.4392623670599356E-4</v>
      </c>
      <c r="F73" s="110">
        <v>45831</v>
      </c>
      <c r="G73">
        <v>1215.5999999999999</v>
      </c>
      <c r="H73" s="83">
        <f t="shared" si="1"/>
        <v>2.2260697501854665E-3</v>
      </c>
      <c r="J73" s="110">
        <v>45831</v>
      </c>
      <c r="K73">
        <v>515.6</v>
      </c>
      <c r="L73" s="83">
        <f t="shared" si="2"/>
        <v>5.2641840514722205E-3</v>
      </c>
      <c r="N73" s="110">
        <v>45831</v>
      </c>
      <c r="O73">
        <v>505.6</v>
      </c>
      <c r="P73" s="83">
        <f t="shared" si="3"/>
        <v>5.3688606084709711E-3</v>
      </c>
      <c r="R73" s="110">
        <v>45831</v>
      </c>
      <c r="S73" s="112">
        <v>23585.599999999999</v>
      </c>
      <c r="T73" s="83">
        <f t="shared" si="4"/>
        <v>7.0321806591546743E-3</v>
      </c>
    </row>
    <row r="74" spans="2:20" x14ac:dyDescent="0.35">
      <c r="B74" s="110">
        <v>45838</v>
      </c>
      <c r="C74" s="112">
        <v>404.08</v>
      </c>
      <c r="D74" s="83">
        <f t="shared" si="0"/>
        <v>-1.4583231722187007E-2</v>
      </c>
      <c r="F74" s="110">
        <v>45838</v>
      </c>
      <c r="G74">
        <v>1202.8</v>
      </c>
      <c r="H74" s="83">
        <f t="shared" si="1"/>
        <v>-1.0529779532741035E-2</v>
      </c>
      <c r="J74" s="110">
        <v>45838</v>
      </c>
      <c r="K74">
        <v>502.8</v>
      </c>
      <c r="L74" s="83">
        <f t="shared" si="2"/>
        <v>-2.4825446082234359E-2</v>
      </c>
      <c r="N74" s="110">
        <v>45838</v>
      </c>
      <c r="O74">
        <v>492.8</v>
      </c>
      <c r="P74" s="83">
        <f t="shared" si="3"/>
        <v>-2.5316455696202556E-2</v>
      </c>
      <c r="R74" s="110">
        <v>45838</v>
      </c>
      <c r="S74" s="112">
        <v>23250.799999999999</v>
      </c>
      <c r="T74" s="83">
        <f t="shared" si="4"/>
        <v>-1.4195102096194234E-2</v>
      </c>
    </row>
    <row r="75" spans="2:20" x14ac:dyDescent="0.35">
      <c r="B75" s="110">
        <v>45845</v>
      </c>
      <c r="C75" s="112">
        <v>408.24</v>
      </c>
      <c r="D75" s="83">
        <f t="shared" ref="D75:D113" si="5">(C75/C74)-1</f>
        <v>1.0294991090873173E-2</v>
      </c>
      <c r="F75" s="110">
        <v>45845</v>
      </c>
      <c r="G75">
        <v>1210.4000000000001</v>
      </c>
      <c r="H75" s="83">
        <f t="shared" ref="H75:H113" si="6">(G75/G74)-1</f>
        <v>6.3185899567677062E-3</v>
      </c>
      <c r="J75" s="110">
        <v>45845</v>
      </c>
      <c r="K75">
        <v>510.4</v>
      </c>
      <c r="L75" s="83">
        <f t="shared" ref="L75:L113" si="7">(K75/K74)-1</f>
        <v>1.511535401750197E-2</v>
      </c>
      <c r="N75" s="110">
        <v>45845</v>
      </c>
      <c r="O75">
        <v>500.4</v>
      </c>
      <c r="P75" s="83">
        <f t="shared" ref="P75:P113" si="8">(O75/O74)-1</f>
        <v>1.5422077922077948E-2</v>
      </c>
      <c r="R75" s="110">
        <v>45845</v>
      </c>
      <c r="S75" s="112">
        <v>23465.4</v>
      </c>
      <c r="T75" s="83">
        <f t="shared" ref="T75:T113" si="9">(S75/S74)-1</f>
        <v>9.2297899427118413E-3</v>
      </c>
    </row>
    <row r="76" spans="2:20" x14ac:dyDescent="0.35">
      <c r="B76" s="110">
        <v>45852</v>
      </c>
      <c r="C76" s="112">
        <v>414.07</v>
      </c>
      <c r="D76" s="83">
        <f t="shared" si="5"/>
        <v>1.4280815206741071E-2</v>
      </c>
      <c r="F76" s="110">
        <v>45852</v>
      </c>
      <c r="G76">
        <v>1220.5999999999999</v>
      </c>
      <c r="H76" s="83">
        <f t="shared" si="6"/>
        <v>8.4269662921345745E-3</v>
      </c>
      <c r="J76" s="110">
        <v>45852</v>
      </c>
      <c r="K76">
        <v>520.6</v>
      </c>
      <c r="L76" s="83">
        <f t="shared" si="7"/>
        <v>1.998432601880884E-2</v>
      </c>
      <c r="N76" s="110">
        <v>45852</v>
      </c>
      <c r="O76">
        <v>510.6</v>
      </c>
      <c r="P76" s="83">
        <f t="shared" si="8"/>
        <v>2.0383693045563644E-2</v>
      </c>
      <c r="R76" s="110">
        <v>45852</v>
      </c>
      <c r="S76" s="112">
        <v>23680.6</v>
      </c>
      <c r="T76" s="83">
        <f t="shared" si="9"/>
        <v>9.170949568300335E-3</v>
      </c>
    </row>
    <row r="77" spans="2:20" x14ac:dyDescent="0.35">
      <c r="B77" s="110">
        <v>45859</v>
      </c>
      <c r="C77" s="112">
        <v>401</v>
      </c>
      <c r="D77" s="83">
        <f t="shared" si="5"/>
        <v>-3.1564711280701263E-2</v>
      </c>
      <c r="F77" s="110">
        <v>45859</v>
      </c>
      <c r="G77">
        <v>1208.3</v>
      </c>
      <c r="H77" s="83">
        <f t="shared" si="6"/>
        <v>-1.0077011305915096E-2</v>
      </c>
      <c r="J77" s="110">
        <v>45859</v>
      </c>
      <c r="K77">
        <v>508.3</v>
      </c>
      <c r="L77" s="83">
        <f t="shared" si="7"/>
        <v>-2.3626584709950049E-2</v>
      </c>
      <c r="N77" s="110">
        <v>45859</v>
      </c>
      <c r="O77">
        <v>498.3</v>
      </c>
      <c r="P77" s="83">
        <f t="shared" si="8"/>
        <v>-2.4089306698002355E-2</v>
      </c>
      <c r="R77" s="110">
        <v>45859</v>
      </c>
      <c r="S77" s="112">
        <v>23380.3</v>
      </c>
      <c r="T77" s="83">
        <f t="shared" si="9"/>
        <v>-1.2681266521963108E-2</v>
      </c>
    </row>
    <row r="78" spans="2:20" x14ac:dyDescent="0.35">
      <c r="B78" s="110">
        <v>45866</v>
      </c>
      <c r="C78" s="112">
        <v>407.9</v>
      </c>
      <c r="D78" s="83">
        <f t="shared" si="5"/>
        <v>1.7206982543640947E-2</v>
      </c>
      <c r="F78" s="110">
        <v>45866</v>
      </c>
      <c r="G78">
        <v>1215.2</v>
      </c>
      <c r="H78" s="83">
        <f t="shared" si="6"/>
        <v>5.710502358685865E-3</v>
      </c>
      <c r="J78" s="110">
        <v>45866</v>
      </c>
      <c r="K78">
        <v>515.20000000000005</v>
      </c>
      <c r="L78" s="83">
        <f t="shared" si="7"/>
        <v>1.3574660633484337E-2</v>
      </c>
      <c r="N78" s="110">
        <v>45866</v>
      </c>
      <c r="O78">
        <v>505.2</v>
      </c>
      <c r="P78" s="83">
        <f t="shared" si="8"/>
        <v>1.3847080072245666E-2</v>
      </c>
      <c r="R78" s="110">
        <v>45866</v>
      </c>
      <c r="S78" s="112">
        <v>23575.200000000001</v>
      </c>
      <c r="T78" s="83">
        <f t="shared" si="9"/>
        <v>8.3360778090957321E-3</v>
      </c>
    </row>
    <row r="79" spans="2:20" x14ac:dyDescent="0.35">
      <c r="B79" s="110">
        <v>45873</v>
      </c>
      <c r="C79" s="112">
        <v>405.99</v>
      </c>
      <c r="D79" s="83">
        <f t="shared" si="5"/>
        <v>-4.6825202255453835E-3</v>
      </c>
      <c r="F79" s="110">
        <v>45873</v>
      </c>
      <c r="G79">
        <v>1210.9000000000001</v>
      </c>
      <c r="H79" s="83">
        <f t="shared" si="6"/>
        <v>-3.5385121790650897E-3</v>
      </c>
      <c r="J79" s="110">
        <v>45873</v>
      </c>
      <c r="K79">
        <v>510.9</v>
      </c>
      <c r="L79" s="83">
        <f t="shared" si="7"/>
        <v>-8.34627329192561E-3</v>
      </c>
      <c r="N79" s="110">
        <v>45873</v>
      </c>
      <c r="O79">
        <v>500.9</v>
      </c>
      <c r="P79" s="83">
        <f t="shared" si="8"/>
        <v>-8.5114806017418942E-3</v>
      </c>
      <c r="R79" s="110">
        <v>45873</v>
      </c>
      <c r="S79" s="112">
        <v>23360.9</v>
      </c>
      <c r="T79" s="83">
        <f t="shared" si="9"/>
        <v>-9.090060741796413E-3</v>
      </c>
    </row>
    <row r="80" spans="2:20" x14ac:dyDescent="0.35">
      <c r="B80" s="110">
        <v>45880</v>
      </c>
      <c r="C80" s="112">
        <v>403</v>
      </c>
      <c r="D80" s="83">
        <f t="shared" si="5"/>
        <v>-7.3647134165866213E-3</v>
      </c>
      <c r="F80" s="110">
        <v>45880</v>
      </c>
      <c r="G80">
        <v>1202.45</v>
      </c>
      <c r="H80" s="83">
        <f t="shared" si="6"/>
        <v>-6.9782806177224321E-3</v>
      </c>
      <c r="J80" s="110">
        <v>45880</v>
      </c>
      <c r="K80">
        <v>502.45</v>
      </c>
      <c r="L80" s="83">
        <f t="shared" si="7"/>
        <v>-1.653944020356235E-2</v>
      </c>
      <c r="N80" s="110">
        <v>45880</v>
      </c>
      <c r="O80">
        <v>492.45</v>
      </c>
      <c r="P80" s="83">
        <f t="shared" si="8"/>
        <v>-1.6869634657616261E-2</v>
      </c>
      <c r="R80" s="110">
        <v>45880</v>
      </c>
      <c r="S80" s="112">
        <v>23020.45</v>
      </c>
      <c r="T80" s="83">
        <f t="shared" si="9"/>
        <v>-1.4573496740279746E-2</v>
      </c>
    </row>
    <row r="81" spans="2:20" x14ac:dyDescent="0.35">
      <c r="B81" s="110">
        <v>45887</v>
      </c>
      <c r="C81" s="112">
        <v>390.12</v>
      </c>
      <c r="D81" s="83">
        <f t="shared" si="5"/>
        <v>-3.1960297766749357E-2</v>
      </c>
      <c r="F81" s="110">
        <v>45887</v>
      </c>
      <c r="G81">
        <v>1190.5999999999999</v>
      </c>
      <c r="H81" s="83">
        <f t="shared" si="6"/>
        <v>-9.8548796207743594E-3</v>
      </c>
      <c r="J81" s="110">
        <v>45887</v>
      </c>
      <c r="K81">
        <v>490.6</v>
      </c>
      <c r="L81" s="83">
        <f t="shared" si="7"/>
        <v>-2.3584436262314545E-2</v>
      </c>
      <c r="N81" s="110">
        <v>45887</v>
      </c>
      <c r="O81">
        <v>480.6</v>
      </c>
      <c r="P81" s="83">
        <f t="shared" si="8"/>
        <v>-2.4063356685957937E-2</v>
      </c>
      <c r="R81" s="110">
        <v>45887</v>
      </c>
      <c r="S81" s="112">
        <v>22780.6</v>
      </c>
      <c r="T81" s="83">
        <f t="shared" si="9"/>
        <v>-1.0418997022212939E-2</v>
      </c>
    </row>
    <row r="82" spans="2:20" x14ac:dyDescent="0.35">
      <c r="B82" s="110">
        <v>45894</v>
      </c>
      <c r="C82" s="112">
        <v>401.34</v>
      </c>
      <c r="D82" s="83">
        <f t="shared" si="5"/>
        <v>2.8760381421101044E-2</v>
      </c>
      <c r="F82" s="110">
        <v>45894</v>
      </c>
      <c r="G82">
        <v>1205.75</v>
      </c>
      <c r="H82" s="83">
        <f t="shared" si="6"/>
        <v>1.2724676633630194E-2</v>
      </c>
      <c r="J82" s="110">
        <v>45894</v>
      </c>
      <c r="K82">
        <v>505.75</v>
      </c>
      <c r="L82" s="83">
        <f t="shared" si="7"/>
        <v>3.0880554423155182E-2</v>
      </c>
      <c r="N82" s="110">
        <v>45894</v>
      </c>
      <c r="O82">
        <v>495.75</v>
      </c>
      <c r="P82" s="83">
        <f t="shared" si="8"/>
        <v>3.1523096129837613E-2</v>
      </c>
      <c r="R82" s="110">
        <v>45894</v>
      </c>
      <c r="S82" s="112">
        <v>23125.75</v>
      </c>
      <c r="T82" s="83">
        <f t="shared" si="9"/>
        <v>1.515104957727198E-2</v>
      </c>
    </row>
    <row r="83" spans="2:20" x14ac:dyDescent="0.35">
      <c r="B83" s="110">
        <v>45901</v>
      </c>
      <c r="C83" s="112">
        <v>398.99</v>
      </c>
      <c r="D83" s="83">
        <f t="shared" si="5"/>
        <v>-5.8553844620520268E-3</v>
      </c>
      <c r="F83" s="110">
        <v>45901</v>
      </c>
      <c r="G83">
        <v>1198.3</v>
      </c>
      <c r="H83" s="83">
        <f t="shared" si="6"/>
        <v>-6.178726933443901E-3</v>
      </c>
      <c r="J83" s="110">
        <v>45901</v>
      </c>
      <c r="K83">
        <v>498.3</v>
      </c>
      <c r="L83" s="83">
        <f t="shared" si="7"/>
        <v>-1.4730598121601601E-2</v>
      </c>
      <c r="N83" s="110">
        <v>45901</v>
      </c>
      <c r="O83">
        <v>488.3</v>
      </c>
      <c r="P83" s="83">
        <f t="shared" si="8"/>
        <v>-1.5027735753908145E-2</v>
      </c>
      <c r="R83" s="110">
        <v>45901</v>
      </c>
      <c r="S83" s="112">
        <v>22980.3</v>
      </c>
      <c r="T83" s="83">
        <f t="shared" si="9"/>
        <v>-6.2895257451109909E-3</v>
      </c>
    </row>
    <row r="84" spans="2:20" x14ac:dyDescent="0.35">
      <c r="B84" s="110">
        <v>45908</v>
      </c>
      <c r="C84" s="112">
        <v>405.26</v>
      </c>
      <c r="D84" s="83">
        <f t="shared" si="5"/>
        <v>1.5714679565903777E-2</v>
      </c>
      <c r="F84" s="110">
        <v>45908</v>
      </c>
      <c r="G84">
        <v>1208.9000000000001</v>
      </c>
      <c r="H84" s="83">
        <f t="shared" si="6"/>
        <v>8.8458649753819785E-3</v>
      </c>
      <c r="J84" s="110">
        <v>45908</v>
      </c>
      <c r="K84">
        <v>508.9</v>
      </c>
      <c r="L84" s="83">
        <f t="shared" si="7"/>
        <v>2.1272325908087364E-2</v>
      </c>
      <c r="N84" s="110">
        <v>45908</v>
      </c>
      <c r="O84">
        <v>498.9</v>
      </c>
      <c r="P84" s="83">
        <f t="shared" si="8"/>
        <v>2.1707966414089563E-2</v>
      </c>
      <c r="R84" s="110">
        <v>45908</v>
      </c>
      <c r="S84" s="112">
        <v>23280.9</v>
      </c>
      <c r="T84" s="83">
        <f t="shared" si="9"/>
        <v>1.3080769180559004E-2</v>
      </c>
    </row>
    <row r="85" spans="2:20" x14ac:dyDescent="0.35">
      <c r="B85" s="110">
        <v>45915</v>
      </c>
      <c r="C85" s="112">
        <v>402.22</v>
      </c>
      <c r="D85" s="83">
        <f t="shared" si="5"/>
        <v>-7.5013571534322532E-3</v>
      </c>
      <c r="F85" s="110">
        <v>45915</v>
      </c>
      <c r="G85">
        <v>1202.5999999999999</v>
      </c>
      <c r="H85" s="83">
        <f t="shared" si="6"/>
        <v>-5.2113491603938966E-3</v>
      </c>
      <c r="J85" s="110">
        <v>45915</v>
      </c>
      <c r="K85">
        <v>502.6</v>
      </c>
      <c r="L85" s="83">
        <f t="shared" si="7"/>
        <v>-1.2379642365887067E-2</v>
      </c>
      <c r="N85" s="110">
        <v>45915</v>
      </c>
      <c r="O85">
        <v>492.6</v>
      </c>
      <c r="P85" s="83">
        <f t="shared" si="8"/>
        <v>-1.2627781118460524E-2</v>
      </c>
      <c r="R85" s="110">
        <v>45915</v>
      </c>
      <c r="S85" s="112">
        <v>23120.6</v>
      </c>
      <c r="T85" s="83">
        <f t="shared" si="9"/>
        <v>-6.8854726406626376E-3</v>
      </c>
    </row>
    <row r="86" spans="2:20" x14ac:dyDescent="0.35">
      <c r="B86" s="110">
        <v>45922</v>
      </c>
      <c r="C86" s="112">
        <v>396.78</v>
      </c>
      <c r="D86" s="83">
        <f t="shared" si="5"/>
        <v>-1.3524936601859827E-2</v>
      </c>
      <c r="F86" s="110">
        <v>45922</v>
      </c>
      <c r="G86">
        <v>1195.3</v>
      </c>
      <c r="H86" s="83">
        <f t="shared" si="6"/>
        <v>-6.0701812739064609E-3</v>
      </c>
      <c r="J86" s="110">
        <v>45922</v>
      </c>
      <c r="K86">
        <v>495.3</v>
      </c>
      <c r="L86" s="83">
        <f t="shared" si="7"/>
        <v>-1.4524472741742955E-2</v>
      </c>
      <c r="N86" s="110">
        <v>45922</v>
      </c>
      <c r="O86">
        <v>485.3</v>
      </c>
      <c r="P86" s="83">
        <f t="shared" si="8"/>
        <v>-1.4819326025172552E-2</v>
      </c>
      <c r="R86" s="110">
        <v>45922</v>
      </c>
      <c r="S86" s="112">
        <v>22950.3</v>
      </c>
      <c r="T86" s="83">
        <f t="shared" si="9"/>
        <v>-7.3657258029635742E-3</v>
      </c>
    </row>
    <row r="87" spans="2:20" x14ac:dyDescent="0.35">
      <c r="B87" s="110">
        <v>45929</v>
      </c>
      <c r="C87" s="112">
        <v>396</v>
      </c>
      <c r="D87" s="83">
        <f t="shared" si="5"/>
        <v>-1.9658248903673403E-3</v>
      </c>
      <c r="F87" s="110">
        <v>45929</v>
      </c>
      <c r="G87">
        <v>1190.75</v>
      </c>
      <c r="H87" s="83">
        <f t="shared" si="6"/>
        <v>-3.8065757550405088E-3</v>
      </c>
      <c r="J87" s="110">
        <v>45929</v>
      </c>
      <c r="K87">
        <v>490.75</v>
      </c>
      <c r="L87" s="83">
        <f t="shared" si="7"/>
        <v>-9.1863517060367661E-3</v>
      </c>
      <c r="N87" s="110">
        <v>45929</v>
      </c>
      <c r="O87">
        <v>480.75</v>
      </c>
      <c r="P87" s="83">
        <f t="shared" si="8"/>
        <v>-9.3756439315887397E-3</v>
      </c>
      <c r="R87" s="110">
        <v>45929</v>
      </c>
      <c r="S87" s="112">
        <v>22800.75</v>
      </c>
      <c r="T87" s="83">
        <f t="shared" si="9"/>
        <v>-6.516254689481138E-3</v>
      </c>
    </row>
    <row r="88" spans="2:20" x14ac:dyDescent="0.35">
      <c r="B88" s="110">
        <v>45936</v>
      </c>
      <c r="C88" s="112">
        <v>394.53</v>
      </c>
      <c r="D88" s="83">
        <f t="shared" si="5"/>
        <v>-3.7121212121212777E-3</v>
      </c>
      <c r="F88" s="110">
        <v>45936</v>
      </c>
      <c r="G88">
        <v>1185.4000000000001</v>
      </c>
      <c r="H88" s="83">
        <f t="shared" si="6"/>
        <v>-4.4929666176778404E-3</v>
      </c>
      <c r="J88" s="110">
        <v>45936</v>
      </c>
      <c r="K88">
        <v>485.4</v>
      </c>
      <c r="L88" s="83">
        <f t="shared" si="7"/>
        <v>-1.0901681100356608E-2</v>
      </c>
      <c r="N88" s="110">
        <v>45936</v>
      </c>
      <c r="O88">
        <v>475.4</v>
      </c>
      <c r="P88" s="83">
        <f t="shared" si="8"/>
        <v>-1.1128445137805532E-2</v>
      </c>
      <c r="R88" s="110">
        <v>45936</v>
      </c>
      <c r="S88" s="112">
        <v>22685.4</v>
      </c>
      <c r="T88" s="83">
        <f t="shared" si="9"/>
        <v>-5.0590441103910422E-3</v>
      </c>
    </row>
    <row r="89" spans="2:20" x14ac:dyDescent="0.35">
      <c r="B89" s="110">
        <v>45943</v>
      </c>
      <c r="C89" s="112">
        <v>403.69</v>
      </c>
      <c r="D89" s="83">
        <f t="shared" si="5"/>
        <v>2.3217499302968125E-2</v>
      </c>
      <c r="F89" s="110">
        <v>45943</v>
      </c>
      <c r="G89">
        <v>1198.2</v>
      </c>
      <c r="H89" s="83">
        <f t="shared" si="6"/>
        <v>1.0798042854732515E-2</v>
      </c>
      <c r="J89" s="110">
        <v>45943</v>
      </c>
      <c r="K89">
        <v>498.2</v>
      </c>
      <c r="L89" s="83">
        <f t="shared" si="7"/>
        <v>2.6370004120313206E-2</v>
      </c>
      <c r="N89" s="110">
        <v>45943</v>
      </c>
      <c r="O89">
        <v>488.2</v>
      </c>
      <c r="P89" s="83">
        <f t="shared" si="8"/>
        <v>2.6924694993689657E-2</v>
      </c>
      <c r="R89" s="110">
        <v>45943</v>
      </c>
      <c r="S89" s="112">
        <v>22980.2</v>
      </c>
      <c r="T89" s="83">
        <f t="shared" si="9"/>
        <v>1.2995142250081582E-2</v>
      </c>
    </row>
    <row r="90" spans="2:20" x14ac:dyDescent="0.35">
      <c r="B90" s="110">
        <v>45950</v>
      </c>
      <c r="C90" s="112">
        <v>408.24</v>
      </c>
      <c r="D90" s="83">
        <f t="shared" si="5"/>
        <v>1.1271024796254636E-2</v>
      </c>
      <c r="F90" s="110">
        <v>45950</v>
      </c>
      <c r="G90">
        <v>1205.5999999999999</v>
      </c>
      <c r="H90" s="83">
        <f t="shared" si="6"/>
        <v>6.1759305625104233E-3</v>
      </c>
      <c r="J90" s="110">
        <v>45950</v>
      </c>
      <c r="K90">
        <v>505.6</v>
      </c>
      <c r="L90" s="83">
        <f t="shared" si="7"/>
        <v>1.4853472501003662E-2</v>
      </c>
      <c r="N90" s="110">
        <v>45950</v>
      </c>
      <c r="O90">
        <v>495.6</v>
      </c>
      <c r="P90" s="83">
        <f t="shared" si="8"/>
        <v>1.5157722244981686E-2</v>
      </c>
      <c r="R90" s="110">
        <v>45950</v>
      </c>
      <c r="S90" s="112">
        <v>23155.599999999999</v>
      </c>
      <c r="T90" s="83">
        <f t="shared" si="9"/>
        <v>7.6326576792193901E-3</v>
      </c>
    </row>
    <row r="91" spans="2:20" x14ac:dyDescent="0.35">
      <c r="B91" s="110">
        <v>45957</v>
      </c>
      <c r="C91" s="112">
        <v>411.72</v>
      </c>
      <c r="D91" s="83">
        <f t="shared" si="5"/>
        <v>8.5243974132862554E-3</v>
      </c>
      <c r="F91" s="110">
        <v>45957</v>
      </c>
      <c r="G91">
        <v>1212.75</v>
      </c>
      <c r="H91" s="83">
        <f t="shared" si="6"/>
        <v>5.9306569343067217E-3</v>
      </c>
      <c r="J91" s="110">
        <v>45957</v>
      </c>
      <c r="K91">
        <v>512.75</v>
      </c>
      <c r="L91" s="83">
        <f t="shared" si="7"/>
        <v>1.4141613924050667E-2</v>
      </c>
      <c r="N91" s="110">
        <v>45957</v>
      </c>
      <c r="O91">
        <v>502.75</v>
      </c>
      <c r="P91" s="83">
        <f t="shared" si="8"/>
        <v>1.4426957223567349E-2</v>
      </c>
      <c r="R91" s="110">
        <v>45957</v>
      </c>
      <c r="S91" s="112">
        <v>23320.75</v>
      </c>
      <c r="T91" s="83">
        <f t="shared" si="9"/>
        <v>7.1321840073244047E-3</v>
      </c>
    </row>
    <row r="92" spans="2:20" x14ac:dyDescent="0.35">
      <c r="B92" s="110">
        <v>45964</v>
      </c>
      <c r="C92" s="112">
        <v>395.76</v>
      </c>
      <c r="D92" s="83">
        <f t="shared" si="5"/>
        <v>-3.8764208685514556E-2</v>
      </c>
      <c r="F92" s="110">
        <v>45964</v>
      </c>
      <c r="G92">
        <v>1198.4000000000001</v>
      </c>
      <c r="H92" s="83">
        <f t="shared" si="6"/>
        <v>-1.183261183261175E-2</v>
      </c>
      <c r="J92" s="110">
        <v>45964</v>
      </c>
      <c r="K92">
        <v>498.4</v>
      </c>
      <c r="L92" s="83">
        <f t="shared" si="7"/>
        <v>-2.7986348122866933E-2</v>
      </c>
      <c r="N92" s="110">
        <v>45964</v>
      </c>
      <c r="O92">
        <v>488.4</v>
      </c>
      <c r="P92" s="83">
        <f t="shared" si="8"/>
        <v>-2.8543013426156172E-2</v>
      </c>
      <c r="R92" s="110">
        <v>45964</v>
      </c>
      <c r="S92" s="112">
        <v>22980.400000000001</v>
      </c>
      <c r="T92" s="83">
        <f t="shared" si="9"/>
        <v>-1.4594299068426131E-2</v>
      </c>
    </row>
    <row r="93" spans="2:20" x14ac:dyDescent="0.35">
      <c r="B93" s="110">
        <v>45971</v>
      </c>
      <c r="C93" s="112">
        <v>399.77</v>
      </c>
      <c r="D93" s="83">
        <f t="shared" si="5"/>
        <v>1.0132403476854623E-2</v>
      </c>
      <c r="F93" s="110">
        <v>45971</v>
      </c>
      <c r="G93">
        <v>1202.9000000000001</v>
      </c>
      <c r="H93" s="83">
        <f t="shared" si="6"/>
        <v>3.755006675567385E-3</v>
      </c>
      <c r="J93" s="110">
        <v>45971</v>
      </c>
      <c r="K93">
        <v>502.9</v>
      </c>
      <c r="L93" s="83">
        <f t="shared" si="7"/>
        <v>9.0288924558588057E-3</v>
      </c>
      <c r="N93" s="110">
        <v>45971</v>
      </c>
      <c r="O93">
        <v>492.9</v>
      </c>
      <c r="P93" s="83">
        <f t="shared" si="8"/>
        <v>9.2137592137591096E-3</v>
      </c>
      <c r="R93" s="110">
        <v>45971</v>
      </c>
      <c r="S93" s="112">
        <v>23020.9</v>
      </c>
      <c r="T93" s="83">
        <f t="shared" si="9"/>
        <v>1.7623714121599576E-3</v>
      </c>
    </row>
    <row r="94" spans="2:20" x14ac:dyDescent="0.35">
      <c r="B94" s="110">
        <v>45978</v>
      </c>
      <c r="C94" s="112">
        <v>399.48</v>
      </c>
      <c r="D94" s="83">
        <f t="shared" si="5"/>
        <v>-7.2541711484097604E-4</v>
      </c>
      <c r="F94" s="110">
        <v>45978</v>
      </c>
      <c r="G94">
        <v>1200.5999999999999</v>
      </c>
      <c r="H94" s="83">
        <f t="shared" si="6"/>
        <v>-1.9120458891015435E-3</v>
      </c>
      <c r="J94" s="110">
        <v>45978</v>
      </c>
      <c r="K94">
        <v>500.6</v>
      </c>
      <c r="L94" s="83">
        <f t="shared" si="7"/>
        <v>-4.5734738516602924E-3</v>
      </c>
      <c r="N94" s="110">
        <v>45978</v>
      </c>
      <c r="O94">
        <v>490.6</v>
      </c>
      <c r="P94" s="83">
        <f t="shared" si="8"/>
        <v>-4.6662609048487846E-3</v>
      </c>
      <c r="R94" s="110">
        <v>45978</v>
      </c>
      <c r="S94" s="112">
        <v>22910.6</v>
      </c>
      <c r="T94" s="83">
        <f t="shared" si="9"/>
        <v>-4.7912983419415855E-3</v>
      </c>
    </row>
    <row r="95" spans="2:20" x14ac:dyDescent="0.35">
      <c r="B95" s="110">
        <v>45985</v>
      </c>
      <c r="C95" s="112">
        <v>395.95</v>
      </c>
      <c r="D95" s="83">
        <f t="shared" si="5"/>
        <v>-8.836487433663831E-3</v>
      </c>
      <c r="F95" s="110">
        <v>45985</v>
      </c>
      <c r="G95">
        <v>1195.75</v>
      </c>
      <c r="H95" s="83">
        <f t="shared" si="6"/>
        <v>-4.0396468432449817E-3</v>
      </c>
      <c r="J95" s="110">
        <v>45985</v>
      </c>
      <c r="K95">
        <v>495.75</v>
      </c>
      <c r="L95" s="83">
        <f t="shared" si="7"/>
        <v>-9.6883739512585443E-3</v>
      </c>
      <c r="N95" s="110">
        <v>45985</v>
      </c>
      <c r="O95">
        <v>485.75</v>
      </c>
      <c r="P95" s="83">
        <f t="shared" si="8"/>
        <v>-9.8858540562576369E-3</v>
      </c>
      <c r="R95" s="110">
        <v>45985</v>
      </c>
      <c r="S95" s="112">
        <v>22795.75</v>
      </c>
      <c r="T95" s="83">
        <f t="shared" si="9"/>
        <v>-5.0129634317738203E-3</v>
      </c>
    </row>
    <row r="96" spans="2:20" x14ac:dyDescent="0.35">
      <c r="B96" s="110">
        <v>45992</v>
      </c>
      <c r="C96" s="112">
        <v>396.64</v>
      </c>
      <c r="D96" s="83">
        <f t="shared" si="5"/>
        <v>1.742644273266869E-3</v>
      </c>
      <c r="F96" s="110">
        <v>45992</v>
      </c>
      <c r="G96">
        <v>1192.4000000000001</v>
      </c>
      <c r="H96" s="83">
        <f t="shared" si="6"/>
        <v>-2.8015889609031008E-3</v>
      </c>
      <c r="J96" s="110">
        <v>45992</v>
      </c>
      <c r="K96">
        <v>492.4</v>
      </c>
      <c r="L96" s="83">
        <f t="shared" si="7"/>
        <v>-6.7574382249118159E-3</v>
      </c>
      <c r="N96" s="110">
        <v>45992</v>
      </c>
      <c r="O96">
        <v>482.4</v>
      </c>
      <c r="P96" s="83">
        <f t="shared" si="8"/>
        <v>-6.8965517241379448E-3</v>
      </c>
      <c r="R96" s="110">
        <v>45992</v>
      </c>
      <c r="S96" s="112">
        <v>22680.400000000001</v>
      </c>
      <c r="T96" s="83">
        <f t="shared" si="9"/>
        <v>-5.0601537567308563E-3</v>
      </c>
    </row>
    <row r="97" spans="2:20" x14ac:dyDescent="0.35">
      <c r="B97" s="110">
        <v>45999</v>
      </c>
      <c r="C97" s="112">
        <v>391.89</v>
      </c>
      <c r="D97" s="83">
        <f t="shared" si="5"/>
        <v>-1.1975594997983063E-2</v>
      </c>
      <c r="F97" s="110">
        <v>45999</v>
      </c>
      <c r="G97">
        <v>1185.5999999999999</v>
      </c>
      <c r="H97" s="83">
        <f t="shared" si="6"/>
        <v>-5.7027843005704737E-3</v>
      </c>
      <c r="J97" s="110">
        <v>45999</v>
      </c>
      <c r="K97">
        <v>485.6</v>
      </c>
      <c r="L97" s="83">
        <f t="shared" si="7"/>
        <v>-1.380991064175463E-2</v>
      </c>
      <c r="N97" s="110">
        <v>45999</v>
      </c>
      <c r="O97">
        <v>475.6</v>
      </c>
      <c r="P97" s="83">
        <f t="shared" si="8"/>
        <v>-1.4096185737976663E-2</v>
      </c>
      <c r="R97" s="110">
        <v>45999</v>
      </c>
      <c r="S97" s="112">
        <v>22465.599999999999</v>
      </c>
      <c r="T97" s="83">
        <f t="shared" si="9"/>
        <v>-9.4707324385814307E-3</v>
      </c>
    </row>
    <row r="98" spans="2:20" x14ac:dyDescent="0.35">
      <c r="B98" s="110">
        <v>46006</v>
      </c>
      <c r="C98" s="112">
        <v>392.82</v>
      </c>
      <c r="D98" s="83">
        <f t="shared" si="5"/>
        <v>2.3731149046926081E-3</v>
      </c>
      <c r="F98" s="110">
        <v>46006</v>
      </c>
      <c r="G98">
        <v>1188.2</v>
      </c>
      <c r="H98" s="83">
        <f t="shared" si="6"/>
        <v>2.1929824561404132E-3</v>
      </c>
      <c r="J98" s="110">
        <v>46006</v>
      </c>
      <c r="K98">
        <v>488.2</v>
      </c>
      <c r="L98" s="83">
        <f t="shared" si="7"/>
        <v>5.3542009884677277E-3</v>
      </c>
      <c r="N98" s="110">
        <v>46006</v>
      </c>
      <c r="O98">
        <v>478.2</v>
      </c>
      <c r="P98" s="83">
        <f t="shared" si="8"/>
        <v>5.466778805718997E-3</v>
      </c>
      <c r="R98" s="110">
        <v>46006</v>
      </c>
      <c r="S98" s="112">
        <v>22620.2</v>
      </c>
      <c r="T98" s="83">
        <f t="shared" si="9"/>
        <v>6.8816323623674958E-3</v>
      </c>
    </row>
    <row r="99" spans="2:20" x14ac:dyDescent="0.35">
      <c r="B99" s="110">
        <v>46013</v>
      </c>
      <c r="C99" s="112">
        <v>395.85</v>
      </c>
      <c r="D99" s="83">
        <f t="shared" si="5"/>
        <v>7.7134565449825665E-3</v>
      </c>
      <c r="F99" s="110">
        <v>46013</v>
      </c>
      <c r="G99">
        <v>1195.4000000000001</v>
      </c>
      <c r="H99" s="83">
        <f t="shared" si="6"/>
        <v>6.0595859282950304E-3</v>
      </c>
      <c r="J99" s="110">
        <v>46013</v>
      </c>
      <c r="K99">
        <v>495.4</v>
      </c>
      <c r="L99" s="83">
        <f t="shared" si="7"/>
        <v>1.4748054076198169E-2</v>
      </c>
      <c r="N99" s="110">
        <v>46013</v>
      </c>
      <c r="O99">
        <v>485.4</v>
      </c>
      <c r="P99" s="83">
        <f t="shared" si="8"/>
        <v>1.5056461731492998E-2</v>
      </c>
      <c r="R99" s="110">
        <v>46013</v>
      </c>
      <c r="S99" s="112">
        <v>22850.400000000001</v>
      </c>
      <c r="T99" s="83">
        <f t="shared" si="9"/>
        <v>1.0176744679534222E-2</v>
      </c>
    </row>
    <row r="100" spans="2:20" x14ac:dyDescent="0.35">
      <c r="B100" s="110">
        <v>46020</v>
      </c>
      <c r="C100" s="112">
        <v>342.86</v>
      </c>
      <c r="D100" s="83">
        <f t="shared" si="5"/>
        <v>-0.13386383731211315</v>
      </c>
      <c r="F100" s="110">
        <v>46020</v>
      </c>
      <c r="G100">
        <v>1187.9000000000001</v>
      </c>
      <c r="H100" s="83">
        <f t="shared" si="6"/>
        <v>-6.2740505270202362E-3</v>
      </c>
      <c r="J100" s="110">
        <v>46020</v>
      </c>
      <c r="K100">
        <v>487.9</v>
      </c>
      <c r="L100" s="83">
        <f t="shared" si="7"/>
        <v>-1.5139281388776737E-2</v>
      </c>
      <c r="N100" s="110">
        <v>46020</v>
      </c>
      <c r="O100">
        <v>477.9</v>
      </c>
      <c r="P100" s="83">
        <f t="shared" si="8"/>
        <v>-1.5451174289246028E-2</v>
      </c>
      <c r="R100" s="110">
        <v>46020</v>
      </c>
      <c r="S100" s="112">
        <v>23180.9</v>
      </c>
      <c r="T100" s="83">
        <f t="shared" si="9"/>
        <v>1.4463641774323355E-2</v>
      </c>
    </row>
    <row r="101" spans="2:20" x14ac:dyDescent="0.35">
      <c r="B101" s="110">
        <v>46027</v>
      </c>
      <c r="C101" s="112">
        <v>330.23</v>
      </c>
      <c r="D101" s="83">
        <f t="shared" si="5"/>
        <v>-3.6837193023391501E-2</v>
      </c>
      <c r="F101" s="110">
        <v>46027</v>
      </c>
      <c r="G101">
        <v>1175.3</v>
      </c>
      <c r="H101" s="83">
        <f t="shared" si="6"/>
        <v>-1.0606953447260037E-2</v>
      </c>
      <c r="J101" s="110">
        <v>46027</v>
      </c>
      <c r="K101">
        <v>475.3</v>
      </c>
      <c r="L101" s="83">
        <f t="shared" si="7"/>
        <v>-2.5824964131994199E-2</v>
      </c>
      <c r="N101" s="110">
        <v>46027</v>
      </c>
      <c r="O101">
        <v>520.35</v>
      </c>
      <c r="P101" s="83">
        <f t="shared" si="8"/>
        <v>8.8826114249843213E-2</v>
      </c>
      <c r="R101" s="110">
        <v>46027</v>
      </c>
      <c r="S101" s="112">
        <v>23850.1</v>
      </c>
      <c r="T101" s="83">
        <f t="shared" si="9"/>
        <v>2.8868594403150816E-2</v>
      </c>
    </row>
    <row r="102" spans="2:20" x14ac:dyDescent="0.35">
      <c r="B102" s="110">
        <v>46034</v>
      </c>
      <c r="C102" s="112">
        <v>322.44</v>
      </c>
      <c r="D102" s="83">
        <f t="shared" si="5"/>
        <v>-2.3589619356206293E-2</v>
      </c>
      <c r="F102" s="110">
        <v>46034</v>
      </c>
      <c r="G102">
        <v>1168.4000000000001</v>
      </c>
      <c r="H102" s="83">
        <f t="shared" si="6"/>
        <v>-5.8708414872796766E-3</v>
      </c>
      <c r="J102" s="110">
        <v>46034</v>
      </c>
      <c r="K102">
        <v>468.4</v>
      </c>
      <c r="L102" s="83">
        <f t="shared" si="7"/>
        <v>-1.4517147065011615E-2</v>
      </c>
      <c r="N102" s="110">
        <v>46034</v>
      </c>
      <c r="O102">
        <v>524</v>
      </c>
      <c r="P102" s="83">
        <f t="shared" si="8"/>
        <v>7.014509464783325E-3</v>
      </c>
      <c r="R102" s="110">
        <v>46034</v>
      </c>
      <c r="S102" s="112">
        <v>23780.400000000001</v>
      </c>
      <c r="T102" s="83">
        <f t="shared" si="9"/>
        <v>-2.9224196124962853E-3</v>
      </c>
    </row>
    <row r="103" spans="2:20" x14ac:dyDescent="0.35">
      <c r="B103" s="110">
        <v>46041</v>
      </c>
      <c r="C103" s="112">
        <v>316.76</v>
      </c>
      <c r="D103" s="83">
        <f t="shared" si="5"/>
        <v>-1.7615680436670389E-2</v>
      </c>
      <c r="F103" s="110">
        <v>46041</v>
      </c>
      <c r="G103">
        <v>1155.5999999999999</v>
      </c>
      <c r="H103" s="83">
        <f t="shared" si="6"/>
        <v>-1.0955152345087482E-2</v>
      </c>
      <c r="J103" s="110">
        <v>46041</v>
      </c>
      <c r="K103">
        <v>455.6</v>
      </c>
      <c r="L103" s="83">
        <f t="shared" si="7"/>
        <v>-2.7327070879589965E-2</v>
      </c>
      <c r="N103" s="110">
        <v>46041</v>
      </c>
      <c r="O103">
        <v>513.75</v>
      </c>
      <c r="P103" s="83">
        <f t="shared" si="8"/>
        <v>-1.956106870229013E-2</v>
      </c>
      <c r="R103" s="110">
        <v>46041</v>
      </c>
      <c r="S103" s="112">
        <v>24120.9</v>
      </c>
      <c r="T103" s="83">
        <f t="shared" si="9"/>
        <v>1.4318514406822525E-2</v>
      </c>
    </row>
    <row r="104" spans="2:20" x14ac:dyDescent="0.35">
      <c r="B104" s="110">
        <v>46048</v>
      </c>
      <c r="C104" s="112">
        <v>303.10000000000002</v>
      </c>
      <c r="D104" s="83">
        <f t="shared" si="5"/>
        <v>-4.312413183482755E-2</v>
      </c>
      <c r="F104" s="110">
        <v>46048</v>
      </c>
      <c r="G104">
        <v>1142.75</v>
      </c>
      <c r="H104" s="83">
        <f t="shared" si="6"/>
        <v>-1.1119764624437423E-2</v>
      </c>
      <c r="J104" s="110">
        <v>46048</v>
      </c>
      <c r="K104">
        <v>442.75</v>
      </c>
      <c r="L104" s="83">
        <f t="shared" si="7"/>
        <v>-2.8204565408252891E-2</v>
      </c>
      <c r="N104" s="110">
        <v>46048</v>
      </c>
      <c r="O104">
        <v>500.1</v>
      </c>
      <c r="P104" s="83">
        <f t="shared" si="8"/>
        <v>-2.6569343065693363E-2</v>
      </c>
      <c r="R104" s="110">
        <v>46048</v>
      </c>
      <c r="S104" s="112">
        <v>23900.9</v>
      </c>
      <c r="T104" s="83">
        <f t="shared" si="9"/>
        <v>-9.1207210344556033E-3</v>
      </c>
    </row>
    <row r="105" spans="2:20" x14ac:dyDescent="0.35">
      <c r="B105" s="110">
        <v>46055</v>
      </c>
      <c r="C105" s="112">
        <v>319.11</v>
      </c>
      <c r="D105" s="83">
        <f t="shared" si="5"/>
        <v>5.2820851204222974E-2</v>
      </c>
      <c r="F105" s="110">
        <v>46055</v>
      </c>
      <c r="G105">
        <v>1158.3</v>
      </c>
      <c r="H105" s="83">
        <f t="shared" si="6"/>
        <v>1.3607525705534806E-2</v>
      </c>
      <c r="J105" s="110">
        <v>46055</v>
      </c>
      <c r="K105">
        <v>458.3</v>
      </c>
      <c r="L105" s="83">
        <f t="shared" si="7"/>
        <v>3.5121400338791631E-2</v>
      </c>
      <c r="N105" s="110">
        <v>46055</v>
      </c>
      <c r="O105">
        <v>510.11</v>
      </c>
      <c r="P105" s="83">
        <f t="shared" si="8"/>
        <v>2.0015996800639924E-2</v>
      </c>
      <c r="R105" s="110">
        <v>46055</v>
      </c>
      <c r="S105" s="112">
        <v>23570.3</v>
      </c>
      <c r="T105" s="83">
        <f t="shared" si="9"/>
        <v>-1.3832115108636134E-2</v>
      </c>
    </row>
    <row r="106" spans="2:20" x14ac:dyDescent="0.35">
      <c r="B106" s="110">
        <v>46062</v>
      </c>
      <c r="C106" s="112">
        <v>313.75</v>
      </c>
      <c r="D106" s="83">
        <f t="shared" si="5"/>
        <v>-1.6796715866002399E-2</v>
      </c>
      <c r="F106" s="110">
        <v>46062</v>
      </c>
      <c r="G106">
        <v>1145.2</v>
      </c>
      <c r="H106" s="83">
        <f t="shared" si="6"/>
        <v>-1.1309677976344523E-2</v>
      </c>
      <c r="J106" s="110">
        <v>46062</v>
      </c>
      <c r="K106">
        <v>445.2</v>
      </c>
      <c r="L106" s="83">
        <f t="shared" si="7"/>
        <v>-2.858389701069175E-2</v>
      </c>
      <c r="N106" s="110">
        <v>46062</v>
      </c>
      <c r="O106">
        <v>505.75</v>
      </c>
      <c r="P106" s="83">
        <f t="shared" si="8"/>
        <v>-8.5471760992726908E-3</v>
      </c>
      <c r="R106" s="110">
        <v>46062</v>
      </c>
      <c r="S106" s="112">
        <v>24450</v>
      </c>
      <c r="T106" s="83">
        <f t="shared" si="9"/>
        <v>3.7322393011544275E-2</v>
      </c>
    </row>
    <row r="107" spans="2:20" x14ac:dyDescent="0.35">
      <c r="B107" s="110">
        <v>46069</v>
      </c>
      <c r="C107" s="112">
        <v>327</v>
      </c>
      <c r="D107" s="83">
        <f t="shared" si="5"/>
        <v>4.2231075697211073E-2</v>
      </c>
      <c r="F107" s="110">
        <v>46069</v>
      </c>
      <c r="G107">
        <v>1165.4000000000001</v>
      </c>
      <c r="H107" s="83">
        <f t="shared" si="6"/>
        <v>1.7638840377226739E-2</v>
      </c>
      <c r="J107" s="110">
        <v>46069</v>
      </c>
      <c r="K107">
        <v>465.4</v>
      </c>
      <c r="L107" s="83">
        <f t="shared" si="7"/>
        <v>4.5372866127583178E-2</v>
      </c>
      <c r="N107" s="110">
        <v>46069</v>
      </c>
      <c r="O107">
        <v>498</v>
      </c>
      <c r="P107" s="83">
        <f t="shared" si="8"/>
        <v>-1.5323776569451275E-2</v>
      </c>
      <c r="R107" s="110">
        <v>46069</v>
      </c>
      <c r="S107" s="112">
        <v>23890</v>
      </c>
      <c r="T107" s="83">
        <f t="shared" si="9"/>
        <v>-2.290388548057265E-2</v>
      </c>
    </row>
    <row r="108" spans="2:20" x14ac:dyDescent="0.35">
      <c r="B108" s="110">
        <v>46076</v>
      </c>
      <c r="C108" s="112">
        <v>313.60000000000002</v>
      </c>
      <c r="D108" s="83">
        <f t="shared" si="5"/>
        <v>-4.0978593272171238E-2</v>
      </c>
      <c r="F108" s="110">
        <v>46076</v>
      </c>
      <c r="G108">
        <v>1152.5999999999999</v>
      </c>
      <c r="H108" s="83">
        <f t="shared" si="6"/>
        <v>-1.098335335507139E-2</v>
      </c>
      <c r="J108" s="110">
        <v>46076</v>
      </c>
      <c r="K108">
        <v>452.6</v>
      </c>
      <c r="L108" s="83">
        <f t="shared" si="7"/>
        <v>-2.7503223033949142E-2</v>
      </c>
      <c r="N108" s="110">
        <v>46076</v>
      </c>
      <c r="O108">
        <v>490.6</v>
      </c>
      <c r="P108" s="83">
        <f t="shared" si="8"/>
        <v>-1.4859437751003957E-2</v>
      </c>
      <c r="R108" s="110">
        <v>46076</v>
      </c>
      <c r="S108" s="112">
        <v>24045.4</v>
      </c>
      <c r="T108" s="83">
        <f t="shared" si="9"/>
        <v>6.5048137295939945E-3</v>
      </c>
    </row>
    <row r="109" spans="2:20" x14ac:dyDescent="0.35">
      <c r="B109" s="110">
        <v>46083</v>
      </c>
      <c r="C109" s="112">
        <v>309.7</v>
      </c>
      <c r="D109" s="83">
        <f t="shared" si="5"/>
        <v>-1.2436224489795977E-2</v>
      </c>
      <c r="F109" s="110">
        <v>46083</v>
      </c>
      <c r="G109">
        <v>1138.75</v>
      </c>
      <c r="H109" s="83">
        <f t="shared" si="6"/>
        <v>-1.2016310949158338E-2</v>
      </c>
      <c r="J109" s="110">
        <v>46083</v>
      </c>
      <c r="K109">
        <v>438.75</v>
      </c>
      <c r="L109" s="83">
        <f t="shared" si="7"/>
        <v>-3.060097216084845E-2</v>
      </c>
      <c r="N109" s="110">
        <v>46083</v>
      </c>
      <c r="O109">
        <v>485.7</v>
      </c>
      <c r="P109" s="83">
        <f t="shared" si="8"/>
        <v>-9.987770077456215E-3</v>
      </c>
      <c r="R109" s="110">
        <v>46083</v>
      </c>
      <c r="S109" s="112">
        <v>23820.6</v>
      </c>
      <c r="T109" s="83">
        <f t="shared" si="9"/>
        <v>-9.3489815099770945E-3</v>
      </c>
    </row>
    <row r="110" spans="2:20" x14ac:dyDescent="0.35">
      <c r="B110" s="110">
        <v>46090</v>
      </c>
      <c r="C110" s="112">
        <v>301.45</v>
      </c>
      <c r="D110" s="83">
        <f t="shared" si="5"/>
        <v>-2.6638682596060725E-2</v>
      </c>
      <c r="F110" s="110">
        <v>46090</v>
      </c>
      <c r="G110">
        <v>1125.9000000000001</v>
      </c>
      <c r="H110" s="83">
        <f t="shared" si="6"/>
        <v>-1.1284302963776027E-2</v>
      </c>
      <c r="J110" s="110">
        <v>46090</v>
      </c>
      <c r="K110">
        <v>425.9</v>
      </c>
      <c r="L110" s="83">
        <f t="shared" si="7"/>
        <v>-2.9287749287749354E-2</v>
      </c>
      <c r="N110" s="110">
        <v>46090</v>
      </c>
      <c r="O110">
        <v>471.85</v>
      </c>
      <c r="P110" s="83">
        <f t="shared" si="8"/>
        <v>-2.8515544574840401E-2</v>
      </c>
      <c r="R110" s="110">
        <v>46090</v>
      </c>
      <c r="S110" s="112">
        <v>22450.45</v>
      </c>
      <c r="T110" s="83">
        <f t="shared" si="9"/>
        <v>-5.75195419091038E-2</v>
      </c>
    </row>
    <row r="111" spans="2:20" x14ac:dyDescent="0.35">
      <c r="B111" s="110">
        <v>46097</v>
      </c>
      <c r="C111" s="112">
        <v>299.95</v>
      </c>
      <c r="D111" s="83">
        <f t="shared" si="5"/>
        <v>-4.9759495770442808E-3</v>
      </c>
      <c r="F111" s="110">
        <v>46097</v>
      </c>
      <c r="G111">
        <v>1118.4000000000001</v>
      </c>
      <c r="H111" s="83">
        <f t="shared" si="6"/>
        <v>-6.6613375965893784E-3</v>
      </c>
      <c r="J111" s="110">
        <v>46097</v>
      </c>
      <c r="K111">
        <v>418.4</v>
      </c>
      <c r="L111" s="83">
        <f t="shared" si="7"/>
        <v>-1.7609767551068356E-2</v>
      </c>
      <c r="N111" s="110">
        <v>46097</v>
      </c>
      <c r="O111">
        <v>468.95</v>
      </c>
      <c r="P111" s="83">
        <f t="shared" si="8"/>
        <v>-6.1460209812440603E-3</v>
      </c>
      <c r="R111" s="110">
        <v>46097</v>
      </c>
      <c r="S111" s="112">
        <v>22120.400000000001</v>
      </c>
      <c r="T111" s="83">
        <f t="shared" si="9"/>
        <v>-1.4701264339912923E-2</v>
      </c>
    </row>
    <row r="112" spans="2:20" x14ac:dyDescent="0.35">
      <c r="B112" s="110">
        <v>46104</v>
      </c>
      <c r="C112" s="112">
        <v>294.7</v>
      </c>
      <c r="D112" s="83">
        <f t="shared" si="5"/>
        <v>-1.7502917152858788E-2</v>
      </c>
      <c r="F112" s="110">
        <v>46104</v>
      </c>
      <c r="G112">
        <v>1105.5999999999999</v>
      </c>
      <c r="H112" s="83">
        <f t="shared" si="6"/>
        <v>-1.1444921316166146E-2</v>
      </c>
      <c r="J112" s="110">
        <v>46104</v>
      </c>
      <c r="K112">
        <v>405.6</v>
      </c>
      <c r="L112" s="83">
        <f t="shared" si="7"/>
        <v>-3.0592734225621254E-2</v>
      </c>
      <c r="N112" s="110">
        <v>46104</v>
      </c>
      <c r="O112">
        <v>465.7</v>
      </c>
      <c r="P112" s="83">
        <f t="shared" si="8"/>
        <v>-6.9303763727476264E-3</v>
      </c>
      <c r="R112" s="110">
        <v>46104</v>
      </c>
      <c r="S112" s="112">
        <v>21950</v>
      </c>
      <c r="T112" s="83">
        <f t="shared" si="9"/>
        <v>-7.7032965045841229E-3</v>
      </c>
    </row>
    <row r="113" spans="2:20" x14ac:dyDescent="0.35">
      <c r="B113" s="110">
        <v>46111</v>
      </c>
      <c r="C113" s="112">
        <v>292.85000000000002</v>
      </c>
      <c r="D113" s="83">
        <f t="shared" si="5"/>
        <v>-6.2775704105869634E-3</v>
      </c>
      <c r="F113" s="110">
        <v>46111</v>
      </c>
      <c r="G113">
        <v>1098.2</v>
      </c>
      <c r="H113" s="83">
        <f t="shared" si="6"/>
        <v>-6.6931982633863241E-3</v>
      </c>
      <c r="J113" s="110">
        <v>46111</v>
      </c>
      <c r="K113">
        <v>398.2</v>
      </c>
      <c r="L113" s="83">
        <f t="shared" si="7"/>
        <v>-1.8244575936883667E-2</v>
      </c>
      <c r="N113" s="110">
        <v>46111</v>
      </c>
      <c r="O113">
        <v>462.8</v>
      </c>
      <c r="P113" s="83">
        <f t="shared" si="8"/>
        <v>-6.2271848829718035E-3</v>
      </c>
      <c r="R113" s="110">
        <v>46111</v>
      </c>
      <c r="S113" s="112">
        <v>21880.9</v>
      </c>
      <c r="T113" s="83">
        <f t="shared" si="9"/>
        <v>-3.1480637813211532E-3</v>
      </c>
    </row>
  </sheetData>
  <mergeCells count="13">
    <mergeCell ref="B7:D7"/>
    <mergeCell ref="F7:H7"/>
    <mergeCell ref="J7:L7"/>
    <mergeCell ref="N7:P7"/>
    <mergeCell ref="R7:T7"/>
    <mergeCell ref="Z34:AB34"/>
    <mergeCell ref="V34:X34"/>
    <mergeCell ref="Z7:AB7"/>
    <mergeCell ref="V7:X7"/>
    <mergeCell ref="Z16:AB16"/>
    <mergeCell ref="V16:X16"/>
    <mergeCell ref="Z25:AB25"/>
    <mergeCell ref="V25:X2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AD6D-A886-4C76-BF21-F5097880FE60}">
  <dimension ref="B2:Q44"/>
  <sheetViews>
    <sheetView showGridLines="0" tabSelected="1" view="pageBreakPreview" zoomScale="60" zoomScaleNormal="59" workbookViewId="0">
      <selection activeCell="D71" sqref="D71"/>
    </sheetView>
  </sheetViews>
  <sheetFormatPr defaultRowHeight="14.5" x14ac:dyDescent="0.35"/>
  <cols>
    <col min="1" max="1" width="1.81640625" customWidth="1"/>
    <col min="2" max="2" width="17.7265625" customWidth="1"/>
    <col min="3" max="3" width="13" customWidth="1"/>
    <col min="4" max="4" width="9.1796875" customWidth="1"/>
    <col min="5" max="5" width="11.6328125" customWidth="1"/>
    <col min="6" max="6" width="9.6328125" bestFit="1" customWidth="1"/>
    <col min="7" max="7" width="8" bestFit="1" customWidth="1"/>
    <col min="8" max="8" width="10.08984375" customWidth="1"/>
    <col min="10" max="10" width="1.81640625" customWidth="1"/>
    <col min="13" max="13" width="11" customWidth="1"/>
    <col min="14" max="14" width="1.81640625" customWidth="1"/>
    <col min="15" max="15" width="11.7265625" customWidth="1"/>
    <col min="16" max="16" width="12.81640625" customWidth="1"/>
    <col min="17" max="17" width="11.90625" customWidth="1"/>
  </cols>
  <sheetData>
    <row r="2" spans="2:17" ht="5" customHeight="1" thickBot="1" x14ac:dyDescent="0.4"/>
    <row r="3" spans="2:17" ht="28.5" x14ac:dyDescent="0.65">
      <c r="B3" s="206" t="str">
        <f>Beta!B3</f>
        <v>HINDUSTAN UNILEVER LTD</v>
      </c>
      <c r="C3" s="207"/>
      <c r="D3" s="207"/>
      <c r="E3" s="207"/>
      <c r="F3" s="207"/>
      <c r="G3" s="207"/>
      <c r="H3" s="207"/>
      <c r="I3" s="207"/>
      <c r="J3" s="207"/>
      <c r="K3" s="207"/>
      <c r="L3" s="207"/>
      <c r="M3" s="206"/>
      <c r="N3" s="207"/>
      <c r="O3" s="207"/>
      <c r="P3" s="207"/>
      <c r="Q3" s="207"/>
    </row>
    <row r="4" spans="2:17" ht="15" thickBot="1" x14ac:dyDescent="0.4">
      <c r="B4" s="208" t="str">
        <f>Beta!B4</f>
        <v>(HINDUNILVR | BSE Code: 500696)</v>
      </c>
      <c r="C4" s="208"/>
      <c r="D4" s="208"/>
      <c r="E4" s="208"/>
      <c r="F4" s="208"/>
      <c r="G4" s="208"/>
      <c r="H4" s="208"/>
      <c r="I4" s="208"/>
      <c r="J4" s="208"/>
      <c r="K4" s="208"/>
      <c r="L4" s="208"/>
      <c r="M4" s="208"/>
      <c r="N4" s="208"/>
      <c r="O4" s="208"/>
      <c r="P4" s="208"/>
      <c r="Q4" s="208"/>
    </row>
    <row r="6" spans="2:17" ht="15.5" x14ac:dyDescent="0.35">
      <c r="B6" s="289" t="s">
        <v>16378</v>
      </c>
      <c r="C6" s="289"/>
      <c r="D6" s="289"/>
      <c r="E6" s="289"/>
      <c r="F6" s="289"/>
      <c r="G6" s="289"/>
      <c r="H6" s="289"/>
      <c r="I6" s="289"/>
      <c r="J6" s="289"/>
      <c r="K6" s="289"/>
      <c r="L6" s="289"/>
      <c r="M6" s="289"/>
      <c r="N6" s="289"/>
      <c r="O6" s="289"/>
      <c r="P6" s="289"/>
      <c r="Q6" s="289"/>
    </row>
    <row r="8" spans="2:17" x14ac:dyDescent="0.35">
      <c r="B8" s="134" t="s">
        <v>423</v>
      </c>
    </row>
    <row r="9" spans="2:17" ht="15.5" x14ac:dyDescent="0.35">
      <c r="B9" s="136" t="s">
        <v>368</v>
      </c>
      <c r="C9" s="124"/>
      <c r="D9" s="124"/>
      <c r="E9" s="124"/>
      <c r="F9" s="124"/>
      <c r="G9" s="124"/>
      <c r="H9" s="124"/>
      <c r="I9" s="124"/>
      <c r="J9" s="124"/>
      <c r="K9" s="124"/>
    </row>
    <row r="10" spans="2:17" ht="8" customHeight="1" x14ac:dyDescent="0.35"/>
    <row r="11" spans="2:17" ht="16.5" customHeight="1" x14ac:dyDescent="0.35">
      <c r="B11" s="227"/>
      <c r="C11" s="227"/>
      <c r="D11" s="300" t="s">
        <v>375</v>
      </c>
      <c r="E11" s="300"/>
      <c r="F11" s="300"/>
      <c r="G11" s="300"/>
      <c r="H11" s="300"/>
      <c r="I11" s="300"/>
      <c r="J11" s="227"/>
      <c r="K11" s="300" t="s">
        <v>380</v>
      </c>
      <c r="L11" s="300"/>
      <c r="M11" s="300"/>
      <c r="N11" s="227"/>
      <c r="O11" s="300" t="s">
        <v>379</v>
      </c>
      <c r="P11" s="300"/>
      <c r="Q11" s="300"/>
    </row>
    <row r="12" spans="2:17" ht="29" x14ac:dyDescent="0.35">
      <c r="B12" s="256" t="s">
        <v>369</v>
      </c>
      <c r="C12" s="256" t="s">
        <v>370</v>
      </c>
      <c r="D12" s="257" t="s">
        <v>232</v>
      </c>
      <c r="E12" s="257" t="s">
        <v>371</v>
      </c>
      <c r="F12" s="257" t="s">
        <v>372</v>
      </c>
      <c r="G12" s="257" t="s">
        <v>373</v>
      </c>
      <c r="H12" s="257" t="s">
        <v>374</v>
      </c>
      <c r="I12" s="258"/>
      <c r="J12" s="258"/>
      <c r="K12" s="222" t="s">
        <v>376</v>
      </c>
      <c r="L12" s="222" t="s">
        <v>377</v>
      </c>
      <c r="M12" s="222" t="s">
        <v>378</v>
      </c>
      <c r="N12" s="258"/>
      <c r="O12" s="222" t="s">
        <v>410</v>
      </c>
      <c r="P12" s="222" t="s">
        <v>411</v>
      </c>
      <c r="Q12" s="222" t="s">
        <v>412</v>
      </c>
    </row>
    <row r="13" spans="2:17" s="87" customFormat="1" ht="3" customHeight="1" x14ac:dyDescent="0.35">
      <c r="B13" s="264"/>
      <c r="C13" s="264"/>
      <c r="D13" s="265"/>
      <c r="E13" s="265"/>
      <c r="F13" s="265"/>
      <c r="G13" s="265"/>
      <c r="H13" s="265"/>
      <c r="I13" s="266"/>
      <c r="J13" s="266"/>
      <c r="K13" s="267"/>
      <c r="L13" s="267"/>
      <c r="M13" s="267"/>
      <c r="N13" s="266"/>
      <c r="O13" s="266"/>
      <c r="P13" s="266"/>
      <c r="Q13" s="266"/>
    </row>
    <row r="14" spans="2:17" s="87" customFormat="1" ht="14.5" customHeight="1" x14ac:dyDescent="0.35">
      <c r="B14" s="268" t="str">
        <f>Data_Comps!C3</f>
        <v>Hind. Unilever</v>
      </c>
      <c r="C14" s="211" t="s">
        <v>10575</v>
      </c>
      <c r="D14" s="269">
        <f>Data_Comps!D3</f>
        <v>2133.1999999999998</v>
      </c>
      <c r="E14" s="269">
        <f>Data_Comps!E3</f>
        <v>234.96</v>
      </c>
      <c r="F14" s="269">
        <f>E14*D14</f>
        <v>501216.67199999996</v>
      </c>
      <c r="G14" s="269">
        <f>Data_Comps!I3</f>
        <v>-5779</v>
      </c>
      <c r="H14" s="269">
        <f>F14+G14</f>
        <v>495437.67199999996</v>
      </c>
      <c r="I14" s="269"/>
      <c r="J14" s="269"/>
      <c r="K14" s="269">
        <f>Data_Comps!K3</f>
        <v>64544</v>
      </c>
      <c r="L14" s="269">
        <f>Data_Comps!L3</f>
        <v>15860</v>
      </c>
      <c r="M14" s="269">
        <f>Data_Comps!M3</f>
        <v>14540</v>
      </c>
      <c r="N14" s="270"/>
      <c r="O14" s="271">
        <f>$H14/K14</f>
        <v>7.6759678978681203</v>
      </c>
      <c r="P14" s="271">
        <f>$H14/L14</f>
        <v>31.238188650693566</v>
      </c>
      <c r="Q14" s="271">
        <f>F14/M14</f>
        <v>34.471573039889954</v>
      </c>
    </row>
    <row r="15" spans="2:17" x14ac:dyDescent="0.35">
      <c r="B15" s="128" t="str">
        <f>Data_Comps!C4</f>
        <v>ITC</v>
      </c>
      <c r="C15" t="s">
        <v>288</v>
      </c>
      <c r="D15" s="129">
        <f>Data_Comps!D4</f>
        <v>303</v>
      </c>
      <c r="E15" s="130">
        <f>Data_Comps!E4</f>
        <v>1252.95</v>
      </c>
      <c r="F15" s="129">
        <f>E15*D15</f>
        <v>379643.85000000003</v>
      </c>
      <c r="G15" s="129">
        <f>Data_Comps!I4</f>
        <v>-3649.3900000000003</v>
      </c>
      <c r="H15" s="129">
        <f>F15+G15</f>
        <v>375994.46</v>
      </c>
      <c r="I15" s="129"/>
      <c r="J15" s="129"/>
      <c r="K15" s="129">
        <f>Data_Comps!K4</f>
        <v>79808.72</v>
      </c>
      <c r="L15" s="129">
        <f>Data_Comps!L4</f>
        <v>28479.56</v>
      </c>
      <c r="M15" s="129">
        <f>Data_Comps!M4</f>
        <v>35356.29</v>
      </c>
      <c r="N15" s="131"/>
      <c r="O15" s="132">
        <f>$H15/K15</f>
        <v>4.7111952177656775</v>
      </c>
      <c r="P15" s="132">
        <f>$H15/L15</f>
        <v>13.202256635987354</v>
      </c>
      <c r="Q15" s="132">
        <f>F15/M15</f>
        <v>10.737660823576229</v>
      </c>
    </row>
    <row r="16" spans="2:17" x14ac:dyDescent="0.35">
      <c r="B16" s="128" t="str">
        <f>Data_Comps!C5</f>
        <v>Nestle India</v>
      </c>
      <c r="C16" t="s">
        <v>12177</v>
      </c>
      <c r="D16" s="129">
        <f>Data_Comps!D5</f>
        <v>1228.7</v>
      </c>
      <c r="E16" s="130">
        <f>Data_Comps!E5</f>
        <v>192.83</v>
      </c>
      <c r="F16" s="129">
        <f t="shared" ref="F16:F23" si="0">E16*D16</f>
        <v>236930.22100000002</v>
      </c>
      <c r="G16" s="129">
        <f>Data_Comps!I5</f>
        <v>381.20000000000005</v>
      </c>
      <c r="H16" s="129">
        <f t="shared" ref="H16:H23" si="1">F16+G16</f>
        <v>237311.42100000003</v>
      </c>
      <c r="I16" s="129"/>
      <c r="J16" s="129"/>
      <c r="K16" s="129">
        <f>Data_Comps!K5</f>
        <v>21910.69</v>
      </c>
      <c r="L16" s="129">
        <f>Data_Comps!L5</f>
        <v>4830.1899999999996</v>
      </c>
      <c r="M16" s="129">
        <f>Data_Comps!M5</f>
        <v>3315.9</v>
      </c>
      <c r="N16" s="131"/>
      <c r="O16" s="132">
        <f t="shared" ref="O16:O23" si="2">$H16/K16</f>
        <v>10.830851105099841</v>
      </c>
      <c r="P16" s="132">
        <f t="shared" ref="P16:P23" si="3">$H16/L16</f>
        <v>49.130866694684897</v>
      </c>
      <c r="Q16" s="132">
        <f t="shared" ref="Q16:Q23" si="4">F16/M16</f>
        <v>71.452764257064445</v>
      </c>
    </row>
    <row r="17" spans="2:17" x14ac:dyDescent="0.35">
      <c r="B17" s="128" t="str">
        <f>Data_Comps!C6</f>
        <v>Varun Beverages</v>
      </c>
      <c r="C17" t="s">
        <v>14660</v>
      </c>
      <c r="D17" s="129">
        <f>Data_Comps!D6</f>
        <v>422.9</v>
      </c>
      <c r="E17" s="130">
        <f>Data_Comps!E6</f>
        <v>338.21</v>
      </c>
      <c r="F17" s="129">
        <f t="shared" si="0"/>
        <v>143029.00899999999</v>
      </c>
      <c r="G17" s="129">
        <f>Data_Comps!I6</f>
        <v>509.68999999999983</v>
      </c>
      <c r="H17" s="129">
        <f t="shared" si="1"/>
        <v>143538.69899999999</v>
      </c>
      <c r="I17" s="129"/>
      <c r="J17" s="129"/>
      <c r="K17" s="129">
        <f>Data_Comps!K6</f>
        <v>21685.37</v>
      </c>
      <c r="L17" s="129">
        <f>Data_Comps!L6</f>
        <v>5338.21</v>
      </c>
      <c r="M17" s="129">
        <f>Data_Comps!M6</f>
        <v>3062.04</v>
      </c>
      <c r="N17" s="131"/>
      <c r="O17" s="132">
        <f t="shared" si="2"/>
        <v>6.619149177533056</v>
      </c>
      <c r="P17" s="132">
        <f t="shared" si="3"/>
        <v>26.888919506726037</v>
      </c>
      <c r="Q17" s="132">
        <f t="shared" si="4"/>
        <v>46.710365965173544</v>
      </c>
    </row>
    <row r="18" spans="2:17" x14ac:dyDescent="0.35">
      <c r="B18" s="128" t="str">
        <f>Data_Comps!C7</f>
        <v>Britannia Inds.</v>
      </c>
      <c r="C18" s="128" t="s">
        <v>9139</v>
      </c>
      <c r="D18" s="129">
        <f>Data_Comps!D7</f>
        <v>5475</v>
      </c>
      <c r="E18" s="130">
        <f>Data_Comps!E7</f>
        <v>24.09</v>
      </c>
      <c r="F18" s="129">
        <f t="shared" si="0"/>
        <v>131892.75</v>
      </c>
      <c r="G18" s="129">
        <f>Data_Comps!I7</f>
        <v>1883.8200000000002</v>
      </c>
      <c r="H18" s="129">
        <f t="shared" si="1"/>
        <v>133776.57</v>
      </c>
      <c r="I18" s="129"/>
      <c r="J18" s="129"/>
      <c r="K18" s="129">
        <f>Data_Comps!K7</f>
        <v>18864.86</v>
      </c>
      <c r="L18" s="129">
        <f>Data_Comps!L7</f>
        <v>3402.26</v>
      </c>
      <c r="M18" s="129">
        <f>Data_Comps!M7</f>
        <v>2416.46</v>
      </c>
      <c r="N18" s="131"/>
      <c r="O18" s="132">
        <f t="shared" si="2"/>
        <v>7.0913099805670434</v>
      </c>
      <c r="P18" s="132">
        <f t="shared" si="3"/>
        <v>39.319913821988912</v>
      </c>
      <c r="Q18" s="132">
        <f t="shared" si="4"/>
        <v>54.580977959494469</v>
      </c>
    </row>
    <row r="19" spans="2:17" x14ac:dyDescent="0.35">
      <c r="B19" s="128" t="str">
        <f>Data_Comps!C8</f>
        <v>Godrej Consumer</v>
      </c>
      <c r="C19" s="128" t="s">
        <v>10243</v>
      </c>
      <c r="D19" s="129">
        <f>Data_Comps!D8</f>
        <v>1063.3499999999999</v>
      </c>
      <c r="E19" s="130">
        <f>Data_Comps!E8</f>
        <v>102.32</v>
      </c>
      <c r="F19" s="129">
        <f t="shared" si="0"/>
        <v>108801.97199999998</v>
      </c>
      <c r="G19" s="129">
        <f>Data_Comps!I8</f>
        <v>3630.43</v>
      </c>
      <c r="H19" s="129">
        <f t="shared" si="1"/>
        <v>112432.40199999997</v>
      </c>
      <c r="I19" s="129"/>
      <c r="J19" s="129"/>
      <c r="K19" s="129">
        <f>Data_Comps!K8</f>
        <v>15184.02</v>
      </c>
      <c r="L19" s="129">
        <f>Data_Comps!L8</f>
        <v>3291.51</v>
      </c>
      <c r="M19" s="129">
        <f>Data_Comps!M8</f>
        <v>1821.6</v>
      </c>
      <c r="N19" s="131"/>
      <c r="O19" s="132">
        <f t="shared" si="2"/>
        <v>7.4046531814367977</v>
      </c>
      <c r="P19" s="132">
        <f t="shared" si="3"/>
        <v>34.158304850965045</v>
      </c>
      <c r="Q19" s="132">
        <f t="shared" si="4"/>
        <v>59.728794466403151</v>
      </c>
    </row>
    <row r="20" spans="2:17" x14ac:dyDescent="0.35">
      <c r="B20" s="128" t="str">
        <f>Data_Comps!C9</f>
        <v>Tata Consumer</v>
      </c>
      <c r="C20" t="s">
        <v>16376</v>
      </c>
      <c r="D20" s="129">
        <f>Data_Comps!D9</f>
        <v>1078</v>
      </c>
      <c r="E20" s="130">
        <f>Data_Comps!E9</f>
        <v>98.96</v>
      </c>
      <c r="F20" s="129">
        <f t="shared" si="0"/>
        <v>106678.87999999999</v>
      </c>
      <c r="G20" s="129">
        <f>Data_Comps!I9</f>
        <v>-241.75</v>
      </c>
      <c r="H20" s="129">
        <f t="shared" si="1"/>
        <v>106437.12999999999</v>
      </c>
      <c r="I20" s="129"/>
      <c r="J20" s="129"/>
      <c r="K20" s="129">
        <f>Data_Comps!K9</f>
        <v>19465.03</v>
      </c>
      <c r="L20" s="129">
        <f>Data_Comps!L9</f>
        <v>2647.81</v>
      </c>
      <c r="M20" s="129">
        <f>Data_Comps!M9</f>
        <v>1471.5</v>
      </c>
      <c r="N20" s="131"/>
      <c r="O20" s="132">
        <f t="shared" si="2"/>
        <v>5.4681205217767452</v>
      </c>
      <c r="P20" s="132">
        <f t="shared" si="3"/>
        <v>40.198175095645077</v>
      </c>
      <c r="Q20" s="132">
        <f t="shared" si="4"/>
        <v>72.496690451919804</v>
      </c>
    </row>
    <row r="21" spans="2:17" x14ac:dyDescent="0.35">
      <c r="B21" s="128" t="str">
        <f>Data_Comps!C10</f>
        <v>Marico</v>
      </c>
      <c r="C21" t="s">
        <v>11736</v>
      </c>
      <c r="D21" s="129">
        <f>Data_Comps!D10</f>
        <v>747.35</v>
      </c>
      <c r="E21" s="130">
        <f>Data_Comps!E10</f>
        <v>129.81</v>
      </c>
      <c r="F21" s="129">
        <f t="shared" si="0"/>
        <v>97013.503500000006</v>
      </c>
      <c r="G21" s="129">
        <f>Data_Comps!I10</f>
        <v>-202</v>
      </c>
      <c r="H21" s="129">
        <f t="shared" si="1"/>
        <v>96811.503500000006</v>
      </c>
      <c r="I21" s="129"/>
      <c r="J21" s="129"/>
      <c r="K21" s="129">
        <f>Data_Comps!K10</f>
        <v>13008</v>
      </c>
      <c r="L21" s="129">
        <f>Data_Comps!L10</f>
        <v>2327</v>
      </c>
      <c r="M21" s="129">
        <f>Data_Comps!M10</f>
        <v>1750</v>
      </c>
      <c r="N21" s="131"/>
      <c r="O21" s="132">
        <f t="shared" si="2"/>
        <v>7.4424587561500619</v>
      </c>
      <c r="P21" s="132">
        <f t="shared" si="3"/>
        <v>41.603568328319724</v>
      </c>
      <c r="Q21" s="132">
        <f t="shared" si="4"/>
        <v>55.436287714285719</v>
      </c>
    </row>
    <row r="22" spans="2:17" x14ac:dyDescent="0.35">
      <c r="B22" s="128" t="str">
        <f>Data_Comps!C11</f>
        <v>United Spirits</v>
      </c>
      <c r="C22" s="128" t="s">
        <v>16377</v>
      </c>
      <c r="D22" s="129">
        <f>Data_Comps!D11</f>
        <v>1249.7</v>
      </c>
      <c r="E22" s="130">
        <f>Data_Comps!E11</f>
        <v>72.739999999999995</v>
      </c>
      <c r="F22" s="129">
        <f t="shared" si="0"/>
        <v>90903.178</v>
      </c>
      <c r="G22" s="129">
        <f>Data_Comps!I11</f>
        <v>-1618</v>
      </c>
      <c r="H22" s="129">
        <f t="shared" si="1"/>
        <v>89285.178</v>
      </c>
      <c r="I22" s="129"/>
      <c r="J22" s="129"/>
      <c r="K22" s="129">
        <f>Data_Comps!K11</f>
        <v>12919</v>
      </c>
      <c r="L22" s="129">
        <f>Data_Comps!L11</f>
        <v>2399</v>
      </c>
      <c r="M22" s="129">
        <f>Data_Comps!M11</f>
        <v>1720</v>
      </c>
      <c r="N22" s="131"/>
      <c r="O22" s="132">
        <f t="shared" si="2"/>
        <v>6.9111524111773361</v>
      </c>
      <c r="P22" s="132">
        <f t="shared" si="3"/>
        <v>37.217664860358482</v>
      </c>
      <c r="Q22" s="132">
        <f t="shared" si="4"/>
        <v>52.85068488372093</v>
      </c>
    </row>
    <row r="23" spans="2:17" x14ac:dyDescent="0.35">
      <c r="B23" s="128" t="str">
        <f>Data_Comps!C12</f>
        <v>Dabur India</v>
      </c>
      <c r="C23" s="128" t="s">
        <v>9520</v>
      </c>
      <c r="D23" s="129">
        <f>Data_Comps!D12</f>
        <v>429.4</v>
      </c>
      <c r="E23" s="130">
        <f>Data_Comps!E12</f>
        <v>177.37</v>
      </c>
      <c r="F23" s="129">
        <f t="shared" si="0"/>
        <v>76162.678</v>
      </c>
      <c r="G23" s="129">
        <f>Data_Comps!I12</f>
        <v>723.42000000000007</v>
      </c>
      <c r="H23" s="129">
        <f t="shared" si="1"/>
        <v>76886.097999999998</v>
      </c>
      <c r="I23" s="129"/>
      <c r="J23" s="129"/>
      <c r="K23" s="129">
        <f>Data_Comps!K12</f>
        <v>12984.69</v>
      </c>
      <c r="L23" s="129">
        <f>Data_Comps!L12</f>
        <v>2857.67</v>
      </c>
      <c r="M23" s="129">
        <f>Data_Comps!M12</f>
        <v>1819.42</v>
      </c>
      <c r="N23" s="131"/>
      <c r="O23" s="132">
        <f t="shared" si="2"/>
        <v>5.9212886869074266</v>
      </c>
      <c r="P23" s="132">
        <f t="shared" si="3"/>
        <v>26.905170296080371</v>
      </c>
      <c r="Q23" s="132">
        <f t="shared" si="4"/>
        <v>41.860965582438361</v>
      </c>
    </row>
    <row r="24" spans="2:17" ht="4.5" customHeight="1" x14ac:dyDescent="0.35">
      <c r="B24" s="45"/>
      <c r="C24" s="45"/>
      <c r="D24" s="125"/>
      <c r="E24" s="126"/>
      <c r="F24" s="125"/>
      <c r="G24" s="125"/>
      <c r="H24" s="125"/>
      <c r="I24" s="125"/>
      <c r="J24" s="125"/>
      <c r="K24" s="125"/>
      <c r="L24" s="125"/>
      <c r="M24" s="125"/>
      <c r="N24" s="112"/>
      <c r="O24" s="127"/>
      <c r="P24" s="127"/>
      <c r="Q24" s="127"/>
    </row>
    <row r="25" spans="2:17" x14ac:dyDescent="0.35">
      <c r="B25" s="253" t="s">
        <v>413</v>
      </c>
      <c r="C25" s="253"/>
      <c r="D25" s="253"/>
      <c r="E25" s="253"/>
      <c r="F25" s="253"/>
      <c r="G25" s="253"/>
      <c r="H25" s="253"/>
      <c r="I25" s="253"/>
      <c r="J25" s="253"/>
      <c r="K25" s="253"/>
      <c r="L25" s="253"/>
      <c r="M25" s="253"/>
      <c r="N25" s="253"/>
      <c r="O25" s="261">
        <f>MAX(O14:O23)</f>
        <v>10.830851105099841</v>
      </c>
      <c r="P25" s="261">
        <f t="shared" ref="P25:Q25" si="5">MAX(P14:P23)</f>
        <v>49.130866694684897</v>
      </c>
      <c r="Q25" s="261">
        <f t="shared" si="5"/>
        <v>72.496690451919804</v>
      </c>
    </row>
    <row r="26" spans="2:17" x14ac:dyDescent="0.35">
      <c r="B26" s="253" t="s">
        <v>414</v>
      </c>
      <c r="C26" s="253"/>
      <c r="D26" s="253"/>
      <c r="E26" s="253"/>
      <c r="F26" s="253"/>
      <c r="G26" s="253"/>
      <c r="H26" s="253"/>
      <c r="I26" s="253"/>
      <c r="J26" s="253"/>
      <c r="K26" s="253"/>
      <c r="L26" s="253"/>
      <c r="M26" s="253"/>
      <c r="N26" s="253"/>
      <c r="O26" s="261">
        <f>QUARTILE(O14:O23,3)</f>
        <v>7.4330073624717459</v>
      </c>
      <c r="P26" s="261">
        <f t="shared" ref="P26:Q26" si="6">QUARTILE(P14:P23,3)</f>
        <v>39.978609777231036</v>
      </c>
      <c r="Q26" s="261">
        <f t="shared" si="6"/>
        <v>58.655667778373797</v>
      </c>
    </row>
    <row r="27" spans="2:17" x14ac:dyDescent="0.35">
      <c r="B27" s="262" t="s">
        <v>264</v>
      </c>
      <c r="C27" s="262"/>
      <c r="D27" s="262"/>
      <c r="E27" s="262"/>
      <c r="F27" s="262"/>
      <c r="G27" s="262"/>
      <c r="H27" s="262"/>
      <c r="I27" s="262"/>
      <c r="J27" s="262"/>
      <c r="K27" s="262"/>
      <c r="L27" s="262"/>
      <c r="M27" s="262"/>
      <c r="N27" s="262"/>
      <c r="O27" s="263">
        <f>AVERAGE(O14:O23)</f>
        <v>7.0076146936282111</v>
      </c>
      <c r="P27" s="263">
        <f t="shared" ref="P27:Q27" si="7">AVERAGE(P14:P23)</f>
        <v>33.986302874144947</v>
      </c>
      <c r="Q27" s="263">
        <f t="shared" si="7"/>
        <v>50.032676514396663</v>
      </c>
    </row>
    <row r="28" spans="2:17" x14ac:dyDescent="0.35">
      <c r="B28" s="262" t="s">
        <v>147</v>
      </c>
      <c r="C28" s="262"/>
      <c r="D28" s="262"/>
      <c r="E28" s="262"/>
      <c r="F28" s="262"/>
      <c r="G28" s="262"/>
      <c r="H28" s="262"/>
      <c r="I28" s="262"/>
      <c r="J28" s="262"/>
      <c r="K28" s="262"/>
      <c r="L28" s="262"/>
      <c r="M28" s="262"/>
      <c r="N28" s="262"/>
      <c r="O28" s="263">
        <f>MEDIAN(O14:O23)</f>
        <v>7.0012311958721902</v>
      </c>
      <c r="P28" s="263">
        <f>MEDIAN(P14:P23)</f>
        <v>35.687984855661767</v>
      </c>
      <c r="Q28" s="263">
        <f t="shared" ref="Q28" si="8">MEDIAN(Q14:Q23)</f>
        <v>53.715831421607703</v>
      </c>
    </row>
    <row r="29" spans="2:17" x14ac:dyDescent="0.35">
      <c r="B29" s="253" t="s">
        <v>415</v>
      </c>
      <c r="C29" s="253"/>
      <c r="D29" s="253"/>
      <c r="E29" s="253"/>
      <c r="F29" s="253"/>
      <c r="G29" s="253"/>
      <c r="H29" s="253"/>
      <c r="I29" s="253"/>
      <c r="J29" s="253"/>
      <c r="K29" s="253"/>
      <c r="L29" s="253"/>
      <c r="M29" s="253"/>
      <c r="N29" s="253"/>
      <c r="O29" s="261">
        <f>QUARTILE(O14:O23,1)</f>
        <v>6.0957538095638339</v>
      </c>
      <c r="P29" s="261">
        <f t="shared" ref="P29:Q29" si="9">QUARTILE(P14:P23,1)</f>
        <v>27.988424884733668</v>
      </c>
      <c r="Q29" s="261">
        <f t="shared" si="9"/>
        <v>43.073315678122157</v>
      </c>
    </row>
    <row r="30" spans="2:17" x14ac:dyDescent="0.35">
      <c r="B30" s="253" t="s">
        <v>416</v>
      </c>
      <c r="C30" s="253"/>
      <c r="D30" s="253"/>
      <c r="E30" s="253"/>
      <c r="F30" s="253"/>
      <c r="G30" s="253"/>
      <c r="H30" s="253"/>
      <c r="I30" s="253"/>
      <c r="J30" s="253"/>
      <c r="K30" s="253"/>
      <c r="L30" s="253"/>
      <c r="M30" s="253"/>
      <c r="N30" s="253"/>
      <c r="O30" s="261">
        <f>MIN(O14:O23)</f>
        <v>4.7111952177656775</v>
      </c>
      <c r="P30" s="261">
        <f t="shared" ref="P30:Q30" si="10">MIN(P14:P23)</f>
        <v>13.202256635987354</v>
      </c>
      <c r="Q30" s="261">
        <f t="shared" si="10"/>
        <v>10.737660823576229</v>
      </c>
    </row>
    <row r="32" spans="2:17" ht="15.5" x14ac:dyDescent="0.35">
      <c r="B32" s="168" t="s">
        <v>417</v>
      </c>
      <c r="C32" s="272"/>
      <c r="D32" s="272"/>
      <c r="E32" s="272"/>
      <c r="F32" s="272"/>
      <c r="G32" s="272"/>
      <c r="H32" s="272"/>
      <c r="I32" s="272"/>
      <c r="J32" s="272"/>
      <c r="K32" s="272"/>
      <c r="L32" s="272"/>
      <c r="M32" s="272"/>
      <c r="N32" s="272"/>
      <c r="O32" s="201" t="s">
        <v>410</v>
      </c>
      <c r="P32" s="201" t="s">
        <v>411</v>
      </c>
      <c r="Q32" s="201" t="s">
        <v>412</v>
      </c>
    </row>
    <row r="33" spans="2:17" ht="3" customHeight="1" x14ac:dyDescent="0.35"/>
    <row r="34" spans="2:17" x14ac:dyDescent="0.35">
      <c r="B34" s="62" t="s">
        <v>418</v>
      </c>
      <c r="C34" s="62"/>
      <c r="D34" s="62"/>
      <c r="E34" s="62"/>
      <c r="F34" s="62"/>
      <c r="G34" s="62"/>
      <c r="H34" s="62"/>
      <c r="I34" s="62"/>
      <c r="J34" s="62"/>
      <c r="K34" s="62"/>
      <c r="L34" s="62"/>
      <c r="M34" s="62"/>
      <c r="N34" s="62"/>
      <c r="O34" s="133">
        <f>O28*K14</f>
        <v>451887.46630637464</v>
      </c>
      <c r="P34" s="133">
        <f>P28*L14</f>
        <v>566011.43981079559</v>
      </c>
      <c r="Q34" s="133">
        <f>Q36+Q35</f>
        <v>775249.18887017597</v>
      </c>
    </row>
    <row r="35" spans="2:17" x14ac:dyDescent="0.35">
      <c r="B35" s="62" t="s">
        <v>373</v>
      </c>
      <c r="C35" s="62"/>
      <c r="D35" s="62"/>
      <c r="E35" s="62"/>
      <c r="F35" s="62"/>
      <c r="G35" s="62"/>
      <c r="H35" s="62"/>
      <c r="I35" s="62"/>
      <c r="J35" s="62"/>
      <c r="K35" s="62"/>
      <c r="L35" s="62"/>
      <c r="M35" s="62"/>
      <c r="N35" s="62"/>
      <c r="O35" s="133">
        <f>$G$14</f>
        <v>-5779</v>
      </c>
      <c r="P35" s="133">
        <f t="shared" ref="P35:Q35" si="11">$G$14</f>
        <v>-5779</v>
      </c>
      <c r="Q35" s="133">
        <f t="shared" si="11"/>
        <v>-5779</v>
      </c>
    </row>
    <row r="36" spans="2:17" x14ac:dyDescent="0.35">
      <c r="B36" s="62" t="s">
        <v>419</v>
      </c>
      <c r="C36" s="62"/>
      <c r="D36" s="62"/>
      <c r="E36" s="62"/>
      <c r="F36" s="62"/>
      <c r="G36" s="62"/>
      <c r="H36" s="62"/>
      <c r="I36" s="62"/>
      <c r="J36" s="62"/>
      <c r="K36" s="62"/>
      <c r="L36" s="62"/>
      <c r="M36" s="62"/>
      <c r="N36" s="62"/>
      <c r="O36" s="133">
        <f>O34-O35</f>
        <v>457666.46630637464</v>
      </c>
      <c r="P36" s="133">
        <f t="shared" ref="P36" si="12">P34-P35</f>
        <v>571790.43981079559</v>
      </c>
      <c r="Q36" s="133">
        <f>Q28*M14</f>
        <v>781028.18887017597</v>
      </c>
    </row>
    <row r="37" spans="2:17" x14ac:dyDescent="0.35">
      <c r="B37" s="62" t="s">
        <v>420</v>
      </c>
      <c r="C37" s="62"/>
      <c r="D37" s="62"/>
      <c r="E37" s="62"/>
      <c r="F37" s="62"/>
      <c r="G37" s="62"/>
      <c r="H37" s="62"/>
      <c r="I37" s="62"/>
      <c r="J37" s="62"/>
      <c r="K37" s="62"/>
      <c r="L37" s="62"/>
      <c r="M37" s="62"/>
      <c r="N37" s="62"/>
      <c r="O37" s="133">
        <f>$E$14</f>
        <v>234.96</v>
      </c>
      <c r="P37" s="133">
        <f t="shared" ref="P37:Q37" si="13">$E$14</f>
        <v>234.96</v>
      </c>
      <c r="Q37" s="133">
        <f t="shared" si="13"/>
        <v>234.96</v>
      </c>
    </row>
    <row r="38" spans="2:17" ht="3" customHeight="1" x14ac:dyDescent="0.35">
      <c r="O38" s="48"/>
      <c r="P38" s="48"/>
      <c r="Q38" s="48"/>
    </row>
    <row r="39" spans="2:17" x14ac:dyDescent="0.35">
      <c r="B39" s="259" t="s">
        <v>421</v>
      </c>
      <c r="C39" s="259"/>
      <c r="D39" s="259"/>
      <c r="E39" s="259"/>
      <c r="F39" s="259"/>
      <c r="G39" s="259"/>
      <c r="H39" s="259"/>
      <c r="I39" s="259"/>
      <c r="J39" s="259"/>
      <c r="K39" s="259"/>
      <c r="L39" s="259"/>
      <c r="M39" s="259"/>
      <c r="N39" s="259"/>
      <c r="O39" s="260">
        <f>O36/O37</f>
        <v>1947.8484265678185</v>
      </c>
      <c r="P39" s="260">
        <f t="shared" ref="P39:Q39" si="14">P36/P37</f>
        <v>2433.5650315406688</v>
      </c>
      <c r="Q39" s="260">
        <f t="shared" si="14"/>
        <v>3324.0900105131764</v>
      </c>
    </row>
    <row r="40" spans="2:17" ht="3" customHeight="1" x14ac:dyDescent="0.35">
      <c r="B40" s="10"/>
      <c r="C40" s="10"/>
      <c r="D40" s="10"/>
      <c r="E40" s="10"/>
      <c r="F40" s="10"/>
      <c r="G40" s="10"/>
      <c r="H40" s="10"/>
      <c r="I40" s="10"/>
      <c r="J40" s="10"/>
      <c r="K40" s="10"/>
      <c r="L40" s="10"/>
      <c r="M40" s="10"/>
      <c r="N40" s="10"/>
      <c r="O40" s="135"/>
      <c r="P40" s="135"/>
      <c r="Q40" s="135"/>
    </row>
    <row r="41" spans="2:17" x14ac:dyDescent="0.35">
      <c r="B41" s="134" t="s">
        <v>422</v>
      </c>
    </row>
    <row r="42" spans="2:17" x14ac:dyDescent="0.35">
      <c r="O42" s="45" t="str">
        <f>IF(O39&gt;$D$14,"Undervalued","Overvalued")</f>
        <v>Overvalued</v>
      </c>
      <c r="P42" s="45" t="str">
        <f t="shared" ref="P42:Q42" si="15">IF(P39&gt;$D$14,"Undervalued","Overvalued")</f>
        <v>Undervalued</v>
      </c>
      <c r="Q42" s="45" t="str">
        <f t="shared" si="15"/>
        <v>Undervalued</v>
      </c>
    </row>
    <row r="44" spans="2:17" x14ac:dyDescent="0.35">
      <c r="B44" s="164"/>
      <c r="C44" s="164"/>
      <c r="D44" s="164"/>
      <c r="E44" s="164"/>
      <c r="F44" s="164"/>
      <c r="G44" s="164"/>
      <c r="H44" s="164"/>
      <c r="I44" s="164"/>
      <c r="J44" s="164"/>
      <c r="K44" s="164"/>
      <c r="L44" s="164"/>
      <c r="M44" s="164"/>
      <c r="N44" s="164"/>
      <c r="O44" s="164"/>
      <c r="P44" s="164"/>
      <c r="Q44" s="164"/>
    </row>
  </sheetData>
  <mergeCells count="4">
    <mergeCell ref="D11:I11"/>
    <mergeCell ref="K11:M11"/>
    <mergeCell ref="O11:Q11"/>
    <mergeCell ref="B6:Q6"/>
  </mergeCells>
  <pageMargins left="0.7" right="0.7" top="0.75" bottom="0.75" header="0.3" footer="0.3"/>
  <pageSetup paperSize="9" scale="52" orientation="portrait" r:id="rId1"/>
  <colBreaks count="1" manualBreakCount="1">
    <brk id="18" max="43" man="1"/>
  </col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424C0-371E-49E2-8EA8-85492B4520B3}">
  <dimension ref="B2:G14"/>
  <sheetViews>
    <sheetView showGridLines="0" tabSelected="1" view="pageBreakPreview" zoomScale="60" zoomScaleNormal="64" workbookViewId="0">
      <selection activeCell="D71" sqref="D71"/>
    </sheetView>
  </sheetViews>
  <sheetFormatPr defaultRowHeight="14.5" x14ac:dyDescent="0.35"/>
  <cols>
    <col min="1" max="1" width="1.81640625" customWidth="1"/>
    <col min="3" max="3" width="16.6328125" customWidth="1"/>
  </cols>
  <sheetData>
    <row r="2" spans="2:7" ht="15" thickBot="1" x14ac:dyDescent="0.4"/>
    <row r="3" spans="2:7" ht="28.5" x14ac:dyDescent="0.65">
      <c r="B3" s="206" t="str">
        <f>'Historical Approach'!$B$3</f>
        <v>HINDUSTAN UNILEVER LTD</v>
      </c>
      <c r="C3" s="207"/>
      <c r="D3" s="207"/>
      <c r="E3" s="207"/>
      <c r="F3" s="207"/>
      <c r="G3" s="207"/>
    </row>
    <row r="4" spans="2:7" ht="15" thickBot="1" x14ac:dyDescent="0.4">
      <c r="B4" s="208" t="str">
        <f>'Historical Approach'!$B$4</f>
        <v>(HINDUNILVR | BSE Code: 500696)</v>
      </c>
      <c r="C4" s="208"/>
      <c r="D4" s="208"/>
      <c r="E4" s="208"/>
      <c r="F4" s="208"/>
      <c r="G4" s="208"/>
    </row>
    <row r="6" spans="2:7" ht="15.5" x14ac:dyDescent="0.35">
      <c r="B6" s="289" t="s">
        <v>16381</v>
      </c>
      <c r="C6" s="301"/>
      <c r="D6" s="301"/>
      <c r="E6" s="301"/>
      <c r="F6" s="301"/>
      <c r="G6" s="301"/>
    </row>
    <row r="8" spans="2:7" ht="15.5" x14ac:dyDescent="0.35">
      <c r="B8" s="168" t="s">
        <v>433</v>
      </c>
      <c r="C8" s="273"/>
      <c r="D8" s="164"/>
      <c r="E8" s="164"/>
      <c r="F8" s="164"/>
      <c r="G8" s="164"/>
    </row>
    <row r="9" spans="2:7" x14ac:dyDescent="0.35">
      <c r="D9" s="46" t="s">
        <v>430</v>
      </c>
      <c r="E9" s="46" t="s">
        <v>416</v>
      </c>
      <c r="F9" s="46" t="s">
        <v>431</v>
      </c>
      <c r="G9" s="46" t="s">
        <v>432</v>
      </c>
    </row>
    <row r="10" spans="2:7" x14ac:dyDescent="0.35">
      <c r="B10" t="s">
        <v>425</v>
      </c>
      <c r="D10" s="48">
        <v>1947.8484265678185</v>
      </c>
      <c r="E10" s="48">
        <v>1947.8484265678185</v>
      </c>
      <c r="F10" s="48">
        <v>3324.0900105131764</v>
      </c>
      <c r="G10" s="48">
        <v>3324.0900105131764</v>
      </c>
    </row>
    <row r="11" spans="2:7" x14ac:dyDescent="0.35">
      <c r="B11" t="s">
        <v>426</v>
      </c>
      <c r="D11" s="48">
        <v>326.09766142162385</v>
      </c>
      <c r="E11" s="48">
        <v>326.09766142162385</v>
      </c>
      <c r="F11" s="48">
        <v>365.58856403786575</v>
      </c>
      <c r="G11" s="48">
        <v>365.58856403786575</v>
      </c>
    </row>
    <row r="12" spans="2:7" x14ac:dyDescent="0.35">
      <c r="B12" t="s">
        <v>427</v>
      </c>
      <c r="D12" s="48">
        <v>386.49551248175845</v>
      </c>
      <c r="E12" s="48">
        <v>386.49551248175845</v>
      </c>
      <c r="F12" s="48">
        <v>486.35968420817153</v>
      </c>
      <c r="G12" s="48">
        <v>486.35968420817153</v>
      </c>
    </row>
    <row r="13" spans="2:7" x14ac:dyDescent="0.35">
      <c r="B13" t="s">
        <v>428</v>
      </c>
      <c r="D13" s="48">
        <v>415.93946487357408</v>
      </c>
      <c r="E13" s="48">
        <v>415.93946487357408</v>
      </c>
      <c r="F13" s="48">
        <v>561.39762284339838</v>
      </c>
      <c r="G13" s="48">
        <v>561.39762284339838</v>
      </c>
    </row>
    <row r="14" spans="2:7" x14ac:dyDescent="0.35">
      <c r="B14" t="s">
        <v>429</v>
      </c>
      <c r="D14" s="48">
        <v>2022.5</v>
      </c>
      <c r="E14" s="48">
        <v>2022.5</v>
      </c>
      <c r="F14" s="48">
        <v>2779.7</v>
      </c>
      <c r="G14" s="48">
        <v>2779.7</v>
      </c>
    </row>
  </sheetData>
  <mergeCells count="1">
    <mergeCell ref="B6:G6"/>
  </mergeCells>
  <pageMargins left="0.7" right="0.7" top="0.75" bottom="0.75" header="0.3" footer="0.3"/>
  <pageSetup paperSize="9" scale="9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19DD1-18E5-4C04-8E27-9BA696122721}">
  <sheetPr>
    <tabColor rgb="FF002060"/>
  </sheetPr>
  <dimension ref="A1"/>
  <sheetViews>
    <sheetView workbookViewId="0">
      <selection activeCell="D71" sqref="D71"/>
    </sheetView>
  </sheetViews>
  <sheetFormatPr defaultRowHeight="14.5" x14ac:dyDescent="0.35"/>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500FC-55B9-4C6D-AECE-F43824376F6C}">
  <dimension ref="A3:F7"/>
  <sheetViews>
    <sheetView showGridLines="0" workbookViewId="0">
      <selection activeCell="D6" sqref="D6"/>
    </sheetView>
  </sheetViews>
  <sheetFormatPr defaultRowHeight="14.5" x14ac:dyDescent="0.35"/>
  <cols>
    <col min="2" max="2" width="15.54296875" bestFit="1" customWidth="1"/>
    <col min="4" max="4" width="15.54296875" customWidth="1"/>
    <col min="5" max="5" width="11.54296875" customWidth="1"/>
    <col min="6" max="6" width="12.36328125" customWidth="1"/>
  </cols>
  <sheetData>
    <row r="3" spans="1:6" x14ac:dyDescent="0.35">
      <c r="A3" t="s">
        <v>294</v>
      </c>
      <c r="B3" t="s">
        <v>295</v>
      </c>
      <c r="C3" t="s">
        <v>296</v>
      </c>
      <c r="D3" t="s">
        <v>297</v>
      </c>
      <c r="E3" t="s">
        <v>298</v>
      </c>
      <c r="F3" t="s">
        <v>299</v>
      </c>
    </row>
    <row r="4" spans="1:6" x14ac:dyDescent="0.35">
      <c r="A4">
        <v>1</v>
      </c>
      <c r="B4" t="s">
        <v>288</v>
      </c>
      <c r="C4">
        <v>297.3</v>
      </c>
      <c r="D4">
        <v>372501.11</v>
      </c>
      <c r="E4">
        <v>362.97</v>
      </c>
      <c r="F4">
        <v>0.01</v>
      </c>
    </row>
    <row r="5" spans="1:6" x14ac:dyDescent="0.35">
      <c r="A5">
        <v>2</v>
      </c>
      <c r="B5" t="s">
        <v>301</v>
      </c>
      <c r="C5">
        <v>1034.05</v>
      </c>
      <c r="D5">
        <v>105808.55</v>
      </c>
      <c r="E5">
        <v>4113.49</v>
      </c>
      <c r="F5">
        <v>0.34</v>
      </c>
    </row>
    <row r="6" spans="1:6" x14ac:dyDescent="0.35">
      <c r="A6">
        <v>3</v>
      </c>
      <c r="B6" t="s">
        <v>300</v>
      </c>
      <c r="C6">
        <v>495.85</v>
      </c>
      <c r="D6">
        <v>5924.5</v>
      </c>
      <c r="E6">
        <v>900.81</v>
      </c>
      <c r="F6">
        <v>0.87</v>
      </c>
    </row>
    <row r="7" spans="1:6" x14ac:dyDescent="0.35">
      <c r="A7">
        <v>4</v>
      </c>
      <c r="B7" t="s">
        <v>302</v>
      </c>
      <c r="C7">
        <v>414.7</v>
      </c>
      <c r="D7">
        <v>73554.98</v>
      </c>
      <c r="E7">
        <v>1301.43</v>
      </c>
      <c r="F7">
        <v>0.12</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F4880-4C29-45A1-BE83-0969A962A2CC}">
  <dimension ref="A3:F31"/>
  <sheetViews>
    <sheetView zoomScale="79" workbookViewId="0">
      <selection activeCell="D71" sqref="D71"/>
    </sheetView>
  </sheetViews>
  <sheetFormatPr defaultRowHeight="14.5" x14ac:dyDescent="0.35"/>
  <cols>
    <col min="3" max="3" width="5.08984375" customWidth="1"/>
    <col min="5" max="5" width="21.1796875" customWidth="1"/>
    <col min="6" max="6" width="12.7265625" customWidth="1"/>
  </cols>
  <sheetData>
    <row r="3" spans="1:6" x14ac:dyDescent="0.35">
      <c r="A3" s="299" t="s">
        <v>289</v>
      </c>
      <c r="B3" s="299"/>
      <c r="C3" s="299"/>
    </row>
    <row r="5" spans="1:6" x14ac:dyDescent="0.35">
      <c r="A5" s="45" t="s">
        <v>150</v>
      </c>
      <c r="B5" t="s">
        <v>290</v>
      </c>
    </row>
    <row r="6" spans="1:6" x14ac:dyDescent="0.35">
      <c r="A6" s="45">
        <v>2000</v>
      </c>
      <c r="B6" s="12">
        <v>-0.14649999999999999</v>
      </c>
      <c r="E6" t="s">
        <v>291</v>
      </c>
      <c r="F6" s="83">
        <f>AVERAGE(B6:B31)</f>
        <v>0.1514923076923077</v>
      </c>
    </row>
    <row r="7" spans="1:6" x14ac:dyDescent="0.35">
      <c r="A7" s="45">
        <v>2001</v>
      </c>
      <c r="B7" s="12">
        <v>-0.1618</v>
      </c>
      <c r="E7" t="s">
        <v>292</v>
      </c>
      <c r="F7" s="94">
        <v>1.2800000000000001E-2</v>
      </c>
    </row>
    <row r="8" spans="1:6" x14ac:dyDescent="0.35">
      <c r="A8" s="45">
        <v>2002</v>
      </c>
      <c r="B8" s="12">
        <v>3.2500000000000001E-2</v>
      </c>
      <c r="E8" s="10" t="s">
        <v>293</v>
      </c>
      <c r="F8" s="107">
        <f>SUM(F6:F7)</f>
        <v>0.16429230769230771</v>
      </c>
    </row>
    <row r="9" spans="1:6" x14ac:dyDescent="0.35">
      <c r="A9" s="45">
        <v>2003</v>
      </c>
      <c r="B9" s="12">
        <v>0.71900000000000008</v>
      </c>
    </row>
    <row r="10" spans="1:6" x14ac:dyDescent="0.35">
      <c r="A10" s="45">
        <v>2004</v>
      </c>
      <c r="B10" s="12">
        <v>0.10679999999999999</v>
      </c>
    </row>
    <row r="11" spans="1:6" x14ac:dyDescent="0.35">
      <c r="A11" s="45">
        <v>2005</v>
      </c>
      <c r="B11" s="12">
        <v>0.36340000000000006</v>
      </c>
    </row>
    <row r="12" spans="1:6" x14ac:dyDescent="0.35">
      <c r="A12" s="45">
        <v>2006</v>
      </c>
      <c r="B12" s="12">
        <v>0.39829999999999999</v>
      </c>
    </row>
    <row r="13" spans="1:6" x14ac:dyDescent="0.35">
      <c r="A13" s="45">
        <v>2007</v>
      </c>
      <c r="B13" s="12">
        <v>0.54770000000000008</v>
      </c>
    </row>
    <row r="14" spans="1:6" x14ac:dyDescent="0.35">
      <c r="A14" s="45">
        <v>2008</v>
      </c>
      <c r="B14" s="12">
        <v>-0.51790000000000003</v>
      </c>
    </row>
    <row r="15" spans="1:6" x14ac:dyDescent="0.35">
      <c r="A15" s="45">
        <v>2009</v>
      </c>
      <c r="B15" s="12">
        <v>0.75760000000000005</v>
      </c>
    </row>
    <row r="16" spans="1:6" x14ac:dyDescent="0.35">
      <c r="A16" s="45">
        <v>2010</v>
      </c>
      <c r="B16" s="12">
        <v>0.17949999999999999</v>
      </c>
    </row>
    <row r="17" spans="1:2" x14ac:dyDescent="0.35">
      <c r="A17" s="45">
        <v>2011</v>
      </c>
      <c r="B17" s="12">
        <v>-0.2462</v>
      </c>
    </row>
    <row r="18" spans="1:2" x14ac:dyDescent="0.35">
      <c r="A18" s="45">
        <v>2012</v>
      </c>
      <c r="B18" s="12">
        <v>0.27699999999999997</v>
      </c>
    </row>
    <row r="19" spans="1:2" x14ac:dyDescent="0.35">
      <c r="A19" s="45">
        <v>2013</v>
      </c>
      <c r="B19" s="12">
        <v>6.7599999999999993E-2</v>
      </c>
    </row>
    <row r="20" spans="1:2" x14ac:dyDescent="0.35">
      <c r="A20" s="45">
        <v>2014</v>
      </c>
      <c r="B20" s="12">
        <v>0.31390000000000001</v>
      </c>
    </row>
    <row r="21" spans="1:2" x14ac:dyDescent="0.35">
      <c r="A21" s="45">
        <v>2015</v>
      </c>
      <c r="B21" s="12">
        <v>-4.0599999999999997E-2</v>
      </c>
    </row>
    <row r="22" spans="1:2" x14ac:dyDescent="0.35">
      <c r="A22" s="45">
        <v>2016</v>
      </c>
      <c r="B22" s="12">
        <v>3.0099999999999998E-2</v>
      </c>
    </row>
    <row r="23" spans="1:2" x14ac:dyDescent="0.35">
      <c r="A23" s="45">
        <v>2017</v>
      </c>
      <c r="B23" s="12">
        <v>0.28649999999999998</v>
      </c>
    </row>
    <row r="24" spans="1:2" x14ac:dyDescent="0.35">
      <c r="A24" s="45">
        <v>2018</v>
      </c>
      <c r="B24" s="12">
        <v>3.15E-2</v>
      </c>
    </row>
    <row r="25" spans="1:2" x14ac:dyDescent="0.35">
      <c r="A25" s="45">
        <v>2019</v>
      </c>
      <c r="B25" s="12">
        <v>0.1202</v>
      </c>
    </row>
    <row r="26" spans="1:2" x14ac:dyDescent="0.35">
      <c r="A26" s="45">
        <v>2020</v>
      </c>
      <c r="B26" s="12">
        <v>0.14899999999999999</v>
      </c>
    </row>
    <row r="27" spans="1:2" x14ac:dyDescent="0.35">
      <c r="A27" s="45">
        <v>2021</v>
      </c>
      <c r="B27" s="12">
        <v>0.2412</v>
      </c>
    </row>
    <row r="28" spans="1:2" x14ac:dyDescent="0.35">
      <c r="A28" s="45">
        <v>2022</v>
      </c>
      <c r="B28" s="12">
        <v>4.3200000000000002E-2</v>
      </c>
    </row>
    <row r="29" spans="1:2" x14ac:dyDescent="0.35">
      <c r="A29" s="45">
        <v>2023</v>
      </c>
      <c r="B29" s="12">
        <v>0.19420000000000001</v>
      </c>
    </row>
    <row r="30" spans="1:2" x14ac:dyDescent="0.35">
      <c r="A30" s="45">
        <v>2024</v>
      </c>
      <c r="B30" s="12">
        <v>8.7499999999999994E-2</v>
      </c>
    </row>
    <row r="31" spans="1:2" x14ac:dyDescent="0.35">
      <c r="A31" s="45">
        <v>2025</v>
      </c>
      <c r="B31" s="12">
        <v>0.1051</v>
      </c>
    </row>
  </sheetData>
  <mergeCells count="1">
    <mergeCell ref="A3:C3"/>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28FE3-0E97-4827-A2B6-A3DC3631E5EE}">
  <dimension ref="B2:S108"/>
  <sheetViews>
    <sheetView zoomScale="63" workbookViewId="0">
      <selection activeCell="D71" sqref="D71"/>
    </sheetView>
  </sheetViews>
  <sheetFormatPr defaultRowHeight="14.5" x14ac:dyDescent="0.35"/>
  <cols>
    <col min="2" max="2" width="21.54296875" style="45" customWidth="1"/>
    <col min="5" max="5" width="10.453125" bestFit="1" customWidth="1"/>
    <col min="8" max="8" width="14.90625" bestFit="1" customWidth="1"/>
    <col min="11" max="11" width="10.453125" bestFit="1" customWidth="1"/>
    <col min="14" max="14" width="10.453125" bestFit="1" customWidth="1"/>
    <col min="18" max="18" width="10.453125" bestFit="1" customWidth="1"/>
  </cols>
  <sheetData>
    <row r="2" spans="2:19" x14ac:dyDescent="0.35">
      <c r="B2" s="113" t="s">
        <v>288</v>
      </c>
      <c r="C2" s="114"/>
      <c r="E2" s="117" t="s">
        <v>308</v>
      </c>
      <c r="F2" s="114"/>
      <c r="H2" s="117" t="s">
        <v>300</v>
      </c>
      <c r="I2" s="114"/>
      <c r="K2" s="117" t="s">
        <v>309</v>
      </c>
      <c r="L2" s="114"/>
      <c r="N2" s="117" t="s">
        <v>310</v>
      </c>
      <c r="O2" s="114"/>
      <c r="R2" s="10" t="s">
        <v>315</v>
      </c>
    </row>
    <row r="3" spans="2:19" x14ac:dyDescent="0.35">
      <c r="B3" s="115" t="s">
        <v>303</v>
      </c>
      <c r="C3" s="114" t="s">
        <v>307</v>
      </c>
      <c r="E3" s="114" t="s">
        <v>303</v>
      </c>
      <c r="F3" s="114" t="s">
        <v>307</v>
      </c>
      <c r="H3" s="114" t="s">
        <v>303</v>
      </c>
      <c r="I3" s="114" t="s">
        <v>307</v>
      </c>
      <c r="K3" s="114" t="s">
        <v>303</v>
      </c>
      <c r="L3" s="114" t="s">
        <v>307</v>
      </c>
      <c r="N3" s="114" t="s">
        <v>303</v>
      </c>
      <c r="O3" s="114" t="s">
        <v>307</v>
      </c>
      <c r="R3" s="114" t="s">
        <v>303</v>
      </c>
      <c r="S3" s="114" t="s">
        <v>307</v>
      </c>
    </row>
    <row r="4" spans="2:19" x14ac:dyDescent="0.35">
      <c r="B4" s="116">
        <v>45383</v>
      </c>
      <c r="C4" s="114">
        <v>382.74</v>
      </c>
      <c r="E4" s="118">
        <v>45383</v>
      </c>
      <c r="F4" s="114">
        <v>1186.45</v>
      </c>
      <c r="H4" s="118">
        <v>45383</v>
      </c>
      <c r="I4" s="114">
        <v>525.4</v>
      </c>
      <c r="K4" s="118">
        <v>45383</v>
      </c>
      <c r="L4" s="114">
        <v>520.45000000000005</v>
      </c>
      <c r="N4" s="118">
        <v>45383</v>
      </c>
      <c r="O4" s="114">
        <v>2395.4499999999998</v>
      </c>
      <c r="R4" s="118">
        <v>45383</v>
      </c>
      <c r="S4" s="114">
        <v>22345.599999999999</v>
      </c>
    </row>
    <row r="5" spans="2:19" x14ac:dyDescent="0.35">
      <c r="B5" s="116">
        <v>45390</v>
      </c>
      <c r="C5" s="114">
        <v>385.02</v>
      </c>
      <c r="E5" s="118">
        <v>45390</v>
      </c>
      <c r="F5" s="114">
        <v>1201.32</v>
      </c>
      <c r="H5" s="118">
        <v>45390</v>
      </c>
      <c r="I5" s="114">
        <v>532.1</v>
      </c>
      <c r="K5" s="118">
        <v>45390</v>
      </c>
      <c r="L5" s="114">
        <v>525.29999999999995</v>
      </c>
      <c r="N5" s="118">
        <v>45390</v>
      </c>
      <c r="O5" s="114">
        <v>2410.3000000000002</v>
      </c>
      <c r="R5" s="118">
        <v>45390</v>
      </c>
      <c r="S5" s="114">
        <v>22480.3</v>
      </c>
    </row>
    <row r="6" spans="2:19" x14ac:dyDescent="0.35">
      <c r="B6" s="116">
        <v>45397</v>
      </c>
      <c r="C6" s="114">
        <v>380.23</v>
      </c>
      <c r="E6" s="118">
        <v>45397</v>
      </c>
      <c r="F6" s="114">
        <v>1194.8699999999999</v>
      </c>
      <c r="H6" s="118">
        <v>45397</v>
      </c>
      <c r="I6" s="114">
        <v>528.75</v>
      </c>
      <c r="K6" s="118">
        <v>45397</v>
      </c>
      <c r="L6" s="114">
        <v>518.75</v>
      </c>
      <c r="N6" s="118">
        <v>45397</v>
      </c>
      <c r="O6" s="114">
        <v>2388.75</v>
      </c>
      <c r="R6" s="118">
        <v>45397</v>
      </c>
      <c r="S6" s="114">
        <v>22310.75</v>
      </c>
    </row>
    <row r="7" spans="2:19" x14ac:dyDescent="0.35">
      <c r="B7" s="116">
        <v>45404</v>
      </c>
      <c r="C7" s="114">
        <v>393.89</v>
      </c>
      <c r="E7" s="118">
        <v>45404</v>
      </c>
      <c r="F7" s="114">
        <v>1210.55</v>
      </c>
      <c r="H7" s="118">
        <v>45404</v>
      </c>
      <c r="I7" s="114">
        <v>535.6</v>
      </c>
      <c r="K7" s="118">
        <v>45404</v>
      </c>
      <c r="L7" s="114">
        <v>532.6</v>
      </c>
      <c r="N7" s="118">
        <v>45404</v>
      </c>
      <c r="O7" s="114">
        <v>2425.6</v>
      </c>
      <c r="R7" s="118">
        <v>45404</v>
      </c>
      <c r="S7" s="114">
        <v>22650.6</v>
      </c>
    </row>
    <row r="8" spans="2:19" x14ac:dyDescent="0.35">
      <c r="B8" s="116">
        <v>45411</v>
      </c>
      <c r="C8" s="114">
        <v>390.71</v>
      </c>
      <c r="E8" s="118">
        <v>45411</v>
      </c>
      <c r="F8" s="114">
        <v>1203.0999999999999</v>
      </c>
      <c r="H8" s="118">
        <v>45411</v>
      </c>
      <c r="I8" s="114">
        <v>530.9</v>
      </c>
      <c r="K8" s="118">
        <v>45411</v>
      </c>
      <c r="L8" s="114">
        <v>528.9</v>
      </c>
      <c r="N8" s="118">
        <v>45411</v>
      </c>
      <c r="O8" s="114">
        <v>2408.9</v>
      </c>
      <c r="R8" s="118">
        <v>45411</v>
      </c>
      <c r="S8" s="114">
        <v>22580.9</v>
      </c>
    </row>
    <row r="9" spans="2:19" x14ac:dyDescent="0.35">
      <c r="B9" s="116">
        <v>45418</v>
      </c>
      <c r="C9" s="114">
        <v>387.93</v>
      </c>
      <c r="E9" s="118">
        <v>45418</v>
      </c>
      <c r="F9" s="114">
        <v>1189.75</v>
      </c>
      <c r="H9" s="118">
        <v>45418</v>
      </c>
      <c r="I9" s="114">
        <v>522.79999999999995</v>
      </c>
      <c r="K9" s="118">
        <v>45418</v>
      </c>
      <c r="L9" s="114">
        <v>515.79999999999995</v>
      </c>
      <c r="N9" s="118">
        <v>45418</v>
      </c>
      <c r="O9" s="114">
        <v>2375.8000000000002</v>
      </c>
      <c r="R9" s="118">
        <v>45418</v>
      </c>
      <c r="S9" s="114">
        <v>22275.8</v>
      </c>
    </row>
    <row r="10" spans="2:19" x14ac:dyDescent="0.35">
      <c r="B10" s="116">
        <v>45425</v>
      </c>
      <c r="C10" s="114">
        <v>390.89</v>
      </c>
      <c r="E10" s="118">
        <v>45425</v>
      </c>
      <c r="F10" s="114">
        <v>1198.2</v>
      </c>
      <c r="H10" s="118">
        <v>45425</v>
      </c>
      <c r="I10" s="114">
        <v>526.45000000000005</v>
      </c>
      <c r="K10" s="118">
        <v>45425</v>
      </c>
      <c r="L10" s="114">
        <v>520.45000000000005</v>
      </c>
      <c r="N10" s="118">
        <v>45425</v>
      </c>
      <c r="O10" s="114">
        <v>2390.4499999999998</v>
      </c>
      <c r="R10" s="118">
        <v>45425</v>
      </c>
      <c r="S10" s="114">
        <v>22420.45</v>
      </c>
    </row>
    <row r="11" spans="2:19" x14ac:dyDescent="0.35">
      <c r="B11" s="116">
        <v>45432</v>
      </c>
      <c r="C11" s="114">
        <v>390.48</v>
      </c>
      <c r="E11" s="118">
        <v>45432</v>
      </c>
      <c r="F11" s="114">
        <v>1205.5999999999999</v>
      </c>
      <c r="H11" s="118">
        <v>45432</v>
      </c>
      <c r="I11" s="114">
        <v>529.29999999999995</v>
      </c>
      <c r="K11" s="118">
        <v>45432</v>
      </c>
      <c r="L11" s="114">
        <v>525.29999999999995</v>
      </c>
      <c r="N11" s="118">
        <v>45432</v>
      </c>
      <c r="O11" s="114">
        <v>2405.3000000000002</v>
      </c>
      <c r="R11" s="118">
        <v>45432</v>
      </c>
      <c r="S11" s="114">
        <v>22560.3</v>
      </c>
    </row>
    <row r="12" spans="2:19" x14ac:dyDescent="0.35">
      <c r="B12" s="116">
        <v>45439</v>
      </c>
      <c r="C12" s="114">
        <v>381.76</v>
      </c>
      <c r="E12" s="118">
        <v>45439</v>
      </c>
      <c r="F12" s="114">
        <v>1192.3</v>
      </c>
      <c r="H12" s="118">
        <v>45439</v>
      </c>
      <c r="I12" s="114">
        <v>523.6</v>
      </c>
      <c r="K12" s="118">
        <v>45439</v>
      </c>
      <c r="L12" s="114">
        <v>518.6</v>
      </c>
      <c r="N12" s="118">
        <v>45439</v>
      </c>
      <c r="O12" s="114">
        <v>2380.6</v>
      </c>
      <c r="R12" s="118">
        <v>45439</v>
      </c>
      <c r="S12" s="114">
        <v>22340.6</v>
      </c>
    </row>
    <row r="13" spans="2:19" x14ac:dyDescent="0.35">
      <c r="B13" s="116">
        <v>45446</v>
      </c>
      <c r="C13" s="114">
        <v>393.12</v>
      </c>
      <c r="E13" s="118">
        <v>45446</v>
      </c>
      <c r="F13" s="114">
        <v>1215.8</v>
      </c>
      <c r="H13" s="118">
        <v>45446</v>
      </c>
      <c r="I13" s="114">
        <v>540.75</v>
      </c>
      <c r="K13" s="118">
        <v>45446</v>
      </c>
      <c r="L13" s="114">
        <v>535.75</v>
      </c>
      <c r="N13" s="118">
        <v>45446</v>
      </c>
      <c r="O13" s="114">
        <v>2445.75</v>
      </c>
      <c r="R13" s="118">
        <v>45446</v>
      </c>
      <c r="S13" s="114">
        <v>22945.75</v>
      </c>
    </row>
    <row r="14" spans="2:19" x14ac:dyDescent="0.35">
      <c r="B14" s="116">
        <v>45453</v>
      </c>
      <c r="C14" s="114">
        <v>393.08</v>
      </c>
      <c r="E14" s="118">
        <v>45453</v>
      </c>
      <c r="F14" s="114">
        <v>1220.45</v>
      </c>
      <c r="H14" s="118">
        <v>45453</v>
      </c>
      <c r="I14" s="114">
        <v>545.20000000000005</v>
      </c>
      <c r="K14" s="118">
        <v>45453</v>
      </c>
      <c r="L14" s="114">
        <v>540.20000000000005</v>
      </c>
      <c r="N14" s="118">
        <v>45453</v>
      </c>
      <c r="O14" s="114">
        <v>2460.1999999999998</v>
      </c>
      <c r="R14" s="118">
        <v>45453</v>
      </c>
      <c r="S14" s="114">
        <v>23120.2</v>
      </c>
    </row>
    <row r="15" spans="2:19" x14ac:dyDescent="0.35">
      <c r="B15" s="116">
        <v>45460</v>
      </c>
      <c r="C15" s="114">
        <v>382.55</v>
      </c>
      <c r="E15" s="118">
        <v>45460</v>
      </c>
      <c r="F15" s="114">
        <v>1208.9000000000001</v>
      </c>
      <c r="H15" s="118">
        <v>45460</v>
      </c>
      <c r="I15" s="114">
        <v>538.9</v>
      </c>
      <c r="K15" s="118">
        <v>45460</v>
      </c>
      <c r="L15" s="114">
        <v>532.9</v>
      </c>
      <c r="N15" s="118">
        <v>45460</v>
      </c>
      <c r="O15" s="114">
        <v>2432.9</v>
      </c>
      <c r="R15" s="118">
        <v>45460</v>
      </c>
      <c r="S15" s="114">
        <v>22890.9</v>
      </c>
    </row>
    <row r="16" spans="2:19" x14ac:dyDescent="0.35">
      <c r="B16" s="116">
        <v>45467</v>
      </c>
      <c r="C16" s="114">
        <v>387.38</v>
      </c>
      <c r="E16" s="118">
        <v>45467</v>
      </c>
      <c r="F16" s="114">
        <v>1212.3499999999999</v>
      </c>
      <c r="H16" s="118">
        <v>45467</v>
      </c>
      <c r="I16" s="114">
        <v>542.35</v>
      </c>
      <c r="K16" s="118">
        <v>45467</v>
      </c>
      <c r="L16" s="114">
        <v>536.35</v>
      </c>
      <c r="N16" s="118">
        <v>45467</v>
      </c>
      <c r="O16" s="114">
        <v>2446.35</v>
      </c>
      <c r="R16" s="118">
        <v>45467</v>
      </c>
      <c r="S16" s="114">
        <v>23010.35</v>
      </c>
    </row>
    <row r="17" spans="2:19" x14ac:dyDescent="0.35">
      <c r="B17" s="116">
        <v>45474</v>
      </c>
      <c r="C17" s="114">
        <v>395.36</v>
      </c>
      <c r="E17" s="118">
        <v>45474</v>
      </c>
      <c r="F17" s="114">
        <v>1235.5999999999999</v>
      </c>
      <c r="H17" s="118">
        <v>45474</v>
      </c>
      <c r="I17" s="114">
        <v>555.6</v>
      </c>
      <c r="K17" s="118">
        <v>45474</v>
      </c>
      <c r="L17" s="114">
        <v>548.6</v>
      </c>
      <c r="N17" s="118">
        <v>45474</v>
      </c>
      <c r="O17" s="114">
        <v>2488.6</v>
      </c>
      <c r="R17" s="118">
        <v>45474</v>
      </c>
      <c r="S17" s="114">
        <v>23480.6</v>
      </c>
    </row>
    <row r="18" spans="2:19" x14ac:dyDescent="0.35">
      <c r="B18" s="116">
        <v>45481</v>
      </c>
      <c r="C18" s="114">
        <v>418.51</v>
      </c>
      <c r="E18" s="118">
        <v>45481</v>
      </c>
      <c r="F18" s="114">
        <v>1250.25</v>
      </c>
      <c r="H18" s="118">
        <v>45481</v>
      </c>
      <c r="I18" s="114">
        <v>568.25</v>
      </c>
      <c r="K18" s="118">
        <v>45481</v>
      </c>
      <c r="L18" s="114">
        <v>560.25</v>
      </c>
      <c r="N18" s="118">
        <v>45481</v>
      </c>
      <c r="O18" s="114">
        <v>2520.25</v>
      </c>
      <c r="R18" s="118">
        <v>45481</v>
      </c>
      <c r="S18" s="114">
        <v>23820.25</v>
      </c>
    </row>
    <row r="19" spans="2:19" x14ac:dyDescent="0.35">
      <c r="B19" s="116">
        <v>45488</v>
      </c>
      <c r="C19" s="114">
        <v>432.64</v>
      </c>
      <c r="E19" s="118">
        <v>45488</v>
      </c>
      <c r="F19" s="114">
        <v>1268.4000000000001</v>
      </c>
      <c r="H19" s="118">
        <v>45488</v>
      </c>
      <c r="I19" s="114">
        <v>580.4</v>
      </c>
      <c r="K19" s="118">
        <v>45488</v>
      </c>
      <c r="L19" s="114">
        <v>572.4</v>
      </c>
      <c r="N19" s="118">
        <v>45488</v>
      </c>
      <c r="O19" s="114">
        <v>2555.4</v>
      </c>
      <c r="R19" s="118">
        <v>45488</v>
      </c>
      <c r="S19" s="114">
        <v>24150.400000000001</v>
      </c>
    </row>
    <row r="20" spans="2:19" x14ac:dyDescent="0.35">
      <c r="B20" s="116">
        <v>45495</v>
      </c>
      <c r="C20" s="114">
        <v>457.85</v>
      </c>
      <c r="E20" s="118">
        <v>45495</v>
      </c>
      <c r="F20" s="114">
        <v>1285.75</v>
      </c>
      <c r="H20" s="118">
        <v>45495</v>
      </c>
      <c r="I20" s="114">
        <v>595.75</v>
      </c>
      <c r="K20" s="118">
        <v>45495</v>
      </c>
      <c r="L20" s="114">
        <v>585.75</v>
      </c>
      <c r="N20" s="118">
        <v>45495</v>
      </c>
      <c r="O20" s="114">
        <v>2595.75</v>
      </c>
      <c r="R20" s="118">
        <v>45495</v>
      </c>
      <c r="S20" s="114">
        <v>24595.75</v>
      </c>
    </row>
    <row r="21" spans="2:19" x14ac:dyDescent="0.35">
      <c r="B21" s="116">
        <v>45502</v>
      </c>
      <c r="C21" s="114">
        <v>445.91</v>
      </c>
      <c r="E21" s="118">
        <v>45502</v>
      </c>
      <c r="F21" s="114">
        <v>1272.9000000000001</v>
      </c>
      <c r="H21" s="118">
        <v>45502</v>
      </c>
      <c r="I21" s="114">
        <v>582.9</v>
      </c>
      <c r="K21" s="118">
        <v>45502</v>
      </c>
      <c r="L21" s="114">
        <v>570.9</v>
      </c>
      <c r="N21" s="118">
        <v>45502</v>
      </c>
      <c r="O21" s="114">
        <v>2550.9</v>
      </c>
      <c r="R21" s="118">
        <v>45502</v>
      </c>
      <c r="S21" s="114">
        <v>24250.9</v>
      </c>
    </row>
    <row r="22" spans="2:19" x14ac:dyDescent="0.35">
      <c r="B22" s="116">
        <v>45509</v>
      </c>
      <c r="C22" s="114">
        <v>452.11</v>
      </c>
      <c r="E22" s="118">
        <v>45509</v>
      </c>
      <c r="F22" s="114">
        <v>1280.5999999999999</v>
      </c>
      <c r="H22" s="118">
        <v>45509</v>
      </c>
      <c r="I22" s="114">
        <v>590.6</v>
      </c>
      <c r="K22" s="118">
        <v>45509</v>
      </c>
      <c r="L22" s="114">
        <v>578.6</v>
      </c>
      <c r="N22" s="118">
        <v>45509</v>
      </c>
      <c r="O22" s="114">
        <v>2578.6</v>
      </c>
      <c r="R22" s="118">
        <v>45509</v>
      </c>
      <c r="S22" s="114">
        <v>24480.6</v>
      </c>
    </row>
    <row r="23" spans="2:19" x14ac:dyDescent="0.35">
      <c r="B23" s="116">
        <v>45516</v>
      </c>
      <c r="C23" s="114">
        <v>458.26</v>
      </c>
      <c r="E23" s="118">
        <v>45516</v>
      </c>
      <c r="F23" s="114">
        <v>1295.0999999999999</v>
      </c>
      <c r="H23" s="118">
        <v>45516</v>
      </c>
      <c r="I23" s="114">
        <v>602.1</v>
      </c>
      <c r="K23" s="118">
        <v>45516</v>
      </c>
      <c r="L23" s="114">
        <v>590.1</v>
      </c>
      <c r="N23" s="118">
        <v>45516</v>
      </c>
      <c r="O23" s="114">
        <v>2605.1</v>
      </c>
      <c r="R23" s="118">
        <v>45516</v>
      </c>
      <c r="S23" s="114">
        <v>24720.1</v>
      </c>
    </row>
    <row r="24" spans="2:19" x14ac:dyDescent="0.35">
      <c r="B24" s="116">
        <v>45523</v>
      </c>
      <c r="C24" s="114">
        <v>461.14</v>
      </c>
      <c r="E24" s="118">
        <v>45523</v>
      </c>
      <c r="F24" s="114">
        <v>1302.45</v>
      </c>
      <c r="H24" s="118">
        <v>45523</v>
      </c>
      <c r="I24" s="114">
        <v>608.45000000000005</v>
      </c>
      <c r="K24" s="118">
        <v>45523</v>
      </c>
      <c r="L24" s="114">
        <v>595.45000000000005</v>
      </c>
      <c r="N24" s="118">
        <v>45523</v>
      </c>
      <c r="O24" s="114">
        <v>2620.4499999999998</v>
      </c>
      <c r="R24" s="118">
        <v>45523</v>
      </c>
      <c r="S24" s="114">
        <v>24920.45</v>
      </c>
    </row>
    <row r="25" spans="2:19" x14ac:dyDescent="0.35">
      <c r="B25" s="116">
        <v>45530</v>
      </c>
      <c r="C25" s="114">
        <v>457.58</v>
      </c>
      <c r="E25" s="118">
        <v>45530</v>
      </c>
      <c r="F25" s="114">
        <v>1290.3</v>
      </c>
      <c r="H25" s="118">
        <v>45530</v>
      </c>
      <c r="I25" s="114">
        <v>595.29999999999995</v>
      </c>
      <c r="K25" s="118">
        <v>45530</v>
      </c>
      <c r="L25" s="114">
        <v>582.29999999999995</v>
      </c>
      <c r="N25" s="118">
        <v>45530</v>
      </c>
      <c r="O25" s="114">
        <v>2582.3000000000002</v>
      </c>
      <c r="R25" s="118">
        <v>45530</v>
      </c>
      <c r="S25" s="114">
        <v>24680.3</v>
      </c>
    </row>
    <row r="26" spans="2:19" x14ac:dyDescent="0.35">
      <c r="B26" s="116">
        <v>45537</v>
      </c>
      <c r="C26" s="114">
        <v>457.4</v>
      </c>
      <c r="E26" s="118">
        <v>45537</v>
      </c>
      <c r="F26" s="114">
        <v>1305.8</v>
      </c>
      <c r="H26" s="118">
        <v>45537</v>
      </c>
      <c r="I26" s="114">
        <v>602.79999999999995</v>
      </c>
      <c r="K26" s="118">
        <v>45537</v>
      </c>
      <c r="L26" s="114">
        <v>590.79999999999995</v>
      </c>
      <c r="N26" s="118">
        <v>45537</v>
      </c>
      <c r="O26" s="114">
        <v>2595.8000000000002</v>
      </c>
      <c r="R26" s="118">
        <v>45537</v>
      </c>
      <c r="S26" s="114">
        <v>24850.799999999999</v>
      </c>
    </row>
    <row r="27" spans="2:19" x14ac:dyDescent="0.35">
      <c r="B27" s="116">
        <v>45544</v>
      </c>
      <c r="C27" s="114">
        <v>468.47</v>
      </c>
      <c r="E27" s="118">
        <v>45544</v>
      </c>
      <c r="F27" s="114">
        <v>1318.6</v>
      </c>
      <c r="H27" s="118">
        <v>45544</v>
      </c>
      <c r="I27" s="114">
        <v>610.6</v>
      </c>
      <c r="K27" s="118">
        <v>45544</v>
      </c>
      <c r="L27" s="114">
        <v>602.6</v>
      </c>
      <c r="N27" s="118">
        <v>45544</v>
      </c>
      <c r="O27" s="114">
        <v>2628.6</v>
      </c>
      <c r="R27" s="118">
        <v>45544</v>
      </c>
      <c r="S27" s="114">
        <v>25120.6</v>
      </c>
    </row>
    <row r="28" spans="2:19" x14ac:dyDescent="0.35">
      <c r="B28" s="116">
        <v>45551</v>
      </c>
      <c r="C28" s="114">
        <v>468.98</v>
      </c>
      <c r="E28" s="118">
        <v>45551</v>
      </c>
      <c r="F28" s="114">
        <v>1325.9</v>
      </c>
      <c r="H28" s="118">
        <v>45551</v>
      </c>
      <c r="I28" s="114">
        <v>618.9</v>
      </c>
      <c r="K28" s="118">
        <v>45551</v>
      </c>
      <c r="L28" s="114">
        <v>610.9</v>
      </c>
      <c r="N28" s="118">
        <v>45551</v>
      </c>
      <c r="O28" s="114">
        <v>2655.9</v>
      </c>
      <c r="R28" s="118">
        <v>45551</v>
      </c>
      <c r="S28" s="114">
        <v>25355.9</v>
      </c>
    </row>
    <row r="29" spans="2:19" x14ac:dyDescent="0.35">
      <c r="B29" s="116">
        <v>45558</v>
      </c>
      <c r="C29" s="114">
        <v>476.54</v>
      </c>
      <c r="E29" s="118">
        <v>45558</v>
      </c>
      <c r="F29" s="114">
        <v>1332.4</v>
      </c>
      <c r="H29" s="118">
        <v>45558</v>
      </c>
      <c r="I29" s="114">
        <v>625.4</v>
      </c>
      <c r="K29" s="118">
        <v>45558</v>
      </c>
      <c r="L29" s="114">
        <v>615.4</v>
      </c>
      <c r="N29" s="118">
        <v>45558</v>
      </c>
      <c r="O29" s="114">
        <v>2685.4</v>
      </c>
      <c r="R29" s="118">
        <v>45558</v>
      </c>
      <c r="S29" s="114">
        <v>25585.4</v>
      </c>
    </row>
    <row r="30" spans="2:19" x14ac:dyDescent="0.35">
      <c r="B30" s="116">
        <v>45565</v>
      </c>
      <c r="C30" s="114">
        <v>459.08</v>
      </c>
      <c r="E30" s="118">
        <v>45565</v>
      </c>
      <c r="F30" s="114">
        <v>1308.75</v>
      </c>
      <c r="H30" s="118">
        <v>45565</v>
      </c>
      <c r="I30" s="114">
        <v>598.75</v>
      </c>
      <c r="K30" s="118">
        <v>45565</v>
      </c>
      <c r="L30" s="114">
        <v>588.75</v>
      </c>
      <c r="N30" s="118">
        <v>45565</v>
      </c>
      <c r="O30" s="114">
        <v>2598.75</v>
      </c>
      <c r="R30" s="118">
        <v>45565</v>
      </c>
      <c r="S30" s="114">
        <v>24980.75</v>
      </c>
    </row>
    <row r="31" spans="2:19" x14ac:dyDescent="0.35">
      <c r="B31" s="116">
        <v>45572</v>
      </c>
      <c r="C31" s="114">
        <v>445.09</v>
      </c>
      <c r="E31" s="118">
        <v>45572</v>
      </c>
      <c r="F31" s="114">
        <v>1295.5999999999999</v>
      </c>
      <c r="H31" s="118">
        <v>45572</v>
      </c>
      <c r="I31" s="114">
        <v>585.6</v>
      </c>
      <c r="K31" s="118">
        <v>45572</v>
      </c>
      <c r="L31" s="114">
        <v>575.6</v>
      </c>
      <c r="N31" s="118">
        <v>45572</v>
      </c>
      <c r="O31" s="114">
        <v>2555.6</v>
      </c>
      <c r="R31" s="118">
        <v>45572</v>
      </c>
      <c r="S31" s="114">
        <v>24755.599999999999</v>
      </c>
    </row>
    <row r="32" spans="2:19" x14ac:dyDescent="0.35">
      <c r="B32" s="116">
        <v>45579</v>
      </c>
      <c r="C32" s="114">
        <v>443.72</v>
      </c>
      <c r="E32" s="118">
        <v>45579</v>
      </c>
      <c r="F32" s="114">
        <v>1288.45</v>
      </c>
      <c r="H32" s="118">
        <v>45579</v>
      </c>
      <c r="I32" s="114">
        <v>578.45000000000005</v>
      </c>
      <c r="K32" s="118">
        <v>45579</v>
      </c>
      <c r="L32" s="114">
        <v>568.45000000000005</v>
      </c>
      <c r="N32" s="118">
        <v>45579</v>
      </c>
      <c r="O32" s="114">
        <v>2538.4499999999998</v>
      </c>
      <c r="R32" s="118">
        <v>45579</v>
      </c>
      <c r="S32" s="114">
        <v>24580.45</v>
      </c>
    </row>
    <row r="33" spans="2:19" x14ac:dyDescent="0.35">
      <c r="B33" s="116">
        <v>45586</v>
      </c>
      <c r="C33" s="114">
        <v>439.71</v>
      </c>
      <c r="E33" s="118">
        <v>45586</v>
      </c>
      <c r="F33" s="114">
        <v>1275.3</v>
      </c>
      <c r="H33" s="118">
        <v>45586</v>
      </c>
      <c r="I33" s="114">
        <v>565.29999999999995</v>
      </c>
      <c r="K33" s="118">
        <v>45586</v>
      </c>
      <c r="L33" s="114">
        <v>555.29999999999995</v>
      </c>
      <c r="N33" s="118">
        <v>45586</v>
      </c>
      <c r="O33" s="114">
        <v>2505.3000000000002</v>
      </c>
      <c r="R33" s="118">
        <v>45586</v>
      </c>
      <c r="S33" s="114">
        <v>24305.3</v>
      </c>
    </row>
    <row r="34" spans="2:19" x14ac:dyDescent="0.35">
      <c r="B34" s="116">
        <v>45593</v>
      </c>
      <c r="C34" s="114">
        <v>447</v>
      </c>
      <c r="E34" s="118">
        <v>45593</v>
      </c>
      <c r="F34" s="114">
        <v>1262.1500000000001</v>
      </c>
      <c r="H34" s="118">
        <v>45593</v>
      </c>
      <c r="I34" s="114">
        <v>552.15</v>
      </c>
      <c r="K34" s="118">
        <v>45593</v>
      </c>
      <c r="L34" s="114">
        <v>542.15</v>
      </c>
      <c r="N34" s="118">
        <v>45593</v>
      </c>
      <c r="O34" s="114">
        <v>2472.15</v>
      </c>
      <c r="R34" s="118">
        <v>45593</v>
      </c>
      <c r="S34" s="114">
        <v>24020.15</v>
      </c>
    </row>
    <row r="35" spans="2:19" x14ac:dyDescent="0.35">
      <c r="B35" s="116">
        <v>45600</v>
      </c>
      <c r="C35" s="114">
        <v>435.84</v>
      </c>
      <c r="E35" s="118">
        <v>45600</v>
      </c>
      <c r="F35" s="114">
        <v>1248.9000000000001</v>
      </c>
      <c r="H35" s="118">
        <v>45600</v>
      </c>
      <c r="I35" s="114">
        <v>538.9</v>
      </c>
      <c r="K35" s="118">
        <v>45600</v>
      </c>
      <c r="L35" s="114">
        <v>528.9</v>
      </c>
      <c r="N35" s="118">
        <v>45600</v>
      </c>
      <c r="O35" s="114">
        <v>2438.9</v>
      </c>
      <c r="R35" s="118">
        <v>45600</v>
      </c>
      <c r="S35" s="114">
        <v>23780.9</v>
      </c>
    </row>
    <row r="36" spans="2:19" x14ac:dyDescent="0.35">
      <c r="B36" s="116">
        <v>45607</v>
      </c>
      <c r="C36" s="114">
        <v>424.8</v>
      </c>
      <c r="E36" s="118">
        <v>45607</v>
      </c>
      <c r="F36" s="114">
        <v>1235.7</v>
      </c>
      <c r="H36" s="118">
        <v>45607</v>
      </c>
      <c r="I36" s="114">
        <v>525.70000000000005</v>
      </c>
      <c r="K36" s="118">
        <v>45607</v>
      </c>
      <c r="L36" s="114">
        <v>515.70000000000005</v>
      </c>
      <c r="N36" s="118">
        <v>45607</v>
      </c>
      <c r="O36" s="114">
        <v>2405.6999999999998</v>
      </c>
      <c r="R36" s="118">
        <v>45607</v>
      </c>
      <c r="S36" s="114">
        <v>23505.7</v>
      </c>
    </row>
    <row r="37" spans="2:19" x14ac:dyDescent="0.35">
      <c r="B37" s="116">
        <v>45614</v>
      </c>
      <c r="C37" s="114">
        <v>432.74</v>
      </c>
      <c r="E37" s="118">
        <v>45614</v>
      </c>
      <c r="F37" s="114">
        <v>1242.5</v>
      </c>
      <c r="H37" s="118">
        <v>45614</v>
      </c>
      <c r="I37" s="114">
        <v>532.5</v>
      </c>
      <c r="K37" s="118">
        <v>45614</v>
      </c>
      <c r="L37" s="114">
        <v>522.5</v>
      </c>
      <c r="N37" s="118">
        <v>45614</v>
      </c>
      <c r="O37" s="114">
        <v>2422.5</v>
      </c>
      <c r="R37" s="118">
        <v>45614</v>
      </c>
      <c r="S37" s="114">
        <v>23680.5</v>
      </c>
    </row>
    <row r="38" spans="2:19" x14ac:dyDescent="0.35">
      <c r="B38" s="116">
        <v>45621</v>
      </c>
      <c r="C38" s="114">
        <v>434.65</v>
      </c>
      <c r="E38" s="118">
        <v>45621</v>
      </c>
      <c r="F38" s="114">
        <v>1255.5999999999999</v>
      </c>
      <c r="H38" s="118">
        <v>45621</v>
      </c>
      <c r="I38" s="114">
        <v>545.6</v>
      </c>
      <c r="K38" s="118">
        <v>45621</v>
      </c>
      <c r="L38" s="114">
        <v>535.6</v>
      </c>
      <c r="N38" s="118">
        <v>45621</v>
      </c>
      <c r="O38" s="114">
        <v>2455.6</v>
      </c>
      <c r="R38" s="118">
        <v>45621</v>
      </c>
      <c r="S38" s="114">
        <v>23955.599999999999</v>
      </c>
    </row>
    <row r="39" spans="2:19" x14ac:dyDescent="0.35">
      <c r="B39" s="116">
        <v>45628</v>
      </c>
      <c r="C39" s="114">
        <v>429.55</v>
      </c>
      <c r="E39" s="118">
        <v>45628</v>
      </c>
      <c r="F39" s="114">
        <v>1248.4000000000001</v>
      </c>
      <c r="H39" s="118">
        <v>45628</v>
      </c>
      <c r="I39" s="114">
        <v>538.4</v>
      </c>
      <c r="K39" s="118">
        <v>45628</v>
      </c>
      <c r="L39" s="114">
        <v>528.4</v>
      </c>
      <c r="N39" s="118">
        <v>45628</v>
      </c>
      <c r="O39" s="114">
        <v>2438.4</v>
      </c>
      <c r="R39" s="118">
        <v>45628</v>
      </c>
      <c r="S39" s="114">
        <v>23780.400000000001</v>
      </c>
    </row>
    <row r="40" spans="2:19" x14ac:dyDescent="0.35">
      <c r="B40" s="116">
        <v>45635</v>
      </c>
      <c r="C40" s="114">
        <v>428.5</v>
      </c>
      <c r="E40" s="118">
        <v>45635</v>
      </c>
      <c r="F40" s="114">
        <v>1232.9000000000001</v>
      </c>
      <c r="H40" s="118">
        <v>45635</v>
      </c>
      <c r="I40" s="114">
        <v>522.9</v>
      </c>
      <c r="K40" s="118">
        <v>45635</v>
      </c>
      <c r="L40" s="114">
        <v>512.9</v>
      </c>
      <c r="N40" s="118">
        <v>45635</v>
      </c>
      <c r="O40" s="114">
        <v>2392.9</v>
      </c>
      <c r="R40" s="118">
        <v>45635</v>
      </c>
      <c r="S40" s="114">
        <v>23420.9</v>
      </c>
    </row>
    <row r="41" spans="2:19" x14ac:dyDescent="0.35">
      <c r="B41" s="116">
        <v>45642</v>
      </c>
      <c r="C41" s="114">
        <v>423.62</v>
      </c>
      <c r="E41" s="118">
        <v>45642</v>
      </c>
      <c r="F41" s="114">
        <v>1225.5999999999999</v>
      </c>
      <c r="H41" s="118">
        <v>45642</v>
      </c>
      <c r="I41" s="114">
        <v>515.6</v>
      </c>
      <c r="K41" s="118">
        <v>45642</v>
      </c>
      <c r="L41" s="114">
        <v>505.6</v>
      </c>
      <c r="N41" s="118">
        <v>45642</v>
      </c>
      <c r="O41" s="114">
        <v>2375.6</v>
      </c>
      <c r="R41" s="118">
        <v>45642</v>
      </c>
      <c r="S41" s="114">
        <v>23275.599999999999</v>
      </c>
    </row>
    <row r="42" spans="2:19" x14ac:dyDescent="0.35">
      <c r="B42" s="116">
        <v>45649</v>
      </c>
      <c r="C42" s="114">
        <v>436.34</v>
      </c>
      <c r="E42" s="118">
        <v>45649</v>
      </c>
      <c r="F42" s="114">
        <v>1218.75</v>
      </c>
      <c r="H42" s="118">
        <v>45649</v>
      </c>
      <c r="I42" s="114">
        <v>508.75</v>
      </c>
      <c r="K42" s="118">
        <v>45649</v>
      </c>
      <c r="L42" s="114">
        <v>498.75</v>
      </c>
      <c r="N42" s="118">
        <v>45649</v>
      </c>
      <c r="O42" s="114">
        <v>2358.75</v>
      </c>
      <c r="R42" s="118">
        <v>45649</v>
      </c>
      <c r="S42" s="114">
        <v>23120.75</v>
      </c>
    </row>
    <row r="43" spans="2:19" x14ac:dyDescent="0.35">
      <c r="B43" s="116">
        <v>45656</v>
      </c>
      <c r="C43" s="114">
        <v>439.07</v>
      </c>
      <c r="E43" s="118">
        <v>45656</v>
      </c>
      <c r="F43" s="114">
        <v>1205.3</v>
      </c>
      <c r="H43" s="118">
        <v>45656</v>
      </c>
      <c r="I43" s="114">
        <v>505.3</v>
      </c>
      <c r="K43" s="118">
        <v>45656</v>
      </c>
      <c r="L43" s="114">
        <v>495.3</v>
      </c>
      <c r="N43" s="118">
        <v>45656</v>
      </c>
      <c r="O43" s="114">
        <v>2345.3000000000002</v>
      </c>
      <c r="R43" s="118">
        <v>45656</v>
      </c>
      <c r="S43" s="114">
        <v>22945.3</v>
      </c>
    </row>
    <row r="44" spans="2:19" x14ac:dyDescent="0.35">
      <c r="B44" s="116">
        <v>45663</v>
      </c>
      <c r="C44" s="114">
        <v>421.23</v>
      </c>
      <c r="E44" s="118">
        <v>45663</v>
      </c>
      <c r="F44" s="114">
        <v>1198.2</v>
      </c>
      <c r="H44" s="118">
        <v>45663</v>
      </c>
      <c r="I44" s="114">
        <v>498.2</v>
      </c>
      <c r="K44" s="118">
        <v>45663</v>
      </c>
      <c r="L44" s="114">
        <v>488.2</v>
      </c>
      <c r="N44" s="118">
        <v>45663</v>
      </c>
      <c r="O44" s="114">
        <v>2328.1999999999998</v>
      </c>
      <c r="R44" s="118">
        <v>45663</v>
      </c>
      <c r="S44" s="114">
        <v>22680.2</v>
      </c>
    </row>
    <row r="45" spans="2:19" x14ac:dyDescent="0.35">
      <c r="B45" s="116">
        <v>45670</v>
      </c>
      <c r="C45" s="114">
        <v>416.78</v>
      </c>
      <c r="E45" s="118">
        <v>45670</v>
      </c>
      <c r="F45" s="114">
        <v>1185.5999999999999</v>
      </c>
      <c r="H45" s="118">
        <v>45670</v>
      </c>
      <c r="I45" s="114">
        <v>485.6</v>
      </c>
      <c r="K45" s="118">
        <v>45670</v>
      </c>
      <c r="L45" s="114">
        <v>475.6</v>
      </c>
      <c r="N45" s="118">
        <v>45670</v>
      </c>
      <c r="O45" s="114">
        <v>2305.6</v>
      </c>
      <c r="R45" s="118">
        <v>45670</v>
      </c>
      <c r="S45" s="114">
        <v>22405.599999999999</v>
      </c>
    </row>
    <row r="46" spans="2:19" x14ac:dyDescent="0.35">
      <c r="B46" s="116">
        <v>45677</v>
      </c>
      <c r="C46" s="114">
        <v>418.11</v>
      </c>
      <c r="E46" s="118">
        <v>45677</v>
      </c>
      <c r="F46" s="114">
        <v>1192.4000000000001</v>
      </c>
      <c r="H46" s="118">
        <v>45677</v>
      </c>
      <c r="I46" s="114">
        <v>492.4</v>
      </c>
      <c r="K46" s="118">
        <v>45677</v>
      </c>
      <c r="L46" s="114">
        <v>482.4</v>
      </c>
      <c r="N46" s="118">
        <v>45677</v>
      </c>
      <c r="O46" s="114">
        <v>2312.4</v>
      </c>
      <c r="R46" s="118">
        <v>45677</v>
      </c>
      <c r="S46" s="114">
        <v>22520.400000000001</v>
      </c>
    </row>
    <row r="47" spans="2:19" x14ac:dyDescent="0.35">
      <c r="B47" s="116">
        <v>45684</v>
      </c>
      <c r="C47" s="114">
        <v>437.95</v>
      </c>
      <c r="E47" s="118">
        <v>45684</v>
      </c>
      <c r="F47" s="114">
        <v>1210.75</v>
      </c>
      <c r="H47" s="118">
        <v>45684</v>
      </c>
      <c r="I47" s="114">
        <v>510.75</v>
      </c>
      <c r="K47" s="118">
        <v>45684</v>
      </c>
      <c r="L47" s="114">
        <v>500.75</v>
      </c>
      <c r="N47" s="118">
        <v>45684</v>
      </c>
      <c r="O47" s="114">
        <v>2350.75</v>
      </c>
      <c r="R47" s="118">
        <v>45684</v>
      </c>
      <c r="S47" s="114">
        <v>22950.75</v>
      </c>
    </row>
    <row r="48" spans="2:19" x14ac:dyDescent="0.35">
      <c r="B48" s="116">
        <v>45691</v>
      </c>
      <c r="C48" s="114">
        <v>407.93</v>
      </c>
      <c r="E48" s="118">
        <v>45691</v>
      </c>
      <c r="F48" s="114">
        <v>1188.3</v>
      </c>
      <c r="H48" s="118">
        <v>45691</v>
      </c>
      <c r="I48" s="114">
        <v>488.3</v>
      </c>
      <c r="K48" s="118">
        <v>45691</v>
      </c>
      <c r="L48" s="114">
        <v>478.3</v>
      </c>
      <c r="N48" s="118">
        <v>45691</v>
      </c>
      <c r="O48" s="114">
        <v>2298.3000000000002</v>
      </c>
      <c r="R48" s="118">
        <v>45691</v>
      </c>
      <c r="S48" s="114">
        <v>22380.3</v>
      </c>
    </row>
    <row r="49" spans="2:19" x14ac:dyDescent="0.35">
      <c r="B49" s="116">
        <v>45698</v>
      </c>
      <c r="C49" s="114">
        <v>388.43</v>
      </c>
      <c r="E49" s="118">
        <v>45698</v>
      </c>
      <c r="F49" s="114">
        <v>1165.4000000000001</v>
      </c>
      <c r="H49" s="118">
        <v>45698</v>
      </c>
      <c r="I49" s="114">
        <v>465.4</v>
      </c>
      <c r="K49" s="118">
        <v>45698</v>
      </c>
      <c r="L49" s="114">
        <v>455.4</v>
      </c>
      <c r="N49" s="118">
        <v>45698</v>
      </c>
      <c r="O49" s="114">
        <v>2245.4</v>
      </c>
      <c r="R49" s="118">
        <v>45698</v>
      </c>
      <c r="S49" s="114">
        <v>21845.4</v>
      </c>
    </row>
    <row r="50" spans="2:19" x14ac:dyDescent="0.35">
      <c r="B50" s="116">
        <v>45705</v>
      </c>
      <c r="C50" s="114">
        <v>385.57</v>
      </c>
      <c r="E50" s="118">
        <v>45705</v>
      </c>
      <c r="F50" s="114">
        <v>1158.75</v>
      </c>
      <c r="H50" s="118">
        <v>45705</v>
      </c>
      <c r="I50" s="114">
        <v>458.75</v>
      </c>
      <c r="K50" s="118">
        <v>45705</v>
      </c>
      <c r="L50" s="114">
        <v>448.75</v>
      </c>
      <c r="N50" s="118">
        <v>45705</v>
      </c>
      <c r="O50" s="114">
        <v>2238.75</v>
      </c>
      <c r="R50" s="118">
        <v>45705</v>
      </c>
      <c r="S50" s="114">
        <v>21780.75</v>
      </c>
    </row>
    <row r="51" spans="2:19" x14ac:dyDescent="0.35">
      <c r="B51" s="116">
        <v>45712</v>
      </c>
      <c r="C51" s="114">
        <v>379.89</v>
      </c>
      <c r="E51" s="118">
        <v>45712</v>
      </c>
      <c r="F51" s="114">
        <v>1142.5999999999999</v>
      </c>
      <c r="H51" s="118">
        <v>45712</v>
      </c>
      <c r="I51" s="114">
        <v>442.6</v>
      </c>
      <c r="K51" s="118">
        <v>45712</v>
      </c>
      <c r="L51" s="114">
        <v>442.6</v>
      </c>
      <c r="N51" s="118">
        <v>45712</v>
      </c>
      <c r="O51" s="114">
        <v>2222.6</v>
      </c>
      <c r="R51" s="118">
        <v>45712</v>
      </c>
      <c r="S51" s="114">
        <v>21550.6</v>
      </c>
    </row>
    <row r="52" spans="2:19" x14ac:dyDescent="0.35">
      <c r="B52" s="116">
        <v>45719</v>
      </c>
      <c r="C52" s="114">
        <v>388.45</v>
      </c>
      <c r="E52" s="118">
        <v>45719</v>
      </c>
      <c r="F52" s="114">
        <v>1150.8</v>
      </c>
      <c r="H52" s="118">
        <v>45719</v>
      </c>
      <c r="I52" s="114">
        <v>450.8</v>
      </c>
      <c r="K52" s="118">
        <v>45719</v>
      </c>
      <c r="L52" s="114">
        <v>450.8</v>
      </c>
      <c r="N52" s="118">
        <v>45719</v>
      </c>
      <c r="O52" s="114">
        <v>2250.8000000000002</v>
      </c>
      <c r="R52" s="118">
        <v>45719</v>
      </c>
      <c r="S52" s="114">
        <v>21850.799999999999</v>
      </c>
    </row>
    <row r="53" spans="2:19" x14ac:dyDescent="0.35">
      <c r="B53" s="116">
        <v>45726</v>
      </c>
      <c r="C53" s="114">
        <v>396.29</v>
      </c>
      <c r="E53" s="118">
        <v>45726</v>
      </c>
      <c r="F53" s="114">
        <v>1162.3</v>
      </c>
      <c r="H53" s="118">
        <v>45726</v>
      </c>
      <c r="I53" s="114">
        <v>462.3</v>
      </c>
      <c r="K53" s="118">
        <v>45726</v>
      </c>
      <c r="L53" s="114">
        <v>462.3</v>
      </c>
      <c r="N53" s="118">
        <v>45726</v>
      </c>
      <c r="O53" s="114">
        <v>2262.3000000000002</v>
      </c>
      <c r="R53" s="118">
        <v>45726</v>
      </c>
      <c r="S53" s="114">
        <v>22120.3</v>
      </c>
    </row>
    <row r="54" spans="2:19" x14ac:dyDescent="0.35">
      <c r="B54" s="116">
        <v>45733</v>
      </c>
      <c r="C54" s="114">
        <v>390.04</v>
      </c>
      <c r="E54" s="118">
        <v>45733</v>
      </c>
      <c r="F54" s="114">
        <v>1155.9000000000001</v>
      </c>
      <c r="H54" s="118">
        <v>45733</v>
      </c>
      <c r="I54" s="114">
        <v>455.9</v>
      </c>
      <c r="K54" s="118">
        <v>45733</v>
      </c>
      <c r="L54" s="114">
        <v>455.9</v>
      </c>
      <c r="N54" s="118">
        <v>45733</v>
      </c>
      <c r="O54" s="114">
        <v>2255.9</v>
      </c>
      <c r="R54" s="118">
        <v>45733</v>
      </c>
      <c r="S54" s="114">
        <v>22005.9</v>
      </c>
    </row>
    <row r="55" spans="2:19" x14ac:dyDescent="0.35">
      <c r="B55" s="116">
        <v>45740</v>
      </c>
      <c r="C55" s="114">
        <v>394.08</v>
      </c>
      <c r="E55" s="118">
        <v>45740</v>
      </c>
      <c r="F55" s="114">
        <v>1160.25</v>
      </c>
      <c r="H55" s="118">
        <v>45740</v>
      </c>
      <c r="I55" s="114">
        <v>460.25</v>
      </c>
      <c r="K55" s="118">
        <v>45740</v>
      </c>
      <c r="L55" s="114">
        <v>460.25</v>
      </c>
      <c r="N55" s="118">
        <v>45740</v>
      </c>
      <c r="O55" s="114">
        <v>2260.25</v>
      </c>
      <c r="R55" s="118">
        <v>45740</v>
      </c>
      <c r="S55" s="114">
        <v>22160.25</v>
      </c>
    </row>
    <row r="56" spans="2:19" x14ac:dyDescent="0.35">
      <c r="B56" s="116">
        <v>45747</v>
      </c>
      <c r="C56" s="114">
        <v>394.03</v>
      </c>
      <c r="E56" s="118">
        <v>45747</v>
      </c>
      <c r="F56" s="114">
        <v>1158.4000000000001</v>
      </c>
      <c r="H56" s="118">
        <v>45747</v>
      </c>
      <c r="I56" s="114">
        <v>458.4</v>
      </c>
      <c r="K56" s="118">
        <v>45747</v>
      </c>
      <c r="L56" s="114">
        <v>458.4</v>
      </c>
      <c r="N56" s="118">
        <v>45747</v>
      </c>
      <c r="O56" s="114">
        <v>2258.4</v>
      </c>
      <c r="R56" s="118">
        <v>45747</v>
      </c>
      <c r="S56" s="114">
        <v>22080.400000000001</v>
      </c>
    </row>
    <row r="57" spans="2:19" x14ac:dyDescent="0.35">
      <c r="B57" s="116">
        <v>45754</v>
      </c>
      <c r="C57" s="114">
        <v>405.43</v>
      </c>
      <c r="E57" s="118">
        <v>45754</v>
      </c>
      <c r="F57" s="114">
        <v>1175.5999999999999</v>
      </c>
      <c r="H57" s="118">
        <v>45754</v>
      </c>
      <c r="I57" s="114">
        <v>475.6</v>
      </c>
      <c r="K57" s="118">
        <v>45754</v>
      </c>
      <c r="L57" s="114">
        <v>475.6</v>
      </c>
      <c r="N57" s="118">
        <v>45754</v>
      </c>
      <c r="O57" s="114">
        <v>2295.6</v>
      </c>
      <c r="R57" s="118">
        <v>45754</v>
      </c>
      <c r="S57" s="114">
        <v>22595.599999999999</v>
      </c>
    </row>
    <row r="58" spans="2:19" x14ac:dyDescent="0.35">
      <c r="B58" s="116">
        <v>45761</v>
      </c>
      <c r="C58" s="114">
        <v>410.91</v>
      </c>
      <c r="E58" s="118">
        <v>45761</v>
      </c>
      <c r="F58" s="114">
        <v>1188.9000000000001</v>
      </c>
      <c r="H58" s="118">
        <v>45761</v>
      </c>
      <c r="I58" s="114">
        <v>488.9</v>
      </c>
      <c r="K58" s="118">
        <v>45761</v>
      </c>
      <c r="L58" s="114">
        <v>488.9</v>
      </c>
      <c r="N58" s="118">
        <v>45761</v>
      </c>
      <c r="O58" s="114">
        <v>2328.9</v>
      </c>
      <c r="R58" s="118">
        <v>45761</v>
      </c>
      <c r="S58" s="114">
        <v>22980.9</v>
      </c>
    </row>
    <row r="59" spans="2:19" x14ac:dyDescent="0.35">
      <c r="B59" s="116">
        <v>45768</v>
      </c>
      <c r="C59" s="114">
        <v>411.44</v>
      </c>
      <c r="E59" s="118">
        <v>45768</v>
      </c>
      <c r="F59" s="114">
        <v>1195.3</v>
      </c>
      <c r="H59" s="118">
        <v>45768</v>
      </c>
      <c r="I59" s="114">
        <v>495.3</v>
      </c>
      <c r="K59" s="118">
        <v>45768</v>
      </c>
      <c r="L59" s="114">
        <v>495.3</v>
      </c>
      <c r="N59" s="118">
        <v>45768</v>
      </c>
      <c r="O59" s="114">
        <v>2345.3000000000002</v>
      </c>
      <c r="R59" s="118">
        <v>45768</v>
      </c>
      <c r="S59" s="114">
        <v>23145.3</v>
      </c>
    </row>
    <row r="60" spans="2:19" x14ac:dyDescent="0.35">
      <c r="B60" s="116">
        <v>45775</v>
      </c>
      <c r="C60" s="114">
        <v>413.07</v>
      </c>
      <c r="E60" s="118">
        <v>45775</v>
      </c>
      <c r="F60" s="114">
        <v>1202.75</v>
      </c>
      <c r="H60" s="118">
        <v>45775</v>
      </c>
      <c r="I60" s="114">
        <v>502.75</v>
      </c>
      <c r="K60" s="118">
        <v>45775</v>
      </c>
      <c r="L60" s="114">
        <v>502.75</v>
      </c>
      <c r="N60" s="118">
        <v>45775</v>
      </c>
      <c r="O60" s="114">
        <v>2362.75</v>
      </c>
      <c r="R60" s="118">
        <v>45775</v>
      </c>
      <c r="S60" s="114">
        <v>23320.75</v>
      </c>
    </row>
    <row r="61" spans="2:19" x14ac:dyDescent="0.35">
      <c r="B61" s="116">
        <v>45782</v>
      </c>
      <c r="C61" s="114">
        <v>407.35</v>
      </c>
      <c r="E61" s="118">
        <v>45782</v>
      </c>
      <c r="F61" s="114">
        <v>1190.4000000000001</v>
      </c>
      <c r="H61" s="118">
        <v>45782</v>
      </c>
      <c r="I61" s="114">
        <v>490.4</v>
      </c>
      <c r="K61" s="118">
        <v>45782</v>
      </c>
      <c r="L61" s="114">
        <v>490.4</v>
      </c>
      <c r="N61" s="118">
        <v>45782</v>
      </c>
      <c r="O61" s="114">
        <v>2330.4</v>
      </c>
      <c r="R61" s="118">
        <v>45782</v>
      </c>
      <c r="S61" s="114">
        <v>22930.400000000001</v>
      </c>
    </row>
    <row r="62" spans="2:19" x14ac:dyDescent="0.35">
      <c r="B62" s="116">
        <v>45789</v>
      </c>
      <c r="C62" s="114">
        <v>419.04</v>
      </c>
      <c r="E62" s="118">
        <v>45789</v>
      </c>
      <c r="F62" s="114">
        <v>1215.8</v>
      </c>
      <c r="H62" s="118">
        <v>45789</v>
      </c>
      <c r="I62" s="114">
        <v>515.79999999999995</v>
      </c>
      <c r="K62" s="118">
        <v>45789</v>
      </c>
      <c r="L62" s="114">
        <v>505.8</v>
      </c>
      <c r="N62" s="118">
        <v>45789</v>
      </c>
      <c r="O62" s="114">
        <v>2365.8000000000002</v>
      </c>
      <c r="R62" s="118">
        <v>45789</v>
      </c>
      <c r="S62" s="114">
        <v>23365.8</v>
      </c>
    </row>
    <row r="63" spans="2:19" x14ac:dyDescent="0.35">
      <c r="B63" s="116">
        <v>45796</v>
      </c>
      <c r="C63" s="114">
        <v>419.61</v>
      </c>
      <c r="E63" s="118">
        <v>45796</v>
      </c>
      <c r="F63" s="114">
        <v>1222.3</v>
      </c>
      <c r="H63" s="118">
        <v>45796</v>
      </c>
      <c r="I63" s="114">
        <v>522.29999999999995</v>
      </c>
      <c r="K63" s="118">
        <v>45796</v>
      </c>
      <c r="L63" s="114">
        <v>512.29999999999995</v>
      </c>
      <c r="N63" s="118">
        <v>45796</v>
      </c>
      <c r="O63" s="114">
        <v>2382.3000000000002</v>
      </c>
      <c r="R63" s="118">
        <v>45796</v>
      </c>
      <c r="S63" s="114">
        <v>23520.3</v>
      </c>
    </row>
    <row r="64" spans="2:19" x14ac:dyDescent="0.35">
      <c r="B64" s="116">
        <v>45803</v>
      </c>
      <c r="C64" s="114">
        <v>402.06</v>
      </c>
      <c r="E64" s="118">
        <v>45803</v>
      </c>
      <c r="F64" s="114">
        <v>1208.0999999999999</v>
      </c>
      <c r="H64" s="118">
        <v>45803</v>
      </c>
      <c r="I64" s="114">
        <v>508.1</v>
      </c>
      <c r="K64" s="118">
        <v>45803</v>
      </c>
      <c r="L64" s="114">
        <v>498.1</v>
      </c>
      <c r="N64" s="118">
        <v>45803</v>
      </c>
      <c r="O64" s="114">
        <v>2358.1</v>
      </c>
      <c r="R64" s="118">
        <v>45803</v>
      </c>
      <c r="S64" s="114">
        <v>23210.1</v>
      </c>
    </row>
    <row r="65" spans="2:19" x14ac:dyDescent="0.35">
      <c r="B65" s="116">
        <v>45810</v>
      </c>
      <c r="C65" s="114">
        <v>412.41</v>
      </c>
      <c r="E65" s="118">
        <v>45810</v>
      </c>
      <c r="F65" s="114">
        <v>1218.5</v>
      </c>
      <c r="H65" s="118">
        <v>45810</v>
      </c>
      <c r="I65" s="114">
        <v>518.5</v>
      </c>
      <c r="K65" s="118">
        <v>45810</v>
      </c>
      <c r="L65" s="114">
        <v>508.5</v>
      </c>
      <c r="N65" s="118">
        <v>45810</v>
      </c>
      <c r="O65" s="114">
        <v>2388.5</v>
      </c>
      <c r="R65" s="118">
        <v>45810</v>
      </c>
      <c r="S65" s="114">
        <v>23580.5</v>
      </c>
    </row>
    <row r="66" spans="2:19" x14ac:dyDescent="0.35">
      <c r="B66" s="116">
        <v>45817</v>
      </c>
      <c r="C66" s="114">
        <v>405.4</v>
      </c>
      <c r="E66" s="118">
        <v>45817</v>
      </c>
      <c r="F66" s="114">
        <v>1205.75</v>
      </c>
      <c r="H66" s="118">
        <v>45817</v>
      </c>
      <c r="I66" s="114">
        <v>505.75</v>
      </c>
      <c r="K66" s="118">
        <v>45817</v>
      </c>
      <c r="L66" s="114">
        <v>495.75</v>
      </c>
      <c r="N66" s="118">
        <v>45817</v>
      </c>
      <c r="O66" s="114">
        <v>2355.75</v>
      </c>
      <c r="R66" s="118">
        <v>45817</v>
      </c>
      <c r="S66" s="114">
        <v>23255.75</v>
      </c>
    </row>
    <row r="67" spans="2:19" x14ac:dyDescent="0.35">
      <c r="B67" s="116">
        <v>45824</v>
      </c>
      <c r="C67" s="114">
        <v>409.96</v>
      </c>
      <c r="E67" s="118">
        <v>45824</v>
      </c>
      <c r="F67" s="114">
        <v>1212.9000000000001</v>
      </c>
      <c r="H67" s="118">
        <v>45824</v>
      </c>
      <c r="I67" s="114">
        <v>512.9</v>
      </c>
      <c r="K67" s="118">
        <v>45824</v>
      </c>
      <c r="L67" s="114">
        <v>502.9</v>
      </c>
      <c r="N67" s="118">
        <v>45824</v>
      </c>
      <c r="O67" s="114">
        <v>2372.9</v>
      </c>
      <c r="R67" s="118">
        <v>45824</v>
      </c>
      <c r="S67" s="114">
        <v>23420.9</v>
      </c>
    </row>
    <row r="68" spans="2:19" x14ac:dyDescent="0.35">
      <c r="B68" s="116">
        <v>45831</v>
      </c>
      <c r="C68" s="114">
        <v>410.06</v>
      </c>
      <c r="E68" s="118">
        <v>45831</v>
      </c>
      <c r="F68" s="114">
        <v>1215.5999999999999</v>
      </c>
      <c r="H68" s="118">
        <v>45831</v>
      </c>
      <c r="I68" s="114">
        <v>515.6</v>
      </c>
      <c r="K68" s="118">
        <v>45831</v>
      </c>
      <c r="L68" s="114">
        <v>505.6</v>
      </c>
      <c r="N68" s="118">
        <v>45831</v>
      </c>
      <c r="O68" s="114">
        <v>2385.6</v>
      </c>
      <c r="R68" s="118">
        <v>45831</v>
      </c>
      <c r="S68" s="114">
        <v>23585.599999999999</v>
      </c>
    </row>
    <row r="69" spans="2:19" x14ac:dyDescent="0.35">
      <c r="B69" s="116">
        <v>45838</v>
      </c>
      <c r="C69" s="114">
        <v>404.08</v>
      </c>
      <c r="E69" s="118">
        <v>45838</v>
      </c>
      <c r="F69" s="114">
        <v>1202.8</v>
      </c>
      <c r="H69" s="118">
        <v>45838</v>
      </c>
      <c r="I69" s="114">
        <v>502.8</v>
      </c>
      <c r="K69" s="118">
        <v>45838</v>
      </c>
      <c r="L69" s="114">
        <v>492.8</v>
      </c>
      <c r="N69" s="118">
        <v>45838</v>
      </c>
      <c r="O69" s="114">
        <v>2352.8000000000002</v>
      </c>
      <c r="R69" s="118">
        <v>45838</v>
      </c>
      <c r="S69" s="114">
        <v>23250.799999999999</v>
      </c>
    </row>
    <row r="70" spans="2:19" x14ac:dyDescent="0.35">
      <c r="B70" s="116">
        <v>45845</v>
      </c>
      <c r="C70" s="114">
        <v>408.24</v>
      </c>
      <c r="E70" s="118">
        <v>45845</v>
      </c>
      <c r="F70" s="114">
        <v>1210.4000000000001</v>
      </c>
      <c r="H70" s="118">
        <v>45845</v>
      </c>
      <c r="I70" s="114">
        <v>510.4</v>
      </c>
      <c r="K70" s="118">
        <v>45845</v>
      </c>
      <c r="L70" s="114">
        <v>500.4</v>
      </c>
      <c r="N70" s="118">
        <v>45845</v>
      </c>
      <c r="O70" s="114">
        <v>2365.4</v>
      </c>
      <c r="R70" s="118">
        <v>45845</v>
      </c>
      <c r="S70" s="114">
        <v>23465.4</v>
      </c>
    </row>
    <row r="71" spans="2:19" x14ac:dyDescent="0.35">
      <c r="B71" s="116">
        <v>45852</v>
      </c>
      <c r="C71" s="114">
        <v>414.07</v>
      </c>
      <c r="E71" s="118">
        <v>45852</v>
      </c>
      <c r="F71" s="114">
        <v>1220.5999999999999</v>
      </c>
      <c r="H71" s="118">
        <v>45852</v>
      </c>
      <c r="I71" s="114">
        <v>520.6</v>
      </c>
      <c r="K71" s="118">
        <v>45852</v>
      </c>
      <c r="L71" s="114">
        <v>510.6</v>
      </c>
      <c r="N71" s="118">
        <v>45852</v>
      </c>
      <c r="O71" s="114">
        <v>2380.6</v>
      </c>
      <c r="R71" s="118">
        <v>45852</v>
      </c>
      <c r="S71" s="114">
        <v>23680.6</v>
      </c>
    </row>
    <row r="72" spans="2:19" x14ac:dyDescent="0.35">
      <c r="B72" s="116">
        <v>45859</v>
      </c>
      <c r="C72" s="114">
        <v>401</v>
      </c>
      <c r="E72" s="118">
        <v>45859</v>
      </c>
      <c r="F72" s="114">
        <v>1208.3</v>
      </c>
      <c r="H72" s="118">
        <v>45859</v>
      </c>
      <c r="I72" s="114">
        <v>508.3</v>
      </c>
      <c r="K72" s="118">
        <v>45859</v>
      </c>
      <c r="L72" s="114">
        <v>498.3</v>
      </c>
      <c r="N72" s="118">
        <v>45859</v>
      </c>
      <c r="O72" s="114">
        <v>2358.3000000000002</v>
      </c>
      <c r="R72" s="118">
        <v>45859</v>
      </c>
      <c r="S72" s="114">
        <v>23380.3</v>
      </c>
    </row>
    <row r="73" spans="2:19" x14ac:dyDescent="0.35">
      <c r="B73" s="116">
        <v>45866</v>
      </c>
      <c r="C73" s="114">
        <v>407.9</v>
      </c>
      <c r="E73" s="118">
        <v>45866</v>
      </c>
      <c r="F73" s="114">
        <v>1215.2</v>
      </c>
      <c r="H73" s="118">
        <v>45866</v>
      </c>
      <c r="I73" s="114">
        <v>515.20000000000005</v>
      </c>
      <c r="K73" s="118">
        <v>45866</v>
      </c>
      <c r="L73" s="114">
        <v>505.2</v>
      </c>
      <c r="N73" s="118">
        <v>45866</v>
      </c>
      <c r="O73" s="114">
        <v>2375.1999999999998</v>
      </c>
      <c r="R73" s="118">
        <v>45866</v>
      </c>
      <c r="S73" s="114">
        <v>23575.200000000001</v>
      </c>
    </row>
    <row r="74" spans="2:19" x14ac:dyDescent="0.35">
      <c r="B74" s="116">
        <v>45873</v>
      </c>
      <c r="C74" s="114">
        <v>405.99</v>
      </c>
      <c r="E74" s="118">
        <v>45873</v>
      </c>
      <c r="F74" s="114">
        <v>1210.9000000000001</v>
      </c>
      <c r="H74" s="118">
        <v>45873</v>
      </c>
      <c r="I74" s="114">
        <v>510.9</v>
      </c>
      <c r="K74" s="118">
        <v>45873</v>
      </c>
      <c r="L74" s="114">
        <v>500.9</v>
      </c>
      <c r="N74" s="118">
        <v>45873</v>
      </c>
      <c r="O74" s="114">
        <v>2360.9</v>
      </c>
      <c r="R74" s="118">
        <v>45873</v>
      </c>
      <c r="S74" s="114">
        <v>23360.9</v>
      </c>
    </row>
    <row r="75" spans="2:19" x14ac:dyDescent="0.35">
      <c r="B75" s="116">
        <v>45880</v>
      </c>
      <c r="C75" s="114">
        <v>403</v>
      </c>
      <c r="E75" s="118">
        <v>45880</v>
      </c>
      <c r="F75" s="114">
        <v>1202.45</v>
      </c>
      <c r="H75" s="118">
        <v>45880</v>
      </c>
      <c r="I75" s="114">
        <v>502.45</v>
      </c>
      <c r="K75" s="118">
        <v>45880</v>
      </c>
      <c r="L75" s="114">
        <v>492.45</v>
      </c>
      <c r="N75" s="118">
        <v>45880</v>
      </c>
      <c r="O75" s="114">
        <v>2332.4499999999998</v>
      </c>
      <c r="R75" s="118">
        <v>45880</v>
      </c>
      <c r="S75" s="114">
        <v>23020.45</v>
      </c>
    </row>
    <row r="76" spans="2:19" x14ac:dyDescent="0.35">
      <c r="B76" s="116">
        <v>45887</v>
      </c>
      <c r="C76" s="114">
        <v>390.12</v>
      </c>
      <c r="E76" s="118">
        <v>45887</v>
      </c>
      <c r="F76" s="114">
        <v>1190.5999999999999</v>
      </c>
      <c r="H76" s="118">
        <v>45887</v>
      </c>
      <c r="I76" s="114">
        <v>490.6</v>
      </c>
      <c r="K76" s="118">
        <v>45887</v>
      </c>
      <c r="L76" s="114">
        <v>480.6</v>
      </c>
      <c r="N76" s="118">
        <v>45887</v>
      </c>
      <c r="O76" s="114">
        <v>2300.6</v>
      </c>
      <c r="R76" s="118">
        <v>45887</v>
      </c>
      <c r="S76" s="114">
        <v>22780.6</v>
      </c>
    </row>
    <row r="77" spans="2:19" x14ac:dyDescent="0.35">
      <c r="B77" s="116">
        <v>45894</v>
      </c>
      <c r="C77" s="114">
        <v>401.34</v>
      </c>
      <c r="E77" s="118">
        <v>45894</v>
      </c>
      <c r="F77" s="114">
        <v>1205.75</v>
      </c>
      <c r="H77" s="118">
        <v>45894</v>
      </c>
      <c r="I77" s="114">
        <v>505.75</v>
      </c>
      <c r="K77" s="118">
        <v>45894</v>
      </c>
      <c r="L77" s="114">
        <v>495.75</v>
      </c>
      <c r="N77" s="118">
        <v>45894</v>
      </c>
      <c r="O77" s="114">
        <v>2325.75</v>
      </c>
      <c r="R77" s="118">
        <v>45894</v>
      </c>
      <c r="S77" s="114">
        <v>23125.75</v>
      </c>
    </row>
    <row r="78" spans="2:19" x14ac:dyDescent="0.35">
      <c r="B78" s="116">
        <v>45901</v>
      </c>
      <c r="C78" s="114">
        <v>398.99</v>
      </c>
      <c r="E78" s="118">
        <v>45901</v>
      </c>
      <c r="F78" s="114">
        <v>1198.3</v>
      </c>
      <c r="H78" s="118">
        <v>45901</v>
      </c>
      <c r="I78" s="114">
        <v>498.3</v>
      </c>
      <c r="K78" s="118">
        <v>45901</v>
      </c>
      <c r="L78" s="114">
        <v>488.3</v>
      </c>
      <c r="N78" s="118">
        <v>45901</v>
      </c>
      <c r="O78" s="114">
        <v>2318.3000000000002</v>
      </c>
      <c r="R78" s="118">
        <v>45901</v>
      </c>
      <c r="S78" s="114">
        <v>22980.3</v>
      </c>
    </row>
    <row r="79" spans="2:19" x14ac:dyDescent="0.35">
      <c r="B79" s="116">
        <v>45908</v>
      </c>
      <c r="C79" s="114">
        <v>405.26</v>
      </c>
      <c r="E79" s="118">
        <v>45908</v>
      </c>
      <c r="F79" s="114">
        <v>1208.9000000000001</v>
      </c>
      <c r="H79" s="118">
        <v>45908</v>
      </c>
      <c r="I79" s="114">
        <v>508.9</v>
      </c>
      <c r="K79" s="118">
        <v>45908</v>
      </c>
      <c r="L79" s="114">
        <v>498.9</v>
      </c>
      <c r="N79" s="118">
        <v>45908</v>
      </c>
      <c r="O79" s="114">
        <v>2348.9</v>
      </c>
      <c r="R79" s="118">
        <v>45908</v>
      </c>
      <c r="S79" s="114">
        <v>23280.9</v>
      </c>
    </row>
    <row r="80" spans="2:19" x14ac:dyDescent="0.35">
      <c r="B80" s="116">
        <v>45915</v>
      </c>
      <c r="C80" s="114">
        <v>402.22</v>
      </c>
      <c r="E80" s="118">
        <v>45915</v>
      </c>
      <c r="F80" s="114">
        <v>1202.5999999999999</v>
      </c>
      <c r="H80" s="118">
        <v>45915</v>
      </c>
      <c r="I80" s="114">
        <v>502.6</v>
      </c>
      <c r="K80" s="118">
        <v>45915</v>
      </c>
      <c r="L80" s="114">
        <v>492.6</v>
      </c>
      <c r="N80" s="118">
        <v>45915</v>
      </c>
      <c r="O80" s="114">
        <v>2332.6</v>
      </c>
      <c r="R80" s="118">
        <v>45915</v>
      </c>
      <c r="S80" s="114">
        <v>23120.6</v>
      </c>
    </row>
    <row r="81" spans="2:19" x14ac:dyDescent="0.35">
      <c r="B81" s="116">
        <v>45922</v>
      </c>
      <c r="C81" s="114">
        <v>396.78</v>
      </c>
      <c r="E81" s="118">
        <v>45922</v>
      </c>
      <c r="F81" s="114">
        <v>1195.3</v>
      </c>
      <c r="H81" s="118">
        <v>45922</v>
      </c>
      <c r="I81" s="114">
        <v>495.3</v>
      </c>
      <c r="K81" s="118">
        <v>45922</v>
      </c>
      <c r="L81" s="114">
        <v>485.3</v>
      </c>
      <c r="N81" s="118">
        <v>45922</v>
      </c>
      <c r="O81" s="114">
        <v>2315.3000000000002</v>
      </c>
      <c r="R81" s="118">
        <v>45922</v>
      </c>
      <c r="S81" s="114">
        <v>22950.3</v>
      </c>
    </row>
    <row r="82" spans="2:19" x14ac:dyDescent="0.35">
      <c r="B82" s="116">
        <v>45929</v>
      </c>
      <c r="C82" s="114">
        <v>396</v>
      </c>
      <c r="E82" s="118">
        <v>45929</v>
      </c>
      <c r="F82" s="114">
        <v>1190.75</v>
      </c>
      <c r="H82" s="118">
        <v>45929</v>
      </c>
      <c r="I82" s="114">
        <v>490.75</v>
      </c>
      <c r="K82" s="118">
        <v>45929</v>
      </c>
      <c r="L82" s="114">
        <v>480.75</v>
      </c>
      <c r="N82" s="118">
        <v>45929</v>
      </c>
      <c r="O82" s="114">
        <v>2300.75</v>
      </c>
      <c r="R82" s="118">
        <v>45929</v>
      </c>
      <c r="S82" s="114">
        <v>22800.75</v>
      </c>
    </row>
    <row r="83" spans="2:19" x14ac:dyDescent="0.35">
      <c r="B83" s="116">
        <v>45936</v>
      </c>
      <c r="C83" s="114">
        <v>394.53</v>
      </c>
      <c r="E83" s="118">
        <v>45936</v>
      </c>
      <c r="F83" s="114">
        <v>1185.4000000000001</v>
      </c>
      <c r="H83" s="118">
        <v>45936</v>
      </c>
      <c r="I83" s="114">
        <v>485.4</v>
      </c>
      <c r="K83" s="118">
        <v>45936</v>
      </c>
      <c r="L83" s="114">
        <v>475.4</v>
      </c>
      <c r="N83" s="118">
        <v>45936</v>
      </c>
      <c r="O83" s="114">
        <v>2285.4</v>
      </c>
      <c r="R83" s="118">
        <v>45936</v>
      </c>
      <c r="S83" s="114">
        <v>22685.4</v>
      </c>
    </row>
    <row r="84" spans="2:19" x14ac:dyDescent="0.35">
      <c r="B84" s="116">
        <v>45943</v>
      </c>
      <c r="C84" s="114">
        <v>403.69</v>
      </c>
      <c r="E84" s="118">
        <v>45943</v>
      </c>
      <c r="F84" s="114">
        <v>1198.2</v>
      </c>
      <c r="H84" s="118">
        <v>45943</v>
      </c>
      <c r="I84" s="114">
        <v>498.2</v>
      </c>
      <c r="K84" s="118">
        <v>45943</v>
      </c>
      <c r="L84" s="114">
        <v>488.2</v>
      </c>
      <c r="N84" s="118">
        <v>45943</v>
      </c>
      <c r="O84" s="114">
        <v>2318.1999999999998</v>
      </c>
      <c r="R84" s="118">
        <v>45943</v>
      </c>
      <c r="S84" s="114">
        <v>22980.2</v>
      </c>
    </row>
    <row r="85" spans="2:19" x14ac:dyDescent="0.35">
      <c r="B85" s="116">
        <v>45950</v>
      </c>
      <c r="C85" s="114">
        <v>408.24</v>
      </c>
      <c r="E85" s="118">
        <v>45950</v>
      </c>
      <c r="F85" s="114">
        <v>1205.5999999999999</v>
      </c>
      <c r="H85" s="118">
        <v>45950</v>
      </c>
      <c r="I85" s="114">
        <v>505.6</v>
      </c>
      <c r="K85" s="118">
        <v>45950</v>
      </c>
      <c r="L85" s="114">
        <v>495.6</v>
      </c>
      <c r="N85" s="118">
        <v>45950</v>
      </c>
      <c r="O85" s="114">
        <v>2335.6</v>
      </c>
      <c r="R85" s="118">
        <v>45950</v>
      </c>
      <c r="S85" s="114">
        <v>23155.599999999999</v>
      </c>
    </row>
    <row r="86" spans="2:19" x14ac:dyDescent="0.35">
      <c r="B86" s="116">
        <v>45957</v>
      </c>
      <c r="C86" s="114">
        <v>411.72</v>
      </c>
      <c r="E86" s="118">
        <v>45957</v>
      </c>
      <c r="F86" s="114">
        <v>1212.75</v>
      </c>
      <c r="H86" s="118">
        <v>45957</v>
      </c>
      <c r="I86" s="114">
        <v>512.75</v>
      </c>
      <c r="K86" s="118">
        <v>45957</v>
      </c>
      <c r="L86" s="114">
        <v>502.75</v>
      </c>
      <c r="N86" s="118">
        <v>45957</v>
      </c>
      <c r="O86" s="114">
        <v>2352.75</v>
      </c>
      <c r="R86" s="118">
        <v>45957</v>
      </c>
      <c r="S86" s="114">
        <v>23320.75</v>
      </c>
    </row>
    <row r="87" spans="2:19" x14ac:dyDescent="0.35">
      <c r="B87" s="116">
        <v>45964</v>
      </c>
      <c r="C87" s="114">
        <v>395.76</v>
      </c>
      <c r="E87" s="118">
        <v>45964</v>
      </c>
      <c r="F87" s="114">
        <v>1198.4000000000001</v>
      </c>
      <c r="H87" s="118">
        <v>45964</v>
      </c>
      <c r="I87" s="114">
        <v>498.4</v>
      </c>
      <c r="K87" s="118">
        <v>45964</v>
      </c>
      <c r="L87" s="114">
        <v>488.4</v>
      </c>
      <c r="N87" s="118">
        <v>45964</v>
      </c>
      <c r="O87" s="114">
        <v>2318.4</v>
      </c>
      <c r="R87" s="118">
        <v>45964</v>
      </c>
      <c r="S87" s="114">
        <v>22980.400000000001</v>
      </c>
    </row>
    <row r="88" spans="2:19" x14ac:dyDescent="0.35">
      <c r="B88" s="116">
        <v>45971</v>
      </c>
      <c r="C88" s="114">
        <v>399.77</v>
      </c>
      <c r="E88" s="118">
        <v>45971</v>
      </c>
      <c r="F88" s="114">
        <v>1202.9000000000001</v>
      </c>
      <c r="H88" s="118">
        <v>45971</v>
      </c>
      <c r="I88" s="114">
        <v>502.9</v>
      </c>
      <c r="K88" s="118">
        <v>45971</v>
      </c>
      <c r="L88" s="114">
        <v>492.9</v>
      </c>
      <c r="N88" s="118">
        <v>45971</v>
      </c>
      <c r="O88" s="114">
        <v>2322.9</v>
      </c>
      <c r="R88" s="118">
        <v>45971</v>
      </c>
      <c r="S88" s="114">
        <v>23020.9</v>
      </c>
    </row>
    <row r="89" spans="2:19" x14ac:dyDescent="0.35">
      <c r="B89" s="116">
        <v>45978</v>
      </c>
      <c r="C89" s="114">
        <v>399.48</v>
      </c>
      <c r="E89" s="118">
        <v>45978</v>
      </c>
      <c r="F89" s="114">
        <v>1200.5999999999999</v>
      </c>
      <c r="H89" s="118">
        <v>45978</v>
      </c>
      <c r="I89" s="114">
        <v>500.6</v>
      </c>
      <c r="K89" s="118">
        <v>45978</v>
      </c>
      <c r="L89" s="114">
        <v>490.6</v>
      </c>
      <c r="N89" s="118">
        <v>45978</v>
      </c>
      <c r="O89" s="114">
        <v>2310.6</v>
      </c>
      <c r="R89" s="118">
        <v>45978</v>
      </c>
      <c r="S89" s="114">
        <v>22910.6</v>
      </c>
    </row>
    <row r="90" spans="2:19" x14ac:dyDescent="0.35">
      <c r="B90" s="116">
        <v>45985</v>
      </c>
      <c r="C90" s="114">
        <v>395.95</v>
      </c>
      <c r="E90" s="118">
        <v>45985</v>
      </c>
      <c r="F90" s="114">
        <v>1195.75</v>
      </c>
      <c r="H90" s="118">
        <v>45985</v>
      </c>
      <c r="I90" s="114">
        <v>495.75</v>
      </c>
      <c r="K90" s="118">
        <v>45985</v>
      </c>
      <c r="L90" s="114">
        <v>485.75</v>
      </c>
      <c r="N90" s="118">
        <v>45985</v>
      </c>
      <c r="O90" s="114">
        <v>2295.75</v>
      </c>
      <c r="R90" s="118">
        <v>45985</v>
      </c>
      <c r="S90" s="114">
        <v>22795.75</v>
      </c>
    </row>
    <row r="91" spans="2:19" x14ac:dyDescent="0.35">
      <c r="B91" s="116">
        <v>45992</v>
      </c>
      <c r="C91" s="114">
        <v>396.64</v>
      </c>
      <c r="E91" s="118">
        <v>45992</v>
      </c>
      <c r="F91" s="114">
        <v>1192.4000000000001</v>
      </c>
      <c r="H91" s="118">
        <v>45992</v>
      </c>
      <c r="I91" s="114">
        <v>492.4</v>
      </c>
      <c r="K91" s="118">
        <v>45992</v>
      </c>
      <c r="L91" s="114">
        <v>482.4</v>
      </c>
      <c r="N91" s="118">
        <v>45992</v>
      </c>
      <c r="O91" s="114">
        <v>2282.4</v>
      </c>
      <c r="R91" s="118">
        <v>45992</v>
      </c>
      <c r="S91" s="114">
        <v>22680.400000000001</v>
      </c>
    </row>
    <row r="92" spans="2:19" x14ac:dyDescent="0.35">
      <c r="B92" s="116">
        <v>45999</v>
      </c>
      <c r="C92" s="114">
        <v>391.89</v>
      </c>
      <c r="E92" s="118">
        <v>45999</v>
      </c>
      <c r="F92" s="114">
        <v>1185.5999999999999</v>
      </c>
      <c r="H92" s="118">
        <v>45999</v>
      </c>
      <c r="I92" s="114">
        <v>485.6</v>
      </c>
      <c r="K92" s="118">
        <v>45999</v>
      </c>
      <c r="L92" s="114">
        <v>475.6</v>
      </c>
      <c r="N92" s="118">
        <v>45999</v>
      </c>
      <c r="O92" s="114">
        <v>2265.6</v>
      </c>
      <c r="R92" s="118">
        <v>45999</v>
      </c>
      <c r="S92" s="114">
        <v>22465.599999999999</v>
      </c>
    </row>
    <row r="93" spans="2:19" x14ac:dyDescent="0.35">
      <c r="B93" s="116">
        <v>46006</v>
      </c>
      <c r="C93" s="114">
        <v>392.82</v>
      </c>
      <c r="E93" s="118">
        <v>46006</v>
      </c>
      <c r="F93" s="114">
        <v>1188.2</v>
      </c>
      <c r="H93" s="118">
        <v>46006</v>
      </c>
      <c r="I93" s="114">
        <v>488.2</v>
      </c>
      <c r="K93" s="118">
        <v>46006</v>
      </c>
      <c r="L93" s="114">
        <v>478.2</v>
      </c>
      <c r="N93" s="118">
        <v>46006</v>
      </c>
      <c r="O93" s="114">
        <v>2278.1999999999998</v>
      </c>
      <c r="R93" s="118">
        <v>46006</v>
      </c>
      <c r="S93" s="114">
        <v>22620.2</v>
      </c>
    </row>
    <row r="94" spans="2:19" x14ac:dyDescent="0.35">
      <c r="B94" s="116">
        <v>46013</v>
      </c>
      <c r="C94" s="114">
        <v>395.85</v>
      </c>
      <c r="E94" s="118">
        <v>46013</v>
      </c>
      <c r="F94" s="114">
        <v>1195.4000000000001</v>
      </c>
      <c r="H94" s="118">
        <v>46013</v>
      </c>
      <c r="I94" s="114">
        <v>495.4</v>
      </c>
      <c r="K94" s="118">
        <v>46013</v>
      </c>
      <c r="L94" s="114">
        <v>485.4</v>
      </c>
      <c r="N94" s="118">
        <v>46013</v>
      </c>
      <c r="O94" s="114">
        <v>2295.4</v>
      </c>
      <c r="R94" s="118">
        <v>46013</v>
      </c>
      <c r="S94" s="114">
        <v>22850.400000000001</v>
      </c>
    </row>
    <row r="95" spans="2:19" x14ac:dyDescent="0.35">
      <c r="B95" s="116">
        <v>46020</v>
      </c>
      <c r="C95" s="114">
        <v>342.86</v>
      </c>
      <c r="E95" s="118">
        <v>46020</v>
      </c>
      <c r="F95" s="114">
        <v>1187.9000000000001</v>
      </c>
      <c r="H95" s="118">
        <v>46020</v>
      </c>
      <c r="I95" s="114">
        <v>487.9</v>
      </c>
      <c r="K95" s="118">
        <v>46020</v>
      </c>
      <c r="L95" s="114">
        <v>477.9</v>
      </c>
      <c r="N95" s="118">
        <v>46020</v>
      </c>
      <c r="O95" s="114">
        <v>2315.9</v>
      </c>
      <c r="R95" s="118">
        <v>46020</v>
      </c>
      <c r="S95" s="114">
        <v>23180.9</v>
      </c>
    </row>
    <row r="96" spans="2:19" x14ac:dyDescent="0.35">
      <c r="B96" s="116">
        <v>46027</v>
      </c>
      <c r="C96" s="114">
        <v>330.23</v>
      </c>
      <c r="E96" s="118">
        <v>46027</v>
      </c>
      <c r="F96" s="114">
        <v>1175.3</v>
      </c>
      <c r="H96" s="118">
        <v>46027</v>
      </c>
      <c r="I96" s="114">
        <v>475.3</v>
      </c>
      <c r="K96" s="118">
        <v>46027</v>
      </c>
      <c r="L96" s="114">
        <v>520.35</v>
      </c>
      <c r="N96" s="118">
        <v>46027</v>
      </c>
      <c r="O96" s="114">
        <v>2384.1</v>
      </c>
      <c r="R96" s="118">
        <v>46027</v>
      </c>
      <c r="S96" s="114">
        <v>23850.1</v>
      </c>
    </row>
    <row r="97" spans="2:19" x14ac:dyDescent="0.35">
      <c r="B97" s="116">
        <v>46034</v>
      </c>
      <c r="C97" s="114">
        <v>322.44</v>
      </c>
      <c r="E97" s="118">
        <v>46034</v>
      </c>
      <c r="F97" s="114">
        <v>1168.4000000000001</v>
      </c>
      <c r="H97" s="118">
        <v>46034</v>
      </c>
      <c r="I97" s="114">
        <v>468.4</v>
      </c>
      <c r="K97" s="118">
        <v>46034</v>
      </c>
      <c r="L97" s="114">
        <v>524</v>
      </c>
      <c r="N97" s="118">
        <v>46034</v>
      </c>
      <c r="O97" s="114">
        <v>2378.4</v>
      </c>
      <c r="R97" s="118">
        <v>46034</v>
      </c>
      <c r="S97" s="114">
        <v>23780.400000000001</v>
      </c>
    </row>
    <row r="98" spans="2:19" x14ac:dyDescent="0.35">
      <c r="B98" s="116">
        <v>46041</v>
      </c>
      <c r="C98" s="114">
        <v>316.76</v>
      </c>
      <c r="E98" s="118">
        <v>46041</v>
      </c>
      <c r="F98" s="114">
        <v>1155.5999999999999</v>
      </c>
      <c r="H98" s="118">
        <v>46041</v>
      </c>
      <c r="I98" s="114">
        <v>455.6</v>
      </c>
      <c r="K98" s="118">
        <v>46041</v>
      </c>
      <c r="L98" s="114">
        <v>513.75</v>
      </c>
      <c r="N98" s="118">
        <v>46041</v>
      </c>
      <c r="O98" s="114">
        <v>2413.9</v>
      </c>
      <c r="R98" s="118">
        <v>46041</v>
      </c>
      <c r="S98" s="114">
        <v>24120.9</v>
      </c>
    </row>
    <row r="99" spans="2:19" x14ac:dyDescent="0.35">
      <c r="B99" s="116">
        <v>46048</v>
      </c>
      <c r="C99" s="114">
        <v>303.10000000000002</v>
      </c>
      <c r="E99" s="118">
        <v>46048</v>
      </c>
      <c r="F99" s="114">
        <v>1142.75</v>
      </c>
      <c r="H99" s="118">
        <v>46048</v>
      </c>
      <c r="I99" s="114">
        <v>442.75</v>
      </c>
      <c r="K99" s="118">
        <v>46048</v>
      </c>
      <c r="L99" s="114">
        <v>500.1</v>
      </c>
      <c r="N99" s="118">
        <v>46048</v>
      </c>
      <c r="O99" s="114">
        <v>2400.9</v>
      </c>
      <c r="R99" s="118">
        <v>46048</v>
      </c>
      <c r="S99" s="114">
        <v>23900.9</v>
      </c>
    </row>
    <row r="100" spans="2:19" x14ac:dyDescent="0.35">
      <c r="B100" s="116">
        <v>46055</v>
      </c>
      <c r="C100" s="114">
        <v>319.11</v>
      </c>
      <c r="E100" s="118">
        <v>46055</v>
      </c>
      <c r="F100" s="114">
        <v>1158.3</v>
      </c>
      <c r="H100" s="118">
        <v>46055</v>
      </c>
      <c r="I100" s="114">
        <v>458.3</v>
      </c>
      <c r="K100" s="118">
        <v>46055</v>
      </c>
      <c r="L100" s="114">
        <v>510.11</v>
      </c>
      <c r="N100" s="118">
        <v>46055</v>
      </c>
      <c r="O100" s="114">
        <v>2357.3000000000002</v>
      </c>
      <c r="R100" s="118">
        <v>46055</v>
      </c>
      <c r="S100" s="114">
        <v>23570.3</v>
      </c>
    </row>
    <row r="101" spans="2:19" x14ac:dyDescent="0.35">
      <c r="B101" s="116">
        <v>46062</v>
      </c>
      <c r="C101" s="114">
        <v>313.75</v>
      </c>
      <c r="E101" s="118">
        <v>46062</v>
      </c>
      <c r="F101" s="114">
        <v>1145.2</v>
      </c>
      <c r="H101" s="118">
        <v>46062</v>
      </c>
      <c r="I101" s="114">
        <v>445.2</v>
      </c>
      <c r="K101" s="118">
        <v>46062</v>
      </c>
      <c r="L101" s="114">
        <v>505.75</v>
      </c>
      <c r="N101" s="118">
        <v>46062</v>
      </c>
      <c r="O101" s="114">
        <v>2435</v>
      </c>
      <c r="R101" s="118">
        <v>46062</v>
      </c>
      <c r="S101" s="114">
        <v>24450</v>
      </c>
    </row>
    <row r="102" spans="2:19" x14ac:dyDescent="0.35">
      <c r="B102" s="116">
        <v>46069</v>
      </c>
      <c r="C102" s="114">
        <v>327</v>
      </c>
      <c r="E102" s="118">
        <v>46069</v>
      </c>
      <c r="F102" s="114">
        <v>1165.4000000000001</v>
      </c>
      <c r="H102" s="118">
        <v>46069</v>
      </c>
      <c r="I102" s="114">
        <v>465.4</v>
      </c>
      <c r="K102" s="118">
        <v>46069</v>
      </c>
      <c r="L102" s="114">
        <v>498</v>
      </c>
      <c r="N102" s="118">
        <v>46069</v>
      </c>
      <c r="O102" s="114">
        <v>2319</v>
      </c>
      <c r="R102" s="118">
        <v>46069</v>
      </c>
      <c r="S102" s="114">
        <v>23890</v>
      </c>
    </row>
    <row r="103" spans="2:19" x14ac:dyDescent="0.35">
      <c r="B103" s="116">
        <v>46076</v>
      </c>
      <c r="C103" s="114">
        <v>313.60000000000002</v>
      </c>
      <c r="E103" s="118">
        <v>46076</v>
      </c>
      <c r="F103" s="114">
        <v>1152.5999999999999</v>
      </c>
      <c r="H103" s="118">
        <v>46076</v>
      </c>
      <c r="I103" s="114">
        <v>452.6</v>
      </c>
      <c r="K103" s="118">
        <v>46076</v>
      </c>
      <c r="L103" s="114">
        <v>490.6</v>
      </c>
      <c r="N103" s="118">
        <v>46076</v>
      </c>
      <c r="O103" s="114">
        <v>2345.4</v>
      </c>
      <c r="R103" s="118">
        <v>46076</v>
      </c>
      <c r="S103" s="114">
        <v>24045.4</v>
      </c>
    </row>
    <row r="104" spans="2:19" x14ac:dyDescent="0.35">
      <c r="B104" s="116">
        <v>46083</v>
      </c>
      <c r="C104" s="114">
        <v>309.7</v>
      </c>
      <c r="E104" s="118">
        <v>46083</v>
      </c>
      <c r="F104" s="114">
        <v>1138.75</v>
      </c>
      <c r="H104" s="118">
        <v>46083</v>
      </c>
      <c r="I104" s="114">
        <v>438.75</v>
      </c>
      <c r="K104" s="118">
        <v>46083</v>
      </c>
      <c r="L104" s="114">
        <v>485.7</v>
      </c>
      <c r="N104" s="118">
        <v>46083</v>
      </c>
      <c r="O104" s="114">
        <v>2320.6</v>
      </c>
      <c r="R104" s="118">
        <v>46083</v>
      </c>
      <c r="S104" s="114">
        <v>23820.6</v>
      </c>
    </row>
    <row r="105" spans="2:19" x14ac:dyDescent="0.35">
      <c r="B105" s="116">
        <v>46090</v>
      </c>
      <c r="C105" s="114">
        <v>301.45</v>
      </c>
      <c r="E105" s="118">
        <v>46090</v>
      </c>
      <c r="F105" s="114">
        <v>1125.9000000000001</v>
      </c>
      <c r="H105" s="118">
        <v>46090</v>
      </c>
      <c r="I105" s="114">
        <v>425.9</v>
      </c>
      <c r="K105" s="118">
        <v>46090</v>
      </c>
      <c r="L105" s="114">
        <v>471.85</v>
      </c>
      <c r="N105" s="118">
        <v>46090</v>
      </c>
      <c r="O105" s="114">
        <v>2194.6</v>
      </c>
      <c r="R105" s="118">
        <v>46090</v>
      </c>
      <c r="S105" s="114">
        <v>22450.45</v>
      </c>
    </row>
    <row r="106" spans="2:19" x14ac:dyDescent="0.35">
      <c r="B106" s="116">
        <v>46097</v>
      </c>
      <c r="C106" s="114">
        <v>299.95</v>
      </c>
      <c r="E106" s="118">
        <v>46097</v>
      </c>
      <c r="F106" s="114">
        <v>1118.4000000000001</v>
      </c>
      <c r="H106" s="118">
        <v>46097</v>
      </c>
      <c r="I106" s="114">
        <v>418.4</v>
      </c>
      <c r="K106" s="118">
        <v>46097</v>
      </c>
      <c r="L106" s="114">
        <v>468.95</v>
      </c>
      <c r="N106" s="118">
        <v>46097</v>
      </c>
      <c r="O106" s="114">
        <v>2161.4</v>
      </c>
      <c r="R106" s="118">
        <v>46097</v>
      </c>
      <c r="S106" s="114">
        <v>22120.400000000001</v>
      </c>
    </row>
    <row r="107" spans="2:19" x14ac:dyDescent="0.35">
      <c r="B107" s="116">
        <v>46104</v>
      </c>
      <c r="C107" s="114">
        <v>294.7</v>
      </c>
      <c r="E107" s="118">
        <v>46104</v>
      </c>
      <c r="F107" s="114">
        <v>1105.5999999999999</v>
      </c>
      <c r="H107" s="118">
        <v>46104</v>
      </c>
      <c r="I107" s="114">
        <v>405.6</v>
      </c>
      <c r="K107" s="118">
        <v>46104</v>
      </c>
      <c r="L107" s="114">
        <v>465.7</v>
      </c>
      <c r="N107" s="118">
        <v>46104</v>
      </c>
      <c r="O107" s="114">
        <v>2150</v>
      </c>
      <c r="R107" s="118">
        <v>46104</v>
      </c>
      <c r="S107" s="114">
        <v>21950</v>
      </c>
    </row>
    <row r="108" spans="2:19" x14ac:dyDescent="0.35">
      <c r="B108" s="116">
        <v>46111</v>
      </c>
      <c r="C108" s="114">
        <v>292.85000000000002</v>
      </c>
      <c r="E108" s="118">
        <v>46111</v>
      </c>
      <c r="F108" s="114">
        <v>1098.2</v>
      </c>
      <c r="H108" s="118">
        <v>46111</v>
      </c>
      <c r="I108" s="114">
        <v>398.2</v>
      </c>
      <c r="K108" s="118">
        <v>46111</v>
      </c>
      <c r="L108" s="114">
        <v>462.8</v>
      </c>
      <c r="N108" s="118">
        <v>46111</v>
      </c>
      <c r="O108" s="114">
        <v>2143.9</v>
      </c>
      <c r="R108" s="118">
        <v>46111</v>
      </c>
      <c r="S108" s="114">
        <v>21880.9</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4BF99-03E7-42D4-8537-F5AD735DCA15}">
  <dimension ref="B2:M29"/>
  <sheetViews>
    <sheetView topLeftCell="A14" zoomScale="77" workbookViewId="0">
      <selection activeCell="D71" sqref="D71"/>
    </sheetView>
  </sheetViews>
  <sheetFormatPr defaultRowHeight="14.5" x14ac:dyDescent="0.35"/>
  <cols>
    <col min="2" max="2" width="5.1796875" bestFit="1" customWidth="1"/>
    <col min="3" max="3" width="18.453125" bestFit="1" customWidth="1"/>
    <col min="4" max="4" width="10.1796875" bestFit="1" customWidth="1"/>
    <col min="5" max="5" width="17" customWidth="1"/>
    <col min="6" max="6" width="15.7265625" customWidth="1"/>
    <col min="7" max="7" width="10.08984375" bestFit="1" customWidth="1"/>
    <col min="8" max="8" width="13.81640625" bestFit="1" customWidth="1"/>
    <col min="9" max="10" width="13.81640625" customWidth="1"/>
    <col min="11" max="11" width="10.7265625" bestFit="1" customWidth="1"/>
    <col min="12" max="12" width="14.90625" bestFit="1" customWidth="1"/>
    <col min="13" max="13" width="15.36328125" customWidth="1"/>
  </cols>
  <sheetData>
    <row r="2" spans="2:13" x14ac:dyDescent="0.35">
      <c r="B2" t="s">
        <v>294</v>
      </c>
      <c r="C2" t="s">
        <v>295</v>
      </c>
      <c r="D2" t="s">
        <v>296</v>
      </c>
      <c r="E2" t="s">
        <v>381</v>
      </c>
      <c r="F2" t="s">
        <v>408</v>
      </c>
      <c r="G2" t="s">
        <v>298</v>
      </c>
      <c r="H2" t="s">
        <v>382</v>
      </c>
      <c r="I2" t="s">
        <v>373</v>
      </c>
      <c r="J2" t="s">
        <v>409</v>
      </c>
      <c r="K2" t="s">
        <v>383</v>
      </c>
      <c r="L2" t="s">
        <v>384</v>
      </c>
      <c r="M2" t="s">
        <v>385</v>
      </c>
    </row>
    <row r="3" spans="2:13" x14ac:dyDescent="0.35">
      <c r="B3">
        <v>3</v>
      </c>
      <c r="C3" t="s">
        <v>387</v>
      </c>
      <c r="D3" s="87">
        <v>2133.1999999999998</v>
      </c>
      <c r="E3" s="87">
        <v>234.96</v>
      </c>
      <c r="F3" s="87">
        <f t="shared" ref="F3:F13" si="0">E3*D3</f>
        <v>501216.67199999996</v>
      </c>
      <c r="G3" s="87">
        <v>1775</v>
      </c>
      <c r="H3" s="87">
        <v>7554</v>
      </c>
      <c r="I3" s="87">
        <f>G3-H3</f>
        <v>-5779</v>
      </c>
      <c r="J3" s="87">
        <f t="shared" ref="J3:J13" si="1">F3+G3-H3</f>
        <v>495437.67199999996</v>
      </c>
      <c r="K3" s="87">
        <v>64544</v>
      </c>
      <c r="L3" s="87">
        <v>15860</v>
      </c>
      <c r="M3" s="87">
        <v>14540</v>
      </c>
    </row>
    <row r="4" spans="2:13" x14ac:dyDescent="0.35">
      <c r="B4">
        <v>1</v>
      </c>
      <c r="C4" t="s">
        <v>288</v>
      </c>
      <c r="D4" s="87">
        <v>303</v>
      </c>
      <c r="E4" s="87">
        <v>1252.95</v>
      </c>
      <c r="F4" s="87">
        <f t="shared" si="0"/>
        <v>379643.85000000003</v>
      </c>
      <c r="G4" s="87">
        <v>362.97</v>
      </c>
      <c r="H4" s="87">
        <v>4012.36</v>
      </c>
      <c r="I4" s="87">
        <f t="shared" ref="I4:I13" si="2">G4-H4</f>
        <v>-3649.3900000000003</v>
      </c>
      <c r="J4" s="87">
        <f t="shared" si="1"/>
        <v>375994.46</v>
      </c>
      <c r="K4" s="87">
        <v>79808.72</v>
      </c>
      <c r="L4" s="87">
        <v>28479.56</v>
      </c>
      <c r="M4" s="87">
        <v>35356.29</v>
      </c>
    </row>
    <row r="5" spans="2:13" x14ac:dyDescent="0.35">
      <c r="B5">
        <v>7</v>
      </c>
      <c r="C5" t="s">
        <v>391</v>
      </c>
      <c r="D5" s="87">
        <v>1228.7</v>
      </c>
      <c r="E5" s="87">
        <v>192.83</v>
      </c>
      <c r="F5" s="87">
        <f t="shared" si="0"/>
        <v>236930.22100000002</v>
      </c>
      <c r="G5" s="87">
        <v>476.85</v>
      </c>
      <c r="H5" s="87">
        <v>95.65</v>
      </c>
      <c r="I5" s="87">
        <f t="shared" si="2"/>
        <v>381.20000000000005</v>
      </c>
      <c r="J5" s="87">
        <f t="shared" si="1"/>
        <v>237311.42100000003</v>
      </c>
      <c r="K5" s="87">
        <v>21910.69</v>
      </c>
      <c r="L5" s="87">
        <v>4830.1899999999996</v>
      </c>
      <c r="M5" s="87">
        <v>3315.9</v>
      </c>
    </row>
    <row r="6" spans="2:13" x14ac:dyDescent="0.35">
      <c r="B6">
        <v>8</v>
      </c>
      <c r="C6" t="s">
        <v>392</v>
      </c>
      <c r="D6" s="87">
        <v>422.9</v>
      </c>
      <c r="E6" s="87">
        <v>338.21</v>
      </c>
      <c r="F6" s="87">
        <f t="shared" si="0"/>
        <v>143029.00899999999</v>
      </c>
      <c r="G6" s="87">
        <v>2508.1799999999998</v>
      </c>
      <c r="H6" s="87">
        <v>1998.49</v>
      </c>
      <c r="I6" s="87">
        <f t="shared" si="2"/>
        <v>509.68999999999983</v>
      </c>
      <c r="J6" s="87">
        <f t="shared" si="1"/>
        <v>143538.69899999999</v>
      </c>
      <c r="K6" s="87">
        <v>21685.37</v>
      </c>
      <c r="L6" s="87">
        <v>5338.21</v>
      </c>
      <c r="M6" s="87">
        <v>3062.04</v>
      </c>
    </row>
    <row r="7" spans="2:13" x14ac:dyDescent="0.35">
      <c r="B7">
        <v>11</v>
      </c>
      <c r="C7" t="s">
        <v>395</v>
      </c>
      <c r="D7" s="87">
        <v>5475</v>
      </c>
      <c r="E7" s="87">
        <v>24.09</v>
      </c>
      <c r="F7" s="87">
        <f t="shared" si="0"/>
        <v>131892.75</v>
      </c>
      <c r="G7" s="87">
        <v>2196.3000000000002</v>
      </c>
      <c r="H7" s="87">
        <v>312.48</v>
      </c>
      <c r="I7" s="87">
        <f t="shared" si="2"/>
        <v>1883.8200000000002</v>
      </c>
      <c r="J7" s="87">
        <f t="shared" si="1"/>
        <v>133776.56999999998</v>
      </c>
      <c r="K7" s="87">
        <v>18864.86</v>
      </c>
      <c r="L7" s="87">
        <v>3402.26</v>
      </c>
      <c r="M7" s="87">
        <v>2416.46</v>
      </c>
    </row>
    <row r="8" spans="2:13" x14ac:dyDescent="0.35">
      <c r="B8">
        <v>12</v>
      </c>
      <c r="C8" t="s">
        <v>301</v>
      </c>
      <c r="D8" s="87">
        <v>1063.3499999999999</v>
      </c>
      <c r="E8" s="87">
        <v>102.32</v>
      </c>
      <c r="F8" s="87">
        <f t="shared" si="0"/>
        <v>108801.97199999998</v>
      </c>
      <c r="G8" s="87">
        <v>4113.49</v>
      </c>
      <c r="H8" s="87">
        <v>483.06</v>
      </c>
      <c r="I8" s="87">
        <f t="shared" si="2"/>
        <v>3630.43</v>
      </c>
      <c r="J8" s="87">
        <f t="shared" si="1"/>
        <v>112432.40199999999</v>
      </c>
      <c r="K8" s="87">
        <v>15184.02</v>
      </c>
      <c r="L8" s="87">
        <v>3291.51</v>
      </c>
      <c r="M8" s="87">
        <v>1821.6</v>
      </c>
    </row>
    <row r="9" spans="2:13" x14ac:dyDescent="0.35">
      <c r="B9">
        <v>9</v>
      </c>
      <c r="C9" t="s">
        <v>393</v>
      </c>
      <c r="D9" s="87">
        <v>1078</v>
      </c>
      <c r="E9" s="87">
        <v>98.96</v>
      </c>
      <c r="F9" s="87">
        <f t="shared" si="0"/>
        <v>106678.87999999999</v>
      </c>
      <c r="G9" s="87">
        <v>2576.11</v>
      </c>
      <c r="H9" s="87">
        <v>2817.86</v>
      </c>
      <c r="I9" s="87">
        <f t="shared" si="2"/>
        <v>-241.75</v>
      </c>
      <c r="J9" s="87">
        <f t="shared" si="1"/>
        <v>106437.12999999999</v>
      </c>
      <c r="K9" s="87">
        <v>19465.03</v>
      </c>
      <c r="L9" s="87">
        <v>2647.81</v>
      </c>
      <c r="M9" s="87">
        <v>1471.5</v>
      </c>
    </row>
    <row r="10" spans="2:13" x14ac:dyDescent="0.35">
      <c r="B10">
        <v>13</v>
      </c>
      <c r="C10" t="s">
        <v>396</v>
      </c>
      <c r="D10" s="87">
        <v>747.35</v>
      </c>
      <c r="E10" s="87">
        <v>129.81</v>
      </c>
      <c r="F10" s="87">
        <f t="shared" si="0"/>
        <v>97013.503500000006</v>
      </c>
      <c r="G10" s="87">
        <v>575</v>
      </c>
      <c r="H10" s="87">
        <v>777</v>
      </c>
      <c r="I10" s="87">
        <f t="shared" si="2"/>
        <v>-202</v>
      </c>
      <c r="J10" s="87">
        <f t="shared" si="1"/>
        <v>96811.503500000006</v>
      </c>
      <c r="K10" s="87">
        <v>13008</v>
      </c>
      <c r="L10" s="87">
        <v>2327</v>
      </c>
      <c r="M10" s="87">
        <v>1750</v>
      </c>
    </row>
    <row r="11" spans="2:13" x14ac:dyDescent="0.35">
      <c r="B11">
        <v>15</v>
      </c>
      <c r="C11" t="s">
        <v>397</v>
      </c>
      <c r="D11" s="87">
        <v>1249.7</v>
      </c>
      <c r="E11" s="87">
        <v>72.739999999999995</v>
      </c>
      <c r="F11" s="87">
        <f t="shared" si="0"/>
        <v>90903.178</v>
      </c>
      <c r="G11" s="87">
        <v>412</v>
      </c>
      <c r="H11" s="87">
        <v>2030</v>
      </c>
      <c r="I11" s="87">
        <f t="shared" si="2"/>
        <v>-1618</v>
      </c>
      <c r="J11" s="87">
        <f t="shared" si="1"/>
        <v>89285.178</v>
      </c>
      <c r="K11" s="87">
        <v>12919</v>
      </c>
      <c r="L11" s="87">
        <v>2399</v>
      </c>
      <c r="M11" s="87">
        <v>1720</v>
      </c>
    </row>
    <row r="12" spans="2:13" x14ac:dyDescent="0.35">
      <c r="B12">
        <v>14</v>
      </c>
      <c r="C12" t="s">
        <v>302</v>
      </c>
      <c r="D12" s="87">
        <v>429.4</v>
      </c>
      <c r="E12" s="87">
        <v>177.37</v>
      </c>
      <c r="F12" s="87">
        <f t="shared" si="0"/>
        <v>76162.678</v>
      </c>
      <c r="G12" s="87">
        <v>1301.43</v>
      </c>
      <c r="H12" s="87">
        <v>578.01</v>
      </c>
      <c r="I12" s="87">
        <f t="shared" si="2"/>
        <v>723.42000000000007</v>
      </c>
      <c r="J12" s="87">
        <f t="shared" si="1"/>
        <v>76886.097999999998</v>
      </c>
      <c r="K12" s="87">
        <v>12984.69</v>
      </c>
      <c r="L12" s="87">
        <v>2857.67</v>
      </c>
      <c r="M12" s="87">
        <v>1819.42</v>
      </c>
    </row>
    <row r="13" spans="2:13" x14ac:dyDescent="0.35">
      <c r="B13">
        <v>4</v>
      </c>
      <c r="C13" t="s">
        <v>388</v>
      </c>
      <c r="D13" s="87">
        <v>459.7</v>
      </c>
      <c r="E13" s="87">
        <v>108.81</v>
      </c>
      <c r="F13" s="87">
        <f t="shared" si="0"/>
        <v>50019.957000000002</v>
      </c>
      <c r="G13" s="87">
        <v>2895.22</v>
      </c>
      <c r="H13" s="87">
        <v>275.3</v>
      </c>
      <c r="I13" s="87">
        <f t="shared" si="2"/>
        <v>2619.9199999999996</v>
      </c>
      <c r="J13" s="87">
        <f t="shared" si="1"/>
        <v>52639.877</v>
      </c>
      <c r="K13" s="87">
        <v>38718.82</v>
      </c>
      <c r="L13" s="87">
        <v>2088.81</v>
      </c>
      <c r="M13" s="87">
        <v>1649.39</v>
      </c>
    </row>
    <row r="14" spans="2:13" x14ac:dyDescent="0.35">
      <c r="D14" s="87"/>
      <c r="E14" s="87"/>
      <c r="F14" s="87"/>
      <c r="G14" s="87"/>
      <c r="H14" s="87"/>
      <c r="I14" s="87"/>
      <c r="J14" s="87"/>
      <c r="K14" s="87"/>
      <c r="L14" s="87"/>
      <c r="M14" s="87"/>
    </row>
    <row r="15" spans="2:13" x14ac:dyDescent="0.35">
      <c r="D15" s="87"/>
      <c r="E15" s="87"/>
      <c r="F15" s="87"/>
      <c r="G15" s="87"/>
      <c r="H15" s="87"/>
      <c r="I15" s="87"/>
      <c r="J15" s="87"/>
      <c r="K15" s="87"/>
      <c r="L15" s="87"/>
      <c r="M15" s="87"/>
    </row>
    <row r="16" spans="2:13" x14ac:dyDescent="0.35">
      <c r="B16">
        <v>20</v>
      </c>
      <c r="C16" t="s">
        <v>402</v>
      </c>
      <c r="D16" s="87">
        <v>1467.2</v>
      </c>
      <c r="E16" s="87">
        <v>26.44</v>
      </c>
      <c r="F16" s="87">
        <f t="shared" ref="F16:F29" si="3">E16*D16</f>
        <v>38792.768000000004</v>
      </c>
      <c r="G16" s="87">
        <v>776.87</v>
      </c>
      <c r="H16" s="87">
        <v>442.88</v>
      </c>
      <c r="I16" s="87"/>
      <c r="J16" s="87">
        <f t="shared" ref="J16:J29" si="4">F16+G16-H16</f>
        <v>39126.758000000009</v>
      </c>
      <c r="K16" s="87">
        <v>9312.85</v>
      </c>
      <c r="L16" s="87">
        <v>876.67</v>
      </c>
      <c r="M16" s="87">
        <v>409.28</v>
      </c>
    </row>
    <row r="17" spans="2:13" x14ac:dyDescent="0.35">
      <c r="B17">
        <v>23</v>
      </c>
      <c r="C17" t="s">
        <v>405</v>
      </c>
      <c r="D17" s="87">
        <v>2034.8</v>
      </c>
      <c r="E17" s="87">
        <v>15.6</v>
      </c>
      <c r="F17" s="87">
        <f t="shared" si="3"/>
        <v>31742.879999999997</v>
      </c>
      <c r="G17" s="87">
        <v>175.26</v>
      </c>
      <c r="H17" s="87">
        <v>30.3</v>
      </c>
      <c r="I17" s="87"/>
      <c r="J17" s="87">
        <f t="shared" si="4"/>
        <v>31887.839999999997</v>
      </c>
      <c r="K17" s="87">
        <v>6177.23</v>
      </c>
      <c r="L17" s="87">
        <v>1441.51</v>
      </c>
      <c r="M17" s="87">
        <v>1284.17</v>
      </c>
    </row>
    <row r="18" spans="2:13" x14ac:dyDescent="0.35">
      <c r="B18">
        <v>2</v>
      </c>
      <c r="C18" t="s">
        <v>386</v>
      </c>
      <c r="D18" s="87">
        <v>177.1</v>
      </c>
      <c r="E18" s="87">
        <v>129.97</v>
      </c>
      <c r="F18" s="87">
        <f t="shared" si="3"/>
        <v>23017.686999999998</v>
      </c>
      <c r="G18" s="87">
        <v>1095.97</v>
      </c>
      <c r="H18" s="87">
        <v>2325.14</v>
      </c>
      <c r="I18" s="87"/>
      <c r="J18" s="87">
        <f t="shared" si="4"/>
        <v>21788.517</v>
      </c>
      <c r="K18" s="87">
        <v>71495.48</v>
      </c>
      <c r="L18" s="87">
        <v>2724.36</v>
      </c>
      <c r="M18" s="87">
        <v>942.49</v>
      </c>
    </row>
    <row r="19" spans="2:13" x14ac:dyDescent="0.35">
      <c r="B19">
        <v>18</v>
      </c>
      <c r="C19" t="s">
        <v>400</v>
      </c>
      <c r="D19" s="87">
        <v>909.25</v>
      </c>
      <c r="E19" s="87">
        <v>22.27</v>
      </c>
      <c r="F19" s="87">
        <f t="shared" si="3"/>
        <v>20248.997500000001</v>
      </c>
      <c r="G19" s="87">
        <v>2009.95</v>
      </c>
      <c r="H19" s="87">
        <v>61.84</v>
      </c>
      <c r="I19" s="87"/>
      <c r="J19" s="87">
        <f t="shared" si="4"/>
        <v>22197.107500000002</v>
      </c>
      <c r="K19" s="87">
        <v>9441.19</v>
      </c>
      <c r="L19" s="87">
        <v>1026.99</v>
      </c>
      <c r="M19" s="87">
        <v>385.04</v>
      </c>
    </row>
    <row r="20" spans="2:13" x14ac:dyDescent="0.35">
      <c r="B20">
        <v>5</v>
      </c>
      <c r="C20" t="s">
        <v>389</v>
      </c>
      <c r="D20" s="87">
        <v>830.7</v>
      </c>
      <c r="E20" s="87">
        <v>17.79</v>
      </c>
      <c r="F20" s="87">
        <f t="shared" si="3"/>
        <v>14778.153</v>
      </c>
      <c r="G20" s="87">
        <v>2665.73</v>
      </c>
      <c r="H20" s="87">
        <v>3691.01</v>
      </c>
      <c r="I20" s="87"/>
      <c r="J20" s="87">
        <f t="shared" si="4"/>
        <v>13752.873000000001</v>
      </c>
      <c r="K20" s="87">
        <v>37474.82</v>
      </c>
      <c r="L20" s="87">
        <v>2883.24</v>
      </c>
      <c r="M20" s="87">
        <v>2207.06</v>
      </c>
    </row>
    <row r="21" spans="2:13" x14ac:dyDescent="0.35">
      <c r="B21">
        <v>16</v>
      </c>
      <c r="C21" t="s">
        <v>398</v>
      </c>
      <c r="D21" s="87">
        <v>405.15</v>
      </c>
      <c r="E21" s="87">
        <v>34.729999999999997</v>
      </c>
      <c r="F21" s="87">
        <f t="shared" si="3"/>
        <v>14070.859499999999</v>
      </c>
      <c r="G21" s="87">
        <v>1804.46</v>
      </c>
      <c r="H21" s="87">
        <v>144.16</v>
      </c>
      <c r="I21" s="87"/>
      <c r="J21" s="87">
        <f t="shared" si="4"/>
        <v>15731.159499999998</v>
      </c>
      <c r="K21" s="87">
        <v>10267.219999999999</v>
      </c>
      <c r="L21" s="87">
        <v>1092.56</v>
      </c>
      <c r="M21" s="87">
        <v>650.22</v>
      </c>
    </row>
    <row r="22" spans="2:13" x14ac:dyDescent="0.35">
      <c r="B22">
        <v>17</v>
      </c>
      <c r="C22" t="s">
        <v>399</v>
      </c>
      <c r="D22" s="87">
        <v>586.9</v>
      </c>
      <c r="E22" s="87">
        <v>19.23</v>
      </c>
      <c r="F22" s="87">
        <f t="shared" si="3"/>
        <v>11286.087</v>
      </c>
      <c r="G22" s="87">
        <v>2158.5700000000002</v>
      </c>
      <c r="H22" s="87">
        <v>39.33</v>
      </c>
      <c r="I22" s="87"/>
      <c r="J22" s="87">
        <f t="shared" si="4"/>
        <v>13405.326999999999</v>
      </c>
      <c r="K22" s="87">
        <v>10033.67</v>
      </c>
      <c r="L22" s="87">
        <v>917.57</v>
      </c>
      <c r="M22" s="87">
        <v>409</v>
      </c>
    </row>
    <row r="23" spans="2:13" x14ac:dyDescent="0.35">
      <c r="B23">
        <v>10</v>
      </c>
      <c r="C23" t="s">
        <v>394</v>
      </c>
      <c r="D23" s="87">
        <v>1445.4</v>
      </c>
      <c r="E23" s="87">
        <v>6.98</v>
      </c>
      <c r="F23" s="87">
        <f t="shared" si="3"/>
        <v>10088.892000000002</v>
      </c>
      <c r="G23" s="87">
        <v>2463.63</v>
      </c>
      <c r="H23" s="87">
        <v>542.79999999999995</v>
      </c>
      <c r="I23" s="87"/>
      <c r="J23" s="87">
        <f t="shared" si="4"/>
        <v>12009.722000000002</v>
      </c>
      <c r="K23" s="87">
        <v>19239.45</v>
      </c>
      <c r="L23" s="87">
        <v>3550.02</v>
      </c>
      <c r="M23" s="87">
        <v>2303.23</v>
      </c>
    </row>
    <row r="24" spans="2:13" x14ac:dyDescent="0.35">
      <c r="B24">
        <v>24</v>
      </c>
      <c r="C24" t="s">
        <v>406</v>
      </c>
      <c r="D24" s="87">
        <v>477.7</v>
      </c>
      <c r="E24" s="87">
        <v>20.2</v>
      </c>
      <c r="F24" s="87">
        <f t="shared" si="3"/>
        <v>9649.5399999999991</v>
      </c>
      <c r="G24" s="87">
        <v>774.4</v>
      </c>
      <c r="H24" s="87">
        <v>3.42</v>
      </c>
      <c r="I24" s="87"/>
      <c r="J24" s="87">
        <f t="shared" si="4"/>
        <v>10420.519999999999</v>
      </c>
      <c r="K24" s="87">
        <v>6170.83</v>
      </c>
      <c r="L24" s="87">
        <v>773.65</v>
      </c>
      <c r="M24" s="87">
        <v>448.01</v>
      </c>
    </row>
    <row r="25" spans="2:13" x14ac:dyDescent="0.35">
      <c r="B25">
        <v>22</v>
      </c>
      <c r="C25" t="s">
        <v>404</v>
      </c>
      <c r="D25" s="87">
        <v>382.75</v>
      </c>
      <c r="E25" s="87">
        <v>21.89</v>
      </c>
      <c r="F25" s="87">
        <f t="shared" si="3"/>
        <v>8378.3975000000009</v>
      </c>
      <c r="G25" s="87">
        <v>768.09</v>
      </c>
      <c r="H25" s="87">
        <v>54.73</v>
      </c>
      <c r="I25" s="87"/>
      <c r="J25" s="87">
        <f t="shared" si="4"/>
        <v>9091.7575000000015</v>
      </c>
      <c r="K25" s="87">
        <v>6411.8</v>
      </c>
      <c r="L25" s="87">
        <v>535.54999999999995</v>
      </c>
      <c r="M25" s="87">
        <v>288.38</v>
      </c>
    </row>
    <row r="26" spans="2:13" x14ac:dyDescent="0.35">
      <c r="B26">
        <v>25</v>
      </c>
      <c r="C26" t="s">
        <v>407</v>
      </c>
      <c r="D26" s="87">
        <v>325.95</v>
      </c>
      <c r="E26" s="87">
        <v>22.89</v>
      </c>
      <c r="F26" s="87">
        <f t="shared" si="3"/>
        <v>7460.9955</v>
      </c>
      <c r="G26" s="87">
        <v>70.989999999999995</v>
      </c>
      <c r="H26" s="87">
        <v>462.18</v>
      </c>
      <c r="I26" s="87"/>
      <c r="J26" s="87">
        <f t="shared" si="4"/>
        <v>7069.8054999999995</v>
      </c>
      <c r="K26" s="87">
        <v>6014.61</v>
      </c>
      <c r="L26" s="87">
        <v>735.18</v>
      </c>
      <c r="M26" s="87">
        <v>646.87</v>
      </c>
    </row>
    <row r="27" spans="2:13" x14ac:dyDescent="0.35">
      <c r="B27">
        <v>6</v>
      </c>
      <c r="C27" t="s">
        <v>390</v>
      </c>
      <c r="D27" s="87">
        <v>199.88</v>
      </c>
      <c r="E27" s="87">
        <v>29.51</v>
      </c>
      <c r="F27" s="87">
        <f t="shared" si="3"/>
        <v>5898.4588000000003</v>
      </c>
      <c r="G27" s="87">
        <v>585.98</v>
      </c>
      <c r="H27" s="87">
        <v>396.14</v>
      </c>
      <c r="I27" s="87"/>
      <c r="J27" s="87">
        <f t="shared" si="4"/>
        <v>6088.2987999999996</v>
      </c>
      <c r="K27" s="87">
        <v>23338.94</v>
      </c>
      <c r="L27" s="87">
        <v>562.21</v>
      </c>
      <c r="M27" s="87">
        <v>299.17</v>
      </c>
    </row>
    <row r="28" spans="2:13" x14ac:dyDescent="0.35">
      <c r="B28">
        <v>19</v>
      </c>
      <c r="C28" t="s">
        <v>401</v>
      </c>
      <c r="D28" s="87">
        <v>27.53</v>
      </c>
      <c r="E28" s="87">
        <v>212.85</v>
      </c>
      <c r="F28" s="87">
        <f t="shared" si="3"/>
        <v>5859.7605000000003</v>
      </c>
      <c r="G28" s="87">
        <v>6266.1</v>
      </c>
      <c r="H28" s="87">
        <v>79</v>
      </c>
      <c r="I28" s="87"/>
      <c r="J28" s="87">
        <f t="shared" si="4"/>
        <v>12046.860500000001</v>
      </c>
      <c r="K28" s="87">
        <v>9397.7000000000007</v>
      </c>
      <c r="L28" s="87">
        <v>735.64</v>
      </c>
      <c r="M28" s="87">
        <v>-577.9</v>
      </c>
    </row>
    <row r="29" spans="2:13" x14ac:dyDescent="0.35">
      <c r="B29">
        <v>21</v>
      </c>
      <c r="C29" t="s">
        <v>403</v>
      </c>
      <c r="D29" s="87">
        <v>21.96</v>
      </c>
      <c r="E29" s="87">
        <v>50.08</v>
      </c>
      <c r="F29" s="87">
        <f t="shared" si="3"/>
        <v>1099.7568000000001</v>
      </c>
      <c r="G29" s="87">
        <v>627.11</v>
      </c>
      <c r="H29" s="87">
        <v>94.29</v>
      </c>
      <c r="I29" s="87"/>
      <c r="J29" s="87">
        <f t="shared" si="4"/>
        <v>1632.5768000000003</v>
      </c>
      <c r="K29" s="87">
        <v>6836.96</v>
      </c>
      <c r="L29" s="87">
        <v>186.49</v>
      </c>
      <c r="M29" s="87">
        <v>169.32</v>
      </c>
    </row>
  </sheetData>
  <autoFilter ref="B2:M29" xr:uid="{BD94BF99-03E7-42D4-8537-F5AD735DCA15}">
    <sortState xmlns:xlrd2="http://schemas.microsoft.com/office/spreadsheetml/2017/richdata2" ref="B3:M29">
      <sortCondition descending="1" ref="F2:F29"/>
    </sortState>
  </autoFilter>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3152F-FBCC-4CCB-8784-95EF7E80E0F6}">
  <sheetPr>
    <tabColor rgb="FF002060"/>
  </sheetPr>
  <dimension ref="A1"/>
  <sheetViews>
    <sheetView workbookViewId="0">
      <selection activeCell="D71" sqref="D71"/>
    </sheetView>
  </sheetViews>
  <sheetFormatPr defaultRowHeight="14.5" x14ac:dyDescent="0.35"/>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2ECA2-1985-4397-B0A7-BC3845A6A4B8}">
  <dimension ref="A2:L7606"/>
  <sheetViews>
    <sheetView showGridLines="0" tabSelected="1" view="pageBreakPreview" topLeftCell="A6965" zoomScale="60" zoomScaleNormal="71" workbookViewId="0">
      <selection activeCell="D71" sqref="D71"/>
    </sheetView>
  </sheetViews>
  <sheetFormatPr defaultRowHeight="14.5" x14ac:dyDescent="0.35"/>
  <cols>
    <col min="1" max="1" width="1.81640625" customWidth="1"/>
    <col min="2" max="2" width="10.08984375" bestFit="1" customWidth="1"/>
    <col min="3" max="3" width="13.08984375" customWidth="1"/>
    <col min="4" max="4" width="12.453125" customWidth="1"/>
    <col min="5" max="5" width="15.7265625" bestFit="1" customWidth="1"/>
    <col min="8" max="8" width="11.36328125" customWidth="1"/>
    <col min="9" max="9" width="10.36328125" customWidth="1"/>
    <col min="10" max="10" width="11.54296875" customWidth="1"/>
    <col min="11" max="11" width="9.90625" customWidth="1"/>
    <col min="12" max="12" width="12.36328125" customWidth="1"/>
  </cols>
  <sheetData>
    <row r="2" spans="1:12" ht="3.5" customHeight="1" thickBot="1" x14ac:dyDescent="0.4"/>
    <row r="3" spans="1:12" ht="28.5" x14ac:dyDescent="0.65">
      <c r="B3" s="206" t="str">
        <f>Comps_Val!B3</f>
        <v>HINDUSTAN UNILEVER LTD</v>
      </c>
      <c r="C3" s="207"/>
      <c r="D3" s="207"/>
      <c r="E3" s="207"/>
      <c r="F3" s="207"/>
      <c r="G3" s="207"/>
      <c r="H3" s="207"/>
      <c r="I3" s="207"/>
      <c r="J3" s="207"/>
      <c r="K3" s="207"/>
      <c r="L3" s="207"/>
    </row>
    <row r="4" spans="1:12" ht="15" thickBot="1" x14ac:dyDescent="0.4">
      <c r="B4" s="208" t="str">
        <f>Comps_Val!B4</f>
        <v>(HINDUNILVR | BSE Code: 500696)</v>
      </c>
      <c r="C4" s="208"/>
      <c r="D4" s="208"/>
      <c r="E4" s="208"/>
      <c r="F4" s="208"/>
      <c r="G4" s="208"/>
      <c r="H4" s="208"/>
      <c r="I4" s="208"/>
      <c r="J4" s="208"/>
      <c r="K4" s="208"/>
      <c r="L4" s="208"/>
    </row>
    <row r="5" spans="1:12" ht="3" customHeight="1" x14ac:dyDescent="0.35"/>
    <row r="6" spans="1:12" x14ac:dyDescent="0.35">
      <c r="B6" s="290" t="s">
        <v>16379</v>
      </c>
      <c r="C6" s="290"/>
      <c r="D6" s="290"/>
      <c r="E6" s="290"/>
      <c r="F6" s="290"/>
      <c r="G6" s="290"/>
      <c r="H6" s="290"/>
      <c r="I6" s="290"/>
      <c r="J6" s="290"/>
      <c r="K6" s="290"/>
      <c r="L6" s="290"/>
    </row>
    <row r="8" spans="1:12" x14ac:dyDescent="0.35">
      <c r="A8" t="s">
        <v>58</v>
      </c>
      <c r="B8" s="276" t="s">
        <v>303</v>
      </c>
      <c r="C8" s="277" t="s">
        <v>307</v>
      </c>
      <c r="D8" s="222" t="s">
        <v>8032</v>
      </c>
      <c r="E8" s="222" t="s">
        <v>8033</v>
      </c>
      <c r="F8" s="227"/>
      <c r="G8" s="204" t="s">
        <v>8034</v>
      </c>
      <c r="H8" s="204"/>
      <c r="I8" s="204"/>
      <c r="J8" s="204"/>
      <c r="K8" s="204"/>
      <c r="L8" s="204"/>
    </row>
    <row r="9" spans="1:12" x14ac:dyDescent="0.35">
      <c r="B9" s="45" t="s">
        <v>4839</v>
      </c>
      <c r="C9" s="146">
        <v>468.73348999023438</v>
      </c>
      <c r="D9" s="112">
        <f t="shared" ref="D9:D72" si="0">(C9-C10)/C10</f>
        <v>-0.7878355686527504</v>
      </c>
      <c r="E9" s="112">
        <v>0.17382122913652243</v>
      </c>
    </row>
    <row r="10" spans="1:12" x14ac:dyDescent="0.35">
      <c r="B10" s="45" t="s">
        <v>6544</v>
      </c>
      <c r="C10" s="146">
        <v>2209.29345703125</v>
      </c>
      <c r="D10" s="112">
        <f t="shared" si="0"/>
        <v>14.88443269544703</v>
      </c>
      <c r="E10" s="112">
        <v>0.13499830394922996</v>
      </c>
      <c r="G10" s="62" t="s">
        <v>146</v>
      </c>
      <c r="H10" s="62"/>
      <c r="I10" s="62"/>
      <c r="J10" s="62"/>
      <c r="K10" s="62"/>
      <c r="L10" s="139">
        <f>AVERAGE(E8:E7606)</f>
        <v>7.0734081674584998E-4</v>
      </c>
    </row>
    <row r="11" spans="1:12" x14ac:dyDescent="0.35">
      <c r="B11" s="45" t="s">
        <v>1582</v>
      </c>
      <c r="C11" s="146">
        <v>139.08544921875</v>
      </c>
      <c r="D11" s="112">
        <f t="shared" si="0"/>
        <v>0.24297471615090541</v>
      </c>
      <c r="E11" s="112">
        <v>0.11928453054684807</v>
      </c>
      <c r="G11" s="62" t="s">
        <v>8035</v>
      </c>
      <c r="H11" s="62"/>
      <c r="I11" s="62"/>
      <c r="J11" s="62"/>
      <c r="K11" s="62"/>
      <c r="L11" s="139">
        <f>_xlfn.STDEV.S(E9:E7606)</f>
        <v>1.7939548868792513E-2</v>
      </c>
    </row>
    <row r="12" spans="1:12" x14ac:dyDescent="0.35">
      <c r="B12" s="45" t="s">
        <v>1258</v>
      </c>
      <c r="C12" s="146">
        <v>111.8972473144531</v>
      </c>
      <c r="D12" s="112">
        <f t="shared" si="0"/>
        <v>-0.93964499696533588</v>
      </c>
      <c r="E12" s="112">
        <v>0.11773485672183201</v>
      </c>
      <c r="G12" s="62" t="s">
        <v>8036</v>
      </c>
      <c r="H12" s="62"/>
      <c r="I12" s="62"/>
      <c r="J12" s="62"/>
      <c r="K12" s="62"/>
      <c r="L12" s="139">
        <f>MIN(E9:E7606)</f>
        <v>-0.15083029527444797</v>
      </c>
    </row>
    <row r="13" spans="1:12" x14ac:dyDescent="0.35">
      <c r="B13" s="45" t="s">
        <v>6534</v>
      </c>
      <c r="C13" s="146">
        <v>1853.984619140625</v>
      </c>
      <c r="D13" s="112">
        <f t="shared" si="0"/>
        <v>13.434088486454181</v>
      </c>
      <c r="E13" s="112">
        <v>0.11608540655384396</v>
      </c>
      <c r="G13" s="62" t="s">
        <v>8037</v>
      </c>
      <c r="H13" s="62"/>
      <c r="I13" s="62"/>
      <c r="J13" s="62"/>
      <c r="K13" s="62"/>
      <c r="L13" s="139">
        <f>MAX(E9:E7606)</f>
        <v>0.17382122913652243</v>
      </c>
    </row>
    <row r="14" spans="1:12" x14ac:dyDescent="0.35">
      <c r="B14" s="45" t="s">
        <v>1780</v>
      </c>
      <c r="C14" s="146">
        <v>128.44486999511719</v>
      </c>
      <c r="D14" s="112">
        <f t="shared" si="0"/>
        <v>-4.0847291365593862E-2</v>
      </c>
      <c r="E14" s="112">
        <v>0.11423758549115354</v>
      </c>
      <c r="G14" s="62" t="s">
        <v>8040</v>
      </c>
      <c r="H14" s="62"/>
      <c r="I14" s="62"/>
      <c r="J14" s="62"/>
      <c r="K14" s="62"/>
      <c r="L14" s="139">
        <v>2166.1</v>
      </c>
    </row>
    <row r="15" spans="1:12" x14ac:dyDescent="0.35">
      <c r="B15" s="45" t="s">
        <v>1566</v>
      </c>
      <c r="C15" s="146">
        <v>133.91493225097659</v>
      </c>
      <c r="D15" s="112">
        <f t="shared" si="0"/>
        <v>-0.75894509168890645</v>
      </c>
      <c r="E15" s="112">
        <v>0.10247300063570033</v>
      </c>
    </row>
    <row r="16" spans="1:12" x14ac:dyDescent="0.35">
      <c r="B16" s="45" t="s">
        <v>4894</v>
      </c>
      <c r="C16" s="146">
        <v>555.53704833984375</v>
      </c>
      <c r="D16" s="112">
        <f t="shared" si="0"/>
        <v>3.4849096746083319</v>
      </c>
      <c r="E16" s="112">
        <v>9.9421862262304553E-2</v>
      </c>
      <c r="G16" s="72" t="s">
        <v>8038</v>
      </c>
      <c r="H16" s="72" t="s">
        <v>8043</v>
      </c>
      <c r="I16" s="145" t="s">
        <v>8039</v>
      </c>
      <c r="J16" s="145" t="s">
        <v>8041</v>
      </c>
      <c r="K16" s="145" t="s">
        <v>8042</v>
      </c>
      <c r="L16" s="104"/>
    </row>
    <row r="17" spans="2:11" x14ac:dyDescent="0.35">
      <c r="B17" s="45" t="s">
        <v>3324</v>
      </c>
      <c r="C17" s="146">
        <v>123.86805725097661</v>
      </c>
      <c r="D17" s="112">
        <f t="shared" si="0"/>
        <v>-0.18643317166526749</v>
      </c>
      <c r="E17" s="112">
        <v>9.862529347408884E-2</v>
      </c>
      <c r="G17" s="143">
        <v>0.05</v>
      </c>
      <c r="H17" s="143">
        <f>100%-G17</f>
        <v>0.95</v>
      </c>
      <c r="I17" s="25">
        <f>_xlfn.PERCENTILE.INC(E9:E7606,G17)</f>
        <v>-2.5817103270406917E-2</v>
      </c>
      <c r="J17" s="144">
        <f>$L$14*(1-(-I17))</f>
        <v>2110.1775726059714</v>
      </c>
      <c r="K17" s="144">
        <f>$L$14-J17</f>
        <v>55.922427394028546</v>
      </c>
    </row>
    <row r="18" spans="2:11" x14ac:dyDescent="0.35">
      <c r="B18" s="45" t="s">
        <v>3154</v>
      </c>
      <c r="C18" s="146">
        <v>152.2530822753906</v>
      </c>
      <c r="D18" s="112">
        <f t="shared" si="0"/>
        <v>0.16074679162052224</v>
      </c>
      <c r="E18" s="112">
        <v>9.3057210005764335E-2</v>
      </c>
      <c r="G18" s="140">
        <v>0.01</v>
      </c>
      <c r="H18" s="140">
        <f t="shared" ref="H18:H19" si="1">100%-G18</f>
        <v>0.99</v>
      </c>
      <c r="I18" s="141">
        <f>_xlfn.PERCENTILE.INC(E10:E7607,G18)</f>
        <v>-4.527470565732658E-2</v>
      </c>
      <c r="J18" s="142">
        <f t="shared" ref="J18:J20" si="2">$L$14*(1-(-I18))</f>
        <v>2068.0304600756649</v>
      </c>
      <c r="K18" s="142">
        <f t="shared" ref="K18:K20" si="3">$L$14-J18</f>
        <v>98.069539924335004</v>
      </c>
    </row>
    <row r="19" spans="2:11" x14ac:dyDescent="0.35">
      <c r="B19" s="45" t="s">
        <v>1940</v>
      </c>
      <c r="C19" s="146">
        <v>131.168212890625</v>
      </c>
      <c r="D19" s="112">
        <f t="shared" si="0"/>
        <v>-0.92592415396646643</v>
      </c>
      <c r="E19" s="112">
        <v>8.8089499318127928E-2</v>
      </c>
      <c r="G19" s="82">
        <v>5.0000000000000001E-3</v>
      </c>
      <c r="H19" s="140">
        <f t="shared" si="1"/>
        <v>0.995</v>
      </c>
      <c r="I19" s="141">
        <f>_xlfn.PERCENTILE.INC(E11:E7608,G19)</f>
        <v>-5.4593855515367946E-2</v>
      </c>
      <c r="J19" s="142">
        <f t="shared" si="2"/>
        <v>2047.8442495681613</v>
      </c>
      <c r="K19" s="142">
        <f t="shared" si="3"/>
        <v>118.25575043183858</v>
      </c>
    </row>
    <row r="20" spans="2:11" x14ac:dyDescent="0.35">
      <c r="B20" s="45" t="s">
        <v>6411</v>
      </c>
      <c r="C20" s="146">
        <v>1770.728515625</v>
      </c>
      <c r="D20" s="112">
        <f t="shared" si="0"/>
        <v>-3.367351948609907E-2</v>
      </c>
      <c r="E20" s="112">
        <v>8.6608796329242177E-2</v>
      </c>
      <c r="G20" s="81">
        <v>0.1</v>
      </c>
      <c r="H20" s="140">
        <f>100%-G20</f>
        <v>0.9</v>
      </c>
      <c r="I20" s="141">
        <f>_xlfn.PERCENTILE.INC(E12:E7609,G20)</f>
        <v>-1.8397835534719742E-2</v>
      </c>
      <c r="J20" s="142">
        <f t="shared" si="2"/>
        <v>2126.2484484482434</v>
      </c>
      <c r="K20" s="142">
        <f t="shared" si="3"/>
        <v>39.851551551756529</v>
      </c>
    </row>
    <row r="21" spans="2:11" x14ac:dyDescent="0.35">
      <c r="B21" s="45" t="s">
        <v>6536</v>
      </c>
      <c r="C21" s="146">
        <v>1832.432983398438</v>
      </c>
      <c r="D21" s="112">
        <f t="shared" si="0"/>
        <v>2.7115725644915272</v>
      </c>
      <c r="E21" s="112">
        <v>8.4585557048268048E-2</v>
      </c>
    </row>
    <row r="22" spans="2:11" x14ac:dyDescent="0.35">
      <c r="B22" s="45" t="s">
        <v>5107</v>
      </c>
      <c r="C22" s="146">
        <v>493.70797729492188</v>
      </c>
      <c r="D22" s="112">
        <f t="shared" si="0"/>
        <v>3.2431945167821836</v>
      </c>
      <c r="E22" s="112">
        <v>8.4284142120657254E-2</v>
      </c>
    </row>
    <row r="23" spans="2:11" x14ac:dyDescent="0.35">
      <c r="B23" s="45" t="s">
        <v>1924</v>
      </c>
      <c r="C23" s="146">
        <v>116.352897644043</v>
      </c>
      <c r="D23" s="112">
        <f t="shared" si="0"/>
        <v>-0.13281301531601666</v>
      </c>
      <c r="E23" s="112">
        <v>8.3466280603329557E-2</v>
      </c>
    </row>
    <row r="24" spans="2:11" x14ac:dyDescent="0.35">
      <c r="B24" s="45" t="s">
        <v>3143</v>
      </c>
      <c r="C24" s="146">
        <v>134.17279052734381</v>
      </c>
      <c r="D24" s="112">
        <f t="shared" si="0"/>
        <v>0.83245327875036079</v>
      </c>
      <c r="E24" s="112">
        <v>8.3176863741465282E-2</v>
      </c>
    </row>
    <row r="25" spans="2:11" x14ac:dyDescent="0.35">
      <c r="B25" s="45" t="s">
        <v>910</v>
      </c>
      <c r="C25" s="146">
        <v>73.220306396484375</v>
      </c>
      <c r="D25" s="112">
        <f t="shared" si="0"/>
        <v>-0.42504742230144299</v>
      </c>
      <c r="E25" s="112">
        <v>8.0833693437345117E-2</v>
      </c>
    </row>
    <row r="26" spans="2:11" x14ac:dyDescent="0.35">
      <c r="B26" s="45" t="s">
        <v>1478</v>
      </c>
      <c r="C26" s="146">
        <v>127.3501663208008</v>
      </c>
      <c r="D26" s="112">
        <f t="shared" si="0"/>
        <v>-0.21276278552252992</v>
      </c>
      <c r="E26" s="112">
        <v>8.0010168582624969E-2</v>
      </c>
    </row>
    <row r="27" spans="2:11" x14ac:dyDescent="0.35">
      <c r="B27" s="45" t="s">
        <v>1514</v>
      </c>
      <c r="C27" s="146">
        <v>161.76847839355469</v>
      </c>
      <c r="D27" s="112">
        <f t="shared" si="0"/>
        <v>8.0009673742441709E-2</v>
      </c>
      <c r="E27" s="112">
        <v>8.0009673742441709E-2</v>
      </c>
    </row>
    <row r="28" spans="2:11" x14ac:dyDescent="0.35">
      <c r="B28" s="45" t="s">
        <v>1513</v>
      </c>
      <c r="C28" s="146">
        <v>149.78428649902341</v>
      </c>
      <c r="D28" s="112">
        <f t="shared" si="0"/>
        <v>3.4596502891912559E-2</v>
      </c>
      <c r="E28" s="112">
        <v>8.000373194224579E-2</v>
      </c>
    </row>
    <row r="29" spans="2:11" x14ac:dyDescent="0.35">
      <c r="B29" s="45" t="s">
        <v>1543</v>
      </c>
      <c r="C29" s="146">
        <v>144.77555847167969</v>
      </c>
      <c r="D29" s="112">
        <f t="shared" si="0"/>
        <v>0.1267037990821557</v>
      </c>
      <c r="E29" s="112">
        <v>8.0003364762062601E-2</v>
      </c>
    </row>
    <row r="30" spans="2:11" x14ac:dyDescent="0.35">
      <c r="B30" s="45" t="s">
        <v>1292</v>
      </c>
      <c r="C30" s="146">
        <v>128.4947814941406</v>
      </c>
      <c r="D30" s="112">
        <f t="shared" si="0"/>
        <v>0.16461804803556324</v>
      </c>
      <c r="E30" s="112">
        <v>8.0002521406465035E-2</v>
      </c>
    </row>
    <row r="31" spans="2:11" x14ac:dyDescent="0.35">
      <c r="B31" s="45" t="s">
        <v>1245</v>
      </c>
      <c r="C31" s="146">
        <v>110.3321228027344</v>
      </c>
      <c r="D31" s="112">
        <f t="shared" si="0"/>
        <v>-0.31095538593439964</v>
      </c>
      <c r="E31" s="112">
        <v>8.0000107541078877E-2</v>
      </c>
    </row>
    <row r="32" spans="2:11" x14ac:dyDescent="0.35">
      <c r="B32" s="45" t="s">
        <v>1530</v>
      </c>
      <c r="C32" s="146">
        <v>160.12333679199219</v>
      </c>
      <c r="D32" s="112">
        <f t="shared" si="0"/>
        <v>0.15455235891866534</v>
      </c>
      <c r="E32" s="112">
        <v>7.9999366028623398E-2</v>
      </c>
    </row>
    <row r="33" spans="2:5" x14ac:dyDescent="0.35">
      <c r="B33" s="45" t="s">
        <v>1512</v>
      </c>
      <c r="C33" s="146">
        <v>138.68867492675781</v>
      </c>
      <c r="D33" s="112">
        <f t="shared" si="0"/>
        <v>2.9749913697515437E-2</v>
      </c>
      <c r="E33" s="112">
        <v>7.9908157142772038E-2</v>
      </c>
    </row>
    <row r="34" spans="2:5" x14ac:dyDescent="0.35">
      <c r="B34" s="45" t="s">
        <v>1430</v>
      </c>
      <c r="C34" s="146">
        <v>134.68190002441409</v>
      </c>
      <c r="D34" s="112">
        <f t="shared" si="0"/>
        <v>0.66535514521152883</v>
      </c>
      <c r="E34" s="112">
        <v>7.9894453976609506E-2</v>
      </c>
    </row>
    <row r="35" spans="2:5" x14ac:dyDescent="0.35">
      <c r="B35" s="45" t="s">
        <v>2619</v>
      </c>
      <c r="C35" s="146">
        <v>80.872779846191406</v>
      </c>
      <c r="D35" s="112">
        <f t="shared" si="0"/>
        <v>-7.7014027872892785E-2</v>
      </c>
      <c r="E35" s="112">
        <v>7.8202825256425385E-2</v>
      </c>
    </row>
    <row r="36" spans="2:5" x14ac:dyDescent="0.35">
      <c r="B36" s="45" t="s">
        <v>1085</v>
      </c>
      <c r="C36" s="146">
        <v>87.620811462402344</v>
      </c>
      <c r="D36" s="112">
        <f t="shared" si="0"/>
        <v>-0.45530152876132535</v>
      </c>
      <c r="E36" s="112">
        <v>7.5950968054061388E-2</v>
      </c>
    </row>
    <row r="37" spans="2:5" x14ac:dyDescent="0.35">
      <c r="B37" s="45" t="s">
        <v>3134</v>
      </c>
      <c r="C37" s="146">
        <v>160.86112976074219</v>
      </c>
      <c r="D37" s="112">
        <f t="shared" si="0"/>
        <v>1.9361168275485214</v>
      </c>
      <c r="E37" s="112">
        <v>7.5555290293553012E-2</v>
      </c>
    </row>
    <row r="38" spans="2:5" x14ac:dyDescent="0.35">
      <c r="B38" s="45" t="s">
        <v>738</v>
      </c>
      <c r="C38" s="146">
        <v>54.787033081054688</v>
      </c>
      <c r="D38" s="112">
        <f t="shared" si="0"/>
        <v>-0.61175837457934912</v>
      </c>
      <c r="E38" s="112">
        <v>7.5211707619453103E-2</v>
      </c>
    </row>
    <row r="39" spans="2:5" x14ac:dyDescent="0.35">
      <c r="B39" s="45" t="s">
        <v>3546</v>
      </c>
      <c r="C39" s="146">
        <v>141.1158142089844</v>
      </c>
      <c r="D39" s="112">
        <f t="shared" si="0"/>
        <v>0.76169200164660422</v>
      </c>
      <c r="E39" s="112">
        <v>7.5208108560586545E-2</v>
      </c>
    </row>
    <row r="40" spans="2:5" x14ac:dyDescent="0.35">
      <c r="B40" s="45" t="s">
        <v>987</v>
      </c>
      <c r="C40" s="146">
        <v>80.102432250976563</v>
      </c>
      <c r="D40" s="112">
        <f t="shared" si="0"/>
        <v>-0.78559173386742698</v>
      </c>
      <c r="E40" s="112">
        <v>7.5089454377448323E-2</v>
      </c>
    </row>
    <row r="41" spans="2:5" x14ac:dyDescent="0.35">
      <c r="B41" s="45" t="s">
        <v>4653</v>
      </c>
      <c r="C41" s="146">
        <v>373.59768676757813</v>
      </c>
      <c r="D41" s="112">
        <f t="shared" si="0"/>
        <v>1.6283469584445018</v>
      </c>
      <c r="E41" s="112">
        <v>7.5064624807284763E-2</v>
      </c>
    </row>
    <row r="42" spans="2:5" x14ac:dyDescent="0.35">
      <c r="B42" s="45" t="s">
        <v>1632</v>
      </c>
      <c r="C42" s="146">
        <v>142.1416931152344</v>
      </c>
      <c r="D42" s="112">
        <f t="shared" si="0"/>
        <v>-6.5177946287209007E-2</v>
      </c>
      <c r="E42" s="112">
        <v>7.3887942304189297E-2</v>
      </c>
    </row>
    <row r="43" spans="2:5" x14ac:dyDescent="0.35">
      <c r="B43" s="45" t="s">
        <v>1547</v>
      </c>
      <c r="C43" s="146">
        <v>152.05213928222659</v>
      </c>
      <c r="D43" s="112">
        <f t="shared" si="0"/>
        <v>-0.10742943172493563</v>
      </c>
      <c r="E43" s="112">
        <v>7.3710132747177165E-2</v>
      </c>
    </row>
    <row r="44" spans="2:5" x14ac:dyDescent="0.35">
      <c r="B44" s="45" t="s">
        <v>1516</v>
      </c>
      <c r="C44" s="146">
        <v>170.35307312011719</v>
      </c>
      <c r="D44" s="112">
        <f t="shared" si="0"/>
        <v>0.15180342708249617</v>
      </c>
      <c r="E44" s="112">
        <v>7.3316672507089023E-2</v>
      </c>
    </row>
    <row r="45" spans="2:5" x14ac:dyDescent="0.35">
      <c r="B45" s="45" t="s">
        <v>3061</v>
      </c>
      <c r="C45" s="146">
        <v>147.90116882324219</v>
      </c>
      <c r="D45" s="112">
        <f t="shared" si="0"/>
        <v>-0.92488406875489426</v>
      </c>
      <c r="E45" s="112">
        <v>7.1360231708284677E-2</v>
      </c>
    </row>
    <row r="46" spans="2:5" x14ac:dyDescent="0.35">
      <c r="B46" s="45" t="s">
        <v>6502</v>
      </c>
      <c r="C46" s="146">
        <v>1968.972045898438</v>
      </c>
      <c r="D46" s="112">
        <f t="shared" si="0"/>
        <v>5.8016888027997311</v>
      </c>
      <c r="E46" s="112">
        <v>7.1131713491297946E-2</v>
      </c>
    </row>
    <row r="47" spans="2:5" x14ac:dyDescent="0.35">
      <c r="B47" s="45" t="s">
        <v>4471</v>
      </c>
      <c r="C47" s="146">
        <v>289.48281860351563</v>
      </c>
      <c r="D47" s="112">
        <f t="shared" si="0"/>
        <v>0.68150420762801811</v>
      </c>
      <c r="E47" s="112">
        <v>7.0502987063712483E-2</v>
      </c>
    </row>
    <row r="48" spans="2:5" x14ac:dyDescent="0.35">
      <c r="B48" s="45" t="s">
        <v>3734</v>
      </c>
      <c r="C48" s="146">
        <v>172.15705871582031</v>
      </c>
      <c r="D48" s="112">
        <f t="shared" si="0"/>
        <v>-4.120369398597442E-2</v>
      </c>
      <c r="E48" s="112">
        <v>7.0349445248505449E-2</v>
      </c>
    </row>
    <row r="49" spans="2:5" x14ac:dyDescent="0.35">
      <c r="B49" s="45" t="s">
        <v>3724</v>
      </c>
      <c r="C49" s="146">
        <v>179.55540466308591</v>
      </c>
      <c r="D49" s="112">
        <f t="shared" si="0"/>
        <v>-0.55035014501711776</v>
      </c>
      <c r="E49" s="112">
        <v>7.0023723153912448E-2</v>
      </c>
    </row>
    <row r="50" spans="2:5" x14ac:dyDescent="0.35">
      <c r="B50" s="45" t="s">
        <v>4838</v>
      </c>
      <c r="C50" s="146">
        <v>399.32272338867188</v>
      </c>
      <c r="D50" s="112">
        <f t="shared" si="0"/>
        <v>1.4827030540741353</v>
      </c>
      <c r="E50" s="112">
        <v>6.9454690371578129E-2</v>
      </c>
    </row>
    <row r="51" spans="2:5" x14ac:dyDescent="0.35">
      <c r="B51" s="45" t="s">
        <v>3733</v>
      </c>
      <c r="C51" s="146">
        <v>160.8419189453125</v>
      </c>
      <c r="D51" s="112">
        <f t="shared" si="0"/>
        <v>0.12205465517659783</v>
      </c>
      <c r="E51" s="112">
        <v>6.9190353959842382E-2</v>
      </c>
    </row>
    <row r="52" spans="2:5" x14ac:dyDescent="0.35">
      <c r="B52" s="45" t="s">
        <v>3144</v>
      </c>
      <c r="C52" s="146">
        <v>143.34588623046881</v>
      </c>
      <c r="D52" s="112">
        <f t="shared" si="0"/>
        <v>-0.17517314284108756</v>
      </c>
      <c r="E52" s="112">
        <v>6.8367779093448641E-2</v>
      </c>
    </row>
    <row r="53" spans="2:5" x14ac:dyDescent="0.35">
      <c r="B53" s="45" t="s">
        <v>3860</v>
      </c>
      <c r="C53" s="146">
        <v>173.7890625</v>
      </c>
      <c r="D53" s="112">
        <f t="shared" si="0"/>
        <v>0.21626383821763581</v>
      </c>
      <c r="E53" s="112">
        <v>6.821232115473877E-2</v>
      </c>
    </row>
    <row r="54" spans="2:5" x14ac:dyDescent="0.35">
      <c r="B54" s="45" t="s">
        <v>3422</v>
      </c>
      <c r="C54" s="146">
        <v>142.88763427734381</v>
      </c>
      <c r="D54" s="112">
        <f t="shared" si="0"/>
        <v>2.0730534875356442E-2</v>
      </c>
      <c r="E54" s="112">
        <v>6.6615304235271261E-2</v>
      </c>
    </row>
    <row r="55" spans="2:5" x14ac:dyDescent="0.35">
      <c r="B55" s="45" t="s">
        <v>1528</v>
      </c>
      <c r="C55" s="146">
        <v>139.98565673828119</v>
      </c>
      <c r="D55" s="112">
        <f t="shared" si="0"/>
        <v>-4.8876771375131703E-2</v>
      </c>
      <c r="E55" s="112">
        <v>6.6237944663387824E-2</v>
      </c>
    </row>
    <row r="56" spans="2:5" x14ac:dyDescent="0.35">
      <c r="B56" s="45" t="s">
        <v>3550</v>
      </c>
      <c r="C56" s="146">
        <v>147.17930603027341</v>
      </c>
      <c r="D56" s="112">
        <f t="shared" si="0"/>
        <v>0.6556173375687514</v>
      </c>
      <c r="E56" s="112">
        <v>6.5866746199755077E-2</v>
      </c>
    </row>
    <row r="57" spans="2:5" x14ac:dyDescent="0.35">
      <c r="B57" s="45" t="s">
        <v>1075</v>
      </c>
      <c r="C57" s="146">
        <v>88.896934509277344</v>
      </c>
      <c r="D57" s="112">
        <f t="shared" si="0"/>
        <v>-0.39165032308806247</v>
      </c>
      <c r="E57" s="112">
        <v>6.5683903451420833E-2</v>
      </c>
    </row>
    <row r="58" spans="2:5" x14ac:dyDescent="0.35">
      <c r="B58" s="45" t="s">
        <v>1485</v>
      </c>
      <c r="C58" s="146">
        <v>146.1280212402344</v>
      </c>
      <c r="D58" s="112">
        <f t="shared" si="0"/>
        <v>0.18486992488040474</v>
      </c>
      <c r="E58" s="112">
        <v>6.516984954044891E-2</v>
      </c>
    </row>
    <row r="59" spans="2:5" x14ac:dyDescent="0.35">
      <c r="B59" s="45" t="s">
        <v>1771</v>
      </c>
      <c r="C59" s="146">
        <v>123.3283233642578</v>
      </c>
      <c r="D59" s="112">
        <f t="shared" si="0"/>
        <v>-0.29535568890925468</v>
      </c>
      <c r="E59" s="112">
        <v>6.2891728239519107E-2</v>
      </c>
    </row>
    <row r="60" spans="2:5" x14ac:dyDescent="0.35">
      <c r="B60" s="45" t="s">
        <v>3835</v>
      </c>
      <c r="C60" s="146">
        <v>175.0220947265625</v>
      </c>
      <c r="D60" s="112">
        <f t="shared" si="0"/>
        <v>-0.20711844315991665</v>
      </c>
      <c r="E60" s="112">
        <v>6.1125914438096021E-2</v>
      </c>
    </row>
    <row r="61" spans="2:5" x14ac:dyDescent="0.35">
      <c r="B61" s="45" t="s">
        <v>3910</v>
      </c>
      <c r="C61" s="146">
        <v>220.7417907714844</v>
      </c>
      <c r="D61" s="112">
        <f t="shared" si="0"/>
        <v>-0.90179796896425324</v>
      </c>
      <c r="E61" s="112">
        <v>6.0145150835733172E-2</v>
      </c>
    </row>
    <row r="62" spans="2:5" x14ac:dyDescent="0.35">
      <c r="B62" s="45" t="s">
        <v>6548</v>
      </c>
      <c r="C62" s="146">
        <v>2247.833251953125</v>
      </c>
      <c r="D62" s="112">
        <f t="shared" si="0"/>
        <v>-6.3201927659454968E-2</v>
      </c>
      <c r="E62" s="112">
        <v>6.0133399747653221E-2</v>
      </c>
    </row>
    <row r="63" spans="2:5" x14ac:dyDescent="0.35">
      <c r="B63" s="45" t="s">
        <v>7573</v>
      </c>
      <c r="C63" s="146">
        <v>2399.4853515625</v>
      </c>
      <c r="D63" s="112">
        <f t="shared" si="0"/>
        <v>15.997561904663073</v>
      </c>
      <c r="E63" s="112">
        <v>5.9595289318167238E-2</v>
      </c>
    </row>
    <row r="64" spans="2:5" x14ac:dyDescent="0.35">
      <c r="B64" s="45" t="s">
        <v>1545</v>
      </c>
      <c r="C64" s="146">
        <v>141.16644287109381</v>
      </c>
      <c r="D64" s="112">
        <f t="shared" si="0"/>
        <v>-4.7861031004184366E-2</v>
      </c>
      <c r="E64" s="112">
        <v>5.9491862174546446E-2</v>
      </c>
    </row>
    <row r="65" spans="2:5" x14ac:dyDescent="0.35">
      <c r="B65" s="45" t="s">
        <v>1529</v>
      </c>
      <c r="C65" s="146">
        <v>148.26243591308591</v>
      </c>
      <c r="D65" s="112">
        <f t="shared" si="0"/>
        <v>-0.79459019753702564</v>
      </c>
      <c r="E65" s="112">
        <v>5.91259088084937E-2</v>
      </c>
    </row>
    <row r="66" spans="2:5" x14ac:dyDescent="0.35">
      <c r="B66" s="45" t="s">
        <v>5256</v>
      </c>
      <c r="C66" s="146">
        <v>721.78851318359375</v>
      </c>
      <c r="D66" s="112">
        <f t="shared" si="0"/>
        <v>0.36198887193441787</v>
      </c>
      <c r="E66" s="112">
        <v>5.8197359129030145E-2</v>
      </c>
    </row>
    <row r="67" spans="2:5" x14ac:dyDescent="0.35">
      <c r="B67" s="45" t="s">
        <v>4930</v>
      </c>
      <c r="C67" s="146">
        <v>529.95184326171875</v>
      </c>
      <c r="D67" s="112">
        <f t="shared" si="0"/>
        <v>3.9956875403560415</v>
      </c>
      <c r="E67" s="112">
        <v>5.8128299136763449E-2</v>
      </c>
    </row>
    <row r="68" spans="2:5" x14ac:dyDescent="0.35">
      <c r="B68" s="45" t="s">
        <v>1237</v>
      </c>
      <c r="C68" s="146">
        <v>106.0818634033203</v>
      </c>
      <c r="D68" s="112">
        <f t="shared" si="0"/>
        <v>-0.29269296175585019</v>
      </c>
      <c r="E68" s="112">
        <v>5.7625472045496812E-2</v>
      </c>
    </row>
    <row r="69" spans="2:5" x14ac:dyDescent="0.35">
      <c r="B69" s="45" t="s">
        <v>2042</v>
      </c>
      <c r="C69" s="146">
        <v>149.97993469238281</v>
      </c>
      <c r="D69" s="112">
        <f t="shared" si="0"/>
        <v>-3.8437420025372745E-2</v>
      </c>
      <c r="E69" s="112">
        <v>5.7142755736205531E-2</v>
      </c>
    </row>
    <row r="70" spans="2:5" x14ac:dyDescent="0.35">
      <c r="B70" s="45" t="s">
        <v>1602</v>
      </c>
      <c r="C70" s="146">
        <v>155.9752197265625</v>
      </c>
      <c r="D70" s="112">
        <f t="shared" si="0"/>
        <v>2.7773072050288254</v>
      </c>
      <c r="E70" s="112">
        <v>5.6972867458373461E-2</v>
      </c>
    </row>
    <row r="71" spans="2:5" x14ac:dyDescent="0.35">
      <c r="B71" s="45" t="s">
        <v>509</v>
      </c>
      <c r="C71" s="146">
        <v>41.292701721191413</v>
      </c>
      <c r="D71" s="112">
        <f t="shared" si="0"/>
        <v>-0.72275968678392111</v>
      </c>
      <c r="E71" s="112">
        <v>5.6411345450968209E-2</v>
      </c>
    </row>
    <row r="72" spans="2:5" x14ac:dyDescent="0.35">
      <c r="B72" s="45" t="s">
        <v>3556</v>
      </c>
      <c r="C72" s="146">
        <v>148.94190979003909</v>
      </c>
      <c r="D72" s="112">
        <f t="shared" si="0"/>
        <v>0.55170254285537856</v>
      </c>
      <c r="E72" s="112">
        <v>5.625027390819537E-2</v>
      </c>
    </row>
    <row r="73" spans="2:5" x14ac:dyDescent="0.35">
      <c r="B73" s="45" t="s">
        <v>1220</v>
      </c>
      <c r="C73" s="146">
        <v>95.986122131347656</v>
      </c>
      <c r="D73" s="112">
        <f t="shared" ref="D73:D136" si="4">(C73-C74)/C74</f>
        <v>-0.82531952364857097</v>
      </c>
      <c r="E73" s="112">
        <v>5.5255613883139168E-2</v>
      </c>
    </row>
    <row r="74" spans="2:5" x14ac:dyDescent="0.35">
      <c r="B74" s="45" t="s">
        <v>4937</v>
      </c>
      <c r="C74" s="146">
        <v>549.49542236328125</v>
      </c>
      <c r="D74" s="112">
        <f t="shared" si="4"/>
        <v>2.9226158809830345</v>
      </c>
      <c r="E74" s="112">
        <v>5.5122380105656003E-2</v>
      </c>
    </row>
    <row r="75" spans="2:5" x14ac:dyDescent="0.35">
      <c r="B75" s="45" t="s">
        <v>3417</v>
      </c>
      <c r="C75" s="146">
        <v>140.08392333984381</v>
      </c>
      <c r="D75" s="112">
        <f t="shared" si="4"/>
        <v>0.13865453926210902</v>
      </c>
      <c r="E75" s="112">
        <v>5.511211400884676E-2</v>
      </c>
    </row>
    <row r="76" spans="2:5" x14ac:dyDescent="0.35">
      <c r="B76" s="45" t="s">
        <v>3007</v>
      </c>
      <c r="C76" s="146">
        <v>123.0258331298828</v>
      </c>
      <c r="D76" s="112">
        <f t="shared" si="4"/>
        <v>-0.14085549368979197</v>
      </c>
      <c r="E76" s="112">
        <v>5.5100616810742339E-2</v>
      </c>
    </row>
    <row r="77" spans="2:5" x14ac:dyDescent="0.35">
      <c r="B77" s="45" t="s">
        <v>3560</v>
      </c>
      <c r="C77" s="146">
        <v>143.19573974609381</v>
      </c>
      <c r="D77" s="112">
        <f t="shared" si="4"/>
        <v>-0.31008446699119352</v>
      </c>
      <c r="E77" s="112">
        <v>5.506498821206874E-2</v>
      </c>
    </row>
    <row r="78" spans="2:5" x14ac:dyDescent="0.35">
      <c r="B78" s="45" t="s">
        <v>3958</v>
      </c>
      <c r="C78" s="146">
        <v>207.55546569824219</v>
      </c>
      <c r="D78" s="112">
        <f t="shared" si="4"/>
        <v>0.51396030415539118</v>
      </c>
      <c r="E78" s="112">
        <v>5.5045864443718277E-2</v>
      </c>
    </row>
    <row r="79" spans="2:5" x14ac:dyDescent="0.35">
      <c r="B79" s="45" t="s">
        <v>3059</v>
      </c>
      <c r="C79" s="146">
        <v>137.0943908691406</v>
      </c>
      <c r="D79" s="112">
        <f t="shared" si="4"/>
        <v>-0.82448610628815366</v>
      </c>
      <c r="E79" s="112">
        <v>5.5020266409520756E-2</v>
      </c>
    </row>
    <row r="80" spans="2:5" x14ac:dyDescent="0.35">
      <c r="B80" s="45" t="s">
        <v>5290</v>
      </c>
      <c r="C80" s="146">
        <v>781.102783203125</v>
      </c>
      <c r="D80" s="112">
        <f t="shared" si="4"/>
        <v>-0.65847740386221709</v>
      </c>
      <c r="E80" s="112">
        <v>5.4669452507730823E-2</v>
      </c>
    </row>
    <row r="81" spans="2:5" x14ac:dyDescent="0.35">
      <c r="B81" s="45" t="s">
        <v>7554</v>
      </c>
      <c r="C81" s="146">
        <v>2287.118896484375</v>
      </c>
      <c r="D81" s="112">
        <f t="shared" si="4"/>
        <v>16.174820283776153</v>
      </c>
      <c r="E81" s="112">
        <v>5.4605199019878682E-2</v>
      </c>
    </row>
    <row r="82" spans="2:5" x14ac:dyDescent="0.35">
      <c r="B82" s="45" t="s">
        <v>1482</v>
      </c>
      <c r="C82" s="146">
        <v>133.16697692871091</v>
      </c>
      <c r="D82" s="112">
        <f t="shared" si="4"/>
        <v>0.23948126944405149</v>
      </c>
      <c r="E82" s="112">
        <v>5.4518250041445213E-2</v>
      </c>
    </row>
    <row r="83" spans="2:5" x14ac:dyDescent="0.35">
      <c r="B83" s="45" t="s">
        <v>2802</v>
      </c>
      <c r="C83" s="146">
        <v>107.4376678466797</v>
      </c>
      <c r="D83" s="112">
        <f t="shared" si="4"/>
        <v>-0.95571851666962837</v>
      </c>
      <c r="E83" s="112">
        <v>5.3816672730709933E-2</v>
      </c>
    </row>
    <row r="84" spans="2:5" x14ac:dyDescent="0.35">
      <c r="B84" s="45" t="s">
        <v>6886</v>
      </c>
      <c r="C84" s="146">
        <v>2426.24365234375</v>
      </c>
      <c r="D84" s="112">
        <f t="shared" si="4"/>
        <v>25.877939858852461</v>
      </c>
      <c r="E84" s="112">
        <v>5.3639271541364109E-2</v>
      </c>
    </row>
    <row r="85" spans="2:5" x14ac:dyDescent="0.35">
      <c r="B85" s="45" t="s">
        <v>1154</v>
      </c>
      <c r="C85" s="146">
        <v>90.268959045410156</v>
      </c>
      <c r="D85" s="112">
        <f t="shared" si="4"/>
        <v>-0.35955363258529544</v>
      </c>
      <c r="E85" s="112">
        <v>5.335742554063018E-2</v>
      </c>
    </row>
    <row r="86" spans="2:5" x14ac:dyDescent="0.35">
      <c r="B86" s="45" t="s">
        <v>1567</v>
      </c>
      <c r="C86" s="146">
        <v>140.94694519042969</v>
      </c>
      <c r="D86" s="112">
        <f t="shared" si="4"/>
        <v>-8.3516026242692457E-2</v>
      </c>
      <c r="E86" s="112">
        <v>5.2511044296942581E-2</v>
      </c>
    </row>
    <row r="87" spans="2:5" x14ac:dyDescent="0.35">
      <c r="B87" s="45" t="s">
        <v>1486</v>
      </c>
      <c r="C87" s="146">
        <v>153.79095458984381</v>
      </c>
      <c r="D87" s="112">
        <f t="shared" si="4"/>
        <v>-0.9259553153724992</v>
      </c>
      <c r="E87" s="112">
        <v>5.2439862557308869E-2</v>
      </c>
    </row>
    <row r="88" spans="2:5" x14ac:dyDescent="0.35">
      <c r="B88" s="45" t="s">
        <v>6541</v>
      </c>
      <c r="C88" s="146">
        <v>2077.001953125</v>
      </c>
      <c r="D88" s="112">
        <f t="shared" si="4"/>
        <v>6.0281596404658813E-2</v>
      </c>
      <c r="E88" s="112">
        <v>5.2258043050383188E-2</v>
      </c>
    </row>
    <row r="89" spans="2:5" x14ac:dyDescent="0.35">
      <c r="B89" s="45" t="s">
        <v>7024</v>
      </c>
      <c r="C89" s="146">
        <v>1958.915405273438</v>
      </c>
      <c r="D89" s="112">
        <f t="shared" si="4"/>
        <v>1.491111287733174</v>
      </c>
      <c r="E89" s="112">
        <v>5.2079575891057397E-2</v>
      </c>
    </row>
    <row r="90" spans="2:5" x14ac:dyDescent="0.35">
      <c r="B90" s="45" t="s">
        <v>5264</v>
      </c>
      <c r="C90" s="146">
        <v>786.362060546875</v>
      </c>
      <c r="D90" s="112">
        <f t="shared" si="4"/>
        <v>5.828257511907875</v>
      </c>
      <c r="E90" s="112">
        <v>5.1929253886839534E-2</v>
      </c>
    </row>
    <row r="91" spans="2:5" x14ac:dyDescent="0.35">
      <c r="B91" s="45" t="s">
        <v>2102</v>
      </c>
      <c r="C91" s="146">
        <v>115.1629180908203</v>
      </c>
      <c r="D91" s="112">
        <f t="shared" si="4"/>
        <v>-0.94193619031488018</v>
      </c>
      <c r="E91" s="112">
        <v>5.1660458503028348E-2</v>
      </c>
    </row>
    <row r="92" spans="2:5" x14ac:dyDescent="0.35">
      <c r="B92" s="45" t="s">
        <v>6538</v>
      </c>
      <c r="C92" s="146">
        <v>1983.385498046875</v>
      </c>
      <c r="D92" s="112">
        <f t="shared" si="4"/>
        <v>11.759306592969828</v>
      </c>
      <c r="E92" s="112">
        <v>5.1121941550303709E-2</v>
      </c>
    </row>
    <row r="93" spans="2:5" x14ac:dyDescent="0.35">
      <c r="B93" s="45" t="s">
        <v>3062</v>
      </c>
      <c r="C93" s="146">
        <v>155.44618225097659</v>
      </c>
      <c r="D93" s="112">
        <f t="shared" si="4"/>
        <v>0.46766287490351138</v>
      </c>
      <c r="E93" s="112">
        <v>5.1013886420001903E-2</v>
      </c>
    </row>
    <row r="94" spans="2:5" x14ac:dyDescent="0.35">
      <c r="B94" s="45" t="s">
        <v>2903</v>
      </c>
      <c r="C94" s="146">
        <v>105.9140930175781</v>
      </c>
      <c r="D94" s="112">
        <f t="shared" si="4"/>
        <v>0.17410508813163936</v>
      </c>
      <c r="E94" s="112">
        <v>5.0531623469042795E-2</v>
      </c>
    </row>
    <row r="95" spans="2:5" x14ac:dyDescent="0.35">
      <c r="B95" s="45" t="s">
        <v>1043</v>
      </c>
      <c r="C95" s="146">
        <v>90.208358764648438</v>
      </c>
      <c r="D95" s="112">
        <f t="shared" si="4"/>
        <v>-0.49023544694219917</v>
      </c>
      <c r="E95" s="112">
        <v>5.0495115919450544E-2</v>
      </c>
    </row>
    <row r="96" spans="2:5" x14ac:dyDescent="0.35">
      <c r="B96" s="45" t="s">
        <v>3089</v>
      </c>
      <c r="C96" s="146">
        <v>176.96083068847659</v>
      </c>
      <c r="D96" s="112">
        <f t="shared" si="4"/>
        <v>0.42095930302903112</v>
      </c>
      <c r="E96" s="112">
        <v>5.0459877736098835E-2</v>
      </c>
    </row>
    <row r="97" spans="2:5" x14ac:dyDescent="0.35">
      <c r="B97" s="45" t="s">
        <v>1800</v>
      </c>
      <c r="C97" s="146">
        <v>124.5361709594727</v>
      </c>
      <c r="D97" s="112">
        <f t="shared" si="4"/>
        <v>0.75278559802386513</v>
      </c>
      <c r="E97" s="112">
        <v>5.0226281899507265E-2</v>
      </c>
    </row>
    <row r="98" spans="2:5" x14ac:dyDescent="0.35">
      <c r="B98" s="45" t="s">
        <v>944</v>
      </c>
      <c r="C98" s="146">
        <v>71.050430297851563</v>
      </c>
      <c r="D98" s="112">
        <f t="shared" si="4"/>
        <v>-0.96521447201246113</v>
      </c>
      <c r="E98" s="112">
        <v>5.018341826694829E-2</v>
      </c>
    </row>
    <row r="99" spans="2:5" x14ac:dyDescent="0.35">
      <c r="B99" s="45" t="s">
        <v>6509</v>
      </c>
      <c r="C99" s="146">
        <v>2042.528442382812</v>
      </c>
      <c r="D99" s="112">
        <f t="shared" si="4"/>
        <v>25.878185781135947</v>
      </c>
      <c r="E99" s="112">
        <v>5.0031587436389781E-2</v>
      </c>
    </row>
    <row r="100" spans="2:5" x14ac:dyDescent="0.35">
      <c r="B100" s="45" t="s">
        <v>860</v>
      </c>
      <c r="C100" s="146">
        <v>75.992050170898438</v>
      </c>
      <c r="D100" s="112">
        <f t="shared" si="4"/>
        <v>0.40785015015006526</v>
      </c>
      <c r="E100" s="112">
        <v>5.0007173685088821E-2</v>
      </c>
    </row>
    <row r="101" spans="2:5" x14ac:dyDescent="0.35">
      <c r="B101" s="45" t="s">
        <v>760</v>
      </c>
      <c r="C101" s="146">
        <v>53.977371215820313</v>
      </c>
      <c r="D101" s="112">
        <f t="shared" si="4"/>
        <v>-0.25719601264723035</v>
      </c>
      <c r="E101" s="112">
        <v>4.9978955666802466E-2</v>
      </c>
    </row>
    <row r="102" spans="2:5" x14ac:dyDescent="0.35">
      <c r="B102" s="45" t="s">
        <v>820</v>
      </c>
      <c r="C102" s="146">
        <v>72.667045593261719</v>
      </c>
      <c r="D102" s="112">
        <f t="shared" si="4"/>
        <v>-0.24051892077403061</v>
      </c>
      <c r="E102" s="112">
        <v>4.9543658703917109E-2</v>
      </c>
    </row>
    <row r="103" spans="2:5" x14ac:dyDescent="0.35">
      <c r="B103" s="45" t="s">
        <v>2405</v>
      </c>
      <c r="C103" s="146">
        <v>95.679862976074219</v>
      </c>
      <c r="D103" s="112">
        <f t="shared" si="4"/>
        <v>-7.0329709920386785E-2</v>
      </c>
      <c r="E103" s="112">
        <v>4.9537773925115047E-2</v>
      </c>
    </row>
    <row r="104" spans="2:5" x14ac:dyDescent="0.35">
      <c r="B104" s="45" t="s">
        <v>1714</v>
      </c>
      <c r="C104" s="146">
        <v>102.9180603027344</v>
      </c>
      <c r="D104" s="112">
        <f t="shared" si="4"/>
        <v>0.36915733091744207</v>
      </c>
      <c r="E104" s="112">
        <v>4.9315758129786884E-2</v>
      </c>
    </row>
    <row r="105" spans="2:5" x14ac:dyDescent="0.35">
      <c r="B105" s="45" t="s">
        <v>947</v>
      </c>
      <c r="C105" s="146">
        <v>75.168907165527344</v>
      </c>
      <c r="D105" s="112">
        <f t="shared" si="4"/>
        <v>-0.96018800400716608</v>
      </c>
      <c r="E105" s="112">
        <v>4.9197560056938108E-2</v>
      </c>
    </row>
    <row r="106" spans="2:5" x14ac:dyDescent="0.35">
      <c r="B106" s="45" t="s">
        <v>6564</v>
      </c>
      <c r="C106" s="146">
        <v>1888.096923828125</v>
      </c>
      <c r="D106" s="112">
        <f t="shared" si="4"/>
        <v>36.05445985032329</v>
      </c>
      <c r="E106" s="112">
        <v>4.8894436352383955E-2</v>
      </c>
    </row>
    <row r="107" spans="2:5" x14ac:dyDescent="0.35">
      <c r="B107" s="45" t="s">
        <v>737</v>
      </c>
      <c r="C107" s="146">
        <v>50.954647064208977</v>
      </c>
      <c r="D107" s="112">
        <f t="shared" si="4"/>
        <v>-0.54446475494116287</v>
      </c>
      <c r="E107" s="112">
        <v>4.8830476466269014E-2</v>
      </c>
    </row>
    <row r="108" spans="2:5" x14ac:dyDescent="0.35">
      <c r="B108" s="45" t="s">
        <v>2937</v>
      </c>
      <c r="C108" s="146">
        <v>111.8566513061523</v>
      </c>
      <c r="D108" s="112">
        <f t="shared" si="4"/>
        <v>-0.41452211108960041</v>
      </c>
      <c r="E108" s="112">
        <v>4.8810515521367677E-2</v>
      </c>
    </row>
    <row r="109" spans="2:5" x14ac:dyDescent="0.35">
      <c r="B109" s="45" t="s">
        <v>3778</v>
      </c>
      <c r="C109" s="146">
        <v>191.0518798828125</v>
      </c>
      <c r="D109" s="112">
        <f t="shared" si="4"/>
        <v>-7.8369238637372274E-2</v>
      </c>
      <c r="E109" s="112">
        <v>4.8775684721382613E-2</v>
      </c>
    </row>
    <row r="110" spans="2:5" x14ac:dyDescent="0.35">
      <c r="B110" s="45" t="s">
        <v>3913</v>
      </c>
      <c r="C110" s="146">
        <v>207.2976379394531</v>
      </c>
      <c r="D110" s="112">
        <f t="shared" si="4"/>
        <v>1.8311495559298336</v>
      </c>
      <c r="E110" s="112">
        <v>4.863058171447536E-2</v>
      </c>
    </row>
    <row r="111" spans="2:5" x14ac:dyDescent="0.35">
      <c r="B111" s="45" t="s">
        <v>929</v>
      </c>
      <c r="C111" s="146">
        <v>73.220306396484375</v>
      </c>
      <c r="D111" s="112">
        <f t="shared" si="4"/>
        <v>-0.45133292193873192</v>
      </c>
      <c r="E111" s="112">
        <v>4.8259009584169003E-2</v>
      </c>
    </row>
    <row r="112" spans="2:5" x14ac:dyDescent="0.35">
      <c r="B112" s="45" t="s">
        <v>1505</v>
      </c>
      <c r="C112" s="146">
        <v>133.45124816894531</v>
      </c>
      <c r="D112" s="112">
        <f t="shared" si="4"/>
        <v>0.10489325406846821</v>
      </c>
      <c r="E112" s="112">
        <v>4.8180579000136566E-2</v>
      </c>
    </row>
    <row r="113" spans="2:5" x14ac:dyDescent="0.35">
      <c r="B113" s="45" t="s">
        <v>1876</v>
      </c>
      <c r="C113" s="146">
        <v>120.7820281982422</v>
      </c>
      <c r="D113" s="112">
        <f t="shared" si="4"/>
        <v>0.3089799052591814</v>
      </c>
      <c r="E113" s="112">
        <v>4.7490924109497172E-2</v>
      </c>
    </row>
    <row r="114" spans="2:5" x14ac:dyDescent="0.35">
      <c r="B114" s="45" t="s">
        <v>1096</v>
      </c>
      <c r="C114" s="146">
        <v>92.271873474121094</v>
      </c>
      <c r="D114" s="112">
        <f t="shared" si="4"/>
        <v>-0.48997872243881951</v>
      </c>
      <c r="E114" s="112">
        <v>4.7014570366590097E-2</v>
      </c>
    </row>
    <row r="115" spans="2:5" x14ac:dyDescent="0.35">
      <c r="B115" s="45" t="s">
        <v>3594</v>
      </c>
      <c r="C115" s="146">
        <v>180.9176940917969</v>
      </c>
      <c r="D115" s="112">
        <f t="shared" si="4"/>
        <v>0.66087301361617545</v>
      </c>
      <c r="E115" s="112">
        <v>4.6930229769527779E-2</v>
      </c>
    </row>
    <row r="116" spans="2:5" x14ac:dyDescent="0.35">
      <c r="B116" s="45" t="s">
        <v>1720</v>
      </c>
      <c r="C116" s="146">
        <v>108.9292755126953</v>
      </c>
      <c r="D116" s="112">
        <f t="shared" si="4"/>
        <v>0.23544091349529339</v>
      </c>
      <c r="E116" s="112">
        <v>4.6748780492095729E-2</v>
      </c>
    </row>
    <row r="117" spans="2:5" x14ac:dyDescent="0.35">
      <c r="B117" s="45" t="s">
        <v>2883</v>
      </c>
      <c r="C117" s="146">
        <v>88.170364379882813</v>
      </c>
      <c r="D117" s="112">
        <f t="shared" si="4"/>
        <v>-0.89796871263217926</v>
      </c>
      <c r="E117" s="112">
        <v>4.6573172992397389E-2</v>
      </c>
    </row>
    <row r="118" spans="2:5" x14ac:dyDescent="0.35">
      <c r="B118" s="45" t="s">
        <v>5828</v>
      </c>
      <c r="C118" s="146">
        <v>864.1502685546875</v>
      </c>
      <c r="D118" s="112">
        <f t="shared" si="4"/>
        <v>-0.6543327024282829</v>
      </c>
      <c r="E118" s="112">
        <v>4.6531274297829453E-2</v>
      </c>
    </row>
    <row r="119" spans="2:5" x14ac:dyDescent="0.35">
      <c r="B119" s="45" t="s">
        <v>7848</v>
      </c>
      <c r="C119" s="146">
        <v>2499.947998046875</v>
      </c>
      <c r="D119" s="112">
        <f t="shared" si="4"/>
        <v>12.770021072335801</v>
      </c>
      <c r="E119" s="112">
        <v>4.617176944836994E-2</v>
      </c>
    </row>
    <row r="120" spans="2:5" x14ac:dyDescent="0.35">
      <c r="B120" s="45" t="s">
        <v>3727</v>
      </c>
      <c r="C120" s="146">
        <v>181.550048828125</v>
      </c>
      <c r="D120" s="112">
        <f t="shared" si="4"/>
        <v>0.66068754439398159</v>
      </c>
      <c r="E120" s="112">
        <v>4.5967188736106925E-2</v>
      </c>
    </row>
    <row r="121" spans="2:5" x14ac:dyDescent="0.35">
      <c r="B121" s="45" t="s">
        <v>2172</v>
      </c>
      <c r="C121" s="146">
        <v>109.3222198486328</v>
      </c>
      <c r="D121" s="112">
        <f t="shared" si="4"/>
        <v>-0.34312071299210789</v>
      </c>
      <c r="E121" s="112">
        <v>4.5951375984994429E-2</v>
      </c>
    </row>
    <row r="122" spans="2:5" x14ac:dyDescent="0.35">
      <c r="B122" s="45" t="s">
        <v>3241</v>
      </c>
      <c r="C122" s="146">
        <v>166.42665100097659</v>
      </c>
      <c r="D122" s="112">
        <f t="shared" si="4"/>
        <v>1.2873754579574632</v>
      </c>
      <c r="E122" s="112">
        <v>4.573393793921092E-2</v>
      </c>
    </row>
    <row r="123" spans="2:5" x14ac:dyDescent="0.35">
      <c r="B123" s="45" t="s">
        <v>977</v>
      </c>
      <c r="C123" s="146">
        <v>72.758781433105469</v>
      </c>
      <c r="D123" s="112">
        <f t="shared" si="4"/>
        <v>-0.28050708478756925</v>
      </c>
      <c r="E123" s="112">
        <v>4.5651309619018525E-2</v>
      </c>
    </row>
    <row r="124" spans="2:5" x14ac:dyDescent="0.35">
      <c r="B124" s="45" t="s">
        <v>2373</v>
      </c>
      <c r="C124" s="146">
        <v>101.1250839233398</v>
      </c>
      <c r="D124" s="112">
        <f t="shared" si="4"/>
        <v>-0.19057604098627748</v>
      </c>
      <c r="E124" s="112">
        <v>4.5594508972380342E-2</v>
      </c>
    </row>
    <row r="125" spans="2:5" x14ac:dyDescent="0.35">
      <c r="B125" s="45" t="s">
        <v>1310</v>
      </c>
      <c r="C125" s="146">
        <v>124.93463134765619</v>
      </c>
      <c r="D125" s="112">
        <f t="shared" si="4"/>
        <v>9.4451514470405548E-2</v>
      </c>
      <c r="E125" s="112">
        <v>4.5517068773095568E-2</v>
      </c>
    </row>
    <row r="126" spans="2:5" x14ac:dyDescent="0.35">
      <c r="B126" s="45" t="s">
        <v>2109</v>
      </c>
      <c r="C126" s="146">
        <v>114.15273284912109</v>
      </c>
      <c r="D126" s="112">
        <f t="shared" si="4"/>
        <v>0.70406145188343083</v>
      </c>
      <c r="E126" s="112">
        <v>4.5467138612710893E-2</v>
      </c>
    </row>
    <row r="127" spans="2:5" x14ac:dyDescent="0.35">
      <c r="B127" s="45" t="s">
        <v>805</v>
      </c>
      <c r="C127" s="146">
        <v>66.988624572753906</v>
      </c>
      <c r="D127" s="112">
        <f t="shared" si="4"/>
        <v>-0.27310954179738955</v>
      </c>
      <c r="E127" s="112">
        <v>4.5402564139503797E-2</v>
      </c>
    </row>
    <row r="128" spans="2:5" x14ac:dyDescent="0.35">
      <c r="B128" s="45" t="s">
        <v>2884</v>
      </c>
      <c r="C128" s="146">
        <v>92.157798767089844</v>
      </c>
      <c r="D128" s="112">
        <f t="shared" si="4"/>
        <v>-0.21799660080909636</v>
      </c>
      <c r="E128" s="112">
        <v>4.5224202205030414E-2</v>
      </c>
    </row>
    <row r="129" spans="2:5" x14ac:dyDescent="0.35">
      <c r="B129" s="45" t="s">
        <v>1741</v>
      </c>
      <c r="C129" s="146">
        <v>117.8483352661133</v>
      </c>
      <c r="D129" s="112">
        <f t="shared" si="4"/>
        <v>-6.6397823027744343E-2</v>
      </c>
      <c r="E129" s="112">
        <v>4.5128307278453184E-2</v>
      </c>
    </row>
    <row r="130" spans="2:5" x14ac:dyDescent="0.35">
      <c r="B130" s="45" t="s">
        <v>1877</v>
      </c>
      <c r="C130" s="146">
        <v>126.22971343994141</v>
      </c>
      <c r="D130" s="112">
        <f t="shared" si="4"/>
        <v>-0.93958264682150872</v>
      </c>
      <c r="E130" s="112">
        <v>4.510344231641647E-2</v>
      </c>
    </row>
    <row r="131" spans="2:5" x14ac:dyDescent="0.35">
      <c r="B131" s="45" t="s">
        <v>7056</v>
      </c>
      <c r="C131" s="146">
        <v>2089.295654296875</v>
      </c>
      <c r="D131" s="112">
        <f t="shared" si="4"/>
        <v>23.165231464939971</v>
      </c>
      <c r="E131" s="112">
        <v>4.5102827054771595E-2</v>
      </c>
    </row>
    <row r="132" spans="2:5" x14ac:dyDescent="0.35">
      <c r="B132" s="45" t="s">
        <v>1069</v>
      </c>
      <c r="C132" s="146">
        <v>86.458747863769531</v>
      </c>
      <c r="D132" s="112">
        <f t="shared" si="4"/>
        <v>-0.22314494949179897</v>
      </c>
      <c r="E132" s="112">
        <v>4.5095053738054877E-2</v>
      </c>
    </row>
    <row r="133" spans="2:5" x14ac:dyDescent="0.35">
      <c r="B133" s="45" t="s">
        <v>2478</v>
      </c>
      <c r="C133" s="146">
        <v>111.2932815551758</v>
      </c>
      <c r="D133" s="112">
        <f t="shared" si="4"/>
        <v>1.3920763572318235</v>
      </c>
      <c r="E133" s="112">
        <v>4.502425756909139E-2</v>
      </c>
    </row>
    <row r="134" spans="2:5" x14ac:dyDescent="0.35">
      <c r="B134" s="45" t="s">
        <v>566</v>
      </c>
      <c r="C134" s="146">
        <v>46.525806427001953</v>
      </c>
      <c r="D134" s="112">
        <f t="shared" si="4"/>
        <v>-0.6830996597789265</v>
      </c>
      <c r="E134" s="112">
        <v>4.497820245524594E-2</v>
      </c>
    </row>
    <row r="135" spans="2:5" x14ac:dyDescent="0.35">
      <c r="B135" s="45" t="s">
        <v>3287</v>
      </c>
      <c r="C135" s="146">
        <v>146.81526184082031</v>
      </c>
      <c r="D135" s="112">
        <f t="shared" si="4"/>
        <v>-2.9507282780803635E-3</v>
      </c>
      <c r="E135" s="112">
        <v>4.4844200506758636E-2</v>
      </c>
    </row>
    <row r="136" spans="2:5" x14ac:dyDescent="0.35">
      <c r="B136" s="45" t="s">
        <v>3548</v>
      </c>
      <c r="C136" s="146">
        <v>147.249755859375</v>
      </c>
      <c r="D136" s="112">
        <f t="shared" si="4"/>
        <v>0.30323324105289473</v>
      </c>
      <c r="E136" s="112">
        <v>4.4772128150382118E-2</v>
      </c>
    </row>
    <row r="137" spans="2:5" x14ac:dyDescent="0.35">
      <c r="B137" s="45" t="s">
        <v>2929</v>
      </c>
      <c r="C137" s="146">
        <v>112.9880294799805</v>
      </c>
      <c r="D137" s="112">
        <f t="shared" ref="D137:D200" si="5">(C137-C138)/C138</f>
        <v>-0.85353216183592839</v>
      </c>
      <c r="E137" s="112">
        <v>4.470479666141805E-2</v>
      </c>
    </row>
    <row r="138" spans="2:5" x14ac:dyDescent="0.35">
      <c r="B138" s="45" t="s">
        <v>5259</v>
      </c>
      <c r="C138" s="146">
        <v>771.418701171875</v>
      </c>
      <c r="D138" s="112">
        <f t="shared" si="5"/>
        <v>7.7646117398065222</v>
      </c>
      <c r="E138" s="112">
        <v>4.465546701769197E-2</v>
      </c>
    </row>
    <row r="139" spans="2:5" x14ac:dyDescent="0.35">
      <c r="B139" s="45" t="s">
        <v>2335</v>
      </c>
      <c r="C139" s="146">
        <v>88.015159606933594</v>
      </c>
      <c r="D139" s="112">
        <f t="shared" si="5"/>
        <v>-0.26344400517924355</v>
      </c>
      <c r="E139" s="112">
        <v>4.4554677773502048E-2</v>
      </c>
    </row>
    <row r="140" spans="2:5" x14ac:dyDescent="0.35">
      <c r="B140" s="45" t="s">
        <v>1309</v>
      </c>
      <c r="C140" s="146">
        <v>119.49554443359381</v>
      </c>
      <c r="D140" s="112">
        <f t="shared" si="5"/>
        <v>-0.4832021188075647</v>
      </c>
      <c r="E140" s="112">
        <v>4.4518052816767822E-2</v>
      </c>
    </row>
    <row r="141" spans="2:5" x14ac:dyDescent="0.35">
      <c r="B141" s="45" t="s">
        <v>4218</v>
      </c>
      <c r="C141" s="146">
        <v>231.22297668457031</v>
      </c>
      <c r="D141" s="112">
        <f t="shared" si="5"/>
        <v>1.6422872740407464</v>
      </c>
      <c r="E141" s="112">
        <v>4.4478800672037223E-2</v>
      </c>
    </row>
    <row r="142" spans="2:5" x14ac:dyDescent="0.35">
      <c r="B142" s="45" t="s">
        <v>2355</v>
      </c>
      <c r="C142" s="146">
        <v>87.508644104003906</v>
      </c>
      <c r="D142" s="112">
        <f t="shared" si="5"/>
        <v>-0.32684528513697414</v>
      </c>
      <c r="E142" s="112">
        <v>4.4452884701016104E-2</v>
      </c>
    </row>
    <row r="143" spans="2:5" x14ac:dyDescent="0.35">
      <c r="B143" s="45" t="s">
        <v>2066</v>
      </c>
      <c r="C143" s="146">
        <v>129.99781799316409</v>
      </c>
      <c r="D143" s="112">
        <f t="shared" si="5"/>
        <v>-0.21238353829114928</v>
      </c>
      <c r="E143" s="112">
        <v>4.425632100516836E-2</v>
      </c>
    </row>
    <row r="144" spans="2:5" x14ac:dyDescent="0.35">
      <c r="B144" s="45" t="s">
        <v>1520</v>
      </c>
      <c r="C144" s="146">
        <v>165.05218505859381</v>
      </c>
      <c r="D144" s="112">
        <f t="shared" si="5"/>
        <v>-6.061104234443624E-2</v>
      </c>
      <c r="E144" s="112">
        <v>4.4165882912709682E-2</v>
      </c>
    </row>
    <row r="145" spans="2:5" x14ac:dyDescent="0.35">
      <c r="B145" s="45" t="s">
        <v>3599</v>
      </c>
      <c r="C145" s="146">
        <v>175.70164489746091</v>
      </c>
      <c r="D145" s="112">
        <f t="shared" si="5"/>
        <v>0.64644386088995842</v>
      </c>
      <c r="E145" s="112">
        <v>4.4161188155407129E-2</v>
      </c>
    </row>
    <row r="146" spans="2:5" x14ac:dyDescent="0.35">
      <c r="B146" s="45" t="s">
        <v>2162</v>
      </c>
      <c r="C146" s="146">
        <v>106.71584320068359</v>
      </c>
      <c r="D146" s="112">
        <f t="shared" si="5"/>
        <v>-0.86534448538732844</v>
      </c>
      <c r="E146" s="112">
        <v>4.4126345667261042E-2</v>
      </c>
    </row>
    <row r="147" spans="2:5" x14ac:dyDescent="0.35">
      <c r="B147" s="45" t="s">
        <v>5790</v>
      </c>
      <c r="C147" s="146">
        <v>792.510009765625</v>
      </c>
      <c r="D147" s="112">
        <f t="shared" si="5"/>
        <v>8.4764017909542009</v>
      </c>
      <c r="E147" s="112">
        <v>4.4047110950153595E-2</v>
      </c>
    </row>
    <row r="148" spans="2:5" x14ac:dyDescent="0.35">
      <c r="B148" s="45" t="s">
        <v>989</v>
      </c>
      <c r="C148" s="146">
        <v>83.629844665527344</v>
      </c>
      <c r="D148" s="112">
        <f t="shared" si="5"/>
        <v>-0.22709806339660563</v>
      </c>
      <c r="E148" s="112">
        <v>4.4036271002342468E-2</v>
      </c>
    </row>
    <row r="149" spans="2:5" x14ac:dyDescent="0.35">
      <c r="B149" s="45" t="s">
        <v>1716</v>
      </c>
      <c r="C149" s="146">
        <v>108.2024002075195</v>
      </c>
      <c r="D149" s="112">
        <f t="shared" si="5"/>
        <v>-0.26987180662016713</v>
      </c>
      <c r="E149" s="112">
        <v>4.3970976434897398E-2</v>
      </c>
    </row>
    <row r="150" spans="2:5" x14ac:dyDescent="0.35">
      <c r="B150" s="45" t="s">
        <v>1361</v>
      </c>
      <c r="C150" s="146">
        <v>148.1964416503906</v>
      </c>
      <c r="D150" s="112">
        <f t="shared" si="5"/>
        <v>-0.34596517323515119</v>
      </c>
      <c r="E150" s="112">
        <v>4.3925879364576884E-2</v>
      </c>
    </row>
    <row r="151" spans="2:5" x14ac:dyDescent="0.35">
      <c r="B151" s="45" t="s">
        <v>4353</v>
      </c>
      <c r="C151" s="146">
        <v>226.58799743652341</v>
      </c>
      <c r="D151" s="112">
        <f t="shared" si="5"/>
        <v>-0.89342922274782033</v>
      </c>
      <c r="E151" s="112">
        <v>4.3898045245300686E-2</v>
      </c>
    </row>
    <row r="152" spans="2:5" x14ac:dyDescent="0.35">
      <c r="B152" s="45" t="s">
        <v>6783</v>
      </c>
      <c r="C152" s="146">
        <v>2126.173828125</v>
      </c>
      <c r="D152" s="112">
        <f t="shared" si="5"/>
        <v>12.507700617681886</v>
      </c>
      <c r="E152" s="112">
        <v>4.3720746950923553E-2</v>
      </c>
    </row>
    <row r="153" spans="2:5" x14ac:dyDescent="0.35">
      <c r="B153" s="45" t="s">
        <v>3128</v>
      </c>
      <c r="C153" s="146">
        <v>157.4045715332031</v>
      </c>
      <c r="D153" s="112">
        <f t="shared" si="5"/>
        <v>0.68652341434935182</v>
      </c>
      <c r="E153" s="112">
        <v>4.3631607562385724E-2</v>
      </c>
    </row>
    <row r="154" spans="2:5" x14ac:dyDescent="0.35">
      <c r="B154" s="45" t="s">
        <v>1105</v>
      </c>
      <c r="C154" s="146">
        <v>93.330795288085938</v>
      </c>
      <c r="D154" s="112">
        <f t="shared" si="5"/>
        <v>-0.42976474135309373</v>
      </c>
      <c r="E154" s="112">
        <v>4.3470109229931331E-2</v>
      </c>
    </row>
    <row r="155" spans="2:5" x14ac:dyDescent="0.35">
      <c r="B155" s="45" t="s">
        <v>3818</v>
      </c>
      <c r="C155" s="146">
        <v>163.6706848144531</v>
      </c>
      <c r="D155" s="112">
        <f t="shared" si="5"/>
        <v>0.41149875059923691</v>
      </c>
      <c r="E155" s="112">
        <v>4.3467898322621344E-2</v>
      </c>
    </row>
    <row r="156" spans="2:5" x14ac:dyDescent="0.35">
      <c r="B156" s="45" t="s">
        <v>1867</v>
      </c>
      <c r="C156" s="146">
        <v>115.9552459716797</v>
      </c>
      <c r="D156" s="112">
        <f t="shared" si="5"/>
        <v>-0.33775544706831706</v>
      </c>
      <c r="E156" s="112">
        <v>4.343397020726749E-2</v>
      </c>
    </row>
    <row r="157" spans="2:5" x14ac:dyDescent="0.35">
      <c r="B157" s="45" t="s">
        <v>3585</v>
      </c>
      <c r="C157" s="146">
        <v>175.09429931640619</v>
      </c>
      <c r="D157" s="112">
        <f t="shared" si="5"/>
        <v>0.71743575244995039</v>
      </c>
      <c r="E157" s="112">
        <v>4.3431751624437222E-2</v>
      </c>
    </row>
    <row r="158" spans="2:5" x14ac:dyDescent="0.35">
      <c r="B158" s="45" t="s">
        <v>2801</v>
      </c>
      <c r="C158" s="146">
        <v>101.9510040283203</v>
      </c>
      <c r="D158" s="112">
        <f t="shared" si="5"/>
        <v>-0.95910900101485419</v>
      </c>
      <c r="E158" s="112">
        <v>4.3421843944783677E-2</v>
      </c>
    </row>
    <row r="159" spans="2:5" x14ac:dyDescent="0.35">
      <c r="B159" s="45" t="s">
        <v>7202</v>
      </c>
      <c r="C159" s="146">
        <v>2493.23828125</v>
      </c>
      <c r="D159" s="112">
        <f t="shared" si="5"/>
        <v>50.31983921254885</v>
      </c>
      <c r="E159" s="112">
        <v>4.3164817995017639E-2</v>
      </c>
    </row>
    <row r="160" spans="2:5" x14ac:dyDescent="0.35">
      <c r="B160" s="45" t="s">
        <v>736</v>
      </c>
      <c r="C160" s="146">
        <v>48.582347869873047</v>
      </c>
      <c r="D160" s="112">
        <f t="shared" si="5"/>
        <v>-0.98058109215079847</v>
      </c>
      <c r="E160" s="112">
        <v>4.2931729400544801E-2</v>
      </c>
    </row>
    <row r="161" spans="2:5" x14ac:dyDescent="0.35">
      <c r="B161" s="45" t="s">
        <v>7574</v>
      </c>
      <c r="C161" s="146">
        <v>2501.806396484375</v>
      </c>
      <c r="D161" s="112">
        <f t="shared" si="5"/>
        <v>25.003862553735793</v>
      </c>
      <c r="E161" s="112">
        <v>4.2642912929326884E-2</v>
      </c>
    </row>
    <row r="162" spans="2:5" x14ac:dyDescent="0.35">
      <c r="B162" s="45" t="s">
        <v>2763</v>
      </c>
      <c r="C162" s="146">
        <v>96.209030151367188</v>
      </c>
      <c r="D162" s="112">
        <f t="shared" si="5"/>
        <v>0.20168391706164343</v>
      </c>
      <c r="E162" s="112">
        <v>4.2516084197514653E-2</v>
      </c>
    </row>
    <row r="163" spans="2:5" x14ac:dyDescent="0.35">
      <c r="B163" s="45" t="s">
        <v>1080</v>
      </c>
      <c r="C163" s="146">
        <v>80.061843872070313</v>
      </c>
      <c r="D163" s="112">
        <f t="shared" si="5"/>
        <v>-0.30466563127181356</v>
      </c>
      <c r="E163" s="112">
        <v>4.2496014095632098E-2</v>
      </c>
    </row>
    <row r="164" spans="2:5" x14ac:dyDescent="0.35">
      <c r="B164" s="45" t="s">
        <v>2429</v>
      </c>
      <c r="C164" s="146">
        <v>115.14150238037109</v>
      </c>
      <c r="D164" s="112">
        <f t="shared" si="5"/>
        <v>-0.32405958913889427</v>
      </c>
      <c r="E164" s="112">
        <v>4.2012172598190199E-2</v>
      </c>
    </row>
    <row r="165" spans="2:5" x14ac:dyDescent="0.35">
      <c r="B165" s="45" t="s">
        <v>3590</v>
      </c>
      <c r="C165" s="146">
        <v>170.3426818847656</v>
      </c>
      <c r="D165" s="112">
        <f t="shared" si="5"/>
        <v>0.31756608350007132</v>
      </c>
      <c r="E165" s="112">
        <v>4.1958036736475662E-2</v>
      </c>
    </row>
    <row r="166" spans="2:5" x14ac:dyDescent="0.35">
      <c r="B166" s="45" t="s">
        <v>3049</v>
      </c>
      <c r="C166" s="146">
        <v>129.28587341308591</v>
      </c>
      <c r="D166" s="112">
        <f t="shared" si="5"/>
        <v>-0.24070599847242902</v>
      </c>
      <c r="E166" s="112">
        <v>4.1954613269819314E-2</v>
      </c>
    </row>
    <row r="167" spans="2:5" x14ac:dyDescent="0.35">
      <c r="B167" s="45" t="s">
        <v>3848</v>
      </c>
      <c r="C167" s="146">
        <v>170.27116394042969</v>
      </c>
      <c r="D167" s="112">
        <f t="shared" si="5"/>
        <v>1.1854587138354853</v>
      </c>
      <c r="E167" s="112">
        <v>4.1943904045730569E-2</v>
      </c>
    </row>
    <row r="168" spans="2:5" x14ac:dyDescent="0.35">
      <c r="B168" s="45" t="s">
        <v>875</v>
      </c>
      <c r="C168" s="146">
        <v>77.91094970703125</v>
      </c>
      <c r="D168" s="112">
        <f t="shared" si="5"/>
        <v>-0.56556329120709237</v>
      </c>
      <c r="E168" s="112">
        <v>4.1865320518686903E-2</v>
      </c>
    </row>
    <row r="169" spans="2:5" x14ac:dyDescent="0.35">
      <c r="B169" s="45" t="s">
        <v>3735</v>
      </c>
      <c r="C169" s="146">
        <v>179.3378601074219</v>
      </c>
      <c r="D169" s="112">
        <f t="shared" si="5"/>
        <v>-0.65217438398057093</v>
      </c>
      <c r="E169" s="112">
        <v>4.1710757869387979E-2</v>
      </c>
    </row>
    <row r="170" spans="2:5" x14ac:dyDescent="0.35">
      <c r="B170" s="45" t="s">
        <v>5111</v>
      </c>
      <c r="C170" s="146">
        <v>515.5970458984375</v>
      </c>
      <c r="D170" s="112">
        <f t="shared" si="5"/>
        <v>2.1514376229231766</v>
      </c>
      <c r="E170" s="112">
        <v>4.157384817424313E-2</v>
      </c>
    </row>
    <row r="171" spans="2:5" x14ac:dyDescent="0.35">
      <c r="B171" s="45" t="s">
        <v>3531</v>
      </c>
      <c r="C171" s="146">
        <v>163.60693359375</v>
      </c>
      <c r="D171" s="112">
        <f t="shared" si="5"/>
        <v>-2.3540535091143025E-2</v>
      </c>
      <c r="E171" s="112">
        <v>4.1283187056796372E-2</v>
      </c>
    </row>
    <row r="172" spans="2:5" x14ac:dyDescent="0.35">
      <c r="B172" s="45" t="s">
        <v>3721</v>
      </c>
      <c r="C172" s="146">
        <v>167.5511779785156</v>
      </c>
      <c r="D172" s="112">
        <f t="shared" si="5"/>
        <v>-0.77141076712198953</v>
      </c>
      <c r="E172" s="112">
        <v>4.124406499073982E-2</v>
      </c>
    </row>
    <row r="173" spans="2:5" x14ac:dyDescent="0.35">
      <c r="B173" s="45" t="s">
        <v>5531</v>
      </c>
      <c r="C173" s="146">
        <v>732.97930908203125</v>
      </c>
      <c r="D173" s="112">
        <f t="shared" si="5"/>
        <v>-0.52909656162343799</v>
      </c>
      <c r="E173" s="112">
        <v>4.1143301224329E-2</v>
      </c>
    </row>
    <row r="174" spans="2:5" x14ac:dyDescent="0.35">
      <c r="B174" s="45" t="s">
        <v>6211</v>
      </c>
      <c r="C174" s="146">
        <v>1556.538452148438</v>
      </c>
      <c r="D174" s="112">
        <f t="shared" si="5"/>
        <v>7.1707348409046716</v>
      </c>
      <c r="E174" s="112">
        <v>4.1131985287003278E-2</v>
      </c>
    </row>
    <row r="175" spans="2:5" x14ac:dyDescent="0.35">
      <c r="B175" s="45" t="s">
        <v>3926</v>
      </c>
      <c r="C175" s="146">
        <v>190.50164794921881</v>
      </c>
      <c r="D175" s="112">
        <f t="shared" si="5"/>
        <v>0.13524808622007581</v>
      </c>
      <c r="E175" s="112">
        <v>4.106257674727843E-2</v>
      </c>
    </row>
    <row r="176" spans="2:5" x14ac:dyDescent="0.35">
      <c r="B176" s="45" t="s">
        <v>3584</v>
      </c>
      <c r="C176" s="146">
        <v>167.8061828613281</v>
      </c>
      <c r="D176" s="112">
        <f t="shared" si="5"/>
        <v>-0.12081052052183722</v>
      </c>
      <c r="E176" s="112">
        <v>4.1002291704332866E-2</v>
      </c>
    </row>
    <row r="177" spans="2:5" x14ac:dyDescent="0.35">
      <c r="B177" s="45" t="s">
        <v>3108</v>
      </c>
      <c r="C177" s="146">
        <v>190.86463928222659</v>
      </c>
      <c r="D177" s="112">
        <f t="shared" si="5"/>
        <v>0.27352160424663841</v>
      </c>
      <c r="E177" s="112">
        <v>4.0970366913924749E-2</v>
      </c>
    </row>
    <row r="178" spans="2:5" x14ac:dyDescent="0.35">
      <c r="B178" s="45" t="s">
        <v>3655</v>
      </c>
      <c r="C178" s="146">
        <v>149.87153625488281</v>
      </c>
      <c r="D178" s="112">
        <f t="shared" si="5"/>
        <v>-0.17184229695067563</v>
      </c>
      <c r="E178" s="112">
        <v>4.0942657959273238E-2</v>
      </c>
    </row>
    <row r="179" spans="2:5" x14ac:dyDescent="0.35">
      <c r="B179" s="45" t="s">
        <v>3873</v>
      </c>
      <c r="C179" s="146">
        <v>180.96980285644531</v>
      </c>
      <c r="D179" s="112">
        <f t="shared" si="5"/>
        <v>3.5034228457697505E-2</v>
      </c>
      <c r="E179" s="112">
        <v>4.0884517382585736E-2</v>
      </c>
    </row>
    <row r="180" spans="2:5" x14ac:dyDescent="0.35">
      <c r="B180" s="45" t="s">
        <v>3587</v>
      </c>
      <c r="C180" s="146">
        <v>174.8442687988281</v>
      </c>
      <c r="D180" s="112">
        <f t="shared" si="5"/>
        <v>-0.89269192540450737</v>
      </c>
      <c r="E180" s="112">
        <v>4.0834041084380587E-2</v>
      </c>
    </row>
    <row r="181" spans="2:5" x14ac:dyDescent="0.35">
      <c r="B181" s="45" t="s">
        <v>6216</v>
      </c>
      <c r="C181" s="146">
        <v>1629.367309570312</v>
      </c>
      <c r="D181" s="112">
        <f t="shared" si="5"/>
        <v>12.034327492461287</v>
      </c>
      <c r="E181" s="112">
        <v>4.0821095865372539E-2</v>
      </c>
    </row>
    <row r="182" spans="2:5" x14ac:dyDescent="0.35">
      <c r="B182" s="45" t="s">
        <v>1795</v>
      </c>
      <c r="C182" s="146">
        <v>125.005859375</v>
      </c>
      <c r="D182" s="112">
        <f t="shared" si="5"/>
        <v>-0.94402174828066265</v>
      </c>
      <c r="E182" s="112">
        <v>4.0735345670355798E-2</v>
      </c>
    </row>
    <row r="183" spans="2:5" x14ac:dyDescent="0.35">
      <c r="B183" s="45" t="s">
        <v>7102</v>
      </c>
      <c r="C183" s="146">
        <v>2233.11474609375</v>
      </c>
      <c r="D183" s="112">
        <f t="shared" si="5"/>
        <v>18.148958235540984</v>
      </c>
      <c r="E183" s="112">
        <v>4.0681621557907617E-2</v>
      </c>
    </row>
    <row r="184" spans="2:5" x14ac:dyDescent="0.35">
      <c r="B184" s="45" t="s">
        <v>1672</v>
      </c>
      <c r="C184" s="146">
        <v>116.6180801391602</v>
      </c>
      <c r="D184" s="112">
        <f t="shared" si="5"/>
        <v>0.27512737621841249</v>
      </c>
      <c r="E184" s="112">
        <v>4.0668362061154394E-2</v>
      </c>
    </row>
    <row r="185" spans="2:5" x14ac:dyDescent="0.35">
      <c r="B185" s="45" t="s">
        <v>2861</v>
      </c>
      <c r="C185" s="146">
        <v>91.456024169921875</v>
      </c>
      <c r="D185" s="112">
        <f t="shared" si="5"/>
        <v>-0.29624398063281937</v>
      </c>
      <c r="E185" s="112">
        <v>4.0653401899256154E-2</v>
      </c>
    </row>
    <row r="186" spans="2:5" x14ac:dyDescent="0.35">
      <c r="B186" s="45" t="s">
        <v>2521</v>
      </c>
      <c r="C186" s="146">
        <v>129.95416259765619</v>
      </c>
      <c r="D186" s="112">
        <f t="shared" si="5"/>
        <v>-8.2637799410268206E-2</v>
      </c>
      <c r="E186" s="112">
        <v>4.0596538519480786E-2</v>
      </c>
    </row>
    <row r="187" spans="2:5" x14ac:dyDescent="0.35">
      <c r="B187" s="45" t="s">
        <v>3432</v>
      </c>
      <c r="C187" s="146">
        <v>141.66069030761719</v>
      </c>
      <c r="D187" s="112">
        <f t="shared" si="5"/>
        <v>-0.93138391403249488</v>
      </c>
      <c r="E187" s="112">
        <v>4.0540142200848027E-2</v>
      </c>
    </row>
    <row r="188" spans="2:5" x14ac:dyDescent="0.35">
      <c r="B188" s="45" t="s">
        <v>7092</v>
      </c>
      <c r="C188" s="146">
        <v>2064.54052734375</v>
      </c>
      <c r="D188" s="112">
        <f t="shared" si="5"/>
        <v>8.3322876890281421</v>
      </c>
      <c r="E188" s="112">
        <v>4.0488881107153388E-2</v>
      </c>
    </row>
    <row r="189" spans="2:5" x14ac:dyDescent="0.35">
      <c r="B189" s="45" t="s">
        <v>4195</v>
      </c>
      <c r="C189" s="146">
        <v>221.2255554199219</v>
      </c>
      <c r="D189" s="112">
        <f t="shared" si="5"/>
        <v>0.90018105683745631</v>
      </c>
      <c r="E189" s="112">
        <v>4.0454112227259344E-2</v>
      </c>
    </row>
    <row r="190" spans="2:5" x14ac:dyDescent="0.35">
      <c r="B190" s="45" t="s">
        <v>1260</v>
      </c>
      <c r="C190" s="146">
        <v>116.4234085083008</v>
      </c>
      <c r="D190" s="112">
        <f t="shared" si="5"/>
        <v>-0.11653386754036879</v>
      </c>
      <c r="E190" s="112">
        <v>4.0449263073722472E-2</v>
      </c>
    </row>
    <row r="191" spans="2:5" x14ac:dyDescent="0.35">
      <c r="B191" s="45" t="s">
        <v>1336</v>
      </c>
      <c r="C191" s="146">
        <v>131.7802734375</v>
      </c>
      <c r="D191" s="112">
        <f t="shared" si="5"/>
        <v>-0.94389810336027047</v>
      </c>
      <c r="E191" s="112">
        <v>4.0427126357049176E-2</v>
      </c>
    </row>
    <row r="192" spans="2:5" x14ac:dyDescent="0.35">
      <c r="B192" s="45" t="s">
        <v>7104</v>
      </c>
      <c r="C192" s="146">
        <v>2348.945068359375</v>
      </c>
      <c r="D192" s="112">
        <f t="shared" si="5"/>
        <v>3.5871506532066153</v>
      </c>
      <c r="E192" s="112">
        <v>4.0349714320315914E-2</v>
      </c>
    </row>
    <row r="193" spans="2:5" x14ac:dyDescent="0.35">
      <c r="B193" s="45" t="s">
        <v>4924</v>
      </c>
      <c r="C193" s="146">
        <v>512.07061767578125</v>
      </c>
      <c r="D193" s="112">
        <f t="shared" si="5"/>
        <v>1.1058343158952901</v>
      </c>
      <c r="E193" s="112">
        <v>4.0280246204901143E-2</v>
      </c>
    </row>
    <row r="194" spans="2:5" x14ac:dyDescent="0.35">
      <c r="B194" s="45" t="s">
        <v>4230</v>
      </c>
      <c r="C194" s="146">
        <v>243.1675720214844</v>
      </c>
      <c r="D194" s="112">
        <f t="shared" si="5"/>
        <v>1.0571099223205664</v>
      </c>
      <c r="E194" s="112">
        <v>4.0273799036703126E-2</v>
      </c>
    </row>
    <row r="195" spans="2:5" x14ac:dyDescent="0.35">
      <c r="B195" s="45" t="s">
        <v>1932</v>
      </c>
      <c r="C195" s="146">
        <v>118.20835113525391</v>
      </c>
      <c r="D195" s="112">
        <f t="shared" si="5"/>
        <v>-0.1790486487884167</v>
      </c>
      <c r="E195" s="112">
        <v>4.0190571971028995E-2</v>
      </c>
    </row>
    <row r="196" spans="2:5" x14ac:dyDescent="0.35">
      <c r="B196" s="45" t="s">
        <v>1416</v>
      </c>
      <c r="C196" s="146">
        <v>143.9894714355469</v>
      </c>
      <c r="D196" s="112">
        <f t="shared" si="5"/>
        <v>0.51471156415958885</v>
      </c>
      <c r="E196" s="112">
        <v>4.0145921438263066E-2</v>
      </c>
    </row>
    <row r="197" spans="2:5" x14ac:dyDescent="0.35">
      <c r="B197" s="45" t="s">
        <v>2886</v>
      </c>
      <c r="C197" s="146">
        <v>95.060653686523438</v>
      </c>
      <c r="D197" s="112">
        <f t="shared" si="5"/>
        <v>-0.24723684140571611</v>
      </c>
      <c r="E197" s="112">
        <v>4.0139631498863966E-2</v>
      </c>
    </row>
    <row r="198" spans="2:5" x14ac:dyDescent="0.35">
      <c r="B198" s="45" t="s">
        <v>1481</v>
      </c>
      <c r="C198" s="146">
        <v>126.28228759765619</v>
      </c>
      <c r="D198" s="112">
        <f t="shared" si="5"/>
        <v>-0.15690074148810704</v>
      </c>
      <c r="E198" s="112">
        <v>4.0138278970759902E-2</v>
      </c>
    </row>
    <row r="199" spans="2:5" x14ac:dyDescent="0.35">
      <c r="B199" s="45" t="s">
        <v>3481</v>
      </c>
      <c r="C199" s="146">
        <v>149.7834167480469</v>
      </c>
      <c r="D199" s="112">
        <f t="shared" si="5"/>
        <v>-0.22264682567650693</v>
      </c>
      <c r="E199" s="112">
        <v>3.97592588375301E-2</v>
      </c>
    </row>
    <row r="200" spans="2:5" x14ac:dyDescent="0.35">
      <c r="B200" s="45" t="s">
        <v>3766</v>
      </c>
      <c r="C200" s="146">
        <v>192.6838684082031</v>
      </c>
      <c r="D200" s="112">
        <f t="shared" si="5"/>
        <v>0.1965912151194443</v>
      </c>
      <c r="E200" s="112">
        <v>3.9725733128117169E-2</v>
      </c>
    </row>
    <row r="201" spans="2:5" x14ac:dyDescent="0.35">
      <c r="B201" s="45" t="s">
        <v>3157</v>
      </c>
      <c r="C201" s="146">
        <v>161.0273132324219</v>
      </c>
      <c r="D201" s="112">
        <f t="shared" ref="D201:D264" si="6">(C201-C202)/C202</f>
        <v>8.1653681564284361E-2</v>
      </c>
      <c r="E201" s="112">
        <v>3.969969248666691E-2</v>
      </c>
    </row>
    <row r="202" spans="2:5" x14ac:dyDescent="0.35">
      <c r="B202" s="45" t="s">
        <v>3561</v>
      </c>
      <c r="C202" s="146">
        <v>148.87141418457031</v>
      </c>
      <c r="D202" s="112">
        <f t="shared" si="6"/>
        <v>-0.34957680719849432</v>
      </c>
      <c r="E202" s="112">
        <v>3.9635777213346393E-2</v>
      </c>
    </row>
    <row r="203" spans="2:5" x14ac:dyDescent="0.35">
      <c r="B203" s="45" t="s">
        <v>4212</v>
      </c>
      <c r="C203" s="146">
        <v>228.88392639160159</v>
      </c>
      <c r="D203" s="112">
        <f t="shared" si="6"/>
        <v>1.8677641117320405</v>
      </c>
      <c r="E203" s="112">
        <v>3.9581568082198822E-2</v>
      </c>
    </row>
    <row r="204" spans="2:5" x14ac:dyDescent="0.35">
      <c r="B204" s="45" t="s">
        <v>2736</v>
      </c>
      <c r="C204" s="146">
        <v>79.812675476074219</v>
      </c>
      <c r="D204" s="112">
        <f t="shared" si="6"/>
        <v>-0.23469015550530833</v>
      </c>
      <c r="E204" s="112">
        <v>3.9468207419336987E-2</v>
      </c>
    </row>
    <row r="205" spans="2:5" x14ac:dyDescent="0.35">
      <c r="B205" s="45" t="s">
        <v>1700</v>
      </c>
      <c r="C205" s="146">
        <v>104.2880554199219</v>
      </c>
      <c r="D205" s="112">
        <f t="shared" si="6"/>
        <v>-0.36966344714573168</v>
      </c>
      <c r="E205" s="112">
        <v>3.9287071983164557E-2</v>
      </c>
    </row>
    <row r="206" spans="2:5" x14ac:dyDescent="0.35">
      <c r="B206" s="45" t="s">
        <v>3582</v>
      </c>
      <c r="C206" s="146">
        <v>165.4482116699219</v>
      </c>
      <c r="D206" s="112">
        <f t="shared" si="6"/>
        <v>-0.10066056092936335</v>
      </c>
      <c r="E206" s="112">
        <v>3.9272782202912693E-2</v>
      </c>
    </row>
    <row r="207" spans="2:5" x14ac:dyDescent="0.35">
      <c r="B207" s="45" t="s">
        <v>4119</v>
      </c>
      <c r="C207" s="146">
        <v>183.96636962890619</v>
      </c>
      <c r="D207" s="112">
        <f t="shared" si="6"/>
        <v>-0.75707925299395029</v>
      </c>
      <c r="E207" s="112">
        <v>3.9116602386351076E-2</v>
      </c>
    </row>
    <row r="208" spans="2:5" x14ac:dyDescent="0.35">
      <c r="B208" s="45" t="s">
        <v>5323</v>
      </c>
      <c r="C208" s="146">
        <v>757.31024169921875</v>
      </c>
      <c r="D208" s="112">
        <f t="shared" si="6"/>
        <v>5.2021229341886404</v>
      </c>
      <c r="E208" s="112">
        <v>3.8999022194108661E-2</v>
      </c>
    </row>
    <row r="209" spans="2:5" x14ac:dyDescent="0.35">
      <c r="B209" s="45" t="s">
        <v>2509</v>
      </c>
      <c r="C209" s="146">
        <v>122.10500335693359</v>
      </c>
      <c r="D209" s="112">
        <f t="shared" si="6"/>
        <v>1.027485872006112E-2</v>
      </c>
      <c r="E209" s="112">
        <v>3.8981508332244209E-2</v>
      </c>
    </row>
    <row r="210" spans="2:5" x14ac:dyDescent="0.35">
      <c r="B210" s="45" t="s">
        <v>1925</v>
      </c>
      <c r="C210" s="146">
        <v>120.863151550293</v>
      </c>
      <c r="D210" s="112">
        <f t="shared" si="6"/>
        <v>-0.82415915090462644</v>
      </c>
      <c r="E210" s="112">
        <v>3.8763571836845569E-2</v>
      </c>
    </row>
    <row r="211" spans="2:5" x14ac:dyDescent="0.35">
      <c r="B211" s="45" t="s">
        <v>5435</v>
      </c>
      <c r="C211" s="146">
        <v>687.343994140625</v>
      </c>
      <c r="D211" s="112">
        <f t="shared" si="6"/>
        <v>-0.50424786611795203</v>
      </c>
      <c r="E211" s="112">
        <v>3.8758239820183199E-2</v>
      </c>
    </row>
    <row r="212" spans="2:5" x14ac:dyDescent="0.35">
      <c r="B212" s="45" t="s">
        <v>6081</v>
      </c>
      <c r="C212" s="146">
        <v>1386.467041015625</v>
      </c>
      <c r="D212" s="112">
        <f t="shared" si="6"/>
        <v>0.70162964363488833</v>
      </c>
      <c r="E212" s="112">
        <v>3.8667199263143992E-2</v>
      </c>
    </row>
    <row r="213" spans="2:5" x14ac:dyDescent="0.35">
      <c r="B213" s="45" t="s">
        <v>5294</v>
      </c>
      <c r="C213" s="146">
        <v>814.78778076171875</v>
      </c>
      <c r="D213" s="112">
        <f t="shared" si="6"/>
        <v>9.4757153606517477</v>
      </c>
      <c r="E213" s="112">
        <v>3.8629326535221671E-2</v>
      </c>
    </row>
    <row r="214" spans="2:5" x14ac:dyDescent="0.35">
      <c r="B214" s="45" t="s">
        <v>823</v>
      </c>
      <c r="C214" s="146">
        <v>77.778724670410156</v>
      </c>
      <c r="D214" s="112">
        <f t="shared" si="6"/>
        <v>-0.56213871851713715</v>
      </c>
      <c r="E214" s="112">
        <v>3.8597881404021664E-2</v>
      </c>
    </row>
    <row r="215" spans="2:5" x14ac:dyDescent="0.35">
      <c r="B215" s="45" t="s">
        <v>3688</v>
      </c>
      <c r="C215" s="146">
        <v>177.63325500488281</v>
      </c>
      <c r="D215" s="112">
        <f t="shared" si="6"/>
        <v>0.15858812631022454</v>
      </c>
      <c r="E215" s="112">
        <v>3.8591710838781407E-2</v>
      </c>
    </row>
    <row r="216" spans="2:5" x14ac:dyDescent="0.35">
      <c r="B216" s="45" t="s">
        <v>3269</v>
      </c>
      <c r="C216" s="146">
        <v>153.3187255859375</v>
      </c>
      <c r="D216" s="112">
        <f t="shared" si="6"/>
        <v>-0.42475456494151936</v>
      </c>
      <c r="E216" s="112">
        <v>3.8576036325730499E-2</v>
      </c>
    </row>
    <row r="217" spans="2:5" x14ac:dyDescent="0.35">
      <c r="B217" s="45" t="s">
        <v>4439</v>
      </c>
      <c r="C217" s="146">
        <v>266.52749633789063</v>
      </c>
      <c r="D217" s="112">
        <f t="shared" si="6"/>
        <v>0.12157712189290996</v>
      </c>
      <c r="E217" s="112">
        <v>3.8571115989354539E-2</v>
      </c>
    </row>
    <row r="218" spans="2:5" x14ac:dyDescent="0.35">
      <c r="B218" s="45" t="s">
        <v>4199</v>
      </c>
      <c r="C218" s="146">
        <v>237.6363525390625</v>
      </c>
      <c r="D218" s="112">
        <f t="shared" si="6"/>
        <v>1.524405403622374</v>
      </c>
      <c r="E218" s="112">
        <v>3.8410989553637732E-2</v>
      </c>
    </row>
    <row r="219" spans="2:5" x14ac:dyDescent="0.35">
      <c r="B219" s="45" t="s">
        <v>2797</v>
      </c>
      <c r="C219" s="146">
        <v>94.135574340820313</v>
      </c>
      <c r="D219" s="112">
        <f t="shared" si="6"/>
        <v>-0.31039346770219001</v>
      </c>
      <c r="E219" s="112">
        <v>3.7988137266893998E-2</v>
      </c>
    </row>
    <row r="220" spans="2:5" x14ac:dyDescent="0.35">
      <c r="B220" s="45" t="s">
        <v>2028</v>
      </c>
      <c r="C220" s="146">
        <v>136.50621032714841</v>
      </c>
      <c r="D220" s="112">
        <f t="shared" si="6"/>
        <v>0.42312927832201219</v>
      </c>
      <c r="E220" s="112">
        <v>3.798536830494019E-2</v>
      </c>
    </row>
    <row r="221" spans="2:5" x14ac:dyDescent="0.35">
      <c r="B221" s="45" t="s">
        <v>2892</v>
      </c>
      <c r="C221" s="146">
        <v>95.919754028320313</v>
      </c>
      <c r="D221" s="112">
        <f t="shared" si="6"/>
        <v>5.8270920986709905E-2</v>
      </c>
      <c r="E221" s="112">
        <v>3.755737664331163E-2</v>
      </c>
    </row>
    <row r="222" spans="2:5" x14ac:dyDescent="0.35">
      <c r="B222" s="45" t="s">
        <v>2325</v>
      </c>
      <c r="C222" s="146">
        <v>90.63818359375</v>
      </c>
      <c r="D222" s="112">
        <f t="shared" si="6"/>
        <v>-0.29585154339617781</v>
      </c>
      <c r="E222" s="112">
        <v>3.7546100654686283E-2</v>
      </c>
    </row>
    <row r="223" spans="2:5" x14ac:dyDescent="0.35">
      <c r="B223" s="45" t="s">
        <v>3333</v>
      </c>
      <c r="C223" s="146">
        <v>128.72027587890619</v>
      </c>
      <c r="D223" s="112">
        <f t="shared" si="6"/>
        <v>-2.9851874736884878E-4</v>
      </c>
      <c r="E223" s="112">
        <v>3.7479346186507348E-2</v>
      </c>
    </row>
    <row r="224" spans="2:5" x14ac:dyDescent="0.35">
      <c r="B224" s="45" t="s">
        <v>3023</v>
      </c>
      <c r="C224" s="146">
        <v>128.75871276855469</v>
      </c>
      <c r="D224" s="112">
        <f t="shared" si="6"/>
        <v>9.0252519608077342E-2</v>
      </c>
      <c r="E224" s="112">
        <v>3.7430303075009781E-2</v>
      </c>
    </row>
    <row r="225" spans="2:5" x14ac:dyDescent="0.35">
      <c r="B225" s="45" t="s">
        <v>1759</v>
      </c>
      <c r="C225" s="146">
        <v>118.0998992919922</v>
      </c>
      <c r="D225" s="112">
        <f t="shared" si="6"/>
        <v>-0.27506788457238962</v>
      </c>
      <c r="E225" s="112">
        <v>3.7328045590032936E-2</v>
      </c>
    </row>
    <row r="226" spans="2:5" x14ac:dyDescent="0.35">
      <c r="B226" s="45" t="s">
        <v>3665</v>
      </c>
      <c r="C226" s="146">
        <v>162.91166687011719</v>
      </c>
      <c r="D226" s="112">
        <f t="shared" si="6"/>
        <v>0.17919201232407558</v>
      </c>
      <c r="E226" s="112">
        <v>3.7306518723455251E-2</v>
      </c>
    </row>
    <row r="227" spans="2:5" x14ac:dyDescent="0.35">
      <c r="B227" s="45" t="s">
        <v>3338</v>
      </c>
      <c r="C227" s="146">
        <v>138.15533447265619</v>
      </c>
      <c r="D227" s="112">
        <f t="shared" si="6"/>
        <v>0.19023586108620613</v>
      </c>
      <c r="E227" s="112">
        <v>3.7187501396124825E-2</v>
      </c>
    </row>
    <row r="228" spans="2:5" x14ac:dyDescent="0.35">
      <c r="B228" s="45" t="s">
        <v>2967</v>
      </c>
      <c r="C228" s="146">
        <v>116.07391357421881</v>
      </c>
      <c r="D228" s="112">
        <f t="shared" si="6"/>
        <v>-0.92144177945478367</v>
      </c>
      <c r="E228" s="112">
        <v>3.7091641127426328E-2</v>
      </c>
    </row>
    <row r="229" spans="2:5" x14ac:dyDescent="0.35">
      <c r="B229" s="45" t="s">
        <v>6167</v>
      </c>
      <c r="C229" s="146">
        <v>1477.552734375</v>
      </c>
      <c r="D229" s="112">
        <f t="shared" si="6"/>
        <v>0.97401126663354931</v>
      </c>
      <c r="E229" s="112">
        <v>3.7061407792693825E-2</v>
      </c>
    </row>
    <row r="230" spans="2:5" x14ac:dyDescent="0.35">
      <c r="B230" s="45" t="s">
        <v>5257</v>
      </c>
      <c r="C230" s="146">
        <v>748.502685546875</v>
      </c>
      <c r="D230" s="112">
        <f t="shared" si="6"/>
        <v>0.45308812394914921</v>
      </c>
      <c r="E230" s="112">
        <v>3.701107994286721E-2</v>
      </c>
    </row>
    <row r="231" spans="2:5" x14ac:dyDescent="0.35">
      <c r="B231" s="45" t="s">
        <v>4905</v>
      </c>
      <c r="C231" s="146">
        <v>515.1116943359375</v>
      </c>
      <c r="D231" s="112">
        <f t="shared" si="6"/>
        <v>-0.31161610456113192</v>
      </c>
      <c r="E231" s="112">
        <v>3.6976712168278039E-2</v>
      </c>
    </row>
    <row r="232" spans="2:5" x14ac:dyDescent="0.35">
      <c r="B232" s="45" t="s">
        <v>5550</v>
      </c>
      <c r="C232" s="146">
        <v>748.29132080078125</v>
      </c>
      <c r="D232" s="112">
        <f t="shared" si="6"/>
        <v>4.4353420113306443</v>
      </c>
      <c r="E232" s="112">
        <v>3.6895185247677029E-2</v>
      </c>
    </row>
    <row r="233" spans="2:5" x14ac:dyDescent="0.35">
      <c r="B233" s="45" t="s">
        <v>1653</v>
      </c>
      <c r="C233" s="146">
        <v>137.67143249511719</v>
      </c>
      <c r="D233" s="112">
        <f t="shared" si="6"/>
        <v>0.43982635465336956</v>
      </c>
      <c r="E233" s="112">
        <v>3.6850072180683854E-2</v>
      </c>
    </row>
    <row r="234" spans="2:5" x14ac:dyDescent="0.35">
      <c r="B234" s="45" t="s">
        <v>2215</v>
      </c>
      <c r="C234" s="146">
        <v>95.616691589355469</v>
      </c>
      <c r="D234" s="112">
        <f t="shared" si="6"/>
        <v>1.0408077824672699</v>
      </c>
      <c r="E234" s="112">
        <v>3.6837187138182265E-2</v>
      </c>
    </row>
    <row r="235" spans="2:5" x14ac:dyDescent="0.35">
      <c r="B235" s="45" t="s">
        <v>701</v>
      </c>
      <c r="C235" s="146">
        <v>46.852375030517578</v>
      </c>
      <c r="D235" s="112">
        <f t="shared" si="6"/>
        <v>-0.74678723418993886</v>
      </c>
      <c r="E235" s="112">
        <v>3.6789441926442221E-2</v>
      </c>
    </row>
    <row r="236" spans="2:5" x14ac:dyDescent="0.35">
      <c r="B236" s="45" t="s">
        <v>3786</v>
      </c>
      <c r="C236" s="146">
        <v>185.0316467285156</v>
      </c>
      <c r="D236" s="112">
        <f t="shared" si="6"/>
        <v>0.13685699700603438</v>
      </c>
      <c r="E236" s="112">
        <v>3.6781166959073165E-2</v>
      </c>
    </row>
    <row r="237" spans="2:5" x14ac:dyDescent="0.35">
      <c r="B237" s="45" t="s">
        <v>1616</v>
      </c>
      <c r="C237" s="146">
        <v>162.75718688964841</v>
      </c>
      <c r="D237" s="112">
        <f t="shared" si="6"/>
        <v>0.76588648529493664</v>
      </c>
      <c r="E237" s="112">
        <v>3.6630687741008902E-2</v>
      </c>
    </row>
    <row r="238" spans="2:5" x14ac:dyDescent="0.35">
      <c r="B238" s="45" t="s">
        <v>1200</v>
      </c>
      <c r="C238" s="146">
        <v>92.167411804199219</v>
      </c>
      <c r="D238" s="112">
        <f t="shared" si="6"/>
        <v>-0.18896023943348081</v>
      </c>
      <c r="E238" s="112">
        <v>3.6588483132931345E-2</v>
      </c>
    </row>
    <row r="239" spans="2:5" x14ac:dyDescent="0.35">
      <c r="B239" s="45" t="s">
        <v>1931</v>
      </c>
      <c r="C239" s="146">
        <v>113.64105224609381</v>
      </c>
      <c r="D239" s="112">
        <f t="shared" si="6"/>
        <v>-0.31645665583257865</v>
      </c>
      <c r="E239" s="112">
        <v>3.6448788150752608E-2</v>
      </c>
    </row>
    <row r="240" spans="2:5" x14ac:dyDescent="0.35">
      <c r="B240" s="45" t="s">
        <v>3076</v>
      </c>
      <c r="C240" s="146">
        <v>166.25288391113281</v>
      </c>
      <c r="D240" s="112">
        <f t="shared" si="6"/>
        <v>0.81143729933045872</v>
      </c>
      <c r="E240" s="112">
        <v>3.6352500750949313E-2</v>
      </c>
    </row>
    <row r="241" spans="2:5" x14ac:dyDescent="0.35">
      <c r="B241" s="45" t="s">
        <v>1215</v>
      </c>
      <c r="C241" s="146">
        <v>91.779541015625</v>
      </c>
      <c r="D241" s="112">
        <f t="shared" si="6"/>
        <v>-0.22549638563245955</v>
      </c>
      <c r="E241" s="112">
        <v>3.6333306110662572E-2</v>
      </c>
    </row>
    <row r="242" spans="2:5" x14ac:dyDescent="0.35">
      <c r="B242" s="45" t="s">
        <v>2437</v>
      </c>
      <c r="C242" s="146">
        <v>118.50111389160161</v>
      </c>
      <c r="D242" s="112">
        <f t="shared" si="6"/>
        <v>-0.94440621391384705</v>
      </c>
      <c r="E242" s="112">
        <v>3.6325280175589177E-2</v>
      </c>
    </row>
    <row r="243" spans="2:5" x14ac:dyDescent="0.35">
      <c r="B243" s="45" t="s">
        <v>6788</v>
      </c>
      <c r="C243" s="146">
        <v>2131.55322265625</v>
      </c>
      <c r="D243" s="112">
        <f t="shared" si="6"/>
        <v>29.573115564664448</v>
      </c>
      <c r="E243" s="112">
        <v>3.6141103824143109E-2</v>
      </c>
    </row>
    <row r="244" spans="2:5" x14ac:dyDescent="0.35">
      <c r="B244" s="45" t="s">
        <v>811</v>
      </c>
      <c r="C244" s="146">
        <v>69.719856262207031</v>
      </c>
      <c r="D244" s="112">
        <f t="shared" si="6"/>
        <v>-0.67532586715645326</v>
      </c>
      <c r="E244" s="112">
        <v>3.5971714816459874E-2</v>
      </c>
    </row>
    <row r="245" spans="2:5" x14ac:dyDescent="0.35">
      <c r="B245" s="45" t="s">
        <v>3914</v>
      </c>
      <c r="C245" s="146">
        <v>214.7379455566406</v>
      </c>
      <c r="D245" s="112">
        <f t="shared" si="6"/>
        <v>1.5632858427343259</v>
      </c>
      <c r="E245" s="112">
        <v>3.58919073615332E-2</v>
      </c>
    </row>
    <row r="246" spans="2:5" x14ac:dyDescent="0.35">
      <c r="B246" s="45" t="s">
        <v>2620</v>
      </c>
      <c r="C246" s="146">
        <v>83.774482727050781</v>
      </c>
      <c r="D246" s="112">
        <f t="shared" si="6"/>
        <v>-0.24038460008549117</v>
      </c>
      <c r="E246" s="112">
        <v>3.587984593058386E-2</v>
      </c>
    </row>
    <row r="247" spans="2:5" x14ac:dyDescent="0.35">
      <c r="B247" s="45" t="s">
        <v>2449</v>
      </c>
      <c r="C247" s="146">
        <v>110.2853927612305</v>
      </c>
      <c r="D247" s="112">
        <f t="shared" si="6"/>
        <v>-0.36840772175858899</v>
      </c>
      <c r="E247" s="112">
        <v>3.5857486432401608E-2</v>
      </c>
    </row>
    <row r="248" spans="2:5" x14ac:dyDescent="0.35">
      <c r="B248" s="45" t="s">
        <v>3212</v>
      </c>
      <c r="C248" s="146">
        <v>174.61485290527341</v>
      </c>
      <c r="D248" s="112">
        <f t="shared" si="6"/>
        <v>0.81092267090687431</v>
      </c>
      <c r="E248" s="112">
        <v>3.5778549180739846E-2</v>
      </c>
    </row>
    <row r="249" spans="2:5" x14ac:dyDescent="0.35">
      <c r="B249" s="45" t="s">
        <v>1231</v>
      </c>
      <c r="C249" s="146">
        <v>96.423141479492188</v>
      </c>
      <c r="D249" s="112">
        <f t="shared" si="6"/>
        <v>0.1235333625216968</v>
      </c>
      <c r="E249" s="112">
        <v>3.5676771550625624E-2</v>
      </c>
    </row>
    <row r="250" spans="2:5" x14ac:dyDescent="0.35">
      <c r="B250" s="45" t="s">
        <v>998</v>
      </c>
      <c r="C250" s="146">
        <v>85.821342468261719</v>
      </c>
      <c r="D250" s="112">
        <f t="shared" si="6"/>
        <v>-0.36136580408543273</v>
      </c>
      <c r="E250" s="112">
        <v>3.5595879555092705E-2</v>
      </c>
    </row>
    <row r="251" spans="2:5" x14ac:dyDescent="0.35">
      <c r="B251" s="45" t="s">
        <v>3544</v>
      </c>
      <c r="C251" s="146">
        <v>134.38262939453119</v>
      </c>
      <c r="D251" s="112">
        <f t="shared" si="6"/>
        <v>-0.92671327778424639</v>
      </c>
      <c r="E251" s="112">
        <v>3.5588331854856096E-2</v>
      </c>
    </row>
    <row r="252" spans="2:5" x14ac:dyDescent="0.35">
      <c r="B252" s="45" t="s">
        <v>6412</v>
      </c>
      <c r="C252" s="146">
        <v>1833.655883789062</v>
      </c>
      <c r="D252" s="112">
        <f t="shared" si="6"/>
        <v>14.725024484788943</v>
      </c>
      <c r="E252" s="112">
        <v>3.5537558473129956E-2</v>
      </c>
    </row>
    <row r="253" spans="2:5" x14ac:dyDescent="0.35">
      <c r="B253" s="45" t="s">
        <v>2457</v>
      </c>
      <c r="C253" s="146">
        <v>116.6075057983398</v>
      </c>
      <c r="D253" s="112">
        <f t="shared" si="6"/>
        <v>-0.15913529456877928</v>
      </c>
      <c r="E253" s="112">
        <v>3.552981949207968E-2</v>
      </c>
    </row>
    <row r="254" spans="2:5" x14ac:dyDescent="0.35">
      <c r="B254" s="45" t="s">
        <v>2033</v>
      </c>
      <c r="C254" s="146">
        <v>138.67570495605469</v>
      </c>
      <c r="D254" s="112">
        <f t="shared" si="6"/>
        <v>1.3564735470915774</v>
      </c>
      <c r="E254" s="112">
        <v>3.5379187470799815E-2</v>
      </c>
    </row>
    <row r="255" spans="2:5" x14ac:dyDescent="0.35">
      <c r="B255" s="45" t="s">
        <v>801</v>
      </c>
      <c r="C255" s="146">
        <v>58.848827362060547</v>
      </c>
      <c r="D255" s="112">
        <f t="shared" si="6"/>
        <v>-0.97690454680530436</v>
      </c>
      <c r="E255" s="112">
        <v>3.5326014738305288E-2</v>
      </c>
    </row>
    <row r="256" spans="2:5" x14ac:dyDescent="0.35">
      <c r="B256" s="45" t="s">
        <v>7873</v>
      </c>
      <c r="C256" s="146">
        <v>2548.06982421875</v>
      </c>
      <c r="D256" s="112">
        <f t="shared" si="6"/>
        <v>40.075695710796538</v>
      </c>
      <c r="E256" s="112">
        <v>3.5273763107078866E-2</v>
      </c>
    </row>
    <row r="257" spans="2:5" x14ac:dyDescent="0.35">
      <c r="B257" s="45" t="s">
        <v>803</v>
      </c>
      <c r="C257" s="146">
        <v>62.033515930175781</v>
      </c>
      <c r="D257" s="112">
        <f t="shared" si="6"/>
        <v>-0.90733591318821305</v>
      </c>
      <c r="E257" s="112">
        <v>3.5127479763353682E-2</v>
      </c>
    </row>
    <row r="258" spans="2:5" x14ac:dyDescent="0.35">
      <c r="B258" s="45" t="s">
        <v>5254</v>
      </c>
      <c r="C258" s="146">
        <v>669.445068359375</v>
      </c>
      <c r="D258" s="112">
        <f t="shared" si="6"/>
        <v>1.8822220689338027</v>
      </c>
      <c r="E258" s="112">
        <v>3.5110383928959876E-2</v>
      </c>
    </row>
    <row r="259" spans="2:5" x14ac:dyDescent="0.35">
      <c r="B259" s="45" t="s">
        <v>4264</v>
      </c>
      <c r="C259" s="146">
        <v>232.2669982910156</v>
      </c>
      <c r="D259" s="112">
        <f t="shared" si="6"/>
        <v>-0.89470663993029187</v>
      </c>
      <c r="E259" s="112">
        <v>3.4986590325397381E-2</v>
      </c>
    </row>
    <row r="260" spans="2:5" x14ac:dyDescent="0.35">
      <c r="B260" s="45" t="s">
        <v>6789</v>
      </c>
      <c r="C260" s="146">
        <v>2205.903564453125</v>
      </c>
      <c r="D260" s="112">
        <f t="shared" si="6"/>
        <v>15.787798562808582</v>
      </c>
      <c r="E260" s="112">
        <v>3.4880828217942784E-2</v>
      </c>
    </row>
    <row r="261" spans="2:5" x14ac:dyDescent="0.35">
      <c r="B261" s="45" t="s">
        <v>3367</v>
      </c>
      <c r="C261" s="146">
        <v>131.39921569824219</v>
      </c>
      <c r="D261" s="112">
        <f t="shared" si="6"/>
        <v>0.11870182257489287</v>
      </c>
      <c r="E261" s="112">
        <v>3.4733666938445686E-2</v>
      </c>
    </row>
    <row r="262" spans="2:5" x14ac:dyDescent="0.35">
      <c r="B262" s="45" t="s">
        <v>1735</v>
      </c>
      <c r="C262" s="146">
        <v>117.4568710327148</v>
      </c>
      <c r="D262" s="112">
        <f t="shared" si="6"/>
        <v>-0.79344782334437691</v>
      </c>
      <c r="E262" s="112">
        <v>3.4729173861010473E-2</v>
      </c>
    </row>
    <row r="263" spans="2:5" x14ac:dyDescent="0.35">
      <c r="B263" s="45" t="s">
        <v>5148</v>
      </c>
      <c r="C263" s="146">
        <v>568.65472412109375</v>
      </c>
      <c r="D263" s="112">
        <f t="shared" si="6"/>
        <v>0.63435466916113104</v>
      </c>
      <c r="E263" s="112">
        <v>3.4727094203551231E-2</v>
      </c>
    </row>
    <row r="264" spans="2:5" x14ac:dyDescent="0.35">
      <c r="B264" s="45" t="s">
        <v>4624</v>
      </c>
      <c r="C264" s="146">
        <v>347.93838500976563</v>
      </c>
      <c r="D264" s="112">
        <f t="shared" si="6"/>
        <v>1.6193091384608598</v>
      </c>
      <c r="E264" s="112">
        <v>3.4677701781638419E-2</v>
      </c>
    </row>
    <row r="265" spans="2:5" x14ac:dyDescent="0.35">
      <c r="B265" s="45" t="s">
        <v>1500</v>
      </c>
      <c r="C265" s="146">
        <v>132.8359375</v>
      </c>
      <c r="D265" s="112">
        <f t="shared" ref="D265:D328" si="7">(C265-C266)/C266</f>
        <v>-0.16618998913000882</v>
      </c>
      <c r="E265" s="112">
        <v>3.4491298093159796E-2</v>
      </c>
    </row>
    <row r="266" spans="2:5" x14ac:dyDescent="0.35">
      <c r="B266" s="45" t="s">
        <v>1610</v>
      </c>
      <c r="C266" s="146">
        <v>159.31199645996091</v>
      </c>
      <c r="D266" s="112">
        <f t="shared" si="7"/>
        <v>-0.9363143146264955</v>
      </c>
      <c r="E266" s="112">
        <v>3.4382589566920752E-2</v>
      </c>
    </row>
    <row r="267" spans="2:5" x14ac:dyDescent="0.35">
      <c r="B267" s="45" t="s">
        <v>7862</v>
      </c>
      <c r="C267" s="146">
        <v>2501.535400390625</v>
      </c>
      <c r="D267" s="112">
        <f t="shared" si="7"/>
        <v>15.270291041985409</v>
      </c>
      <c r="E267" s="112">
        <v>3.438094006483728E-2</v>
      </c>
    </row>
    <row r="268" spans="2:5" x14ac:dyDescent="0.35">
      <c r="B268" s="45" t="s">
        <v>3168</v>
      </c>
      <c r="C268" s="146">
        <v>153.7486572265625</v>
      </c>
      <c r="D268" s="112">
        <f t="shared" si="7"/>
        <v>1.0851289833237434</v>
      </c>
      <c r="E268" s="112">
        <v>3.3973843193589488E-2</v>
      </c>
    </row>
    <row r="269" spans="2:5" x14ac:dyDescent="0.35">
      <c r="B269" s="45" t="s">
        <v>840</v>
      </c>
      <c r="C269" s="146">
        <v>73.735801696777344</v>
      </c>
      <c r="D269" s="112">
        <f t="shared" si="7"/>
        <v>-0.11909327493130263</v>
      </c>
      <c r="E269" s="112">
        <v>3.3946046127090852E-2</v>
      </c>
    </row>
    <row r="270" spans="2:5" x14ac:dyDescent="0.35">
      <c r="B270" s="45" t="s">
        <v>2856</v>
      </c>
      <c r="C270" s="146">
        <v>83.704437255859375</v>
      </c>
      <c r="D270" s="112">
        <f t="shared" si="7"/>
        <v>-0.46739149747480452</v>
      </c>
      <c r="E270" s="112">
        <v>3.3885247896030493E-2</v>
      </c>
    </row>
    <row r="271" spans="2:5" x14ac:dyDescent="0.35">
      <c r="B271" s="45" t="s">
        <v>3065</v>
      </c>
      <c r="C271" s="146">
        <v>157.15940856933591</v>
      </c>
      <c r="D271" s="112">
        <f t="shared" si="7"/>
        <v>0.36819056262452027</v>
      </c>
      <c r="E271" s="112">
        <v>3.3810119026289422E-2</v>
      </c>
    </row>
    <row r="272" spans="2:5" x14ac:dyDescent="0.35">
      <c r="B272" s="45" t="s">
        <v>2424</v>
      </c>
      <c r="C272" s="146">
        <v>114.8666076660156</v>
      </c>
      <c r="D272" s="112">
        <f t="shared" si="7"/>
        <v>-0.33683157654748141</v>
      </c>
      <c r="E272" s="112">
        <v>3.380973042647744E-2</v>
      </c>
    </row>
    <row r="273" spans="2:5" x14ac:dyDescent="0.35">
      <c r="B273" s="45" t="s">
        <v>3722</v>
      </c>
      <c r="C273" s="146">
        <v>173.20880126953119</v>
      </c>
      <c r="D273" s="112">
        <f t="shared" si="7"/>
        <v>1.1859173567978574</v>
      </c>
      <c r="E273" s="112">
        <v>3.3766538434847948E-2</v>
      </c>
    </row>
    <row r="274" spans="2:5" x14ac:dyDescent="0.35">
      <c r="B274" s="45" t="s">
        <v>2715</v>
      </c>
      <c r="C274" s="146">
        <v>79.238494873046875</v>
      </c>
      <c r="D274" s="112">
        <f t="shared" si="7"/>
        <v>-0.89621902822952493</v>
      </c>
      <c r="E274" s="112">
        <v>3.3708357224563765E-2</v>
      </c>
    </row>
    <row r="275" spans="2:5" x14ac:dyDescent="0.35">
      <c r="B275" s="45" t="s">
        <v>5616</v>
      </c>
      <c r="C275" s="146">
        <v>763.5166015625</v>
      </c>
      <c r="D275" s="112">
        <f t="shared" si="7"/>
        <v>8.1529292522249275</v>
      </c>
      <c r="E275" s="112">
        <v>3.3649779433011416E-2</v>
      </c>
    </row>
    <row r="276" spans="2:5" x14ac:dyDescent="0.35">
      <c r="B276" s="45" t="s">
        <v>1074</v>
      </c>
      <c r="C276" s="146">
        <v>83.417732238769531</v>
      </c>
      <c r="D276" s="112">
        <f t="shared" si="7"/>
        <v>0.14302021149011546</v>
      </c>
      <c r="E276" s="112">
        <v>3.3643793398469443E-2</v>
      </c>
    </row>
    <row r="277" spans="2:5" x14ac:dyDescent="0.35">
      <c r="B277" s="45" t="s">
        <v>813</v>
      </c>
      <c r="C277" s="146">
        <v>72.9801025390625</v>
      </c>
      <c r="D277" s="112">
        <f t="shared" si="7"/>
        <v>1.299979305426469E-3</v>
      </c>
      <c r="E277" s="112">
        <v>3.3637460417284618E-2</v>
      </c>
    </row>
    <row r="278" spans="2:5" x14ac:dyDescent="0.35">
      <c r="B278" s="45" t="s">
        <v>2676</v>
      </c>
      <c r="C278" s="146">
        <v>72.885353088378906</v>
      </c>
      <c r="D278" s="112">
        <f t="shared" si="7"/>
        <v>-0.46177505745229025</v>
      </c>
      <c r="E278" s="112">
        <v>3.3628418354887751E-2</v>
      </c>
    </row>
    <row r="279" spans="2:5" x14ac:dyDescent="0.35">
      <c r="B279" s="45" t="s">
        <v>1640</v>
      </c>
      <c r="C279" s="146">
        <v>135.41801452636719</v>
      </c>
      <c r="D279" s="112">
        <f t="shared" si="7"/>
        <v>0.18553437149381069</v>
      </c>
      <c r="E279" s="112">
        <v>3.3503197426919408E-2</v>
      </c>
    </row>
    <row r="280" spans="2:5" x14ac:dyDescent="0.35">
      <c r="B280" s="45" t="s">
        <v>2502</v>
      </c>
      <c r="C280" s="146">
        <v>114.2252960205078</v>
      </c>
      <c r="D280" s="112">
        <f t="shared" si="7"/>
        <v>-0.84715626872807448</v>
      </c>
      <c r="E280" s="112">
        <v>3.3435024327770312E-2</v>
      </c>
    </row>
    <row r="281" spans="2:5" x14ac:dyDescent="0.35">
      <c r="B281" s="45" t="s">
        <v>5334</v>
      </c>
      <c r="C281" s="146">
        <v>747.3338623046875</v>
      </c>
      <c r="D281" s="112">
        <f t="shared" si="7"/>
        <v>8.2314393064084985</v>
      </c>
      <c r="E281" s="112">
        <v>3.3419587248892275E-2</v>
      </c>
    </row>
    <row r="282" spans="2:5" x14ac:dyDescent="0.35">
      <c r="B282" s="45" t="s">
        <v>848</v>
      </c>
      <c r="C282" s="146">
        <v>80.955291748046875</v>
      </c>
      <c r="D282" s="112">
        <f t="shared" si="7"/>
        <v>-0.78485329109031154</v>
      </c>
      <c r="E282" s="112">
        <v>3.3418128837223796E-2</v>
      </c>
    </row>
    <row r="283" spans="2:5" x14ac:dyDescent="0.35">
      <c r="B283" s="45" t="s">
        <v>4814</v>
      </c>
      <c r="C283" s="146">
        <v>376.27947998046881</v>
      </c>
      <c r="D283" s="112">
        <f t="shared" si="7"/>
        <v>2.7060064264881585</v>
      </c>
      <c r="E283" s="112">
        <v>3.3406728280874584E-2</v>
      </c>
    </row>
    <row r="284" spans="2:5" x14ac:dyDescent="0.35">
      <c r="B284" s="45" t="s">
        <v>2159</v>
      </c>
      <c r="C284" s="146">
        <v>101.53233337402339</v>
      </c>
      <c r="D284" s="112">
        <f t="shared" si="7"/>
        <v>-0.29467466371817569</v>
      </c>
      <c r="E284" s="112">
        <v>3.3382936785261039E-2</v>
      </c>
    </row>
    <row r="285" spans="2:5" x14ac:dyDescent="0.35">
      <c r="B285" s="45" t="s">
        <v>3349</v>
      </c>
      <c r="C285" s="146">
        <v>143.95106506347659</v>
      </c>
      <c r="D285" s="112">
        <f t="shared" si="7"/>
        <v>0.45594512891488792</v>
      </c>
      <c r="E285" s="112">
        <v>3.3381683533371939E-2</v>
      </c>
    </row>
    <row r="286" spans="2:5" x14ac:dyDescent="0.35">
      <c r="B286" s="45" t="s">
        <v>2406</v>
      </c>
      <c r="C286" s="146">
        <v>98.8712158203125</v>
      </c>
      <c r="D286" s="112">
        <f t="shared" si="7"/>
        <v>-0.59562137379883839</v>
      </c>
      <c r="E286" s="112">
        <v>3.3354488028858417E-2</v>
      </c>
    </row>
    <row r="287" spans="2:5" x14ac:dyDescent="0.35">
      <c r="B287" s="45" t="s">
        <v>4370</v>
      </c>
      <c r="C287" s="146">
        <v>244.5015869140625</v>
      </c>
      <c r="D287" s="112">
        <f t="shared" si="7"/>
        <v>-5.7861725892789845E-2</v>
      </c>
      <c r="E287" s="112">
        <v>3.3177949249911146E-2</v>
      </c>
    </row>
    <row r="288" spans="2:5" x14ac:dyDescent="0.35">
      <c r="B288" s="45" t="s">
        <v>4468</v>
      </c>
      <c r="C288" s="146">
        <v>259.51773071289063</v>
      </c>
      <c r="D288" s="112">
        <f t="shared" si="7"/>
        <v>1.8962146363127357</v>
      </c>
      <c r="E288" s="112">
        <v>3.3118838205588405E-2</v>
      </c>
    </row>
    <row r="289" spans="2:5" x14ac:dyDescent="0.35">
      <c r="B289" s="45" t="s">
        <v>2758</v>
      </c>
      <c r="C289" s="146">
        <v>89.6058349609375</v>
      </c>
      <c r="D289" s="112">
        <f t="shared" si="7"/>
        <v>0.3983593517178301</v>
      </c>
      <c r="E289" s="112">
        <v>3.3100095641322436E-2</v>
      </c>
    </row>
    <row r="290" spans="2:5" x14ac:dyDescent="0.35">
      <c r="B290" s="45" t="s">
        <v>804</v>
      </c>
      <c r="C290" s="146">
        <v>64.079261779785156</v>
      </c>
      <c r="D290" s="112">
        <f t="shared" si="7"/>
        <v>-0.33492403133578724</v>
      </c>
      <c r="E290" s="112">
        <v>3.2978073529026521E-2</v>
      </c>
    </row>
    <row r="291" spans="2:5" x14ac:dyDescent="0.35">
      <c r="B291" s="45" t="s">
        <v>2228</v>
      </c>
      <c r="C291" s="146">
        <v>96.348785400390625</v>
      </c>
      <c r="D291" s="112">
        <f t="shared" si="7"/>
        <v>-0.64526999431134402</v>
      </c>
      <c r="E291" s="112">
        <v>3.2966921509214937E-2</v>
      </c>
    </row>
    <row r="292" spans="2:5" x14ac:dyDescent="0.35">
      <c r="B292" s="45" t="s">
        <v>4441</v>
      </c>
      <c r="C292" s="146">
        <v>271.61160278320313</v>
      </c>
      <c r="D292" s="112">
        <f t="shared" si="7"/>
        <v>5.2836561500381514</v>
      </c>
      <c r="E292" s="112">
        <v>3.295732853059874E-2</v>
      </c>
    </row>
    <row r="293" spans="2:5" x14ac:dyDescent="0.35">
      <c r="B293" s="45" t="s">
        <v>516</v>
      </c>
      <c r="C293" s="146">
        <v>43.225090026855469</v>
      </c>
      <c r="D293" s="112">
        <f t="shared" si="7"/>
        <v>-0.9791663001695996</v>
      </c>
      <c r="E293" s="112">
        <v>3.2957147567533714E-2</v>
      </c>
    </row>
    <row r="294" spans="2:5" x14ac:dyDescent="0.35">
      <c r="B294" s="45" t="s">
        <v>6712</v>
      </c>
      <c r="C294" s="146">
        <v>2074.767822265625</v>
      </c>
      <c r="D294" s="112">
        <f t="shared" si="7"/>
        <v>13.012521118437824</v>
      </c>
      <c r="E294" s="112">
        <v>3.2941204784013682E-2</v>
      </c>
    </row>
    <row r="295" spans="2:5" x14ac:dyDescent="0.35">
      <c r="B295" s="45" t="s">
        <v>3145</v>
      </c>
      <c r="C295" s="146">
        <v>148.0652770996094</v>
      </c>
      <c r="D295" s="112">
        <f t="shared" si="7"/>
        <v>0.44987587249718547</v>
      </c>
      <c r="E295" s="112">
        <v>3.2923099457160904E-2</v>
      </c>
    </row>
    <row r="296" spans="2:5" x14ac:dyDescent="0.35">
      <c r="B296" s="45" t="s">
        <v>2407</v>
      </c>
      <c r="C296" s="146">
        <v>102.1227264404297</v>
      </c>
      <c r="D296" s="112">
        <f t="shared" si="7"/>
        <v>-0.39910030900111182</v>
      </c>
      <c r="E296" s="112">
        <v>3.2886321798919343E-2</v>
      </c>
    </row>
    <row r="297" spans="2:5" x14ac:dyDescent="0.35">
      <c r="B297" s="45" t="s">
        <v>3633</v>
      </c>
      <c r="C297" s="146">
        <v>169.94970703125</v>
      </c>
      <c r="D297" s="112">
        <f t="shared" si="7"/>
        <v>0.45071039758858927</v>
      </c>
      <c r="E297" s="112">
        <v>3.2783177663860769E-2</v>
      </c>
    </row>
    <row r="298" spans="2:5" x14ac:dyDescent="0.35">
      <c r="B298" s="45" t="s">
        <v>1766</v>
      </c>
      <c r="C298" s="146">
        <v>117.149299621582</v>
      </c>
      <c r="D298" s="112">
        <f t="shared" si="7"/>
        <v>-0.84914275120518834</v>
      </c>
      <c r="E298" s="112">
        <v>3.2782710691636123E-2</v>
      </c>
    </row>
    <row r="299" spans="2:5" x14ac:dyDescent="0.35">
      <c r="B299" s="45" t="s">
        <v>5387</v>
      </c>
      <c r="C299" s="146">
        <v>776.55731201171875</v>
      </c>
      <c r="D299" s="112">
        <f t="shared" si="7"/>
        <v>3.9387245411788596</v>
      </c>
      <c r="E299" s="112">
        <v>3.2761197622016389E-2</v>
      </c>
    </row>
    <row r="300" spans="2:5" x14ac:dyDescent="0.35">
      <c r="B300" s="45" t="s">
        <v>3155</v>
      </c>
      <c r="C300" s="146">
        <v>157.2384338378906</v>
      </c>
      <c r="D300" s="112">
        <f t="shared" si="7"/>
        <v>-0.47404438619989325</v>
      </c>
      <c r="E300" s="112">
        <v>3.274384654809584E-2</v>
      </c>
    </row>
    <row r="301" spans="2:5" x14ac:dyDescent="0.35">
      <c r="B301" s="45" t="s">
        <v>4472</v>
      </c>
      <c r="C301" s="146">
        <v>298.95761108398438</v>
      </c>
      <c r="D301" s="112">
        <f t="shared" si="7"/>
        <v>3.2425729206613938</v>
      </c>
      <c r="E301" s="112">
        <v>3.2730068493100138E-2</v>
      </c>
    </row>
    <row r="302" spans="2:5" x14ac:dyDescent="0.35">
      <c r="B302" s="45" t="s">
        <v>2688</v>
      </c>
      <c r="C302" s="146">
        <v>70.466110229492188</v>
      </c>
      <c r="D302" s="112">
        <f t="shared" si="7"/>
        <v>-0.29417147395201154</v>
      </c>
      <c r="E302" s="112">
        <v>3.2725495907342299E-2</v>
      </c>
    </row>
    <row r="303" spans="2:5" x14ac:dyDescent="0.35">
      <c r="B303" s="45" t="s">
        <v>2416</v>
      </c>
      <c r="C303" s="146">
        <v>99.834602355957031</v>
      </c>
      <c r="D303" s="112">
        <f t="shared" si="7"/>
        <v>-0.36459848836302527</v>
      </c>
      <c r="E303" s="112">
        <v>3.2699806237400535E-2</v>
      </c>
    </row>
    <row r="304" spans="2:5" x14ac:dyDescent="0.35">
      <c r="B304" s="45" t="s">
        <v>3530</v>
      </c>
      <c r="C304" s="146">
        <v>157.12049865722659</v>
      </c>
      <c r="D304" s="112">
        <f t="shared" si="7"/>
        <v>-0.9371703242471775</v>
      </c>
      <c r="E304" s="112">
        <v>3.2669073308023537E-2</v>
      </c>
    </row>
    <row r="305" spans="2:5" x14ac:dyDescent="0.35">
      <c r="B305" s="45" t="s">
        <v>7141</v>
      </c>
      <c r="C305" s="146">
        <v>2500.737060546875</v>
      </c>
      <c r="D305" s="112">
        <f t="shared" si="7"/>
        <v>8.5463357686478751</v>
      </c>
      <c r="E305" s="112">
        <v>3.263058195878861E-2</v>
      </c>
    </row>
    <row r="306" spans="2:5" x14ac:dyDescent="0.35">
      <c r="B306" s="45" t="s">
        <v>4390</v>
      </c>
      <c r="C306" s="146">
        <v>261.95779418945313</v>
      </c>
      <c r="D306" s="112">
        <f t="shared" si="7"/>
        <v>0.96648187394889984</v>
      </c>
      <c r="E306" s="112">
        <v>3.2602371603219264E-2</v>
      </c>
    </row>
    <row r="307" spans="2:5" x14ac:dyDescent="0.35">
      <c r="B307" s="45" t="s">
        <v>3403</v>
      </c>
      <c r="C307" s="146">
        <v>133.2113952636719</v>
      </c>
      <c r="D307" s="112">
        <f t="shared" si="7"/>
        <v>2.085467745149105</v>
      </c>
      <c r="E307" s="112">
        <v>3.2600305493321061E-2</v>
      </c>
    </row>
    <row r="308" spans="2:5" x14ac:dyDescent="0.35">
      <c r="B308" s="45" t="s">
        <v>525</v>
      </c>
      <c r="C308" s="146">
        <v>43.173809051513672</v>
      </c>
      <c r="D308" s="112">
        <f t="shared" si="7"/>
        <v>-0.8027249609886179</v>
      </c>
      <c r="E308" s="112">
        <v>3.2597786882822888E-2</v>
      </c>
    </row>
    <row r="309" spans="2:5" x14ac:dyDescent="0.35">
      <c r="B309" s="45" t="s">
        <v>4328</v>
      </c>
      <c r="C309" s="146">
        <v>218.85084533691409</v>
      </c>
      <c r="D309" s="112">
        <f t="shared" si="7"/>
        <v>1.2996596032606258</v>
      </c>
      <c r="E309" s="112">
        <v>3.2548295428162143E-2</v>
      </c>
    </row>
    <row r="310" spans="2:5" x14ac:dyDescent="0.35">
      <c r="B310" s="45" t="s">
        <v>1201</v>
      </c>
      <c r="C310" s="146">
        <v>95.1666259765625</v>
      </c>
      <c r="D310" s="112">
        <f t="shared" si="7"/>
        <v>-0.45961916426577903</v>
      </c>
      <c r="E310" s="112">
        <v>3.2540939510537874E-2</v>
      </c>
    </row>
    <row r="311" spans="2:5" x14ac:dyDescent="0.35">
      <c r="B311" s="45" t="s">
        <v>4041</v>
      </c>
      <c r="C311" s="146">
        <v>176.11029052734381</v>
      </c>
      <c r="D311" s="112">
        <f t="shared" si="7"/>
        <v>2.6405581127746651</v>
      </c>
      <c r="E311" s="112">
        <v>3.2525513969680578E-2</v>
      </c>
    </row>
    <row r="312" spans="2:5" x14ac:dyDescent="0.35">
      <c r="B312" s="45" t="s">
        <v>702</v>
      </c>
      <c r="C312" s="146">
        <v>48.374530792236328</v>
      </c>
      <c r="D312" s="112">
        <f t="shared" si="7"/>
        <v>-0.72162144517297633</v>
      </c>
      <c r="E312" s="112">
        <v>3.2488337266302604E-2</v>
      </c>
    </row>
    <row r="313" spans="2:5" x14ac:dyDescent="0.35">
      <c r="B313" s="45" t="s">
        <v>3592</v>
      </c>
      <c r="C313" s="146">
        <v>173.77247619628909</v>
      </c>
      <c r="D313" s="112">
        <f t="shared" si="7"/>
        <v>-0.75853518174138146</v>
      </c>
      <c r="E313" s="112">
        <v>3.2477425682379234E-2</v>
      </c>
    </row>
    <row r="314" spans="2:5" x14ac:dyDescent="0.35">
      <c r="B314" s="45" t="s">
        <v>5362</v>
      </c>
      <c r="C314" s="146">
        <v>719.65960693359375</v>
      </c>
      <c r="D314" s="112">
        <f t="shared" si="7"/>
        <v>0.30949636451010204</v>
      </c>
      <c r="E314" s="112">
        <v>3.2457035038505333E-2</v>
      </c>
    </row>
    <row r="315" spans="2:5" x14ac:dyDescent="0.35">
      <c r="B315" s="45" t="s">
        <v>5147</v>
      </c>
      <c r="C315" s="146">
        <v>549.56976318359375</v>
      </c>
      <c r="D315" s="112">
        <f t="shared" si="7"/>
        <v>2.0547742472668347</v>
      </c>
      <c r="E315" s="112">
        <v>3.2431495925036913E-2</v>
      </c>
    </row>
    <row r="316" spans="2:5" x14ac:dyDescent="0.35">
      <c r="B316" s="45" t="s">
        <v>3121</v>
      </c>
      <c r="C316" s="146">
        <v>179.90519714355469</v>
      </c>
      <c r="D316" s="112">
        <f t="shared" si="7"/>
        <v>1.8748434973437804E-2</v>
      </c>
      <c r="E316" s="112">
        <v>3.2227261353848943E-2</v>
      </c>
    </row>
    <row r="317" spans="2:5" x14ac:dyDescent="0.35">
      <c r="B317" s="45" t="s">
        <v>4046</v>
      </c>
      <c r="C317" s="146">
        <v>176.5943298339844</v>
      </c>
      <c r="D317" s="112">
        <f t="shared" si="7"/>
        <v>-0.18642435697970625</v>
      </c>
      <c r="E317" s="112">
        <v>3.220906814239869E-2</v>
      </c>
    </row>
    <row r="318" spans="2:5" x14ac:dyDescent="0.35">
      <c r="B318" s="45" t="s">
        <v>4352</v>
      </c>
      <c r="C318" s="146">
        <v>217.05950927734381</v>
      </c>
      <c r="D318" s="112">
        <f t="shared" si="7"/>
        <v>1.2992658864580435</v>
      </c>
      <c r="E318" s="112">
        <v>3.2076982436162187E-2</v>
      </c>
    </row>
    <row r="319" spans="2:5" x14ac:dyDescent="0.35">
      <c r="B319" s="45" t="s">
        <v>2571</v>
      </c>
      <c r="C319" s="146">
        <v>94.403831481933594</v>
      </c>
      <c r="D319" s="112">
        <f t="shared" si="7"/>
        <v>-0.69093716505306002</v>
      </c>
      <c r="E319" s="112">
        <v>3.2053574675488243E-2</v>
      </c>
    </row>
    <row r="320" spans="2:5" x14ac:dyDescent="0.35">
      <c r="B320" s="45" t="s">
        <v>4477</v>
      </c>
      <c r="C320" s="146">
        <v>305.451904296875</v>
      </c>
      <c r="D320" s="112">
        <f t="shared" si="7"/>
        <v>1.0699081284916869</v>
      </c>
      <c r="E320" s="112">
        <v>3.2046174075008947E-2</v>
      </c>
    </row>
    <row r="321" spans="2:5" x14ac:dyDescent="0.35">
      <c r="B321" s="45" t="s">
        <v>1601</v>
      </c>
      <c r="C321" s="146">
        <v>147.56785583496091</v>
      </c>
      <c r="D321" s="112">
        <f t="shared" si="7"/>
        <v>-0.19569364158484584</v>
      </c>
      <c r="E321" s="112">
        <v>3.2041828877962933E-2</v>
      </c>
    </row>
    <row r="322" spans="2:5" x14ac:dyDescent="0.35">
      <c r="B322" s="45" t="s">
        <v>3698</v>
      </c>
      <c r="C322" s="146">
        <v>183.4721984863281</v>
      </c>
      <c r="D322" s="112">
        <f t="shared" si="7"/>
        <v>0.49101666241129627</v>
      </c>
      <c r="E322" s="112">
        <v>3.2027701248051169E-2</v>
      </c>
    </row>
    <row r="323" spans="2:5" x14ac:dyDescent="0.35">
      <c r="B323" s="45" t="s">
        <v>2539</v>
      </c>
      <c r="C323" s="146">
        <v>123.05174255371089</v>
      </c>
      <c r="D323" s="112">
        <f t="shared" si="7"/>
        <v>-0.93205039430108705</v>
      </c>
      <c r="E323" s="112">
        <v>3.2018040149339191E-2</v>
      </c>
    </row>
    <row r="324" spans="2:5" x14ac:dyDescent="0.35">
      <c r="B324" s="45" t="s">
        <v>6531</v>
      </c>
      <c r="C324" s="146">
        <v>1810.926513671875</v>
      </c>
      <c r="D324" s="112">
        <f t="shared" si="7"/>
        <v>1.6059803599950286</v>
      </c>
      <c r="E324" s="112">
        <v>3.2004636925582551E-2</v>
      </c>
    </row>
    <row r="325" spans="2:5" x14ac:dyDescent="0.35">
      <c r="B325" s="45" t="s">
        <v>5515</v>
      </c>
      <c r="C325" s="146">
        <v>694.91180419921875</v>
      </c>
      <c r="D325" s="112">
        <f t="shared" si="7"/>
        <v>3.5067213785884288</v>
      </c>
      <c r="E325" s="112">
        <v>3.1765004720019946E-2</v>
      </c>
    </row>
    <row r="326" spans="2:5" x14ac:dyDescent="0.35">
      <c r="B326" s="45" t="s">
        <v>3518</v>
      </c>
      <c r="C326" s="146">
        <v>154.19453430175781</v>
      </c>
      <c r="D326" s="112">
        <f t="shared" si="7"/>
        <v>-0.80476545872701111</v>
      </c>
      <c r="E326" s="112">
        <v>3.1603726201831987E-2</v>
      </c>
    </row>
    <row r="327" spans="2:5" x14ac:dyDescent="0.35">
      <c r="B327" s="45" t="s">
        <v>5622</v>
      </c>
      <c r="C327" s="146">
        <v>789.791259765625</v>
      </c>
      <c r="D327" s="112">
        <f t="shared" si="7"/>
        <v>15.219817145469731</v>
      </c>
      <c r="E327" s="112">
        <v>3.1565739103538111E-2</v>
      </c>
    </row>
    <row r="328" spans="2:5" x14ac:dyDescent="0.35">
      <c r="B328" s="45" t="s">
        <v>554</v>
      </c>
      <c r="C328" s="146">
        <v>48.692981719970703</v>
      </c>
      <c r="D328" s="112">
        <f t="shared" si="7"/>
        <v>-0.84945720460003404</v>
      </c>
      <c r="E328" s="112">
        <v>3.1501401523149994E-2</v>
      </c>
    </row>
    <row r="329" spans="2:5" x14ac:dyDescent="0.35">
      <c r="B329" s="45" t="s">
        <v>4571</v>
      </c>
      <c r="C329" s="146">
        <v>323.44943237304688</v>
      </c>
      <c r="D329" s="112">
        <f t="shared" ref="D329:D392" si="8">(C329-C330)/C330</f>
        <v>1.091373039422439</v>
      </c>
      <c r="E329" s="112">
        <v>3.1486204439361065E-2</v>
      </c>
    </row>
    <row r="330" spans="2:5" x14ac:dyDescent="0.35">
      <c r="B330" s="45" t="s">
        <v>3657</v>
      </c>
      <c r="C330" s="146">
        <v>154.65888977050781</v>
      </c>
      <c r="D330" s="112">
        <f t="shared" si="8"/>
        <v>-0.2193918762181932</v>
      </c>
      <c r="E330" s="112">
        <v>3.1451368587688613E-2</v>
      </c>
    </row>
    <row r="331" spans="2:5" x14ac:dyDescent="0.35">
      <c r="B331" s="45" t="s">
        <v>3930</v>
      </c>
      <c r="C331" s="146">
        <v>198.12615966796881</v>
      </c>
      <c r="D331" s="112">
        <f t="shared" si="8"/>
        <v>0.35482596641357012</v>
      </c>
      <c r="E331" s="112">
        <v>3.1447628024810527E-2</v>
      </c>
    </row>
    <row r="332" spans="2:5" x14ac:dyDescent="0.35">
      <c r="B332" s="45" t="s">
        <v>3151</v>
      </c>
      <c r="C332" s="146">
        <v>146.23735046386719</v>
      </c>
      <c r="D332" s="112">
        <f t="shared" si="8"/>
        <v>0.60411625285180215</v>
      </c>
      <c r="E332" s="112">
        <v>3.1410868534170078E-2</v>
      </c>
    </row>
    <row r="333" spans="2:5" x14ac:dyDescent="0.35">
      <c r="B333" s="45" t="s">
        <v>2404</v>
      </c>
      <c r="C333" s="146">
        <v>91.163810729980469</v>
      </c>
      <c r="D333" s="112">
        <f t="shared" si="8"/>
        <v>-0.72083519575234833</v>
      </c>
      <c r="E333" s="112">
        <v>3.1334949137219931E-2</v>
      </c>
    </row>
    <row r="334" spans="2:5" x14ac:dyDescent="0.35">
      <c r="B334" s="45" t="s">
        <v>4619</v>
      </c>
      <c r="C334" s="146">
        <v>326.55911254882813</v>
      </c>
      <c r="D334" s="112">
        <f t="shared" si="8"/>
        <v>0.50780145421609135</v>
      </c>
      <c r="E334" s="112">
        <v>3.1303739391868743E-2</v>
      </c>
    </row>
    <row r="335" spans="2:5" x14ac:dyDescent="0.35">
      <c r="B335" s="45" t="s">
        <v>3916</v>
      </c>
      <c r="C335" s="146">
        <v>216.57965087890619</v>
      </c>
      <c r="D335" s="112">
        <f t="shared" si="8"/>
        <v>2.9795346356245762E-2</v>
      </c>
      <c r="E335" s="112">
        <v>3.1217104161415574E-2</v>
      </c>
    </row>
    <row r="336" spans="2:5" x14ac:dyDescent="0.35">
      <c r="B336" s="45" t="s">
        <v>4351</v>
      </c>
      <c r="C336" s="146">
        <v>210.31329345703119</v>
      </c>
      <c r="D336" s="112">
        <f t="shared" si="8"/>
        <v>1.8177062719764487</v>
      </c>
      <c r="E336" s="112">
        <v>3.1209072783661168E-2</v>
      </c>
    </row>
    <row r="337" spans="2:5" x14ac:dyDescent="0.35">
      <c r="B337" s="45" t="s">
        <v>869</v>
      </c>
      <c r="C337" s="146">
        <v>74.639892578125</v>
      </c>
      <c r="D337" s="112">
        <f t="shared" si="8"/>
        <v>-0.90214733351683873</v>
      </c>
      <c r="E337" s="112">
        <v>3.1208845510301442E-2</v>
      </c>
    </row>
    <row r="338" spans="2:5" x14ac:dyDescent="0.35">
      <c r="B338" s="45" t="s">
        <v>5286</v>
      </c>
      <c r="C338" s="146">
        <v>762.7783203125</v>
      </c>
      <c r="D338" s="112">
        <f t="shared" si="8"/>
        <v>0.1325292972458047</v>
      </c>
      <c r="E338" s="112">
        <v>3.1089544044992062E-2</v>
      </c>
    </row>
    <row r="339" spans="2:5" x14ac:dyDescent="0.35">
      <c r="B339" s="45" t="s">
        <v>5514</v>
      </c>
      <c r="C339" s="146">
        <v>673.51751708984375</v>
      </c>
      <c r="D339" s="112">
        <f t="shared" si="8"/>
        <v>0.15544680551197074</v>
      </c>
      <c r="E339" s="112">
        <v>3.1058710087031028E-2</v>
      </c>
    </row>
    <row r="340" spans="2:5" x14ac:dyDescent="0.35">
      <c r="B340" s="45" t="s">
        <v>4898</v>
      </c>
      <c r="C340" s="146">
        <v>582.90655517578125</v>
      </c>
      <c r="D340" s="112">
        <f t="shared" si="8"/>
        <v>3.8148800192386654</v>
      </c>
      <c r="E340" s="112">
        <v>3.1055135513053611E-2</v>
      </c>
    </row>
    <row r="341" spans="2:5" x14ac:dyDescent="0.35">
      <c r="B341" s="45" t="s">
        <v>1744</v>
      </c>
      <c r="C341" s="146">
        <v>121.0635681152344</v>
      </c>
      <c r="D341" s="112">
        <f t="shared" si="8"/>
        <v>0.30106342043442869</v>
      </c>
      <c r="E341" s="112">
        <v>3.0951859333544871E-2</v>
      </c>
    </row>
    <row r="342" spans="2:5" x14ac:dyDescent="0.35">
      <c r="B342" s="45" t="s">
        <v>1155</v>
      </c>
      <c r="C342" s="146">
        <v>93.049705505371094</v>
      </c>
      <c r="D342" s="112">
        <f t="shared" si="8"/>
        <v>-0.14656290032599542</v>
      </c>
      <c r="E342" s="112">
        <v>3.080512381406849E-2</v>
      </c>
    </row>
    <row r="343" spans="2:5" x14ac:dyDescent="0.35">
      <c r="B343" s="45" t="s">
        <v>2180</v>
      </c>
      <c r="C343" s="146">
        <v>109.0293655395508</v>
      </c>
      <c r="D343" s="112">
        <f t="shared" si="8"/>
        <v>-0.2258130381461069</v>
      </c>
      <c r="E343" s="112">
        <v>3.0730722146365845E-2</v>
      </c>
    </row>
    <row r="344" spans="2:5" x14ac:dyDescent="0.35">
      <c r="B344" s="45" t="s">
        <v>1655</v>
      </c>
      <c r="C344" s="146">
        <v>140.83079528808591</v>
      </c>
      <c r="D344" s="112">
        <f t="shared" si="8"/>
        <v>0.66283236087665831</v>
      </c>
      <c r="E344" s="112">
        <v>3.0693134431631176E-2</v>
      </c>
    </row>
    <row r="345" spans="2:5" x14ac:dyDescent="0.35">
      <c r="B345" s="45" t="s">
        <v>2742</v>
      </c>
      <c r="C345" s="146">
        <v>84.693321228027344</v>
      </c>
      <c r="D345" s="112">
        <f t="shared" si="8"/>
        <v>-0.24328617171381256</v>
      </c>
      <c r="E345" s="112">
        <v>3.0667706656993431E-2</v>
      </c>
    </row>
    <row r="346" spans="2:5" x14ac:dyDescent="0.35">
      <c r="B346" s="45" t="s">
        <v>2966</v>
      </c>
      <c r="C346" s="146">
        <v>111.9225234985352</v>
      </c>
      <c r="D346" s="112">
        <f t="shared" si="8"/>
        <v>0.32146294331888742</v>
      </c>
      <c r="E346" s="112">
        <v>3.0643099288781717E-2</v>
      </c>
    </row>
    <row r="347" spans="2:5" x14ac:dyDescent="0.35">
      <c r="B347" s="45" t="s">
        <v>1000</v>
      </c>
      <c r="C347" s="146">
        <v>84.6959228515625</v>
      </c>
      <c r="D347" s="112">
        <f t="shared" si="8"/>
        <v>1.3081796731989719</v>
      </c>
      <c r="E347" s="112">
        <v>3.0574020998850437E-2</v>
      </c>
    </row>
    <row r="348" spans="2:5" x14ac:dyDescent="0.35">
      <c r="B348" s="45" t="s">
        <v>458</v>
      </c>
      <c r="C348" s="146">
        <v>36.693817138671882</v>
      </c>
      <c r="D348" s="112">
        <f t="shared" si="8"/>
        <v>-0.62999638115096623</v>
      </c>
      <c r="E348" s="112">
        <v>3.0546572809950427E-2</v>
      </c>
    </row>
    <row r="349" spans="2:5" x14ac:dyDescent="0.35">
      <c r="B349" s="45" t="s">
        <v>1686</v>
      </c>
      <c r="C349" s="146">
        <v>99.1715087890625</v>
      </c>
      <c r="D349" s="112">
        <f t="shared" si="8"/>
        <v>-0.34026267057178239</v>
      </c>
      <c r="E349" s="112">
        <v>3.050559798874504E-2</v>
      </c>
    </row>
    <row r="350" spans="2:5" x14ac:dyDescent="0.35">
      <c r="B350" s="45" t="s">
        <v>3181</v>
      </c>
      <c r="C350" s="146">
        <v>150.31968688964841</v>
      </c>
      <c r="D350" s="112">
        <f t="shared" si="8"/>
        <v>-9.4760854373428571E-2</v>
      </c>
      <c r="E350" s="112">
        <v>3.0491568073828534E-2</v>
      </c>
    </row>
    <row r="351" spans="2:5" x14ac:dyDescent="0.35">
      <c r="B351" s="45" t="s">
        <v>3079</v>
      </c>
      <c r="C351" s="146">
        <v>166.05522155761719</v>
      </c>
      <c r="D351" s="112">
        <f t="shared" si="8"/>
        <v>-0.77014380244245084</v>
      </c>
      <c r="E351" s="112">
        <v>3.0464165489443244E-2</v>
      </c>
    </row>
    <row r="352" spans="2:5" x14ac:dyDescent="0.35">
      <c r="B352" s="45" t="s">
        <v>5538</v>
      </c>
      <c r="C352" s="146">
        <v>722.430908203125</v>
      </c>
      <c r="D352" s="112">
        <f t="shared" si="8"/>
        <v>8.1577267324135807</v>
      </c>
      <c r="E352" s="112">
        <v>3.0455541605823401E-2</v>
      </c>
    </row>
    <row r="353" spans="2:5" x14ac:dyDescent="0.35">
      <c r="B353" s="45" t="s">
        <v>2705</v>
      </c>
      <c r="C353" s="146">
        <v>78.887580871582031</v>
      </c>
      <c r="D353" s="112">
        <f t="shared" si="8"/>
        <v>-0.29426749444779132</v>
      </c>
      <c r="E353" s="112">
        <v>3.0416560244614428E-2</v>
      </c>
    </row>
    <row r="354" spans="2:5" x14ac:dyDescent="0.35">
      <c r="B354" s="45" t="s">
        <v>1749</v>
      </c>
      <c r="C354" s="146">
        <v>111.781135559082</v>
      </c>
      <c r="D354" s="112">
        <f t="shared" si="8"/>
        <v>-0.95326093250688648</v>
      </c>
      <c r="E354" s="112">
        <v>3.0412310448326516E-2</v>
      </c>
    </row>
    <row r="355" spans="2:5" x14ac:dyDescent="0.35">
      <c r="B355" s="45" t="s">
        <v>7844</v>
      </c>
      <c r="C355" s="146">
        <v>2391.599609375</v>
      </c>
      <c r="D355" s="112">
        <f t="shared" si="8"/>
        <v>18.277821772618658</v>
      </c>
      <c r="E355" s="112">
        <v>3.0393693598363653E-2</v>
      </c>
    </row>
    <row r="356" spans="2:5" x14ac:dyDescent="0.35">
      <c r="B356" s="45" t="s">
        <v>2552</v>
      </c>
      <c r="C356" s="146">
        <v>124.0596389770508</v>
      </c>
      <c r="D356" s="112">
        <f t="shared" si="8"/>
        <v>-0.89086982695673655</v>
      </c>
      <c r="E356" s="112">
        <v>3.0180302435929132E-2</v>
      </c>
    </row>
    <row r="357" spans="2:5" x14ac:dyDescent="0.35">
      <c r="B357" s="45" t="s">
        <v>5955</v>
      </c>
      <c r="C357" s="146">
        <v>1136.80419921875</v>
      </c>
      <c r="D357" s="112">
        <f t="shared" si="8"/>
        <v>7.2575319265904579</v>
      </c>
      <c r="E357" s="112">
        <v>3.013014813423516E-2</v>
      </c>
    </row>
    <row r="358" spans="2:5" x14ac:dyDescent="0.35">
      <c r="B358" s="45" t="s">
        <v>3436</v>
      </c>
      <c r="C358" s="146">
        <v>137.66876220703119</v>
      </c>
      <c r="D358" s="112">
        <f t="shared" si="8"/>
        <v>-0.93225052436372746</v>
      </c>
      <c r="E358" s="112">
        <v>3.0129565145310573E-2</v>
      </c>
    </row>
    <row r="359" spans="2:5" x14ac:dyDescent="0.35">
      <c r="B359" s="45" t="s">
        <v>7063</v>
      </c>
      <c r="C359" s="146">
        <v>2032.026977539062</v>
      </c>
      <c r="D359" s="112">
        <f t="shared" si="8"/>
        <v>10.959149687611237</v>
      </c>
      <c r="E359" s="112">
        <v>3.0118326106181325E-2</v>
      </c>
    </row>
    <row r="360" spans="2:5" x14ac:dyDescent="0.35">
      <c r="B360" s="45" t="s">
        <v>3671</v>
      </c>
      <c r="C360" s="146">
        <v>169.91400146484381</v>
      </c>
      <c r="D360" s="112">
        <f t="shared" si="8"/>
        <v>-0.34894183529032052</v>
      </c>
      <c r="E360" s="112">
        <v>3.0105811829171537E-2</v>
      </c>
    </row>
    <row r="361" spans="2:5" x14ac:dyDescent="0.35">
      <c r="B361" s="45" t="s">
        <v>4450</v>
      </c>
      <c r="C361" s="146">
        <v>260.98129272460938</v>
      </c>
      <c r="D361" s="112">
        <f t="shared" si="8"/>
        <v>-0.7193687841628007</v>
      </c>
      <c r="E361" s="112">
        <v>3.0100423479178191E-2</v>
      </c>
    </row>
    <row r="362" spans="2:5" x14ac:dyDescent="0.35">
      <c r="B362" s="45" t="s">
        <v>5841</v>
      </c>
      <c r="C362" s="146">
        <v>929.97955322265625</v>
      </c>
      <c r="D362" s="112">
        <f t="shared" si="8"/>
        <v>9.5819862009286201</v>
      </c>
      <c r="E362" s="112">
        <v>3.0068737118043743E-2</v>
      </c>
    </row>
    <row r="363" spans="2:5" x14ac:dyDescent="0.35">
      <c r="B363" s="45" t="s">
        <v>2860</v>
      </c>
      <c r="C363" s="146">
        <v>87.883270263671875</v>
      </c>
      <c r="D363" s="112">
        <f t="shared" si="8"/>
        <v>-0.3023634295437716</v>
      </c>
      <c r="E363" s="112">
        <v>2.9906536206881908E-2</v>
      </c>
    </row>
    <row r="364" spans="2:5" x14ac:dyDescent="0.35">
      <c r="B364" s="45" t="s">
        <v>1949</v>
      </c>
      <c r="C364" s="146">
        <v>125.9728546142578</v>
      </c>
      <c r="D364" s="112">
        <f t="shared" si="8"/>
        <v>-4.9704255484217641E-2</v>
      </c>
      <c r="E364" s="112">
        <v>2.9871647719638655E-2</v>
      </c>
    </row>
    <row r="365" spans="2:5" x14ac:dyDescent="0.35">
      <c r="B365" s="45" t="s">
        <v>3334</v>
      </c>
      <c r="C365" s="146">
        <v>132.5617370605469</v>
      </c>
      <c r="D365" s="112">
        <f t="shared" si="8"/>
        <v>-0.29363995400624854</v>
      </c>
      <c r="E365" s="112">
        <v>2.9843481575929583E-2</v>
      </c>
    </row>
    <row r="366" spans="2:5" x14ac:dyDescent="0.35">
      <c r="B366" s="45" t="s">
        <v>3105</v>
      </c>
      <c r="C366" s="146">
        <v>187.6687927246094</v>
      </c>
      <c r="D366" s="112">
        <f t="shared" si="8"/>
        <v>3.2644478289097876</v>
      </c>
      <c r="E366" s="112">
        <v>2.983190019481248E-2</v>
      </c>
    </row>
    <row r="367" spans="2:5" x14ac:dyDescent="0.35">
      <c r="B367" s="45" t="s">
        <v>695</v>
      </c>
      <c r="C367" s="146">
        <v>44.007759094238281</v>
      </c>
      <c r="D367" s="112">
        <f t="shared" si="8"/>
        <v>-0.52279376756218565</v>
      </c>
      <c r="E367" s="112">
        <v>2.9809144172673174E-2</v>
      </c>
    </row>
    <row r="368" spans="2:5" x14ac:dyDescent="0.35">
      <c r="B368" s="45" t="s">
        <v>2214</v>
      </c>
      <c r="C368" s="146">
        <v>92.219581604003906</v>
      </c>
      <c r="D368" s="112">
        <f t="shared" si="8"/>
        <v>-0.95112698678092966</v>
      </c>
      <c r="E368" s="112">
        <v>2.9758047766155038E-2</v>
      </c>
    </row>
    <row r="369" spans="2:5" x14ac:dyDescent="0.35">
      <c r="B369" s="45" t="s">
        <v>6537</v>
      </c>
      <c r="C369" s="146">
        <v>1886.92236328125</v>
      </c>
      <c r="D369" s="112">
        <f t="shared" si="8"/>
        <v>1.9825350664746442</v>
      </c>
      <c r="E369" s="112">
        <v>2.9736083325544498E-2</v>
      </c>
    </row>
    <row r="370" spans="2:5" x14ac:dyDescent="0.35">
      <c r="B370" s="45" t="s">
        <v>5187</v>
      </c>
      <c r="C370" s="146">
        <v>632.6572265625</v>
      </c>
      <c r="D370" s="112">
        <f t="shared" si="8"/>
        <v>-0.70658760402023824</v>
      </c>
      <c r="E370" s="112">
        <v>2.9715087935687411E-2</v>
      </c>
    </row>
    <row r="371" spans="2:5" x14ac:dyDescent="0.35">
      <c r="B371" s="45" t="s">
        <v>6553</v>
      </c>
      <c r="C371" s="146">
        <v>2156.204833984375</v>
      </c>
      <c r="D371" s="112">
        <f t="shared" si="8"/>
        <v>-0.11054992269014333</v>
      </c>
      <c r="E371" s="112">
        <v>2.9666728185257153E-2</v>
      </c>
    </row>
    <row r="372" spans="2:5" x14ac:dyDescent="0.35">
      <c r="B372" s="45" t="s">
        <v>7991</v>
      </c>
      <c r="C372" s="146">
        <v>2424.199951171875</v>
      </c>
      <c r="D372" s="112">
        <f t="shared" si="8"/>
        <v>31.408295600374771</v>
      </c>
      <c r="E372" s="112">
        <v>2.964664106494427E-2</v>
      </c>
    </row>
    <row r="373" spans="2:5" x14ac:dyDescent="0.35">
      <c r="B373" s="45" t="s">
        <v>830</v>
      </c>
      <c r="C373" s="146">
        <v>74.801834106445313</v>
      </c>
      <c r="D373" s="112">
        <f t="shared" si="8"/>
        <v>-0.53365149945647361</v>
      </c>
      <c r="E373" s="112">
        <v>2.9645226808259487E-2</v>
      </c>
    </row>
    <row r="374" spans="2:5" x14ac:dyDescent="0.35">
      <c r="B374" s="45" t="s">
        <v>3571</v>
      </c>
      <c r="C374" s="146">
        <v>160.39900207519531</v>
      </c>
      <c r="D374" s="112">
        <f t="shared" si="8"/>
        <v>-0.16346006163646506</v>
      </c>
      <c r="E374" s="112">
        <v>2.9644961395815718E-2</v>
      </c>
    </row>
    <row r="375" spans="2:5" x14ac:dyDescent="0.35">
      <c r="B375" s="45" t="s">
        <v>3877</v>
      </c>
      <c r="C375" s="146">
        <v>191.7409973144531</v>
      </c>
      <c r="D375" s="112">
        <f t="shared" si="8"/>
        <v>1.0784134379370707</v>
      </c>
      <c r="E375" s="112">
        <v>2.9601137794348493E-2</v>
      </c>
    </row>
    <row r="376" spans="2:5" x14ac:dyDescent="0.35">
      <c r="B376" s="45" t="s">
        <v>2759</v>
      </c>
      <c r="C376" s="146">
        <v>92.2535400390625</v>
      </c>
      <c r="D376" s="112">
        <f t="shared" si="8"/>
        <v>-0.65884783540718628</v>
      </c>
      <c r="E376" s="112">
        <v>2.9548355631965628E-2</v>
      </c>
    </row>
    <row r="377" spans="2:5" x14ac:dyDescent="0.35">
      <c r="B377" s="45" t="s">
        <v>4470</v>
      </c>
      <c r="C377" s="146">
        <v>270.41757202148438</v>
      </c>
      <c r="D377" s="112">
        <f t="shared" si="8"/>
        <v>-0.90464302594265311</v>
      </c>
      <c r="E377" s="112">
        <v>2.9321045197789334E-2</v>
      </c>
    </row>
    <row r="378" spans="2:5" x14ac:dyDescent="0.35">
      <c r="B378" s="45" t="s">
        <v>7639</v>
      </c>
      <c r="C378" s="146">
        <v>2835.8447265625</v>
      </c>
      <c r="D378" s="112">
        <f t="shared" si="8"/>
        <v>23.129971339398349</v>
      </c>
      <c r="E378" s="112">
        <v>2.9183389450294778E-2</v>
      </c>
    </row>
    <row r="379" spans="2:5" x14ac:dyDescent="0.35">
      <c r="B379" s="45" t="s">
        <v>2508</v>
      </c>
      <c r="C379" s="146">
        <v>117.5237503051758</v>
      </c>
      <c r="D379" s="112">
        <f t="shared" si="8"/>
        <v>-0.61979449945654863</v>
      </c>
      <c r="E379" s="112">
        <v>2.9152180781442549E-2</v>
      </c>
    </row>
    <row r="380" spans="2:5" x14ac:dyDescent="0.35">
      <c r="B380" s="45" t="s">
        <v>4524</v>
      </c>
      <c r="C380" s="146">
        <v>309.10586547851563</v>
      </c>
      <c r="D380" s="112">
        <f t="shared" si="8"/>
        <v>1.2446300790036464</v>
      </c>
      <c r="E380" s="112">
        <v>2.9118620957327392E-2</v>
      </c>
    </row>
    <row r="381" spans="2:5" x14ac:dyDescent="0.35">
      <c r="B381" s="45" t="s">
        <v>1458</v>
      </c>
      <c r="C381" s="146">
        <v>137.70904541015619</v>
      </c>
      <c r="D381" s="112">
        <f t="shared" si="8"/>
        <v>-0.35847326175782285</v>
      </c>
      <c r="E381" s="112">
        <v>2.9117564956567484E-2</v>
      </c>
    </row>
    <row r="382" spans="2:5" x14ac:dyDescent="0.35">
      <c r="B382" s="45" t="s">
        <v>4336</v>
      </c>
      <c r="C382" s="146">
        <v>214.65830993652341</v>
      </c>
      <c r="D382" s="112">
        <f t="shared" si="8"/>
        <v>-0.55275879104948322</v>
      </c>
      <c r="E382" s="112">
        <v>2.9052167397036921E-2</v>
      </c>
    </row>
    <row r="383" spans="2:5" x14ac:dyDescent="0.35">
      <c r="B383" s="45" t="s">
        <v>5032</v>
      </c>
      <c r="C383" s="146">
        <v>479.9609375</v>
      </c>
      <c r="D383" s="112">
        <f t="shared" si="8"/>
        <v>2.3719182263691607</v>
      </c>
      <c r="E383" s="112">
        <v>2.9034976770199641E-2</v>
      </c>
    </row>
    <row r="384" spans="2:5" x14ac:dyDescent="0.35">
      <c r="B384" s="45" t="s">
        <v>3355</v>
      </c>
      <c r="C384" s="146">
        <v>142.34062194824219</v>
      </c>
      <c r="D384" s="112">
        <f t="shared" si="8"/>
        <v>-0.81025929071851588</v>
      </c>
      <c r="E384" s="112">
        <v>2.8917770824769068E-2</v>
      </c>
    </row>
    <row r="385" spans="2:5" x14ac:dyDescent="0.35">
      <c r="B385" s="45" t="s">
        <v>5754</v>
      </c>
      <c r="C385" s="146">
        <v>750.1849365234375</v>
      </c>
      <c r="D385" s="112">
        <f t="shared" si="8"/>
        <v>-1.7627198624249836E-2</v>
      </c>
      <c r="E385" s="112">
        <v>2.8906242936803161E-2</v>
      </c>
    </row>
    <row r="386" spans="2:5" x14ac:dyDescent="0.35">
      <c r="B386" s="45" t="s">
        <v>5565</v>
      </c>
      <c r="C386" s="146">
        <v>763.6458740234375</v>
      </c>
      <c r="D386" s="112">
        <f t="shared" si="8"/>
        <v>5.5458598230839025</v>
      </c>
      <c r="E386" s="112">
        <v>2.8882467474422822E-2</v>
      </c>
    </row>
    <row r="387" spans="2:5" x14ac:dyDescent="0.35">
      <c r="B387" s="45" t="s">
        <v>1860</v>
      </c>
      <c r="C387" s="146">
        <v>116.6608963012695</v>
      </c>
      <c r="D387" s="112">
        <f t="shared" si="8"/>
        <v>-1.698634212616857E-2</v>
      </c>
      <c r="E387" s="112">
        <v>2.8877169066216735E-2</v>
      </c>
    </row>
    <row r="388" spans="2:5" x14ac:dyDescent="0.35">
      <c r="B388" s="45" t="s">
        <v>2976</v>
      </c>
      <c r="C388" s="146">
        <v>118.67678070068359</v>
      </c>
      <c r="D388" s="112">
        <f t="shared" si="8"/>
        <v>0.20715756324204687</v>
      </c>
      <c r="E388" s="112">
        <v>2.884879506545291E-2</v>
      </c>
    </row>
    <row r="389" spans="2:5" x14ac:dyDescent="0.35">
      <c r="B389" s="45" t="s">
        <v>2286</v>
      </c>
      <c r="C389" s="146">
        <v>98.310928344726563</v>
      </c>
      <c r="D389" s="112">
        <f t="shared" si="8"/>
        <v>-0.93657818482612032</v>
      </c>
      <c r="E389" s="112">
        <v>2.8807924891922077E-2</v>
      </c>
    </row>
    <row r="390" spans="2:5" x14ac:dyDescent="0.35">
      <c r="B390" s="45" t="s">
        <v>6326</v>
      </c>
      <c r="C390" s="146">
        <v>1550.112182617188</v>
      </c>
      <c r="D390" s="112">
        <f t="shared" si="8"/>
        <v>9.9193055199657447</v>
      </c>
      <c r="E390" s="112">
        <v>2.8788119627499921E-2</v>
      </c>
    </row>
    <row r="391" spans="2:5" x14ac:dyDescent="0.35">
      <c r="B391" s="45" t="s">
        <v>1360</v>
      </c>
      <c r="C391" s="146">
        <v>141.960693359375</v>
      </c>
      <c r="D391" s="112">
        <f t="shared" si="8"/>
        <v>0.46196685205112992</v>
      </c>
      <c r="E391" s="112">
        <v>2.8765969944470175E-2</v>
      </c>
    </row>
    <row r="392" spans="2:5" x14ac:dyDescent="0.35">
      <c r="B392" s="45" t="s">
        <v>1690</v>
      </c>
      <c r="C392" s="146">
        <v>97.1025390625</v>
      </c>
      <c r="D392" s="112">
        <f t="shared" si="8"/>
        <v>-0.96256432474233156</v>
      </c>
      <c r="E392" s="112">
        <v>2.8732668953830622E-2</v>
      </c>
    </row>
    <row r="393" spans="2:5" x14ac:dyDescent="0.35">
      <c r="B393" s="45" t="s">
        <v>6906</v>
      </c>
      <c r="C393" s="146">
        <v>2593.850341796875</v>
      </c>
      <c r="D393" s="112">
        <f t="shared" ref="D393:D456" si="9">(C393-C394)/C394</f>
        <v>2.8422850730341351</v>
      </c>
      <c r="E393" s="112">
        <v>2.8689588851852934E-2</v>
      </c>
    </row>
    <row r="394" spans="2:5" x14ac:dyDescent="0.35">
      <c r="B394" s="45" t="s">
        <v>5228</v>
      </c>
      <c r="C394" s="146">
        <v>675.08013916015625</v>
      </c>
      <c r="D394" s="112">
        <f t="shared" si="9"/>
        <v>1.8697520562305205</v>
      </c>
      <c r="E394" s="112">
        <v>2.8686082820455729E-2</v>
      </c>
    </row>
    <row r="395" spans="2:5" x14ac:dyDescent="0.35">
      <c r="B395" s="45" t="s">
        <v>4365</v>
      </c>
      <c r="C395" s="146">
        <v>235.23988342285159</v>
      </c>
      <c r="D395" s="112">
        <f t="shared" si="9"/>
        <v>1.374546984989155</v>
      </c>
      <c r="E395" s="112">
        <v>2.8666609773115626E-2</v>
      </c>
    </row>
    <row r="396" spans="2:5" x14ac:dyDescent="0.35">
      <c r="B396" s="45" t="s">
        <v>2900</v>
      </c>
      <c r="C396" s="146">
        <v>99.067268371582031</v>
      </c>
      <c r="D396" s="112">
        <f t="shared" si="9"/>
        <v>-0.93966491653139039</v>
      </c>
      <c r="E396" s="112">
        <v>2.8638005424038701E-2</v>
      </c>
    </row>
    <row r="397" spans="2:5" x14ac:dyDescent="0.35">
      <c r="B397" s="45" t="s">
        <v>6337</v>
      </c>
      <c r="C397" s="146">
        <v>1641.951293945312</v>
      </c>
      <c r="D397" s="112">
        <f t="shared" si="9"/>
        <v>-0.18548637324585052</v>
      </c>
      <c r="E397" s="112">
        <v>2.8627343408440156E-2</v>
      </c>
    </row>
    <row r="398" spans="2:5" x14ac:dyDescent="0.35">
      <c r="B398" s="45" t="s">
        <v>6696</v>
      </c>
      <c r="C398" s="146">
        <v>2015.8671875</v>
      </c>
      <c r="D398" s="112">
        <f t="shared" si="9"/>
        <v>13.521873406145025</v>
      </c>
      <c r="E398" s="112">
        <v>2.8599696004085243E-2</v>
      </c>
    </row>
    <row r="399" spans="2:5" x14ac:dyDescent="0.35">
      <c r="B399" s="45" t="s">
        <v>1560</v>
      </c>
      <c r="C399" s="146">
        <v>138.81591796875</v>
      </c>
      <c r="D399" s="112">
        <f t="shared" si="9"/>
        <v>0.48621923834662062</v>
      </c>
      <c r="E399" s="112">
        <v>2.8595191445468501E-2</v>
      </c>
    </row>
    <row r="400" spans="2:5" x14ac:dyDescent="0.35">
      <c r="B400" s="45" t="s">
        <v>1146</v>
      </c>
      <c r="C400" s="146">
        <v>93.402046203613281</v>
      </c>
      <c r="D400" s="112">
        <f t="shared" si="9"/>
        <v>-0.42305745978497428</v>
      </c>
      <c r="E400" s="112">
        <v>2.8514614486585883E-2</v>
      </c>
    </row>
    <row r="401" spans="2:5" x14ac:dyDescent="0.35">
      <c r="B401" s="45" t="s">
        <v>3129</v>
      </c>
      <c r="C401" s="146">
        <v>161.89141845703119</v>
      </c>
      <c r="D401" s="112">
        <f t="shared" si="9"/>
        <v>-0.88377670403029795</v>
      </c>
      <c r="E401" s="112">
        <v>2.8505188128425077E-2</v>
      </c>
    </row>
    <row r="402" spans="2:5" x14ac:dyDescent="0.35">
      <c r="B402" s="45" t="s">
        <v>6183</v>
      </c>
      <c r="C402" s="146">
        <v>1392.934326171875</v>
      </c>
      <c r="D402" s="112">
        <f t="shared" si="9"/>
        <v>4.4907596589867786</v>
      </c>
      <c r="E402" s="112">
        <v>2.8503941890687029E-2</v>
      </c>
    </row>
    <row r="403" spans="2:5" x14ac:dyDescent="0.35">
      <c r="B403" s="45" t="s">
        <v>4389</v>
      </c>
      <c r="C403" s="146">
        <v>253.68699645996091</v>
      </c>
      <c r="D403" s="112">
        <f t="shared" si="9"/>
        <v>2.2996630303610068</v>
      </c>
      <c r="E403" s="112">
        <v>2.8429792984475972E-2</v>
      </c>
    </row>
    <row r="404" spans="2:5" x14ac:dyDescent="0.35">
      <c r="B404" s="45" t="s">
        <v>845</v>
      </c>
      <c r="C404" s="146">
        <v>76.882698059082031</v>
      </c>
      <c r="D404" s="112">
        <f t="shared" si="9"/>
        <v>-0.96816256059785466</v>
      </c>
      <c r="E404" s="112">
        <v>2.8411732126760004E-2</v>
      </c>
    </row>
    <row r="405" spans="2:5" x14ac:dyDescent="0.35">
      <c r="B405" s="45" t="s">
        <v>7111</v>
      </c>
      <c r="C405" s="146">
        <v>2414.851806640625</v>
      </c>
      <c r="D405" s="112">
        <f t="shared" si="9"/>
        <v>3.9461806737330978</v>
      </c>
      <c r="E405" s="112">
        <v>2.8304904610878773E-2</v>
      </c>
    </row>
    <row r="406" spans="2:5" x14ac:dyDescent="0.35">
      <c r="B406" s="45" t="s">
        <v>4975</v>
      </c>
      <c r="C406" s="146">
        <v>488.22555541992188</v>
      </c>
      <c r="D406" s="112">
        <f t="shared" si="9"/>
        <v>2.1447268119722387</v>
      </c>
      <c r="E406" s="112">
        <v>2.8263834265068188E-2</v>
      </c>
    </row>
    <row r="407" spans="2:5" x14ac:dyDescent="0.35">
      <c r="B407" s="45" t="s">
        <v>3565</v>
      </c>
      <c r="C407" s="146">
        <v>155.25213623046881</v>
      </c>
      <c r="D407" s="112">
        <f t="shared" si="9"/>
        <v>2.4355521054254132</v>
      </c>
      <c r="E407" s="112">
        <v>2.825138415097295E-2</v>
      </c>
    </row>
    <row r="408" spans="2:5" x14ac:dyDescent="0.35">
      <c r="B408" s="45" t="s">
        <v>700</v>
      </c>
      <c r="C408" s="146">
        <v>45.189865112304688</v>
      </c>
      <c r="D408" s="112">
        <f t="shared" si="9"/>
        <v>-0.70476957214479674</v>
      </c>
      <c r="E408" s="112">
        <v>2.8185179797519701E-2</v>
      </c>
    </row>
    <row r="409" spans="2:5" x14ac:dyDescent="0.35">
      <c r="B409" s="45" t="s">
        <v>3562</v>
      </c>
      <c r="C409" s="146">
        <v>153.06642150878909</v>
      </c>
      <c r="D409" s="112">
        <f t="shared" si="9"/>
        <v>-0.92937004629429354</v>
      </c>
      <c r="E409" s="112">
        <v>2.8178729591550877E-2</v>
      </c>
    </row>
    <row r="410" spans="2:5" x14ac:dyDescent="0.35">
      <c r="B410" s="45" t="s">
        <v>6992</v>
      </c>
      <c r="C410" s="146">
        <v>2167.16015625</v>
      </c>
      <c r="D410" s="112">
        <f t="shared" si="9"/>
        <v>11.903114582943441</v>
      </c>
      <c r="E410" s="112">
        <v>2.8119244712910454E-2</v>
      </c>
    </row>
    <row r="411" spans="2:5" x14ac:dyDescent="0.35">
      <c r="B411" s="45" t="s">
        <v>4064</v>
      </c>
      <c r="C411" s="146">
        <v>167.95635986328119</v>
      </c>
      <c r="D411" s="112">
        <f t="shared" si="9"/>
        <v>6.7970343784134371E-2</v>
      </c>
      <c r="E411" s="112">
        <v>2.8031042700992017E-2</v>
      </c>
    </row>
    <row r="412" spans="2:5" x14ac:dyDescent="0.35">
      <c r="B412" s="45" t="s">
        <v>3660</v>
      </c>
      <c r="C412" s="146">
        <v>157.2668762207031</v>
      </c>
      <c r="D412" s="112">
        <f t="shared" si="9"/>
        <v>-0.11448636191177942</v>
      </c>
      <c r="E412" s="112">
        <v>2.8024131228591476E-2</v>
      </c>
    </row>
    <row r="413" spans="2:5" x14ac:dyDescent="0.35">
      <c r="B413" s="45" t="s">
        <v>4072</v>
      </c>
      <c r="C413" s="146">
        <v>177.599609375</v>
      </c>
      <c r="D413" s="112">
        <f t="shared" si="9"/>
        <v>1.6389637291132289</v>
      </c>
      <c r="E413" s="112">
        <v>2.8017238714363547E-2</v>
      </c>
    </row>
    <row r="414" spans="2:5" x14ac:dyDescent="0.35">
      <c r="B414" s="45" t="s">
        <v>810</v>
      </c>
      <c r="C414" s="146">
        <v>67.298995971679688</v>
      </c>
      <c r="D414" s="112">
        <f t="shared" si="9"/>
        <v>-0.78095630535928862</v>
      </c>
      <c r="E414" s="112">
        <v>2.7991723869811073E-2</v>
      </c>
    </row>
    <row r="415" spans="2:5" x14ac:dyDescent="0.35">
      <c r="B415" s="45" t="s">
        <v>4501</v>
      </c>
      <c r="C415" s="146">
        <v>307.24005126953119</v>
      </c>
      <c r="D415" s="112">
        <f t="shared" si="9"/>
        <v>0.93462454449050014</v>
      </c>
      <c r="E415" s="112">
        <v>2.7962010204835772E-2</v>
      </c>
    </row>
    <row r="416" spans="2:5" x14ac:dyDescent="0.35">
      <c r="B416" s="45" t="s">
        <v>3206</v>
      </c>
      <c r="C416" s="146">
        <v>158.81120300292969</v>
      </c>
      <c r="D416" s="112">
        <f t="shared" si="9"/>
        <v>-0.93233307380970565</v>
      </c>
      <c r="E416" s="112">
        <v>2.7916916497443454E-2</v>
      </c>
    </row>
    <row r="417" spans="2:5" x14ac:dyDescent="0.35">
      <c r="B417" s="45" t="s">
        <v>7487</v>
      </c>
      <c r="C417" s="146">
        <v>2346.95458984375</v>
      </c>
      <c r="D417" s="112">
        <f t="shared" si="9"/>
        <v>1.4086499290700354</v>
      </c>
      <c r="E417" s="112">
        <v>2.7825116132665431E-2</v>
      </c>
    </row>
    <row r="418" spans="2:5" x14ac:dyDescent="0.35">
      <c r="B418" s="45" t="s">
        <v>5858</v>
      </c>
      <c r="C418" s="146">
        <v>974.38592529296875</v>
      </c>
      <c r="D418" s="112">
        <f t="shared" si="9"/>
        <v>0.37022767234641613</v>
      </c>
      <c r="E418" s="112">
        <v>2.7811748081762479E-2</v>
      </c>
    </row>
    <row r="419" spans="2:5" x14ac:dyDescent="0.35">
      <c r="B419" s="45" t="s">
        <v>5713</v>
      </c>
      <c r="C419" s="146">
        <v>711.1124267578125</v>
      </c>
      <c r="D419" s="112">
        <f t="shared" si="9"/>
        <v>3.9750299814016037</v>
      </c>
      <c r="E419" s="112">
        <v>2.7765604291841859E-2</v>
      </c>
    </row>
    <row r="420" spans="2:5" x14ac:dyDescent="0.35">
      <c r="B420" s="45" t="s">
        <v>1583</v>
      </c>
      <c r="C420" s="146">
        <v>142.9363098144531</v>
      </c>
      <c r="D420" s="112">
        <f t="shared" si="9"/>
        <v>-0.81142421924075381</v>
      </c>
      <c r="E420" s="112">
        <v>2.768701267698077E-2</v>
      </c>
    </row>
    <row r="421" spans="2:5" x14ac:dyDescent="0.35">
      <c r="B421" s="45" t="s">
        <v>5312</v>
      </c>
      <c r="C421" s="146">
        <v>757.97808837890625</v>
      </c>
      <c r="D421" s="112">
        <f t="shared" si="9"/>
        <v>2.7179089983395661</v>
      </c>
      <c r="E421" s="112">
        <v>2.7674025089761155E-2</v>
      </c>
    </row>
    <row r="422" spans="2:5" x14ac:dyDescent="0.35">
      <c r="B422" s="45" t="s">
        <v>3908</v>
      </c>
      <c r="C422" s="146">
        <v>203.87214660644531</v>
      </c>
      <c r="D422" s="112">
        <f t="shared" si="9"/>
        <v>-0.91691152158940459</v>
      </c>
      <c r="E422" s="112">
        <v>2.766432538671346E-2</v>
      </c>
    </row>
    <row r="423" spans="2:5" x14ac:dyDescent="0.35">
      <c r="B423" s="45" t="s">
        <v>7312</v>
      </c>
      <c r="C423" s="146">
        <v>2453.67529296875</v>
      </c>
      <c r="D423" s="112">
        <f t="shared" si="9"/>
        <v>0.14965958925130912</v>
      </c>
      <c r="E423" s="112">
        <v>2.7629130351205108E-2</v>
      </c>
    </row>
    <row r="424" spans="2:5" x14ac:dyDescent="0.35">
      <c r="B424" s="45" t="s">
        <v>7008</v>
      </c>
      <c r="C424" s="146">
        <v>2134.262451171875</v>
      </c>
      <c r="D424" s="112">
        <f t="shared" si="9"/>
        <v>17.230981336288426</v>
      </c>
      <c r="E424" s="112">
        <v>2.7618829982792966E-2</v>
      </c>
    </row>
    <row r="425" spans="2:5" x14ac:dyDescent="0.35">
      <c r="B425" s="45" t="s">
        <v>2114</v>
      </c>
      <c r="C425" s="146">
        <v>117.06788635253911</v>
      </c>
      <c r="D425" s="112">
        <f t="shared" si="9"/>
        <v>-8.2334087852107954E-2</v>
      </c>
      <c r="E425" s="112">
        <v>2.761627293729816E-2</v>
      </c>
    </row>
    <row r="426" spans="2:5" x14ac:dyDescent="0.35">
      <c r="B426" s="45" t="s">
        <v>1885</v>
      </c>
      <c r="C426" s="146">
        <v>127.5713577270508</v>
      </c>
      <c r="D426" s="112">
        <f t="shared" si="9"/>
        <v>1.7140815446714766</v>
      </c>
      <c r="E426" s="112">
        <v>2.7592408773622217E-2</v>
      </c>
    </row>
    <row r="427" spans="2:5" x14ac:dyDescent="0.35">
      <c r="B427" s="45" t="s">
        <v>552</v>
      </c>
      <c r="C427" s="146">
        <v>47.003509521484382</v>
      </c>
      <c r="D427" s="112">
        <f t="shared" si="9"/>
        <v>-0.70634451098664452</v>
      </c>
      <c r="E427" s="112">
        <v>2.7553165672750801E-2</v>
      </c>
    </row>
    <row r="428" spans="2:5" x14ac:dyDescent="0.35">
      <c r="B428" s="45" t="s">
        <v>3172</v>
      </c>
      <c r="C428" s="146">
        <v>160.0634460449219</v>
      </c>
      <c r="D428" s="112">
        <f t="shared" si="9"/>
        <v>2.4269967618874477</v>
      </c>
      <c r="E428" s="112">
        <v>2.7522941171746147E-2</v>
      </c>
    </row>
    <row r="429" spans="2:5" x14ac:dyDescent="0.35">
      <c r="B429" s="45" t="s">
        <v>575</v>
      </c>
      <c r="C429" s="146">
        <v>46.706623077392578</v>
      </c>
      <c r="D429" s="112">
        <f t="shared" si="9"/>
        <v>-0.66348611999159202</v>
      </c>
      <c r="E429" s="112">
        <v>2.7488999516124889E-2</v>
      </c>
    </row>
    <row r="430" spans="2:5" x14ac:dyDescent="0.35">
      <c r="B430" s="45" t="s">
        <v>3310</v>
      </c>
      <c r="C430" s="146">
        <v>138.7955322265625</v>
      </c>
      <c r="D430" s="112">
        <f t="shared" si="9"/>
        <v>9.5813758606048072E-2</v>
      </c>
      <c r="E430" s="112">
        <v>2.7438019516128998E-2</v>
      </c>
    </row>
    <row r="431" spans="2:5" x14ac:dyDescent="0.35">
      <c r="B431" s="45" t="s">
        <v>1335</v>
      </c>
      <c r="C431" s="146">
        <v>126.659782409668</v>
      </c>
      <c r="D431" s="112">
        <f t="shared" si="9"/>
        <v>-0.94437287644866308</v>
      </c>
      <c r="E431" s="112">
        <v>2.7430830504295123E-2</v>
      </c>
    </row>
    <row r="432" spans="2:5" x14ac:dyDescent="0.35">
      <c r="B432" s="45" t="s">
        <v>6796</v>
      </c>
      <c r="C432" s="146">
        <v>2276.94287109375</v>
      </c>
      <c r="D432" s="112">
        <f t="shared" si="9"/>
        <v>10.617657825712236</v>
      </c>
      <c r="E432" s="112">
        <v>2.7428512128886542E-2</v>
      </c>
    </row>
    <row r="433" spans="2:5" x14ac:dyDescent="0.35">
      <c r="B433" s="45" t="s">
        <v>3889</v>
      </c>
      <c r="C433" s="146">
        <v>195.9898376464844</v>
      </c>
      <c r="D433" s="112">
        <f t="shared" si="9"/>
        <v>-0.37194840197406792</v>
      </c>
      <c r="E433" s="112">
        <v>2.7418457535286742E-2</v>
      </c>
    </row>
    <row r="434" spans="2:5" x14ac:dyDescent="0.35">
      <c r="B434" s="45" t="s">
        <v>4536</v>
      </c>
      <c r="C434" s="146">
        <v>312.06008911132813</v>
      </c>
      <c r="D434" s="112">
        <f t="shared" si="9"/>
        <v>6.3060943541500754</v>
      </c>
      <c r="E434" s="112">
        <v>2.7386600590816292E-2</v>
      </c>
    </row>
    <row r="435" spans="2:5" x14ac:dyDescent="0.35">
      <c r="B435" s="45" t="s">
        <v>634</v>
      </c>
      <c r="C435" s="146">
        <v>42.712299346923828</v>
      </c>
      <c r="D435" s="112">
        <f t="shared" si="9"/>
        <v>-0.96187011088425156</v>
      </c>
      <c r="E435" s="112">
        <v>2.732867109768692E-2</v>
      </c>
    </row>
    <row r="436" spans="2:5" x14ac:dyDescent="0.35">
      <c r="B436" s="45" t="s">
        <v>5918</v>
      </c>
      <c r="C436" s="146">
        <v>1120.178955078125</v>
      </c>
      <c r="D436" s="112">
        <f t="shared" si="9"/>
        <v>1.3953574497323415</v>
      </c>
      <c r="E436" s="112">
        <v>2.7327693642159489E-2</v>
      </c>
    </row>
    <row r="437" spans="2:5" x14ac:dyDescent="0.35">
      <c r="B437" s="45" t="s">
        <v>5093</v>
      </c>
      <c r="C437" s="146">
        <v>467.64584350585938</v>
      </c>
      <c r="D437" s="112">
        <f t="shared" si="9"/>
        <v>-0.70474453241070123</v>
      </c>
      <c r="E437" s="112">
        <v>2.7323411451238167E-2</v>
      </c>
    </row>
    <row r="438" spans="2:5" x14ac:dyDescent="0.35">
      <c r="B438" s="45" t="s">
        <v>6147</v>
      </c>
      <c r="C438" s="146">
        <v>1583.868530273438</v>
      </c>
      <c r="D438" s="112">
        <f t="shared" si="9"/>
        <v>11.04364516312056</v>
      </c>
      <c r="E438" s="112">
        <v>2.7253258299936484E-2</v>
      </c>
    </row>
    <row r="439" spans="2:5" x14ac:dyDescent="0.35">
      <c r="B439" s="45" t="s">
        <v>2027</v>
      </c>
      <c r="C439" s="146">
        <v>131.51072692871091</v>
      </c>
      <c r="D439" s="112">
        <f t="shared" si="9"/>
        <v>-0.15577046309812051</v>
      </c>
      <c r="E439" s="112">
        <v>2.7201997509072821E-2</v>
      </c>
    </row>
    <row r="440" spans="2:5" x14ac:dyDescent="0.35">
      <c r="B440" s="45" t="s">
        <v>3171</v>
      </c>
      <c r="C440" s="146">
        <v>155.7760314941406</v>
      </c>
      <c r="D440" s="112">
        <f t="shared" si="9"/>
        <v>0.79317909803369102</v>
      </c>
      <c r="E440" s="112">
        <v>2.717528502048578E-2</v>
      </c>
    </row>
    <row r="441" spans="2:5" x14ac:dyDescent="0.35">
      <c r="B441" s="45" t="s">
        <v>1091</v>
      </c>
      <c r="C441" s="146">
        <v>86.871429443359375</v>
      </c>
      <c r="D441" s="112">
        <f t="shared" si="9"/>
        <v>-0.36200719416479027</v>
      </c>
      <c r="E441" s="112">
        <v>2.7159751661135788E-2</v>
      </c>
    </row>
    <row r="442" spans="2:5" x14ac:dyDescent="0.35">
      <c r="B442" s="45" t="s">
        <v>2050</v>
      </c>
      <c r="C442" s="146">
        <v>136.16365051269531</v>
      </c>
      <c r="D442" s="112">
        <f t="shared" si="9"/>
        <v>-0.94606961975315618</v>
      </c>
      <c r="E442" s="112">
        <v>2.7131393917015436E-2</v>
      </c>
    </row>
    <row r="443" spans="2:5" x14ac:dyDescent="0.35">
      <c r="B443" s="45" t="s">
        <v>7237</v>
      </c>
      <c r="C443" s="146">
        <v>2524.80419921875</v>
      </c>
      <c r="D443" s="112">
        <f t="shared" si="9"/>
        <v>20.39993741640728</v>
      </c>
      <c r="E443" s="112">
        <v>2.7126448928318447E-2</v>
      </c>
    </row>
    <row r="444" spans="2:5" x14ac:dyDescent="0.35">
      <c r="B444" s="45" t="s">
        <v>2425</v>
      </c>
      <c r="C444" s="146">
        <v>117.9818496704102</v>
      </c>
      <c r="D444" s="112">
        <f t="shared" si="9"/>
        <v>-0.94557210228402844</v>
      </c>
      <c r="E444" s="112">
        <v>2.7120518901824216E-2</v>
      </c>
    </row>
    <row r="445" spans="2:5" x14ac:dyDescent="0.35">
      <c r="B445" s="45" t="s">
        <v>7071</v>
      </c>
      <c r="C445" s="146">
        <v>2167.67236328125</v>
      </c>
      <c r="D445" s="112">
        <f t="shared" si="9"/>
        <v>15.789325313191267</v>
      </c>
      <c r="E445" s="112">
        <v>2.711336937282106E-2</v>
      </c>
    </row>
    <row r="446" spans="2:5" x14ac:dyDescent="0.35">
      <c r="B446" s="45" t="s">
        <v>1319</v>
      </c>
      <c r="C446" s="146">
        <v>129.11015319824219</v>
      </c>
      <c r="D446" s="112">
        <f t="shared" si="9"/>
        <v>-0.51248432538123223</v>
      </c>
      <c r="E446" s="112">
        <v>2.7098031761106603E-2</v>
      </c>
    </row>
    <row r="447" spans="2:5" x14ac:dyDescent="0.35">
      <c r="B447" s="45" t="s">
        <v>4452</v>
      </c>
      <c r="C447" s="146">
        <v>264.83282470703119</v>
      </c>
      <c r="D447" s="112">
        <f t="shared" si="9"/>
        <v>1.2712731919085685</v>
      </c>
      <c r="E447" s="112">
        <v>2.7034863629176422E-2</v>
      </c>
    </row>
    <row r="448" spans="2:5" x14ac:dyDescent="0.35">
      <c r="B448" s="45" t="s">
        <v>3006</v>
      </c>
      <c r="C448" s="146">
        <v>116.6010437011719</v>
      </c>
      <c r="D448" s="112">
        <f t="shared" si="9"/>
        <v>-0.94929968552077082</v>
      </c>
      <c r="E448" s="112">
        <v>2.698743501839056E-2</v>
      </c>
    </row>
    <row r="449" spans="2:5" x14ac:dyDescent="0.35">
      <c r="B449" s="45" t="s">
        <v>6843</v>
      </c>
      <c r="C449" s="146">
        <v>2299.80908203125</v>
      </c>
      <c r="D449" s="112">
        <f t="shared" si="9"/>
        <v>22.697979637889524</v>
      </c>
      <c r="E449" s="112">
        <v>2.6967773333164715E-2</v>
      </c>
    </row>
    <row r="450" spans="2:5" x14ac:dyDescent="0.35">
      <c r="B450" s="45" t="s">
        <v>1693</v>
      </c>
      <c r="C450" s="146">
        <v>97.046630859375</v>
      </c>
      <c r="D450" s="112">
        <f t="shared" si="9"/>
        <v>-0.86114572253456922</v>
      </c>
      <c r="E450" s="112">
        <v>2.6923436492611454E-2</v>
      </c>
    </row>
    <row r="451" spans="2:5" x14ac:dyDescent="0.35">
      <c r="B451" s="45" t="s">
        <v>5518</v>
      </c>
      <c r="C451" s="146">
        <v>698.909912109375</v>
      </c>
      <c r="D451" s="112">
        <f t="shared" si="9"/>
        <v>5.7151146361428653</v>
      </c>
      <c r="E451" s="112">
        <v>2.6871606837847506E-2</v>
      </c>
    </row>
    <row r="452" spans="2:5" x14ac:dyDescent="0.35">
      <c r="B452" s="45" t="s">
        <v>2242</v>
      </c>
      <c r="C452" s="146">
        <v>104.0801162719727</v>
      </c>
      <c r="D452" s="112">
        <f t="shared" si="9"/>
        <v>-0.38311191304918762</v>
      </c>
      <c r="E452" s="112">
        <v>2.6870193175500965E-2</v>
      </c>
    </row>
    <row r="453" spans="2:5" x14ac:dyDescent="0.35">
      <c r="B453" s="45" t="s">
        <v>3209</v>
      </c>
      <c r="C453" s="146">
        <v>168.7179870605469</v>
      </c>
      <c r="D453" s="112">
        <f t="shared" si="9"/>
        <v>-0.8556130927277934</v>
      </c>
      <c r="E453" s="112">
        <v>2.6866277649189967E-2</v>
      </c>
    </row>
    <row r="454" spans="2:5" x14ac:dyDescent="0.35">
      <c r="B454" s="45" t="s">
        <v>5975</v>
      </c>
      <c r="C454" s="146">
        <v>1168.513061523438</v>
      </c>
      <c r="D454" s="112">
        <f t="shared" si="9"/>
        <v>5.3490775599771974</v>
      </c>
      <c r="E454" s="112">
        <v>2.6858925660137548E-2</v>
      </c>
    </row>
    <row r="455" spans="2:5" x14ac:dyDescent="0.35">
      <c r="B455" s="45" t="s">
        <v>3094</v>
      </c>
      <c r="C455" s="146">
        <v>184.04454040527341</v>
      </c>
      <c r="D455" s="112">
        <f t="shared" si="9"/>
        <v>0.45696464425740613</v>
      </c>
      <c r="E455" s="112">
        <v>2.6838166999735937E-2</v>
      </c>
    </row>
    <row r="456" spans="2:5" x14ac:dyDescent="0.35">
      <c r="B456" s="45" t="s">
        <v>3008</v>
      </c>
      <c r="C456" s="146">
        <v>126.3205261230469</v>
      </c>
      <c r="D456" s="112">
        <f t="shared" si="9"/>
        <v>2.415387578759624E-2</v>
      </c>
      <c r="E456" s="112">
        <v>2.6780497309746149E-2</v>
      </c>
    </row>
    <row r="457" spans="2:5" x14ac:dyDescent="0.35">
      <c r="B457" s="45" t="s">
        <v>1274</v>
      </c>
      <c r="C457" s="146">
        <v>123.3413543701172</v>
      </c>
      <c r="D457" s="112">
        <f t="shared" ref="D457:D520" si="10">(C457-C458)/C458</f>
        <v>-0.92709264597202623</v>
      </c>
      <c r="E457" s="112">
        <v>2.6707897737426784E-2</v>
      </c>
    </row>
    <row r="458" spans="2:5" x14ac:dyDescent="0.35">
      <c r="B458" s="45" t="s">
        <v>6398</v>
      </c>
      <c r="C458" s="146">
        <v>1691.754638671875</v>
      </c>
      <c r="D458" s="112">
        <f t="shared" si="10"/>
        <v>13.196030122195442</v>
      </c>
      <c r="E458" s="112">
        <v>2.6705514805377199E-2</v>
      </c>
    </row>
    <row r="459" spans="2:5" x14ac:dyDescent="0.35">
      <c r="B459" s="45" t="s">
        <v>2968</v>
      </c>
      <c r="C459" s="146">
        <v>119.1709671020508</v>
      </c>
      <c r="D459" s="112">
        <f t="shared" si="10"/>
        <v>-5.9111780937768942E-2</v>
      </c>
      <c r="E459" s="112">
        <v>2.668173608061989E-2</v>
      </c>
    </row>
    <row r="460" spans="2:5" x14ac:dyDescent="0.35">
      <c r="B460" s="45" t="s">
        <v>1901</v>
      </c>
      <c r="C460" s="146">
        <v>126.65794372558589</v>
      </c>
      <c r="D460" s="112">
        <f t="shared" si="10"/>
        <v>0.47379288132535674</v>
      </c>
      <c r="E460" s="112">
        <v>2.6608330232107021E-2</v>
      </c>
    </row>
    <row r="461" spans="2:5" x14ac:dyDescent="0.35">
      <c r="B461" s="45" t="s">
        <v>1005</v>
      </c>
      <c r="C461" s="146">
        <v>85.94012451171875</v>
      </c>
      <c r="D461" s="112">
        <f t="shared" si="10"/>
        <v>-0.90953807684981114</v>
      </c>
      <c r="E461" s="112">
        <v>2.6598141389160678E-2</v>
      </c>
    </row>
    <row r="462" spans="2:5" x14ac:dyDescent="0.35">
      <c r="B462" s="45" t="s">
        <v>5844</v>
      </c>
      <c r="C462" s="146">
        <v>950.01434326171875</v>
      </c>
      <c r="D462" s="112">
        <f t="shared" si="10"/>
        <v>-0.37952227189133403</v>
      </c>
      <c r="E462" s="112">
        <v>2.6569795805734781E-2</v>
      </c>
    </row>
    <row r="463" spans="2:5" x14ac:dyDescent="0.35">
      <c r="B463" s="45" t="s">
        <v>6204</v>
      </c>
      <c r="C463" s="146">
        <v>1531.101440429688</v>
      </c>
      <c r="D463" s="112">
        <f t="shared" si="10"/>
        <v>7.3319657947057948</v>
      </c>
      <c r="E463" s="112">
        <v>2.6569230250457085E-2</v>
      </c>
    </row>
    <row r="464" spans="2:5" x14ac:dyDescent="0.35">
      <c r="B464" s="45" t="s">
        <v>3789</v>
      </c>
      <c r="C464" s="146">
        <v>183.7623291015625</v>
      </c>
      <c r="D464" s="112">
        <f t="shared" si="10"/>
        <v>-0.9203597684679955</v>
      </c>
      <c r="E464" s="112">
        <v>2.6539910277206601E-2</v>
      </c>
    </row>
    <row r="465" spans="2:5" x14ac:dyDescent="0.35">
      <c r="B465" s="45" t="s">
        <v>7785</v>
      </c>
      <c r="C465" s="146">
        <v>2307.40576171875</v>
      </c>
      <c r="D465" s="112">
        <f t="shared" si="10"/>
        <v>0.1487620262168306</v>
      </c>
      <c r="E465" s="112">
        <v>2.6537201643435496E-2</v>
      </c>
    </row>
    <row r="466" spans="2:5" x14ac:dyDescent="0.35">
      <c r="B466" s="45" t="s">
        <v>6711</v>
      </c>
      <c r="C466" s="146">
        <v>2008.60205078125</v>
      </c>
      <c r="D466" s="112">
        <f t="shared" si="10"/>
        <v>0.93473153512124618</v>
      </c>
      <c r="E466" s="112">
        <v>2.6530382944084271E-2</v>
      </c>
    </row>
    <row r="467" spans="2:5" x14ac:dyDescent="0.35">
      <c r="B467" s="45" t="s">
        <v>5896</v>
      </c>
      <c r="C467" s="146">
        <v>1038.181274414062</v>
      </c>
      <c r="D467" s="112">
        <f t="shared" si="10"/>
        <v>7.1210230699570616</v>
      </c>
      <c r="E467" s="112">
        <v>2.652082735243301E-2</v>
      </c>
    </row>
    <row r="468" spans="2:5" x14ac:dyDescent="0.35">
      <c r="B468" s="45" t="s">
        <v>1801</v>
      </c>
      <c r="C468" s="146">
        <v>127.83872985839839</v>
      </c>
      <c r="D468" s="112">
        <f t="shared" si="10"/>
        <v>1.6531969045019019</v>
      </c>
      <c r="E468" s="112">
        <v>2.6518872978682106E-2</v>
      </c>
    </row>
    <row r="469" spans="2:5" x14ac:dyDescent="0.35">
      <c r="B469" s="45" t="s">
        <v>568</v>
      </c>
      <c r="C469" s="146">
        <v>48.182903289794922</v>
      </c>
      <c r="D469" s="112">
        <f t="shared" si="10"/>
        <v>-0.60101038275380281</v>
      </c>
      <c r="E469" s="112">
        <v>2.6505945568327447E-2</v>
      </c>
    </row>
    <row r="470" spans="2:5" x14ac:dyDescent="0.35">
      <c r="B470" s="45" t="s">
        <v>2089</v>
      </c>
      <c r="C470" s="146">
        <v>120.7622985839844</v>
      </c>
      <c r="D470" s="112">
        <f t="shared" si="10"/>
        <v>-0.29287361547167484</v>
      </c>
      <c r="E470" s="112">
        <v>2.6496133005568096E-2</v>
      </c>
    </row>
    <row r="471" spans="2:5" x14ac:dyDescent="0.35">
      <c r="B471" s="45" t="s">
        <v>3820</v>
      </c>
      <c r="C471" s="146">
        <v>170.77894592285159</v>
      </c>
      <c r="D471" s="112">
        <f t="shared" si="10"/>
        <v>-0.74106843010160828</v>
      </c>
      <c r="E471" s="112">
        <v>2.6373418577042024E-2</v>
      </c>
    </row>
    <row r="472" spans="2:5" x14ac:dyDescent="0.35">
      <c r="B472" s="45" t="s">
        <v>5226</v>
      </c>
      <c r="C472" s="146">
        <v>659.55242919921875</v>
      </c>
      <c r="D472" s="112">
        <f t="shared" si="10"/>
        <v>3.8327157214208025</v>
      </c>
      <c r="E472" s="112">
        <v>2.637226303439975E-2</v>
      </c>
    </row>
    <row r="473" spans="2:5" x14ac:dyDescent="0.35">
      <c r="B473" s="45" t="s">
        <v>1569</v>
      </c>
      <c r="C473" s="146">
        <v>136.4765625</v>
      </c>
      <c r="D473" s="112">
        <f t="shared" si="10"/>
        <v>0.58989266511631833</v>
      </c>
      <c r="E473" s="112">
        <v>2.636942160596057E-2</v>
      </c>
    </row>
    <row r="474" spans="2:5" x14ac:dyDescent="0.35">
      <c r="B474" s="45" t="s">
        <v>2345</v>
      </c>
      <c r="C474" s="146">
        <v>85.840110778808594</v>
      </c>
      <c r="D474" s="112">
        <f t="shared" si="10"/>
        <v>-0.9660934725846424</v>
      </c>
      <c r="E474" s="112">
        <v>2.636258166896881E-2</v>
      </c>
    </row>
    <row r="475" spans="2:5" x14ac:dyDescent="0.35">
      <c r="B475" s="45" t="s">
        <v>7157</v>
      </c>
      <c r="C475" s="146">
        <v>2531.669189453125</v>
      </c>
      <c r="D475" s="112">
        <f t="shared" si="10"/>
        <v>2.5710227187123857</v>
      </c>
      <c r="E475" s="112">
        <v>2.6356911549374064E-2</v>
      </c>
    </row>
    <row r="476" spans="2:5" x14ac:dyDescent="0.35">
      <c r="B476" s="45" t="s">
        <v>5474</v>
      </c>
      <c r="C476" s="146">
        <v>708.94793701171875</v>
      </c>
      <c r="D476" s="112">
        <f t="shared" si="10"/>
        <v>4.8917274760992902</v>
      </c>
      <c r="E476" s="112">
        <v>2.6354980145160349E-2</v>
      </c>
    </row>
    <row r="477" spans="2:5" x14ac:dyDescent="0.35">
      <c r="B477" s="45" t="s">
        <v>2078</v>
      </c>
      <c r="C477" s="146">
        <v>120.3293838500977</v>
      </c>
      <c r="D477" s="112">
        <f t="shared" si="10"/>
        <v>0.32878982140994645</v>
      </c>
      <c r="E477" s="112">
        <v>2.6342206279269479E-2</v>
      </c>
    </row>
    <row r="478" spans="2:5" x14ac:dyDescent="0.35">
      <c r="B478" s="45" t="s">
        <v>2582</v>
      </c>
      <c r="C478" s="146">
        <v>90.555618286132813</v>
      </c>
      <c r="D478" s="112">
        <f t="shared" si="10"/>
        <v>-0.4934059536603666</v>
      </c>
      <c r="E478" s="112">
        <v>2.6307076753494554E-2</v>
      </c>
    </row>
    <row r="479" spans="2:5" x14ac:dyDescent="0.35">
      <c r="B479" s="45" t="s">
        <v>4106</v>
      </c>
      <c r="C479" s="146">
        <v>178.7538146972656</v>
      </c>
      <c r="D479" s="112">
        <f t="shared" si="10"/>
        <v>0.20460957009188147</v>
      </c>
      <c r="E479" s="112">
        <v>2.6293244638198494E-2</v>
      </c>
    </row>
    <row r="480" spans="2:5" x14ac:dyDescent="0.35">
      <c r="B480" s="45" t="s">
        <v>1386</v>
      </c>
      <c r="C480" s="146">
        <v>148.39149475097659</v>
      </c>
      <c r="D480" s="112">
        <f t="shared" si="10"/>
        <v>0.22347169592938726</v>
      </c>
      <c r="E480" s="112">
        <v>2.6274569024696139E-2</v>
      </c>
    </row>
    <row r="481" spans="2:5" x14ac:dyDescent="0.35">
      <c r="B481" s="45" t="s">
        <v>1790</v>
      </c>
      <c r="C481" s="146">
        <v>121.2872314453125</v>
      </c>
      <c r="D481" s="112">
        <f t="shared" si="10"/>
        <v>-0.93816560032456087</v>
      </c>
      <c r="E481" s="112">
        <v>2.6259101411947174E-2</v>
      </c>
    </row>
    <row r="482" spans="2:5" x14ac:dyDescent="0.35">
      <c r="B482" s="45" t="s">
        <v>6595</v>
      </c>
      <c r="C482" s="146">
        <v>1961.484741210938</v>
      </c>
      <c r="D482" s="112">
        <f t="shared" si="10"/>
        <v>14.027508688744794</v>
      </c>
      <c r="E482" s="112">
        <v>2.6252117044406342E-2</v>
      </c>
    </row>
    <row r="483" spans="2:5" x14ac:dyDescent="0.35">
      <c r="B483" s="45" t="s">
        <v>1456</v>
      </c>
      <c r="C483" s="146">
        <v>130.5262756347656</v>
      </c>
      <c r="D483" s="112">
        <f t="shared" si="10"/>
        <v>-9.3421127933817585E-2</v>
      </c>
      <c r="E483" s="112">
        <v>2.6229947359672608E-2</v>
      </c>
    </row>
    <row r="484" spans="2:5" x14ac:dyDescent="0.35">
      <c r="B484" s="45" t="s">
        <v>3654</v>
      </c>
      <c r="C484" s="146">
        <v>143.97674560546881</v>
      </c>
      <c r="D484" s="112">
        <f t="shared" si="10"/>
        <v>-0.79154981975346494</v>
      </c>
      <c r="E484" s="112">
        <v>2.6228388853645014E-2</v>
      </c>
    </row>
    <row r="485" spans="2:5" x14ac:dyDescent="0.35">
      <c r="B485" s="45" t="s">
        <v>5470</v>
      </c>
      <c r="C485" s="146">
        <v>690.70098876953125</v>
      </c>
      <c r="D485" s="112">
        <f t="shared" si="10"/>
        <v>4.6384347655923275</v>
      </c>
      <c r="E485" s="112">
        <v>2.6225952175724761E-2</v>
      </c>
    </row>
    <row r="486" spans="2:5" x14ac:dyDescent="0.35">
      <c r="B486" s="45" t="s">
        <v>2972</v>
      </c>
      <c r="C486" s="146">
        <v>122.4987106323242</v>
      </c>
      <c r="D486" s="112">
        <f t="shared" si="10"/>
        <v>5.5350912709575519E-2</v>
      </c>
      <c r="E486" s="112">
        <v>2.6221581116728867E-2</v>
      </c>
    </row>
    <row r="487" spans="2:5" x14ac:dyDescent="0.35">
      <c r="B487" s="45" t="s">
        <v>2960</v>
      </c>
      <c r="C487" s="146">
        <v>116.07391357421881</v>
      </c>
      <c r="D487" s="112">
        <f t="shared" si="10"/>
        <v>-0.95165458706071437</v>
      </c>
      <c r="E487" s="112">
        <v>2.6216061824263306E-2</v>
      </c>
    </row>
    <row r="488" spans="2:5" x14ac:dyDescent="0.35">
      <c r="B488" s="45" t="s">
        <v>7690</v>
      </c>
      <c r="C488" s="146">
        <v>2400.92919921875</v>
      </c>
      <c r="D488" s="112">
        <f t="shared" si="10"/>
        <v>1.141253817852445</v>
      </c>
      <c r="E488" s="112">
        <v>2.6208571636080712E-2</v>
      </c>
    </row>
    <row r="489" spans="2:5" x14ac:dyDescent="0.35">
      <c r="B489" s="45" t="s">
        <v>5937</v>
      </c>
      <c r="C489" s="146">
        <v>1121.272583007812</v>
      </c>
      <c r="D489" s="112">
        <f t="shared" si="10"/>
        <v>9.2137232939702773</v>
      </c>
      <c r="E489" s="112">
        <v>2.6189350224324968E-2</v>
      </c>
    </row>
    <row r="490" spans="2:5" x14ac:dyDescent="0.35">
      <c r="B490" s="45" t="s">
        <v>2949</v>
      </c>
      <c r="C490" s="146">
        <v>109.78098297119141</v>
      </c>
      <c r="D490" s="112">
        <f t="shared" si="10"/>
        <v>-0.77611130021068164</v>
      </c>
      <c r="E490" s="112">
        <v>2.6178467116455655E-2</v>
      </c>
    </row>
    <row r="491" spans="2:5" x14ac:dyDescent="0.35">
      <c r="B491" s="45" t="s">
        <v>4963</v>
      </c>
      <c r="C491" s="146">
        <v>490.33731079101563</v>
      </c>
      <c r="D491" s="112">
        <f t="shared" si="10"/>
        <v>4.9006441916480483</v>
      </c>
      <c r="E491" s="112">
        <v>2.6135086491082784E-2</v>
      </c>
    </row>
    <row r="492" spans="2:5" x14ac:dyDescent="0.35">
      <c r="B492" s="45" t="s">
        <v>2343</v>
      </c>
      <c r="C492" s="146">
        <v>83.098945617675781</v>
      </c>
      <c r="D492" s="112">
        <f t="shared" si="10"/>
        <v>-0.83355496063735268</v>
      </c>
      <c r="E492" s="112">
        <v>2.6122253870258377E-2</v>
      </c>
    </row>
    <row r="493" spans="2:5" x14ac:dyDescent="0.35">
      <c r="B493" s="45" t="s">
        <v>4911</v>
      </c>
      <c r="C493" s="146">
        <v>499.257568359375</v>
      </c>
      <c r="D493" s="112">
        <f t="shared" si="10"/>
        <v>1.86422161816359</v>
      </c>
      <c r="E493" s="112">
        <v>2.6083296929434348E-2</v>
      </c>
    </row>
    <row r="494" spans="2:5" x14ac:dyDescent="0.35">
      <c r="B494" s="45" t="s">
        <v>3620</v>
      </c>
      <c r="C494" s="146">
        <v>174.30828857421881</v>
      </c>
      <c r="D494" s="112">
        <f t="shared" si="10"/>
        <v>-0.92666324515256404</v>
      </c>
      <c r="E494" s="112">
        <v>2.6077910282086995E-2</v>
      </c>
    </row>
    <row r="495" spans="2:5" x14ac:dyDescent="0.35">
      <c r="B495" s="45" t="s">
        <v>7279</v>
      </c>
      <c r="C495" s="146">
        <v>2376.8203125</v>
      </c>
      <c r="D495" s="112">
        <f t="shared" si="10"/>
        <v>23.464769264730378</v>
      </c>
      <c r="E495" s="112">
        <v>2.6068399669649907E-2</v>
      </c>
    </row>
    <row r="496" spans="2:5" x14ac:dyDescent="0.35">
      <c r="B496" s="45" t="s">
        <v>2894</v>
      </c>
      <c r="C496" s="146">
        <v>97.152778625488281</v>
      </c>
      <c r="D496" s="112">
        <f t="shared" si="10"/>
        <v>1.0660958757695429</v>
      </c>
      <c r="E496" s="112">
        <v>2.6044874565417847E-2</v>
      </c>
    </row>
    <row r="497" spans="2:5" x14ac:dyDescent="0.35">
      <c r="B497" s="45" t="s">
        <v>734</v>
      </c>
      <c r="C497" s="146">
        <v>47.022396087646477</v>
      </c>
      <c r="D497" s="112">
        <f t="shared" si="10"/>
        <v>-0.98197933479819355</v>
      </c>
      <c r="E497" s="112">
        <v>2.6028782752289665E-2</v>
      </c>
    </row>
    <row r="498" spans="2:5" x14ac:dyDescent="0.35">
      <c r="B498" s="45" t="s">
        <v>7602</v>
      </c>
      <c r="C498" s="146">
        <v>2609.359619140625</v>
      </c>
      <c r="D498" s="112">
        <f t="shared" si="10"/>
        <v>34.642369499549488</v>
      </c>
      <c r="E498" s="112">
        <v>2.6008430252566789E-2</v>
      </c>
    </row>
    <row r="499" spans="2:5" x14ac:dyDescent="0.35">
      <c r="B499" s="45" t="s">
        <v>2699</v>
      </c>
      <c r="C499" s="146">
        <v>73.209487915039063</v>
      </c>
      <c r="D499" s="112">
        <f t="shared" si="10"/>
        <v>-0.22675217450199736</v>
      </c>
      <c r="E499" s="112">
        <v>2.5928013544877244E-2</v>
      </c>
    </row>
    <row r="500" spans="2:5" x14ac:dyDescent="0.35">
      <c r="B500" s="45" t="s">
        <v>2770</v>
      </c>
      <c r="C500" s="146">
        <v>94.677909851074219</v>
      </c>
      <c r="D500" s="112">
        <f t="shared" si="10"/>
        <v>-0.50266493129794598</v>
      </c>
      <c r="E500" s="112">
        <v>2.5924943663352799E-2</v>
      </c>
    </row>
    <row r="501" spans="2:5" x14ac:dyDescent="0.35">
      <c r="B501" s="45" t="s">
        <v>3096</v>
      </c>
      <c r="C501" s="146">
        <v>190.37046813964841</v>
      </c>
      <c r="D501" s="112">
        <f t="shared" si="10"/>
        <v>-1.8899452543881683E-2</v>
      </c>
      <c r="E501" s="112">
        <v>2.5923227532240394E-2</v>
      </c>
    </row>
    <row r="502" spans="2:5" x14ac:dyDescent="0.35">
      <c r="B502" s="45" t="s">
        <v>3923</v>
      </c>
      <c r="C502" s="146">
        <v>194.03767395019531</v>
      </c>
      <c r="D502" s="112">
        <f t="shared" si="10"/>
        <v>0.36678354922427342</v>
      </c>
      <c r="E502" s="112">
        <v>2.5900813866303159E-2</v>
      </c>
    </row>
    <row r="503" spans="2:5" x14ac:dyDescent="0.35">
      <c r="B503" s="45" t="s">
        <v>1587</v>
      </c>
      <c r="C503" s="146">
        <v>141.9666442871094</v>
      </c>
      <c r="D503" s="112">
        <f t="shared" si="10"/>
        <v>-0.32956955414507499</v>
      </c>
      <c r="E503" s="112">
        <v>2.5899877594528348E-2</v>
      </c>
    </row>
    <row r="504" spans="2:5" x14ac:dyDescent="0.35">
      <c r="B504" s="45" t="s">
        <v>3960</v>
      </c>
      <c r="C504" s="146">
        <v>211.75447082519531</v>
      </c>
      <c r="D504" s="112">
        <f t="shared" si="10"/>
        <v>2.7683309479527218</v>
      </c>
      <c r="E504" s="112">
        <v>2.5874280337734933E-2</v>
      </c>
    </row>
    <row r="505" spans="2:5" x14ac:dyDescent="0.35">
      <c r="B505" s="45" t="s">
        <v>763</v>
      </c>
      <c r="C505" s="146">
        <v>56.193172454833977</v>
      </c>
      <c r="D505" s="112">
        <f t="shared" si="10"/>
        <v>-0.78103345197295349</v>
      </c>
      <c r="E505" s="112">
        <v>2.5867694314651975E-2</v>
      </c>
    </row>
    <row r="506" spans="2:5" x14ac:dyDescent="0.35">
      <c r="B506" s="45" t="s">
        <v>4438</v>
      </c>
      <c r="C506" s="146">
        <v>256.6290283203125</v>
      </c>
      <c r="D506" s="112">
        <f t="shared" si="10"/>
        <v>-0.87449644677081195</v>
      </c>
      <c r="E506" s="112">
        <v>2.5865868100572124E-2</v>
      </c>
    </row>
    <row r="507" spans="2:5" x14ac:dyDescent="0.35">
      <c r="B507" s="45" t="s">
        <v>7066</v>
      </c>
      <c r="C507" s="146">
        <v>2044.794921875</v>
      </c>
      <c r="D507" s="112">
        <f t="shared" si="10"/>
        <v>0.43815950859145886</v>
      </c>
      <c r="E507" s="112">
        <v>2.5855465432428108E-2</v>
      </c>
    </row>
    <row r="508" spans="2:5" x14ac:dyDescent="0.35">
      <c r="B508" s="45" t="s">
        <v>6194</v>
      </c>
      <c r="C508" s="146">
        <v>1421.813720703125</v>
      </c>
      <c r="D508" s="112">
        <f t="shared" si="10"/>
        <v>-0.31355244259859416</v>
      </c>
      <c r="E508" s="112">
        <v>2.5854894638804877E-2</v>
      </c>
    </row>
    <row r="509" spans="2:5" x14ac:dyDescent="0.35">
      <c r="B509" s="45" t="s">
        <v>6514</v>
      </c>
      <c r="C509" s="146">
        <v>2071.263427734375</v>
      </c>
      <c r="D509" s="112">
        <f t="shared" si="10"/>
        <v>5.4206448536861567</v>
      </c>
      <c r="E509" s="112">
        <v>2.5845793662784802E-2</v>
      </c>
    </row>
    <row r="510" spans="2:5" x14ac:dyDescent="0.35">
      <c r="B510" s="45" t="s">
        <v>4579</v>
      </c>
      <c r="C510" s="146">
        <v>322.59429931640619</v>
      </c>
      <c r="D510" s="112">
        <f t="shared" si="10"/>
        <v>0.89419326907940366</v>
      </c>
      <c r="E510" s="112">
        <v>2.5834492448340879E-2</v>
      </c>
    </row>
    <row r="511" spans="2:5" x14ac:dyDescent="0.35">
      <c r="B511" s="45" t="s">
        <v>3627</v>
      </c>
      <c r="C511" s="146">
        <v>170.30696105957031</v>
      </c>
      <c r="D511" s="112">
        <f t="shared" si="10"/>
        <v>-0.78290567378882769</v>
      </c>
      <c r="E511" s="112">
        <v>2.5822966255635779E-2</v>
      </c>
    </row>
    <row r="512" spans="2:5" x14ac:dyDescent="0.35">
      <c r="B512" s="45" t="s">
        <v>5293</v>
      </c>
      <c r="C512" s="146">
        <v>784.48370361328125</v>
      </c>
      <c r="D512" s="112">
        <f t="shared" si="10"/>
        <v>4.2176476343151448</v>
      </c>
      <c r="E512" s="112">
        <v>2.5761553062588705E-2</v>
      </c>
    </row>
    <row r="513" spans="2:5" x14ac:dyDescent="0.35">
      <c r="B513" s="45" t="s">
        <v>3552</v>
      </c>
      <c r="C513" s="146">
        <v>150.35198974609381</v>
      </c>
      <c r="D513" s="112">
        <f t="shared" si="10"/>
        <v>0.38555413627254409</v>
      </c>
      <c r="E513" s="112">
        <v>2.5733305143403128E-2</v>
      </c>
    </row>
    <row r="514" spans="2:5" x14ac:dyDescent="0.35">
      <c r="B514" s="45" t="s">
        <v>2421</v>
      </c>
      <c r="C514" s="146">
        <v>108.51397705078119</v>
      </c>
      <c r="D514" s="112">
        <f t="shared" si="10"/>
        <v>-0.95021807921614687</v>
      </c>
      <c r="E514" s="112">
        <v>2.5692755666636341E-2</v>
      </c>
    </row>
    <row r="515" spans="2:5" x14ac:dyDescent="0.35">
      <c r="B515" s="45" t="s">
        <v>6724</v>
      </c>
      <c r="C515" s="146">
        <v>2179.786865234375</v>
      </c>
      <c r="D515" s="112">
        <f t="shared" si="10"/>
        <v>6.2226667983912742</v>
      </c>
      <c r="E515" s="112">
        <v>2.56815364946427E-2</v>
      </c>
    </row>
    <row r="516" spans="2:5" x14ac:dyDescent="0.35">
      <c r="B516" s="45" t="s">
        <v>4549</v>
      </c>
      <c r="C516" s="146">
        <v>301.79806518554688</v>
      </c>
      <c r="D516" s="112">
        <f t="shared" si="10"/>
        <v>2.199989839575307</v>
      </c>
      <c r="E516" s="112">
        <v>2.5627625694187185E-2</v>
      </c>
    </row>
    <row r="517" spans="2:5" x14ac:dyDescent="0.35">
      <c r="B517" s="45" t="s">
        <v>2585</v>
      </c>
      <c r="C517" s="146">
        <v>94.31219482421875</v>
      </c>
      <c r="D517" s="112">
        <f t="shared" si="10"/>
        <v>-0.46917080772840175</v>
      </c>
      <c r="E517" s="112">
        <v>2.5572850654256827E-2</v>
      </c>
    </row>
    <row r="518" spans="2:5" x14ac:dyDescent="0.35">
      <c r="B518" s="45" t="s">
        <v>3737</v>
      </c>
      <c r="C518" s="146">
        <v>177.66957092285159</v>
      </c>
      <c r="D518" s="112">
        <f t="shared" si="10"/>
        <v>0.55294008910389503</v>
      </c>
      <c r="E518" s="112">
        <v>2.5539053574014068E-2</v>
      </c>
    </row>
    <row r="519" spans="2:5" x14ac:dyDescent="0.35">
      <c r="B519" s="45" t="s">
        <v>2472</v>
      </c>
      <c r="C519" s="146">
        <v>114.4085159301758</v>
      </c>
      <c r="D519" s="112">
        <f t="shared" si="10"/>
        <v>-0.34195622137631343</v>
      </c>
      <c r="E519" s="112">
        <v>2.5458542269849532E-2</v>
      </c>
    </row>
    <row r="520" spans="2:5" x14ac:dyDescent="0.35">
      <c r="B520" s="45" t="s">
        <v>3872</v>
      </c>
      <c r="C520" s="146">
        <v>173.86155700683591</v>
      </c>
      <c r="D520" s="112">
        <f t="shared" si="10"/>
        <v>-0.19718144529577988</v>
      </c>
      <c r="E520" s="112">
        <v>2.5454404403133821E-2</v>
      </c>
    </row>
    <row r="521" spans="2:5" x14ac:dyDescent="0.35">
      <c r="B521" s="45" t="s">
        <v>4340</v>
      </c>
      <c r="C521" s="146">
        <v>216.56394958496091</v>
      </c>
      <c r="D521" s="112">
        <f t="shared" ref="D521:D584" si="11">(C521-C522)/C522</f>
        <v>-0.85907620778303884</v>
      </c>
      <c r="E521" s="112">
        <v>2.5446770927546318E-2</v>
      </c>
    </row>
    <row r="522" spans="2:5" x14ac:dyDescent="0.35">
      <c r="B522" s="45" t="s">
        <v>6135</v>
      </c>
      <c r="C522" s="146">
        <v>1536.7451171875</v>
      </c>
      <c r="D522" s="112">
        <f t="shared" si="11"/>
        <v>-0.28903307378470783</v>
      </c>
      <c r="E522" s="112">
        <v>2.5433805029025643E-2</v>
      </c>
    </row>
    <row r="523" spans="2:5" x14ac:dyDescent="0.35">
      <c r="B523" s="45" t="s">
        <v>6715</v>
      </c>
      <c r="C523" s="146">
        <v>2161.486083984375</v>
      </c>
      <c r="D523" s="112">
        <f t="shared" si="11"/>
        <v>25.038293556606874</v>
      </c>
      <c r="E523" s="112">
        <v>2.5411976943815057E-2</v>
      </c>
    </row>
    <row r="524" spans="2:5" x14ac:dyDescent="0.35">
      <c r="B524" s="45" t="s">
        <v>849</v>
      </c>
      <c r="C524" s="146">
        <v>83.011817932128906</v>
      </c>
      <c r="D524" s="112">
        <f t="shared" si="11"/>
        <v>-0.94264329838257688</v>
      </c>
      <c r="E524" s="112">
        <v>2.5403233558622149E-2</v>
      </c>
    </row>
    <row r="525" spans="2:5" x14ac:dyDescent="0.35">
      <c r="B525" s="45" t="s">
        <v>6171</v>
      </c>
      <c r="C525" s="146">
        <v>1447.290649414062</v>
      </c>
      <c r="D525" s="112">
        <f t="shared" si="11"/>
        <v>1.4321465712218804</v>
      </c>
      <c r="E525" s="112">
        <v>2.5401602196894673E-2</v>
      </c>
    </row>
    <row r="526" spans="2:5" x14ac:dyDescent="0.35">
      <c r="B526" s="45" t="s">
        <v>5159</v>
      </c>
      <c r="C526" s="146">
        <v>595.06719970703125</v>
      </c>
      <c r="D526" s="112">
        <f t="shared" si="11"/>
        <v>5.8531965517098978</v>
      </c>
      <c r="E526" s="112">
        <v>2.5395996029916768E-2</v>
      </c>
    </row>
    <row r="527" spans="2:5" x14ac:dyDescent="0.35">
      <c r="B527" s="45" t="s">
        <v>2743</v>
      </c>
      <c r="C527" s="146">
        <v>86.830604553222656</v>
      </c>
      <c r="D527" s="112">
        <f t="shared" si="11"/>
        <v>-0.1231317243093457</v>
      </c>
      <c r="E527" s="112">
        <v>2.5235559241335158E-2</v>
      </c>
    </row>
    <row r="528" spans="2:5" x14ac:dyDescent="0.35">
      <c r="B528" s="45" t="s">
        <v>1235</v>
      </c>
      <c r="C528" s="146">
        <v>99.023544311523438</v>
      </c>
      <c r="D528" s="112">
        <f t="shared" si="11"/>
        <v>-0.25998420443826548</v>
      </c>
      <c r="E528" s="112">
        <v>2.5225956343740693E-2</v>
      </c>
    </row>
    <row r="529" spans="2:5" x14ac:dyDescent="0.35">
      <c r="B529" s="45" t="s">
        <v>1457</v>
      </c>
      <c r="C529" s="146">
        <v>133.812744140625</v>
      </c>
      <c r="D529" s="112">
        <f t="shared" si="11"/>
        <v>-0.25669920292385567</v>
      </c>
      <c r="E529" s="112">
        <v>2.5178597105271688E-2</v>
      </c>
    </row>
    <row r="530" spans="2:5" x14ac:dyDescent="0.35">
      <c r="B530" s="45" t="s">
        <v>3092</v>
      </c>
      <c r="C530" s="146">
        <v>180.0250244140625</v>
      </c>
      <c r="D530" s="112">
        <f t="shared" si="11"/>
        <v>0.24488946838231329</v>
      </c>
      <c r="E530" s="112">
        <v>2.5141161840320812E-2</v>
      </c>
    </row>
    <row r="531" spans="2:5" x14ac:dyDescent="0.35">
      <c r="B531" s="45" t="s">
        <v>3445</v>
      </c>
      <c r="C531" s="146">
        <v>144.61125183105469</v>
      </c>
      <c r="D531" s="112">
        <f t="shared" si="11"/>
        <v>-0.92233327478771143</v>
      </c>
      <c r="E531" s="112">
        <v>2.5098532189994541E-2</v>
      </c>
    </row>
    <row r="532" spans="2:5" x14ac:dyDescent="0.35">
      <c r="B532" s="45" t="s">
        <v>7023</v>
      </c>
      <c r="C532" s="146">
        <v>1861.946044921875</v>
      </c>
      <c r="D532" s="112">
        <f t="shared" si="11"/>
        <v>17.716967981313172</v>
      </c>
      <c r="E532" s="112">
        <v>2.5089764715536481E-2</v>
      </c>
    </row>
    <row r="533" spans="2:5" x14ac:dyDescent="0.35">
      <c r="B533" s="45" t="s">
        <v>1694</v>
      </c>
      <c r="C533" s="146">
        <v>99.479042053222656</v>
      </c>
      <c r="D533" s="112">
        <f t="shared" si="11"/>
        <v>-0.96244623547769781</v>
      </c>
      <c r="E533" s="112">
        <v>2.5064354860214893E-2</v>
      </c>
    </row>
    <row r="534" spans="2:5" x14ac:dyDescent="0.35">
      <c r="B534" s="45" t="s">
        <v>7875</v>
      </c>
      <c r="C534" s="146">
        <v>2648.9765625</v>
      </c>
      <c r="D534" s="112">
        <f t="shared" si="11"/>
        <v>18.175911981600311</v>
      </c>
      <c r="E534" s="112">
        <v>2.4953986588379946E-2</v>
      </c>
    </row>
    <row r="535" spans="2:5" x14ac:dyDescent="0.35">
      <c r="B535" s="45" t="s">
        <v>1645</v>
      </c>
      <c r="C535" s="146">
        <v>138.1408386230469</v>
      </c>
      <c r="D535" s="112">
        <f t="shared" si="11"/>
        <v>-0.94675624219857502</v>
      </c>
      <c r="E535" s="112">
        <v>2.4943520654373788E-2</v>
      </c>
    </row>
    <row r="536" spans="2:5" x14ac:dyDescent="0.35">
      <c r="B536" s="45" t="s">
        <v>6895</v>
      </c>
      <c r="C536" s="146">
        <v>2594.498291015625</v>
      </c>
      <c r="D536" s="112">
        <f t="shared" si="11"/>
        <v>7.0314401799430534E-2</v>
      </c>
      <c r="E536" s="112">
        <v>2.4936859279740081E-2</v>
      </c>
    </row>
    <row r="537" spans="2:5" x14ac:dyDescent="0.35">
      <c r="B537" s="45" t="s">
        <v>7739</v>
      </c>
      <c r="C537" s="146">
        <v>2424.052490234375</v>
      </c>
      <c r="D537" s="112">
        <f t="shared" si="11"/>
        <v>25.376322415250321</v>
      </c>
      <c r="E537" s="112">
        <v>2.492998129944303E-2</v>
      </c>
    </row>
    <row r="538" spans="2:5" x14ac:dyDescent="0.35">
      <c r="B538" s="45" t="s">
        <v>2821</v>
      </c>
      <c r="C538" s="146">
        <v>91.902595520019531</v>
      </c>
      <c r="D538" s="112">
        <f t="shared" si="11"/>
        <v>-0.60683959054171333</v>
      </c>
      <c r="E538" s="112">
        <v>2.4902028634125287E-2</v>
      </c>
    </row>
    <row r="539" spans="2:5" x14ac:dyDescent="0.35">
      <c r="B539" s="45" t="s">
        <v>4229</v>
      </c>
      <c r="C539" s="146">
        <v>233.75343322753909</v>
      </c>
      <c r="D539" s="112">
        <f t="shared" si="11"/>
        <v>-0.8740427115675844</v>
      </c>
      <c r="E539" s="112">
        <v>2.4899769761142738E-2</v>
      </c>
    </row>
    <row r="540" spans="2:5" x14ac:dyDescent="0.35">
      <c r="B540" s="45" t="s">
        <v>6426</v>
      </c>
      <c r="C540" s="146">
        <v>1855.815063476562</v>
      </c>
      <c r="D540" s="112">
        <f t="shared" si="11"/>
        <v>-2.6001172040097435E-2</v>
      </c>
      <c r="E540" s="112">
        <v>2.4897669244589807E-2</v>
      </c>
    </row>
    <row r="541" spans="2:5" x14ac:dyDescent="0.35">
      <c r="B541" s="45" t="s">
        <v>6579</v>
      </c>
      <c r="C541" s="146">
        <v>1905.356567382812</v>
      </c>
      <c r="D541" s="112">
        <f t="shared" si="11"/>
        <v>11.37111896161003</v>
      </c>
      <c r="E541" s="112">
        <v>2.4886491287925402E-2</v>
      </c>
    </row>
    <row r="542" spans="2:5" x14ac:dyDescent="0.35">
      <c r="B542" s="45" t="s">
        <v>1609</v>
      </c>
      <c r="C542" s="146">
        <v>154.0165100097656</v>
      </c>
      <c r="D542" s="112">
        <f t="shared" si="11"/>
        <v>0.71618977470731504</v>
      </c>
      <c r="E542" s="112">
        <v>2.4866992841098327E-2</v>
      </c>
    </row>
    <row r="543" spans="2:5" x14ac:dyDescent="0.35">
      <c r="B543" s="45" t="s">
        <v>2362</v>
      </c>
      <c r="C543" s="146">
        <v>89.7432861328125</v>
      </c>
      <c r="D543" s="112">
        <f t="shared" si="11"/>
        <v>-0.19006147234095822</v>
      </c>
      <c r="E543" s="112">
        <v>2.4838241309595221E-2</v>
      </c>
    </row>
    <row r="544" spans="2:5" x14ac:dyDescent="0.35">
      <c r="B544" s="45" t="s">
        <v>1728</v>
      </c>
      <c r="C544" s="146">
        <v>110.80258941650391</v>
      </c>
      <c r="D544" s="112">
        <f t="shared" si="11"/>
        <v>-0.76189650439406686</v>
      </c>
      <c r="E544" s="112">
        <v>2.4825587705184116E-2</v>
      </c>
    </row>
    <row r="545" spans="2:5" x14ac:dyDescent="0.35">
      <c r="B545" s="45" t="s">
        <v>4999</v>
      </c>
      <c r="C545" s="146">
        <v>465.354736328125</v>
      </c>
      <c r="D545" s="112">
        <f t="shared" si="11"/>
        <v>1.6737938640231389</v>
      </c>
      <c r="E545" s="112">
        <v>2.4777188368486327E-2</v>
      </c>
    </row>
    <row r="546" spans="2:5" x14ac:dyDescent="0.35">
      <c r="B546" s="45" t="s">
        <v>3676</v>
      </c>
      <c r="C546" s="146">
        <v>174.04286193847659</v>
      </c>
      <c r="D546" s="112">
        <f t="shared" si="11"/>
        <v>0.52131957823465258</v>
      </c>
      <c r="E546" s="112">
        <v>2.4770335577344128E-2</v>
      </c>
    </row>
    <row r="547" spans="2:5" x14ac:dyDescent="0.35">
      <c r="B547" s="45" t="s">
        <v>1308</v>
      </c>
      <c r="C547" s="146">
        <v>114.40256500244141</v>
      </c>
      <c r="D547" s="112">
        <f t="shared" si="11"/>
        <v>-0.53231764207074084</v>
      </c>
      <c r="E547" s="112">
        <v>2.4754056875012091E-2</v>
      </c>
    </row>
    <row r="548" spans="2:5" x14ac:dyDescent="0.35">
      <c r="B548" s="45" t="s">
        <v>4268</v>
      </c>
      <c r="C548" s="146">
        <v>244.61595153808591</v>
      </c>
      <c r="D548" s="112">
        <f t="shared" si="11"/>
        <v>-0.66733062264263709</v>
      </c>
      <c r="E548" s="112">
        <v>2.4749012047958648E-2</v>
      </c>
    </row>
    <row r="549" spans="2:5" x14ac:dyDescent="0.35">
      <c r="B549" s="45" t="s">
        <v>5350</v>
      </c>
      <c r="C549" s="146">
        <v>735.3125</v>
      </c>
      <c r="D549" s="112">
        <f t="shared" si="11"/>
        <v>0.93742249616893292</v>
      </c>
      <c r="E549" s="112">
        <v>2.4722139503495409E-2</v>
      </c>
    </row>
    <row r="550" spans="2:5" x14ac:dyDescent="0.35">
      <c r="B550" s="45" t="s">
        <v>4818</v>
      </c>
      <c r="C550" s="146">
        <v>379.53131103515619</v>
      </c>
      <c r="D550" s="112">
        <f t="shared" si="11"/>
        <v>3.2454285579688817</v>
      </c>
      <c r="E550" s="112">
        <v>2.4713118637503757E-2</v>
      </c>
    </row>
    <row r="551" spans="2:5" x14ac:dyDescent="0.35">
      <c r="B551" s="45" t="s">
        <v>1198</v>
      </c>
      <c r="C551" s="146">
        <v>89.39764404296875</v>
      </c>
      <c r="D551" s="112">
        <f t="shared" si="11"/>
        <v>-0.16341603315856049</v>
      </c>
      <c r="E551" s="112">
        <v>2.4671458803364989E-2</v>
      </c>
    </row>
    <row r="552" spans="2:5" x14ac:dyDescent="0.35">
      <c r="B552" s="45" t="s">
        <v>1701</v>
      </c>
      <c r="C552" s="146">
        <v>106.86033630371089</v>
      </c>
      <c r="D552" s="112">
        <f t="shared" si="11"/>
        <v>-0.39964734248412953</v>
      </c>
      <c r="E552" s="112">
        <v>2.4665153391072E-2</v>
      </c>
    </row>
    <row r="553" spans="2:5" x14ac:dyDescent="0.35">
      <c r="B553" s="45" t="s">
        <v>3693</v>
      </c>
      <c r="C553" s="146">
        <v>177.9959411621094</v>
      </c>
      <c r="D553" s="112">
        <f t="shared" si="11"/>
        <v>0.39047013291016247</v>
      </c>
      <c r="E553" s="112">
        <v>2.4634675850467001E-2</v>
      </c>
    </row>
    <row r="554" spans="2:5" x14ac:dyDescent="0.35">
      <c r="B554" s="45" t="s">
        <v>1311</v>
      </c>
      <c r="C554" s="146">
        <v>128.01133728027341</v>
      </c>
      <c r="D554" s="112">
        <f t="shared" si="11"/>
        <v>-0.92201164356768461</v>
      </c>
      <c r="E554" s="112">
        <v>2.4626525883408995E-2</v>
      </c>
    </row>
    <row r="555" spans="2:5" x14ac:dyDescent="0.35">
      <c r="B555" s="45" t="s">
        <v>6223</v>
      </c>
      <c r="C555" s="146">
        <v>1641.416015625</v>
      </c>
      <c r="D555" s="112">
        <f t="shared" si="11"/>
        <v>10.479532430218242</v>
      </c>
      <c r="E555" s="112">
        <v>2.4625334728712579E-2</v>
      </c>
    </row>
    <row r="556" spans="2:5" x14ac:dyDescent="0.35">
      <c r="B556" s="45" t="s">
        <v>1600</v>
      </c>
      <c r="C556" s="146">
        <v>142.98631286621091</v>
      </c>
      <c r="D556" s="112">
        <f t="shared" si="11"/>
        <v>-0.11768216261085644</v>
      </c>
      <c r="E556" s="112">
        <v>2.4608086013820727E-2</v>
      </c>
    </row>
    <row r="557" spans="2:5" x14ac:dyDescent="0.35">
      <c r="B557" s="45" t="s">
        <v>3163</v>
      </c>
      <c r="C557" s="146">
        <v>162.05760192871091</v>
      </c>
      <c r="D557" s="112">
        <f t="shared" si="11"/>
        <v>-0.91967916367283198</v>
      </c>
      <c r="E557" s="112">
        <v>2.4585165607201143E-2</v>
      </c>
    </row>
    <row r="558" spans="2:5" x14ac:dyDescent="0.35">
      <c r="B558" s="45" t="s">
        <v>7050</v>
      </c>
      <c r="C558" s="146">
        <v>2017.62841796875</v>
      </c>
      <c r="D558" s="112">
        <f t="shared" si="11"/>
        <v>17.032151425711902</v>
      </c>
      <c r="E558" s="112">
        <v>2.45617175808499E-2</v>
      </c>
    </row>
    <row r="559" spans="2:5" x14ac:dyDescent="0.35">
      <c r="B559" s="45" t="s">
        <v>1857</v>
      </c>
      <c r="C559" s="146">
        <v>111.89060974121089</v>
      </c>
      <c r="D559" s="112">
        <f t="shared" si="11"/>
        <v>-0.89769596061004642</v>
      </c>
      <c r="E559" s="112">
        <v>2.4554129688368669E-2</v>
      </c>
    </row>
    <row r="560" spans="2:5" x14ac:dyDescent="0.35">
      <c r="B560" s="45" t="s">
        <v>5914</v>
      </c>
      <c r="C560" s="146">
        <v>1093.706665039062</v>
      </c>
      <c r="D560" s="112">
        <f t="shared" si="11"/>
        <v>13.47928807076951</v>
      </c>
      <c r="E560" s="112">
        <v>2.4510205257774725E-2</v>
      </c>
    </row>
    <row r="561" spans="2:5" x14ac:dyDescent="0.35">
      <c r="B561" s="45" t="s">
        <v>841</v>
      </c>
      <c r="C561" s="146">
        <v>75.535942077636719</v>
      </c>
      <c r="D561" s="112">
        <f t="shared" si="11"/>
        <v>-0.96679889879345293</v>
      </c>
      <c r="E561" s="112">
        <v>2.4413383179341643E-2</v>
      </c>
    </row>
    <row r="562" spans="2:5" x14ac:dyDescent="0.35">
      <c r="B562" s="45" t="s">
        <v>7564</v>
      </c>
      <c r="C562" s="146">
        <v>2275.103515625</v>
      </c>
      <c r="D562" s="112">
        <f t="shared" si="11"/>
        <v>1.7418775419172925</v>
      </c>
      <c r="E562" s="112">
        <v>2.4321584355008714E-2</v>
      </c>
    </row>
    <row r="563" spans="2:5" x14ac:dyDescent="0.35">
      <c r="B563" s="45" t="s">
        <v>5824</v>
      </c>
      <c r="C563" s="146">
        <v>829.76116943359375</v>
      </c>
      <c r="D563" s="112">
        <f t="shared" si="11"/>
        <v>4.4475802703031935</v>
      </c>
      <c r="E563" s="112">
        <v>2.4304039755766886E-2</v>
      </c>
    </row>
    <row r="564" spans="2:5" x14ac:dyDescent="0.35">
      <c r="B564" s="45" t="s">
        <v>3460</v>
      </c>
      <c r="C564" s="146">
        <v>152.3173828125</v>
      </c>
      <c r="D564" s="112">
        <f t="shared" si="11"/>
        <v>4.4669114626758849E-2</v>
      </c>
      <c r="E564" s="112">
        <v>2.4276497455641949E-2</v>
      </c>
    </row>
    <row r="565" spans="2:5" x14ac:dyDescent="0.35">
      <c r="B565" s="45" t="s">
        <v>3503</v>
      </c>
      <c r="C565" s="146">
        <v>145.80442810058591</v>
      </c>
      <c r="D565" s="112">
        <f t="shared" si="11"/>
        <v>0.12652266623344771</v>
      </c>
      <c r="E565" s="112">
        <v>2.4269187228555682E-2</v>
      </c>
    </row>
    <row r="566" spans="2:5" x14ac:dyDescent="0.35">
      <c r="B566" s="45" t="s">
        <v>1343</v>
      </c>
      <c r="C566" s="146">
        <v>129.42875671386719</v>
      </c>
      <c r="D566" s="112">
        <f t="shared" si="11"/>
        <v>-6.205092910913737E-2</v>
      </c>
      <c r="E566" s="112">
        <v>2.4260710716585667E-2</v>
      </c>
    </row>
    <row r="567" spans="2:5" x14ac:dyDescent="0.35">
      <c r="B567" s="45" t="s">
        <v>1359</v>
      </c>
      <c r="C567" s="146">
        <v>137.9912414550781</v>
      </c>
      <c r="D567" s="112">
        <f t="shared" si="11"/>
        <v>-0.93043436480965158</v>
      </c>
      <c r="E567" s="112">
        <v>2.4222607797479152E-2</v>
      </c>
    </row>
    <row r="568" spans="2:5" x14ac:dyDescent="0.35">
      <c r="B568" s="45" t="s">
        <v>7040</v>
      </c>
      <c r="C568" s="146">
        <v>1983.612182617188</v>
      </c>
      <c r="D568" s="112">
        <f t="shared" si="11"/>
        <v>13.261118275299753</v>
      </c>
      <c r="E568" s="112">
        <v>2.4204239413332339E-2</v>
      </c>
    </row>
    <row r="569" spans="2:5" x14ac:dyDescent="0.35">
      <c r="B569" s="45" t="s">
        <v>3380</v>
      </c>
      <c r="C569" s="146">
        <v>139.09233093261719</v>
      </c>
      <c r="D569" s="112">
        <f t="shared" si="11"/>
        <v>-0.16524802574634123</v>
      </c>
      <c r="E569" s="112">
        <v>2.4168799706801292E-2</v>
      </c>
    </row>
    <row r="570" spans="2:5" x14ac:dyDescent="0.35">
      <c r="B570" s="45" t="s">
        <v>3669</v>
      </c>
      <c r="C570" s="146">
        <v>166.62713623046881</v>
      </c>
      <c r="D570" s="112">
        <f t="shared" si="11"/>
        <v>1.1975154162079324</v>
      </c>
      <c r="E570" s="112">
        <v>2.4154400893071599E-2</v>
      </c>
    </row>
    <row r="571" spans="2:5" x14ac:dyDescent="0.35">
      <c r="B571" s="45" t="s">
        <v>2701</v>
      </c>
      <c r="C571" s="146">
        <v>75.825241088867188</v>
      </c>
      <c r="D571" s="112">
        <f t="shared" si="11"/>
        <v>-0.28727208419951095</v>
      </c>
      <c r="E571" s="112">
        <v>2.4127451987614307E-2</v>
      </c>
    </row>
    <row r="572" spans="2:5" x14ac:dyDescent="0.35">
      <c r="B572" s="45" t="s">
        <v>2991</v>
      </c>
      <c r="C572" s="146">
        <v>106.3873596191406</v>
      </c>
      <c r="D572" s="112">
        <f t="shared" si="11"/>
        <v>-5.8039856918616621E-2</v>
      </c>
      <c r="E572" s="112">
        <v>2.4103709382123781E-2</v>
      </c>
    </row>
    <row r="573" spans="2:5" x14ac:dyDescent="0.35">
      <c r="B573" s="45" t="s">
        <v>2450</v>
      </c>
      <c r="C573" s="146">
        <v>112.94252777099609</v>
      </c>
      <c r="D573" s="112">
        <f t="shared" si="11"/>
        <v>-0.83856561330049129</v>
      </c>
      <c r="E573" s="112">
        <v>2.4093263334685974E-2</v>
      </c>
    </row>
    <row r="574" spans="2:5" x14ac:dyDescent="0.35">
      <c r="B574" s="45" t="s">
        <v>5438</v>
      </c>
      <c r="C574" s="146">
        <v>699.6187744140625</v>
      </c>
      <c r="D574" s="112">
        <f t="shared" si="11"/>
        <v>8.4135249645608639</v>
      </c>
      <c r="E574" s="112">
        <v>2.408017708172519E-2</v>
      </c>
    </row>
    <row r="575" spans="2:5" x14ac:dyDescent="0.35">
      <c r="B575" s="45" t="s">
        <v>2673</v>
      </c>
      <c r="C575" s="146">
        <v>74.320594787597656</v>
      </c>
      <c r="D575" s="112">
        <f t="shared" si="11"/>
        <v>-0.41056752066872826</v>
      </c>
      <c r="E575" s="112">
        <v>2.4075584393903747E-2</v>
      </c>
    </row>
    <row r="576" spans="2:5" x14ac:dyDescent="0.35">
      <c r="B576" s="45" t="s">
        <v>1323</v>
      </c>
      <c r="C576" s="146">
        <v>126.08839416503911</v>
      </c>
      <c r="D576" s="112">
        <f t="shared" si="11"/>
        <v>-0.27688857973112629</v>
      </c>
      <c r="E576" s="112">
        <v>2.4073506291549158E-2</v>
      </c>
    </row>
    <row r="577" spans="2:5" x14ac:dyDescent="0.35">
      <c r="B577" s="45" t="s">
        <v>3758</v>
      </c>
      <c r="C577" s="146">
        <v>174.36924743652341</v>
      </c>
      <c r="D577" s="112">
        <f t="shared" si="11"/>
        <v>0.7248392830230056</v>
      </c>
      <c r="E577" s="112">
        <v>2.4067983099754102E-2</v>
      </c>
    </row>
    <row r="578" spans="2:5" x14ac:dyDescent="0.35">
      <c r="B578" s="45" t="s">
        <v>2236</v>
      </c>
      <c r="C578" s="146">
        <v>101.09304046630859</v>
      </c>
      <c r="D578" s="112">
        <f t="shared" si="11"/>
        <v>-0.21700162255182764</v>
      </c>
      <c r="E578" s="112">
        <v>2.4028266202724791E-2</v>
      </c>
    </row>
    <row r="579" spans="2:5" x14ac:dyDescent="0.35">
      <c r="B579" s="45" t="s">
        <v>1324</v>
      </c>
      <c r="C579" s="146">
        <v>129.11015319824219</v>
      </c>
      <c r="D579" s="112">
        <f t="shared" si="11"/>
        <v>0.52658651694576353</v>
      </c>
      <c r="E579" s="112">
        <v>2.3965401837443133E-2</v>
      </c>
    </row>
    <row r="580" spans="2:5" x14ac:dyDescent="0.35">
      <c r="B580" s="45" t="s">
        <v>1090</v>
      </c>
      <c r="C580" s="146">
        <v>84.574409484863281</v>
      </c>
      <c r="D580" s="112">
        <f t="shared" si="11"/>
        <v>-0.52543224808389211</v>
      </c>
      <c r="E580" s="112">
        <v>2.3964663254724919E-2</v>
      </c>
    </row>
    <row r="581" spans="2:5" x14ac:dyDescent="0.35">
      <c r="B581" s="45" t="s">
        <v>3677</v>
      </c>
      <c r="C581" s="146">
        <v>178.21356201171881</v>
      </c>
      <c r="D581" s="112">
        <f t="shared" si="11"/>
        <v>-0.87763680986572556</v>
      </c>
      <c r="E581" s="112">
        <v>2.3963637616557586E-2</v>
      </c>
    </row>
    <row r="582" spans="2:5" x14ac:dyDescent="0.35">
      <c r="B582" s="45" t="s">
        <v>6113</v>
      </c>
      <c r="C582" s="146">
        <v>1456.43115234375</v>
      </c>
      <c r="D582" s="112">
        <f t="shared" si="11"/>
        <v>12.108010479138438</v>
      </c>
      <c r="E582" s="112">
        <v>2.3958714440084607E-2</v>
      </c>
    </row>
    <row r="583" spans="2:5" x14ac:dyDescent="0.35">
      <c r="B583" s="45" t="s">
        <v>2423</v>
      </c>
      <c r="C583" s="146">
        <v>111.11000823974609</v>
      </c>
      <c r="D583" s="112">
        <f t="shared" si="11"/>
        <v>-0.85695085668332116</v>
      </c>
      <c r="E583" s="112">
        <v>2.3923472897413374E-2</v>
      </c>
    </row>
    <row r="584" spans="2:5" x14ac:dyDescent="0.35">
      <c r="B584" s="45" t="s">
        <v>5393</v>
      </c>
      <c r="C584" s="146">
        <v>776.72613525390625</v>
      </c>
      <c r="D584" s="112">
        <f t="shared" si="11"/>
        <v>-0.63615977258372203</v>
      </c>
      <c r="E584" s="112">
        <v>2.3910208526904002E-2</v>
      </c>
    </row>
    <row r="585" spans="2:5" x14ac:dyDescent="0.35">
      <c r="B585" s="45" t="s">
        <v>8023</v>
      </c>
      <c r="C585" s="146">
        <v>2134.800048828125</v>
      </c>
      <c r="D585" s="112">
        <f t="shared" ref="D585:D648" si="12">(C585-C586)/C586</f>
        <v>8.461291522831937</v>
      </c>
      <c r="E585" s="112">
        <v>2.3884915505095923E-2</v>
      </c>
    </row>
    <row r="586" spans="2:5" x14ac:dyDescent="0.35">
      <c r="B586" s="45" t="s">
        <v>4252</v>
      </c>
      <c r="C586" s="146">
        <v>225.6351623535156</v>
      </c>
      <c r="D586" s="112">
        <f t="shared" si="12"/>
        <v>0.82462474038332434</v>
      </c>
      <c r="E586" s="112">
        <v>2.3867512308621511E-2</v>
      </c>
    </row>
    <row r="587" spans="2:5" x14ac:dyDescent="0.35">
      <c r="B587" s="45" t="s">
        <v>1817</v>
      </c>
      <c r="C587" s="146">
        <v>123.6611328125</v>
      </c>
      <c r="D587" s="112">
        <f t="shared" si="12"/>
        <v>-0.83650331502056152</v>
      </c>
      <c r="E587" s="112">
        <v>2.3837193804464522E-2</v>
      </c>
    </row>
    <row r="588" spans="2:5" x14ac:dyDescent="0.35">
      <c r="B588" s="45" t="s">
        <v>5367</v>
      </c>
      <c r="C588" s="146">
        <v>756.3525390625</v>
      </c>
      <c r="D588" s="112">
        <f t="shared" si="12"/>
        <v>9.0271198584867918</v>
      </c>
      <c r="E588" s="112">
        <v>2.3809616263067802E-2</v>
      </c>
    </row>
    <row r="589" spans="2:5" x14ac:dyDescent="0.35">
      <c r="B589" s="45" t="s">
        <v>955</v>
      </c>
      <c r="C589" s="146">
        <v>75.430686950683594</v>
      </c>
      <c r="D589" s="112">
        <f t="shared" si="12"/>
        <v>-0.8216041190852944</v>
      </c>
      <c r="E589" s="112">
        <v>2.37729734979941E-2</v>
      </c>
    </row>
    <row r="590" spans="2:5" x14ac:dyDescent="0.35">
      <c r="B590" s="45" t="s">
        <v>4684</v>
      </c>
      <c r="C590" s="146">
        <v>422.8275146484375</v>
      </c>
      <c r="D590" s="112">
        <f t="shared" si="12"/>
        <v>2.0594675879155635</v>
      </c>
      <c r="E590" s="112">
        <v>2.3743616847480938E-2</v>
      </c>
    </row>
    <row r="591" spans="2:5" x14ac:dyDescent="0.35">
      <c r="B591" s="45" t="s">
        <v>1405</v>
      </c>
      <c r="C591" s="146">
        <v>138.2029724121094</v>
      </c>
      <c r="D591" s="112">
        <f t="shared" si="12"/>
        <v>2.2693435356046243</v>
      </c>
      <c r="E591" s="112">
        <v>2.3731044246875804E-2</v>
      </c>
    </row>
    <row r="592" spans="2:5" x14ac:dyDescent="0.35">
      <c r="B592" s="45" t="s">
        <v>510</v>
      </c>
      <c r="C592" s="146">
        <v>42.272392272949219</v>
      </c>
      <c r="D592" s="112">
        <f t="shared" si="12"/>
        <v>-0.96819325406126888</v>
      </c>
      <c r="E592" s="112">
        <v>2.3725513490802378E-2</v>
      </c>
    </row>
    <row r="593" spans="2:5" x14ac:dyDescent="0.35">
      <c r="B593" s="45" t="s">
        <v>6070</v>
      </c>
      <c r="C593" s="146">
        <v>1329.03857421875</v>
      </c>
      <c r="D593" s="112">
        <f t="shared" si="12"/>
        <v>6.7822155830563302</v>
      </c>
      <c r="E593" s="112">
        <v>2.3711785523344801E-2</v>
      </c>
    </row>
    <row r="594" spans="2:5" x14ac:dyDescent="0.35">
      <c r="B594" s="45" t="s">
        <v>3838</v>
      </c>
      <c r="C594" s="146">
        <v>170.77894592285159</v>
      </c>
      <c r="D594" s="112">
        <f t="shared" si="12"/>
        <v>-0.92576903104208408</v>
      </c>
      <c r="E594" s="112">
        <v>2.3695841069778751E-2</v>
      </c>
    </row>
    <row r="595" spans="2:5" x14ac:dyDescent="0.35">
      <c r="B595" s="45" t="s">
        <v>6884</v>
      </c>
      <c r="C595" s="146">
        <v>2300.642822265625</v>
      </c>
      <c r="D595" s="112">
        <f t="shared" si="12"/>
        <v>20.358999371306361</v>
      </c>
      <c r="E595" s="112">
        <v>2.3656424417152055E-2</v>
      </c>
    </row>
    <row r="596" spans="2:5" x14ac:dyDescent="0.35">
      <c r="B596" s="45" t="s">
        <v>1853</v>
      </c>
      <c r="C596" s="146">
        <v>107.7130432128906</v>
      </c>
      <c r="D596" s="112">
        <f t="shared" si="12"/>
        <v>0.19101064827750008</v>
      </c>
      <c r="E596" s="112">
        <v>2.3605661623447457E-2</v>
      </c>
    </row>
    <row r="597" spans="2:5" x14ac:dyDescent="0.35">
      <c r="B597" s="45" t="s">
        <v>1174</v>
      </c>
      <c r="C597" s="146">
        <v>90.4383544921875</v>
      </c>
      <c r="D597" s="112">
        <f t="shared" si="12"/>
        <v>-0.95135343725155397</v>
      </c>
      <c r="E597" s="112">
        <v>2.3588603236989067E-2</v>
      </c>
    </row>
    <row r="598" spans="2:5" x14ac:dyDescent="0.35">
      <c r="B598" s="45" t="s">
        <v>6578</v>
      </c>
      <c r="C598" s="146">
        <v>1859.09033203125</v>
      </c>
      <c r="D598" s="112">
        <f t="shared" si="12"/>
        <v>12.754707708911795</v>
      </c>
      <c r="E598" s="112">
        <v>2.3582634794086118E-2</v>
      </c>
    </row>
    <row r="599" spans="2:5" x14ac:dyDescent="0.35">
      <c r="B599" s="45" t="s">
        <v>3369</v>
      </c>
      <c r="C599" s="146">
        <v>135.16029357910159</v>
      </c>
      <c r="D599" s="112">
        <f t="shared" si="12"/>
        <v>-0.94580264387273949</v>
      </c>
      <c r="E599" s="112">
        <v>2.3562873521499359E-2</v>
      </c>
    </row>
    <row r="600" spans="2:5" x14ac:dyDescent="0.35">
      <c r="B600" s="45" t="s">
        <v>7248</v>
      </c>
      <c r="C600" s="146">
        <v>2493.85400390625</v>
      </c>
      <c r="D600" s="112">
        <f t="shared" si="12"/>
        <v>24.42001180346033</v>
      </c>
      <c r="E600" s="112">
        <v>2.3541043392366387E-2</v>
      </c>
    </row>
    <row r="601" spans="2:5" x14ac:dyDescent="0.35">
      <c r="B601" s="45" t="s">
        <v>2234</v>
      </c>
      <c r="C601" s="146">
        <v>98.105934143066406</v>
      </c>
      <c r="D601" s="112">
        <f t="shared" si="12"/>
        <v>1.602058729821634</v>
      </c>
      <c r="E601" s="112">
        <v>2.3525595818959546E-2</v>
      </c>
    </row>
    <row r="602" spans="2:5" x14ac:dyDescent="0.35">
      <c r="B602" s="45" t="s">
        <v>463</v>
      </c>
      <c r="C602" s="146">
        <v>37.703197479248047</v>
      </c>
      <c r="D602" s="112">
        <f t="shared" si="12"/>
        <v>-0.64896819311690246</v>
      </c>
      <c r="E602" s="112">
        <v>2.3517992528191187E-2</v>
      </c>
    </row>
    <row r="603" spans="2:5" x14ac:dyDescent="0.35">
      <c r="B603" s="45" t="s">
        <v>2924</v>
      </c>
      <c r="C603" s="146">
        <v>107.4067840576172</v>
      </c>
      <c r="D603" s="112">
        <f t="shared" si="12"/>
        <v>0.12010359231411878</v>
      </c>
      <c r="E603" s="112">
        <v>2.3500711571072867E-2</v>
      </c>
    </row>
    <row r="604" spans="2:5" x14ac:dyDescent="0.35">
      <c r="B604" s="45" t="s">
        <v>2824</v>
      </c>
      <c r="C604" s="146">
        <v>95.890045166015625</v>
      </c>
      <c r="D604" s="112">
        <f t="shared" si="12"/>
        <v>8.4824497690912409E-2</v>
      </c>
      <c r="E604" s="112">
        <v>2.3492985264013715E-2</v>
      </c>
    </row>
    <row r="605" spans="2:5" x14ac:dyDescent="0.35">
      <c r="B605" s="45" t="s">
        <v>2624</v>
      </c>
      <c r="C605" s="146">
        <v>88.392219543457031</v>
      </c>
      <c r="D605" s="112">
        <f t="shared" si="12"/>
        <v>-0.22054626337356709</v>
      </c>
      <c r="E605" s="112">
        <v>2.3482939808761899E-2</v>
      </c>
    </row>
    <row r="606" spans="2:5" x14ac:dyDescent="0.35">
      <c r="B606" s="45" t="s">
        <v>1729</v>
      </c>
      <c r="C606" s="146">
        <v>113.4027786254883</v>
      </c>
      <c r="D606" s="112">
        <f t="shared" si="12"/>
        <v>0.97187294996335249</v>
      </c>
      <c r="E606" s="112">
        <v>2.3466863208497314E-2</v>
      </c>
    </row>
    <row r="607" spans="2:5" x14ac:dyDescent="0.35">
      <c r="B607" s="45" t="s">
        <v>765</v>
      </c>
      <c r="C607" s="146">
        <v>57.510185241699219</v>
      </c>
      <c r="D607" s="112">
        <f t="shared" si="12"/>
        <v>-0.57313789424566686</v>
      </c>
      <c r="E607" s="112">
        <v>2.3437238535051714E-2</v>
      </c>
    </row>
    <row r="608" spans="2:5" x14ac:dyDescent="0.35">
      <c r="B608" s="45" t="s">
        <v>1358</v>
      </c>
      <c r="C608" s="146">
        <v>134.727783203125</v>
      </c>
      <c r="D608" s="112">
        <f t="shared" si="12"/>
        <v>-0.81553860266175349</v>
      </c>
      <c r="E608" s="112">
        <v>2.343420832249065E-2</v>
      </c>
    </row>
    <row r="609" spans="2:5" x14ac:dyDescent="0.35">
      <c r="B609" s="45" t="s">
        <v>5484</v>
      </c>
      <c r="C609" s="146">
        <v>730.38470458984375</v>
      </c>
      <c r="D609" s="112">
        <f t="shared" si="12"/>
        <v>14.064076821407347</v>
      </c>
      <c r="E609" s="112">
        <v>2.3361110419840986E-2</v>
      </c>
    </row>
    <row r="610" spans="2:5" x14ac:dyDescent="0.35">
      <c r="B610" s="45" t="s">
        <v>705</v>
      </c>
      <c r="C610" s="146">
        <v>48.485195159912109</v>
      </c>
      <c r="D610" s="112">
        <f t="shared" si="12"/>
        <v>-0.53292008426626691</v>
      </c>
      <c r="E610" s="112">
        <v>2.3355175200448525E-2</v>
      </c>
    </row>
    <row r="611" spans="2:5" x14ac:dyDescent="0.35">
      <c r="B611" s="45" t="s">
        <v>2919</v>
      </c>
      <c r="C611" s="146">
        <v>103.8049240112305</v>
      </c>
      <c r="D611" s="112">
        <f t="shared" si="12"/>
        <v>-0.3012316187025344</v>
      </c>
      <c r="E611" s="112">
        <v>2.3352831005955341E-2</v>
      </c>
    </row>
    <row r="612" spans="2:5" x14ac:dyDescent="0.35">
      <c r="B612" s="45" t="s">
        <v>3515</v>
      </c>
      <c r="C612" s="146">
        <v>148.55412292480469</v>
      </c>
      <c r="D612" s="112">
        <f t="shared" si="12"/>
        <v>-0.65913230164088155</v>
      </c>
      <c r="E612" s="112">
        <v>2.3312429077096866E-2</v>
      </c>
    </row>
    <row r="613" spans="2:5" x14ac:dyDescent="0.35">
      <c r="B613" s="45" t="s">
        <v>4700</v>
      </c>
      <c r="C613" s="146">
        <v>435.81167602539063</v>
      </c>
      <c r="D613" s="112">
        <f t="shared" si="12"/>
        <v>0.13773646747343335</v>
      </c>
      <c r="E613" s="112">
        <v>2.3302752267282033E-2</v>
      </c>
    </row>
    <row r="614" spans="2:5" x14ac:dyDescent="0.35">
      <c r="B614" s="45" t="s">
        <v>4665</v>
      </c>
      <c r="C614" s="146">
        <v>383.051513671875</v>
      </c>
      <c r="D614" s="112">
        <f t="shared" si="12"/>
        <v>0.94886535531053096</v>
      </c>
      <c r="E614" s="112">
        <v>2.3263412658505234E-2</v>
      </c>
    </row>
    <row r="615" spans="2:5" x14ac:dyDescent="0.35">
      <c r="B615" s="45" t="s">
        <v>4032</v>
      </c>
      <c r="C615" s="146">
        <v>196.55104064941409</v>
      </c>
      <c r="D615" s="112">
        <f t="shared" si="12"/>
        <v>0.42511490605716251</v>
      </c>
      <c r="E615" s="112">
        <v>2.3260541467008115E-2</v>
      </c>
    </row>
    <row r="616" spans="2:5" x14ac:dyDescent="0.35">
      <c r="B616" s="45" t="s">
        <v>3344</v>
      </c>
      <c r="C616" s="146">
        <v>137.91943359375</v>
      </c>
      <c r="D616" s="112">
        <f t="shared" si="12"/>
        <v>-1.9978746498815637E-2</v>
      </c>
      <c r="E616" s="112">
        <v>2.3250053518990902E-2</v>
      </c>
    </row>
    <row r="617" spans="2:5" x14ac:dyDescent="0.35">
      <c r="B617" s="45" t="s">
        <v>2040</v>
      </c>
      <c r="C617" s="146">
        <v>140.73106384277341</v>
      </c>
      <c r="D617" s="112">
        <f t="shared" si="12"/>
        <v>-0.87299169372556074</v>
      </c>
      <c r="E617" s="112">
        <v>2.3246559019772111E-2</v>
      </c>
    </row>
    <row r="618" spans="2:5" x14ac:dyDescent="0.35">
      <c r="B618" s="45" t="s">
        <v>5948</v>
      </c>
      <c r="C618" s="146">
        <v>1108.046142578125</v>
      </c>
      <c r="D618" s="112">
        <f t="shared" si="12"/>
        <v>-0.48362561375931307</v>
      </c>
      <c r="E618" s="112">
        <v>2.3221781352977793E-2</v>
      </c>
    </row>
    <row r="619" spans="2:5" x14ac:dyDescent="0.35">
      <c r="B619" s="45" t="s">
        <v>7101</v>
      </c>
      <c r="C619" s="146">
        <v>2145.8193359375</v>
      </c>
      <c r="D619" s="112">
        <f t="shared" si="12"/>
        <v>-0.19680325121348444</v>
      </c>
      <c r="E619" s="112">
        <v>2.3200151525258419E-2</v>
      </c>
    </row>
    <row r="620" spans="2:5" x14ac:dyDescent="0.35">
      <c r="B620" s="45" t="s">
        <v>7879</v>
      </c>
      <c r="C620" s="146">
        <v>2671.5986328125</v>
      </c>
      <c r="D620" s="112">
        <f t="shared" si="12"/>
        <v>0.20840773933591877</v>
      </c>
      <c r="E620" s="112">
        <v>2.3179794671528021E-2</v>
      </c>
    </row>
    <row r="621" spans="2:5" x14ac:dyDescent="0.35">
      <c r="B621" s="45" t="s">
        <v>6874</v>
      </c>
      <c r="C621" s="146">
        <v>2210.842041015625</v>
      </c>
      <c r="D621" s="112">
        <f t="shared" si="12"/>
        <v>-3.1635732140600516E-3</v>
      </c>
      <c r="E621" s="112">
        <v>2.3169415404494208E-2</v>
      </c>
    </row>
    <row r="622" spans="2:5" x14ac:dyDescent="0.35">
      <c r="B622" s="45" t="s">
        <v>7072</v>
      </c>
      <c r="C622" s="146">
        <v>2217.8583984375</v>
      </c>
      <c r="D622" s="112">
        <f t="shared" si="12"/>
        <v>7.7419850914879866</v>
      </c>
      <c r="E622" s="112">
        <v>2.3152039028759112E-2</v>
      </c>
    </row>
    <row r="623" spans="2:5" x14ac:dyDescent="0.35">
      <c r="B623" s="45" t="s">
        <v>4457</v>
      </c>
      <c r="C623" s="146">
        <v>253.70191955566409</v>
      </c>
      <c r="D623" s="112">
        <f t="shared" si="12"/>
        <v>-0.82420221008616457</v>
      </c>
      <c r="E623" s="112">
        <v>2.3144079328976202E-2</v>
      </c>
    </row>
    <row r="624" spans="2:5" x14ac:dyDescent="0.35">
      <c r="B624" s="45" t="s">
        <v>6100</v>
      </c>
      <c r="C624" s="146">
        <v>1443.146240234375</v>
      </c>
      <c r="D624" s="112">
        <f t="shared" si="12"/>
        <v>15.304136920364064</v>
      </c>
      <c r="E624" s="112">
        <v>2.313585700845586E-2</v>
      </c>
    </row>
    <row r="625" spans="2:5" x14ac:dyDescent="0.35">
      <c r="B625" s="45" t="s">
        <v>1013</v>
      </c>
      <c r="C625" s="146">
        <v>88.514114379882813</v>
      </c>
      <c r="D625" s="112">
        <f t="shared" si="12"/>
        <v>4.5113275715902179E-2</v>
      </c>
      <c r="E625" s="112">
        <v>2.3130337070526516E-2</v>
      </c>
    </row>
    <row r="626" spans="2:5" x14ac:dyDescent="0.35">
      <c r="B626" s="45" t="s">
        <v>2847</v>
      </c>
      <c r="C626" s="146">
        <v>84.693321228027344</v>
      </c>
      <c r="D626" s="112">
        <f t="shared" si="12"/>
        <v>-0.46021912308946827</v>
      </c>
      <c r="E626" s="112">
        <v>2.312154604221749E-2</v>
      </c>
    </row>
    <row r="627" spans="2:5" x14ac:dyDescent="0.35">
      <c r="B627" s="45" t="s">
        <v>1604</v>
      </c>
      <c r="C627" s="146">
        <v>156.90315246582031</v>
      </c>
      <c r="D627" s="112">
        <f t="shared" si="12"/>
        <v>-0.4918215471552389</v>
      </c>
      <c r="E627" s="112">
        <v>2.3117236554006739E-2</v>
      </c>
    </row>
    <row r="628" spans="2:5" x14ac:dyDescent="0.35">
      <c r="B628" s="45" t="s">
        <v>4491</v>
      </c>
      <c r="C628" s="146">
        <v>308.75601196289063</v>
      </c>
      <c r="D628" s="112">
        <f t="shared" si="12"/>
        <v>-0.3605745004696157</v>
      </c>
      <c r="E628" s="112">
        <v>2.3054974766209886E-2</v>
      </c>
    </row>
    <row r="629" spans="2:5" x14ac:dyDescent="0.35">
      <c r="B629" s="45" t="s">
        <v>4885</v>
      </c>
      <c r="C629" s="146">
        <v>482.86471557617188</v>
      </c>
      <c r="D629" s="112">
        <f t="shared" si="12"/>
        <v>-0.78194431857471214</v>
      </c>
      <c r="E629" s="112">
        <v>2.3050810723155627E-2</v>
      </c>
    </row>
    <row r="630" spans="2:5" x14ac:dyDescent="0.35">
      <c r="B630" s="45" t="s">
        <v>6810</v>
      </c>
      <c r="C630" s="146">
        <v>2214.41015625</v>
      </c>
      <c r="D630" s="112">
        <f t="shared" si="12"/>
        <v>24.615577953531432</v>
      </c>
      <c r="E630" s="112">
        <v>2.3048591464940076E-2</v>
      </c>
    </row>
    <row r="631" spans="2:5" x14ac:dyDescent="0.35">
      <c r="B631" s="45" t="s">
        <v>2866</v>
      </c>
      <c r="C631" s="146">
        <v>86.447792053222656</v>
      </c>
      <c r="D631" s="112">
        <f t="shared" si="12"/>
        <v>0.14062793659811992</v>
      </c>
      <c r="E631" s="112">
        <v>2.3027516839360929E-2</v>
      </c>
    </row>
    <row r="632" spans="2:5" x14ac:dyDescent="0.35">
      <c r="B632" s="45" t="s">
        <v>901</v>
      </c>
      <c r="C632" s="146">
        <v>75.789649963378906</v>
      </c>
      <c r="D632" s="112">
        <f t="shared" si="12"/>
        <v>-0.94255531560727146</v>
      </c>
      <c r="E632" s="112">
        <v>2.3023721225626351E-2</v>
      </c>
    </row>
    <row r="633" spans="2:5" x14ac:dyDescent="0.35">
      <c r="B633" s="45" t="s">
        <v>6074</v>
      </c>
      <c r="C633" s="146">
        <v>1319.35009765625</v>
      </c>
      <c r="D633" s="112">
        <f t="shared" si="12"/>
        <v>8.7787254611351742</v>
      </c>
      <c r="E633" s="112">
        <v>2.3016197614167466E-2</v>
      </c>
    </row>
    <row r="634" spans="2:5" x14ac:dyDescent="0.35">
      <c r="B634" s="45" t="s">
        <v>3341</v>
      </c>
      <c r="C634" s="146">
        <v>134.92045593261719</v>
      </c>
      <c r="D634" s="112">
        <f t="shared" si="12"/>
        <v>-0.17121680634146402</v>
      </c>
      <c r="E634" s="112">
        <v>2.2994431471792861E-2</v>
      </c>
    </row>
    <row r="635" spans="2:5" x14ac:dyDescent="0.35">
      <c r="B635" s="45" t="s">
        <v>3068</v>
      </c>
      <c r="C635" s="146">
        <v>162.7934265136719</v>
      </c>
      <c r="D635" s="112">
        <f t="shared" si="12"/>
        <v>-0.51834455242575095</v>
      </c>
      <c r="E635" s="112">
        <v>2.2981150152515284E-2</v>
      </c>
    </row>
    <row r="636" spans="2:5" x14ac:dyDescent="0.35">
      <c r="B636" s="45" t="s">
        <v>4595</v>
      </c>
      <c r="C636" s="146">
        <v>337.9873046875</v>
      </c>
      <c r="D636" s="112">
        <f t="shared" si="12"/>
        <v>-0.76103637051103656</v>
      </c>
      <c r="E636" s="112">
        <v>2.294077295095602E-2</v>
      </c>
    </row>
    <row r="637" spans="2:5" x14ac:dyDescent="0.35">
      <c r="B637" s="45" t="s">
        <v>6083</v>
      </c>
      <c r="C637" s="146">
        <v>1414.388061523438</v>
      </c>
      <c r="D637" s="112">
        <f t="shared" si="12"/>
        <v>17.946060550812007</v>
      </c>
      <c r="E637" s="112">
        <v>2.2932732757654447E-2</v>
      </c>
    </row>
    <row r="638" spans="2:5" x14ac:dyDescent="0.35">
      <c r="B638" s="45" t="s">
        <v>814</v>
      </c>
      <c r="C638" s="146">
        <v>74.653411865234375</v>
      </c>
      <c r="D638" s="112">
        <f t="shared" si="12"/>
        <v>-0.96561123707513008</v>
      </c>
      <c r="E638" s="112">
        <v>2.2928295082570466E-2</v>
      </c>
    </row>
    <row r="639" spans="2:5" x14ac:dyDescent="0.35">
      <c r="B639" s="45" t="s">
        <v>6805</v>
      </c>
      <c r="C639" s="146">
        <v>2170.866455078125</v>
      </c>
      <c r="D639" s="112">
        <f t="shared" si="12"/>
        <v>21.669414872322125</v>
      </c>
      <c r="E639" s="112">
        <v>2.2922804543169428E-2</v>
      </c>
    </row>
    <row r="640" spans="2:5" x14ac:dyDescent="0.35">
      <c r="B640" s="45" t="s">
        <v>2371</v>
      </c>
      <c r="C640" s="146">
        <v>95.761909484863281</v>
      </c>
      <c r="D640" s="112">
        <f t="shared" si="12"/>
        <v>1.5861695604479837</v>
      </c>
      <c r="E640" s="112">
        <v>2.2914991582267948E-2</v>
      </c>
    </row>
    <row r="641" spans="2:5" x14ac:dyDescent="0.35">
      <c r="B641" s="45" t="s">
        <v>461</v>
      </c>
      <c r="C641" s="146">
        <v>37.028472900390618</v>
      </c>
      <c r="D641" s="112">
        <f t="shared" si="12"/>
        <v>-0.57202489865850947</v>
      </c>
      <c r="E641" s="112">
        <v>2.2887802599815432E-2</v>
      </c>
    </row>
    <row r="642" spans="2:5" x14ac:dyDescent="0.35">
      <c r="B642" s="45" t="s">
        <v>2632</v>
      </c>
      <c r="C642" s="146">
        <v>86.520156860351563</v>
      </c>
      <c r="D642" s="112">
        <f t="shared" si="12"/>
        <v>-0.32545497588609928</v>
      </c>
      <c r="E642" s="112">
        <v>2.2869866334933313E-2</v>
      </c>
    </row>
    <row r="643" spans="2:5" x14ac:dyDescent="0.35">
      <c r="B643" s="45" t="s">
        <v>3056</v>
      </c>
      <c r="C643" s="146">
        <v>128.26446533203119</v>
      </c>
      <c r="D643" s="112">
        <f t="shared" si="12"/>
        <v>4.5921260579280435E-2</v>
      </c>
      <c r="E643" s="112">
        <v>2.2858420526672949E-2</v>
      </c>
    </row>
    <row r="644" spans="2:5" x14ac:dyDescent="0.35">
      <c r="B644" s="45" t="s">
        <v>1955</v>
      </c>
      <c r="C644" s="146">
        <v>122.6330032348633</v>
      </c>
      <c r="D644" s="112">
        <f t="shared" si="12"/>
        <v>0.16937169567757976</v>
      </c>
      <c r="E644" s="112">
        <v>2.2857337399201878E-2</v>
      </c>
    </row>
    <row r="645" spans="2:5" x14ac:dyDescent="0.35">
      <c r="B645" s="45" t="s">
        <v>2244</v>
      </c>
      <c r="C645" s="146">
        <v>104.870849609375</v>
      </c>
      <c r="D645" s="112">
        <f t="shared" si="12"/>
        <v>-0.35944759473728249</v>
      </c>
      <c r="E645" s="112">
        <v>2.2850523947740353E-2</v>
      </c>
    </row>
    <row r="646" spans="2:5" x14ac:dyDescent="0.35">
      <c r="B646" s="45" t="s">
        <v>3173</v>
      </c>
      <c r="C646" s="146">
        <v>163.7193908691406</v>
      </c>
      <c r="D646" s="112">
        <f t="shared" si="12"/>
        <v>0.37412038864394886</v>
      </c>
      <c r="E646" s="112">
        <v>2.2840597991328076E-2</v>
      </c>
    </row>
    <row r="647" spans="2:5" x14ac:dyDescent="0.35">
      <c r="B647" s="45" t="s">
        <v>1814</v>
      </c>
      <c r="C647" s="146">
        <v>119.1448669433594</v>
      </c>
      <c r="D647" s="112">
        <f t="shared" si="12"/>
        <v>-0.87968970046144013</v>
      </c>
      <c r="E647" s="112">
        <v>2.2776733417457038E-2</v>
      </c>
    </row>
    <row r="648" spans="2:5" x14ac:dyDescent="0.35">
      <c r="B648" s="45" t="s">
        <v>5872</v>
      </c>
      <c r="C648" s="146">
        <v>990.3131103515625</v>
      </c>
      <c r="D648" s="112">
        <f t="shared" si="12"/>
        <v>-0.54280863373767962</v>
      </c>
      <c r="E648" s="112">
        <v>2.2775688593093649E-2</v>
      </c>
    </row>
    <row r="649" spans="2:5" x14ac:dyDescent="0.35">
      <c r="B649" s="45" t="s">
        <v>7096</v>
      </c>
      <c r="C649" s="146">
        <v>2166.080078125</v>
      </c>
      <c r="D649" s="112">
        <f t="shared" ref="D649:D712" si="13">(C649-C650)/C650</f>
        <v>2.0549787708191065</v>
      </c>
      <c r="E649" s="112">
        <v>2.2773438792370145E-2</v>
      </c>
    </row>
    <row r="650" spans="2:5" x14ac:dyDescent="0.35">
      <c r="B650" s="45" t="s">
        <v>5478</v>
      </c>
      <c r="C650" s="146">
        <v>709.03277587890625</v>
      </c>
      <c r="D650" s="112">
        <f t="shared" si="13"/>
        <v>-0.50889197426323185</v>
      </c>
      <c r="E650" s="112">
        <v>2.2761853094021987E-2</v>
      </c>
    </row>
    <row r="651" spans="2:5" x14ac:dyDescent="0.35">
      <c r="B651" s="45" t="s">
        <v>6164</v>
      </c>
      <c r="C651" s="146">
        <v>1443.740966796875</v>
      </c>
      <c r="D651" s="112">
        <f t="shared" si="13"/>
        <v>2.7014321498051621</v>
      </c>
      <c r="E651" s="112">
        <v>2.275804822105415E-2</v>
      </c>
    </row>
    <row r="652" spans="2:5" x14ac:dyDescent="0.35">
      <c r="B652" s="45" t="s">
        <v>4831</v>
      </c>
      <c r="C652" s="146">
        <v>390.04928588867188</v>
      </c>
      <c r="D652" s="112">
        <f t="shared" si="13"/>
        <v>1.2537894200684241</v>
      </c>
      <c r="E652" s="112">
        <v>2.2737075087680962E-2</v>
      </c>
    </row>
    <row r="653" spans="2:5" x14ac:dyDescent="0.35">
      <c r="B653" s="45" t="s">
        <v>3825</v>
      </c>
      <c r="C653" s="146">
        <v>173.06376647949219</v>
      </c>
      <c r="D653" s="112">
        <f t="shared" si="13"/>
        <v>-0.92830532603632077</v>
      </c>
      <c r="E653" s="112">
        <v>2.2718015791754077E-2</v>
      </c>
    </row>
    <row r="654" spans="2:5" x14ac:dyDescent="0.35">
      <c r="B654" s="45" t="s">
        <v>7978</v>
      </c>
      <c r="C654" s="146">
        <v>2413.89990234375</v>
      </c>
      <c r="D654" s="112">
        <f t="shared" si="13"/>
        <v>0.20564886001623886</v>
      </c>
      <c r="E654" s="112">
        <v>2.266565082758959E-2</v>
      </c>
    </row>
    <row r="655" spans="2:5" x14ac:dyDescent="0.35">
      <c r="B655" s="45" t="s">
        <v>7054</v>
      </c>
      <c r="C655" s="146">
        <v>2002.158325195312</v>
      </c>
      <c r="D655" s="112">
        <f t="shared" si="13"/>
        <v>-0.30721247153315245</v>
      </c>
      <c r="E655" s="112">
        <v>2.2658607446336271E-2</v>
      </c>
    </row>
    <row r="656" spans="2:5" x14ac:dyDescent="0.35">
      <c r="B656" s="45" t="s">
        <v>7648</v>
      </c>
      <c r="C656" s="146">
        <v>2890.00341796875</v>
      </c>
      <c r="D656" s="112">
        <f t="shared" si="13"/>
        <v>0.36459347175946266</v>
      </c>
      <c r="E656" s="112">
        <v>2.2615284285562118E-2</v>
      </c>
    </row>
    <row r="657" spans="2:5" x14ac:dyDescent="0.35">
      <c r="B657" s="45" t="s">
        <v>7095</v>
      </c>
      <c r="C657" s="146">
        <v>2117.849365234375</v>
      </c>
      <c r="D657" s="112">
        <f t="shared" si="13"/>
        <v>15.705956582083319</v>
      </c>
      <c r="E657" s="112">
        <v>2.258460710754754E-2</v>
      </c>
    </row>
    <row r="658" spans="2:5" x14ac:dyDescent="0.35">
      <c r="B658" s="45" t="s">
        <v>2025</v>
      </c>
      <c r="C658" s="146">
        <v>126.77210998535161</v>
      </c>
      <c r="D658" s="112">
        <f t="shared" si="13"/>
        <v>-0.21784119255974732</v>
      </c>
      <c r="E658" s="112">
        <v>2.2564920509135243E-2</v>
      </c>
    </row>
    <row r="659" spans="2:5" x14ac:dyDescent="0.35">
      <c r="B659" s="45" t="s">
        <v>3260</v>
      </c>
      <c r="C659" s="146">
        <v>162.07975769042969</v>
      </c>
      <c r="D659" s="112">
        <f t="shared" si="13"/>
        <v>-0.13739971880783799</v>
      </c>
      <c r="E659" s="112">
        <v>2.2534132013217387E-2</v>
      </c>
    </row>
    <row r="660" spans="2:5" x14ac:dyDescent="0.35">
      <c r="B660" s="45" t="s">
        <v>3790</v>
      </c>
      <c r="C660" s="146">
        <v>187.89671325683591</v>
      </c>
      <c r="D660" s="112">
        <f t="shared" si="13"/>
        <v>0.11261832526081118</v>
      </c>
      <c r="E660" s="112">
        <v>2.2498540236657542E-2</v>
      </c>
    </row>
    <row r="661" spans="2:5" x14ac:dyDescent="0.35">
      <c r="B661" s="45" t="s">
        <v>3641</v>
      </c>
      <c r="C661" s="146">
        <v>168.8779602050781</v>
      </c>
      <c r="D661" s="112">
        <f t="shared" si="13"/>
        <v>0.23100080282762614</v>
      </c>
      <c r="E661" s="112">
        <v>2.2496409164637608E-2</v>
      </c>
    </row>
    <row r="662" spans="2:5" x14ac:dyDescent="0.35">
      <c r="B662" s="45" t="s">
        <v>1484</v>
      </c>
      <c r="C662" s="146">
        <v>137.1875305175781</v>
      </c>
      <c r="D662" s="112">
        <f t="shared" si="13"/>
        <v>0.19739008568709043</v>
      </c>
      <c r="E662" s="112">
        <v>2.2437110099218477E-2</v>
      </c>
    </row>
    <row r="663" spans="2:5" x14ac:dyDescent="0.35">
      <c r="B663" s="45" t="s">
        <v>1869</v>
      </c>
      <c r="C663" s="146">
        <v>114.57212829589839</v>
      </c>
      <c r="D663" s="112">
        <f t="shared" si="13"/>
        <v>-0.93053913942306132</v>
      </c>
      <c r="E663" s="112">
        <v>2.2417938544756235E-2</v>
      </c>
    </row>
    <row r="664" spans="2:5" x14ac:dyDescent="0.35">
      <c r="B664" s="45" t="s">
        <v>6218</v>
      </c>
      <c r="C664" s="146">
        <v>1649.44873046875</v>
      </c>
      <c r="D664" s="112">
        <f t="shared" si="13"/>
        <v>-0.24293142980981125</v>
      </c>
      <c r="E664" s="112">
        <v>2.2377119087785179E-2</v>
      </c>
    </row>
    <row r="665" spans="2:5" x14ac:dyDescent="0.35">
      <c r="B665" s="45" t="s">
        <v>7763</v>
      </c>
      <c r="C665" s="146">
        <v>2178.73095703125</v>
      </c>
      <c r="D665" s="112">
        <f t="shared" si="13"/>
        <v>9.9647560482455884</v>
      </c>
      <c r="E665" s="112">
        <v>2.2345677513161261E-2</v>
      </c>
    </row>
    <row r="666" spans="2:5" x14ac:dyDescent="0.35">
      <c r="B666" s="45" t="s">
        <v>4149</v>
      </c>
      <c r="C666" s="146">
        <v>198.7030944824219</v>
      </c>
      <c r="D666" s="112">
        <f t="shared" si="13"/>
        <v>1.3399797325956881</v>
      </c>
      <c r="E666" s="112">
        <v>2.2321537568623238E-2</v>
      </c>
    </row>
    <row r="667" spans="2:5" x14ac:dyDescent="0.35">
      <c r="B667" s="45" t="s">
        <v>2755</v>
      </c>
      <c r="C667" s="146">
        <v>84.916587829589844</v>
      </c>
      <c r="D667" s="112">
        <f t="shared" si="13"/>
        <v>-0.24343757700170474</v>
      </c>
      <c r="E667" s="112">
        <v>2.2273242158134105E-2</v>
      </c>
    </row>
    <row r="668" spans="2:5" x14ac:dyDescent="0.35">
      <c r="B668" s="45" t="s">
        <v>2454</v>
      </c>
      <c r="C668" s="146">
        <v>112.2400283813477</v>
      </c>
      <c r="D668" s="112">
        <f t="shared" si="13"/>
        <v>-0.26762364875386463</v>
      </c>
      <c r="E668" s="112">
        <v>2.2252853429696188E-2</v>
      </c>
    </row>
    <row r="669" spans="2:5" x14ac:dyDescent="0.35">
      <c r="B669" s="45" t="s">
        <v>3483</v>
      </c>
      <c r="C669" s="146">
        <v>153.25457763671881</v>
      </c>
      <c r="D669" s="112">
        <f t="shared" si="13"/>
        <v>-4.9584192818100123E-3</v>
      </c>
      <c r="E669" s="112">
        <v>2.2227306600855812E-2</v>
      </c>
    </row>
    <row r="670" spans="2:5" x14ac:dyDescent="0.35">
      <c r="B670" s="45" t="s">
        <v>3528</v>
      </c>
      <c r="C670" s="146">
        <v>154.01826477050781</v>
      </c>
      <c r="D670" s="112">
        <f t="shared" si="13"/>
        <v>0.56608083490044991</v>
      </c>
      <c r="E670" s="112">
        <v>2.222727913971928E-2</v>
      </c>
    </row>
    <row r="671" spans="2:5" x14ac:dyDescent="0.35">
      <c r="B671" s="45" t="s">
        <v>2764</v>
      </c>
      <c r="C671" s="146">
        <v>98.346305847167969</v>
      </c>
      <c r="D671" s="112">
        <f t="shared" si="13"/>
        <v>1.2053992083250678</v>
      </c>
      <c r="E671" s="112">
        <v>2.2214917793456308E-2</v>
      </c>
    </row>
    <row r="672" spans="2:5" x14ac:dyDescent="0.35">
      <c r="B672" s="45" t="s">
        <v>610</v>
      </c>
      <c r="C672" s="146">
        <v>44.593425750732422</v>
      </c>
      <c r="D672" s="112">
        <f t="shared" si="13"/>
        <v>-0.73335344718806117</v>
      </c>
      <c r="E672" s="112">
        <v>2.2210133591514306E-2</v>
      </c>
    </row>
    <row r="673" spans="2:5" x14ac:dyDescent="0.35">
      <c r="B673" s="45" t="s">
        <v>3532</v>
      </c>
      <c r="C673" s="146">
        <v>167.23796081542969</v>
      </c>
      <c r="D673" s="112">
        <f t="shared" si="13"/>
        <v>-0.21966372676421894</v>
      </c>
      <c r="E673" s="112">
        <v>2.2193602324311258E-2</v>
      </c>
    </row>
    <row r="674" spans="2:5" x14ac:dyDescent="0.35">
      <c r="B674" s="45" t="s">
        <v>4338</v>
      </c>
      <c r="C674" s="146">
        <v>214.31524658203119</v>
      </c>
      <c r="D674" s="112">
        <f t="shared" si="13"/>
        <v>0.23601339031138424</v>
      </c>
      <c r="E674" s="112">
        <v>2.2177734525670886E-2</v>
      </c>
    </row>
    <row r="675" spans="2:5" x14ac:dyDescent="0.35">
      <c r="B675" s="45" t="s">
        <v>4088</v>
      </c>
      <c r="C675" s="146">
        <v>173.392333984375</v>
      </c>
      <c r="D675" s="112">
        <f t="shared" si="13"/>
        <v>-0.925510601352318</v>
      </c>
      <c r="E675" s="112">
        <v>2.2168678556994597E-2</v>
      </c>
    </row>
    <row r="676" spans="2:5" x14ac:dyDescent="0.35">
      <c r="B676" s="45" t="s">
        <v>7277</v>
      </c>
      <c r="C676" s="146">
        <v>2327.7451171875</v>
      </c>
      <c r="D676" s="112">
        <f t="shared" si="13"/>
        <v>7.1702843477186681E-2</v>
      </c>
      <c r="E676" s="112">
        <v>2.2131208348538444E-2</v>
      </c>
    </row>
    <row r="677" spans="2:5" x14ac:dyDescent="0.35">
      <c r="B677" s="45" t="s">
        <v>7076</v>
      </c>
      <c r="C677" s="146">
        <v>2172.006103515625</v>
      </c>
      <c r="D677" s="112">
        <f t="shared" si="13"/>
        <v>7.9715074016014826</v>
      </c>
      <c r="E677" s="112">
        <v>2.2103374644680821E-2</v>
      </c>
    </row>
    <row r="678" spans="2:5" x14ac:dyDescent="0.35">
      <c r="B678" s="45" t="s">
        <v>4385</v>
      </c>
      <c r="C678" s="146">
        <v>242.1004638671875</v>
      </c>
      <c r="D678" s="112">
        <f t="shared" si="13"/>
        <v>1.170775822392095</v>
      </c>
      <c r="E678" s="112">
        <v>2.2043678185797451E-2</v>
      </c>
    </row>
    <row r="679" spans="2:5" x14ac:dyDescent="0.35">
      <c r="B679" s="45" t="s">
        <v>2957</v>
      </c>
      <c r="C679" s="146">
        <v>111.52716064453119</v>
      </c>
      <c r="D679" s="112">
        <f t="shared" si="13"/>
        <v>-0.94487626413524273</v>
      </c>
      <c r="E679" s="112">
        <v>2.2041008781542911E-2</v>
      </c>
    </row>
    <row r="680" spans="2:5" x14ac:dyDescent="0.35">
      <c r="B680" s="45" t="s">
        <v>6608</v>
      </c>
      <c r="C680" s="146">
        <v>2023.21484375</v>
      </c>
      <c r="D680" s="112">
        <f t="shared" si="13"/>
        <v>4.5651080763302172</v>
      </c>
      <c r="E680" s="112">
        <v>2.2037519367263499E-2</v>
      </c>
    </row>
    <row r="681" spans="2:5" x14ac:dyDescent="0.35">
      <c r="B681" s="45" t="s">
        <v>4801</v>
      </c>
      <c r="C681" s="146">
        <v>363.55355834960938</v>
      </c>
      <c r="D681" s="112">
        <f t="shared" si="13"/>
        <v>-0.72321609961961431</v>
      </c>
      <c r="E681" s="112">
        <v>2.2006701209052123E-2</v>
      </c>
    </row>
    <row r="682" spans="2:5" x14ac:dyDescent="0.35">
      <c r="B682" s="45" t="s">
        <v>6068</v>
      </c>
      <c r="C682" s="146">
        <v>1313.492431640625</v>
      </c>
      <c r="D682" s="112">
        <f t="shared" si="13"/>
        <v>6.5485217729867395</v>
      </c>
      <c r="E682" s="112">
        <v>2.1963885030451609E-2</v>
      </c>
    </row>
    <row r="683" spans="2:5" x14ac:dyDescent="0.35">
      <c r="B683" s="45" t="s">
        <v>3850</v>
      </c>
      <c r="C683" s="146">
        <v>174.00657653808591</v>
      </c>
      <c r="D683" s="112">
        <f t="shared" si="13"/>
        <v>-0.78407216181736272</v>
      </c>
      <c r="E683" s="112">
        <v>2.193802233573194E-2</v>
      </c>
    </row>
    <row r="684" spans="2:5" x14ac:dyDescent="0.35">
      <c r="B684" s="45" t="s">
        <v>5266</v>
      </c>
      <c r="C684" s="146">
        <v>805.855224609375</v>
      </c>
      <c r="D684" s="112">
        <f t="shared" si="13"/>
        <v>-0.42743367959018141</v>
      </c>
      <c r="E684" s="112">
        <v>2.1859905746497845E-2</v>
      </c>
    </row>
    <row r="685" spans="2:5" x14ac:dyDescent="0.35">
      <c r="B685" s="45" t="s">
        <v>6190</v>
      </c>
      <c r="C685" s="146">
        <v>1407.4443359375</v>
      </c>
      <c r="D685" s="112">
        <f t="shared" si="13"/>
        <v>15.506223727049518</v>
      </c>
      <c r="E685" s="112">
        <v>2.184203904998672E-2</v>
      </c>
    </row>
    <row r="686" spans="2:5" x14ac:dyDescent="0.35">
      <c r="B686" s="45" t="s">
        <v>2838</v>
      </c>
      <c r="C686" s="146">
        <v>85.267494201660156</v>
      </c>
      <c r="D686" s="112">
        <f t="shared" si="13"/>
        <v>-0.50966909342021316</v>
      </c>
      <c r="E686" s="112">
        <v>2.1789005084725928E-2</v>
      </c>
    </row>
    <row r="687" spans="2:5" x14ac:dyDescent="0.35">
      <c r="B687" s="45" t="s">
        <v>3828</v>
      </c>
      <c r="C687" s="146">
        <v>173.8978576660156</v>
      </c>
      <c r="D687" s="112">
        <f t="shared" si="13"/>
        <v>0.59988943402109229</v>
      </c>
      <c r="E687" s="112">
        <v>2.173443925444354E-2</v>
      </c>
    </row>
    <row r="688" spans="2:5" x14ac:dyDescent="0.35">
      <c r="B688" s="45" t="s">
        <v>2992</v>
      </c>
      <c r="C688" s="146">
        <v>108.6936721801758</v>
      </c>
      <c r="D688" s="112">
        <f t="shared" si="13"/>
        <v>-0.86334401421966134</v>
      </c>
      <c r="E688" s="112">
        <v>2.1678445346248264E-2</v>
      </c>
    </row>
    <row r="689" spans="2:5" x14ac:dyDescent="0.35">
      <c r="B689" s="45" t="s">
        <v>5659</v>
      </c>
      <c r="C689" s="146">
        <v>795.3817138671875</v>
      </c>
      <c r="D689" s="112">
        <f t="shared" si="13"/>
        <v>5.4107390606273578</v>
      </c>
      <c r="E689" s="112">
        <v>2.1652564869261114E-2</v>
      </c>
    </row>
    <row r="690" spans="2:5" x14ac:dyDescent="0.35">
      <c r="B690" s="45" t="s">
        <v>3332</v>
      </c>
      <c r="C690" s="146">
        <v>124.07020568847661</v>
      </c>
      <c r="D690" s="112">
        <f t="shared" si="13"/>
        <v>1.9649262890247656</v>
      </c>
      <c r="E690" s="112">
        <v>2.164254080003895E-2</v>
      </c>
    </row>
    <row r="691" spans="2:5" x14ac:dyDescent="0.35">
      <c r="B691" s="45" t="s">
        <v>515</v>
      </c>
      <c r="C691" s="146">
        <v>41.845966339111328</v>
      </c>
      <c r="D691" s="112">
        <f t="shared" si="13"/>
        <v>-0.48717592584368186</v>
      </c>
      <c r="E691" s="112">
        <v>2.161160228177364E-2</v>
      </c>
    </row>
    <row r="692" spans="2:5" x14ac:dyDescent="0.35">
      <c r="B692" s="45" t="s">
        <v>2739</v>
      </c>
      <c r="C692" s="146">
        <v>81.599067687988281</v>
      </c>
      <c r="D692" s="112">
        <f t="shared" si="13"/>
        <v>-0.84331625158392587</v>
      </c>
      <c r="E692" s="112">
        <v>2.1565544567203374E-2</v>
      </c>
    </row>
    <row r="693" spans="2:5" x14ac:dyDescent="0.35">
      <c r="B693" s="45" t="s">
        <v>4936</v>
      </c>
      <c r="C693" s="146">
        <v>520.788330078125</v>
      </c>
      <c r="D693" s="112">
        <f t="shared" si="13"/>
        <v>3.0321085965879973</v>
      </c>
      <c r="E693" s="112">
        <v>2.1554405795156373E-2</v>
      </c>
    </row>
    <row r="694" spans="2:5" x14ac:dyDescent="0.35">
      <c r="B694" s="45" t="s">
        <v>1450</v>
      </c>
      <c r="C694" s="146">
        <v>129.16029357910159</v>
      </c>
      <c r="D694" s="112">
        <f t="shared" si="13"/>
        <v>-0.71554517817154062</v>
      </c>
      <c r="E694" s="112">
        <v>2.1540308918633809E-2</v>
      </c>
    </row>
    <row r="695" spans="2:5" x14ac:dyDescent="0.35">
      <c r="B695" s="45" t="s">
        <v>5049</v>
      </c>
      <c r="C695" s="146">
        <v>454.06259155273438</v>
      </c>
      <c r="D695" s="112">
        <f t="shared" si="13"/>
        <v>8.9870472720536014</v>
      </c>
      <c r="E695" s="112">
        <v>2.1539302120294791E-2</v>
      </c>
    </row>
    <row r="696" spans="2:5" x14ac:dyDescent="0.35">
      <c r="B696" s="45" t="s">
        <v>600</v>
      </c>
      <c r="C696" s="146">
        <v>45.46514892578125</v>
      </c>
      <c r="D696" s="112">
        <f t="shared" si="13"/>
        <v>-0.94326783820060967</v>
      </c>
      <c r="E696" s="112">
        <v>2.1527000138421591E-2</v>
      </c>
    </row>
    <row r="697" spans="2:5" x14ac:dyDescent="0.35">
      <c r="B697" s="45" t="s">
        <v>5818</v>
      </c>
      <c r="C697" s="146">
        <v>801.39990234375</v>
      </c>
      <c r="D697" s="112">
        <f t="shared" si="13"/>
        <v>8.2396473524207252</v>
      </c>
      <c r="E697" s="112">
        <v>2.1502283652452891E-2</v>
      </c>
    </row>
    <row r="698" spans="2:5" x14ac:dyDescent="0.35">
      <c r="B698" s="45" t="s">
        <v>2756</v>
      </c>
      <c r="C698" s="146">
        <v>86.734901428222656</v>
      </c>
      <c r="D698" s="112">
        <f t="shared" si="13"/>
        <v>-0.3007039329985749</v>
      </c>
      <c r="E698" s="112">
        <v>2.1412937626295047E-2</v>
      </c>
    </row>
    <row r="699" spans="2:5" x14ac:dyDescent="0.35">
      <c r="B699" s="45" t="s">
        <v>1896</v>
      </c>
      <c r="C699" s="146">
        <v>124.0317306518555</v>
      </c>
      <c r="D699" s="112">
        <f t="shared" si="13"/>
        <v>0.78175966594240065</v>
      </c>
      <c r="E699" s="112">
        <v>2.1391878831416446E-2</v>
      </c>
    </row>
    <row r="700" spans="2:5" x14ac:dyDescent="0.35">
      <c r="B700" s="45" t="s">
        <v>926</v>
      </c>
      <c r="C700" s="146">
        <v>69.611930847167969</v>
      </c>
      <c r="D700" s="112">
        <f t="shared" si="13"/>
        <v>-0.55665943166617338</v>
      </c>
      <c r="E700" s="112">
        <v>2.1383491360777097E-2</v>
      </c>
    </row>
    <row r="701" spans="2:5" x14ac:dyDescent="0.35">
      <c r="B701" s="45" t="s">
        <v>3663</v>
      </c>
      <c r="C701" s="146">
        <v>157.01683044433591</v>
      </c>
      <c r="D701" s="112">
        <f t="shared" si="13"/>
        <v>-0.14337085786577125</v>
      </c>
      <c r="E701" s="112">
        <v>2.1380568582218575E-2</v>
      </c>
    </row>
    <row r="702" spans="2:5" x14ac:dyDescent="0.35">
      <c r="B702" s="45" t="s">
        <v>4050</v>
      </c>
      <c r="C702" s="146">
        <v>183.29615783691409</v>
      </c>
      <c r="D702" s="112">
        <f t="shared" si="13"/>
        <v>1.0109004642942252</v>
      </c>
      <c r="E702" s="112">
        <v>2.1369043833387155E-2</v>
      </c>
    </row>
    <row r="703" spans="2:5" x14ac:dyDescent="0.35">
      <c r="B703" s="45" t="s">
        <v>1134</v>
      </c>
      <c r="C703" s="146">
        <v>91.151283264160156</v>
      </c>
      <c r="D703" s="112">
        <f t="shared" si="13"/>
        <v>-0.19670023559660268</v>
      </c>
      <c r="E703" s="112">
        <v>2.1363311973754354E-2</v>
      </c>
    </row>
    <row r="704" spans="2:5" x14ac:dyDescent="0.35">
      <c r="B704" s="45" t="s">
        <v>2998</v>
      </c>
      <c r="C704" s="146">
        <v>113.4710693359375</v>
      </c>
      <c r="D704" s="112">
        <f t="shared" si="13"/>
        <v>-0.45503837992701784</v>
      </c>
      <c r="E704" s="112">
        <v>2.1352152606473968E-2</v>
      </c>
    </row>
    <row r="705" spans="2:5" x14ac:dyDescent="0.35">
      <c r="B705" s="45" t="s">
        <v>3909</v>
      </c>
      <c r="C705" s="146">
        <v>208.21846008300781</v>
      </c>
      <c r="D705" s="112">
        <f t="shared" si="13"/>
        <v>-0.73969340152448837</v>
      </c>
      <c r="E705" s="112">
        <v>2.131881941162184E-2</v>
      </c>
    </row>
    <row r="706" spans="2:5" x14ac:dyDescent="0.35">
      <c r="B706" s="45" t="s">
        <v>5653</v>
      </c>
      <c r="C706" s="146">
        <v>799.89697265625</v>
      </c>
      <c r="D706" s="112">
        <f t="shared" si="13"/>
        <v>17.641573476516736</v>
      </c>
      <c r="E706" s="112">
        <v>2.1303297305321909E-2</v>
      </c>
    </row>
    <row r="707" spans="2:5" x14ac:dyDescent="0.35">
      <c r="B707" s="45" t="s">
        <v>680</v>
      </c>
      <c r="C707" s="146">
        <v>42.909305572509773</v>
      </c>
      <c r="D707" s="112">
        <f t="shared" si="13"/>
        <v>-0.9816573333219577</v>
      </c>
      <c r="E707" s="112">
        <v>2.1261294469704841E-2</v>
      </c>
    </row>
    <row r="708" spans="2:5" x14ac:dyDescent="0.35">
      <c r="B708" s="45" t="s">
        <v>7804</v>
      </c>
      <c r="C708" s="146">
        <v>2339.316650390625</v>
      </c>
      <c r="D708" s="112">
        <f t="shared" si="13"/>
        <v>19.491983924742787</v>
      </c>
      <c r="E708" s="112">
        <v>2.1261172960622597E-2</v>
      </c>
    </row>
    <row r="709" spans="2:5" x14ac:dyDescent="0.35">
      <c r="B709" s="45" t="s">
        <v>1750</v>
      </c>
      <c r="C709" s="146">
        <v>114.1576461791992</v>
      </c>
      <c r="D709" s="112">
        <f t="shared" si="13"/>
        <v>-0.53828271905963032</v>
      </c>
      <c r="E709" s="112">
        <v>2.1260390746890338E-2</v>
      </c>
    </row>
    <row r="710" spans="2:5" x14ac:dyDescent="0.35">
      <c r="B710" s="45" t="s">
        <v>4386</v>
      </c>
      <c r="C710" s="146">
        <v>247.24577331542969</v>
      </c>
      <c r="D710" s="112">
        <f t="shared" si="13"/>
        <v>0.24560521227025198</v>
      </c>
      <c r="E710" s="112">
        <v>2.1252786409632091E-2</v>
      </c>
    </row>
    <row r="711" spans="2:5" x14ac:dyDescent="0.35">
      <c r="B711" s="45" t="s">
        <v>3901</v>
      </c>
      <c r="C711" s="146">
        <v>198.49449157714841</v>
      </c>
      <c r="D711" s="112">
        <f t="shared" si="13"/>
        <v>-0.92093168043902995</v>
      </c>
      <c r="E711" s="112">
        <v>2.1224069782658742E-2</v>
      </c>
    </row>
    <row r="712" spans="2:5" x14ac:dyDescent="0.35">
      <c r="B712" s="45" t="s">
        <v>7323</v>
      </c>
      <c r="C712" s="146">
        <v>2510.41748046875</v>
      </c>
      <c r="D712" s="112">
        <f t="shared" si="13"/>
        <v>22.728897358638921</v>
      </c>
      <c r="E712" s="112">
        <v>2.1214796976519252E-2</v>
      </c>
    </row>
    <row r="713" spans="2:5" x14ac:dyDescent="0.35">
      <c r="B713" s="45" t="s">
        <v>2420</v>
      </c>
      <c r="C713" s="146">
        <v>105.79579162597661</v>
      </c>
      <c r="D713" s="112">
        <f t="shared" ref="D713:D776" si="14">(C713-C714)/C714</f>
        <v>-0.93608670846585007</v>
      </c>
      <c r="E713" s="112">
        <v>2.1214618644052604E-2</v>
      </c>
    </row>
    <row r="714" spans="2:5" x14ac:dyDescent="0.35">
      <c r="B714" s="45" t="s">
        <v>6385</v>
      </c>
      <c r="C714" s="146">
        <v>1655.301879882812</v>
      </c>
      <c r="D714" s="112">
        <f t="shared" si="14"/>
        <v>9.3078851971410899</v>
      </c>
      <c r="E714" s="112">
        <v>2.1213385497663245E-2</v>
      </c>
    </row>
    <row r="715" spans="2:5" x14ac:dyDescent="0.35">
      <c r="B715" s="45" t="s">
        <v>3071</v>
      </c>
      <c r="C715" s="146">
        <v>160.58598327636719</v>
      </c>
      <c r="D715" s="112">
        <f t="shared" si="14"/>
        <v>-0.79559089553730011</v>
      </c>
      <c r="E715" s="112">
        <v>2.1160814036144313E-2</v>
      </c>
    </row>
    <row r="716" spans="2:5" x14ac:dyDescent="0.35">
      <c r="B716" s="45" t="s">
        <v>5261</v>
      </c>
      <c r="C716" s="146">
        <v>785.6107177734375</v>
      </c>
      <c r="D716" s="112">
        <f t="shared" si="14"/>
        <v>-0.25325857707611665</v>
      </c>
      <c r="E716" s="112">
        <v>2.1160074127734123E-2</v>
      </c>
    </row>
    <row r="717" spans="2:5" x14ac:dyDescent="0.35">
      <c r="B717" s="45" t="s">
        <v>5898</v>
      </c>
      <c r="C717" s="146">
        <v>1052.051879882812</v>
      </c>
      <c r="D717" s="112">
        <f t="shared" si="14"/>
        <v>7.5859605087473145</v>
      </c>
      <c r="E717" s="112">
        <v>2.115024307743732E-2</v>
      </c>
    </row>
    <row r="718" spans="2:5" x14ac:dyDescent="0.35">
      <c r="B718" s="45" t="s">
        <v>3011</v>
      </c>
      <c r="C718" s="146">
        <v>122.5316467285156</v>
      </c>
      <c r="D718" s="112">
        <f t="shared" si="14"/>
        <v>-0.43638348136550703</v>
      </c>
      <c r="E718" s="112">
        <v>2.1142436889863114E-2</v>
      </c>
    </row>
    <row r="719" spans="2:5" x14ac:dyDescent="0.35">
      <c r="B719" s="45" t="s">
        <v>4346</v>
      </c>
      <c r="C719" s="146">
        <v>217.40251159667969</v>
      </c>
      <c r="D719" s="112">
        <f t="shared" si="14"/>
        <v>0.74796997126607701</v>
      </c>
      <c r="E719" s="112">
        <v>2.1124285948235164E-2</v>
      </c>
    </row>
    <row r="720" spans="2:5" x14ac:dyDescent="0.35">
      <c r="B720" s="45" t="s">
        <v>1980</v>
      </c>
      <c r="C720" s="146">
        <v>124.37428283691411</v>
      </c>
      <c r="D720" s="112">
        <f t="shared" si="14"/>
        <v>-0.91466319919701466</v>
      </c>
      <c r="E720" s="112">
        <v>2.1092128558002434E-2</v>
      </c>
    </row>
    <row r="721" spans="2:5" x14ac:dyDescent="0.35">
      <c r="B721" s="45" t="s">
        <v>6175</v>
      </c>
      <c r="C721" s="146">
        <v>1457.451904296875</v>
      </c>
      <c r="D721" s="112">
        <f t="shared" si="14"/>
        <v>16.395308330302552</v>
      </c>
      <c r="E721" s="112">
        <v>2.1076807096898287E-2</v>
      </c>
    </row>
    <row r="722" spans="2:5" x14ac:dyDescent="0.35">
      <c r="B722" s="45" t="s">
        <v>2354</v>
      </c>
      <c r="C722" s="146">
        <v>83.784194946289063</v>
      </c>
      <c r="D722" s="112">
        <f t="shared" si="14"/>
        <v>0.12920819628371194</v>
      </c>
      <c r="E722" s="112">
        <v>2.1059648953163382E-2</v>
      </c>
    </row>
    <row r="723" spans="2:5" x14ac:dyDescent="0.35">
      <c r="B723" s="45" t="s">
        <v>821</v>
      </c>
      <c r="C723" s="146">
        <v>74.197296142578125</v>
      </c>
      <c r="D723" s="112">
        <f t="shared" si="14"/>
        <v>-0.18036742764743788</v>
      </c>
      <c r="E723" s="112">
        <v>2.1058383987174283E-2</v>
      </c>
    </row>
    <row r="724" spans="2:5" x14ac:dyDescent="0.35">
      <c r="B724" s="45" t="s">
        <v>2577</v>
      </c>
      <c r="C724" s="146">
        <v>90.525070190429688</v>
      </c>
      <c r="D724" s="112">
        <f t="shared" si="14"/>
        <v>-0.42510397770438935</v>
      </c>
      <c r="E724" s="112">
        <v>2.1013058394522999E-2</v>
      </c>
    </row>
    <row r="725" spans="2:5" x14ac:dyDescent="0.35">
      <c r="B725" s="45" t="s">
        <v>3237</v>
      </c>
      <c r="C725" s="146">
        <v>157.46337890625</v>
      </c>
      <c r="D725" s="112">
        <f t="shared" si="14"/>
        <v>-5.9001181774412395E-2</v>
      </c>
      <c r="E725" s="112">
        <v>2.0974583376989139E-2</v>
      </c>
    </row>
    <row r="726" spans="2:5" x14ac:dyDescent="0.35">
      <c r="B726" s="45" t="s">
        <v>3252</v>
      </c>
      <c r="C726" s="146">
        <v>167.33642578125</v>
      </c>
      <c r="D726" s="112">
        <f t="shared" si="14"/>
        <v>-0.89398384089208183</v>
      </c>
      <c r="E726" s="112">
        <v>2.0970250189176146E-2</v>
      </c>
    </row>
    <row r="727" spans="2:5" x14ac:dyDescent="0.35">
      <c r="B727" s="45" t="s">
        <v>6214</v>
      </c>
      <c r="C727" s="146">
        <v>1578.404907226562</v>
      </c>
      <c r="D727" s="112">
        <f t="shared" si="14"/>
        <v>2.1689677107153398</v>
      </c>
      <c r="E727" s="112">
        <v>2.0956130201250631E-2</v>
      </c>
    </row>
    <row r="728" spans="2:5" x14ac:dyDescent="0.35">
      <c r="B728" s="45" t="s">
        <v>4892</v>
      </c>
      <c r="C728" s="146">
        <v>498.08172607421881</v>
      </c>
      <c r="D728" s="112">
        <f t="shared" si="14"/>
        <v>1.186157288703287E-2</v>
      </c>
      <c r="E728" s="112">
        <v>2.094434622504417E-2</v>
      </c>
    </row>
    <row r="729" spans="2:5" x14ac:dyDescent="0.35">
      <c r="B729" s="45" t="s">
        <v>4923</v>
      </c>
      <c r="C729" s="146">
        <v>492.24295043945313</v>
      </c>
      <c r="D729" s="112">
        <f t="shared" si="14"/>
        <v>-0.75077312198077439</v>
      </c>
      <c r="E729" s="112">
        <v>2.0940014757909266E-2</v>
      </c>
    </row>
    <row r="730" spans="2:5" x14ac:dyDescent="0.35">
      <c r="B730" s="45" t="s">
        <v>6645</v>
      </c>
      <c r="C730" s="146">
        <v>1975.079711914062</v>
      </c>
      <c r="D730" s="112">
        <f t="shared" si="14"/>
        <v>15.560480109875375</v>
      </c>
      <c r="E730" s="112">
        <v>2.0922475566414973E-2</v>
      </c>
    </row>
    <row r="731" spans="2:5" x14ac:dyDescent="0.35">
      <c r="B731" s="45" t="s">
        <v>2467</v>
      </c>
      <c r="C731" s="146">
        <v>119.2646408081055</v>
      </c>
      <c r="D731" s="112">
        <f t="shared" si="14"/>
        <v>-0.9338379218390076</v>
      </c>
      <c r="E731" s="112">
        <v>2.0915161844936934E-2</v>
      </c>
    </row>
    <row r="732" spans="2:5" x14ac:dyDescent="0.35">
      <c r="B732" s="45" t="s">
        <v>6487</v>
      </c>
      <c r="C732" s="146">
        <v>1802.61328125</v>
      </c>
      <c r="D732" s="112">
        <f t="shared" si="14"/>
        <v>9.0616677970166748</v>
      </c>
      <c r="E732" s="112">
        <v>2.0905777368134402E-2</v>
      </c>
    </row>
    <row r="733" spans="2:5" x14ac:dyDescent="0.35">
      <c r="B733" s="45" t="s">
        <v>3695</v>
      </c>
      <c r="C733" s="146">
        <v>179.15650939941409</v>
      </c>
      <c r="D733" s="112">
        <f t="shared" si="14"/>
        <v>-0.88471184680427606</v>
      </c>
      <c r="E733" s="112">
        <v>2.0872267859220618E-2</v>
      </c>
    </row>
    <row r="734" spans="2:5" x14ac:dyDescent="0.35">
      <c r="B734" s="45" t="s">
        <v>6373</v>
      </c>
      <c r="C734" s="146">
        <v>1553.988891601562</v>
      </c>
      <c r="D734" s="112">
        <f t="shared" si="14"/>
        <v>3.243981274548525</v>
      </c>
      <c r="E734" s="112">
        <v>2.0846220601591418E-2</v>
      </c>
    </row>
    <row r="735" spans="2:5" x14ac:dyDescent="0.35">
      <c r="B735" s="45" t="s">
        <v>4810</v>
      </c>
      <c r="C735" s="146">
        <v>366.16299438476563</v>
      </c>
      <c r="D735" s="112">
        <f t="shared" si="14"/>
        <v>-0.42717615388750541</v>
      </c>
      <c r="E735" s="112">
        <v>2.0817100925236465E-2</v>
      </c>
    </row>
    <row r="736" spans="2:5" x14ac:dyDescent="0.35">
      <c r="B736" s="45" t="s">
        <v>5224</v>
      </c>
      <c r="C736" s="146">
        <v>639.22442626953125</v>
      </c>
      <c r="D736" s="112">
        <f t="shared" si="14"/>
        <v>4.8543331831280288</v>
      </c>
      <c r="E736" s="112">
        <v>2.0797336836756785E-2</v>
      </c>
    </row>
    <row r="737" spans="2:5" x14ac:dyDescent="0.35">
      <c r="B737" s="45" t="s">
        <v>2108</v>
      </c>
      <c r="C737" s="146">
        <v>109.18825531005859</v>
      </c>
      <c r="D737" s="112">
        <f t="shared" si="14"/>
        <v>7.846379497774246E-2</v>
      </c>
      <c r="E737" s="112">
        <v>2.0776693447731438E-2</v>
      </c>
    </row>
    <row r="738" spans="2:5" x14ac:dyDescent="0.35">
      <c r="B738" s="45" t="s">
        <v>2379</v>
      </c>
      <c r="C738" s="146">
        <v>101.24424743652339</v>
      </c>
      <c r="D738" s="112">
        <f t="shared" si="14"/>
        <v>-0.29404367642213131</v>
      </c>
      <c r="E738" s="112">
        <v>2.072676794796224E-2</v>
      </c>
    </row>
    <row r="739" spans="2:5" x14ac:dyDescent="0.35">
      <c r="B739" s="45" t="s">
        <v>2046</v>
      </c>
      <c r="C739" s="146">
        <v>143.41432189941409</v>
      </c>
      <c r="D739" s="112">
        <f t="shared" si="14"/>
        <v>2.6690386058451145</v>
      </c>
      <c r="E739" s="112">
        <v>2.0723105157774917E-2</v>
      </c>
    </row>
    <row r="740" spans="2:5" x14ac:dyDescent="0.35">
      <c r="B740" s="45" t="s">
        <v>508</v>
      </c>
      <c r="C740" s="146">
        <v>39.087711334228523</v>
      </c>
      <c r="D740" s="112">
        <f t="shared" si="14"/>
        <v>-0.75486142670687029</v>
      </c>
      <c r="E740" s="112">
        <v>2.0720307182092997E-2</v>
      </c>
    </row>
    <row r="741" spans="2:5" x14ac:dyDescent="0.35">
      <c r="B741" s="45" t="s">
        <v>3193</v>
      </c>
      <c r="C741" s="146">
        <v>159.45149230957031</v>
      </c>
      <c r="D741" s="112">
        <f t="shared" si="14"/>
        <v>-0.1037853183514432</v>
      </c>
      <c r="E741" s="112">
        <v>2.0707348198810184E-2</v>
      </c>
    </row>
    <row r="742" spans="2:5" x14ac:dyDescent="0.35">
      <c r="B742" s="45" t="s">
        <v>3605</v>
      </c>
      <c r="C742" s="146">
        <v>177.9166259765625</v>
      </c>
      <c r="D742" s="112">
        <f t="shared" si="14"/>
        <v>-0.57828289714820214</v>
      </c>
      <c r="E742" s="112">
        <v>2.0700893984208317E-2</v>
      </c>
    </row>
    <row r="743" spans="2:5" x14ac:dyDescent="0.35">
      <c r="B743" s="45" t="s">
        <v>4697</v>
      </c>
      <c r="C743" s="146">
        <v>421.88619995117188</v>
      </c>
      <c r="D743" s="112">
        <f t="shared" si="14"/>
        <v>-0.83956760579019307</v>
      </c>
      <c r="E743" s="112">
        <v>2.0688927539433438E-2</v>
      </c>
    </row>
    <row r="744" spans="2:5" x14ac:dyDescent="0.35">
      <c r="B744" s="45" t="s">
        <v>7350</v>
      </c>
      <c r="C744" s="146">
        <v>2629.68212890625</v>
      </c>
      <c r="D744" s="112">
        <f t="shared" si="14"/>
        <v>0.23142804879443002</v>
      </c>
      <c r="E744" s="112">
        <v>2.0685139331500658E-2</v>
      </c>
    </row>
    <row r="745" spans="2:5" x14ac:dyDescent="0.35">
      <c r="B745" s="45" t="s">
        <v>7069</v>
      </c>
      <c r="C745" s="146">
        <v>2135.4736328125</v>
      </c>
      <c r="D745" s="112">
        <f t="shared" si="14"/>
        <v>1.9881505171204414</v>
      </c>
      <c r="E745" s="112">
        <v>2.0668094241403426E-2</v>
      </c>
    </row>
    <row r="746" spans="2:5" x14ac:dyDescent="0.35">
      <c r="B746" s="45" t="s">
        <v>5592</v>
      </c>
      <c r="C746" s="146">
        <v>714.64727783203125</v>
      </c>
      <c r="D746" s="112">
        <f t="shared" si="14"/>
        <v>4.6884961749868355</v>
      </c>
      <c r="E746" s="112">
        <v>2.0653518130079665E-2</v>
      </c>
    </row>
    <row r="747" spans="2:5" x14ac:dyDescent="0.35">
      <c r="B747" s="45" t="s">
        <v>2016</v>
      </c>
      <c r="C747" s="146">
        <v>125.63026428222661</v>
      </c>
      <c r="D747" s="112">
        <f t="shared" si="14"/>
        <v>-0.94601291597562964</v>
      </c>
      <c r="E747" s="112">
        <v>2.0640015391469795E-2</v>
      </c>
    </row>
    <row r="748" spans="2:5" x14ac:dyDescent="0.35">
      <c r="B748" s="45" t="s">
        <v>7718</v>
      </c>
      <c r="C748" s="146">
        <v>2327.04296875</v>
      </c>
      <c r="D748" s="112">
        <f t="shared" si="14"/>
        <v>12.995577178077363</v>
      </c>
      <c r="E748" s="112">
        <v>2.0627744493559058E-2</v>
      </c>
    </row>
    <row r="749" spans="2:5" x14ac:dyDescent="0.35">
      <c r="B749" s="45" t="s">
        <v>3666</v>
      </c>
      <c r="C749" s="146">
        <v>166.26988220214841</v>
      </c>
      <c r="D749" s="112">
        <f t="shared" si="14"/>
        <v>0.35080265968959656</v>
      </c>
      <c r="E749" s="112">
        <v>2.0613719057387028E-2</v>
      </c>
    </row>
    <row r="750" spans="2:5" x14ac:dyDescent="0.35">
      <c r="B750" s="45" t="s">
        <v>2015</v>
      </c>
      <c r="C750" s="146">
        <v>123.0896911621094</v>
      </c>
      <c r="D750" s="112">
        <f t="shared" si="14"/>
        <v>-0.30135179164660947</v>
      </c>
      <c r="E750" s="112">
        <v>2.059159805309899E-2</v>
      </c>
    </row>
    <row r="751" spans="2:5" x14ac:dyDescent="0.35">
      <c r="B751" s="45" t="s">
        <v>3842</v>
      </c>
      <c r="C751" s="146">
        <v>176.1826477050781</v>
      </c>
      <c r="D751" s="112">
        <f t="shared" si="14"/>
        <v>0.16173495778735705</v>
      </c>
      <c r="E751" s="112">
        <v>2.058818121969502E-2</v>
      </c>
    </row>
    <row r="752" spans="2:5" x14ac:dyDescent="0.35">
      <c r="B752" s="45" t="s">
        <v>3170</v>
      </c>
      <c r="C752" s="146">
        <v>151.65476989746091</v>
      </c>
      <c r="D752" s="112">
        <f t="shared" si="14"/>
        <v>-5.2936689477277955E-2</v>
      </c>
      <c r="E752" s="112">
        <v>2.0576972188310096E-2</v>
      </c>
    </row>
    <row r="753" spans="2:5" x14ac:dyDescent="0.35">
      <c r="B753" s="45" t="s">
        <v>1605</v>
      </c>
      <c r="C753" s="146">
        <v>160.13160705566409</v>
      </c>
      <c r="D753" s="112">
        <f t="shared" si="14"/>
        <v>1.9601299035842312</v>
      </c>
      <c r="E753" s="112">
        <v>2.057609766984805E-2</v>
      </c>
    </row>
    <row r="754" spans="2:5" x14ac:dyDescent="0.35">
      <c r="B754" s="45" t="s">
        <v>751</v>
      </c>
      <c r="C754" s="146">
        <v>54.096141815185547</v>
      </c>
      <c r="D754" s="112">
        <f t="shared" si="14"/>
        <v>-0.97525069869888958</v>
      </c>
      <c r="E754" s="112">
        <v>2.0570708648905027E-2</v>
      </c>
    </row>
    <row r="755" spans="2:5" x14ac:dyDescent="0.35">
      <c r="B755" s="45" t="s">
        <v>6818</v>
      </c>
      <c r="C755" s="146">
        <v>2185.764404296875</v>
      </c>
      <c r="D755" s="112">
        <f t="shared" si="14"/>
        <v>23.802001872535154</v>
      </c>
      <c r="E755" s="112">
        <v>2.0567309188466412E-2</v>
      </c>
    </row>
    <row r="756" spans="2:5" x14ac:dyDescent="0.35">
      <c r="B756" s="45" t="s">
        <v>1095</v>
      </c>
      <c r="C756" s="146">
        <v>88.128547668457031</v>
      </c>
      <c r="D756" s="112">
        <f t="shared" si="14"/>
        <v>-0.87652078714829351</v>
      </c>
      <c r="E756" s="112">
        <v>2.0563165849151323E-2</v>
      </c>
    </row>
    <row r="757" spans="2:5" x14ac:dyDescent="0.35">
      <c r="B757" s="45" t="s">
        <v>5483</v>
      </c>
      <c r="C757" s="146">
        <v>713.71160888671875</v>
      </c>
      <c r="D757" s="112">
        <f t="shared" si="14"/>
        <v>-0.54884769040377823</v>
      </c>
      <c r="E757" s="112">
        <v>2.0557154014750858E-2</v>
      </c>
    </row>
    <row r="758" spans="2:5" x14ac:dyDescent="0.35">
      <c r="B758" s="45" t="s">
        <v>6327</v>
      </c>
      <c r="C758" s="146">
        <v>1581.974853515625</v>
      </c>
      <c r="D758" s="112">
        <f t="shared" si="14"/>
        <v>-0.18173680030004052</v>
      </c>
      <c r="E758" s="112">
        <v>2.0555074178334985E-2</v>
      </c>
    </row>
    <row r="759" spans="2:5" x14ac:dyDescent="0.35">
      <c r="B759" s="45" t="s">
        <v>6691</v>
      </c>
      <c r="C759" s="146">
        <v>1933.33251953125</v>
      </c>
      <c r="D759" s="112">
        <f t="shared" si="14"/>
        <v>10.095536263013754</v>
      </c>
      <c r="E759" s="112">
        <v>2.0533472189315196E-2</v>
      </c>
    </row>
    <row r="760" spans="2:5" x14ac:dyDescent="0.35">
      <c r="B760" s="45" t="s">
        <v>3215</v>
      </c>
      <c r="C760" s="146">
        <v>174.2441711425781</v>
      </c>
      <c r="D760" s="112">
        <f t="shared" si="14"/>
        <v>0.66040753120280049</v>
      </c>
      <c r="E760" s="112">
        <v>2.0524586929081847E-2</v>
      </c>
    </row>
    <row r="761" spans="2:5" x14ac:dyDescent="0.35">
      <c r="B761" s="45" t="s">
        <v>2923</v>
      </c>
      <c r="C761" s="146">
        <v>104.9406051635742</v>
      </c>
      <c r="D761" s="112">
        <f t="shared" si="14"/>
        <v>0.20416008000901345</v>
      </c>
      <c r="E761" s="112">
        <v>2.0511314580299464E-2</v>
      </c>
    </row>
    <row r="762" spans="2:5" x14ac:dyDescent="0.35">
      <c r="B762" s="45" t="s">
        <v>1121</v>
      </c>
      <c r="C762" s="146">
        <v>87.148384094238281</v>
      </c>
      <c r="D762" s="112">
        <f t="shared" si="14"/>
        <v>-0.24671578161845353</v>
      </c>
      <c r="E762" s="112">
        <v>2.0507598921056129E-2</v>
      </c>
    </row>
    <row r="763" spans="2:5" x14ac:dyDescent="0.35">
      <c r="B763" s="45" t="s">
        <v>2433</v>
      </c>
      <c r="C763" s="146">
        <v>115.6912384033203</v>
      </c>
      <c r="D763" s="112">
        <f t="shared" si="14"/>
        <v>-0.94138809742706742</v>
      </c>
      <c r="E763" s="112">
        <v>2.0473698909462365E-2</v>
      </c>
    </row>
    <row r="764" spans="2:5" x14ac:dyDescent="0.35">
      <c r="B764" s="45" t="s">
        <v>6540</v>
      </c>
      <c r="C764" s="146">
        <v>1973.852294921875</v>
      </c>
      <c r="D764" s="112">
        <f t="shared" si="14"/>
        <v>15.23112731455805</v>
      </c>
      <c r="E764" s="112">
        <v>2.0462195000581312E-2</v>
      </c>
    </row>
    <row r="765" spans="2:5" x14ac:dyDescent="0.35">
      <c r="B765" s="45" t="s">
        <v>2969</v>
      </c>
      <c r="C765" s="146">
        <v>121.60906982421881</v>
      </c>
      <c r="D765" s="112">
        <f t="shared" si="14"/>
        <v>-0.95080680141289375</v>
      </c>
      <c r="E765" s="112">
        <v>2.0458864952234281E-2</v>
      </c>
    </row>
    <row r="766" spans="2:5" x14ac:dyDescent="0.35">
      <c r="B766" s="45" t="s">
        <v>7595</v>
      </c>
      <c r="C766" s="146">
        <v>2472.07080078125</v>
      </c>
      <c r="D766" s="112">
        <f t="shared" si="14"/>
        <v>0.53937330783522552</v>
      </c>
      <c r="E766" s="112">
        <v>2.0453098581599095E-2</v>
      </c>
    </row>
    <row r="767" spans="2:5" x14ac:dyDescent="0.35">
      <c r="B767" s="45" t="s">
        <v>6259</v>
      </c>
      <c r="C767" s="146">
        <v>1605.894287109375</v>
      </c>
      <c r="D767" s="112">
        <f t="shared" si="14"/>
        <v>6.9932125519788348</v>
      </c>
      <c r="E767" s="112">
        <v>2.044530727688279E-2</v>
      </c>
    </row>
    <row r="768" spans="2:5" x14ac:dyDescent="0.35">
      <c r="B768" s="45" t="s">
        <v>3984</v>
      </c>
      <c r="C768" s="146">
        <v>200.90724182128909</v>
      </c>
      <c r="D768" s="112">
        <f t="shared" si="14"/>
        <v>-0.86601472368335253</v>
      </c>
      <c r="E768" s="112">
        <v>2.0423810478174046E-2</v>
      </c>
    </row>
    <row r="769" spans="2:5" x14ac:dyDescent="0.35">
      <c r="B769" s="45" t="s">
        <v>6129</v>
      </c>
      <c r="C769" s="146">
        <v>1499.472534179688</v>
      </c>
      <c r="D769" s="112">
        <f t="shared" si="14"/>
        <v>-0.2940253697727831</v>
      </c>
      <c r="E769" s="112">
        <v>2.0412606694843179E-2</v>
      </c>
    </row>
    <row r="770" spans="2:5" x14ac:dyDescent="0.35">
      <c r="B770" s="45" t="s">
        <v>6613</v>
      </c>
      <c r="C770" s="146">
        <v>2123.97509765625</v>
      </c>
      <c r="D770" s="112">
        <f t="shared" si="14"/>
        <v>-0.14875610377779877</v>
      </c>
      <c r="E770" s="112">
        <v>2.0412227772452746E-2</v>
      </c>
    </row>
    <row r="771" spans="2:5" x14ac:dyDescent="0.35">
      <c r="B771" s="45" t="s">
        <v>7177</v>
      </c>
      <c r="C771" s="146">
        <v>2495.142822265625</v>
      </c>
      <c r="D771" s="112">
        <f t="shared" si="14"/>
        <v>0.76714078693671017</v>
      </c>
      <c r="E771" s="112">
        <v>2.0377589743134063E-2</v>
      </c>
    </row>
    <row r="772" spans="2:5" x14ac:dyDescent="0.35">
      <c r="B772" s="45" t="s">
        <v>6097</v>
      </c>
      <c r="C772" s="146">
        <v>1411.966064453125</v>
      </c>
      <c r="D772" s="112">
        <f t="shared" si="14"/>
        <v>7.5936322619332755</v>
      </c>
      <c r="E772" s="112">
        <v>2.0303615238750509E-2</v>
      </c>
    </row>
    <row r="773" spans="2:5" x14ac:dyDescent="0.35">
      <c r="B773" s="45" t="s">
        <v>3208</v>
      </c>
      <c r="C773" s="146">
        <v>164.30375671386719</v>
      </c>
      <c r="D773" s="112">
        <f t="shared" si="14"/>
        <v>-0.54514859598914389</v>
      </c>
      <c r="E773" s="112">
        <v>2.0297627406311865E-2</v>
      </c>
    </row>
    <row r="774" spans="2:5" x14ac:dyDescent="0.35">
      <c r="B774" s="45" t="s">
        <v>4803</v>
      </c>
      <c r="C774" s="146">
        <v>361.22512817382813</v>
      </c>
      <c r="D774" s="112">
        <f t="shared" si="14"/>
        <v>1.8283885344961071</v>
      </c>
      <c r="E774" s="112">
        <v>2.0297116968094987E-2</v>
      </c>
    </row>
    <row r="775" spans="2:5" x14ac:dyDescent="0.35">
      <c r="B775" s="45" t="s">
        <v>1904</v>
      </c>
      <c r="C775" s="146">
        <v>127.714111328125</v>
      </c>
      <c r="D775" s="112">
        <f t="shared" si="14"/>
        <v>-0.94577408732441293</v>
      </c>
      <c r="E775" s="112">
        <v>2.0296407343662289E-2</v>
      </c>
    </row>
    <row r="776" spans="2:5" x14ac:dyDescent="0.35">
      <c r="B776" s="45" t="s">
        <v>7791</v>
      </c>
      <c r="C776" s="146">
        <v>2355.222900390625</v>
      </c>
      <c r="D776" s="112">
        <f t="shared" si="14"/>
        <v>18.03245978062569</v>
      </c>
      <c r="E776" s="112">
        <v>2.0289249620973955E-2</v>
      </c>
    </row>
    <row r="777" spans="2:5" x14ac:dyDescent="0.35">
      <c r="B777" s="45" t="s">
        <v>1791</v>
      </c>
      <c r="C777" s="146">
        <v>123.747688293457</v>
      </c>
      <c r="D777" s="112">
        <f t="shared" ref="D777:D840" si="15">(C777-C778)/C778</f>
        <v>-0.69288765852684298</v>
      </c>
      <c r="E777" s="112">
        <v>2.0286198463140816E-2</v>
      </c>
    </row>
    <row r="778" spans="2:5" x14ac:dyDescent="0.35">
      <c r="B778" s="45" t="s">
        <v>4671</v>
      </c>
      <c r="C778" s="146">
        <v>402.93948364257813</v>
      </c>
      <c r="D778" s="112">
        <f t="shared" si="15"/>
        <v>-0.83383656102798942</v>
      </c>
      <c r="E778" s="112">
        <v>2.0262180729574048E-2</v>
      </c>
    </row>
    <row r="779" spans="2:5" x14ac:dyDescent="0.35">
      <c r="B779" s="45" t="s">
        <v>7154</v>
      </c>
      <c r="C779" s="146">
        <v>2424.958740234375</v>
      </c>
      <c r="D779" s="112">
        <f t="shared" si="15"/>
        <v>0.27362290898431818</v>
      </c>
      <c r="E779" s="112">
        <v>2.0212419136457171E-2</v>
      </c>
    </row>
    <row r="780" spans="2:5" x14ac:dyDescent="0.35">
      <c r="B780" s="45" t="s">
        <v>6593</v>
      </c>
      <c r="C780" s="146">
        <v>1903.98486328125</v>
      </c>
      <c r="D780" s="112">
        <f t="shared" si="15"/>
        <v>8.4656638600065932</v>
      </c>
      <c r="E780" s="112">
        <v>2.0181649562633609E-2</v>
      </c>
    </row>
    <row r="781" spans="2:5" x14ac:dyDescent="0.35">
      <c r="B781" s="45" t="s">
        <v>3939</v>
      </c>
      <c r="C781" s="146">
        <v>201.14646911621091</v>
      </c>
      <c r="D781" s="112">
        <f t="shared" si="15"/>
        <v>-0.7364062928788796</v>
      </c>
      <c r="E781" s="112">
        <v>2.0175386460352385E-2</v>
      </c>
    </row>
    <row r="782" spans="2:5" x14ac:dyDescent="0.35">
      <c r="B782" s="45" t="s">
        <v>5601</v>
      </c>
      <c r="C782" s="146">
        <v>763.09283447265625</v>
      </c>
      <c r="D782" s="112">
        <f t="shared" si="15"/>
        <v>-0.61404077602095641</v>
      </c>
      <c r="E782" s="112">
        <v>2.0128391214527169E-2</v>
      </c>
    </row>
    <row r="783" spans="2:5" x14ac:dyDescent="0.35">
      <c r="B783" s="45" t="s">
        <v>6597</v>
      </c>
      <c r="C783" s="146">
        <v>1977.13330078125</v>
      </c>
      <c r="D783" s="112">
        <f t="shared" si="15"/>
        <v>22.468369293704342</v>
      </c>
      <c r="E783" s="112">
        <v>2.011455214299173E-2</v>
      </c>
    </row>
    <row r="784" spans="2:5" x14ac:dyDescent="0.35">
      <c r="B784" s="45" t="s">
        <v>2882</v>
      </c>
      <c r="C784" s="146">
        <v>84.246726989746094</v>
      </c>
      <c r="D784" s="112">
        <f t="shared" si="15"/>
        <v>-0.88519925517075959</v>
      </c>
      <c r="E784" s="112">
        <v>2.0085143916387358E-2</v>
      </c>
    </row>
    <row r="785" spans="2:5" x14ac:dyDescent="0.35">
      <c r="B785" s="45" t="s">
        <v>5331</v>
      </c>
      <c r="C785" s="146">
        <v>733.85174560546875</v>
      </c>
      <c r="D785" s="112">
        <f t="shared" si="15"/>
        <v>2.6164111624003497E-4</v>
      </c>
      <c r="E785" s="112">
        <v>2.0075593036277869E-2</v>
      </c>
    </row>
    <row r="786" spans="2:5" x14ac:dyDescent="0.35">
      <c r="B786" s="45" t="s">
        <v>5581</v>
      </c>
      <c r="C786" s="146">
        <v>733.6597900390625</v>
      </c>
      <c r="D786" s="112">
        <f t="shared" si="15"/>
        <v>3.6989275789890943</v>
      </c>
      <c r="E786" s="112">
        <v>2.0047450611598294E-2</v>
      </c>
    </row>
    <row r="787" spans="2:5" x14ac:dyDescent="0.35">
      <c r="B787" s="45" t="s">
        <v>3563</v>
      </c>
      <c r="C787" s="146">
        <v>156.1334533691406</v>
      </c>
      <c r="D787" s="112">
        <f t="shared" si="15"/>
        <v>0.10982809553207976</v>
      </c>
      <c r="E787" s="112">
        <v>2.003726114532178E-2</v>
      </c>
    </row>
    <row r="788" spans="2:5" x14ac:dyDescent="0.35">
      <c r="B788" s="45" t="s">
        <v>3345</v>
      </c>
      <c r="C788" s="146">
        <v>140.68255615234381</v>
      </c>
      <c r="D788" s="112">
        <f t="shared" si="15"/>
        <v>0.16476398228251665</v>
      </c>
      <c r="E788" s="112">
        <v>2.0034323565544437E-2</v>
      </c>
    </row>
    <row r="789" spans="2:5" x14ac:dyDescent="0.35">
      <c r="B789" s="45" t="s">
        <v>1816</v>
      </c>
      <c r="C789" s="146">
        <v>120.7820281982422</v>
      </c>
      <c r="D789" s="112">
        <f t="shared" si="15"/>
        <v>-0.39909196934291968</v>
      </c>
      <c r="E789" s="112">
        <v>2.0024083202703852E-2</v>
      </c>
    </row>
    <row r="790" spans="2:5" x14ac:dyDescent="0.35">
      <c r="B790" s="45" t="s">
        <v>3892</v>
      </c>
      <c r="C790" s="146">
        <v>200.99919128417969</v>
      </c>
      <c r="D790" s="112">
        <f t="shared" si="15"/>
        <v>0.60430072063736628</v>
      </c>
      <c r="E790" s="112">
        <v>2.0000244688251682E-2</v>
      </c>
    </row>
    <row r="791" spans="2:5" x14ac:dyDescent="0.35">
      <c r="B791" s="45" t="s">
        <v>1916</v>
      </c>
      <c r="C791" s="146">
        <v>125.287727355957</v>
      </c>
      <c r="D791" s="112">
        <f t="shared" si="15"/>
        <v>-0.9461169188665558</v>
      </c>
      <c r="E791" s="112">
        <v>1.9986228516684554E-2</v>
      </c>
    </row>
    <row r="792" spans="2:5" x14ac:dyDescent="0.35">
      <c r="B792" s="45" t="s">
        <v>7734</v>
      </c>
      <c r="C792" s="146">
        <v>2325.177490234375</v>
      </c>
      <c r="D792" s="112">
        <f t="shared" si="15"/>
        <v>4.6089087161366313</v>
      </c>
      <c r="E792" s="112">
        <v>1.9985398375143522E-2</v>
      </c>
    </row>
    <row r="793" spans="2:5" x14ac:dyDescent="0.35">
      <c r="B793" s="45" t="s">
        <v>4695</v>
      </c>
      <c r="C793" s="146">
        <v>414.55078125</v>
      </c>
      <c r="D793" s="112">
        <f t="shared" si="15"/>
        <v>8.5511549548154395</v>
      </c>
      <c r="E793" s="112">
        <v>1.9978866073936605E-2</v>
      </c>
    </row>
    <row r="794" spans="2:5" x14ac:dyDescent="0.35">
      <c r="B794" s="45" t="s">
        <v>639</v>
      </c>
      <c r="C794" s="146">
        <v>43.403209686279297</v>
      </c>
      <c r="D794" s="112">
        <f t="shared" si="15"/>
        <v>-0.79422258363128961</v>
      </c>
      <c r="E794" s="112">
        <v>1.997815515398681E-2</v>
      </c>
    </row>
    <row r="795" spans="2:5" x14ac:dyDescent="0.35">
      <c r="B795" s="45" t="s">
        <v>4325</v>
      </c>
      <c r="C795" s="146">
        <v>210.923095703125</v>
      </c>
      <c r="D795" s="112">
        <f t="shared" si="15"/>
        <v>2.5375877411552188</v>
      </c>
      <c r="E795" s="112">
        <v>1.990424758921968E-2</v>
      </c>
    </row>
    <row r="796" spans="2:5" x14ac:dyDescent="0.35">
      <c r="B796" s="45" t="s">
        <v>787</v>
      </c>
      <c r="C796" s="146">
        <v>59.623424530029297</v>
      </c>
      <c r="D796" s="112">
        <f t="shared" si="15"/>
        <v>-0.72005315183374508</v>
      </c>
      <c r="E796" s="112">
        <v>1.9897628657815938E-2</v>
      </c>
    </row>
    <row r="797" spans="2:5" x14ac:dyDescent="0.35">
      <c r="B797" s="45" t="s">
        <v>4300</v>
      </c>
      <c r="C797" s="146">
        <v>212.9812316894531</v>
      </c>
      <c r="D797" s="112">
        <f t="shared" si="15"/>
        <v>-0.91688454152790211</v>
      </c>
      <c r="E797" s="112">
        <v>1.9893864220235369E-2</v>
      </c>
    </row>
    <row r="798" spans="2:5" x14ac:dyDescent="0.35">
      <c r="B798" s="45" t="s">
        <v>7208</v>
      </c>
      <c r="C798" s="146">
        <v>2562.474365234375</v>
      </c>
      <c r="D798" s="112">
        <f t="shared" si="15"/>
        <v>2.1311233673754924</v>
      </c>
      <c r="E798" s="112">
        <v>1.9890492826976996E-2</v>
      </c>
    </row>
    <row r="799" spans="2:5" x14ac:dyDescent="0.35">
      <c r="B799" s="45" t="s">
        <v>5665</v>
      </c>
      <c r="C799" s="146">
        <v>818.38818359375</v>
      </c>
      <c r="D799" s="112">
        <f t="shared" si="15"/>
        <v>5.3389095856677047</v>
      </c>
      <c r="E799" s="112">
        <v>1.9882133523185377E-2</v>
      </c>
    </row>
    <row r="800" spans="2:5" x14ac:dyDescent="0.35">
      <c r="B800" s="45" t="s">
        <v>1573</v>
      </c>
      <c r="C800" s="146">
        <v>129.10551452636719</v>
      </c>
      <c r="D800" s="112">
        <f t="shared" si="15"/>
        <v>-0.25932658978867035</v>
      </c>
      <c r="E800" s="112">
        <v>1.9862592524221869E-2</v>
      </c>
    </row>
    <row r="801" spans="2:5" x14ac:dyDescent="0.35">
      <c r="B801" s="45" t="s">
        <v>3604</v>
      </c>
      <c r="C801" s="146">
        <v>174.30828857421881</v>
      </c>
      <c r="D801" s="112">
        <f t="shared" si="15"/>
        <v>-2.099508006548911E-2</v>
      </c>
      <c r="E801" s="112">
        <v>1.9857616818150098E-2</v>
      </c>
    </row>
    <row r="802" spans="2:5" x14ac:dyDescent="0.35">
      <c r="B802" s="45" t="s">
        <v>4056</v>
      </c>
      <c r="C802" s="146">
        <v>178.04638671875</v>
      </c>
      <c r="D802" s="112">
        <f t="shared" si="15"/>
        <v>-0.63055154307832217</v>
      </c>
      <c r="E802" s="112">
        <v>1.9833728385738957E-2</v>
      </c>
    </row>
    <row r="803" spans="2:5" x14ac:dyDescent="0.35">
      <c r="B803" s="45" t="s">
        <v>5096</v>
      </c>
      <c r="C803" s="146">
        <v>481.92483520507813</v>
      </c>
      <c r="D803" s="112">
        <f t="shared" si="15"/>
        <v>-0.28640352589581664</v>
      </c>
      <c r="E803" s="112">
        <v>1.9826927213761145E-2</v>
      </c>
    </row>
    <row r="804" spans="2:5" x14ac:dyDescent="0.35">
      <c r="B804" s="45" t="s">
        <v>5447</v>
      </c>
      <c r="C804" s="146">
        <v>675.346435546875</v>
      </c>
      <c r="D804" s="112">
        <f t="shared" si="15"/>
        <v>-0.5459424403678067</v>
      </c>
      <c r="E804" s="112">
        <v>1.9781682248503258E-2</v>
      </c>
    </row>
    <row r="805" spans="2:5" x14ac:dyDescent="0.35">
      <c r="B805" s="45" t="s">
        <v>6116</v>
      </c>
      <c r="C805" s="146">
        <v>1487.358642578125</v>
      </c>
      <c r="D805" s="112">
        <f t="shared" si="15"/>
        <v>9.9545217061291353</v>
      </c>
      <c r="E805" s="112">
        <v>1.9774658397506716E-2</v>
      </c>
    </row>
    <row r="806" spans="2:5" x14ac:dyDescent="0.35">
      <c r="B806" s="45" t="s">
        <v>3374</v>
      </c>
      <c r="C806" s="146">
        <v>135.77577209472659</v>
      </c>
      <c r="D806" s="112">
        <f t="shared" si="15"/>
        <v>-0.20105107267559402</v>
      </c>
      <c r="E806" s="112">
        <v>1.9774327595045275E-2</v>
      </c>
    </row>
    <row r="807" spans="2:5" x14ac:dyDescent="0.35">
      <c r="B807" s="45" t="s">
        <v>3081</v>
      </c>
      <c r="C807" s="146">
        <v>169.9429931640625</v>
      </c>
      <c r="D807" s="112">
        <f t="shared" si="15"/>
        <v>2.3057661472960849</v>
      </c>
      <c r="E807" s="112">
        <v>1.9770523375947594E-2</v>
      </c>
    </row>
    <row r="808" spans="2:5" x14ac:dyDescent="0.35">
      <c r="B808" s="45" t="s">
        <v>759</v>
      </c>
      <c r="C808" s="146">
        <v>51.408050537109382</v>
      </c>
      <c r="D808" s="112">
        <f t="shared" si="15"/>
        <v>-0.29642074610670088</v>
      </c>
      <c r="E808" s="112">
        <v>1.9754987516311794E-2</v>
      </c>
    </row>
    <row r="809" spans="2:5" x14ac:dyDescent="0.35">
      <c r="B809" s="45" t="s">
        <v>968</v>
      </c>
      <c r="C809" s="146">
        <v>73.06646728515625</v>
      </c>
      <c r="D809" s="112">
        <f t="shared" si="15"/>
        <v>0.47151810870647792</v>
      </c>
      <c r="E809" s="112">
        <v>1.9736769251868264E-2</v>
      </c>
    </row>
    <row r="810" spans="2:5" x14ac:dyDescent="0.35">
      <c r="B810" s="45" t="s">
        <v>555</v>
      </c>
      <c r="C810" s="146">
        <v>49.653800964355469</v>
      </c>
      <c r="D810" s="112">
        <f t="shared" si="15"/>
        <v>-0.84159420766764859</v>
      </c>
      <c r="E810" s="112">
        <v>1.973219158995761E-2</v>
      </c>
    </row>
    <row r="811" spans="2:5" x14ac:dyDescent="0.35">
      <c r="B811" s="45" t="s">
        <v>4567</v>
      </c>
      <c r="C811" s="146">
        <v>313.45950317382813</v>
      </c>
      <c r="D811" s="112">
        <f t="shared" si="15"/>
        <v>6.0854547553795895</v>
      </c>
      <c r="E811" s="112">
        <v>1.9727013593923239E-2</v>
      </c>
    </row>
    <row r="812" spans="2:5" x14ac:dyDescent="0.35">
      <c r="B812" s="45" t="s">
        <v>644</v>
      </c>
      <c r="C812" s="146">
        <v>44.239856719970703</v>
      </c>
      <c r="D812" s="112">
        <f t="shared" si="15"/>
        <v>-0.91082866993604261</v>
      </c>
      <c r="E812" s="112">
        <v>1.971952029307451E-2</v>
      </c>
    </row>
    <row r="813" spans="2:5" x14ac:dyDescent="0.35">
      <c r="B813" s="45" t="s">
        <v>5070</v>
      </c>
      <c r="C813" s="146">
        <v>496.12197875976563</v>
      </c>
      <c r="D813" s="112">
        <f t="shared" si="15"/>
        <v>-0.78873446722685581</v>
      </c>
      <c r="E813" s="112">
        <v>1.9677348437782741E-2</v>
      </c>
    </row>
    <row r="814" spans="2:5" x14ac:dyDescent="0.35">
      <c r="B814" s="45" t="s">
        <v>7109</v>
      </c>
      <c r="C814" s="146">
        <v>2348.333740234375</v>
      </c>
      <c r="D814" s="112">
        <f t="shared" si="15"/>
        <v>59.932608966988106</v>
      </c>
      <c r="E814" s="112">
        <v>1.967707951038242E-2</v>
      </c>
    </row>
    <row r="815" spans="2:5" x14ac:dyDescent="0.35">
      <c r="B815" s="45" t="s">
        <v>488</v>
      </c>
      <c r="C815" s="146">
        <v>38.539852142333977</v>
      </c>
      <c r="D815" s="112">
        <f t="shared" si="15"/>
        <v>-0.5846810690613965</v>
      </c>
      <c r="E815" s="112">
        <v>1.9636111803002267E-2</v>
      </c>
    </row>
    <row r="816" spans="2:5" x14ac:dyDescent="0.35">
      <c r="B816" s="45" t="s">
        <v>2817</v>
      </c>
      <c r="C816" s="146">
        <v>92.795799255371094</v>
      </c>
      <c r="D816" s="112">
        <f t="shared" si="15"/>
        <v>-0.73442567977411355</v>
      </c>
      <c r="E816" s="112">
        <v>1.962848360021853E-2</v>
      </c>
    </row>
    <row r="817" spans="2:5" x14ac:dyDescent="0.35">
      <c r="B817" s="45" t="s">
        <v>4626</v>
      </c>
      <c r="C817" s="146">
        <v>349.41555786132813</v>
      </c>
      <c r="D817" s="112">
        <f t="shared" si="15"/>
        <v>1.4165556230593757</v>
      </c>
      <c r="E817" s="112">
        <v>1.9623319117240953E-2</v>
      </c>
    </row>
    <row r="818" spans="2:5" x14ac:dyDescent="0.35">
      <c r="B818" s="45" t="s">
        <v>1385</v>
      </c>
      <c r="C818" s="146">
        <v>144.59239196777341</v>
      </c>
      <c r="D818" s="112">
        <f t="shared" si="15"/>
        <v>-0.93448490432645992</v>
      </c>
      <c r="E818" s="112">
        <v>1.9603465358040029E-2</v>
      </c>
    </row>
    <row r="819" spans="2:5" x14ac:dyDescent="0.35">
      <c r="B819" s="45" t="s">
        <v>7765</v>
      </c>
      <c r="C819" s="146">
        <v>2207.0087890625</v>
      </c>
      <c r="D819" s="112">
        <f t="shared" si="15"/>
        <v>50.655164341360042</v>
      </c>
      <c r="E819" s="112">
        <v>1.9595723925406792E-2</v>
      </c>
    </row>
    <row r="820" spans="2:5" x14ac:dyDescent="0.35">
      <c r="B820" s="45" t="s">
        <v>636</v>
      </c>
      <c r="C820" s="146">
        <v>42.725811004638672</v>
      </c>
      <c r="D820" s="112">
        <f t="shared" si="15"/>
        <v>-0.90880394493919447</v>
      </c>
      <c r="E820" s="112">
        <v>1.9579100454300745E-2</v>
      </c>
    </row>
    <row r="821" spans="2:5" x14ac:dyDescent="0.35">
      <c r="B821" s="45" t="s">
        <v>5060</v>
      </c>
      <c r="C821" s="146">
        <v>468.50503540039063</v>
      </c>
      <c r="D821" s="112">
        <f t="shared" si="15"/>
        <v>3.1291890837464753</v>
      </c>
      <c r="E821" s="112">
        <v>1.9497864542682482E-2</v>
      </c>
    </row>
    <row r="822" spans="2:5" x14ac:dyDescent="0.35">
      <c r="B822" s="45" t="s">
        <v>2479</v>
      </c>
      <c r="C822" s="146">
        <v>113.4617538452148</v>
      </c>
      <c r="D822" s="112">
        <f t="shared" si="15"/>
        <v>-0.72774456684910216</v>
      </c>
      <c r="E822" s="112">
        <v>1.9484305429200086E-2</v>
      </c>
    </row>
    <row r="823" spans="2:5" x14ac:dyDescent="0.35">
      <c r="B823" s="45" t="s">
        <v>4682</v>
      </c>
      <c r="C823" s="146">
        <v>416.7474365234375</v>
      </c>
      <c r="D823" s="112">
        <f t="shared" si="15"/>
        <v>2.1775081607585083</v>
      </c>
      <c r="E823" s="112">
        <v>1.9479812202226689E-2</v>
      </c>
    </row>
    <row r="824" spans="2:5" x14ac:dyDescent="0.35">
      <c r="B824" s="45" t="s">
        <v>1507</v>
      </c>
      <c r="C824" s="146">
        <v>131.1554260253906</v>
      </c>
      <c r="D824" s="112">
        <f t="shared" si="15"/>
        <v>-0.20076674452511323</v>
      </c>
      <c r="E824" s="112">
        <v>1.9476245001597642E-2</v>
      </c>
    </row>
    <row r="825" spans="2:5" x14ac:dyDescent="0.35">
      <c r="B825" s="45" t="s">
        <v>3199</v>
      </c>
      <c r="C825" s="146">
        <v>164.1015625</v>
      </c>
      <c r="D825" s="112">
        <f t="shared" si="15"/>
        <v>0.28923524842649667</v>
      </c>
      <c r="E825" s="112">
        <v>1.9468425235544286E-2</v>
      </c>
    </row>
    <row r="826" spans="2:5" x14ac:dyDescent="0.35">
      <c r="B826" s="45" t="s">
        <v>1998</v>
      </c>
      <c r="C826" s="146">
        <v>127.2859725952148</v>
      </c>
      <c r="D826" s="112">
        <f t="shared" si="15"/>
        <v>-0.13566252037201565</v>
      </c>
      <c r="E826" s="112">
        <v>1.9433585783826132E-2</v>
      </c>
    </row>
    <row r="827" spans="2:5" x14ac:dyDescent="0.35">
      <c r="B827" s="45" t="s">
        <v>3357</v>
      </c>
      <c r="C827" s="146">
        <v>147.26420593261719</v>
      </c>
      <c r="D827" s="112">
        <f t="shared" si="15"/>
        <v>-0.10836723997774222</v>
      </c>
      <c r="E827" s="112">
        <v>1.9408257548407033E-2</v>
      </c>
    </row>
    <row r="828" spans="2:5" x14ac:dyDescent="0.35">
      <c r="B828" s="45" t="s">
        <v>3640</v>
      </c>
      <c r="C828" s="146">
        <v>165.16239929199219</v>
      </c>
      <c r="D828" s="112">
        <f t="shared" si="15"/>
        <v>0.62868764428554913</v>
      </c>
      <c r="E828" s="112">
        <v>1.9404513731105869E-2</v>
      </c>
    </row>
    <row r="829" spans="2:5" x14ac:dyDescent="0.35">
      <c r="B829" s="45" t="s">
        <v>1695</v>
      </c>
      <c r="C829" s="146">
        <v>101.4082717895508</v>
      </c>
      <c r="D829" s="112">
        <f t="shared" si="15"/>
        <v>-0.44008873633414436</v>
      </c>
      <c r="E829" s="112">
        <v>1.9393328448980989E-2</v>
      </c>
    </row>
    <row r="830" spans="2:5" x14ac:dyDescent="0.35">
      <c r="B830" s="45" t="s">
        <v>3738</v>
      </c>
      <c r="C830" s="146">
        <v>181.1148986816406</v>
      </c>
      <c r="D830" s="112">
        <f t="shared" si="15"/>
        <v>-0.63412408297877687</v>
      </c>
      <c r="E830" s="112">
        <v>1.9391771707970466E-2</v>
      </c>
    </row>
    <row r="831" spans="2:5" x14ac:dyDescent="0.35">
      <c r="B831" s="45" t="s">
        <v>5110</v>
      </c>
      <c r="C831" s="146">
        <v>495.01727294921881</v>
      </c>
      <c r="D831" s="112">
        <f t="shared" si="15"/>
        <v>2.1032127910925325</v>
      </c>
      <c r="E831" s="112">
        <v>1.9378126733320872E-2</v>
      </c>
    </row>
    <row r="832" spans="2:5" x14ac:dyDescent="0.35">
      <c r="B832" s="45" t="s">
        <v>3580</v>
      </c>
      <c r="C832" s="146">
        <v>159.5176696777344</v>
      </c>
      <c r="D832" s="112">
        <f t="shared" si="15"/>
        <v>-0.32593427753622767</v>
      </c>
      <c r="E832" s="112">
        <v>1.9373573016923169E-2</v>
      </c>
    </row>
    <row r="833" spans="2:5" x14ac:dyDescent="0.35">
      <c r="B833" s="45" t="s">
        <v>4369</v>
      </c>
      <c r="C833" s="146">
        <v>236.6500244140625</v>
      </c>
      <c r="D833" s="112">
        <f t="shared" si="15"/>
        <v>-0.88192643461729547</v>
      </c>
      <c r="E833" s="112">
        <v>1.9372827667772478E-2</v>
      </c>
    </row>
    <row r="834" spans="2:5" x14ac:dyDescent="0.35">
      <c r="B834" s="45" t="s">
        <v>6524</v>
      </c>
      <c r="C834" s="146">
        <v>2004.259155273438</v>
      </c>
      <c r="D834" s="112">
        <f t="shared" si="15"/>
        <v>25.422455937639121</v>
      </c>
      <c r="E834" s="112">
        <v>1.9371730316617479E-2</v>
      </c>
    </row>
    <row r="835" spans="2:5" x14ac:dyDescent="0.35">
      <c r="B835" s="45" t="s">
        <v>865</v>
      </c>
      <c r="C835" s="146">
        <v>75.854385375976563</v>
      </c>
      <c r="D835" s="112">
        <f t="shared" si="15"/>
        <v>-0.1117432242451272</v>
      </c>
      <c r="E835" s="112">
        <v>1.9367329858541872E-2</v>
      </c>
    </row>
    <row r="836" spans="2:5" x14ac:dyDescent="0.35">
      <c r="B836" s="45" t="s">
        <v>2621</v>
      </c>
      <c r="C836" s="146">
        <v>85.39691162109375</v>
      </c>
      <c r="D836" s="112">
        <f t="shared" si="15"/>
        <v>-9.1862894399284731E-2</v>
      </c>
      <c r="E836" s="112">
        <v>1.9366623836151561E-2</v>
      </c>
    </row>
    <row r="837" spans="2:5" x14ac:dyDescent="0.35">
      <c r="B837" s="45" t="s">
        <v>2316</v>
      </c>
      <c r="C837" s="146">
        <v>94.035263061523438</v>
      </c>
      <c r="D837" s="112">
        <f t="shared" si="15"/>
        <v>-0.75917132547126676</v>
      </c>
      <c r="E837" s="112">
        <v>1.9364837946795388E-2</v>
      </c>
    </row>
    <row r="838" spans="2:5" x14ac:dyDescent="0.35">
      <c r="B838" s="45" t="s">
        <v>4666</v>
      </c>
      <c r="C838" s="146">
        <v>390.46539306640619</v>
      </c>
      <c r="D838" s="112">
        <f t="shared" si="15"/>
        <v>-0.83699494661236928</v>
      </c>
      <c r="E838" s="112">
        <v>1.9354784225920019E-2</v>
      </c>
    </row>
    <row r="839" spans="2:5" x14ac:dyDescent="0.35">
      <c r="B839" s="45" t="s">
        <v>7286</v>
      </c>
      <c r="C839" s="146">
        <v>2395.4189453125</v>
      </c>
      <c r="D839" s="112">
        <f t="shared" si="15"/>
        <v>9.9321133970292941</v>
      </c>
      <c r="E839" s="112">
        <v>1.9353050422238928E-2</v>
      </c>
    </row>
    <row r="840" spans="2:5" x14ac:dyDescent="0.35">
      <c r="B840" s="45" t="s">
        <v>4307</v>
      </c>
      <c r="C840" s="146">
        <v>219.1176452636719</v>
      </c>
      <c r="D840" s="112">
        <f t="shared" si="15"/>
        <v>0.23975120531777283</v>
      </c>
      <c r="E840" s="112">
        <v>1.9326546148890972E-2</v>
      </c>
    </row>
    <row r="841" spans="2:5" x14ac:dyDescent="0.35">
      <c r="B841" s="45" t="s">
        <v>4089</v>
      </c>
      <c r="C841" s="146">
        <v>176.74324035644531</v>
      </c>
      <c r="D841" s="112">
        <f t="shared" ref="D841:D904" si="16">(C841-C842)/C842</f>
        <v>-0.14314092262569683</v>
      </c>
      <c r="E841" s="112">
        <v>1.9325573945917784E-2</v>
      </c>
    </row>
    <row r="842" spans="2:5" x14ac:dyDescent="0.35">
      <c r="B842" s="45" t="s">
        <v>4001</v>
      </c>
      <c r="C842" s="146">
        <v>206.26873779296881</v>
      </c>
      <c r="D842" s="112">
        <f t="shared" si="16"/>
        <v>-0.44698228784238186</v>
      </c>
      <c r="E842" s="112">
        <v>1.9319449212728681E-2</v>
      </c>
    </row>
    <row r="843" spans="2:5" x14ac:dyDescent="0.35">
      <c r="B843" s="45" t="s">
        <v>4790</v>
      </c>
      <c r="C843" s="146">
        <v>372.98757934570313</v>
      </c>
      <c r="D843" s="112">
        <f t="shared" si="16"/>
        <v>3.8580378996338105</v>
      </c>
      <c r="E843" s="112">
        <v>1.9309069798493495E-2</v>
      </c>
    </row>
    <row r="844" spans="2:5" x14ac:dyDescent="0.35">
      <c r="B844" s="45" t="s">
        <v>981</v>
      </c>
      <c r="C844" s="146">
        <v>76.777412414550781</v>
      </c>
      <c r="D844" s="112">
        <f t="shared" si="16"/>
        <v>-0.96728391949591819</v>
      </c>
      <c r="E844" s="112">
        <v>1.9276513410089749E-2</v>
      </c>
    </row>
    <row r="845" spans="2:5" x14ac:dyDescent="0.35">
      <c r="B845" s="45" t="s">
        <v>7705</v>
      </c>
      <c r="C845" s="146">
        <v>2346.779052734375</v>
      </c>
      <c r="D845" s="112">
        <f t="shared" si="16"/>
        <v>6.5867063662790437E-2</v>
      </c>
      <c r="E845" s="112">
        <v>1.925431110307128E-2</v>
      </c>
    </row>
    <row r="846" spans="2:5" x14ac:dyDescent="0.35">
      <c r="B846" s="45" t="s">
        <v>7772</v>
      </c>
      <c r="C846" s="146">
        <v>2201.755859375</v>
      </c>
      <c r="D846" s="112">
        <f t="shared" si="16"/>
        <v>13.204391290108203</v>
      </c>
      <c r="E846" s="112">
        <v>1.9249506474349042E-2</v>
      </c>
    </row>
    <row r="847" spans="2:5" x14ac:dyDescent="0.35">
      <c r="B847" s="45" t="s">
        <v>3568</v>
      </c>
      <c r="C847" s="146">
        <v>155.00529479980469</v>
      </c>
      <c r="D847" s="112">
        <f t="shared" si="16"/>
        <v>0.83206538744894987</v>
      </c>
      <c r="E847" s="112">
        <v>1.9239110487878758E-2</v>
      </c>
    </row>
    <row r="848" spans="2:5" x14ac:dyDescent="0.35">
      <c r="B848" s="45" t="s">
        <v>850</v>
      </c>
      <c r="C848" s="146">
        <v>84.606857299804688</v>
      </c>
      <c r="D848" s="112">
        <f t="shared" si="16"/>
        <v>-0.3969793912670686</v>
      </c>
      <c r="E848" s="112">
        <v>1.9214605912858066E-2</v>
      </c>
    </row>
    <row r="849" spans="2:5" x14ac:dyDescent="0.35">
      <c r="B849" s="45" t="s">
        <v>3494</v>
      </c>
      <c r="C849" s="146">
        <v>140.3050842285156</v>
      </c>
      <c r="D849" s="112">
        <f t="shared" si="16"/>
        <v>-0.81360121844145494</v>
      </c>
      <c r="E849" s="112">
        <v>1.9206230269924952E-2</v>
      </c>
    </row>
    <row r="850" spans="2:5" x14ac:dyDescent="0.35">
      <c r="B850" s="45" t="s">
        <v>5599</v>
      </c>
      <c r="C850" s="146">
        <v>752.714599609375</v>
      </c>
      <c r="D850" s="112">
        <f t="shared" si="16"/>
        <v>2.0883599468297702</v>
      </c>
      <c r="E850" s="112">
        <v>1.9177431925715641E-2</v>
      </c>
    </row>
    <row r="851" spans="2:5" x14ac:dyDescent="0.35">
      <c r="B851" s="45" t="s">
        <v>4423</v>
      </c>
      <c r="C851" s="146">
        <v>243.726318359375</v>
      </c>
      <c r="D851" s="112">
        <f t="shared" si="16"/>
        <v>3.2878712998201669</v>
      </c>
      <c r="E851" s="112">
        <v>1.9165574093078605E-2</v>
      </c>
    </row>
    <row r="852" spans="2:5" x14ac:dyDescent="0.35">
      <c r="B852" s="45" t="s">
        <v>800</v>
      </c>
      <c r="C852" s="146">
        <v>56.840866088867188</v>
      </c>
      <c r="D852" s="112">
        <f t="shared" si="16"/>
        <v>-0.96113002848130513</v>
      </c>
      <c r="E852" s="112">
        <v>1.9162285838496291E-2</v>
      </c>
    </row>
    <row r="853" spans="2:5" x14ac:dyDescent="0.35">
      <c r="B853" s="45" t="s">
        <v>6197</v>
      </c>
      <c r="C853" s="146">
        <v>1462.333618164062</v>
      </c>
      <c r="D853" s="112">
        <f t="shared" si="16"/>
        <v>7.9457974385477232</v>
      </c>
      <c r="E853" s="112">
        <v>1.9158268424873556E-2</v>
      </c>
    </row>
    <row r="854" spans="2:5" x14ac:dyDescent="0.35">
      <c r="B854" s="45" t="s">
        <v>3572</v>
      </c>
      <c r="C854" s="146">
        <v>163.46598815917969</v>
      </c>
      <c r="D854" s="112">
        <f t="shared" si="16"/>
        <v>-0.93425345621282674</v>
      </c>
      <c r="E854" s="112">
        <v>1.9120979833444143E-2</v>
      </c>
    </row>
    <row r="855" spans="2:5" x14ac:dyDescent="0.35">
      <c r="B855" s="45" t="s">
        <v>7131</v>
      </c>
      <c r="C855" s="146">
        <v>2486.305419921875</v>
      </c>
      <c r="D855" s="112">
        <f t="shared" si="16"/>
        <v>14.705715629914891</v>
      </c>
      <c r="E855" s="112">
        <v>1.9094792592201953E-2</v>
      </c>
    </row>
    <row r="856" spans="2:5" x14ac:dyDescent="0.35">
      <c r="B856" s="45" t="s">
        <v>3187</v>
      </c>
      <c r="C856" s="146">
        <v>158.30577087402341</v>
      </c>
      <c r="D856" s="112">
        <f t="shared" si="16"/>
        <v>0.35408666604583722</v>
      </c>
      <c r="E856" s="112">
        <v>1.9088946852155234E-2</v>
      </c>
    </row>
    <row r="857" spans="2:5" x14ac:dyDescent="0.35">
      <c r="B857" s="45" t="s">
        <v>1264</v>
      </c>
      <c r="C857" s="146">
        <v>116.9096298217773</v>
      </c>
      <c r="D857" s="112">
        <f t="shared" si="16"/>
        <v>0.18297846092466269</v>
      </c>
      <c r="E857" s="112">
        <v>1.9047548745580282E-2</v>
      </c>
    </row>
    <row r="858" spans="2:5" x14ac:dyDescent="0.35">
      <c r="B858" s="45" t="s">
        <v>2152</v>
      </c>
      <c r="C858" s="146">
        <v>98.826507568359375</v>
      </c>
      <c r="D858" s="112">
        <f t="shared" si="16"/>
        <v>1.2360618869808411</v>
      </c>
      <c r="E858" s="112">
        <v>1.904734632379828E-2</v>
      </c>
    </row>
    <row r="859" spans="2:5" x14ac:dyDescent="0.35">
      <c r="B859" s="45" t="s">
        <v>545</v>
      </c>
      <c r="C859" s="146">
        <v>44.196678161621087</v>
      </c>
      <c r="D859" s="112">
        <f t="shared" si="16"/>
        <v>-0.98260456180367162</v>
      </c>
      <c r="E859" s="112">
        <v>1.9041813991942956E-2</v>
      </c>
    </row>
    <row r="860" spans="2:5" x14ac:dyDescent="0.35">
      <c r="B860" s="45" t="s">
        <v>7203</v>
      </c>
      <c r="C860" s="146">
        <v>2540.705078125</v>
      </c>
      <c r="D860" s="112">
        <f t="shared" si="16"/>
        <v>5.7500146953029274</v>
      </c>
      <c r="E860" s="112">
        <v>1.9038211161751549E-2</v>
      </c>
    </row>
    <row r="861" spans="2:5" x14ac:dyDescent="0.35">
      <c r="B861" s="45" t="s">
        <v>4775</v>
      </c>
      <c r="C861" s="146">
        <v>376.39993286132813</v>
      </c>
      <c r="D861" s="112">
        <f t="shared" si="16"/>
        <v>-0.76440822610747428</v>
      </c>
      <c r="E861" s="112">
        <v>1.9019946194796095E-2</v>
      </c>
    </row>
    <row r="862" spans="2:5" x14ac:dyDescent="0.35">
      <c r="B862" s="45" t="s">
        <v>6383</v>
      </c>
      <c r="C862" s="146">
        <v>1597.678588867188</v>
      </c>
      <c r="D862" s="112">
        <f t="shared" si="16"/>
        <v>3.1677303311106875</v>
      </c>
      <c r="E862" s="112">
        <v>1.9006843475792755E-2</v>
      </c>
    </row>
    <row r="863" spans="2:5" x14ac:dyDescent="0.35">
      <c r="B863" s="45" t="s">
        <v>4779</v>
      </c>
      <c r="C863" s="146">
        <v>383.34500122070313</v>
      </c>
      <c r="D863" s="112">
        <f t="shared" si="16"/>
        <v>1.4089099827445297</v>
      </c>
      <c r="E863" s="112">
        <v>1.8994759190884943E-2</v>
      </c>
    </row>
    <row r="864" spans="2:5" x14ac:dyDescent="0.35">
      <c r="B864" s="45" t="s">
        <v>3067</v>
      </c>
      <c r="C864" s="146">
        <v>159.13629150390619</v>
      </c>
      <c r="D864" s="112">
        <f t="shared" si="16"/>
        <v>-0.84745562895960003</v>
      </c>
      <c r="E864" s="112">
        <v>1.8987431438726218E-2</v>
      </c>
    </row>
    <row r="865" spans="2:5" x14ac:dyDescent="0.35">
      <c r="B865" s="45" t="s">
        <v>5889</v>
      </c>
      <c r="C865" s="146">
        <v>1043.213134765625</v>
      </c>
      <c r="D865" s="112">
        <f t="shared" si="16"/>
        <v>8.344305272018131</v>
      </c>
      <c r="E865" s="112">
        <v>1.8975948488905655E-2</v>
      </c>
    </row>
    <row r="866" spans="2:5" x14ac:dyDescent="0.35">
      <c r="B866" s="45" t="s">
        <v>2121</v>
      </c>
      <c r="C866" s="146">
        <v>111.6415939331055</v>
      </c>
      <c r="D866" s="112">
        <f t="shared" si="16"/>
        <v>-0.20930466666875566</v>
      </c>
      <c r="E866" s="112">
        <v>1.8966961796034534E-2</v>
      </c>
    </row>
    <row r="867" spans="2:5" x14ac:dyDescent="0.35">
      <c r="B867" s="45" t="s">
        <v>1400</v>
      </c>
      <c r="C867" s="146">
        <v>141.19419860839841</v>
      </c>
      <c r="D867" s="112">
        <f t="shared" si="16"/>
        <v>-0.29460232554824345</v>
      </c>
      <c r="E867" s="112">
        <v>1.8958302591965539E-2</v>
      </c>
    </row>
    <row r="868" spans="2:5" x14ac:dyDescent="0.35">
      <c r="B868" s="45" t="s">
        <v>4008</v>
      </c>
      <c r="C868" s="146">
        <v>200.16255187988281</v>
      </c>
      <c r="D868" s="112">
        <f t="shared" si="16"/>
        <v>3.3636950013127325</v>
      </c>
      <c r="E868" s="112">
        <v>1.8953540542035296E-2</v>
      </c>
    </row>
    <row r="869" spans="2:5" x14ac:dyDescent="0.35">
      <c r="B869" s="45" t="s">
        <v>548</v>
      </c>
      <c r="C869" s="146">
        <v>45.869968414306641</v>
      </c>
      <c r="D869" s="112">
        <f t="shared" si="16"/>
        <v>-0.92907486684082419</v>
      </c>
      <c r="E869" s="112">
        <v>1.8944366884939754E-2</v>
      </c>
    </row>
    <row r="870" spans="2:5" x14ac:dyDescent="0.35">
      <c r="B870" s="45" t="s">
        <v>5253</v>
      </c>
      <c r="C870" s="146">
        <v>646.73785400390625</v>
      </c>
      <c r="D870" s="112">
        <f t="shared" si="16"/>
        <v>5.882970326469489</v>
      </c>
      <c r="E870" s="112">
        <v>1.8940029186882982E-2</v>
      </c>
    </row>
    <row r="871" spans="2:5" x14ac:dyDescent="0.35">
      <c r="B871" s="45" t="s">
        <v>1228</v>
      </c>
      <c r="C871" s="146">
        <v>93.962028503417969</v>
      </c>
      <c r="D871" s="112">
        <f t="shared" si="16"/>
        <v>-0.86224445442867215</v>
      </c>
      <c r="E871" s="112">
        <v>1.8927925014368734E-2</v>
      </c>
    </row>
    <row r="872" spans="2:5" x14ac:dyDescent="0.35">
      <c r="B872" s="45" t="s">
        <v>5255</v>
      </c>
      <c r="C872" s="146">
        <v>682.092529296875</v>
      </c>
      <c r="D872" s="112">
        <f t="shared" si="16"/>
        <v>-0.72716557274799254</v>
      </c>
      <c r="E872" s="112">
        <v>1.8892455162147111E-2</v>
      </c>
    </row>
    <row r="873" spans="2:5" x14ac:dyDescent="0.35">
      <c r="B873" s="45" t="s">
        <v>7673</v>
      </c>
      <c r="C873" s="146">
        <v>2500.023681640625</v>
      </c>
      <c r="D873" s="112">
        <f t="shared" si="16"/>
        <v>27.090799081708408</v>
      </c>
      <c r="E873" s="112">
        <v>1.8888055411861199E-2</v>
      </c>
    </row>
    <row r="874" spans="2:5" x14ac:dyDescent="0.35">
      <c r="B874" s="45" t="s">
        <v>2611</v>
      </c>
      <c r="C874" s="146">
        <v>88.997955322265625</v>
      </c>
      <c r="D874" s="112">
        <f t="shared" si="16"/>
        <v>3.369549902568833E-2</v>
      </c>
      <c r="E874" s="112">
        <v>1.8881085470475907E-2</v>
      </c>
    </row>
    <row r="875" spans="2:5" x14ac:dyDescent="0.35">
      <c r="B875" s="45" t="s">
        <v>2852</v>
      </c>
      <c r="C875" s="146">
        <v>86.096878051757813</v>
      </c>
      <c r="D875" s="112">
        <f t="shared" si="16"/>
        <v>-0.37825818475845563</v>
      </c>
      <c r="E875" s="112">
        <v>1.8874782905777949E-2</v>
      </c>
    </row>
    <row r="876" spans="2:5" x14ac:dyDescent="0.35">
      <c r="B876" s="45" t="s">
        <v>3409</v>
      </c>
      <c r="C876" s="146">
        <v>138.4768981933594</v>
      </c>
      <c r="D876" s="112">
        <f t="shared" si="16"/>
        <v>-1.4119205769960924E-2</v>
      </c>
      <c r="E876" s="112">
        <v>1.8867962657466403E-2</v>
      </c>
    </row>
    <row r="877" spans="2:5" x14ac:dyDescent="0.35">
      <c r="B877" s="45" t="s">
        <v>3426</v>
      </c>
      <c r="C877" s="146">
        <v>140.4600830078125</v>
      </c>
      <c r="D877" s="112">
        <f t="shared" si="16"/>
        <v>0.66221168316323931</v>
      </c>
      <c r="E877" s="112">
        <v>1.8849146176843752E-2</v>
      </c>
    </row>
    <row r="878" spans="2:5" x14ac:dyDescent="0.35">
      <c r="B878" s="45" t="s">
        <v>2851</v>
      </c>
      <c r="C878" s="146">
        <v>84.501922607421875</v>
      </c>
      <c r="D878" s="112">
        <f t="shared" si="16"/>
        <v>-0.92219016925532671</v>
      </c>
      <c r="E878" s="112">
        <v>1.8846173658996077E-2</v>
      </c>
    </row>
    <row r="879" spans="2:5" x14ac:dyDescent="0.35">
      <c r="B879" s="45" t="s">
        <v>5935</v>
      </c>
      <c r="C879" s="146">
        <v>1086.005737304688</v>
      </c>
      <c r="D879" s="112">
        <f t="shared" si="16"/>
        <v>6.2304030070604979</v>
      </c>
      <c r="E879" s="112">
        <v>1.8841543676994813E-2</v>
      </c>
    </row>
    <row r="880" spans="2:5" x14ac:dyDescent="0.35">
      <c r="B880" s="45" t="s">
        <v>3449</v>
      </c>
      <c r="C880" s="146">
        <v>150.19989013671881</v>
      </c>
      <c r="D880" s="112">
        <f t="shared" si="16"/>
        <v>1.0983675751208033</v>
      </c>
      <c r="E880" s="112">
        <v>1.8836494622839598E-2</v>
      </c>
    </row>
    <row r="881" spans="2:5" x14ac:dyDescent="0.35">
      <c r="B881" s="45" t="s">
        <v>914</v>
      </c>
      <c r="C881" s="146">
        <v>71.579399108886719</v>
      </c>
      <c r="D881" s="112">
        <f t="shared" si="16"/>
        <v>-0.61809856206932534</v>
      </c>
      <c r="E881" s="112">
        <v>1.882292001494236E-2</v>
      </c>
    </row>
    <row r="882" spans="2:5" x14ac:dyDescent="0.35">
      <c r="B882" s="45" t="s">
        <v>4120</v>
      </c>
      <c r="C882" s="146">
        <v>187.4289855957031</v>
      </c>
      <c r="D882" s="112">
        <f t="shared" si="16"/>
        <v>3.3589771933757686</v>
      </c>
      <c r="E882" s="112">
        <v>1.8822005205525516E-2</v>
      </c>
    </row>
    <row r="883" spans="2:5" x14ac:dyDescent="0.35">
      <c r="B883" s="45" t="s">
        <v>672</v>
      </c>
      <c r="C883" s="146">
        <v>42.998386383056641</v>
      </c>
      <c r="D883" s="112">
        <f t="shared" si="16"/>
        <v>-0.90171813166036352</v>
      </c>
      <c r="E883" s="112">
        <v>1.8800379545265318E-2</v>
      </c>
    </row>
    <row r="884" spans="2:5" x14ac:dyDescent="0.35">
      <c r="B884" s="45" t="s">
        <v>4744</v>
      </c>
      <c r="C884" s="146">
        <v>437.50070190429688</v>
      </c>
      <c r="D884" s="112">
        <f t="shared" si="16"/>
        <v>-0.46414129453028785</v>
      </c>
      <c r="E884" s="112">
        <v>1.8790384498947241E-2</v>
      </c>
    </row>
    <row r="885" spans="2:5" x14ac:dyDescent="0.35">
      <c r="B885" s="45" t="s">
        <v>5819</v>
      </c>
      <c r="C885" s="146">
        <v>816.4478759765625</v>
      </c>
      <c r="D885" s="112">
        <f t="shared" si="16"/>
        <v>3.2537920968120844</v>
      </c>
      <c r="E885" s="112">
        <v>1.8777109391707746E-2</v>
      </c>
    </row>
    <row r="886" spans="2:5" x14ac:dyDescent="0.35">
      <c r="B886" s="45" t="s">
        <v>4130</v>
      </c>
      <c r="C886" s="146">
        <v>191.93412780761719</v>
      </c>
      <c r="D886" s="112">
        <f t="shared" si="16"/>
        <v>-0.92151348805963262</v>
      </c>
      <c r="E886" s="112">
        <v>1.8774432968048288E-2</v>
      </c>
    </row>
    <row r="887" spans="2:5" x14ac:dyDescent="0.35">
      <c r="B887" s="45" t="s">
        <v>7229</v>
      </c>
      <c r="C887" s="146">
        <v>2445.44091796875</v>
      </c>
      <c r="D887" s="112">
        <f t="shared" si="16"/>
        <v>14.192114954104508</v>
      </c>
      <c r="E887" s="112">
        <v>1.8768833291242841E-2</v>
      </c>
    </row>
    <row r="888" spans="2:5" x14ac:dyDescent="0.35">
      <c r="B888" s="45" t="s">
        <v>3198</v>
      </c>
      <c r="C888" s="146">
        <v>160.9677734375</v>
      </c>
      <c r="D888" s="112">
        <f t="shared" si="16"/>
        <v>0.26110850568122479</v>
      </c>
      <c r="E888" s="112">
        <v>1.8767339095463565E-2</v>
      </c>
    </row>
    <row r="889" spans="2:5" x14ac:dyDescent="0.35">
      <c r="B889" s="45" t="s">
        <v>1470</v>
      </c>
      <c r="C889" s="146">
        <v>127.63990783691411</v>
      </c>
      <c r="D889" s="112">
        <f t="shared" si="16"/>
        <v>-0.91223284398938431</v>
      </c>
      <c r="E889" s="112">
        <v>1.8764799247832305E-2</v>
      </c>
    </row>
    <row r="890" spans="2:5" x14ac:dyDescent="0.35">
      <c r="B890" s="45" t="s">
        <v>6161</v>
      </c>
      <c r="C890" s="146">
        <v>1454.301513671875</v>
      </c>
      <c r="D890" s="112">
        <f t="shared" si="16"/>
        <v>7.4778918057483308</v>
      </c>
      <c r="E890" s="112">
        <v>1.8742907960613796E-2</v>
      </c>
    </row>
    <row r="891" spans="2:5" x14ac:dyDescent="0.35">
      <c r="B891" s="45" t="s">
        <v>3756</v>
      </c>
      <c r="C891" s="146">
        <v>171.54046630859381</v>
      </c>
      <c r="D891" s="112">
        <f t="shared" si="16"/>
        <v>0.94204447773487554</v>
      </c>
      <c r="E891" s="112">
        <v>1.8737687240039467E-2</v>
      </c>
    </row>
    <row r="892" spans="2:5" x14ac:dyDescent="0.35">
      <c r="B892" s="45" t="s">
        <v>2617</v>
      </c>
      <c r="C892" s="146">
        <v>88.329833984375</v>
      </c>
      <c r="D892" s="112">
        <f t="shared" si="16"/>
        <v>-0.50334889519103854</v>
      </c>
      <c r="E892" s="112">
        <v>1.8712254963855837E-2</v>
      </c>
    </row>
    <row r="893" spans="2:5" x14ac:dyDescent="0.35">
      <c r="B893" s="45" t="s">
        <v>3707</v>
      </c>
      <c r="C893" s="146">
        <v>177.85087585449219</v>
      </c>
      <c r="D893" s="112">
        <f t="shared" si="16"/>
        <v>-0.92762821259831096</v>
      </c>
      <c r="E893" s="112">
        <v>1.8695429457458817E-2</v>
      </c>
    </row>
    <row r="894" spans="2:5" x14ac:dyDescent="0.35">
      <c r="B894" s="45" t="s">
        <v>7241</v>
      </c>
      <c r="C894" s="146">
        <v>2457.46142578125</v>
      </c>
      <c r="D894" s="112">
        <f t="shared" si="16"/>
        <v>14.837855608122601</v>
      </c>
      <c r="E894" s="112">
        <v>1.8695415620554615E-2</v>
      </c>
    </row>
    <row r="895" spans="2:5" x14ac:dyDescent="0.35">
      <c r="B895" s="45" t="s">
        <v>3461</v>
      </c>
      <c r="C895" s="146">
        <v>155.16377258300781</v>
      </c>
      <c r="D895" s="112">
        <f t="shared" si="16"/>
        <v>-0.92845918210674749</v>
      </c>
      <c r="E895" s="112">
        <v>1.8687228719073173E-2</v>
      </c>
    </row>
    <row r="896" spans="2:5" x14ac:dyDescent="0.35">
      <c r="B896" s="45" t="s">
        <v>6994</v>
      </c>
      <c r="C896" s="146">
        <v>2168.884521484375</v>
      </c>
      <c r="D896" s="112">
        <f t="shared" si="16"/>
        <v>9.8862393477386465</v>
      </c>
      <c r="E896" s="112">
        <v>1.8668623335802104E-2</v>
      </c>
    </row>
    <row r="897" spans="2:5" x14ac:dyDescent="0.35">
      <c r="B897" s="45" t="s">
        <v>4138</v>
      </c>
      <c r="C897" s="146">
        <v>199.23175048828119</v>
      </c>
      <c r="D897" s="112">
        <f t="shared" si="16"/>
        <v>-0.60879164235007166</v>
      </c>
      <c r="E897" s="112">
        <v>1.8656042211549609E-2</v>
      </c>
    </row>
    <row r="898" spans="2:5" x14ac:dyDescent="0.35">
      <c r="B898" s="45" t="s">
        <v>4928</v>
      </c>
      <c r="C898" s="146">
        <v>509.27273559570313</v>
      </c>
      <c r="D898" s="112">
        <f t="shared" si="16"/>
        <v>0.19070962669046015</v>
      </c>
      <c r="E898" s="112">
        <v>1.8653715583424726E-2</v>
      </c>
    </row>
    <row r="899" spans="2:5" x14ac:dyDescent="0.35">
      <c r="B899" s="45" t="s">
        <v>4751</v>
      </c>
      <c r="C899" s="146">
        <v>427.70523071289063</v>
      </c>
      <c r="D899" s="112">
        <f t="shared" si="16"/>
        <v>-0.79246934301528238</v>
      </c>
      <c r="E899" s="112">
        <v>1.8644144297693451E-2</v>
      </c>
    </row>
    <row r="900" spans="2:5" x14ac:dyDescent="0.35">
      <c r="B900" s="45" t="s">
        <v>6609</v>
      </c>
      <c r="C900" s="146">
        <v>2060.925537109375</v>
      </c>
      <c r="D900" s="112">
        <f t="shared" si="16"/>
        <v>3.3249131926154663</v>
      </c>
      <c r="E900" s="112">
        <v>1.8638995989906225E-2</v>
      </c>
    </row>
    <row r="901" spans="2:5" x14ac:dyDescent="0.35">
      <c r="B901" s="45" t="s">
        <v>5062</v>
      </c>
      <c r="C901" s="146">
        <v>476.52413940429688</v>
      </c>
      <c r="D901" s="112">
        <f t="shared" si="16"/>
        <v>-0.8207100037450008</v>
      </c>
      <c r="E901" s="112">
        <v>1.8628520515411681E-2</v>
      </c>
    </row>
    <row r="902" spans="2:5" x14ac:dyDescent="0.35">
      <c r="B902" s="45" t="s">
        <v>7603</v>
      </c>
      <c r="C902" s="146">
        <v>2657.840087890625</v>
      </c>
      <c r="D902" s="112">
        <f t="shared" si="16"/>
        <v>2.2950930670101846</v>
      </c>
      <c r="E902" s="112">
        <v>1.8579450833215053E-2</v>
      </c>
    </row>
    <row r="903" spans="2:5" x14ac:dyDescent="0.35">
      <c r="B903" s="45" t="s">
        <v>5663</v>
      </c>
      <c r="C903" s="146">
        <v>806.60546875</v>
      </c>
      <c r="D903" s="112">
        <f t="shared" si="16"/>
        <v>4.7342234726367209</v>
      </c>
      <c r="E903" s="112">
        <v>1.8571786967709267E-2</v>
      </c>
    </row>
    <row r="904" spans="2:5" x14ac:dyDescent="0.35">
      <c r="B904" s="45" t="s">
        <v>3420</v>
      </c>
      <c r="C904" s="146">
        <v>140.6651611328125</v>
      </c>
      <c r="D904" s="112">
        <f t="shared" si="16"/>
        <v>0.87038120251707074</v>
      </c>
      <c r="E904" s="112">
        <v>1.8568767019638544E-2</v>
      </c>
    </row>
    <row r="905" spans="2:5" x14ac:dyDescent="0.35">
      <c r="B905" s="45" t="s">
        <v>931</v>
      </c>
      <c r="C905" s="146">
        <v>75.206680297851563</v>
      </c>
      <c r="D905" s="112">
        <f t="shared" ref="D905:D968" si="17">(C905-C906)/C906</f>
        <v>-0.6293736677459677</v>
      </c>
      <c r="E905" s="112">
        <v>1.8568499330632166E-2</v>
      </c>
    </row>
    <row r="906" spans="2:5" x14ac:dyDescent="0.35">
      <c r="B906" s="45" t="s">
        <v>4139</v>
      </c>
      <c r="C906" s="146">
        <v>202.91780090332031</v>
      </c>
      <c r="D906" s="112">
        <f t="shared" si="17"/>
        <v>0.14140885287406971</v>
      </c>
      <c r="E906" s="112">
        <v>1.8501320226345815E-2</v>
      </c>
    </row>
    <row r="907" spans="2:5" x14ac:dyDescent="0.35">
      <c r="B907" s="45" t="s">
        <v>3697</v>
      </c>
      <c r="C907" s="146">
        <v>177.77836608886719</v>
      </c>
      <c r="D907" s="112">
        <f t="shared" si="17"/>
        <v>0.55347695794929896</v>
      </c>
      <c r="E907" s="112">
        <v>1.8491608483733202E-2</v>
      </c>
    </row>
    <row r="908" spans="2:5" x14ac:dyDescent="0.35">
      <c r="B908" s="45" t="s">
        <v>2444</v>
      </c>
      <c r="C908" s="146">
        <v>114.4390106201172</v>
      </c>
      <c r="D908" s="112">
        <f t="shared" si="17"/>
        <v>-9.0733902721212262E-2</v>
      </c>
      <c r="E908" s="112">
        <v>1.8482437233785599E-2</v>
      </c>
    </row>
    <row r="909" spans="2:5" x14ac:dyDescent="0.35">
      <c r="B909" s="45" t="s">
        <v>1968</v>
      </c>
      <c r="C909" s="146">
        <v>125.85865783691411</v>
      </c>
      <c r="D909" s="112">
        <f t="shared" si="17"/>
        <v>-0.94932475255962967</v>
      </c>
      <c r="E909" s="112">
        <v>1.8480399253822451E-2</v>
      </c>
    </row>
    <row r="910" spans="2:5" x14ac:dyDescent="0.35">
      <c r="B910" s="45" t="s">
        <v>7231</v>
      </c>
      <c r="C910" s="146">
        <v>2483.6318359375</v>
      </c>
      <c r="D910" s="112">
        <f t="shared" si="17"/>
        <v>20.067327064199084</v>
      </c>
      <c r="E910" s="112">
        <v>1.8475096008687662E-2</v>
      </c>
    </row>
    <row r="911" spans="2:5" x14ac:dyDescent="0.35">
      <c r="B911" s="45" t="s">
        <v>2548</v>
      </c>
      <c r="C911" s="146">
        <v>117.8902206420898</v>
      </c>
      <c r="D911" s="112">
        <f t="shared" si="17"/>
        <v>-0.9226830050375987</v>
      </c>
      <c r="E911" s="112">
        <v>1.8468948314838151E-2</v>
      </c>
    </row>
    <row r="912" spans="2:5" x14ac:dyDescent="0.35">
      <c r="B912" s="45" t="s">
        <v>6121</v>
      </c>
      <c r="C912" s="146">
        <v>1524.7646484375</v>
      </c>
      <c r="D912" s="112">
        <f t="shared" si="17"/>
        <v>12.691999207476035</v>
      </c>
      <c r="E912" s="112">
        <v>1.8464557828481522E-2</v>
      </c>
    </row>
    <row r="913" spans="2:5" x14ac:dyDescent="0.35">
      <c r="B913" s="45" t="s">
        <v>1731</v>
      </c>
      <c r="C913" s="146">
        <v>111.3617248535156</v>
      </c>
      <c r="D913" s="112">
        <f t="shared" si="17"/>
        <v>-0.38103946870943456</v>
      </c>
      <c r="E913" s="112">
        <v>1.8409211534050798E-2</v>
      </c>
    </row>
    <row r="914" spans="2:5" x14ac:dyDescent="0.35">
      <c r="B914" s="45" t="s">
        <v>3608</v>
      </c>
      <c r="C914" s="146">
        <v>179.9173278808594</v>
      </c>
      <c r="D914" s="112">
        <f t="shared" si="17"/>
        <v>0.34488660627274376</v>
      </c>
      <c r="E914" s="112">
        <v>1.8402226774725618E-2</v>
      </c>
    </row>
    <row r="915" spans="2:5" x14ac:dyDescent="0.35">
      <c r="B915" s="45" t="s">
        <v>1628</v>
      </c>
      <c r="C915" s="146">
        <v>133.77880859375</v>
      </c>
      <c r="D915" s="112">
        <f t="shared" si="17"/>
        <v>-0.30942659267428813</v>
      </c>
      <c r="E915" s="112">
        <v>1.8401751023271358E-2</v>
      </c>
    </row>
    <row r="916" spans="2:5" x14ac:dyDescent="0.35">
      <c r="B916" s="45" t="s">
        <v>4127</v>
      </c>
      <c r="C916" s="146">
        <v>193.7213439941406</v>
      </c>
      <c r="D916" s="112">
        <f t="shared" si="17"/>
        <v>-0.9207535137622751</v>
      </c>
      <c r="E916" s="112">
        <v>1.8399045815564202E-2</v>
      </c>
    </row>
    <row r="917" spans="2:5" x14ac:dyDescent="0.35">
      <c r="B917" s="45" t="s">
        <v>7289</v>
      </c>
      <c r="C917" s="146">
        <v>2444.541748046875</v>
      </c>
      <c r="D917" s="112">
        <f t="shared" si="17"/>
        <v>2.8453228890068529</v>
      </c>
      <c r="E917" s="112">
        <v>1.8394239783173113E-2</v>
      </c>
    </row>
    <row r="918" spans="2:5" x14ac:dyDescent="0.35">
      <c r="B918" s="45" t="s">
        <v>5212</v>
      </c>
      <c r="C918" s="146">
        <v>635.71820068359375</v>
      </c>
      <c r="D918" s="112">
        <f t="shared" si="17"/>
        <v>3.3972858738405032</v>
      </c>
      <c r="E918" s="112">
        <v>1.8388591505462164E-2</v>
      </c>
    </row>
    <row r="919" spans="2:5" x14ac:dyDescent="0.35">
      <c r="B919" s="45" t="s">
        <v>3499</v>
      </c>
      <c r="C919" s="146">
        <v>144.5705871582031</v>
      </c>
      <c r="D919" s="112">
        <f t="shared" si="17"/>
        <v>0.19045069015290694</v>
      </c>
      <c r="E919" s="112">
        <v>1.8375975360115399E-2</v>
      </c>
    </row>
    <row r="920" spans="2:5" x14ac:dyDescent="0.35">
      <c r="B920" s="45" t="s">
        <v>3331</v>
      </c>
      <c r="C920" s="146">
        <v>121.44189453125</v>
      </c>
      <c r="D920" s="112">
        <f t="shared" si="17"/>
        <v>-0.83519105068579425</v>
      </c>
      <c r="E920" s="112">
        <v>1.836704990133126E-2</v>
      </c>
    </row>
    <row r="921" spans="2:5" x14ac:dyDescent="0.35">
      <c r="B921" s="45" t="s">
        <v>5365</v>
      </c>
      <c r="C921" s="146">
        <v>736.86468505859375</v>
      </c>
      <c r="D921" s="112">
        <f t="shared" si="17"/>
        <v>2.520239064322745</v>
      </c>
      <c r="E921" s="112">
        <v>1.8362817414077894E-2</v>
      </c>
    </row>
    <row r="922" spans="2:5" x14ac:dyDescent="0.35">
      <c r="B922" s="45" t="s">
        <v>4288</v>
      </c>
      <c r="C922" s="146">
        <v>209.32234191894531</v>
      </c>
      <c r="D922" s="112">
        <f t="shared" si="17"/>
        <v>0.67301967380495309</v>
      </c>
      <c r="E922" s="112">
        <v>1.8357479530999577E-2</v>
      </c>
    </row>
    <row r="923" spans="2:5" x14ac:dyDescent="0.35">
      <c r="B923" s="45" t="s">
        <v>1957</v>
      </c>
      <c r="C923" s="146">
        <v>125.1164855957031</v>
      </c>
      <c r="D923" s="112">
        <f t="shared" si="17"/>
        <v>-0.30918722586356717</v>
      </c>
      <c r="E923" s="112">
        <v>1.8355370844140181E-2</v>
      </c>
    </row>
    <row r="924" spans="2:5" x14ac:dyDescent="0.35">
      <c r="B924" s="45" t="s">
        <v>3708</v>
      </c>
      <c r="C924" s="146">
        <v>181.1148986816406</v>
      </c>
      <c r="D924" s="112">
        <f t="shared" si="17"/>
        <v>-0.85775275462080347</v>
      </c>
      <c r="E924" s="112">
        <v>1.8352582248843424E-2</v>
      </c>
    </row>
    <row r="925" spans="2:5" x14ac:dyDescent="0.35">
      <c r="B925" s="45" t="s">
        <v>6061</v>
      </c>
      <c r="C925" s="146">
        <v>1273.240112304688</v>
      </c>
      <c r="D925" s="112">
        <f t="shared" si="17"/>
        <v>20.246028196548593</v>
      </c>
      <c r="E925" s="112">
        <v>1.835142476094553E-2</v>
      </c>
    </row>
    <row r="926" spans="2:5" x14ac:dyDescent="0.35">
      <c r="B926" s="45" t="s">
        <v>802</v>
      </c>
      <c r="C926" s="146">
        <v>59.928382873535163</v>
      </c>
      <c r="D926" s="112">
        <f t="shared" si="17"/>
        <v>-0.96944152036700548</v>
      </c>
      <c r="E926" s="112">
        <v>1.8344554341461677E-2</v>
      </c>
    </row>
    <row r="927" spans="2:5" x14ac:dyDescent="0.35">
      <c r="B927" s="45" t="s">
        <v>6693</v>
      </c>
      <c r="C927" s="146">
        <v>1961.104858398438</v>
      </c>
      <c r="D927" s="112">
        <f t="shared" si="17"/>
        <v>5.2578778201430465</v>
      </c>
      <c r="E927" s="112">
        <v>1.833699552202004E-2</v>
      </c>
    </row>
    <row r="928" spans="2:5" x14ac:dyDescent="0.35">
      <c r="B928" s="45" t="s">
        <v>4569</v>
      </c>
      <c r="C928" s="146">
        <v>313.38177490234381</v>
      </c>
      <c r="D928" s="112">
        <f t="shared" si="17"/>
        <v>-0.55475672920891039</v>
      </c>
      <c r="E928" s="112">
        <v>1.8314984170289702E-2</v>
      </c>
    </row>
    <row r="929" spans="2:5" x14ac:dyDescent="0.35">
      <c r="B929" s="45" t="s">
        <v>5529</v>
      </c>
      <c r="C929" s="146">
        <v>703.84393310546875</v>
      </c>
      <c r="D929" s="112">
        <f t="shared" si="17"/>
        <v>-0.60943175363084379</v>
      </c>
      <c r="E929" s="112">
        <v>1.8276074663000848E-2</v>
      </c>
    </row>
    <row r="930" spans="2:5" x14ac:dyDescent="0.35">
      <c r="B930" s="45" t="s">
        <v>6424</v>
      </c>
      <c r="C930" s="146">
        <v>1802.102294921875</v>
      </c>
      <c r="D930" s="112">
        <f t="shared" si="17"/>
        <v>9.5702518430635557</v>
      </c>
      <c r="E930" s="112">
        <v>1.8234992543681841E-2</v>
      </c>
    </row>
    <row r="931" spans="2:5" x14ac:dyDescent="0.35">
      <c r="B931" s="45" t="s">
        <v>4068</v>
      </c>
      <c r="C931" s="146">
        <v>170.48811340332031</v>
      </c>
      <c r="D931" s="112">
        <f t="shared" si="17"/>
        <v>-0.85996195584602053</v>
      </c>
      <c r="E931" s="112">
        <v>1.8234076908229497E-2</v>
      </c>
    </row>
    <row r="932" spans="2:5" x14ac:dyDescent="0.35">
      <c r="B932" s="45" t="s">
        <v>6053</v>
      </c>
      <c r="C932" s="146">
        <v>1217.44140625</v>
      </c>
      <c r="D932" s="112">
        <f t="shared" si="17"/>
        <v>0.55624534557530736</v>
      </c>
      <c r="E932" s="112">
        <v>1.8232829097791836E-2</v>
      </c>
    </row>
    <row r="933" spans="2:5" x14ac:dyDescent="0.35">
      <c r="B933" s="45" t="s">
        <v>5381</v>
      </c>
      <c r="C933" s="146">
        <v>782.29400634765625</v>
      </c>
      <c r="D933" s="112">
        <f t="shared" si="17"/>
        <v>1.4004229219501867</v>
      </c>
      <c r="E933" s="112">
        <v>1.8227691387621578E-2</v>
      </c>
    </row>
    <row r="934" spans="2:5" x14ac:dyDescent="0.35">
      <c r="B934" s="45" t="s">
        <v>4508</v>
      </c>
      <c r="C934" s="146">
        <v>325.89840698242188</v>
      </c>
      <c r="D934" s="112">
        <f t="shared" si="17"/>
        <v>0.27336025953608195</v>
      </c>
      <c r="E934" s="112">
        <v>1.8217337644556013E-2</v>
      </c>
    </row>
    <row r="935" spans="2:5" x14ac:dyDescent="0.35">
      <c r="B935" s="45" t="s">
        <v>4395</v>
      </c>
      <c r="C935" s="146">
        <v>255.93574523925781</v>
      </c>
      <c r="D935" s="112">
        <f t="shared" si="17"/>
        <v>0.41178188148981343</v>
      </c>
      <c r="E935" s="112">
        <v>1.819548109039227E-2</v>
      </c>
    </row>
    <row r="936" spans="2:5" x14ac:dyDescent="0.35">
      <c r="B936" s="45" t="s">
        <v>4057</v>
      </c>
      <c r="C936" s="146">
        <v>181.2856140136719</v>
      </c>
      <c r="D936" s="112">
        <f t="shared" si="17"/>
        <v>-9.6744886413183281E-2</v>
      </c>
      <c r="E936" s="112">
        <v>1.8193165020746707E-2</v>
      </c>
    </row>
    <row r="937" spans="2:5" x14ac:dyDescent="0.35">
      <c r="B937" s="45" t="s">
        <v>4169</v>
      </c>
      <c r="C937" s="146">
        <v>200.70256042480469</v>
      </c>
      <c r="D937" s="112">
        <f t="shared" si="17"/>
        <v>0.33902136276322969</v>
      </c>
      <c r="E937" s="112">
        <v>1.8181870257090622E-2</v>
      </c>
    </row>
    <row r="938" spans="2:5" x14ac:dyDescent="0.35">
      <c r="B938" s="45" t="s">
        <v>3456</v>
      </c>
      <c r="C938" s="146">
        <v>149.88749694824219</v>
      </c>
      <c r="D938" s="112">
        <f t="shared" si="17"/>
        <v>0.68151078441500734</v>
      </c>
      <c r="E938" s="112">
        <v>1.8155941508692965E-2</v>
      </c>
    </row>
    <row r="939" spans="2:5" x14ac:dyDescent="0.35">
      <c r="B939" s="45" t="s">
        <v>1024</v>
      </c>
      <c r="C939" s="146">
        <v>89.138587951660156</v>
      </c>
      <c r="D939" s="112">
        <f t="shared" si="17"/>
        <v>1.0649031400611859</v>
      </c>
      <c r="E939" s="112">
        <v>1.8142402579713685E-2</v>
      </c>
    </row>
    <row r="940" spans="2:5" x14ac:dyDescent="0.35">
      <c r="B940" s="45" t="s">
        <v>684</v>
      </c>
      <c r="C940" s="146">
        <v>43.168411254882813</v>
      </c>
      <c r="D940" s="112">
        <f t="shared" si="17"/>
        <v>-0.68931972838421018</v>
      </c>
      <c r="E940" s="112">
        <v>1.8141282202271503E-2</v>
      </c>
    </row>
    <row r="941" spans="2:5" x14ac:dyDescent="0.35">
      <c r="B941" s="45" t="s">
        <v>1461</v>
      </c>
      <c r="C941" s="146">
        <v>138.9480285644531</v>
      </c>
      <c r="D941" s="112">
        <f t="shared" si="17"/>
        <v>-0.79539063610133165</v>
      </c>
      <c r="E941" s="112">
        <v>1.8116486880738657E-2</v>
      </c>
    </row>
    <row r="942" spans="2:5" x14ac:dyDescent="0.35">
      <c r="B942" s="45" t="s">
        <v>5465</v>
      </c>
      <c r="C942" s="146">
        <v>679.08929443359375</v>
      </c>
      <c r="D942" s="112">
        <f t="shared" si="17"/>
        <v>-0.12188799071108911</v>
      </c>
      <c r="E942" s="112">
        <v>1.8109786618034477E-2</v>
      </c>
    </row>
    <row r="943" spans="2:5" x14ac:dyDescent="0.35">
      <c r="B943" s="45" t="s">
        <v>5371</v>
      </c>
      <c r="C943" s="146">
        <v>773.3515625</v>
      </c>
      <c r="D943" s="112">
        <f t="shared" si="17"/>
        <v>9.0179056755860341</v>
      </c>
      <c r="E943" s="112">
        <v>1.8102985907525695E-2</v>
      </c>
    </row>
    <row r="944" spans="2:5" x14ac:dyDescent="0.35">
      <c r="B944" s="45" t="s">
        <v>2702</v>
      </c>
      <c r="C944" s="146">
        <v>77.196929931640625</v>
      </c>
      <c r="D944" s="112">
        <f t="shared" si="17"/>
        <v>-0.96270557872477291</v>
      </c>
      <c r="E944" s="112">
        <v>1.809013493495943E-2</v>
      </c>
    </row>
    <row r="945" spans="2:5" x14ac:dyDescent="0.35">
      <c r="B945" s="45" t="s">
        <v>6611</v>
      </c>
      <c r="C945" s="146">
        <v>2069.932373046875</v>
      </c>
      <c r="D945" s="112">
        <f t="shared" si="17"/>
        <v>57.134091226602592</v>
      </c>
      <c r="E945" s="112">
        <v>1.8077863036776939E-2</v>
      </c>
    </row>
    <row r="946" spans="2:5" x14ac:dyDescent="0.35">
      <c r="B946" s="45" t="s">
        <v>457</v>
      </c>
      <c r="C946" s="146">
        <v>35.606170654296882</v>
      </c>
      <c r="D946" s="112">
        <f t="shared" si="17"/>
        <v>-0.7311438351666204</v>
      </c>
      <c r="E946" s="112">
        <v>1.8056819560071578E-2</v>
      </c>
    </row>
    <row r="947" spans="2:5" x14ac:dyDescent="0.35">
      <c r="B947" s="45" t="s">
        <v>1437</v>
      </c>
      <c r="C947" s="146">
        <v>132.4357604980469</v>
      </c>
      <c r="D947" s="112">
        <f t="shared" si="17"/>
        <v>-0.88645329876773715</v>
      </c>
      <c r="E947" s="112">
        <v>1.8051320668847647E-2</v>
      </c>
    </row>
    <row r="948" spans="2:5" x14ac:dyDescent="0.35">
      <c r="B948" s="45" t="s">
        <v>6037</v>
      </c>
      <c r="C948" s="146">
        <v>1166.35498046875</v>
      </c>
      <c r="D948" s="112">
        <f t="shared" si="17"/>
        <v>8.2020892257233946</v>
      </c>
      <c r="E948" s="112">
        <v>1.8028305993858233E-2</v>
      </c>
    </row>
    <row r="949" spans="2:5" x14ac:dyDescent="0.35">
      <c r="B949" s="45" t="s">
        <v>3029</v>
      </c>
      <c r="C949" s="146">
        <v>126.7489318847656</v>
      </c>
      <c r="D949" s="112">
        <f t="shared" si="17"/>
        <v>-0.95582779007847496</v>
      </c>
      <c r="E949" s="112">
        <v>1.799452718523889E-2</v>
      </c>
    </row>
    <row r="950" spans="2:5" x14ac:dyDescent="0.35">
      <c r="B950" s="45" t="s">
        <v>7642</v>
      </c>
      <c r="C950" s="146">
        <v>2869.427001953125</v>
      </c>
      <c r="D950" s="112">
        <f t="shared" si="17"/>
        <v>0.98249181704938104</v>
      </c>
      <c r="E950" s="112">
        <v>1.7991498471302946E-2</v>
      </c>
    </row>
    <row r="951" spans="2:5" x14ac:dyDescent="0.35">
      <c r="B951" s="45" t="s">
        <v>6195</v>
      </c>
      <c r="C951" s="146">
        <v>1447.384033203125</v>
      </c>
      <c r="D951" s="112">
        <f t="shared" si="17"/>
        <v>14.574763355143793</v>
      </c>
      <c r="E951" s="112">
        <v>1.7984291562016152E-2</v>
      </c>
    </row>
    <row r="952" spans="2:5" x14ac:dyDescent="0.35">
      <c r="B952" s="45" t="s">
        <v>2365</v>
      </c>
      <c r="C952" s="146">
        <v>92.931365966796875</v>
      </c>
      <c r="D952" s="112">
        <f t="shared" si="17"/>
        <v>-0.19404596969059146</v>
      </c>
      <c r="E952" s="112">
        <v>1.7950160079759917E-2</v>
      </c>
    </row>
    <row r="953" spans="2:5" x14ac:dyDescent="0.35">
      <c r="B953" s="45" t="s">
        <v>1875</v>
      </c>
      <c r="C953" s="146">
        <v>115.306037902832</v>
      </c>
      <c r="D953" s="112">
        <f t="shared" si="17"/>
        <v>0.26221355917680028</v>
      </c>
      <c r="E953" s="112">
        <v>1.7942067380987459E-2</v>
      </c>
    </row>
    <row r="954" spans="2:5" x14ac:dyDescent="0.35">
      <c r="B954" s="45" t="s">
        <v>2363</v>
      </c>
      <c r="C954" s="146">
        <v>91.352241516113281</v>
      </c>
      <c r="D954" s="112">
        <f t="shared" si="17"/>
        <v>-0.89550841341807252</v>
      </c>
      <c r="E954" s="112">
        <v>1.7928420638839353E-2</v>
      </c>
    </row>
    <row r="955" spans="2:5" x14ac:dyDescent="0.35">
      <c r="B955" s="45" t="s">
        <v>5835</v>
      </c>
      <c r="C955" s="146">
        <v>874.2545166015625</v>
      </c>
      <c r="D955" s="112">
        <f t="shared" si="17"/>
        <v>0.40832594206801459</v>
      </c>
      <c r="E955" s="112">
        <v>1.7924812295100841E-2</v>
      </c>
    </row>
    <row r="956" spans="2:5" x14ac:dyDescent="0.35">
      <c r="B956" s="45" t="s">
        <v>5203</v>
      </c>
      <c r="C956" s="146">
        <v>620.77569580078125</v>
      </c>
      <c r="D956" s="112">
        <f t="shared" si="17"/>
        <v>2.1543453085777271</v>
      </c>
      <c r="E956" s="112">
        <v>1.7921127941258597E-2</v>
      </c>
    </row>
    <row r="957" spans="2:5" x14ac:dyDescent="0.35">
      <c r="B957" s="45" t="s">
        <v>3937</v>
      </c>
      <c r="C957" s="146">
        <v>196.8001708984375</v>
      </c>
      <c r="D957" s="112">
        <f t="shared" si="17"/>
        <v>1.6126667430361699</v>
      </c>
      <c r="E957" s="112">
        <v>1.7908165121605632E-2</v>
      </c>
    </row>
    <row r="958" spans="2:5" x14ac:dyDescent="0.35">
      <c r="B958" s="45" t="s">
        <v>980</v>
      </c>
      <c r="C958" s="146">
        <v>75.325401306152344</v>
      </c>
      <c r="D958" s="112">
        <f t="shared" si="17"/>
        <v>-0.94973713466676213</v>
      </c>
      <c r="E958" s="112">
        <v>1.7906735563258922E-2</v>
      </c>
    </row>
    <row r="959" spans="2:5" x14ac:dyDescent="0.35">
      <c r="B959" s="45" t="s">
        <v>6134</v>
      </c>
      <c r="C959" s="146">
        <v>1498.629272460938</v>
      </c>
      <c r="D959" s="112">
        <f t="shared" si="17"/>
        <v>11.567514960319194</v>
      </c>
      <c r="E959" s="112">
        <v>1.7902213400293753E-2</v>
      </c>
    </row>
    <row r="960" spans="2:5" x14ac:dyDescent="0.35">
      <c r="B960" s="45" t="s">
        <v>1767</v>
      </c>
      <c r="C960" s="146">
        <v>119.2462692260742</v>
      </c>
      <c r="D960" s="112">
        <f t="shared" si="17"/>
        <v>-0.29299360204965996</v>
      </c>
      <c r="E960" s="112">
        <v>1.7899975597514238E-2</v>
      </c>
    </row>
    <row r="961" spans="2:5" x14ac:dyDescent="0.35">
      <c r="B961" s="45" t="s">
        <v>3602</v>
      </c>
      <c r="C961" s="146">
        <v>168.66363525390619</v>
      </c>
      <c r="D961" s="112">
        <f t="shared" si="17"/>
        <v>-0.11127959677075747</v>
      </c>
      <c r="E961" s="112">
        <v>1.7896064748029506E-2</v>
      </c>
    </row>
    <row r="962" spans="2:5" x14ac:dyDescent="0.35">
      <c r="B962" s="45" t="s">
        <v>3792</v>
      </c>
      <c r="C962" s="146">
        <v>189.7825622558594</v>
      </c>
      <c r="D962" s="112">
        <f t="shared" si="17"/>
        <v>6.9268403899665806E-2</v>
      </c>
      <c r="E962" s="112">
        <v>1.7895267252964638E-2</v>
      </c>
    </row>
    <row r="963" spans="2:5" x14ac:dyDescent="0.35">
      <c r="B963" s="45" t="s">
        <v>3759</v>
      </c>
      <c r="C963" s="146">
        <v>177.48823547363281</v>
      </c>
      <c r="D963" s="112">
        <f t="shared" si="17"/>
        <v>-0.85578755412738883</v>
      </c>
      <c r="E963" s="112">
        <v>1.7887259840613956E-2</v>
      </c>
    </row>
    <row r="964" spans="2:5" x14ac:dyDescent="0.35">
      <c r="B964" s="45" t="s">
        <v>6009</v>
      </c>
      <c r="C964" s="146">
        <v>1230.741455078125</v>
      </c>
      <c r="D964" s="112">
        <f t="shared" si="17"/>
        <v>14.69834253165126</v>
      </c>
      <c r="E964" s="112">
        <v>1.7883830066007841E-2</v>
      </c>
    </row>
    <row r="965" spans="2:5" x14ac:dyDescent="0.35">
      <c r="B965" s="45" t="s">
        <v>903</v>
      </c>
      <c r="C965" s="146">
        <v>78.399452209472656</v>
      </c>
      <c r="D965" s="112">
        <f t="shared" si="17"/>
        <v>-0.96032310498697715</v>
      </c>
      <c r="E965" s="112">
        <v>1.7870327575621844E-2</v>
      </c>
    </row>
    <row r="966" spans="2:5" x14ac:dyDescent="0.35">
      <c r="B966" s="45" t="s">
        <v>6649</v>
      </c>
      <c r="C966" s="146">
        <v>1975.947265625</v>
      </c>
      <c r="D966" s="112">
        <f t="shared" si="17"/>
        <v>3.0738309759903357</v>
      </c>
      <c r="E966" s="112">
        <v>1.786157488545044E-2</v>
      </c>
    </row>
    <row r="967" spans="2:5" x14ac:dyDescent="0.35">
      <c r="B967" s="45" t="s">
        <v>5063</v>
      </c>
      <c r="C967" s="146">
        <v>485.0341796875</v>
      </c>
      <c r="D967" s="112">
        <f t="shared" si="17"/>
        <v>2.9695854764562171</v>
      </c>
      <c r="E967" s="112">
        <v>1.7858571223362433E-2</v>
      </c>
    </row>
    <row r="968" spans="2:5" x14ac:dyDescent="0.35">
      <c r="B968" s="45" t="s">
        <v>1288</v>
      </c>
      <c r="C968" s="146">
        <v>122.187614440918</v>
      </c>
      <c r="D968" s="112">
        <f t="shared" si="17"/>
        <v>-0.34388310995155436</v>
      </c>
      <c r="E968" s="112">
        <v>1.7849283661248352E-2</v>
      </c>
    </row>
    <row r="969" spans="2:5" x14ac:dyDescent="0.35">
      <c r="B969" s="45" t="s">
        <v>3876</v>
      </c>
      <c r="C969" s="146">
        <v>186.2284240722656</v>
      </c>
      <c r="D969" s="112">
        <f t="shared" ref="D969:D1032" si="18">(C969-C970)/C970</f>
        <v>3.0437408558800967</v>
      </c>
      <c r="E969" s="112">
        <v>1.7839236211882995E-2</v>
      </c>
    </row>
    <row r="970" spans="2:5" x14ac:dyDescent="0.35">
      <c r="B970" s="45" t="s">
        <v>585</v>
      </c>
      <c r="C970" s="146">
        <v>46.053501129150391</v>
      </c>
      <c r="D970" s="112">
        <f t="shared" si="18"/>
        <v>-0.74428841953151881</v>
      </c>
      <c r="E970" s="112">
        <v>1.7834843085485774E-2</v>
      </c>
    </row>
    <row r="971" spans="2:5" x14ac:dyDescent="0.35">
      <c r="B971" s="45" t="s">
        <v>3763</v>
      </c>
      <c r="C971" s="146">
        <v>180.0993957519531</v>
      </c>
      <c r="D971" s="112">
        <f t="shared" si="18"/>
        <v>-0.12901415243876174</v>
      </c>
      <c r="E971" s="112">
        <v>1.7831681961025921E-2</v>
      </c>
    </row>
    <row r="972" spans="2:5" x14ac:dyDescent="0.35">
      <c r="B972" s="45" t="s">
        <v>4174</v>
      </c>
      <c r="C972" s="146">
        <v>206.7764892578125</v>
      </c>
      <c r="D972" s="112">
        <f t="shared" si="18"/>
        <v>0.15797309095315276</v>
      </c>
      <c r="E972" s="112">
        <v>1.7827313783315427E-2</v>
      </c>
    </row>
    <row r="973" spans="2:5" x14ac:dyDescent="0.35">
      <c r="B973" s="45" t="s">
        <v>4095</v>
      </c>
      <c r="C973" s="146">
        <v>178.56761169433591</v>
      </c>
      <c r="D973" s="112">
        <f t="shared" si="18"/>
        <v>-0.59743885736081093</v>
      </c>
      <c r="E973" s="112">
        <v>1.782661020176032E-2</v>
      </c>
    </row>
    <row r="974" spans="2:5" x14ac:dyDescent="0.35">
      <c r="B974" s="45" t="s">
        <v>4702</v>
      </c>
      <c r="C974" s="146">
        <v>443.578857421875</v>
      </c>
      <c r="D974" s="112">
        <f t="shared" si="18"/>
        <v>-0.79502044607023215</v>
      </c>
      <c r="E974" s="112">
        <v>1.7822334333309268E-2</v>
      </c>
    </row>
    <row r="975" spans="2:5" x14ac:dyDescent="0.35">
      <c r="B975" s="45" t="s">
        <v>6784</v>
      </c>
      <c r="C975" s="146">
        <v>2164.01513671875</v>
      </c>
      <c r="D975" s="112">
        <f t="shared" si="18"/>
        <v>8.4562009369327651</v>
      </c>
      <c r="E975" s="112">
        <v>1.7797843286934331E-2</v>
      </c>
    </row>
    <row r="976" spans="2:5" x14ac:dyDescent="0.35">
      <c r="B976" s="45" t="s">
        <v>4198</v>
      </c>
      <c r="C976" s="146">
        <v>228.84614562988281</v>
      </c>
      <c r="D976" s="112">
        <f t="shared" si="18"/>
        <v>0.11765237617163141</v>
      </c>
      <c r="E976" s="112">
        <v>1.7785038506777186E-2</v>
      </c>
    </row>
    <row r="977" spans="2:5" x14ac:dyDescent="0.35">
      <c r="B977" s="45" t="s">
        <v>3977</v>
      </c>
      <c r="C977" s="146">
        <v>204.756103515625</v>
      </c>
      <c r="D977" s="112">
        <f t="shared" si="18"/>
        <v>1.6953979825435523</v>
      </c>
      <c r="E977" s="112">
        <v>1.7758695802545243E-2</v>
      </c>
    </row>
    <row r="978" spans="2:5" x14ac:dyDescent="0.35">
      <c r="B978" s="45" t="s">
        <v>870</v>
      </c>
      <c r="C978" s="146">
        <v>75.965072631835938</v>
      </c>
      <c r="D978" s="112">
        <f t="shared" si="18"/>
        <v>1.8564109048182269E-2</v>
      </c>
      <c r="E978" s="112">
        <v>1.7754313517049636E-2</v>
      </c>
    </row>
    <row r="979" spans="2:5" x14ac:dyDescent="0.35">
      <c r="B979" s="45" t="s">
        <v>899</v>
      </c>
      <c r="C979" s="146">
        <v>74.580551147460938</v>
      </c>
      <c r="D979" s="112">
        <f t="shared" si="18"/>
        <v>-0.87431892153087376</v>
      </c>
      <c r="E979" s="112">
        <v>1.7752057149907106E-2</v>
      </c>
    </row>
    <row r="980" spans="2:5" x14ac:dyDescent="0.35">
      <c r="B980" s="45" t="s">
        <v>5166</v>
      </c>
      <c r="C980" s="146">
        <v>593.4111328125</v>
      </c>
      <c r="D980" s="112">
        <f t="shared" si="18"/>
        <v>2.2409864218693496</v>
      </c>
      <c r="E980" s="112">
        <v>1.7750565039084031E-2</v>
      </c>
    </row>
    <row r="981" spans="2:5" x14ac:dyDescent="0.35">
      <c r="B981" s="45" t="s">
        <v>3122</v>
      </c>
      <c r="C981" s="146">
        <v>183.09584045410159</v>
      </c>
      <c r="D981" s="112">
        <f t="shared" si="18"/>
        <v>-0.44584841513087015</v>
      </c>
      <c r="E981" s="112">
        <v>1.7735136956610217E-2</v>
      </c>
    </row>
    <row r="982" spans="2:5" x14ac:dyDescent="0.35">
      <c r="B982" s="45" t="s">
        <v>4594</v>
      </c>
      <c r="C982" s="146">
        <v>330.40750122070313</v>
      </c>
      <c r="D982" s="112">
        <f t="shared" si="18"/>
        <v>-0.85300565798515904</v>
      </c>
      <c r="E982" s="112">
        <v>1.7720538767697063E-2</v>
      </c>
    </row>
    <row r="983" spans="2:5" x14ac:dyDescent="0.35">
      <c r="B983" s="45" t="s">
        <v>7784</v>
      </c>
      <c r="C983" s="146">
        <v>2247.756591796875</v>
      </c>
      <c r="D983" s="112">
        <f t="shared" si="18"/>
        <v>13.683272405951296</v>
      </c>
      <c r="E983" s="112">
        <v>1.7715826065732947E-2</v>
      </c>
    </row>
    <row r="984" spans="2:5" x14ac:dyDescent="0.35">
      <c r="B984" s="45" t="s">
        <v>3185</v>
      </c>
      <c r="C984" s="146">
        <v>153.08280944824219</v>
      </c>
      <c r="D984" s="112">
        <f t="shared" si="18"/>
        <v>0.19048034368645589</v>
      </c>
      <c r="E984" s="112">
        <v>1.7696933620978499E-2</v>
      </c>
    </row>
    <row r="985" spans="2:5" x14ac:dyDescent="0.35">
      <c r="B985" s="45" t="s">
        <v>1445</v>
      </c>
      <c r="C985" s="146">
        <v>128.589111328125</v>
      </c>
      <c r="D985" s="112">
        <f t="shared" si="18"/>
        <v>0.13027860579744147</v>
      </c>
      <c r="E985" s="112">
        <v>1.7688941632439805E-2</v>
      </c>
    </row>
    <row r="986" spans="2:5" x14ac:dyDescent="0.35">
      <c r="B986" s="45" t="s">
        <v>3002</v>
      </c>
      <c r="C986" s="146">
        <v>113.7676239013672</v>
      </c>
      <c r="D986" s="112">
        <f t="shared" si="18"/>
        <v>0.11173380447620487</v>
      </c>
      <c r="E986" s="112">
        <v>1.7683780583916647E-2</v>
      </c>
    </row>
    <row r="987" spans="2:5" x14ac:dyDescent="0.35">
      <c r="B987" s="45" t="s">
        <v>2409</v>
      </c>
      <c r="C987" s="146">
        <v>102.33351135253911</v>
      </c>
      <c r="D987" s="112">
        <f t="shared" si="18"/>
        <v>-0.95281336126764637</v>
      </c>
      <c r="E987" s="112">
        <v>1.7664556056854165E-2</v>
      </c>
    </row>
    <row r="988" spans="2:5" x14ac:dyDescent="0.35">
      <c r="B988" s="45" t="s">
        <v>7553</v>
      </c>
      <c r="C988" s="146">
        <v>2168.69677734375</v>
      </c>
      <c r="D988" s="112">
        <f t="shared" si="18"/>
        <v>9.7506875202954344</v>
      </c>
      <c r="E988" s="112">
        <v>1.7658466573580649E-2</v>
      </c>
    </row>
    <row r="989" spans="2:5" x14ac:dyDescent="0.35">
      <c r="B989" s="45" t="s">
        <v>4134</v>
      </c>
      <c r="C989" s="146">
        <v>201.72633361816409</v>
      </c>
      <c r="D989" s="112">
        <f t="shared" si="18"/>
        <v>0.16362183113672302</v>
      </c>
      <c r="E989" s="112">
        <v>1.7655801094467984E-2</v>
      </c>
    </row>
    <row r="990" spans="2:5" x14ac:dyDescent="0.35">
      <c r="B990" s="45" t="s">
        <v>1517</v>
      </c>
      <c r="C990" s="146">
        <v>173.36073303222659</v>
      </c>
      <c r="D990" s="112">
        <f t="shared" si="18"/>
        <v>-0.92175632118972473</v>
      </c>
      <c r="E990" s="112">
        <v>1.7655448516556437E-2</v>
      </c>
    </row>
    <row r="991" spans="2:5" x14ac:dyDescent="0.35">
      <c r="B991" s="45" t="s">
        <v>6745</v>
      </c>
      <c r="C991" s="146">
        <v>2215.651611328125</v>
      </c>
      <c r="D991" s="112">
        <f t="shared" si="18"/>
        <v>13.700390427860945</v>
      </c>
      <c r="E991" s="112">
        <v>1.7612563740183596E-2</v>
      </c>
    </row>
    <row r="992" spans="2:5" x14ac:dyDescent="0.35">
      <c r="B992" s="45" t="s">
        <v>3452</v>
      </c>
      <c r="C992" s="146">
        <v>150.72059631347659</v>
      </c>
      <c r="D992" s="112">
        <f t="shared" si="18"/>
        <v>-0.75547929857373519</v>
      </c>
      <c r="E992" s="112">
        <v>1.7576682743024614E-2</v>
      </c>
    </row>
    <row r="993" spans="2:5" x14ac:dyDescent="0.35">
      <c r="B993" s="45" t="s">
        <v>5209</v>
      </c>
      <c r="C993" s="146">
        <v>616.3919677734375</v>
      </c>
      <c r="D993" s="112">
        <f t="shared" si="18"/>
        <v>6.5778921998247153</v>
      </c>
      <c r="E993" s="112">
        <v>1.7571736580330802E-2</v>
      </c>
    </row>
    <row r="994" spans="2:5" x14ac:dyDescent="0.35">
      <c r="B994" s="45" t="s">
        <v>2646</v>
      </c>
      <c r="C994" s="146">
        <v>81.3408203125</v>
      </c>
      <c r="D994" s="112">
        <f t="shared" si="18"/>
        <v>-0.78454135365574873</v>
      </c>
      <c r="E994" s="112">
        <v>1.7564445167265047E-2</v>
      </c>
    </row>
    <row r="995" spans="2:5" x14ac:dyDescent="0.35">
      <c r="B995" s="45" t="s">
        <v>4792</v>
      </c>
      <c r="C995" s="146">
        <v>377.5240478515625</v>
      </c>
      <c r="D995" s="112">
        <f t="shared" si="18"/>
        <v>-0.85325473519986106</v>
      </c>
      <c r="E995" s="112">
        <v>1.7528872271572703E-2</v>
      </c>
    </row>
    <row r="996" spans="2:5" x14ac:dyDescent="0.35">
      <c r="B996" s="45" t="s">
        <v>7216</v>
      </c>
      <c r="C996" s="146">
        <v>2572.64892578125</v>
      </c>
      <c r="D996" s="112">
        <f t="shared" si="18"/>
        <v>11.218763402684138</v>
      </c>
      <c r="E996" s="112">
        <v>1.7519566904062183E-2</v>
      </c>
    </row>
    <row r="997" spans="2:5" x14ac:dyDescent="0.35">
      <c r="B997" s="45" t="s">
        <v>4189</v>
      </c>
      <c r="C997" s="146">
        <v>210.5490417480469</v>
      </c>
      <c r="D997" s="112">
        <f t="shared" si="18"/>
        <v>0.86256087876808551</v>
      </c>
      <c r="E997" s="112">
        <v>1.7502148778662071E-2</v>
      </c>
    </row>
    <row r="998" spans="2:5" x14ac:dyDescent="0.35">
      <c r="B998" s="45" t="s">
        <v>2939</v>
      </c>
      <c r="C998" s="146">
        <v>113.0427703857422</v>
      </c>
      <c r="D998" s="112">
        <f t="shared" si="18"/>
        <v>-0.92427532415856806</v>
      </c>
      <c r="E998" s="112">
        <v>1.7497037313200552E-2</v>
      </c>
    </row>
    <row r="999" spans="2:5" x14ac:dyDescent="0.35">
      <c r="B999" s="45" t="s">
        <v>6201</v>
      </c>
      <c r="C999" s="146">
        <v>1492.812866210938</v>
      </c>
      <c r="D999" s="112">
        <f t="shared" si="18"/>
        <v>2.7798740806759636</v>
      </c>
      <c r="E999" s="112">
        <v>1.7489257147127228E-2</v>
      </c>
    </row>
    <row r="1000" spans="2:5" x14ac:dyDescent="0.35">
      <c r="B1000" s="45" t="s">
        <v>4670</v>
      </c>
      <c r="C1000" s="146">
        <v>394.93719482421881</v>
      </c>
      <c r="D1000" s="112">
        <f t="shared" si="18"/>
        <v>-0.54482649223152557</v>
      </c>
      <c r="E1000" s="112">
        <v>1.7483546178806215E-2</v>
      </c>
    </row>
    <row r="1001" spans="2:5" x14ac:dyDescent="0.35">
      <c r="B1001" s="45" t="s">
        <v>5832</v>
      </c>
      <c r="C1001" s="146">
        <v>867.6629638671875</v>
      </c>
      <c r="D1001" s="112">
        <f t="shared" si="18"/>
        <v>-0.58969755044433736</v>
      </c>
      <c r="E1001" s="112">
        <v>1.7442205838126102E-2</v>
      </c>
    </row>
    <row r="1002" spans="2:5" x14ac:dyDescent="0.35">
      <c r="B1002" s="45" t="s">
        <v>6968</v>
      </c>
      <c r="C1002" s="146">
        <v>2114.691162109375</v>
      </c>
      <c r="D1002" s="112">
        <f t="shared" si="18"/>
        <v>8.0466742366556083</v>
      </c>
      <c r="E1002" s="112">
        <v>1.7419682895570349E-2</v>
      </c>
    </row>
    <row r="1003" spans="2:5" x14ac:dyDescent="0.35">
      <c r="B1003" s="45" t="s">
        <v>4356</v>
      </c>
      <c r="C1003" s="146">
        <v>233.75343322753909</v>
      </c>
      <c r="D1003" s="112">
        <f t="shared" si="18"/>
        <v>2.0564856469964798</v>
      </c>
      <c r="E1003" s="112">
        <v>1.7418414669168117E-2</v>
      </c>
    </row>
    <row r="1004" spans="2:5" x14ac:dyDescent="0.35">
      <c r="B1004" s="45" t="s">
        <v>948</v>
      </c>
      <c r="C1004" s="146">
        <v>76.47784423828125</v>
      </c>
      <c r="D1004" s="112">
        <f t="shared" si="18"/>
        <v>-0.22965466769941872</v>
      </c>
      <c r="E1004" s="112">
        <v>1.7413277937798573E-2</v>
      </c>
    </row>
    <row r="1005" spans="2:5" x14ac:dyDescent="0.35">
      <c r="B1005" s="45" t="s">
        <v>2197</v>
      </c>
      <c r="C1005" s="146">
        <v>99.277351379394531</v>
      </c>
      <c r="D1005" s="112">
        <f t="shared" si="18"/>
        <v>-0.18494949498112931</v>
      </c>
      <c r="E1005" s="112">
        <v>1.7406770415073641E-2</v>
      </c>
    </row>
    <row r="1006" spans="2:5" x14ac:dyDescent="0.35">
      <c r="B1006" s="45" t="s">
        <v>1979</v>
      </c>
      <c r="C1006" s="146">
        <v>121.80515289306641</v>
      </c>
      <c r="D1006" s="112">
        <f t="shared" si="18"/>
        <v>-0.89557558482269328</v>
      </c>
      <c r="E1006" s="112">
        <v>1.7406205222307531E-2</v>
      </c>
    </row>
    <row r="1007" spans="2:5" x14ac:dyDescent="0.35">
      <c r="B1007" s="45" t="s">
        <v>6047</v>
      </c>
      <c r="C1007" s="146">
        <v>1166.443237304688</v>
      </c>
      <c r="D1007" s="112">
        <f t="shared" si="18"/>
        <v>0.59669185536187086</v>
      </c>
      <c r="E1007" s="112">
        <v>1.7401277609865037E-2</v>
      </c>
    </row>
    <row r="1008" spans="2:5" x14ac:dyDescent="0.35">
      <c r="B1008" s="45" t="s">
        <v>5411</v>
      </c>
      <c r="C1008" s="146">
        <v>730.5374755859375</v>
      </c>
      <c r="D1008" s="112">
        <f t="shared" si="18"/>
        <v>1.4805886609163018E-2</v>
      </c>
      <c r="E1008" s="112">
        <v>1.7388152657106998E-2</v>
      </c>
    </row>
    <row r="1009" spans="2:5" x14ac:dyDescent="0.35">
      <c r="B1009" s="45" t="s">
        <v>5585</v>
      </c>
      <c r="C1009" s="146">
        <v>719.8790283203125</v>
      </c>
      <c r="D1009" s="112">
        <f t="shared" si="18"/>
        <v>6.7280356087917603</v>
      </c>
      <c r="E1009" s="112">
        <v>1.737205452000681E-2</v>
      </c>
    </row>
    <row r="1010" spans="2:5" x14ac:dyDescent="0.35">
      <c r="B1010" s="45" t="s">
        <v>2594</v>
      </c>
      <c r="C1010" s="146">
        <v>93.151618957519531</v>
      </c>
      <c r="D1010" s="112">
        <f t="shared" si="18"/>
        <v>-0.74808637925739763</v>
      </c>
      <c r="E1010" s="112">
        <v>1.7344969193190299E-2</v>
      </c>
    </row>
    <row r="1011" spans="2:5" x14ac:dyDescent="0.35">
      <c r="B1011" s="45" t="s">
        <v>4787</v>
      </c>
      <c r="C1011" s="146">
        <v>369.77603149414063</v>
      </c>
      <c r="D1011" s="112">
        <f t="shared" si="18"/>
        <v>-0.85258212721499937</v>
      </c>
      <c r="E1011" s="112">
        <v>1.7340466324458403E-2</v>
      </c>
    </row>
    <row r="1012" spans="2:5" x14ac:dyDescent="0.35">
      <c r="B1012" s="45" t="s">
        <v>7165</v>
      </c>
      <c r="C1012" s="146">
        <v>2508.352783203125</v>
      </c>
      <c r="D1012" s="112">
        <f t="shared" si="18"/>
        <v>27.153631612853118</v>
      </c>
      <c r="E1012" s="112">
        <v>1.7330903434287025E-2</v>
      </c>
    </row>
    <row r="1013" spans="2:5" x14ac:dyDescent="0.35">
      <c r="B1013" s="45" t="s">
        <v>1055</v>
      </c>
      <c r="C1013" s="146">
        <v>89.095176696777344</v>
      </c>
      <c r="D1013" s="112">
        <f t="shared" si="18"/>
        <v>-0.94338559163512425</v>
      </c>
      <c r="E1013" s="112">
        <v>1.7299225562534302E-2</v>
      </c>
    </row>
    <row r="1014" spans="2:5" x14ac:dyDescent="0.35">
      <c r="B1014" s="45" t="s">
        <v>6258</v>
      </c>
      <c r="C1014" s="146">
        <v>1573.719116210938</v>
      </c>
      <c r="D1014" s="112">
        <f t="shared" si="18"/>
        <v>18.436695489165679</v>
      </c>
      <c r="E1014" s="112">
        <v>1.7249975992822665E-2</v>
      </c>
    </row>
    <row r="1015" spans="2:5" x14ac:dyDescent="0.35">
      <c r="B1015" s="45" t="s">
        <v>2649</v>
      </c>
      <c r="C1015" s="146">
        <v>80.966392517089844</v>
      </c>
      <c r="D1015" s="112">
        <f t="shared" si="18"/>
        <v>-0.21388701747238401</v>
      </c>
      <c r="E1015" s="112">
        <v>1.7248532036767471E-2</v>
      </c>
    </row>
    <row r="1016" spans="2:5" x14ac:dyDescent="0.35">
      <c r="B1016" s="45" t="s">
        <v>2418</v>
      </c>
      <c r="C1016" s="146">
        <v>102.99587249755859</v>
      </c>
      <c r="D1016" s="112">
        <f t="shared" si="18"/>
        <v>-0.94549735952851921</v>
      </c>
      <c r="E1016" s="112">
        <v>1.7246557831831447E-2</v>
      </c>
    </row>
    <row r="1017" spans="2:5" x14ac:dyDescent="0.35">
      <c r="B1017" s="45" t="s">
        <v>6666</v>
      </c>
      <c r="C1017" s="146">
        <v>1889.740966796875</v>
      </c>
      <c r="D1017" s="112">
        <f t="shared" si="18"/>
        <v>47.811240618391267</v>
      </c>
      <c r="E1017" s="112">
        <v>1.7238924252857429E-2</v>
      </c>
    </row>
    <row r="1018" spans="2:5" x14ac:dyDescent="0.35">
      <c r="B1018" s="45" t="s">
        <v>471</v>
      </c>
      <c r="C1018" s="146">
        <v>38.715282440185547</v>
      </c>
      <c r="D1018" s="112">
        <f t="shared" si="18"/>
        <v>-0.75471295773716551</v>
      </c>
      <c r="E1018" s="112">
        <v>1.7231836726184557E-2</v>
      </c>
    </row>
    <row r="1019" spans="2:5" x14ac:dyDescent="0.35">
      <c r="B1019" s="45" t="s">
        <v>3462</v>
      </c>
      <c r="C1019" s="146">
        <v>157.8366394042969</v>
      </c>
      <c r="D1019" s="112">
        <f t="shared" si="18"/>
        <v>-0.13355875028866751</v>
      </c>
      <c r="E1019" s="112">
        <v>1.7226101020837128E-2</v>
      </c>
    </row>
    <row r="1020" spans="2:5" x14ac:dyDescent="0.35">
      <c r="B1020" s="45" t="s">
        <v>3777</v>
      </c>
      <c r="C1020" s="146">
        <v>182.16658020019531</v>
      </c>
      <c r="D1020" s="112">
        <f t="shared" si="18"/>
        <v>7.5819011420823895E-2</v>
      </c>
      <c r="E1020" s="112">
        <v>1.7213476245445062E-2</v>
      </c>
    </row>
    <row r="1021" spans="2:5" x14ac:dyDescent="0.35">
      <c r="B1021" s="45" t="s">
        <v>3862</v>
      </c>
      <c r="C1021" s="146">
        <v>169.3282775878906</v>
      </c>
      <c r="D1021" s="112">
        <f t="shared" si="18"/>
        <v>-0.60105101296268981</v>
      </c>
      <c r="E1021" s="112">
        <v>1.7211502959118115E-2</v>
      </c>
    </row>
    <row r="1022" spans="2:5" x14ac:dyDescent="0.35">
      <c r="B1022" s="45" t="s">
        <v>4687</v>
      </c>
      <c r="C1022" s="146">
        <v>424.4359130859375</v>
      </c>
      <c r="D1022" s="112">
        <f t="shared" si="18"/>
        <v>0.33679728809597315</v>
      </c>
      <c r="E1022" s="112">
        <v>1.7203852964445262E-2</v>
      </c>
    </row>
    <row r="1023" spans="2:5" x14ac:dyDescent="0.35">
      <c r="B1023" s="45" t="s">
        <v>4506</v>
      </c>
      <c r="C1023" s="146">
        <v>317.5020751953125</v>
      </c>
      <c r="D1023" s="112">
        <f t="shared" si="18"/>
        <v>5.2306061534758266E-2</v>
      </c>
      <c r="E1023" s="112">
        <v>1.7185343876018645E-2</v>
      </c>
    </row>
    <row r="1024" spans="2:5" x14ac:dyDescent="0.35">
      <c r="B1024" s="45" t="s">
        <v>4563</v>
      </c>
      <c r="C1024" s="146">
        <v>301.72027587890619</v>
      </c>
      <c r="D1024" s="112">
        <f t="shared" si="18"/>
        <v>1.4261296338433205</v>
      </c>
      <c r="E1024" s="112">
        <v>1.7166930266528022E-2</v>
      </c>
    </row>
    <row r="1025" spans="2:5" x14ac:dyDescent="0.35">
      <c r="B1025" s="45" t="s">
        <v>1775</v>
      </c>
      <c r="C1025" s="146">
        <v>124.3628005981445</v>
      </c>
      <c r="D1025" s="112">
        <f t="shared" si="18"/>
        <v>-0.91791432042838161</v>
      </c>
      <c r="E1025" s="112">
        <v>1.7150587259210513E-2</v>
      </c>
    </row>
    <row r="1026" spans="2:5" x14ac:dyDescent="0.35">
      <c r="B1026" s="45" t="s">
        <v>6318</v>
      </c>
      <c r="C1026" s="146">
        <v>1515.036499023438</v>
      </c>
      <c r="D1026" s="112">
        <f t="shared" si="18"/>
        <v>-0.48458580374343685</v>
      </c>
      <c r="E1026" s="112">
        <v>1.7137090908584285E-2</v>
      </c>
    </row>
    <row r="1027" spans="2:5" x14ac:dyDescent="0.35">
      <c r="B1027" s="45" t="s">
        <v>7649</v>
      </c>
      <c r="C1027" s="146">
        <v>2939.454345703125</v>
      </c>
      <c r="D1027" s="112">
        <f t="shared" si="18"/>
        <v>66.774932714127388</v>
      </c>
      <c r="E1027" s="112">
        <v>1.7111027421943942E-2</v>
      </c>
    </row>
    <row r="1028" spans="2:5" x14ac:dyDescent="0.35">
      <c r="B1028" s="45" t="s">
        <v>544</v>
      </c>
      <c r="C1028" s="146">
        <v>43.370819091796882</v>
      </c>
      <c r="D1028" s="112">
        <f t="shared" si="18"/>
        <v>-0.64057374665213274</v>
      </c>
      <c r="E1028" s="112">
        <v>1.7088343749273316E-2</v>
      </c>
    </row>
    <row r="1029" spans="2:5" x14ac:dyDescent="0.35">
      <c r="B1029" s="45" t="s">
        <v>3320</v>
      </c>
      <c r="C1029" s="146">
        <v>120.66680908203119</v>
      </c>
      <c r="D1029" s="112">
        <f t="shared" si="18"/>
        <v>-0.95023433352084985</v>
      </c>
      <c r="E1029" s="112">
        <v>1.703981074464813E-2</v>
      </c>
    </row>
    <row r="1030" spans="2:5" x14ac:dyDescent="0.35">
      <c r="B1030" s="45" t="s">
        <v>7969</v>
      </c>
      <c r="C1030" s="146">
        <v>2424.699951171875</v>
      </c>
      <c r="D1030" s="112">
        <f t="shared" si="18"/>
        <v>18.255469470191795</v>
      </c>
      <c r="E1030" s="112">
        <v>1.7029424878400749E-2</v>
      </c>
    </row>
    <row r="1031" spans="2:5" x14ac:dyDescent="0.35">
      <c r="B1031" s="45" t="s">
        <v>2518</v>
      </c>
      <c r="C1031" s="146">
        <v>125.9226608276367</v>
      </c>
      <c r="D1031" s="112">
        <f t="shared" si="18"/>
        <v>-0.3647536046381753</v>
      </c>
      <c r="E1031" s="112">
        <v>1.7020385346566812E-2</v>
      </c>
    </row>
    <row r="1032" spans="2:5" x14ac:dyDescent="0.35">
      <c r="B1032" s="45" t="s">
        <v>4133</v>
      </c>
      <c r="C1032" s="146">
        <v>198.22648620605469</v>
      </c>
      <c r="D1032" s="112">
        <f t="shared" si="18"/>
        <v>0.92404343569965286</v>
      </c>
      <c r="E1032" s="112">
        <v>1.7000965413278318E-2</v>
      </c>
    </row>
    <row r="1033" spans="2:5" x14ac:dyDescent="0.35">
      <c r="B1033" s="45" t="s">
        <v>2382</v>
      </c>
      <c r="C1033" s="146">
        <v>103.025993347168</v>
      </c>
      <c r="D1033" s="112">
        <f t="shared" ref="D1033:D1096" si="19">(C1033-C1034)/C1034</f>
        <v>-0.49746832955821807</v>
      </c>
      <c r="E1033" s="112">
        <v>1.6999722625957506E-2</v>
      </c>
    </row>
    <row r="1034" spans="2:5" x14ac:dyDescent="0.35">
      <c r="B1034" s="45" t="s">
        <v>3969</v>
      </c>
      <c r="C1034" s="146">
        <v>205.01393127441409</v>
      </c>
      <c r="D1034" s="112">
        <f t="shared" si="19"/>
        <v>6.1516693389341646E-2</v>
      </c>
      <c r="E1034" s="112">
        <v>1.6992113950892812E-2</v>
      </c>
    </row>
    <row r="1035" spans="2:5" x14ac:dyDescent="0.35">
      <c r="B1035" s="45" t="s">
        <v>3110</v>
      </c>
      <c r="C1035" s="146">
        <v>193.1330261230469</v>
      </c>
      <c r="D1035" s="112">
        <f t="shared" si="19"/>
        <v>-0.89789591712287131</v>
      </c>
      <c r="E1035" s="112">
        <v>1.6975645532432432E-2</v>
      </c>
    </row>
    <row r="1036" spans="2:5" x14ac:dyDescent="0.35">
      <c r="B1036" s="45" t="s">
        <v>6455</v>
      </c>
      <c r="C1036" s="146">
        <v>1891.530883789062</v>
      </c>
      <c r="D1036" s="112">
        <f t="shared" si="19"/>
        <v>0.8016909040510255</v>
      </c>
      <c r="E1036" s="112">
        <v>1.6955224930667461E-2</v>
      </c>
    </row>
    <row r="1037" spans="2:5" x14ac:dyDescent="0.35">
      <c r="B1037" s="45" t="s">
        <v>5903</v>
      </c>
      <c r="C1037" s="146">
        <v>1049.8642578125</v>
      </c>
      <c r="D1037" s="112">
        <f t="shared" si="19"/>
        <v>8.789582028485496</v>
      </c>
      <c r="E1037" s="112">
        <v>1.6953786093307548E-2</v>
      </c>
    </row>
    <row r="1038" spans="2:5" x14ac:dyDescent="0.35">
      <c r="B1038" s="45" t="s">
        <v>2254</v>
      </c>
      <c r="C1038" s="146">
        <v>107.2430114746094</v>
      </c>
      <c r="D1038" s="112">
        <f t="shared" si="19"/>
        <v>-0.27671480144404315</v>
      </c>
      <c r="E1038" s="112">
        <v>1.6940328741752789E-2</v>
      </c>
    </row>
    <row r="1039" spans="2:5" x14ac:dyDescent="0.35">
      <c r="B1039" s="45" t="s">
        <v>3504</v>
      </c>
      <c r="C1039" s="146">
        <v>148.2720947265625</v>
      </c>
      <c r="D1039" s="112">
        <f t="shared" si="19"/>
        <v>-0.93374346568730349</v>
      </c>
      <c r="E1039" s="112">
        <v>1.6924497137180396E-2</v>
      </c>
    </row>
    <row r="1040" spans="2:5" x14ac:dyDescent="0.35">
      <c r="B1040" s="45" t="s">
        <v>6979</v>
      </c>
      <c r="C1040" s="146">
        <v>2237.8486328125</v>
      </c>
      <c r="D1040" s="112">
        <f t="shared" si="19"/>
        <v>11.640275897566463</v>
      </c>
      <c r="E1040" s="112">
        <v>1.6918525063267378E-2</v>
      </c>
    </row>
    <row r="1041" spans="2:5" x14ac:dyDescent="0.35">
      <c r="B1041" s="45" t="s">
        <v>4118</v>
      </c>
      <c r="C1041" s="146">
        <v>177.04112243652341</v>
      </c>
      <c r="D1041" s="112">
        <f t="shared" si="19"/>
        <v>-0.22839922676106855</v>
      </c>
      <c r="E1041" s="112">
        <v>1.6894862311346223E-2</v>
      </c>
    </row>
    <row r="1042" spans="2:5" x14ac:dyDescent="0.35">
      <c r="B1042" s="45" t="s">
        <v>4253</v>
      </c>
      <c r="C1042" s="146">
        <v>229.446533203125</v>
      </c>
      <c r="D1042" s="112">
        <f t="shared" si="19"/>
        <v>1.491447077323047</v>
      </c>
      <c r="E1042" s="112">
        <v>1.6891741561263884E-2</v>
      </c>
    </row>
    <row r="1043" spans="2:5" x14ac:dyDescent="0.35">
      <c r="B1043" s="45" t="s">
        <v>1150</v>
      </c>
      <c r="C1043" s="146">
        <v>92.093681335449219</v>
      </c>
      <c r="D1043" s="112">
        <f t="shared" si="19"/>
        <v>-0.96376434368356789</v>
      </c>
      <c r="E1043" s="112">
        <v>1.6890663535967267E-2</v>
      </c>
    </row>
    <row r="1044" spans="2:5" x14ac:dyDescent="0.35">
      <c r="B1044" s="45" t="s">
        <v>7914</v>
      </c>
      <c r="C1044" s="146">
        <v>2541.52099609375</v>
      </c>
      <c r="D1044" s="112">
        <f t="shared" si="19"/>
        <v>34.904310568473548</v>
      </c>
      <c r="E1044" s="112">
        <v>1.6871752332733046E-2</v>
      </c>
    </row>
    <row r="1045" spans="2:5" x14ac:dyDescent="0.35">
      <c r="B1045" s="45" t="s">
        <v>927</v>
      </c>
      <c r="C1045" s="146">
        <v>70.785957336425781</v>
      </c>
      <c r="D1045" s="112">
        <f t="shared" si="19"/>
        <v>0.63904517990212273</v>
      </c>
      <c r="E1045" s="112">
        <v>1.6865305630372061E-2</v>
      </c>
    </row>
    <row r="1046" spans="2:5" x14ac:dyDescent="0.35">
      <c r="B1046" s="45" t="s">
        <v>520</v>
      </c>
      <c r="C1046" s="146">
        <v>43.187313079833977</v>
      </c>
      <c r="D1046" s="112">
        <f t="shared" si="19"/>
        <v>-0.6196189461317051</v>
      </c>
      <c r="E1046" s="112">
        <v>1.6839705743005032E-2</v>
      </c>
    </row>
    <row r="1047" spans="2:5" x14ac:dyDescent="0.35">
      <c r="B1047" s="45" t="s">
        <v>3005</v>
      </c>
      <c r="C1047" s="146">
        <v>113.53697204589839</v>
      </c>
      <c r="D1047" s="112">
        <f t="shared" si="19"/>
        <v>-0.82288055111664804</v>
      </c>
      <c r="E1047" s="112">
        <v>1.6818915439564742E-2</v>
      </c>
    </row>
    <row r="1048" spans="2:5" x14ac:dyDescent="0.35">
      <c r="B1048" s="45" t="s">
        <v>5243</v>
      </c>
      <c r="C1048" s="146">
        <v>641.01922607421875</v>
      </c>
      <c r="D1048" s="112">
        <f t="shared" si="19"/>
        <v>-0.33272121132682608</v>
      </c>
      <c r="E1048" s="112">
        <v>1.6817515760611999E-2</v>
      </c>
    </row>
    <row r="1049" spans="2:5" x14ac:dyDescent="0.35">
      <c r="B1049" s="45" t="s">
        <v>5865</v>
      </c>
      <c r="C1049" s="146">
        <v>960.64678955078125</v>
      </c>
      <c r="D1049" s="112">
        <f t="shared" si="19"/>
        <v>-0.65164479875602388</v>
      </c>
      <c r="E1049" s="112">
        <v>1.6811407807461626E-2</v>
      </c>
    </row>
    <row r="1050" spans="2:5" x14ac:dyDescent="0.35">
      <c r="B1050" s="45" t="s">
        <v>7636</v>
      </c>
      <c r="C1050" s="146">
        <v>2757.66455078125</v>
      </c>
      <c r="D1050" s="112">
        <f t="shared" si="19"/>
        <v>18.585413623936979</v>
      </c>
      <c r="E1050" s="112">
        <v>1.6802079515019878E-2</v>
      </c>
    </row>
    <row r="1051" spans="2:5" x14ac:dyDescent="0.35">
      <c r="B1051" s="45" t="s">
        <v>3410</v>
      </c>
      <c r="C1051" s="146">
        <v>140.80195617675781</v>
      </c>
      <c r="D1051" s="112">
        <f t="shared" si="19"/>
        <v>-0.92444843309948987</v>
      </c>
      <c r="E1051" s="112">
        <v>1.6790222872784612E-2</v>
      </c>
    </row>
    <row r="1052" spans="2:5" x14ac:dyDescent="0.35">
      <c r="B1052" s="45" t="s">
        <v>6453</v>
      </c>
      <c r="C1052" s="146">
        <v>1863.653686523438</v>
      </c>
      <c r="D1052" s="112">
        <f t="shared" si="19"/>
        <v>1.5725794146647327</v>
      </c>
      <c r="E1052" s="112">
        <v>1.6787019695113013E-2</v>
      </c>
    </row>
    <row r="1053" spans="2:5" x14ac:dyDescent="0.35">
      <c r="B1053" s="45" t="s">
        <v>5544</v>
      </c>
      <c r="C1053" s="146">
        <v>724.42999267578125</v>
      </c>
      <c r="D1053" s="112">
        <f t="shared" si="19"/>
        <v>2.1345708120771865</v>
      </c>
      <c r="E1053" s="112">
        <v>1.6775205512779657E-2</v>
      </c>
    </row>
    <row r="1054" spans="2:5" x14ac:dyDescent="0.35">
      <c r="B1054" s="45" t="s">
        <v>4220</v>
      </c>
      <c r="C1054" s="146">
        <v>231.10978698730469</v>
      </c>
      <c r="D1054" s="112">
        <f t="shared" si="19"/>
        <v>1.5402947803152287</v>
      </c>
      <c r="E1054" s="112">
        <v>1.676369974974971E-2</v>
      </c>
    </row>
    <row r="1055" spans="2:5" x14ac:dyDescent="0.35">
      <c r="B1055" s="45" t="s">
        <v>2794</v>
      </c>
      <c r="C1055" s="146">
        <v>90.977546691894531</v>
      </c>
      <c r="D1055" s="112">
        <f t="shared" si="19"/>
        <v>-0.6988197539904345</v>
      </c>
      <c r="E1055" s="112">
        <v>1.675600628337446E-2</v>
      </c>
    </row>
    <row r="1056" spans="2:5" x14ac:dyDescent="0.35">
      <c r="B1056" s="45" t="s">
        <v>4539</v>
      </c>
      <c r="C1056" s="146">
        <v>302.07009887695313</v>
      </c>
      <c r="D1056" s="112">
        <f t="shared" si="19"/>
        <v>-0.35827302616223888</v>
      </c>
      <c r="E1056" s="112">
        <v>1.6747276248703803E-2</v>
      </c>
    </row>
    <row r="1057" spans="2:5" x14ac:dyDescent="0.35">
      <c r="B1057" s="45" t="s">
        <v>5024</v>
      </c>
      <c r="C1057" s="146">
        <v>470.71435546875</v>
      </c>
      <c r="D1057" s="112">
        <f t="shared" si="19"/>
        <v>1.9402794761989639</v>
      </c>
      <c r="E1057" s="112">
        <v>1.6701815999422581E-2</v>
      </c>
    </row>
    <row r="1058" spans="2:5" x14ac:dyDescent="0.35">
      <c r="B1058" s="45" t="s">
        <v>3238</v>
      </c>
      <c r="C1058" s="146">
        <v>160.0917053222656</v>
      </c>
      <c r="D1058" s="112">
        <f t="shared" si="19"/>
        <v>-0.79284335091557667</v>
      </c>
      <c r="E1058" s="112">
        <v>1.6691667829511269E-2</v>
      </c>
    </row>
    <row r="1059" spans="2:5" x14ac:dyDescent="0.35">
      <c r="B1059" s="45" t="s">
        <v>5618</v>
      </c>
      <c r="C1059" s="146">
        <v>772.8050537109375</v>
      </c>
      <c r="D1059" s="112">
        <f t="shared" si="19"/>
        <v>2.7834729043063566</v>
      </c>
      <c r="E1059" s="112">
        <v>1.6689211335918996E-2</v>
      </c>
    </row>
    <row r="1060" spans="2:5" x14ac:dyDescent="0.35">
      <c r="B1060" s="45" t="s">
        <v>3985</v>
      </c>
      <c r="C1060" s="146">
        <v>204.25811767578119</v>
      </c>
      <c r="D1060" s="112">
        <f t="shared" si="19"/>
        <v>0.33844812024481885</v>
      </c>
      <c r="E1060" s="112">
        <v>1.6678721105896081E-2</v>
      </c>
    </row>
    <row r="1061" spans="2:5" x14ac:dyDescent="0.35">
      <c r="B1061" s="45" t="s">
        <v>3523</v>
      </c>
      <c r="C1061" s="146">
        <v>152.60816955566409</v>
      </c>
      <c r="D1061" s="112">
        <f t="shared" si="19"/>
        <v>-0.93674901331453664</v>
      </c>
      <c r="E1061" s="112">
        <v>1.6674602451730827E-2</v>
      </c>
    </row>
    <row r="1062" spans="2:5" x14ac:dyDescent="0.35">
      <c r="B1062" s="45" t="s">
        <v>7199</v>
      </c>
      <c r="C1062" s="146">
        <v>2412.73974609375</v>
      </c>
      <c r="D1062" s="112">
        <f t="shared" si="19"/>
        <v>0.24938409952107235</v>
      </c>
      <c r="E1062" s="112">
        <v>1.6670898259477981E-2</v>
      </c>
    </row>
    <row r="1063" spans="2:5" x14ac:dyDescent="0.35">
      <c r="B1063" s="45" t="s">
        <v>7028</v>
      </c>
      <c r="C1063" s="146">
        <v>1931.143310546875</v>
      </c>
      <c r="D1063" s="112">
        <f t="shared" si="19"/>
        <v>12.71661509725609</v>
      </c>
      <c r="E1063" s="112">
        <v>1.6656797809152191E-2</v>
      </c>
    </row>
    <row r="1064" spans="2:5" x14ac:dyDescent="0.35">
      <c r="B1064" s="45" t="s">
        <v>1598</v>
      </c>
      <c r="C1064" s="146">
        <v>140.78861999511719</v>
      </c>
      <c r="D1064" s="112">
        <f t="shared" si="19"/>
        <v>-0.15386702722471227</v>
      </c>
      <c r="E1064" s="112">
        <v>1.6631856052859832E-2</v>
      </c>
    </row>
    <row r="1065" spans="2:5" x14ac:dyDescent="0.35">
      <c r="B1065" s="45" t="s">
        <v>3819</v>
      </c>
      <c r="C1065" s="146">
        <v>166.3906555175781</v>
      </c>
      <c r="D1065" s="112">
        <f t="shared" si="19"/>
        <v>-0.14264548878449643</v>
      </c>
      <c r="E1065" s="112">
        <v>1.6618557600638881E-2</v>
      </c>
    </row>
    <row r="1066" spans="2:5" x14ac:dyDescent="0.35">
      <c r="B1066" s="45" t="s">
        <v>3881</v>
      </c>
      <c r="C1066" s="146">
        <v>194.07450866699219</v>
      </c>
      <c r="D1066" s="112">
        <f t="shared" si="19"/>
        <v>0.74152173402553967</v>
      </c>
      <c r="E1066" s="112">
        <v>1.6592799931581536E-2</v>
      </c>
    </row>
    <row r="1067" spans="2:5" x14ac:dyDescent="0.35">
      <c r="B1067" s="45" t="s">
        <v>2127</v>
      </c>
      <c r="C1067" s="146">
        <v>111.4396133422852</v>
      </c>
      <c r="D1067" s="112">
        <f t="shared" si="19"/>
        <v>-0.94806133097028822</v>
      </c>
      <c r="E1067" s="112">
        <v>1.6587865738083775E-2</v>
      </c>
    </row>
    <row r="1068" spans="2:5" x14ac:dyDescent="0.35">
      <c r="B1068" s="45" t="s">
        <v>8030</v>
      </c>
      <c r="C1068" s="146">
        <v>2145.60009765625</v>
      </c>
      <c r="D1068" s="112">
        <f t="shared" si="19"/>
        <v>12.48177606092464</v>
      </c>
      <c r="E1068" s="112">
        <v>1.6582961423562102E-2</v>
      </c>
    </row>
    <row r="1069" spans="2:5" x14ac:dyDescent="0.35">
      <c r="B1069" s="45" t="s">
        <v>3227</v>
      </c>
      <c r="C1069" s="146">
        <v>159.14817810058591</v>
      </c>
      <c r="D1069" s="112">
        <f t="shared" si="19"/>
        <v>0.48569281720736451</v>
      </c>
      <c r="E1069" s="112">
        <v>1.6573269024683004E-2</v>
      </c>
    </row>
    <row r="1070" spans="2:5" x14ac:dyDescent="0.35">
      <c r="B1070" s="45" t="s">
        <v>2388</v>
      </c>
      <c r="C1070" s="146">
        <v>107.1205139160156</v>
      </c>
      <c r="D1070" s="112">
        <f t="shared" si="19"/>
        <v>4.5091097584957759E-2</v>
      </c>
      <c r="E1070" s="112">
        <v>1.6571479915354657E-2</v>
      </c>
    </row>
    <row r="1071" spans="2:5" x14ac:dyDescent="0.35">
      <c r="B1071" s="45" t="s">
        <v>2205</v>
      </c>
      <c r="C1071" s="146">
        <v>102.4987335205078</v>
      </c>
      <c r="D1071" s="112">
        <f t="shared" si="19"/>
        <v>-0.90298410913036098</v>
      </c>
      <c r="E1071" s="112">
        <v>1.655533629138177E-2</v>
      </c>
    </row>
    <row r="1072" spans="2:5" x14ac:dyDescent="0.35">
      <c r="B1072" s="45" t="s">
        <v>5931</v>
      </c>
      <c r="C1072" s="146">
        <v>1056.514892578125</v>
      </c>
      <c r="D1072" s="112">
        <f t="shared" si="19"/>
        <v>7.5442720138396959</v>
      </c>
      <c r="E1072" s="112">
        <v>1.654537572434292E-2</v>
      </c>
    </row>
    <row r="1073" spans="2:5" x14ac:dyDescent="0.35">
      <c r="B1073" s="45" t="s">
        <v>3045</v>
      </c>
      <c r="C1073" s="146">
        <v>123.65183258056641</v>
      </c>
      <c r="D1073" s="112">
        <f t="shared" si="19"/>
        <v>1.6218121705404036</v>
      </c>
      <c r="E1073" s="112">
        <v>1.6522535948007809E-2</v>
      </c>
    </row>
    <row r="1074" spans="2:5" x14ac:dyDescent="0.35">
      <c r="B1074" s="45" t="s">
        <v>590</v>
      </c>
      <c r="C1074" s="146">
        <v>47.162734985351563</v>
      </c>
      <c r="D1074" s="112">
        <f t="shared" si="19"/>
        <v>-0.51914561087667965</v>
      </c>
      <c r="E1074" s="112">
        <v>1.6520371348026423E-2</v>
      </c>
    </row>
    <row r="1075" spans="2:5" x14ac:dyDescent="0.35">
      <c r="B1075" s="45" t="s">
        <v>1713</v>
      </c>
      <c r="C1075" s="146">
        <v>98.08111572265625</v>
      </c>
      <c r="D1075" s="112">
        <f t="shared" si="19"/>
        <v>-0.13688157735900064</v>
      </c>
      <c r="E1075" s="112">
        <v>1.6517143982441723E-2</v>
      </c>
    </row>
    <row r="1076" spans="2:5" x14ac:dyDescent="0.35">
      <c r="B1076" s="45" t="s">
        <v>2996</v>
      </c>
      <c r="C1076" s="146">
        <v>113.63575744628911</v>
      </c>
      <c r="D1076" s="112">
        <f t="shared" si="19"/>
        <v>-0.62347088813698881</v>
      </c>
      <c r="E1076" s="112">
        <v>1.6504197606492223E-2</v>
      </c>
    </row>
    <row r="1077" spans="2:5" x14ac:dyDescent="0.35">
      <c r="B1077" s="45" t="s">
        <v>4490</v>
      </c>
      <c r="C1077" s="146">
        <v>301.79806518554688</v>
      </c>
      <c r="D1077" s="112">
        <f t="shared" si="19"/>
        <v>-0.88317758853055217</v>
      </c>
      <c r="E1077" s="112">
        <v>1.6496332703555588E-2</v>
      </c>
    </row>
    <row r="1078" spans="2:5" x14ac:dyDescent="0.35">
      <c r="B1078" s="45" t="s">
        <v>7915</v>
      </c>
      <c r="C1078" s="146">
        <v>2583.391845703125</v>
      </c>
      <c r="D1078" s="112">
        <f t="shared" si="19"/>
        <v>19.939322959470839</v>
      </c>
      <c r="E1078" s="112">
        <v>1.6474721111385419E-2</v>
      </c>
    </row>
    <row r="1079" spans="2:5" x14ac:dyDescent="0.35">
      <c r="B1079" s="45" t="s">
        <v>1899</v>
      </c>
      <c r="C1079" s="146">
        <v>123.37513732910161</v>
      </c>
      <c r="D1079" s="112">
        <f t="shared" si="19"/>
        <v>-0.740492068997192</v>
      </c>
      <c r="E1079" s="112">
        <v>1.6462632754043315E-2</v>
      </c>
    </row>
    <row r="1080" spans="2:5" x14ac:dyDescent="0.35">
      <c r="B1080" s="45" t="s">
        <v>4980</v>
      </c>
      <c r="C1080" s="146">
        <v>475.41952514648438</v>
      </c>
      <c r="D1080" s="112">
        <f t="shared" si="19"/>
        <v>1.4565093042660284</v>
      </c>
      <c r="E1080" s="112">
        <v>1.644524297427612E-2</v>
      </c>
    </row>
    <row r="1081" spans="2:5" x14ac:dyDescent="0.35">
      <c r="B1081" s="45" t="s">
        <v>4159</v>
      </c>
      <c r="C1081" s="146">
        <v>193.53459167480469</v>
      </c>
      <c r="D1081" s="112">
        <f t="shared" si="19"/>
        <v>-0.7557530925915299</v>
      </c>
      <c r="E1081" s="112">
        <v>1.6445140338297037E-2</v>
      </c>
    </row>
    <row r="1082" spans="2:5" x14ac:dyDescent="0.35">
      <c r="B1082" s="45" t="s">
        <v>5317</v>
      </c>
      <c r="C1082" s="146">
        <v>792.37274169921875</v>
      </c>
      <c r="D1082" s="112">
        <f t="shared" si="19"/>
        <v>6.5977491300194844</v>
      </c>
      <c r="E1082" s="112">
        <v>1.643809489658192E-2</v>
      </c>
    </row>
    <row r="1083" spans="2:5" x14ac:dyDescent="0.35">
      <c r="B1083" s="45" t="s">
        <v>2384</v>
      </c>
      <c r="C1083" s="146">
        <v>104.2904586791992</v>
      </c>
      <c r="D1083" s="112">
        <f t="shared" si="19"/>
        <v>-0.2072480051814132</v>
      </c>
      <c r="E1083" s="112">
        <v>1.6431778088012623E-2</v>
      </c>
    </row>
    <row r="1084" spans="2:5" x14ac:dyDescent="0.35">
      <c r="B1084" s="45" t="s">
        <v>1344</v>
      </c>
      <c r="C1084" s="146">
        <v>131.5549621582031</v>
      </c>
      <c r="D1084" s="112">
        <f t="shared" si="19"/>
        <v>-0.6561394224970758</v>
      </c>
      <c r="E1084" s="112">
        <v>1.6427612366209991E-2</v>
      </c>
    </row>
    <row r="1085" spans="2:5" x14ac:dyDescent="0.35">
      <c r="B1085" s="45" t="s">
        <v>4776</v>
      </c>
      <c r="C1085" s="146">
        <v>382.582275390625</v>
      </c>
      <c r="D1085" s="112">
        <f t="shared" si="19"/>
        <v>-0.38043876742637911</v>
      </c>
      <c r="E1085" s="112">
        <v>1.6424929946984211E-2</v>
      </c>
    </row>
    <row r="1086" spans="2:5" x14ac:dyDescent="0.35">
      <c r="B1086" s="45" t="s">
        <v>5175</v>
      </c>
      <c r="C1086" s="146">
        <v>617.50518798828125</v>
      </c>
      <c r="D1086" s="112">
        <f t="shared" si="19"/>
        <v>7.9329947363988875</v>
      </c>
      <c r="E1086" s="112">
        <v>1.6422470347829059E-2</v>
      </c>
    </row>
    <row r="1087" spans="2:5" x14ac:dyDescent="0.35">
      <c r="B1087" s="45" t="s">
        <v>2684</v>
      </c>
      <c r="C1087" s="146">
        <v>69.126335144042969</v>
      </c>
      <c r="D1087" s="112">
        <f t="shared" si="19"/>
        <v>-0.96887771417262458</v>
      </c>
      <c r="E1087" s="112">
        <v>1.6416413923511598E-2</v>
      </c>
    </row>
    <row r="1088" spans="2:5" x14ac:dyDescent="0.35">
      <c r="B1088" s="45" t="s">
        <v>6956</v>
      </c>
      <c r="C1088" s="146">
        <v>2221.1201171875</v>
      </c>
      <c r="D1088" s="112">
        <f t="shared" si="19"/>
        <v>2.2485789911995786</v>
      </c>
      <c r="E1088" s="112">
        <v>1.6397618393789965E-2</v>
      </c>
    </row>
    <row r="1089" spans="2:5" x14ac:dyDescent="0.35">
      <c r="B1089" s="45" t="s">
        <v>5230</v>
      </c>
      <c r="C1089" s="146">
        <v>683.72052001953125</v>
      </c>
      <c r="D1089" s="112">
        <f t="shared" si="19"/>
        <v>2.1062872143759495</v>
      </c>
      <c r="E1089" s="112">
        <v>1.6381300962751994E-2</v>
      </c>
    </row>
    <row r="1090" spans="2:5" x14ac:dyDescent="0.35">
      <c r="B1090" s="45" t="s">
        <v>4341</v>
      </c>
      <c r="C1090" s="146">
        <v>220.10859680175781</v>
      </c>
      <c r="D1090" s="112">
        <f t="shared" si="19"/>
        <v>0.87191319224356378</v>
      </c>
      <c r="E1090" s="112">
        <v>1.6367669797259083E-2</v>
      </c>
    </row>
    <row r="1091" spans="2:5" x14ac:dyDescent="0.35">
      <c r="B1091" s="45" t="s">
        <v>2434</v>
      </c>
      <c r="C1091" s="146">
        <v>117.584831237793</v>
      </c>
      <c r="D1091" s="112">
        <f t="shared" si="19"/>
        <v>2.1878392375038729</v>
      </c>
      <c r="E1091" s="112">
        <v>1.6367642533752613E-2</v>
      </c>
    </row>
    <row r="1092" spans="2:5" x14ac:dyDescent="0.35">
      <c r="B1092" s="45" t="s">
        <v>484</v>
      </c>
      <c r="C1092" s="146">
        <v>36.885433197021477</v>
      </c>
      <c r="D1092" s="112">
        <f t="shared" si="19"/>
        <v>-0.98240900780647278</v>
      </c>
      <c r="E1092" s="112">
        <v>1.6360284050840664E-2</v>
      </c>
    </row>
    <row r="1093" spans="2:5" x14ac:dyDescent="0.35">
      <c r="B1093" s="45" t="s">
        <v>6556</v>
      </c>
      <c r="C1093" s="146">
        <v>2096.83642578125</v>
      </c>
      <c r="D1093" s="112">
        <f t="shared" si="19"/>
        <v>25.766734191417086</v>
      </c>
      <c r="E1093" s="112">
        <v>1.6359225598788222E-2</v>
      </c>
    </row>
    <row r="1094" spans="2:5" x14ac:dyDescent="0.35">
      <c r="B1094" s="45" t="s">
        <v>847</v>
      </c>
      <c r="C1094" s="146">
        <v>78.33740234375</v>
      </c>
      <c r="D1094" s="112">
        <f t="shared" si="19"/>
        <v>-0.57496510420719893</v>
      </c>
      <c r="E1094" s="112">
        <v>1.6352664428636688E-2</v>
      </c>
    </row>
    <row r="1095" spans="2:5" x14ac:dyDescent="0.35">
      <c r="B1095" s="45" t="s">
        <v>3102</v>
      </c>
      <c r="C1095" s="146">
        <v>184.30816650390619</v>
      </c>
      <c r="D1095" s="112">
        <f t="shared" si="19"/>
        <v>-0.74932025531652779</v>
      </c>
      <c r="E1095" s="112">
        <v>1.6351820654942714E-2</v>
      </c>
    </row>
    <row r="1096" spans="2:5" x14ac:dyDescent="0.35">
      <c r="B1096" s="45" t="s">
        <v>5563</v>
      </c>
      <c r="C1096" s="146">
        <v>735.23358154296875</v>
      </c>
      <c r="D1096" s="112">
        <f t="shared" si="19"/>
        <v>2.8210425954587222</v>
      </c>
      <c r="E1096" s="112">
        <v>1.634529966537401E-2</v>
      </c>
    </row>
    <row r="1097" spans="2:5" x14ac:dyDescent="0.35">
      <c r="B1097" s="45" t="s">
        <v>3948</v>
      </c>
      <c r="C1097" s="146">
        <v>192.41700744628909</v>
      </c>
      <c r="D1097" s="112">
        <f t="shared" ref="D1097:D1160" si="20">(C1097-C1098)/C1098</f>
        <v>0.2775288788444556</v>
      </c>
      <c r="E1097" s="112">
        <v>1.6342327213420212E-2</v>
      </c>
    </row>
    <row r="1098" spans="2:5" x14ac:dyDescent="0.35">
      <c r="B1098" s="45" t="s">
        <v>1362</v>
      </c>
      <c r="C1098" s="146">
        <v>150.61656188964841</v>
      </c>
      <c r="D1098" s="112">
        <f t="shared" si="20"/>
        <v>-0.93250199318242444</v>
      </c>
      <c r="E1098" s="112">
        <v>1.6330488183833081E-2</v>
      </c>
    </row>
    <row r="1099" spans="2:5" x14ac:dyDescent="0.35">
      <c r="B1099" s="45" t="s">
        <v>6731</v>
      </c>
      <c r="C1099" s="146">
        <v>2231.42236328125</v>
      </c>
      <c r="D1099" s="112">
        <f t="shared" si="20"/>
        <v>13.515204744011545</v>
      </c>
      <c r="E1099" s="112">
        <v>1.6313557083995175E-2</v>
      </c>
    </row>
    <row r="1100" spans="2:5" x14ac:dyDescent="0.35">
      <c r="B1100" s="45" t="s">
        <v>3662</v>
      </c>
      <c r="C1100" s="146">
        <v>153.72999572753909</v>
      </c>
      <c r="D1100" s="112">
        <f t="shared" si="20"/>
        <v>-0.93795227465012321</v>
      </c>
      <c r="E1100" s="112">
        <v>1.6296495504976798E-2</v>
      </c>
    </row>
    <row r="1101" spans="2:5" x14ac:dyDescent="0.35">
      <c r="B1101" s="45" t="s">
        <v>7123</v>
      </c>
      <c r="C1101" s="146">
        <v>2477.60888671875</v>
      </c>
      <c r="D1101" s="112">
        <f t="shared" si="20"/>
        <v>31.167119770053414</v>
      </c>
      <c r="E1101" s="112">
        <v>1.629389253425589E-2</v>
      </c>
    </row>
    <row r="1102" spans="2:5" x14ac:dyDescent="0.35">
      <c r="B1102" s="45" t="s">
        <v>902</v>
      </c>
      <c r="C1102" s="146">
        <v>77.023025512695313</v>
      </c>
      <c r="D1102" s="112">
        <f t="shared" si="20"/>
        <v>-0.95965780760146369</v>
      </c>
      <c r="E1102" s="112">
        <v>1.6273667313576008E-2</v>
      </c>
    </row>
    <row r="1103" spans="2:5" x14ac:dyDescent="0.35">
      <c r="B1103" s="45" t="s">
        <v>7038</v>
      </c>
      <c r="C1103" s="146">
        <v>1909.242431640625</v>
      </c>
      <c r="D1103" s="112">
        <f t="shared" si="20"/>
        <v>5.4305844002397414</v>
      </c>
      <c r="E1103" s="112">
        <v>1.6245818925890512E-2</v>
      </c>
    </row>
    <row r="1104" spans="2:5" x14ac:dyDescent="0.35">
      <c r="B1104" s="45" t="s">
        <v>4489</v>
      </c>
      <c r="C1104" s="146">
        <v>296.90029907226563</v>
      </c>
      <c r="D1104" s="112">
        <f t="shared" si="20"/>
        <v>0.65486755468736868</v>
      </c>
      <c r="E1104" s="112">
        <v>1.6232428318003925E-2</v>
      </c>
    </row>
    <row r="1105" spans="2:5" x14ac:dyDescent="0.35">
      <c r="B1105" s="45" t="s">
        <v>3690</v>
      </c>
      <c r="C1105" s="146">
        <v>179.4103088378906</v>
      </c>
      <c r="D1105" s="112">
        <f t="shared" si="20"/>
        <v>0.37111089887628668</v>
      </c>
      <c r="E1105" s="112">
        <v>1.6228160358192748E-2</v>
      </c>
    </row>
    <row r="1106" spans="2:5" x14ac:dyDescent="0.35">
      <c r="B1106" s="45" t="s">
        <v>1576</v>
      </c>
      <c r="C1106" s="146">
        <v>130.85032653808591</v>
      </c>
      <c r="D1106" s="112">
        <f t="shared" si="20"/>
        <v>-0.8168040773823867</v>
      </c>
      <c r="E1106" s="112">
        <v>1.6226018796741442E-2</v>
      </c>
    </row>
    <row r="1107" spans="2:5" x14ac:dyDescent="0.35">
      <c r="B1107" s="45" t="s">
        <v>5542</v>
      </c>
      <c r="C1107" s="146">
        <v>714.264404296875</v>
      </c>
      <c r="D1107" s="112">
        <f t="shared" si="20"/>
        <v>2.6381489148282022</v>
      </c>
      <c r="E1107" s="112">
        <v>1.621787974327675E-2</v>
      </c>
    </row>
    <row r="1108" spans="2:5" x14ac:dyDescent="0.35">
      <c r="B1108" s="45" t="s">
        <v>4167</v>
      </c>
      <c r="C1108" s="146">
        <v>196.3263244628906</v>
      </c>
      <c r="D1108" s="112">
        <f t="shared" si="20"/>
        <v>1.0911443339793507</v>
      </c>
      <c r="E1108" s="112">
        <v>1.6207582925961247E-2</v>
      </c>
    </row>
    <row r="1109" spans="2:5" x14ac:dyDescent="0.35">
      <c r="B1109" s="45" t="s">
        <v>2600</v>
      </c>
      <c r="C1109" s="146">
        <v>93.884635925292969</v>
      </c>
      <c r="D1109" s="112">
        <f t="shared" si="20"/>
        <v>-0.27969527648940123</v>
      </c>
      <c r="E1109" s="112">
        <v>1.6198533860754344E-2</v>
      </c>
    </row>
    <row r="1110" spans="2:5" x14ac:dyDescent="0.35">
      <c r="B1110" s="45" t="s">
        <v>3057</v>
      </c>
      <c r="C1110" s="146">
        <v>130.34016418457031</v>
      </c>
      <c r="D1110" s="112">
        <f t="shared" si="20"/>
        <v>-0.82213291173716596</v>
      </c>
      <c r="E1110" s="112">
        <v>1.6182961096558361E-2</v>
      </c>
    </row>
    <row r="1111" spans="2:5" x14ac:dyDescent="0.35">
      <c r="B1111" s="45" t="s">
        <v>5722</v>
      </c>
      <c r="C1111" s="146">
        <v>732.7952880859375</v>
      </c>
      <c r="D1111" s="112">
        <f t="shared" si="20"/>
        <v>-0.48371592562899091</v>
      </c>
      <c r="E1111" s="112">
        <v>1.6176652187039332E-2</v>
      </c>
    </row>
    <row r="1112" spans="2:5" x14ac:dyDescent="0.35">
      <c r="B1112" s="45" t="s">
        <v>6092</v>
      </c>
      <c r="C1112" s="146">
        <v>1419.364501953125</v>
      </c>
      <c r="D1112" s="112">
        <f t="shared" si="20"/>
        <v>6.3892319484495275</v>
      </c>
      <c r="E1112" s="112">
        <v>1.6174815745987975E-2</v>
      </c>
    </row>
    <row r="1113" spans="2:5" x14ac:dyDescent="0.35">
      <c r="B1113" s="45" t="s">
        <v>3929</v>
      </c>
      <c r="C1113" s="146">
        <v>192.08552551269531</v>
      </c>
      <c r="D1113" s="112">
        <f t="shared" si="20"/>
        <v>0.81253032188441898</v>
      </c>
      <c r="E1113" s="112">
        <v>1.6173183412775963E-2</v>
      </c>
    </row>
    <row r="1114" spans="2:5" x14ac:dyDescent="0.35">
      <c r="B1114" s="45" t="s">
        <v>2385</v>
      </c>
      <c r="C1114" s="146">
        <v>105.976448059082</v>
      </c>
      <c r="D1114" s="112">
        <f t="shared" si="20"/>
        <v>0.23298684714731824</v>
      </c>
      <c r="E1114" s="112">
        <v>1.6166285978940372E-2</v>
      </c>
    </row>
    <row r="1115" spans="2:5" x14ac:dyDescent="0.35">
      <c r="B1115" s="45" t="s">
        <v>1065</v>
      </c>
      <c r="C1115" s="146">
        <v>85.950996398925781</v>
      </c>
      <c r="D1115" s="112">
        <f t="shared" si="20"/>
        <v>-0.33195168748218096</v>
      </c>
      <c r="E1115" s="112">
        <v>1.6146287657195398E-2</v>
      </c>
    </row>
    <row r="1116" spans="2:5" x14ac:dyDescent="0.35">
      <c r="B1116" s="45" t="s">
        <v>3052</v>
      </c>
      <c r="C1116" s="146">
        <v>128.65985107421881</v>
      </c>
      <c r="D1116" s="112">
        <f t="shared" si="20"/>
        <v>-0.93576176607291373</v>
      </c>
      <c r="E1116" s="112">
        <v>1.6133327902292053E-2</v>
      </c>
    </row>
    <row r="1117" spans="2:5" x14ac:dyDescent="0.35">
      <c r="B1117" s="45" t="s">
        <v>6771</v>
      </c>
      <c r="C1117" s="146">
        <v>2002.854736328125</v>
      </c>
      <c r="D1117" s="112">
        <f t="shared" si="20"/>
        <v>17.23640764447844</v>
      </c>
      <c r="E1117" s="112">
        <v>1.6119423024710807E-2</v>
      </c>
    </row>
    <row r="1118" spans="2:5" x14ac:dyDescent="0.35">
      <c r="B1118" s="45" t="s">
        <v>2492</v>
      </c>
      <c r="C1118" s="146">
        <v>109.827262878418</v>
      </c>
      <c r="D1118" s="112">
        <f t="shared" si="20"/>
        <v>-0.8057356493855401</v>
      </c>
      <c r="E1118" s="112">
        <v>1.6106116833210449E-2</v>
      </c>
    </row>
    <row r="1119" spans="2:5" x14ac:dyDescent="0.35">
      <c r="B1119" s="45" t="s">
        <v>4897</v>
      </c>
      <c r="C1119" s="146">
        <v>565.34954833984375</v>
      </c>
      <c r="D1119" s="112">
        <f t="shared" si="20"/>
        <v>2.6305704123402012</v>
      </c>
      <c r="E1119" s="112">
        <v>1.610564872030865E-2</v>
      </c>
    </row>
    <row r="1120" spans="2:5" x14ac:dyDescent="0.35">
      <c r="B1120" s="45" t="s">
        <v>3471</v>
      </c>
      <c r="C1120" s="146">
        <v>155.7192077636719</v>
      </c>
      <c r="D1120" s="112">
        <f t="shared" si="20"/>
        <v>-0.85989263813788219</v>
      </c>
      <c r="E1120" s="112">
        <v>1.6081934810426093E-2</v>
      </c>
    </row>
    <row r="1121" spans="2:5" x14ac:dyDescent="0.35">
      <c r="B1121" s="45" t="s">
        <v>5942</v>
      </c>
      <c r="C1121" s="146">
        <v>1111.427734375</v>
      </c>
      <c r="D1121" s="112">
        <f t="shared" si="20"/>
        <v>0.56508509086658565</v>
      </c>
      <c r="E1121" s="112">
        <v>1.6080850645930237E-2</v>
      </c>
    </row>
    <row r="1122" spans="2:5" x14ac:dyDescent="0.35">
      <c r="B1122" s="45" t="s">
        <v>5519</v>
      </c>
      <c r="C1122" s="146">
        <v>710.13885498046875</v>
      </c>
      <c r="D1122" s="112">
        <f t="shared" si="20"/>
        <v>1.8798122910945098E-2</v>
      </c>
      <c r="E1122" s="112">
        <v>1.6066366603964391E-2</v>
      </c>
    </row>
    <row r="1123" spans="2:5" x14ac:dyDescent="0.35">
      <c r="B1123" s="45" t="s">
        <v>5361</v>
      </c>
      <c r="C1123" s="146">
        <v>697.035888671875</v>
      </c>
      <c r="D1123" s="112">
        <f t="shared" si="20"/>
        <v>2.8922303893751793</v>
      </c>
      <c r="E1123" s="112">
        <v>1.6063344813188336E-2</v>
      </c>
    </row>
    <row r="1124" spans="2:5" x14ac:dyDescent="0.35">
      <c r="B1124" s="45" t="s">
        <v>3776</v>
      </c>
      <c r="C1124" s="146">
        <v>179.08392333984381</v>
      </c>
      <c r="D1124" s="112">
        <f t="shared" si="20"/>
        <v>-7.2153539814578158E-2</v>
      </c>
      <c r="E1124" s="112">
        <v>1.6049353751782354E-2</v>
      </c>
    </row>
    <row r="1125" spans="2:5" x14ac:dyDescent="0.35">
      <c r="B1125" s="45" t="s">
        <v>3794</v>
      </c>
      <c r="C1125" s="146">
        <v>193.01029968261719</v>
      </c>
      <c r="D1125" s="112">
        <f t="shared" si="20"/>
        <v>-0.14976128145034287</v>
      </c>
      <c r="E1125" s="112">
        <v>1.6036660180449375E-2</v>
      </c>
    </row>
    <row r="1126" spans="2:5" x14ac:dyDescent="0.35">
      <c r="B1126" s="45" t="s">
        <v>4243</v>
      </c>
      <c r="C1126" s="146">
        <v>227.00718688964841</v>
      </c>
      <c r="D1126" s="112">
        <f t="shared" si="20"/>
        <v>1.3502861051274115</v>
      </c>
      <c r="E1126" s="112">
        <v>1.6035199267876825E-2</v>
      </c>
    </row>
    <row r="1127" spans="2:5" x14ac:dyDescent="0.35">
      <c r="B1127" s="45" t="s">
        <v>1233</v>
      </c>
      <c r="C1127" s="146">
        <v>96.587043762207031</v>
      </c>
      <c r="D1127" s="112">
        <f t="shared" si="20"/>
        <v>-0.32169509346407799</v>
      </c>
      <c r="E1127" s="112">
        <v>1.6034098040051296E-2</v>
      </c>
    </row>
    <row r="1128" spans="2:5" x14ac:dyDescent="0.35">
      <c r="B1128" s="45" t="s">
        <v>1379</v>
      </c>
      <c r="C1128" s="146">
        <v>142.39472961425781</v>
      </c>
      <c r="D1128" s="112">
        <f t="shared" si="20"/>
        <v>1.0694699777662364</v>
      </c>
      <c r="E1128" s="112">
        <v>1.6033370209801941E-2</v>
      </c>
    </row>
    <row r="1129" spans="2:5" x14ac:dyDescent="0.35">
      <c r="B1129" s="45" t="s">
        <v>2686</v>
      </c>
      <c r="C1129" s="146">
        <v>68.807342529296875</v>
      </c>
      <c r="D1129" s="112">
        <f t="shared" si="20"/>
        <v>-0.56175328309073436</v>
      </c>
      <c r="E1129" s="112">
        <v>1.6014991396439925E-2</v>
      </c>
    </row>
    <row r="1130" spans="2:5" x14ac:dyDescent="0.35">
      <c r="B1130" s="45" t="s">
        <v>1615</v>
      </c>
      <c r="C1130" s="146">
        <v>157.0059509277344</v>
      </c>
      <c r="D1130" s="112">
        <f t="shared" si="20"/>
        <v>-0.92469738564617054</v>
      </c>
      <c r="E1130" s="112">
        <v>1.6001200692373308E-2</v>
      </c>
    </row>
    <row r="1131" spans="2:5" x14ac:dyDescent="0.35">
      <c r="B1131" s="45" t="s">
        <v>8022</v>
      </c>
      <c r="C1131" s="146">
        <v>2085</v>
      </c>
      <c r="D1131" s="112">
        <f t="shared" si="20"/>
        <v>-0.14526876089912039</v>
      </c>
      <c r="E1131" s="112">
        <v>1.5982871849010167E-2</v>
      </c>
    </row>
    <row r="1132" spans="2:5" x14ac:dyDescent="0.35">
      <c r="B1132" s="45" t="s">
        <v>7417</v>
      </c>
      <c r="C1132" s="146">
        <v>2439.36328125</v>
      </c>
      <c r="D1132" s="112">
        <f t="shared" si="20"/>
        <v>8.9535602541254864</v>
      </c>
      <c r="E1132" s="112">
        <v>1.5976493391486369E-2</v>
      </c>
    </row>
    <row r="1133" spans="2:5" x14ac:dyDescent="0.35">
      <c r="B1133" s="45" t="s">
        <v>4427</v>
      </c>
      <c r="C1133" s="146">
        <v>245.07444763183591</v>
      </c>
      <c r="D1133" s="112">
        <f t="shared" si="20"/>
        <v>-0.69790289917082604</v>
      </c>
      <c r="E1133" s="112">
        <v>1.5967141799321873E-2</v>
      </c>
    </row>
    <row r="1134" spans="2:5" x14ac:dyDescent="0.35">
      <c r="B1134" s="45" t="s">
        <v>5805</v>
      </c>
      <c r="C1134" s="146">
        <v>811.24395751953125</v>
      </c>
      <c r="D1134" s="112">
        <f t="shared" si="20"/>
        <v>8.4066523187502167</v>
      </c>
      <c r="E1134" s="112">
        <v>1.5966938512595383E-2</v>
      </c>
    </row>
    <row r="1135" spans="2:5" x14ac:dyDescent="0.35">
      <c r="B1135" s="45" t="s">
        <v>1051</v>
      </c>
      <c r="C1135" s="146">
        <v>86.24151611328125</v>
      </c>
      <c r="D1135" s="112">
        <f t="shared" si="20"/>
        <v>-0.38088273375715492</v>
      </c>
      <c r="E1135" s="112">
        <v>1.596070199658196E-2</v>
      </c>
    </row>
    <row r="1136" spans="2:5" x14ac:dyDescent="0.35">
      <c r="B1136" s="45" t="s">
        <v>3378</v>
      </c>
      <c r="C1136" s="146">
        <v>139.29754638671881</v>
      </c>
      <c r="D1136" s="112">
        <f t="shared" si="20"/>
        <v>-0.94282495527960231</v>
      </c>
      <c r="E1136" s="112">
        <v>1.5960330266535126E-2</v>
      </c>
    </row>
    <row r="1137" spans="2:5" x14ac:dyDescent="0.35">
      <c r="B1137" s="45" t="s">
        <v>7170</v>
      </c>
      <c r="C1137" s="146">
        <v>2436.334716796875</v>
      </c>
      <c r="D1137" s="112">
        <f t="shared" si="20"/>
        <v>6.18522199276652</v>
      </c>
      <c r="E1137" s="112">
        <v>1.5956641557291006E-2</v>
      </c>
    </row>
    <row r="1138" spans="2:5" x14ac:dyDescent="0.35">
      <c r="B1138" s="45" t="s">
        <v>4622</v>
      </c>
      <c r="C1138" s="146">
        <v>339.07577514648438</v>
      </c>
      <c r="D1138" s="112">
        <f t="shared" si="20"/>
        <v>-0.83094827028497209</v>
      </c>
      <c r="E1138" s="112">
        <v>1.5956356843990913E-2</v>
      </c>
    </row>
    <row r="1139" spans="2:5" x14ac:dyDescent="0.35">
      <c r="B1139" s="45" t="s">
        <v>6764</v>
      </c>
      <c r="C1139" s="146">
        <v>2005.751586914062</v>
      </c>
      <c r="D1139" s="112">
        <f t="shared" si="20"/>
        <v>16.689492195096012</v>
      </c>
      <c r="E1139" s="112">
        <v>1.5953654392847582E-2</v>
      </c>
    </row>
    <row r="1140" spans="2:5" x14ac:dyDescent="0.35">
      <c r="B1140" s="45" t="s">
        <v>1859</v>
      </c>
      <c r="C1140" s="146">
        <v>113.38661193847661</v>
      </c>
      <c r="D1140" s="112">
        <f t="shared" si="20"/>
        <v>-0.83993868093312096</v>
      </c>
      <c r="E1140" s="112">
        <v>1.5933308204692857E-2</v>
      </c>
    </row>
    <row r="1141" spans="2:5" x14ac:dyDescent="0.35">
      <c r="B1141" s="45" t="s">
        <v>5504</v>
      </c>
      <c r="C1141" s="146">
        <v>708.39483642578125</v>
      </c>
      <c r="D1141" s="112">
        <f t="shared" si="20"/>
        <v>-6.4436324534166492E-2</v>
      </c>
      <c r="E1141" s="112">
        <v>1.5920225908250728E-2</v>
      </c>
    </row>
    <row r="1142" spans="2:5" x14ac:dyDescent="0.35">
      <c r="B1142" s="45" t="s">
        <v>5281</v>
      </c>
      <c r="C1142" s="146">
        <v>757.18505859375</v>
      </c>
      <c r="D1142" s="112">
        <f t="shared" si="20"/>
        <v>17.064291603795393</v>
      </c>
      <c r="E1142" s="112">
        <v>1.5905095977191981E-2</v>
      </c>
    </row>
    <row r="1143" spans="2:5" x14ac:dyDescent="0.35">
      <c r="B1143" s="45" t="s">
        <v>540</v>
      </c>
      <c r="C1143" s="146">
        <v>41.916122436523438</v>
      </c>
      <c r="D1143" s="112">
        <f t="shared" si="20"/>
        <v>-0.94251049580586321</v>
      </c>
      <c r="E1143" s="112">
        <v>1.5894576827855996E-2</v>
      </c>
    </row>
    <row r="1144" spans="2:5" x14ac:dyDescent="0.35">
      <c r="B1144" s="45" t="s">
        <v>5753</v>
      </c>
      <c r="C1144" s="146">
        <v>729.109130859375</v>
      </c>
      <c r="D1144" s="112">
        <f t="shared" si="20"/>
        <v>-0.67893704150177292</v>
      </c>
      <c r="E1144" s="112">
        <v>1.5891250011374401E-2</v>
      </c>
    </row>
    <row r="1145" spans="2:5" x14ac:dyDescent="0.35">
      <c r="B1145" s="45" t="s">
        <v>7557</v>
      </c>
      <c r="C1145" s="146">
        <v>2270.922607421875</v>
      </c>
      <c r="D1145" s="112">
        <f t="shared" si="20"/>
        <v>13.596461357729035</v>
      </c>
      <c r="E1145" s="112">
        <v>1.5866797664064194E-2</v>
      </c>
    </row>
    <row r="1146" spans="2:5" x14ac:dyDescent="0.35">
      <c r="B1146" s="45" t="s">
        <v>3466</v>
      </c>
      <c r="C1146" s="146">
        <v>155.5803527832031</v>
      </c>
      <c r="D1146" s="112">
        <f t="shared" si="20"/>
        <v>-0.91773802360985912</v>
      </c>
      <c r="E1146" s="112">
        <v>1.5866104844658904E-2</v>
      </c>
    </row>
    <row r="1147" spans="2:5" x14ac:dyDescent="0.35">
      <c r="B1147" s="45" t="s">
        <v>6428</v>
      </c>
      <c r="C1147" s="146">
        <v>1891.279052734375</v>
      </c>
      <c r="D1147" s="112">
        <f t="shared" si="20"/>
        <v>-0.15334084104597068</v>
      </c>
      <c r="E1147" s="112">
        <v>1.5861911015490521E-2</v>
      </c>
    </row>
    <row r="1148" spans="2:5" x14ac:dyDescent="0.35">
      <c r="B1148" s="45" t="s">
        <v>6736</v>
      </c>
      <c r="C1148" s="146">
        <v>2233.81396484375</v>
      </c>
      <c r="D1148" s="112">
        <f t="shared" si="20"/>
        <v>21.261168506111389</v>
      </c>
      <c r="E1148" s="112">
        <v>1.5850109376757324E-2</v>
      </c>
    </row>
    <row r="1149" spans="2:5" x14ac:dyDescent="0.35">
      <c r="B1149" s="45" t="s">
        <v>1699</v>
      </c>
      <c r="C1149" s="146">
        <v>100.34576416015619</v>
      </c>
      <c r="D1149" s="112">
        <f t="shared" si="20"/>
        <v>2.3288222878798712E-2</v>
      </c>
      <c r="E1149" s="112">
        <v>1.5849859743033247E-2</v>
      </c>
    </row>
    <row r="1150" spans="2:5" x14ac:dyDescent="0.35">
      <c r="B1150" s="45" t="s">
        <v>1222</v>
      </c>
      <c r="C1150" s="146">
        <v>98.06207275390625</v>
      </c>
      <c r="D1150" s="112">
        <f t="shared" si="20"/>
        <v>-0.53883154079631224</v>
      </c>
      <c r="E1150" s="112">
        <v>1.5845948429338945E-2</v>
      </c>
    </row>
    <row r="1151" spans="2:5" x14ac:dyDescent="0.35">
      <c r="B1151" s="45" t="s">
        <v>4289</v>
      </c>
      <c r="C1151" s="146">
        <v>212.63829040527341</v>
      </c>
      <c r="D1151" s="112">
        <f t="shared" si="20"/>
        <v>0.65828306588085561</v>
      </c>
      <c r="E1151" s="112">
        <v>1.5841350024700718E-2</v>
      </c>
    </row>
    <row r="1152" spans="2:5" x14ac:dyDescent="0.35">
      <c r="B1152" s="45" t="s">
        <v>1878</v>
      </c>
      <c r="C1152" s="146">
        <v>128.22798156738281</v>
      </c>
      <c r="D1152" s="112">
        <f t="shared" si="20"/>
        <v>-0.75871464724335924</v>
      </c>
      <c r="E1152" s="112">
        <v>1.5830410075296245E-2</v>
      </c>
    </row>
    <row r="1153" spans="2:5" x14ac:dyDescent="0.35">
      <c r="B1153" s="45" t="s">
        <v>5137</v>
      </c>
      <c r="C1153" s="146">
        <v>531.43707275390625</v>
      </c>
      <c r="D1153" s="112">
        <f t="shared" si="20"/>
        <v>2.7707266346451056</v>
      </c>
      <c r="E1153" s="112">
        <v>1.5826925010902528E-2</v>
      </c>
    </row>
    <row r="1154" spans="2:5" x14ac:dyDescent="0.35">
      <c r="B1154" s="45" t="s">
        <v>1407</v>
      </c>
      <c r="C1154" s="146">
        <v>140.93757629394531</v>
      </c>
      <c r="D1154" s="112">
        <f t="shared" si="20"/>
        <v>-0.92762523405378328</v>
      </c>
      <c r="E1154" s="112">
        <v>1.5791003507242298E-2</v>
      </c>
    </row>
    <row r="1155" spans="2:5" x14ac:dyDescent="0.35">
      <c r="B1155" s="45" t="s">
        <v>6527</v>
      </c>
      <c r="C1155" s="146">
        <v>1947.330322265625</v>
      </c>
      <c r="D1155" s="112">
        <f t="shared" si="20"/>
        <v>1.7137747476781129</v>
      </c>
      <c r="E1155" s="112">
        <v>1.5790845731126702E-2</v>
      </c>
    </row>
    <row r="1156" spans="2:5" x14ac:dyDescent="0.35">
      <c r="B1156" s="45" t="s">
        <v>5349</v>
      </c>
      <c r="C1156" s="146">
        <v>717.57257080078125</v>
      </c>
      <c r="D1156" s="112">
        <f t="shared" si="20"/>
        <v>-0.70014135559356183</v>
      </c>
      <c r="E1156" s="112">
        <v>1.5776329104124791E-2</v>
      </c>
    </row>
    <row r="1157" spans="2:5" x14ac:dyDescent="0.35">
      <c r="B1157" s="45" t="s">
        <v>7412</v>
      </c>
      <c r="C1157" s="146">
        <v>2393.0361328125</v>
      </c>
      <c r="D1157" s="112">
        <f t="shared" si="20"/>
        <v>19.277831476019234</v>
      </c>
      <c r="E1157" s="112">
        <v>1.5776234577016907E-2</v>
      </c>
    </row>
    <row r="1158" spans="2:5" x14ac:dyDescent="0.35">
      <c r="B1158" s="45" t="s">
        <v>2545</v>
      </c>
      <c r="C1158" s="146">
        <v>118.01242828369141</v>
      </c>
      <c r="D1158" s="112">
        <f t="shared" si="20"/>
        <v>-0.95300256093259272</v>
      </c>
      <c r="E1158" s="112">
        <v>1.5772985634624537E-2</v>
      </c>
    </row>
    <row r="1159" spans="2:5" x14ac:dyDescent="0.35">
      <c r="B1159" s="45" t="s">
        <v>7596</v>
      </c>
      <c r="C1159" s="146">
        <v>2511.03955078125</v>
      </c>
      <c r="D1159" s="112">
        <f t="shared" si="20"/>
        <v>1.4442386167970163</v>
      </c>
      <c r="E1159" s="112">
        <v>1.5763605956465601E-2</v>
      </c>
    </row>
    <row r="1160" spans="2:5" x14ac:dyDescent="0.35">
      <c r="B1160" s="45" t="s">
        <v>5886</v>
      </c>
      <c r="C1160" s="146">
        <v>1027.329956054688</v>
      </c>
      <c r="D1160" s="112">
        <f t="shared" si="20"/>
        <v>23.179138766428277</v>
      </c>
      <c r="E1160" s="112">
        <v>1.574694429984725E-2</v>
      </c>
    </row>
    <row r="1161" spans="2:5" x14ac:dyDescent="0.35">
      <c r="B1161" s="45" t="s">
        <v>542</v>
      </c>
      <c r="C1161" s="146">
        <v>42.488277435302727</v>
      </c>
      <c r="D1161" s="112">
        <f t="shared" ref="D1161:D1224" si="21">(C1161-C1162)/C1162</f>
        <v>-0.69888950767641977</v>
      </c>
      <c r="E1161" s="112">
        <v>1.5742575548613129E-2</v>
      </c>
    </row>
    <row r="1162" spans="2:5" x14ac:dyDescent="0.35">
      <c r="B1162" s="45" t="s">
        <v>3429</v>
      </c>
      <c r="C1162" s="146">
        <v>141.10527038574219</v>
      </c>
      <c r="D1162" s="112">
        <f t="shared" si="21"/>
        <v>-0.18653800546936466</v>
      </c>
      <c r="E1162" s="112">
        <v>1.5741816459928028E-2</v>
      </c>
    </row>
    <row r="1163" spans="2:5" x14ac:dyDescent="0.35">
      <c r="B1163" s="45" t="s">
        <v>3839</v>
      </c>
      <c r="C1163" s="146">
        <v>173.462646484375</v>
      </c>
      <c r="D1163" s="112">
        <f t="shared" si="21"/>
        <v>0.53672618819503726</v>
      </c>
      <c r="E1163" s="112">
        <v>1.571446964390889E-2</v>
      </c>
    </row>
    <row r="1164" spans="2:5" x14ac:dyDescent="0.35">
      <c r="B1164" s="45" t="s">
        <v>2985</v>
      </c>
      <c r="C1164" s="146">
        <v>112.878044128418</v>
      </c>
      <c r="D1164" s="112">
        <f t="shared" si="21"/>
        <v>-0.74707196260033404</v>
      </c>
      <c r="E1164" s="112">
        <v>1.5713500730180102E-2</v>
      </c>
    </row>
    <row r="1165" spans="2:5" x14ac:dyDescent="0.35">
      <c r="B1165" s="45" t="s">
        <v>4704</v>
      </c>
      <c r="C1165" s="146">
        <v>446.28521728515619</v>
      </c>
      <c r="D1165" s="112">
        <f t="shared" si="21"/>
        <v>2.6923037690846043</v>
      </c>
      <c r="E1165" s="112">
        <v>1.5712564203185939E-2</v>
      </c>
    </row>
    <row r="1166" spans="2:5" x14ac:dyDescent="0.35">
      <c r="B1166" s="45" t="s">
        <v>1284</v>
      </c>
      <c r="C1166" s="146">
        <v>120.86904144287109</v>
      </c>
      <c r="D1166" s="112">
        <f t="shared" si="21"/>
        <v>-0.83690105364746736</v>
      </c>
      <c r="E1166" s="112">
        <v>1.5697113960589353E-2</v>
      </c>
    </row>
    <row r="1167" spans="2:5" x14ac:dyDescent="0.35">
      <c r="B1167" s="45" t="s">
        <v>5776</v>
      </c>
      <c r="C1167" s="146">
        <v>741.0780029296875</v>
      </c>
      <c r="D1167" s="112">
        <f t="shared" si="21"/>
        <v>0.9267312490255718</v>
      </c>
      <c r="E1167" s="112">
        <v>1.5690821256038646E-2</v>
      </c>
    </row>
    <row r="1168" spans="2:5" x14ac:dyDescent="0.35">
      <c r="B1168" s="45" t="s">
        <v>4829</v>
      </c>
      <c r="C1168" s="146">
        <v>384.62966918945313</v>
      </c>
      <c r="D1168" s="112">
        <f t="shared" si="21"/>
        <v>1.1544208332015693</v>
      </c>
      <c r="E1168" s="112">
        <v>1.568960230416102E-2</v>
      </c>
    </row>
    <row r="1169" spans="2:5" x14ac:dyDescent="0.35">
      <c r="B1169" s="45" t="s">
        <v>4061</v>
      </c>
      <c r="C1169" s="146">
        <v>178.5304260253906</v>
      </c>
      <c r="D1169" s="112">
        <f t="shared" si="21"/>
        <v>-0.52695087476428759</v>
      </c>
      <c r="E1169" s="112">
        <v>1.5674582592024477E-2</v>
      </c>
    </row>
    <row r="1170" spans="2:5" x14ac:dyDescent="0.35">
      <c r="B1170" s="45" t="s">
        <v>4823</v>
      </c>
      <c r="C1170" s="146">
        <v>377.403564453125</v>
      </c>
      <c r="D1170" s="112">
        <f t="shared" si="21"/>
        <v>-0.7579776930440808</v>
      </c>
      <c r="E1170" s="112">
        <v>1.5665551030813362E-2</v>
      </c>
    </row>
    <row r="1171" spans="2:5" x14ac:dyDescent="0.35">
      <c r="B1171" s="45" t="s">
        <v>6141</v>
      </c>
      <c r="C1171" s="146">
        <v>1559.375122070312</v>
      </c>
      <c r="D1171" s="112">
        <f t="shared" si="21"/>
        <v>-0.36133066034556877</v>
      </c>
      <c r="E1171" s="112">
        <v>1.5664386171241673E-2</v>
      </c>
    </row>
    <row r="1172" spans="2:5" x14ac:dyDescent="0.35">
      <c r="B1172" s="45" t="s">
        <v>7936</v>
      </c>
      <c r="C1172" s="146">
        <v>2441.60009765625</v>
      </c>
      <c r="D1172" s="112">
        <f t="shared" si="21"/>
        <v>14.07672918238605</v>
      </c>
      <c r="E1172" s="112">
        <v>1.5640639624064059E-2</v>
      </c>
    </row>
    <row r="1173" spans="2:5" x14ac:dyDescent="0.35">
      <c r="B1173" s="45" t="s">
        <v>3194</v>
      </c>
      <c r="C1173" s="146">
        <v>161.9449462890625</v>
      </c>
      <c r="D1173" s="112">
        <f t="shared" si="21"/>
        <v>-0.69074238676450805</v>
      </c>
      <c r="E1173" s="112">
        <v>1.5637696100399116E-2</v>
      </c>
    </row>
    <row r="1174" spans="2:5" x14ac:dyDescent="0.35">
      <c r="B1174" s="45" t="s">
        <v>5112</v>
      </c>
      <c r="C1174" s="146">
        <v>523.6571044921875</v>
      </c>
      <c r="D1174" s="112">
        <f t="shared" si="21"/>
        <v>12.67552655435898</v>
      </c>
      <c r="E1174" s="112">
        <v>1.5632476287185077E-2</v>
      </c>
    </row>
    <row r="1175" spans="2:5" x14ac:dyDescent="0.35">
      <c r="B1175" s="45" t="s">
        <v>464</v>
      </c>
      <c r="C1175" s="146">
        <v>38.291549682617188</v>
      </c>
      <c r="D1175" s="112">
        <f t="shared" si="21"/>
        <v>-0.92637065782069061</v>
      </c>
      <c r="E1175" s="112">
        <v>1.560483573556252E-2</v>
      </c>
    </row>
    <row r="1176" spans="2:5" x14ac:dyDescent="0.35">
      <c r="B1176" s="45" t="s">
        <v>4925</v>
      </c>
      <c r="C1176" s="146">
        <v>520.05828857421875</v>
      </c>
      <c r="D1176" s="112">
        <f t="shared" si="21"/>
        <v>2.8264196833963506</v>
      </c>
      <c r="E1176" s="112">
        <v>1.5598768261089553E-2</v>
      </c>
    </row>
    <row r="1177" spans="2:5" x14ac:dyDescent="0.35">
      <c r="B1177" s="45" t="s">
        <v>3408</v>
      </c>
      <c r="C1177" s="146">
        <v>135.9125061035156</v>
      </c>
      <c r="D1177" s="112">
        <f t="shared" si="21"/>
        <v>-0.80455884157349933</v>
      </c>
      <c r="E1177" s="112">
        <v>1.5585018552018971E-2</v>
      </c>
    </row>
    <row r="1178" spans="2:5" x14ac:dyDescent="0.35">
      <c r="B1178" s="45" t="s">
        <v>5737</v>
      </c>
      <c r="C1178" s="146">
        <v>695.4139404296875</v>
      </c>
      <c r="D1178" s="112">
        <f t="shared" si="21"/>
        <v>7.5725971031639849</v>
      </c>
      <c r="E1178" s="112">
        <v>1.5579454558646596E-2</v>
      </c>
    </row>
    <row r="1179" spans="2:5" x14ac:dyDescent="0.35">
      <c r="B1179" s="45" t="s">
        <v>2720</v>
      </c>
      <c r="C1179" s="146">
        <v>81.120567321777344</v>
      </c>
      <c r="D1179" s="112">
        <f t="shared" si="21"/>
        <v>-0.61675464347262421</v>
      </c>
      <c r="E1179" s="112">
        <v>1.557504123139334E-2</v>
      </c>
    </row>
    <row r="1180" spans="2:5" x14ac:dyDescent="0.35">
      <c r="B1180" s="45" t="s">
        <v>3992</v>
      </c>
      <c r="C1180" s="146">
        <v>211.6674499511719</v>
      </c>
      <c r="D1180" s="112">
        <f t="shared" si="21"/>
        <v>-0.9141884922751915</v>
      </c>
      <c r="E1180" s="112">
        <v>1.5541286825606768E-2</v>
      </c>
    </row>
    <row r="1181" spans="2:5" x14ac:dyDescent="0.35">
      <c r="B1181" s="45" t="s">
        <v>7156</v>
      </c>
      <c r="C1181" s="146">
        <v>2466.65576171875</v>
      </c>
      <c r="D1181" s="112">
        <f t="shared" si="21"/>
        <v>2.2427048607088076</v>
      </c>
      <c r="E1181" s="112">
        <v>1.5501863417839701E-2</v>
      </c>
    </row>
    <row r="1182" spans="2:5" x14ac:dyDescent="0.35">
      <c r="B1182" s="45" t="s">
        <v>5684</v>
      </c>
      <c r="C1182" s="146">
        <v>760.678466796875</v>
      </c>
      <c r="D1182" s="112">
        <f t="shared" si="21"/>
        <v>1.5043601902781929</v>
      </c>
      <c r="E1182" s="112">
        <v>1.5500389318622337E-2</v>
      </c>
    </row>
    <row r="1183" spans="2:5" x14ac:dyDescent="0.35">
      <c r="B1183" s="45" t="s">
        <v>4535</v>
      </c>
      <c r="C1183" s="146">
        <v>303.74163818359381</v>
      </c>
      <c r="D1183" s="112">
        <f t="shared" si="21"/>
        <v>2.0942104599670253</v>
      </c>
      <c r="E1183" s="112">
        <v>1.5464578590616193E-2</v>
      </c>
    </row>
    <row r="1184" spans="2:5" x14ac:dyDescent="0.35">
      <c r="B1184" s="45" t="s">
        <v>2294</v>
      </c>
      <c r="C1184" s="146">
        <v>98.164505004882813</v>
      </c>
      <c r="D1184" s="112">
        <f t="shared" si="21"/>
        <v>-0.95758716569242475</v>
      </c>
      <c r="E1184" s="112">
        <v>1.5449704783188698E-2</v>
      </c>
    </row>
    <row r="1185" spans="2:5" x14ac:dyDescent="0.35">
      <c r="B1185" s="45" t="s">
        <v>8001</v>
      </c>
      <c r="C1185" s="146">
        <v>2314.5</v>
      </c>
      <c r="D1185" s="112">
        <f t="shared" si="21"/>
        <v>5.182832031899637</v>
      </c>
      <c r="E1185" s="112">
        <v>1.5443316113634375E-2</v>
      </c>
    </row>
    <row r="1186" spans="2:5" x14ac:dyDescent="0.35">
      <c r="B1186" s="45" t="s">
        <v>4664</v>
      </c>
      <c r="C1186" s="146">
        <v>374.343017578125</v>
      </c>
      <c r="D1186" s="112">
        <f t="shared" si="21"/>
        <v>1.1215804214684399</v>
      </c>
      <c r="E1186" s="112">
        <v>1.5428606385728984E-2</v>
      </c>
    </row>
    <row r="1187" spans="2:5" x14ac:dyDescent="0.35">
      <c r="B1187" s="45" t="s">
        <v>4109</v>
      </c>
      <c r="C1187" s="146">
        <v>176.44535827636719</v>
      </c>
      <c r="D1187" s="112">
        <f t="shared" si="21"/>
        <v>-0.13356493169948688</v>
      </c>
      <c r="E1187" s="112">
        <v>1.5427245201899571E-2</v>
      </c>
    </row>
    <row r="1188" spans="2:5" x14ac:dyDescent="0.35">
      <c r="B1188" s="45" t="s">
        <v>4171</v>
      </c>
      <c r="C1188" s="146">
        <v>203.64521789550781</v>
      </c>
      <c r="D1188" s="112">
        <f t="shared" si="21"/>
        <v>3.6218158681873946</v>
      </c>
      <c r="E1188" s="112">
        <v>1.5425133080556677E-2</v>
      </c>
    </row>
    <row r="1189" spans="2:5" x14ac:dyDescent="0.35">
      <c r="B1189" s="45" t="s">
        <v>687</v>
      </c>
      <c r="C1189" s="146">
        <v>44.061733245849609</v>
      </c>
      <c r="D1189" s="112">
        <f t="shared" si="21"/>
        <v>-0.7165381861124186</v>
      </c>
      <c r="E1189" s="112">
        <v>1.5424796403289618E-2</v>
      </c>
    </row>
    <row r="1190" spans="2:5" x14ac:dyDescent="0.35">
      <c r="B1190" s="45" t="s">
        <v>3468</v>
      </c>
      <c r="C1190" s="146">
        <v>155.44151306152341</v>
      </c>
      <c r="D1190" s="112">
        <f t="shared" si="21"/>
        <v>2.9687129010702286E-2</v>
      </c>
      <c r="E1190" s="112">
        <v>1.5419866076812581E-2</v>
      </c>
    </row>
    <row r="1191" spans="2:5" x14ac:dyDescent="0.35">
      <c r="B1191" s="45" t="s">
        <v>3292</v>
      </c>
      <c r="C1191" s="146">
        <v>150.95994567871091</v>
      </c>
      <c r="D1191" s="112">
        <f t="shared" si="21"/>
        <v>-0.21289292259192852</v>
      </c>
      <c r="E1191" s="112">
        <v>1.541247718267523E-2</v>
      </c>
    </row>
    <row r="1192" spans="2:5" x14ac:dyDescent="0.35">
      <c r="B1192" s="45" t="s">
        <v>3934</v>
      </c>
      <c r="C1192" s="146">
        <v>191.7908630371094</v>
      </c>
      <c r="D1192" s="112">
        <f t="shared" si="21"/>
        <v>5.4301376784813796E-2</v>
      </c>
      <c r="E1192" s="112">
        <v>1.5405654332949997E-2</v>
      </c>
    </row>
    <row r="1193" spans="2:5" x14ac:dyDescent="0.35">
      <c r="B1193" s="45" t="s">
        <v>3783</v>
      </c>
      <c r="C1193" s="146">
        <v>181.9127502441406</v>
      </c>
      <c r="D1193" s="112">
        <f t="shared" si="21"/>
        <v>-0.92369751990573945</v>
      </c>
      <c r="E1193" s="112">
        <v>1.5384542007244083E-2</v>
      </c>
    </row>
    <row r="1194" spans="2:5" x14ac:dyDescent="0.35">
      <c r="B1194" s="45" t="s">
        <v>7968</v>
      </c>
      <c r="C1194" s="146">
        <v>2384.10009765625</v>
      </c>
      <c r="D1194" s="112">
        <f t="shared" si="21"/>
        <v>10.399779350707973</v>
      </c>
      <c r="E1194" s="112">
        <v>1.5374828644058773E-2</v>
      </c>
    </row>
    <row r="1195" spans="2:5" x14ac:dyDescent="0.35">
      <c r="B1195" s="45" t="s">
        <v>3990</v>
      </c>
      <c r="C1195" s="146">
        <v>209.13563537597659</v>
      </c>
      <c r="D1195" s="112">
        <f t="shared" si="21"/>
        <v>0.56144642852463844</v>
      </c>
      <c r="E1195" s="112">
        <v>1.5365181894944801E-2</v>
      </c>
    </row>
    <row r="1196" spans="2:5" x14ac:dyDescent="0.35">
      <c r="B1196" s="45" t="s">
        <v>2032</v>
      </c>
      <c r="C1196" s="146">
        <v>133.93711853027341</v>
      </c>
      <c r="D1196" s="112">
        <f t="shared" si="21"/>
        <v>0.1878103636780788</v>
      </c>
      <c r="E1196" s="112">
        <v>1.5364589297847378E-2</v>
      </c>
    </row>
    <row r="1197" spans="2:5" x14ac:dyDescent="0.35">
      <c r="B1197" s="45" t="s">
        <v>1740</v>
      </c>
      <c r="C1197" s="146">
        <v>112.7596817016602</v>
      </c>
      <c r="D1197" s="112">
        <f t="shared" si="21"/>
        <v>0.40606044058340246</v>
      </c>
      <c r="E1197" s="112">
        <v>1.5357208416323003E-2</v>
      </c>
    </row>
    <row r="1198" spans="2:5" x14ac:dyDescent="0.35">
      <c r="B1198" s="45" t="s">
        <v>2707</v>
      </c>
      <c r="C1198" s="146">
        <v>80.195472717285156</v>
      </c>
      <c r="D1198" s="112">
        <f t="shared" si="21"/>
        <v>-0.32271610700684744</v>
      </c>
      <c r="E1198" s="112">
        <v>1.5347408456143479E-2</v>
      </c>
    </row>
    <row r="1199" spans="2:5" x14ac:dyDescent="0.35">
      <c r="B1199" s="45" t="s">
        <v>1674</v>
      </c>
      <c r="C1199" s="146">
        <v>118.407470703125</v>
      </c>
      <c r="D1199" s="112">
        <f t="shared" si="21"/>
        <v>0.35543675420495852</v>
      </c>
      <c r="E1199" s="112">
        <v>1.5344023515303319E-2</v>
      </c>
    </row>
    <row r="1200" spans="2:5" x14ac:dyDescent="0.35">
      <c r="B1200" s="45" t="s">
        <v>1030</v>
      </c>
      <c r="C1200" s="146">
        <v>87.357429504394531</v>
      </c>
      <c r="D1200" s="112">
        <f t="shared" si="21"/>
        <v>-0.21507005379219232</v>
      </c>
      <c r="E1200" s="112">
        <v>1.5336754171574079E-2</v>
      </c>
    </row>
    <row r="1201" spans="2:5" x14ac:dyDescent="0.35">
      <c r="B1201" s="45" t="s">
        <v>2452</v>
      </c>
      <c r="C1201" s="146">
        <v>111.2932815551758</v>
      </c>
      <c r="D1201" s="112">
        <f t="shared" si="21"/>
        <v>-0.35579018222819764</v>
      </c>
      <c r="E1201" s="112">
        <v>1.5324633924631285E-2</v>
      </c>
    </row>
    <row r="1202" spans="2:5" x14ac:dyDescent="0.35">
      <c r="B1202" s="45" t="s">
        <v>4071</v>
      </c>
      <c r="C1202" s="146">
        <v>172.7593688964844</v>
      </c>
      <c r="D1202" s="112">
        <f t="shared" si="21"/>
        <v>-0.42243341814067753</v>
      </c>
      <c r="E1202" s="112">
        <v>1.5317341203850676E-2</v>
      </c>
    </row>
    <row r="1203" spans="2:5" x14ac:dyDescent="0.35">
      <c r="B1203" s="45" t="s">
        <v>4534</v>
      </c>
      <c r="C1203" s="146">
        <v>299.11593627929688</v>
      </c>
      <c r="D1203" s="112">
        <f t="shared" si="21"/>
        <v>-0.87339736717370253</v>
      </c>
      <c r="E1203" s="112">
        <v>1.5305673746008644E-2</v>
      </c>
    </row>
    <row r="1204" spans="2:5" x14ac:dyDescent="0.35">
      <c r="B1204" s="45" t="s">
        <v>7719</v>
      </c>
      <c r="C1204" s="146">
        <v>2362.635986328125</v>
      </c>
      <c r="D1204" s="112">
        <f t="shared" si="21"/>
        <v>2.5457483870087207</v>
      </c>
      <c r="E1204" s="112">
        <v>1.5295384767752798E-2</v>
      </c>
    </row>
    <row r="1205" spans="2:5" x14ac:dyDescent="0.35">
      <c r="B1205" s="45" t="s">
        <v>5512</v>
      </c>
      <c r="C1205" s="146">
        <v>666.32928466796875</v>
      </c>
      <c r="D1205" s="112">
        <f t="shared" si="21"/>
        <v>-9.7788498433236337E-2</v>
      </c>
      <c r="E1205" s="112">
        <v>1.5294981891486186E-2</v>
      </c>
    </row>
    <row r="1206" spans="2:5" x14ac:dyDescent="0.35">
      <c r="B1206" s="45" t="s">
        <v>5598</v>
      </c>
      <c r="C1206" s="146">
        <v>738.55108642578125</v>
      </c>
      <c r="D1206" s="112">
        <f t="shared" si="21"/>
        <v>1.7952487967854371</v>
      </c>
      <c r="E1206" s="112">
        <v>1.5260257106973077E-2</v>
      </c>
    </row>
    <row r="1207" spans="2:5" x14ac:dyDescent="0.35">
      <c r="B1207" s="45" t="s">
        <v>4445</v>
      </c>
      <c r="C1207" s="146">
        <v>264.21658325195313</v>
      </c>
      <c r="D1207" s="112">
        <f t="shared" si="21"/>
        <v>-0.87101210689740005</v>
      </c>
      <c r="E1207" s="112">
        <v>1.5243100905292031E-2</v>
      </c>
    </row>
    <row r="1208" spans="2:5" x14ac:dyDescent="0.35">
      <c r="B1208" s="45" t="s">
        <v>7051</v>
      </c>
      <c r="C1208" s="146">
        <v>2048.3828125</v>
      </c>
      <c r="D1208" s="112">
        <f t="shared" si="21"/>
        <v>1.6484657647604084</v>
      </c>
      <c r="E1208" s="112">
        <v>1.5242843656123771E-2</v>
      </c>
    </row>
    <row r="1209" spans="2:5" x14ac:dyDescent="0.35">
      <c r="B1209" s="45" t="s">
        <v>5315</v>
      </c>
      <c r="C1209" s="146">
        <v>773.42242431640625</v>
      </c>
      <c r="D1209" s="112">
        <f t="shared" si="21"/>
        <v>4.5674568073778161</v>
      </c>
      <c r="E1209" s="112">
        <v>1.5232387954520036E-2</v>
      </c>
    </row>
    <row r="1210" spans="2:5" x14ac:dyDescent="0.35">
      <c r="B1210" s="45" t="s">
        <v>3428</v>
      </c>
      <c r="C1210" s="146">
        <v>138.91844177246091</v>
      </c>
      <c r="D1210" s="112">
        <f t="shared" si="21"/>
        <v>-1.4600539996233609E-3</v>
      </c>
      <c r="E1210" s="112">
        <v>1.5220684537167283E-2</v>
      </c>
    </row>
    <row r="1211" spans="2:5" x14ac:dyDescent="0.35">
      <c r="B1211" s="45" t="s">
        <v>1555</v>
      </c>
      <c r="C1211" s="146">
        <v>139.12156677246091</v>
      </c>
      <c r="D1211" s="112">
        <f t="shared" si="21"/>
        <v>-0.9448816985498415</v>
      </c>
      <c r="E1211" s="112">
        <v>1.5185011445711355E-2</v>
      </c>
    </row>
    <row r="1212" spans="2:5" x14ac:dyDescent="0.35">
      <c r="B1212" s="45" t="s">
        <v>7132</v>
      </c>
      <c r="C1212" s="146">
        <v>2524.053955078125</v>
      </c>
      <c r="D1212" s="112">
        <f t="shared" si="21"/>
        <v>18.446017435493875</v>
      </c>
      <c r="E1212" s="112">
        <v>1.5182581694824983E-2</v>
      </c>
    </row>
    <row r="1213" spans="2:5" x14ac:dyDescent="0.35">
      <c r="B1213" s="45" t="s">
        <v>1944</v>
      </c>
      <c r="C1213" s="146">
        <v>129.79798889160159</v>
      </c>
      <c r="D1213" s="112">
        <f t="shared" si="21"/>
        <v>7.6050063714015986E-2</v>
      </c>
      <c r="E1213" s="112">
        <v>1.5181765817490105E-2</v>
      </c>
    </row>
    <row r="1214" spans="2:5" x14ac:dyDescent="0.35">
      <c r="B1214" s="45" t="s">
        <v>1270</v>
      </c>
      <c r="C1214" s="146">
        <v>120.62448883056641</v>
      </c>
      <c r="D1214" s="112">
        <f t="shared" si="21"/>
        <v>-0.48780880424351913</v>
      </c>
      <c r="E1214" s="112">
        <v>1.5125540982119986E-2</v>
      </c>
    </row>
    <row r="1215" spans="2:5" x14ac:dyDescent="0.35">
      <c r="B1215" s="45" t="s">
        <v>4358</v>
      </c>
      <c r="C1215" s="146">
        <v>235.50675964355469</v>
      </c>
      <c r="D1215" s="112">
        <f t="shared" si="21"/>
        <v>-1.1312706972219345E-3</v>
      </c>
      <c r="E1215" s="112">
        <v>1.511460887904347E-2</v>
      </c>
    </row>
    <row r="1216" spans="2:5" x14ac:dyDescent="0.35">
      <c r="B1216" s="45" t="s">
        <v>4265</v>
      </c>
      <c r="C1216" s="146">
        <v>235.77348327636719</v>
      </c>
      <c r="D1216" s="112">
        <f t="shared" si="21"/>
        <v>-0.90300279909660752</v>
      </c>
      <c r="E1216" s="112">
        <v>1.5096785213361181E-2</v>
      </c>
    </row>
    <row r="1217" spans="2:5" x14ac:dyDescent="0.35">
      <c r="B1217" s="45" t="s">
        <v>7442</v>
      </c>
      <c r="C1217" s="146">
        <v>2430.724609375</v>
      </c>
      <c r="D1217" s="112">
        <f t="shared" si="21"/>
        <v>-1.2152425171864429E-2</v>
      </c>
      <c r="E1217" s="112">
        <v>1.509306691168584E-2</v>
      </c>
    </row>
    <row r="1218" spans="2:5" x14ac:dyDescent="0.35">
      <c r="B1218" s="45" t="s">
        <v>7740</v>
      </c>
      <c r="C1218" s="146">
        <v>2460.627197265625</v>
      </c>
      <c r="D1218" s="112">
        <f t="shared" si="21"/>
        <v>-1.6289777454344428E-2</v>
      </c>
      <c r="E1218" s="112">
        <v>1.5088248781161374E-2</v>
      </c>
    </row>
    <row r="1219" spans="2:5" x14ac:dyDescent="0.35">
      <c r="B1219" s="45" t="s">
        <v>7452</v>
      </c>
      <c r="C1219" s="146">
        <v>2501.3740234375</v>
      </c>
      <c r="D1219" s="112">
        <f t="shared" si="21"/>
        <v>31.528107248866636</v>
      </c>
      <c r="E1219" s="112">
        <v>1.5076202335830033E-2</v>
      </c>
    </row>
    <row r="1220" spans="2:5" x14ac:dyDescent="0.35">
      <c r="B1220" s="45" t="s">
        <v>958</v>
      </c>
      <c r="C1220" s="146">
        <v>76.898849487304688</v>
      </c>
      <c r="D1220" s="112">
        <f t="shared" si="21"/>
        <v>-0.82043085111045377</v>
      </c>
      <c r="E1220" s="112">
        <v>1.5069205835369491E-2</v>
      </c>
    </row>
    <row r="1221" spans="2:5" x14ac:dyDescent="0.35">
      <c r="B1221" s="45" t="s">
        <v>4698</v>
      </c>
      <c r="C1221" s="146">
        <v>428.24087524414063</v>
      </c>
      <c r="D1221" s="112">
        <f t="shared" si="21"/>
        <v>-0.29269950977975723</v>
      </c>
      <c r="E1221" s="112">
        <v>1.5062534147133102E-2</v>
      </c>
    </row>
    <row r="1222" spans="2:5" x14ac:dyDescent="0.35">
      <c r="B1222" s="45" t="s">
        <v>5198</v>
      </c>
      <c r="C1222" s="146">
        <v>605.45819091796875</v>
      </c>
      <c r="D1222" s="112">
        <f t="shared" si="21"/>
        <v>1.5343712854813376</v>
      </c>
      <c r="E1222" s="112">
        <v>1.5061129848229342E-2</v>
      </c>
    </row>
    <row r="1223" spans="2:5" x14ac:dyDescent="0.35">
      <c r="B1223" s="45" t="s">
        <v>4374</v>
      </c>
      <c r="C1223" s="146">
        <v>238.8987731933594</v>
      </c>
      <c r="D1223" s="112">
        <f t="shared" si="21"/>
        <v>1.5952394963171947</v>
      </c>
      <c r="E1223" s="112">
        <v>1.5060712177011125E-2</v>
      </c>
    </row>
    <row r="1224" spans="2:5" x14ac:dyDescent="0.35">
      <c r="B1224" s="45" t="s">
        <v>1208</v>
      </c>
      <c r="C1224" s="146">
        <v>92.052688598632813</v>
      </c>
      <c r="D1224" s="112">
        <f t="shared" si="21"/>
        <v>-0.34194309205858087</v>
      </c>
      <c r="E1224" s="112">
        <v>1.5060258195084246E-2</v>
      </c>
    </row>
    <row r="1225" spans="2:5" x14ac:dyDescent="0.35">
      <c r="B1225" s="45" t="s">
        <v>1541</v>
      </c>
      <c r="C1225" s="146">
        <v>139.88560485839841</v>
      </c>
      <c r="D1225" s="112">
        <f t="shared" ref="D1225:D1288" si="22">(C1225-C1226)/C1226</f>
        <v>-0.93221415603422875</v>
      </c>
      <c r="E1225" s="112">
        <v>1.5019112274593398E-2</v>
      </c>
    </row>
    <row r="1226" spans="2:5" x14ac:dyDescent="0.35">
      <c r="B1226" s="45" t="s">
        <v>6780</v>
      </c>
      <c r="C1226" s="146">
        <v>2063.640380859375</v>
      </c>
      <c r="D1226" s="112">
        <f t="shared" si="22"/>
        <v>22.382476516205966</v>
      </c>
      <c r="E1226" s="112">
        <v>1.5016780911033733E-2</v>
      </c>
    </row>
    <row r="1227" spans="2:5" x14ac:dyDescent="0.35">
      <c r="B1227" s="45" t="s">
        <v>1128</v>
      </c>
      <c r="C1227" s="146">
        <v>88.255851745605469</v>
      </c>
      <c r="D1227" s="112">
        <f t="shared" si="22"/>
        <v>-0.35189955272278617</v>
      </c>
      <c r="E1227" s="112">
        <v>1.5016230525672485E-2</v>
      </c>
    </row>
    <row r="1228" spans="2:5" x14ac:dyDescent="0.35">
      <c r="B1228" s="45" t="s">
        <v>3438</v>
      </c>
      <c r="C1228" s="146">
        <v>136.17619323730469</v>
      </c>
      <c r="D1228" s="112">
        <f t="shared" si="22"/>
        <v>1.0127954116677249</v>
      </c>
      <c r="E1228" s="112">
        <v>1.5006543077974189E-2</v>
      </c>
    </row>
    <row r="1229" spans="2:5" x14ac:dyDescent="0.35">
      <c r="B1229" s="45" t="s">
        <v>943</v>
      </c>
      <c r="C1229" s="146">
        <v>67.655258178710938</v>
      </c>
      <c r="D1229" s="112">
        <f t="shared" si="22"/>
        <v>-0.22234748944548616</v>
      </c>
      <c r="E1229" s="112">
        <v>1.4980726410254708E-2</v>
      </c>
    </row>
    <row r="1230" spans="2:5" x14ac:dyDescent="0.35">
      <c r="B1230" s="45" t="s">
        <v>1193</v>
      </c>
      <c r="C1230" s="146">
        <v>86.999343872070313</v>
      </c>
      <c r="D1230" s="112">
        <f t="shared" si="22"/>
        <v>-0.64958449230155013</v>
      </c>
      <c r="E1230" s="112">
        <v>1.4977696740648897E-2</v>
      </c>
    </row>
    <row r="1231" spans="2:5" x14ac:dyDescent="0.35">
      <c r="B1231" s="45" t="s">
        <v>4269</v>
      </c>
      <c r="C1231" s="146">
        <v>248.2748107910156</v>
      </c>
      <c r="D1231" s="112">
        <f t="shared" si="22"/>
        <v>1.2208888557662927</v>
      </c>
      <c r="E1231" s="112">
        <v>1.4957566053741246E-2</v>
      </c>
    </row>
    <row r="1232" spans="2:5" x14ac:dyDescent="0.35">
      <c r="B1232" s="45" t="s">
        <v>2995</v>
      </c>
      <c r="C1232" s="146">
        <v>111.7907409667969</v>
      </c>
      <c r="D1232" s="112">
        <f t="shared" si="22"/>
        <v>0.59116967396120235</v>
      </c>
      <c r="E1232" s="112">
        <v>1.4956239704636706E-2</v>
      </c>
    </row>
    <row r="1233" spans="2:5" x14ac:dyDescent="0.35">
      <c r="B1233" s="45" t="s">
        <v>913</v>
      </c>
      <c r="C1233" s="146">
        <v>70.2569580078125</v>
      </c>
      <c r="D1233" s="112">
        <f t="shared" si="22"/>
        <v>-0.24677039613769347</v>
      </c>
      <c r="E1233" s="112">
        <v>1.4932604508227663E-2</v>
      </c>
    </row>
    <row r="1234" spans="2:5" x14ac:dyDescent="0.35">
      <c r="B1234" s="45" t="s">
        <v>2822</v>
      </c>
      <c r="C1234" s="146">
        <v>93.2742919921875</v>
      </c>
      <c r="D1234" s="112">
        <f t="shared" si="22"/>
        <v>-0.48969978657433533</v>
      </c>
      <c r="E1234" s="112">
        <v>1.4925546600793949E-2</v>
      </c>
    </row>
    <row r="1235" spans="2:5" x14ac:dyDescent="0.35">
      <c r="B1235" s="45" t="s">
        <v>3764</v>
      </c>
      <c r="C1235" s="146">
        <v>182.7831726074219</v>
      </c>
      <c r="D1235" s="112">
        <f t="shared" si="22"/>
        <v>-0.44345549684705188</v>
      </c>
      <c r="E1235" s="112">
        <v>1.4901642752678156E-2</v>
      </c>
    </row>
    <row r="1236" spans="2:5" x14ac:dyDescent="0.35">
      <c r="B1236" s="45" t="s">
        <v>4614</v>
      </c>
      <c r="C1236" s="146">
        <v>328.42507934570313</v>
      </c>
      <c r="D1236" s="112">
        <f t="shared" si="22"/>
        <v>1.2734597029246377</v>
      </c>
      <c r="E1236" s="112">
        <v>1.4894912611778565E-2</v>
      </c>
    </row>
    <row r="1237" spans="2:5" x14ac:dyDescent="0.35">
      <c r="B1237" s="45" t="s">
        <v>3356</v>
      </c>
      <c r="C1237" s="146">
        <v>144.4604797363281</v>
      </c>
      <c r="D1237" s="112">
        <f t="shared" si="22"/>
        <v>-0.70970636481943705</v>
      </c>
      <c r="E1237" s="112">
        <v>1.4892851802043765E-2</v>
      </c>
    </row>
    <row r="1238" spans="2:5" x14ac:dyDescent="0.35">
      <c r="B1238" s="45" t="s">
        <v>4964</v>
      </c>
      <c r="C1238" s="146">
        <v>497.63571166992188</v>
      </c>
      <c r="D1238" s="112">
        <f t="shared" si="22"/>
        <v>1.8786522072587324</v>
      </c>
      <c r="E1238" s="112">
        <v>1.4884449374518162E-2</v>
      </c>
    </row>
    <row r="1239" spans="2:5" x14ac:dyDescent="0.35">
      <c r="B1239" s="45" t="s">
        <v>4099</v>
      </c>
      <c r="C1239" s="146">
        <v>172.87107849121091</v>
      </c>
      <c r="D1239" s="112">
        <f t="shared" si="22"/>
        <v>-0.16975513472807749</v>
      </c>
      <c r="E1239" s="112">
        <v>1.486354636134363E-2</v>
      </c>
    </row>
    <row r="1240" spans="2:5" x14ac:dyDescent="0.35">
      <c r="B1240" s="45" t="s">
        <v>4296</v>
      </c>
      <c r="C1240" s="146">
        <v>208.21697998046881</v>
      </c>
      <c r="D1240" s="112">
        <f t="shared" si="22"/>
        <v>-0.65425624584280218</v>
      </c>
      <c r="E1240" s="112">
        <v>1.4861426356305772E-2</v>
      </c>
    </row>
    <row r="1241" spans="2:5" x14ac:dyDescent="0.35">
      <c r="B1241" s="45" t="s">
        <v>5167</v>
      </c>
      <c r="C1241" s="146">
        <v>602.22918701171875</v>
      </c>
      <c r="D1241" s="112">
        <f t="shared" si="22"/>
        <v>-0.72620288527303556</v>
      </c>
      <c r="E1241" s="112">
        <v>1.4859940624007452E-2</v>
      </c>
    </row>
    <row r="1242" spans="2:5" x14ac:dyDescent="0.35">
      <c r="B1242" s="45" t="s">
        <v>6977</v>
      </c>
      <c r="C1242" s="146">
        <v>2199.54541015625</v>
      </c>
      <c r="D1242" s="112">
        <f t="shared" si="22"/>
        <v>10.488316338285964</v>
      </c>
      <c r="E1242" s="112">
        <v>1.4856289845329494E-2</v>
      </c>
    </row>
    <row r="1243" spans="2:5" x14ac:dyDescent="0.35">
      <c r="B1243" s="45" t="s">
        <v>3945</v>
      </c>
      <c r="C1243" s="146">
        <v>191.45933532714841</v>
      </c>
      <c r="D1243" s="112">
        <f t="shared" si="22"/>
        <v>0.54196909568015661</v>
      </c>
      <c r="E1243" s="112">
        <v>1.4837888929841041E-2</v>
      </c>
    </row>
    <row r="1244" spans="2:5" x14ac:dyDescent="0.35">
      <c r="B1244" s="45" t="s">
        <v>1317</v>
      </c>
      <c r="C1244" s="146">
        <v>124.1654815673828</v>
      </c>
      <c r="D1244" s="112">
        <f t="shared" si="22"/>
        <v>-7.962673874041791E-2</v>
      </c>
      <c r="E1244" s="112">
        <v>1.4818189884765586E-2</v>
      </c>
    </row>
    <row r="1245" spans="2:5" x14ac:dyDescent="0.35">
      <c r="B1245" s="45" t="s">
        <v>2055</v>
      </c>
      <c r="C1245" s="146">
        <v>134.9077453613281</v>
      </c>
      <c r="D1245" s="112">
        <f t="shared" si="22"/>
        <v>-0.17688695757091888</v>
      </c>
      <c r="E1245" s="112">
        <v>1.4817112140367159E-2</v>
      </c>
    </row>
    <row r="1246" spans="2:5" x14ac:dyDescent="0.35">
      <c r="B1246" s="45" t="s">
        <v>3251</v>
      </c>
      <c r="C1246" s="146">
        <v>163.8994140625</v>
      </c>
      <c r="D1246" s="112">
        <f t="shared" si="22"/>
        <v>-0.93495506755611102</v>
      </c>
      <c r="E1246" s="112">
        <v>1.4813618798099148E-2</v>
      </c>
    </row>
    <row r="1247" spans="2:5" x14ac:dyDescent="0.35">
      <c r="B1247" s="45" t="s">
        <v>7314</v>
      </c>
      <c r="C1247" s="146">
        <v>2519.78759765625</v>
      </c>
      <c r="D1247" s="112">
        <f t="shared" si="22"/>
        <v>0.26694434721349364</v>
      </c>
      <c r="E1247" s="112">
        <v>1.4809101085646779E-2</v>
      </c>
    </row>
    <row r="1248" spans="2:5" x14ac:dyDescent="0.35">
      <c r="B1248" s="45" t="s">
        <v>6606</v>
      </c>
      <c r="C1248" s="146">
        <v>1988.869995117188</v>
      </c>
      <c r="D1248" s="112">
        <f t="shared" si="22"/>
        <v>-0.15392663213235946</v>
      </c>
      <c r="E1248" s="112">
        <v>1.4808972421411944E-2</v>
      </c>
    </row>
    <row r="1249" spans="2:5" x14ac:dyDescent="0.35">
      <c r="B1249" s="45" t="s">
        <v>7814</v>
      </c>
      <c r="C1249" s="146">
        <v>2350.706298828125</v>
      </c>
      <c r="D1249" s="112">
        <f t="shared" si="22"/>
        <v>18.053322652502068</v>
      </c>
      <c r="E1249" s="112">
        <v>1.4793108950611363E-2</v>
      </c>
    </row>
    <row r="1250" spans="2:5" x14ac:dyDescent="0.35">
      <c r="B1250" s="45" t="s">
        <v>1882</v>
      </c>
      <c r="C1250" s="146">
        <v>123.37513732910161</v>
      </c>
      <c r="D1250" s="112">
        <f t="shared" si="22"/>
        <v>-0.94429226130875954</v>
      </c>
      <c r="E1250" s="112">
        <v>1.4791674040226712E-2</v>
      </c>
    </row>
    <row r="1251" spans="2:5" x14ac:dyDescent="0.35">
      <c r="B1251" s="45" t="s">
        <v>6793</v>
      </c>
      <c r="C1251" s="146">
        <v>2214.685791015625</v>
      </c>
      <c r="D1251" s="112">
        <f t="shared" si="22"/>
        <v>-0.10095101627432385</v>
      </c>
      <c r="E1251" s="112">
        <v>1.479023543761084E-2</v>
      </c>
    </row>
    <row r="1252" spans="2:5" x14ac:dyDescent="0.35">
      <c r="B1252" s="45" t="s">
        <v>7120</v>
      </c>
      <c r="C1252" s="146">
        <v>2463.364990234375</v>
      </c>
      <c r="D1252" s="112">
        <f t="shared" si="22"/>
        <v>56.771969056895188</v>
      </c>
      <c r="E1252" s="112">
        <v>1.477568000411947E-2</v>
      </c>
    </row>
    <row r="1253" spans="2:5" x14ac:dyDescent="0.35">
      <c r="B1253" s="45" t="s">
        <v>678</v>
      </c>
      <c r="C1253" s="146">
        <v>42.639450073242188</v>
      </c>
      <c r="D1253" s="112">
        <f t="shared" si="22"/>
        <v>-0.67583428544184043</v>
      </c>
      <c r="E1253" s="112">
        <v>1.4773378866609265E-2</v>
      </c>
    </row>
    <row r="1254" spans="2:5" x14ac:dyDescent="0.35">
      <c r="B1254" s="45" t="s">
        <v>3396</v>
      </c>
      <c r="C1254" s="146">
        <v>131.53596496582031</v>
      </c>
      <c r="D1254" s="112">
        <f t="shared" si="22"/>
        <v>-0.25662453280010195</v>
      </c>
      <c r="E1254" s="112">
        <v>1.4771641856756392E-2</v>
      </c>
    </row>
    <row r="1255" spans="2:5" x14ac:dyDescent="0.35">
      <c r="B1255" s="45" t="s">
        <v>3762</v>
      </c>
      <c r="C1255" s="146">
        <v>176.9441833496094</v>
      </c>
      <c r="D1255" s="112">
        <f t="shared" si="22"/>
        <v>0.64380346364658181</v>
      </c>
      <c r="E1255" s="112">
        <v>1.4767144728449678E-2</v>
      </c>
    </row>
    <row r="1256" spans="2:5" x14ac:dyDescent="0.35">
      <c r="B1256" s="45" t="s">
        <v>1681</v>
      </c>
      <c r="C1256" s="146">
        <v>107.6431503295898</v>
      </c>
      <c r="D1256" s="112">
        <f t="shared" si="22"/>
        <v>-0.30705024776054851</v>
      </c>
      <c r="E1256" s="112">
        <v>1.4759938733225572E-2</v>
      </c>
    </row>
    <row r="1257" spans="2:5" x14ac:dyDescent="0.35">
      <c r="B1257" s="45" t="s">
        <v>3186</v>
      </c>
      <c r="C1257" s="146">
        <v>155.3404846191406</v>
      </c>
      <c r="D1257" s="112">
        <f t="shared" si="22"/>
        <v>0.29504705017699645</v>
      </c>
      <c r="E1257" s="112">
        <v>1.4748064652300079E-2</v>
      </c>
    </row>
    <row r="1258" spans="2:5" x14ac:dyDescent="0.35">
      <c r="B1258" s="45" t="s">
        <v>1933</v>
      </c>
      <c r="C1258" s="146">
        <v>119.94968414306641</v>
      </c>
      <c r="D1258" s="112">
        <f t="shared" si="22"/>
        <v>-0.70620327894291191</v>
      </c>
      <c r="E1258" s="112">
        <v>1.4731048957954485E-2</v>
      </c>
    </row>
    <row r="1259" spans="2:5" x14ac:dyDescent="0.35">
      <c r="B1259" s="45" t="s">
        <v>4673</v>
      </c>
      <c r="C1259" s="146">
        <v>408.2744140625</v>
      </c>
      <c r="D1259" s="112">
        <f t="shared" si="22"/>
        <v>-0.74442273656655999</v>
      </c>
      <c r="E1259" s="112">
        <v>1.4721742419605345E-2</v>
      </c>
    </row>
    <row r="1260" spans="2:5" x14ac:dyDescent="0.35">
      <c r="B1260" s="45" t="s">
        <v>6246</v>
      </c>
      <c r="C1260" s="146">
        <v>1597.459838867188</v>
      </c>
      <c r="D1260" s="112">
        <f t="shared" si="22"/>
        <v>19.611561210991486</v>
      </c>
      <c r="E1260" s="112">
        <v>1.4711638517259797E-2</v>
      </c>
    </row>
    <row r="1261" spans="2:5" x14ac:dyDescent="0.35">
      <c r="B1261" s="45" t="s">
        <v>2658</v>
      </c>
      <c r="C1261" s="146">
        <v>77.503097534179688</v>
      </c>
      <c r="D1261" s="112">
        <f t="shared" si="22"/>
        <v>-0.34411190395437413</v>
      </c>
      <c r="E1261" s="112">
        <v>1.4705939641369854E-2</v>
      </c>
    </row>
    <row r="1262" spans="2:5" x14ac:dyDescent="0.35">
      <c r="B1262" s="45" t="s">
        <v>2440</v>
      </c>
      <c r="C1262" s="146">
        <v>118.1651229858398</v>
      </c>
      <c r="D1262" s="112">
        <f t="shared" si="22"/>
        <v>-0.77176485778579018</v>
      </c>
      <c r="E1262" s="112">
        <v>1.4686684885614646E-2</v>
      </c>
    </row>
    <row r="1263" spans="2:5" x14ac:dyDescent="0.35">
      <c r="B1263" s="45" t="s">
        <v>5125</v>
      </c>
      <c r="C1263" s="146">
        <v>517.734130859375</v>
      </c>
      <c r="D1263" s="112">
        <f t="shared" si="22"/>
        <v>6.1667685251809268E-2</v>
      </c>
      <c r="E1263" s="112">
        <v>1.4685782626493071E-2</v>
      </c>
    </row>
    <row r="1264" spans="2:5" x14ac:dyDescent="0.35">
      <c r="B1264" s="45" t="s">
        <v>4919</v>
      </c>
      <c r="C1264" s="146">
        <v>487.66119384765619</v>
      </c>
      <c r="D1264" s="112">
        <f t="shared" si="22"/>
        <v>5.9251464743130668</v>
      </c>
      <c r="E1264" s="112">
        <v>1.4679749141791175E-2</v>
      </c>
    </row>
    <row r="1265" spans="2:5" x14ac:dyDescent="0.35">
      <c r="B1265" s="45" t="s">
        <v>884</v>
      </c>
      <c r="C1265" s="146">
        <v>70.418899536132813</v>
      </c>
      <c r="D1265" s="112">
        <f t="shared" si="22"/>
        <v>-0.61611170707263629</v>
      </c>
      <c r="E1265" s="112">
        <v>1.4660891310604357E-2</v>
      </c>
    </row>
    <row r="1266" spans="2:5" x14ac:dyDescent="0.35">
      <c r="B1266" s="45" t="s">
        <v>3808</v>
      </c>
      <c r="C1266" s="146">
        <v>183.4359130859375</v>
      </c>
      <c r="D1266" s="112">
        <f t="shared" si="22"/>
        <v>0.24391100452982009</v>
      </c>
      <c r="E1266" s="112">
        <v>1.4643800207188553E-2</v>
      </c>
    </row>
    <row r="1267" spans="2:5" x14ac:dyDescent="0.35">
      <c r="B1267" s="45" t="s">
        <v>3149</v>
      </c>
      <c r="C1267" s="146">
        <v>147.4670715332031</v>
      </c>
      <c r="D1267" s="112">
        <f t="shared" si="22"/>
        <v>-0.94556576089998046</v>
      </c>
      <c r="E1267" s="112">
        <v>1.4634954484008023E-2</v>
      </c>
    </row>
    <row r="1268" spans="2:5" x14ac:dyDescent="0.35">
      <c r="B1268" s="45" t="s">
        <v>7626</v>
      </c>
      <c r="C1268" s="146">
        <v>2709.086669921875</v>
      </c>
      <c r="D1268" s="112">
        <f t="shared" si="22"/>
        <v>36.805951780790998</v>
      </c>
      <c r="E1268" s="112">
        <v>1.4594300126435474E-2</v>
      </c>
    </row>
    <row r="1269" spans="2:5" x14ac:dyDescent="0.35">
      <c r="B1269" s="45" t="s">
        <v>965</v>
      </c>
      <c r="C1269" s="146">
        <v>71.657676696777344</v>
      </c>
      <c r="D1269" s="112">
        <f t="shared" si="22"/>
        <v>-0.96875619067068786</v>
      </c>
      <c r="E1269" s="112">
        <v>1.455862238966775E-2</v>
      </c>
    </row>
    <row r="1270" spans="2:5" x14ac:dyDescent="0.35">
      <c r="B1270" s="45" t="s">
        <v>7954</v>
      </c>
      <c r="C1270" s="146">
        <v>2293.5</v>
      </c>
      <c r="D1270" s="112">
        <f t="shared" si="22"/>
        <v>0.41494003486826497</v>
      </c>
      <c r="E1270" s="112">
        <v>1.4553614492833135E-2</v>
      </c>
    </row>
    <row r="1271" spans="2:5" x14ac:dyDescent="0.35">
      <c r="B1271" s="45" t="s">
        <v>6384</v>
      </c>
      <c r="C1271" s="146">
        <v>1620.916748046875</v>
      </c>
      <c r="D1271" s="112">
        <f t="shared" si="22"/>
        <v>27.795664131184214</v>
      </c>
      <c r="E1271" s="112">
        <v>1.4544952496461596E-2</v>
      </c>
    </row>
    <row r="1272" spans="2:5" x14ac:dyDescent="0.35">
      <c r="B1272" s="45" t="s">
        <v>740</v>
      </c>
      <c r="C1272" s="146">
        <v>56.290306091308587</v>
      </c>
      <c r="D1272" s="112">
        <f t="shared" si="22"/>
        <v>-0.47543088232627917</v>
      </c>
      <c r="E1272" s="112">
        <v>1.4543924458717756E-2</v>
      </c>
    </row>
    <row r="1273" spans="2:5" x14ac:dyDescent="0.35">
      <c r="B1273" s="45" t="s">
        <v>1725</v>
      </c>
      <c r="C1273" s="146">
        <v>107.3077011108398</v>
      </c>
      <c r="D1273" s="112">
        <f t="shared" si="22"/>
        <v>-0.94288257961104927</v>
      </c>
      <c r="E1273" s="112">
        <v>1.4539069683332465E-2</v>
      </c>
    </row>
    <row r="1274" spans="2:5" x14ac:dyDescent="0.35">
      <c r="B1274" s="45" t="s">
        <v>7037</v>
      </c>
      <c r="C1274" s="146">
        <v>1878.721069335938</v>
      </c>
      <c r="D1274" s="112">
        <f t="shared" si="22"/>
        <v>15.980862856459188</v>
      </c>
      <c r="E1274" s="112">
        <v>1.4518965339147526E-2</v>
      </c>
    </row>
    <row r="1275" spans="2:5" x14ac:dyDescent="0.35">
      <c r="B1275" s="45" t="s">
        <v>2951</v>
      </c>
      <c r="C1275" s="146">
        <v>110.63755035400391</v>
      </c>
      <c r="D1275" s="112">
        <f t="shared" si="22"/>
        <v>-0.78104549100759857</v>
      </c>
      <c r="E1275" s="112">
        <v>1.4500839395987215E-2</v>
      </c>
    </row>
    <row r="1276" spans="2:5" x14ac:dyDescent="0.35">
      <c r="B1276" s="45" t="s">
        <v>4893</v>
      </c>
      <c r="C1276" s="146">
        <v>505.29925537109381</v>
      </c>
      <c r="D1276" s="112">
        <f t="shared" si="22"/>
        <v>-0.54778307369223245</v>
      </c>
      <c r="E1276" s="112">
        <v>1.449065267614239E-2</v>
      </c>
    </row>
    <row r="1277" spans="2:5" x14ac:dyDescent="0.35">
      <c r="B1277" s="45" t="s">
        <v>5971</v>
      </c>
      <c r="C1277" s="146">
        <v>1117.382446289062</v>
      </c>
      <c r="D1277" s="112">
        <f t="shared" si="22"/>
        <v>7.8640012162634534</v>
      </c>
      <c r="E1277" s="112">
        <v>1.4474014069380961E-2</v>
      </c>
    </row>
    <row r="1278" spans="2:5" x14ac:dyDescent="0.35">
      <c r="B1278" s="45" t="s">
        <v>1889</v>
      </c>
      <c r="C1278" s="146">
        <v>126.0584716796875</v>
      </c>
      <c r="D1278" s="112">
        <f t="shared" si="22"/>
        <v>2.0000570134330187</v>
      </c>
      <c r="E1278" s="112">
        <v>1.4472504549942013E-2</v>
      </c>
    </row>
    <row r="1279" spans="2:5" x14ac:dyDescent="0.35">
      <c r="B1279" s="45" t="s">
        <v>677</v>
      </c>
      <c r="C1279" s="146">
        <v>42.018692016601563</v>
      </c>
      <c r="D1279" s="112">
        <f t="shared" si="22"/>
        <v>-0.94704282264020545</v>
      </c>
      <c r="E1279" s="112">
        <v>1.4465807321502735E-2</v>
      </c>
    </row>
    <row r="1280" spans="2:5" x14ac:dyDescent="0.35">
      <c r="B1280" s="45" t="s">
        <v>5638</v>
      </c>
      <c r="C1280" s="146">
        <v>793.44659423828125</v>
      </c>
      <c r="D1280" s="112">
        <f t="shared" si="22"/>
        <v>0.95571922633437656</v>
      </c>
      <c r="E1280" s="112">
        <v>1.4459832441806502E-2</v>
      </c>
    </row>
    <row r="1281" spans="2:5" x14ac:dyDescent="0.35">
      <c r="B1281" s="45" t="s">
        <v>4767</v>
      </c>
      <c r="C1281" s="146">
        <v>405.70578002929688</v>
      </c>
      <c r="D1281" s="112">
        <f t="shared" si="22"/>
        <v>1.0920521272286585</v>
      </c>
      <c r="E1281" s="112">
        <v>1.4454846109117769E-2</v>
      </c>
    </row>
    <row r="1282" spans="2:5" x14ac:dyDescent="0.35">
      <c r="B1282" s="45" t="s">
        <v>3954</v>
      </c>
      <c r="C1282" s="146">
        <v>193.92718505859381</v>
      </c>
      <c r="D1282" s="112">
        <f t="shared" si="22"/>
        <v>-0.59331739695732622</v>
      </c>
      <c r="E1282" s="112">
        <v>1.4451036612140117E-2</v>
      </c>
    </row>
    <row r="1283" spans="2:5" x14ac:dyDescent="0.35">
      <c r="B1283" s="45" t="s">
        <v>4973</v>
      </c>
      <c r="C1283" s="146">
        <v>476.8514404296875</v>
      </c>
      <c r="D1283" s="112">
        <f t="shared" si="22"/>
        <v>-5.6886367234491586E-2</v>
      </c>
      <c r="E1283" s="112">
        <v>1.4448626841266495E-2</v>
      </c>
    </row>
    <row r="1284" spans="2:5" x14ac:dyDescent="0.35">
      <c r="B1284" s="45" t="s">
        <v>5074</v>
      </c>
      <c r="C1284" s="146">
        <v>505.61398315429688</v>
      </c>
      <c r="D1284" s="112">
        <f t="shared" si="22"/>
        <v>4.6407808217743938</v>
      </c>
      <c r="E1284" s="112">
        <v>1.4447710901770199E-2</v>
      </c>
    </row>
    <row r="1285" spans="2:5" x14ac:dyDescent="0.35">
      <c r="B1285" s="45" t="s">
        <v>1034</v>
      </c>
      <c r="C1285" s="146">
        <v>89.635459899902344</v>
      </c>
      <c r="D1285" s="112">
        <f t="shared" si="22"/>
        <v>-0.95424448017500285</v>
      </c>
      <c r="E1285" s="112">
        <v>1.4442161672842353E-2</v>
      </c>
    </row>
    <row r="1286" spans="2:5" x14ac:dyDescent="0.35">
      <c r="B1286" s="45" t="s">
        <v>7029</v>
      </c>
      <c r="C1286" s="146">
        <v>1959.008666992188</v>
      </c>
      <c r="D1286" s="112">
        <f t="shared" si="22"/>
        <v>1.1500634732729177E-2</v>
      </c>
      <c r="E1286" s="112">
        <v>1.4429460668779596E-2</v>
      </c>
    </row>
    <row r="1287" spans="2:5" x14ac:dyDescent="0.35">
      <c r="B1287" s="45" t="s">
        <v>7039</v>
      </c>
      <c r="C1287" s="146">
        <v>1936.734985351562</v>
      </c>
      <c r="D1287" s="112">
        <f t="shared" si="22"/>
        <v>1.6848876913359463</v>
      </c>
      <c r="E1287" s="112">
        <v>1.4399718577023509E-2</v>
      </c>
    </row>
    <row r="1288" spans="2:5" x14ac:dyDescent="0.35">
      <c r="B1288" s="45" t="s">
        <v>5714</v>
      </c>
      <c r="C1288" s="146">
        <v>721.34674072265625</v>
      </c>
      <c r="D1288" s="112">
        <f t="shared" si="22"/>
        <v>7.3772078933007847</v>
      </c>
      <c r="E1288" s="112">
        <v>1.4391977386058684E-2</v>
      </c>
    </row>
    <row r="1289" spans="2:5" x14ac:dyDescent="0.35">
      <c r="B1289" s="45" t="s">
        <v>2338</v>
      </c>
      <c r="C1289" s="146">
        <v>86.108253479003906</v>
      </c>
      <c r="D1289" s="112">
        <f t="shared" ref="D1289:D1352" si="23">(C1289-C1290)/C1290</f>
        <v>-0.66274318291198975</v>
      </c>
      <c r="E1289" s="112">
        <v>1.4390813089567793E-2</v>
      </c>
    </row>
    <row r="1290" spans="2:5" x14ac:dyDescent="0.35">
      <c r="B1290" s="45" t="s">
        <v>4462</v>
      </c>
      <c r="C1290" s="146">
        <v>255.31953430175781</v>
      </c>
      <c r="D1290" s="112">
        <f t="shared" si="23"/>
        <v>0.45069074314710228</v>
      </c>
      <c r="E1290" s="112">
        <v>1.4384114311002684E-2</v>
      </c>
    </row>
    <row r="1291" spans="2:5" x14ac:dyDescent="0.35">
      <c r="B1291" s="45" t="s">
        <v>4115</v>
      </c>
      <c r="C1291" s="146">
        <v>175.99859619140619</v>
      </c>
      <c r="D1291" s="112">
        <f t="shared" si="23"/>
        <v>-0.70672658464473848</v>
      </c>
      <c r="E1291" s="112">
        <v>1.4377757401924689E-2</v>
      </c>
    </row>
    <row r="1292" spans="2:5" x14ac:dyDescent="0.35">
      <c r="B1292" s="45" t="s">
        <v>5161</v>
      </c>
      <c r="C1292" s="146">
        <v>600.1177978515625</v>
      </c>
      <c r="D1292" s="112">
        <f t="shared" si="23"/>
        <v>2.4528849954320688</v>
      </c>
      <c r="E1292" s="112">
        <v>1.4344884874378449E-2</v>
      </c>
    </row>
    <row r="1293" spans="2:5" x14ac:dyDescent="0.35">
      <c r="B1293" s="45" t="s">
        <v>4044</v>
      </c>
      <c r="C1293" s="146">
        <v>173.8018493652344</v>
      </c>
      <c r="D1293" s="112">
        <f t="shared" si="23"/>
        <v>-2.9723718229444734E-2</v>
      </c>
      <c r="E1293" s="112">
        <v>1.4341404378838083E-2</v>
      </c>
    </row>
    <row r="1294" spans="2:5" x14ac:dyDescent="0.35">
      <c r="B1294" s="45" t="s">
        <v>4047</v>
      </c>
      <c r="C1294" s="146">
        <v>179.12614440917969</v>
      </c>
      <c r="D1294" s="112">
        <f t="shared" si="23"/>
        <v>-0.92509124550568311</v>
      </c>
      <c r="E1294" s="112">
        <v>1.4336896193526896E-2</v>
      </c>
    </row>
    <row r="1295" spans="2:5" x14ac:dyDescent="0.35">
      <c r="B1295" s="45" t="s">
        <v>7723</v>
      </c>
      <c r="C1295" s="146">
        <v>2391.2578125</v>
      </c>
      <c r="D1295" s="112">
        <f t="shared" si="23"/>
        <v>-7.4763717211075262E-2</v>
      </c>
      <c r="E1295" s="112">
        <v>1.4327414916960976E-2</v>
      </c>
    </row>
    <row r="1296" spans="2:5" x14ac:dyDescent="0.35">
      <c r="B1296" s="45" t="s">
        <v>7874</v>
      </c>
      <c r="C1296" s="146">
        <v>2584.4833984375</v>
      </c>
      <c r="D1296" s="112">
        <f t="shared" si="23"/>
        <v>15.619511458492065</v>
      </c>
      <c r="E1296" s="112">
        <v>1.4290650072713204E-2</v>
      </c>
    </row>
    <row r="1297" spans="2:5" x14ac:dyDescent="0.35">
      <c r="B1297" s="45" t="s">
        <v>3270</v>
      </c>
      <c r="C1297" s="146">
        <v>155.50898742675781</v>
      </c>
      <c r="D1297" s="112">
        <f t="shared" si="23"/>
        <v>-0.92622632206085709</v>
      </c>
      <c r="E1297" s="112">
        <v>1.4285677319908567E-2</v>
      </c>
    </row>
    <row r="1298" spans="2:5" x14ac:dyDescent="0.35">
      <c r="B1298" s="45" t="s">
        <v>6714</v>
      </c>
      <c r="C1298" s="146">
        <v>2107.919677734375</v>
      </c>
      <c r="D1298" s="112">
        <f t="shared" si="23"/>
        <v>0.91011927240580359</v>
      </c>
      <c r="E1298" s="112">
        <v>1.4248041378877727E-2</v>
      </c>
    </row>
    <row r="1299" spans="2:5" x14ac:dyDescent="0.35">
      <c r="B1299" s="45" t="s">
        <v>5954</v>
      </c>
      <c r="C1299" s="146">
        <v>1103.553955078125</v>
      </c>
      <c r="D1299" s="112">
        <f t="shared" si="23"/>
        <v>2.1156516250367692</v>
      </c>
      <c r="E1299" s="112">
        <v>1.4247665291945089E-2</v>
      </c>
    </row>
    <row r="1300" spans="2:5" x14ac:dyDescent="0.35">
      <c r="B1300" s="45" t="s">
        <v>4629</v>
      </c>
      <c r="C1300" s="146">
        <v>354.19683837890619</v>
      </c>
      <c r="D1300" s="112">
        <f t="shared" si="23"/>
        <v>-0.85535302106139177</v>
      </c>
      <c r="E1300" s="112">
        <v>1.4247660767251915E-2</v>
      </c>
    </row>
    <row r="1301" spans="2:5" x14ac:dyDescent="0.35">
      <c r="B1301" s="45" t="s">
        <v>7114</v>
      </c>
      <c r="C1301" s="146">
        <v>2448.698486328125</v>
      </c>
      <c r="D1301" s="112">
        <f t="shared" si="23"/>
        <v>13.647561182981262</v>
      </c>
      <c r="E1301" s="112">
        <v>1.4233225116706601E-2</v>
      </c>
    </row>
    <row r="1302" spans="2:5" x14ac:dyDescent="0.35">
      <c r="B1302" s="45" t="s">
        <v>4082</v>
      </c>
      <c r="C1302" s="146">
        <v>167.17448425292969</v>
      </c>
      <c r="D1302" s="112">
        <f t="shared" si="23"/>
        <v>0.50778330148063788</v>
      </c>
      <c r="E1302" s="112">
        <v>1.4231056208815986E-2</v>
      </c>
    </row>
    <row r="1303" spans="2:5" x14ac:dyDescent="0.35">
      <c r="B1303" s="45" t="s">
        <v>2173</v>
      </c>
      <c r="C1303" s="146">
        <v>110.8743438720703</v>
      </c>
      <c r="D1303" s="112">
        <f t="shared" si="23"/>
        <v>-0.92917009950921892</v>
      </c>
      <c r="E1303" s="112">
        <v>1.4197699475793357E-2</v>
      </c>
    </row>
    <row r="1304" spans="2:5" x14ac:dyDescent="0.35">
      <c r="B1304" s="45" t="s">
        <v>6367</v>
      </c>
      <c r="C1304" s="146">
        <v>1565.360717773438</v>
      </c>
      <c r="D1304" s="112">
        <f t="shared" si="23"/>
        <v>12.839443003709121</v>
      </c>
      <c r="E1304" s="112">
        <v>1.4182252246559921E-2</v>
      </c>
    </row>
    <row r="1305" spans="2:5" x14ac:dyDescent="0.35">
      <c r="B1305" s="45" t="s">
        <v>2959</v>
      </c>
      <c r="C1305" s="146">
        <v>113.1086502075195</v>
      </c>
      <c r="D1305" s="112">
        <f t="shared" si="23"/>
        <v>0.11712617500600561</v>
      </c>
      <c r="E1305" s="112">
        <v>1.4180308669642967E-2</v>
      </c>
    </row>
    <row r="1306" spans="2:5" x14ac:dyDescent="0.35">
      <c r="B1306" s="45" t="s">
        <v>2417</v>
      </c>
      <c r="C1306" s="146">
        <v>101.2496643066406</v>
      </c>
      <c r="D1306" s="112">
        <f t="shared" si="23"/>
        <v>-0.95792134221541747</v>
      </c>
      <c r="E1306" s="112">
        <v>1.4174063073223929E-2</v>
      </c>
    </row>
    <row r="1307" spans="2:5" x14ac:dyDescent="0.35">
      <c r="B1307" s="45" t="s">
        <v>7973</v>
      </c>
      <c r="C1307" s="146">
        <v>2406.199951171875</v>
      </c>
      <c r="D1307" s="112">
        <f t="shared" si="23"/>
        <v>48.402055590059923</v>
      </c>
      <c r="E1307" s="112">
        <v>1.4161616847616373E-2</v>
      </c>
    </row>
    <row r="1308" spans="2:5" x14ac:dyDescent="0.35">
      <c r="B1308" s="45" t="s">
        <v>724</v>
      </c>
      <c r="C1308" s="146">
        <v>48.706474304199219</v>
      </c>
      <c r="D1308" s="112">
        <f t="shared" si="23"/>
        <v>-0.57918956061612081</v>
      </c>
      <c r="E1308" s="112">
        <v>1.4160636005410867E-2</v>
      </c>
    </row>
    <row r="1309" spans="2:5" x14ac:dyDescent="0.35">
      <c r="B1309" s="45" t="s">
        <v>2981</v>
      </c>
      <c r="C1309" s="146">
        <v>115.7444534301758</v>
      </c>
      <c r="D1309" s="112">
        <f t="shared" si="23"/>
        <v>-0.10940549688256687</v>
      </c>
      <c r="E1309" s="112">
        <v>1.4145562110399666E-2</v>
      </c>
    </row>
    <row r="1310" spans="2:5" x14ac:dyDescent="0.35">
      <c r="B1310" s="45" t="s">
        <v>3388</v>
      </c>
      <c r="C1310" s="146">
        <v>129.963134765625</v>
      </c>
      <c r="D1310" s="112">
        <f t="shared" si="23"/>
        <v>-0.827082804974696</v>
      </c>
      <c r="E1310" s="112">
        <v>1.4140372109039618E-2</v>
      </c>
    </row>
    <row r="1311" spans="2:5" x14ac:dyDescent="0.35">
      <c r="B1311" s="45" t="s">
        <v>5278</v>
      </c>
      <c r="C1311" s="146">
        <v>751.59173583984375</v>
      </c>
      <c r="D1311" s="112">
        <f t="shared" si="23"/>
        <v>-0.67861867465634551</v>
      </c>
      <c r="E1311" s="112">
        <v>1.4136881905695429E-2</v>
      </c>
    </row>
    <row r="1312" spans="2:5" x14ac:dyDescent="0.35">
      <c r="B1312" s="45" t="s">
        <v>7800</v>
      </c>
      <c r="C1312" s="146">
        <v>2338.629150390625</v>
      </c>
      <c r="D1312" s="112">
        <f t="shared" si="23"/>
        <v>2.8347828993709396</v>
      </c>
      <c r="E1312" s="112">
        <v>1.4135931761820228E-2</v>
      </c>
    </row>
    <row r="1313" spans="2:5" x14ac:dyDescent="0.35">
      <c r="B1313" s="45" t="s">
        <v>5202</v>
      </c>
      <c r="C1313" s="146">
        <v>609.8465576171875</v>
      </c>
      <c r="D1313" s="112">
        <f t="shared" si="23"/>
        <v>-0.74365255861876456</v>
      </c>
      <c r="E1313" s="112">
        <v>1.4112917140480413E-2</v>
      </c>
    </row>
    <row r="1314" spans="2:5" x14ac:dyDescent="0.35">
      <c r="B1314" s="45" t="s">
        <v>7687</v>
      </c>
      <c r="C1314" s="146">
        <v>2378.984375</v>
      </c>
      <c r="D1314" s="112">
        <f t="shared" si="23"/>
        <v>0.53856016087404524</v>
      </c>
      <c r="E1314" s="112">
        <v>1.4105215788966473E-2</v>
      </c>
    </row>
    <row r="1315" spans="2:5" x14ac:dyDescent="0.35">
      <c r="B1315" s="45" t="s">
        <v>6122</v>
      </c>
      <c r="C1315" s="146">
        <v>1546.24072265625</v>
      </c>
      <c r="D1315" s="112">
        <f t="shared" si="23"/>
        <v>9.6561284307541797</v>
      </c>
      <c r="E1315" s="112">
        <v>1.4084845317444611E-2</v>
      </c>
    </row>
    <row r="1316" spans="2:5" x14ac:dyDescent="0.35">
      <c r="B1316" s="45" t="s">
        <v>1591</v>
      </c>
      <c r="C1316" s="146">
        <v>145.1034240722656</v>
      </c>
      <c r="D1316" s="112">
        <f t="shared" si="23"/>
        <v>-0.79919376792939556</v>
      </c>
      <c r="E1316" s="112">
        <v>1.4058082256288507E-2</v>
      </c>
    </row>
    <row r="1317" spans="2:5" x14ac:dyDescent="0.35">
      <c r="B1317" s="45" t="s">
        <v>5745</v>
      </c>
      <c r="C1317" s="146">
        <v>722.60418701171875</v>
      </c>
      <c r="D1317" s="112">
        <f t="shared" si="23"/>
        <v>6.4711360826023894</v>
      </c>
      <c r="E1317" s="112">
        <v>1.4057876212813665E-2</v>
      </c>
    </row>
    <row r="1318" spans="2:5" x14ac:dyDescent="0.35">
      <c r="B1318" s="45" t="s">
        <v>2799</v>
      </c>
      <c r="C1318" s="146">
        <v>96.719451904296875</v>
      </c>
      <c r="D1318" s="112">
        <f t="shared" si="23"/>
        <v>-0.95498811538529271</v>
      </c>
      <c r="E1318" s="112">
        <v>1.4046837509810742E-2</v>
      </c>
    </row>
    <row r="1319" spans="2:5" x14ac:dyDescent="0.35">
      <c r="B1319" s="45" t="s">
        <v>6998</v>
      </c>
      <c r="C1319" s="146">
        <v>2148.753662109375</v>
      </c>
      <c r="D1319" s="112">
        <f t="shared" si="23"/>
        <v>1.8287943355300136</v>
      </c>
      <c r="E1319" s="112">
        <v>1.4029452760438762E-2</v>
      </c>
    </row>
    <row r="1320" spans="2:5" x14ac:dyDescent="0.35">
      <c r="B1320" s="45" t="s">
        <v>5370</v>
      </c>
      <c r="C1320" s="146">
        <v>759.60052490234375</v>
      </c>
      <c r="D1320" s="112">
        <f t="shared" si="23"/>
        <v>3.7169865670456645</v>
      </c>
      <c r="E1320" s="112">
        <v>1.4021271861336346E-2</v>
      </c>
    </row>
    <row r="1321" spans="2:5" x14ac:dyDescent="0.35">
      <c r="B1321" s="45" t="s">
        <v>3207</v>
      </c>
      <c r="C1321" s="146">
        <v>161.0351257324219</v>
      </c>
      <c r="D1321" s="112">
        <f t="shared" si="23"/>
        <v>0.48895568015409868</v>
      </c>
      <c r="E1321" s="112">
        <v>1.4003563271611197E-2</v>
      </c>
    </row>
    <row r="1322" spans="2:5" x14ac:dyDescent="0.35">
      <c r="B1322" s="45" t="s">
        <v>2928</v>
      </c>
      <c r="C1322" s="146">
        <v>108.1530685424805</v>
      </c>
      <c r="D1322" s="112">
        <f t="shared" si="23"/>
        <v>-0.95403548928532256</v>
      </c>
      <c r="E1322" s="112">
        <v>1.3994223400428338E-2</v>
      </c>
    </row>
    <row r="1323" spans="2:5" x14ac:dyDescent="0.35">
      <c r="B1323" s="45" t="s">
        <v>7306</v>
      </c>
      <c r="C1323" s="146">
        <v>2352.968994140625</v>
      </c>
      <c r="D1323" s="112">
        <f t="shared" si="23"/>
        <v>37.919472756381232</v>
      </c>
      <c r="E1323" s="112">
        <v>1.399042692706884E-2</v>
      </c>
    </row>
    <row r="1324" spans="2:5" x14ac:dyDescent="0.35">
      <c r="B1324" s="45" t="s">
        <v>788</v>
      </c>
      <c r="C1324" s="146">
        <v>60.457370758056641</v>
      </c>
      <c r="D1324" s="112">
        <f t="shared" si="23"/>
        <v>-0.8485697762394232</v>
      </c>
      <c r="E1324" s="112">
        <v>1.3986889122870279E-2</v>
      </c>
    </row>
    <row r="1325" spans="2:5" x14ac:dyDescent="0.35">
      <c r="B1325" s="45" t="s">
        <v>4772</v>
      </c>
      <c r="C1325" s="146">
        <v>399.242431640625</v>
      </c>
      <c r="D1325" s="112">
        <f t="shared" si="23"/>
        <v>9.1830760459011422</v>
      </c>
      <c r="E1325" s="112">
        <v>1.3968129515088058E-2</v>
      </c>
    </row>
    <row r="1326" spans="2:5" x14ac:dyDescent="0.35">
      <c r="B1326" s="45" t="s">
        <v>505</v>
      </c>
      <c r="C1326" s="146">
        <v>39.206466674804688</v>
      </c>
      <c r="D1326" s="112">
        <f t="shared" si="23"/>
        <v>-0.920117738147187</v>
      </c>
      <c r="E1326" s="112">
        <v>1.3959511428445431E-2</v>
      </c>
    </row>
    <row r="1327" spans="2:5" x14ac:dyDescent="0.35">
      <c r="B1327" s="45" t="s">
        <v>5065</v>
      </c>
      <c r="C1327" s="146">
        <v>490.80316162109381</v>
      </c>
      <c r="D1327" s="112">
        <f t="shared" si="23"/>
        <v>1.6483829770171077</v>
      </c>
      <c r="E1327" s="112">
        <v>1.394660315829138E-2</v>
      </c>
    </row>
    <row r="1328" spans="2:5" x14ac:dyDescent="0.35">
      <c r="B1328" s="45" t="s">
        <v>3765</v>
      </c>
      <c r="C1328" s="146">
        <v>185.32182312011719</v>
      </c>
      <c r="D1328" s="112">
        <f t="shared" si="23"/>
        <v>2.922114102800839E-2</v>
      </c>
      <c r="E1328" s="112">
        <v>1.3888863381027681E-2</v>
      </c>
    </row>
    <row r="1329" spans="2:5" x14ac:dyDescent="0.35">
      <c r="B1329" s="45" t="s">
        <v>3613</v>
      </c>
      <c r="C1329" s="146">
        <v>180.06025695800781</v>
      </c>
      <c r="D1329" s="112">
        <f t="shared" si="23"/>
        <v>-0.66173561046934948</v>
      </c>
      <c r="E1329" s="112">
        <v>1.3880376947019889E-2</v>
      </c>
    </row>
    <row r="1330" spans="2:5" x14ac:dyDescent="0.35">
      <c r="B1330" s="45" t="s">
        <v>5146</v>
      </c>
      <c r="C1330" s="146">
        <v>532.3062744140625</v>
      </c>
      <c r="D1330" s="112">
        <f t="shared" si="23"/>
        <v>-0.28634901733846735</v>
      </c>
      <c r="E1330" s="112">
        <v>1.3877344327450082E-2</v>
      </c>
    </row>
    <row r="1331" spans="2:5" x14ac:dyDescent="0.35">
      <c r="B1331" s="45" t="s">
        <v>5409</v>
      </c>
      <c r="C1331" s="146">
        <v>745.8916015625</v>
      </c>
      <c r="D1331" s="112">
        <f t="shared" si="23"/>
        <v>4.5227621475285327</v>
      </c>
      <c r="E1331" s="112">
        <v>1.3875456809387461E-2</v>
      </c>
    </row>
    <row r="1332" spans="2:5" x14ac:dyDescent="0.35">
      <c r="B1332" s="45" t="s">
        <v>3404</v>
      </c>
      <c r="C1332" s="146">
        <v>135.0577087402344</v>
      </c>
      <c r="D1332" s="112">
        <f t="shared" si="23"/>
        <v>-0.816082948397165</v>
      </c>
      <c r="E1332" s="112">
        <v>1.3860026560850898E-2</v>
      </c>
    </row>
    <row r="1333" spans="2:5" x14ac:dyDescent="0.35">
      <c r="B1333" s="45" t="s">
        <v>5490</v>
      </c>
      <c r="C1333" s="146">
        <v>734.34033203125</v>
      </c>
      <c r="D1333" s="112">
        <f t="shared" si="23"/>
        <v>1.3154189413559563</v>
      </c>
      <c r="E1333" s="112">
        <v>1.385871761210169E-2</v>
      </c>
    </row>
    <row r="1334" spans="2:5" x14ac:dyDescent="0.35">
      <c r="B1334" s="45" t="s">
        <v>4514</v>
      </c>
      <c r="C1334" s="146">
        <v>317.15225219726563</v>
      </c>
      <c r="D1334" s="112">
        <f t="shared" si="23"/>
        <v>-0.87059797958205232</v>
      </c>
      <c r="E1334" s="112">
        <v>1.3792232217936486E-2</v>
      </c>
    </row>
    <row r="1335" spans="2:5" x14ac:dyDescent="0.35">
      <c r="B1335" s="45" t="s">
        <v>7695</v>
      </c>
      <c r="C1335" s="146">
        <v>2450.906494140625</v>
      </c>
      <c r="D1335" s="112">
        <f t="shared" si="23"/>
        <v>3.8075853137986471</v>
      </c>
      <c r="E1335" s="112">
        <v>1.378851172456221E-2</v>
      </c>
    </row>
    <row r="1336" spans="2:5" x14ac:dyDescent="0.35">
      <c r="B1336" s="45" t="s">
        <v>4935</v>
      </c>
      <c r="C1336" s="146">
        <v>509.79989624023438</v>
      </c>
      <c r="D1336" s="112">
        <f t="shared" si="23"/>
        <v>2.0204036209500016</v>
      </c>
      <c r="E1336" s="112">
        <v>1.3788207032415975E-2</v>
      </c>
    </row>
    <row r="1337" spans="2:5" x14ac:dyDescent="0.35">
      <c r="B1337" s="45" t="s">
        <v>3244</v>
      </c>
      <c r="C1337" s="146">
        <v>168.78535461425781</v>
      </c>
      <c r="D1337" s="112">
        <f t="shared" si="23"/>
        <v>-0.67583246294857047</v>
      </c>
      <c r="E1337" s="112">
        <v>1.3762458357581612E-2</v>
      </c>
    </row>
    <row r="1338" spans="2:5" x14ac:dyDescent="0.35">
      <c r="B1338" s="45" t="s">
        <v>5129</v>
      </c>
      <c r="C1338" s="146">
        <v>520.6732177734375</v>
      </c>
      <c r="D1338" s="112">
        <f t="shared" si="23"/>
        <v>-0.78551025904784744</v>
      </c>
      <c r="E1338" s="112">
        <v>1.370189876824675E-2</v>
      </c>
    </row>
    <row r="1339" spans="2:5" x14ac:dyDescent="0.35">
      <c r="B1339" s="45" t="s">
        <v>7119</v>
      </c>
      <c r="C1339" s="146">
        <v>2427.4970703125</v>
      </c>
      <c r="D1339" s="112">
        <f t="shared" si="23"/>
        <v>19.136998237789783</v>
      </c>
      <c r="E1339" s="112">
        <v>1.3682069703979774E-2</v>
      </c>
    </row>
    <row r="1340" spans="2:5" x14ac:dyDescent="0.35">
      <c r="B1340" s="45" t="s">
        <v>1939</v>
      </c>
      <c r="C1340" s="146">
        <v>120.5491027832031</v>
      </c>
      <c r="D1340" s="112">
        <f t="shared" si="23"/>
        <v>-0.94608765780009041</v>
      </c>
      <c r="E1340" s="112">
        <v>1.3681930606920875E-2</v>
      </c>
    </row>
    <row r="1341" spans="2:5" x14ac:dyDescent="0.35">
      <c r="B1341" s="45" t="s">
        <v>6790</v>
      </c>
      <c r="C1341" s="146">
        <v>2236.0205078125</v>
      </c>
      <c r="D1341" s="112">
        <f t="shared" si="23"/>
        <v>0.2075038759812563</v>
      </c>
      <c r="E1341" s="112">
        <v>1.3652883038357762E-2</v>
      </c>
    </row>
    <row r="1342" spans="2:5" x14ac:dyDescent="0.35">
      <c r="B1342" s="45" t="s">
        <v>6490</v>
      </c>
      <c r="C1342" s="146">
        <v>1851.770874023438</v>
      </c>
      <c r="D1342" s="112">
        <f t="shared" si="23"/>
        <v>12.154143613591961</v>
      </c>
      <c r="E1342" s="112">
        <v>1.3652024914270575E-2</v>
      </c>
    </row>
    <row r="1343" spans="2:5" x14ac:dyDescent="0.35">
      <c r="B1343" s="45" t="s">
        <v>1595</v>
      </c>
      <c r="C1343" s="146">
        <v>140.77471923828119</v>
      </c>
      <c r="D1343" s="112">
        <f t="shared" si="23"/>
        <v>0.68352421023204246</v>
      </c>
      <c r="E1343" s="112">
        <v>1.3643595605315485E-2</v>
      </c>
    </row>
    <row r="1344" spans="2:5" x14ac:dyDescent="0.35">
      <c r="B1344" s="45" t="s">
        <v>993</v>
      </c>
      <c r="C1344" s="146">
        <v>83.619064331054688</v>
      </c>
      <c r="D1344" s="112">
        <f t="shared" si="23"/>
        <v>-0.31749133189073958</v>
      </c>
      <c r="E1344" s="112">
        <v>1.3642688325338806E-2</v>
      </c>
    </row>
    <row r="1345" spans="2:5" x14ac:dyDescent="0.35">
      <c r="B1345" s="45" t="s">
        <v>1285</v>
      </c>
      <c r="C1345" s="146">
        <v>122.517219543457</v>
      </c>
      <c r="D1345" s="112">
        <f t="shared" si="23"/>
        <v>0.41399585467025807</v>
      </c>
      <c r="E1345" s="112">
        <v>1.3636064958494128E-2</v>
      </c>
    </row>
    <row r="1346" spans="2:5" x14ac:dyDescent="0.35">
      <c r="B1346" s="45" t="s">
        <v>1010</v>
      </c>
      <c r="C1346" s="146">
        <v>86.646095275878906</v>
      </c>
      <c r="D1346" s="112">
        <f t="shared" si="23"/>
        <v>-0.77357051405971466</v>
      </c>
      <c r="E1346" s="112">
        <v>1.3626855431610952E-2</v>
      </c>
    </row>
    <row r="1347" spans="2:5" x14ac:dyDescent="0.35">
      <c r="B1347" s="45" t="s">
        <v>4793</v>
      </c>
      <c r="C1347" s="146">
        <v>382.66259765625</v>
      </c>
      <c r="D1347" s="112">
        <f t="shared" si="23"/>
        <v>-0.11313725970036016</v>
      </c>
      <c r="E1347" s="112">
        <v>1.3611185390520898E-2</v>
      </c>
    </row>
    <row r="1348" spans="2:5" x14ac:dyDescent="0.35">
      <c r="B1348" s="45" t="s">
        <v>4734</v>
      </c>
      <c r="C1348" s="146">
        <v>431.47894287109381</v>
      </c>
      <c r="D1348" s="112">
        <f t="shared" si="23"/>
        <v>1.5436203015726118</v>
      </c>
      <c r="E1348" s="112">
        <v>1.3579920156406862E-2</v>
      </c>
    </row>
    <row r="1349" spans="2:5" x14ac:dyDescent="0.35">
      <c r="B1349" s="45" t="s">
        <v>4087</v>
      </c>
      <c r="C1349" s="146">
        <v>169.63182067871091</v>
      </c>
      <c r="D1349" s="112">
        <f t="shared" si="23"/>
        <v>-0.76826715806214574</v>
      </c>
      <c r="E1349" s="112">
        <v>1.3570661805559483E-2</v>
      </c>
    </row>
    <row r="1350" spans="2:5" x14ac:dyDescent="0.35">
      <c r="B1350" s="45" t="s">
        <v>5719</v>
      </c>
      <c r="C1350" s="146">
        <v>732.01458740234375</v>
      </c>
      <c r="D1350" s="112">
        <f t="shared" si="23"/>
        <v>7.0629034535150286</v>
      </c>
      <c r="E1350" s="112">
        <v>1.3570299320876554E-2</v>
      </c>
    </row>
    <row r="1351" spans="2:5" x14ac:dyDescent="0.35">
      <c r="B1351" s="45" t="s">
        <v>1144</v>
      </c>
      <c r="C1351" s="146">
        <v>90.7879638671875</v>
      </c>
      <c r="D1351" s="112">
        <f t="shared" si="23"/>
        <v>-0.90538535176686485</v>
      </c>
      <c r="E1351" s="112">
        <v>1.3569844547616769E-2</v>
      </c>
    </row>
    <row r="1352" spans="2:5" x14ac:dyDescent="0.35">
      <c r="B1352" s="45" t="s">
        <v>5848</v>
      </c>
      <c r="C1352" s="146">
        <v>959.5550537109375</v>
      </c>
      <c r="D1352" s="112">
        <f t="shared" si="23"/>
        <v>4.2042574254230143</v>
      </c>
      <c r="E1352" s="112">
        <v>1.3558468404834646E-2</v>
      </c>
    </row>
    <row r="1353" spans="2:5" x14ac:dyDescent="0.35">
      <c r="B1353" s="45" t="s">
        <v>3784</v>
      </c>
      <c r="C1353" s="146">
        <v>184.37886047363281</v>
      </c>
      <c r="D1353" s="112">
        <f t="shared" ref="D1353:D1416" si="24">(C1353-C1354)/C1354</f>
        <v>-9.2421769283830973E-2</v>
      </c>
      <c r="E1353" s="112">
        <v>1.3556555140761218E-2</v>
      </c>
    </row>
    <row r="1354" spans="2:5" x14ac:dyDescent="0.35">
      <c r="B1354" s="45" t="s">
        <v>4173</v>
      </c>
      <c r="C1354" s="146">
        <v>203.15478515625</v>
      </c>
      <c r="D1354" s="112">
        <f t="shared" si="24"/>
        <v>0.64709384126456271</v>
      </c>
      <c r="E1354" s="112">
        <v>1.3551677847444307E-2</v>
      </c>
    </row>
    <row r="1355" spans="2:5" x14ac:dyDescent="0.35">
      <c r="B1355" s="45" t="s">
        <v>1276</v>
      </c>
      <c r="C1355" s="146">
        <v>123.3413543701172</v>
      </c>
      <c r="D1355" s="112">
        <f t="shared" si="24"/>
        <v>-0.95111754475491006</v>
      </c>
      <c r="E1355" s="112">
        <v>1.3544290203246049E-2</v>
      </c>
    </row>
    <row r="1356" spans="2:5" x14ac:dyDescent="0.35">
      <c r="B1356" s="45" t="s">
        <v>6893</v>
      </c>
      <c r="C1356" s="146">
        <v>2523.223388671875</v>
      </c>
      <c r="D1356" s="112">
        <f t="shared" si="24"/>
        <v>20.920425401780204</v>
      </c>
      <c r="E1356" s="112">
        <v>1.3543367224604128E-2</v>
      </c>
    </row>
    <row r="1357" spans="2:5" x14ac:dyDescent="0.35">
      <c r="B1357" s="45" t="s">
        <v>1756</v>
      </c>
      <c r="C1357" s="146">
        <v>115.1083221435547</v>
      </c>
      <c r="D1357" s="112">
        <f t="shared" si="24"/>
        <v>-0.90317393325403517</v>
      </c>
      <c r="E1357" s="112">
        <v>1.3540449912521211E-2</v>
      </c>
    </row>
    <row r="1358" spans="2:5" x14ac:dyDescent="0.35">
      <c r="B1358" s="45" t="s">
        <v>5982</v>
      </c>
      <c r="C1358" s="146">
        <v>1188.8154296875</v>
      </c>
      <c r="D1358" s="112">
        <f t="shared" si="24"/>
        <v>-1.183961141788167E-3</v>
      </c>
      <c r="E1358" s="112">
        <v>1.3478249105550271E-2</v>
      </c>
    </row>
    <row r="1359" spans="2:5" x14ac:dyDescent="0.35">
      <c r="B1359" s="45" t="s">
        <v>6050</v>
      </c>
      <c r="C1359" s="146">
        <v>1190.224609375</v>
      </c>
      <c r="D1359" s="112">
        <f t="shared" si="24"/>
        <v>-0.46122279734110294</v>
      </c>
      <c r="E1359" s="112">
        <v>1.3462287239670872E-2</v>
      </c>
    </row>
    <row r="1360" spans="2:5" x14ac:dyDescent="0.35">
      <c r="B1360" s="45" t="s">
        <v>6725</v>
      </c>
      <c r="C1360" s="146">
        <v>2209.1220703125</v>
      </c>
      <c r="D1360" s="112">
        <f t="shared" si="24"/>
        <v>16.611066954813872</v>
      </c>
      <c r="E1360" s="112">
        <v>1.3457831839431155E-2</v>
      </c>
    </row>
    <row r="1361" spans="2:5" x14ac:dyDescent="0.35">
      <c r="B1361" s="45" t="s">
        <v>1803</v>
      </c>
      <c r="C1361" s="146">
        <v>125.4394226074219</v>
      </c>
      <c r="D1361" s="112">
        <f t="shared" si="24"/>
        <v>0.13583479656886865</v>
      </c>
      <c r="E1361" s="112">
        <v>1.3454896666297907E-2</v>
      </c>
    </row>
    <row r="1362" spans="2:5" x14ac:dyDescent="0.35">
      <c r="B1362" s="45" t="s">
        <v>2447</v>
      </c>
      <c r="C1362" s="146">
        <v>110.43808746337891</v>
      </c>
      <c r="D1362" s="112">
        <f t="shared" si="24"/>
        <v>-0.39699370430434294</v>
      </c>
      <c r="E1362" s="112">
        <v>1.34523795021259E-2</v>
      </c>
    </row>
    <row r="1363" spans="2:5" x14ac:dyDescent="0.35">
      <c r="B1363" s="45" t="s">
        <v>3712</v>
      </c>
      <c r="C1363" s="146">
        <v>183.14582824707031</v>
      </c>
      <c r="D1363" s="112">
        <f t="shared" si="24"/>
        <v>0.58850843011007992</v>
      </c>
      <c r="E1363" s="112">
        <v>1.3445799901565279E-2</v>
      </c>
    </row>
    <row r="1364" spans="2:5" x14ac:dyDescent="0.35">
      <c r="B1364" s="45" t="s">
        <v>2461</v>
      </c>
      <c r="C1364" s="146">
        <v>115.29421234130859</v>
      </c>
      <c r="D1364" s="112">
        <f t="shared" si="24"/>
        <v>-0.83973764083551095</v>
      </c>
      <c r="E1364" s="112">
        <v>1.3423100090251008E-2</v>
      </c>
    </row>
    <row r="1365" spans="2:5" x14ac:dyDescent="0.35">
      <c r="B1365" s="45" t="s">
        <v>5330</v>
      </c>
      <c r="C1365" s="146">
        <v>719.4091796875</v>
      </c>
      <c r="D1365" s="112">
        <f t="shared" si="24"/>
        <v>-3.8077342929817876E-2</v>
      </c>
      <c r="E1365" s="112">
        <v>1.3406302347209879E-2</v>
      </c>
    </row>
    <row r="1366" spans="2:5" x14ac:dyDescent="0.35">
      <c r="B1366" s="45" t="s">
        <v>5771</v>
      </c>
      <c r="C1366" s="146">
        <v>747.88671875</v>
      </c>
      <c r="D1366" s="112">
        <f t="shared" si="24"/>
        <v>2.3258213550236571</v>
      </c>
      <c r="E1366" s="112">
        <v>1.3397727422157555E-2</v>
      </c>
    </row>
    <row r="1367" spans="2:5" x14ac:dyDescent="0.35">
      <c r="B1367" s="45" t="s">
        <v>4261</v>
      </c>
      <c r="C1367" s="146">
        <v>224.87278747558591</v>
      </c>
      <c r="D1367" s="112">
        <f t="shared" si="24"/>
        <v>-0.90412177162160223</v>
      </c>
      <c r="E1367" s="112">
        <v>1.3397066805240287E-2</v>
      </c>
    </row>
    <row r="1368" spans="2:5" x14ac:dyDescent="0.35">
      <c r="B1368" s="45" t="s">
        <v>8002</v>
      </c>
      <c r="C1368" s="146">
        <v>2345.39990234375</v>
      </c>
      <c r="D1368" s="112">
        <f t="shared" si="24"/>
        <v>0.14479965203505865</v>
      </c>
      <c r="E1368" s="112">
        <v>1.3350573490494707E-2</v>
      </c>
    </row>
    <row r="1369" spans="2:5" x14ac:dyDescent="0.35">
      <c r="B1369" s="45" t="s">
        <v>6777</v>
      </c>
      <c r="C1369" s="146">
        <v>2048.74267578125</v>
      </c>
      <c r="D1369" s="112">
        <f t="shared" si="24"/>
        <v>13.890425400484112</v>
      </c>
      <c r="E1369" s="112">
        <v>1.3349675767712019E-2</v>
      </c>
    </row>
    <row r="1370" spans="2:5" x14ac:dyDescent="0.35">
      <c r="B1370" s="45" t="s">
        <v>3375</v>
      </c>
      <c r="C1370" s="146">
        <v>137.5879211425781</v>
      </c>
      <c r="D1370" s="112">
        <f t="shared" si="24"/>
        <v>-0.9307227902989309</v>
      </c>
      <c r="E1370" s="112">
        <v>1.3346630403156352E-2</v>
      </c>
    </row>
    <row r="1371" spans="2:5" x14ac:dyDescent="0.35">
      <c r="B1371" s="45" t="s">
        <v>6599</v>
      </c>
      <c r="C1371" s="146">
        <v>1986.048828125</v>
      </c>
      <c r="D1371" s="112">
        <f t="shared" si="24"/>
        <v>10.620141768953284</v>
      </c>
      <c r="E1371" s="112">
        <v>1.3345756952160764E-2</v>
      </c>
    </row>
    <row r="1372" spans="2:5" x14ac:dyDescent="0.35">
      <c r="B1372" s="45" t="s">
        <v>3603</v>
      </c>
      <c r="C1372" s="146">
        <v>170.9143371582031</v>
      </c>
      <c r="D1372" s="112">
        <f t="shared" si="24"/>
        <v>-0.76563327530506686</v>
      </c>
      <c r="E1372" s="112">
        <v>1.3344322271417294E-2</v>
      </c>
    </row>
    <row r="1373" spans="2:5" x14ac:dyDescent="0.35">
      <c r="B1373" s="45" t="s">
        <v>5310</v>
      </c>
      <c r="C1373" s="146">
        <v>729.26025390625</v>
      </c>
      <c r="D1373" s="112">
        <f t="shared" si="24"/>
        <v>5.6210067011772828</v>
      </c>
      <c r="E1373" s="112">
        <v>1.3340538888327721E-2</v>
      </c>
    </row>
    <row r="1374" spans="2:5" x14ac:dyDescent="0.35">
      <c r="B1374" s="45" t="s">
        <v>2994</v>
      </c>
      <c r="C1374" s="146">
        <v>110.14340972900391</v>
      </c>
      <c r="D1374" s="112">
        <f t="shared" si="24"/>
        <v>0.24719173341970055</v>
      </c>
      <c r="E1374" s="112">
        <v>1.3337828410332452E-2</v>
      </c>
    </row>
    <row r="1375" spans="2:5" x14ac:dyDescent="0.35">
      <c r="B1375" s="45" t="s">
        <v>2358</v>
      </c>
      <c r="C1375" s="146">
        <v>88.313133239746094</v>
      </c>
      <c r="D1375" s="112">
        <f t="shared" si="24"/>
        <v>-4.1959556043282643E-2</v>
      </c>
      <c r="E1375" s="112">
        <v>1.3333101054934951E-2</v>
      </c>
    </row>
    <row r="1376" spans="2:5" x14ac:dyDescent="0.35">
      <c r="B1376" s="45" t="s">
        <v>1136</v>
      </c>
      <c r="C1376" s="146">
        <v>92.181007385253906</v>
      </c>
      <c r="D1376" s="112">
        <f t="shared" si="24"/>
        <v>-0.25046811820946319</v>
      </c>
      <c r="E1376" s="112">
        <v>1.3331355149381123E-2</v>
      </c>
    </row>
    <row r="1377" spans="2:5" x14ac:dyDescent="0.35">
      <c r="B1377" s="45" t="s">
        <v>2091</v>
      </c>
      <c r="C1377" s="146">
        <v>122.9847717285156</v>
      </c>
      <c r="D1377" s="112">
        <f t="shared" si="24"/>
        <v>-0.42158576009278842</v>
      </c>
      <c r="E1377" s="112">
        <v>1.331744531652769E-2</v>
      </c>
    </row>
    <row r="1378" spans="2:5" x14ac:dyDescent="0.35">
      <c r="B1378" s="45" t="s">
        <v>4194</v>
      </c>
      <c r="C1378" s="146">
        <v>212.62403869628909</v>
      </c>
      <c r="D1378" s="112">
        <f t="shared" si="24"/>
        <v>2.7529807114301003E-2</v>
      </c>
      <c r="E1378" s="112">
        <v>1.3304589948638864E-2</v>
      </c>
    </row>
    <row r="1379" spans="2:5" x14ac:dyDescent="0.35">
      <c r="B1379" s="45" t="s">
        <v>4188</v>
      </c>
      <c r="C1379" s="146">
        <v>206.9273681640625</v>
      </c>
      <c r="D1379" s="112">
        <f t="shared" si="24"/>
        <v>8.391809944154334E-2</v>
      </c>
      <c r="E1379" s="112">
        <v>1.3301173562635804E-2</v>
      </c>
    </row>
    <row r="1380" spans="2:5" x14ac:dyDescent="0.35">
      <c r="B1380" s="45" t="s">
        <v>3880</v>
      </c>
      <c r="C1380" s="146">
        <v>190.9068298339844</v>
      </c>
      <c r="D1380" s="112">
        <f t="shared" si="24"/>
        <v>-0.39292538243031688</v>
      </c>
      <c r="E1380" s="112">
        <v>1.3294105851029622E-2</v>
      </c>
    </row>
    <row r="1381" spans="2:5" x14ac:dyDescent="0.35">
      <c r="B1381" s="45" t="s">
        <v>4578</v>
      </c>
      <c r="C1381" s="146">
        <v>314.47012329101563</v>
      </c>
      <c r="D1381" s="112">
        <f t="shared" si="24"/>
        <v>1.0502186894470582</v>
      </c>
      <c r="E1381" s="112">
        <v>1.3276409104755959E-2</v>
      </c>
    </row>
    <row r="1382" spans="2:5" x14ac:dyDescent="0.35">
      <c r="B1382" s="45" t="s">
        <v>3540</v>
      </c>
      <c r="C1382" s="146">
        <v>153.3836975097656</v>
      </c>
      <c r="D1382" s="112">
        <f t="shared" si="24"/>
        <v>-0.92899473512362185</v>
      </c>
      <c r="E1382" s="112">
        <v>1.3274274285676081E-2</v>
      </c>
    </row>
    <row r="1383" spans="2:5" x14ac:dyDescent="0.35">
      <c r="B1383" s="45" t="s">
        <v>7771</v>
      </c>
      <c r="C1383" s="146">
        <v>2160.173583984375</v>
      </c>
      <c r="D1383" s="112">
        <f t="shared" si="24"/>
        <v>-9.6295443651746027E-2</v>
      </c>
      <c r="E1383" s="112">
        <v>1.3264288079902485E-2</v>
      </c>
    </row>
    <row r="1384" spans="2:5" x14ac:dyDescent="0.35">
      <c r="B1384" s="45" t="s">
        <v>7432</v>
      </c>
      <c r="C1384" s="146">
        <v>2390.353759765625</v>
      </c>
      <c r="D1384" s="112">
        <f t="shared" si="24"/>
        <v>8.5553583742238573</v>
      </c>
      <c r="E1384" s="112">
        <v>1.3262704606925472E-2</v>
      </c>
    </row>
    <row r="1385" spans="2:5" x14ac:dyDescent="0.35">
      <c r="B1385" s="45" t="s">
        <v>4437</v>
      </c>
      <c r="C1385" s="146">
        <v>250.15846252441409</v>
      </c>
      <c r="D1385" s="112">
        <f t="shared" si="24"/>
        <v>0.37947771746479292</v>
      </c>
      <c r="E1385" s="112">
        <v>1.3260583500532469E-2</v>
      </c>
    </row>
    <row r="1386" spans="2:5" x14ac:dyDescent="0.35">
      <c r="B1386" s="45" t="s">
        <v>3101</v>
      </c>
      <c r="C1386" s="146">
        <v>181.34288024902341</v>
      </c>
      <c r="D1386" s="112">
        <f t="shared" si="24"/>
        <v>-0.62355146582431475</v>
      </c>
      <c r="E1386" s="112">
        <v>1.3255160257675152E-2</v>
      </c>
    </row>
    <row r="1387" spans="2:5" x14ac:dyDescent="0.35">
      <c r="B1387" s="45" t="s">
        <v>4981</v>
      </c>
      <c r="C1387" s="146">
        <v>481.72024536132813</v>
      </c>
      <c r="D1387" s="112">
        <f t="shared" si="24"/>
        <v>0.25530843670171438</v>
      </c>
      <c r="E1387" s="112">
        <v>1.3252968970726217E-2</v>
      </c>
    </row>
    <row r="1388" spans="2:5" x14ac:dyDescent="0.35">
      <c r="B1388" s="45" t="s">
        <v>4825</v>
      </c>
      <c r="C1388" s="146">
        <v>383.74652099609381</v>
      </c>
      <c r="D1388" s="112">
        <f t="shared" si="24"/>
        <v>-0.84726503658757713</v>
      </c>
      <c r="E1388" s="112">
        <v>1.3250018875646585E-2</v>
      </c>
    </row>
    <row r="1389" spans="2:5" x14ac:dyDescent="0.35">
      <c r="B1389" s="45" t="s">
        <v>7207</v>
      </c>
      <c r="C1389" s="146">
        <v>2512.49951171875</v>
      </c>
      <c r="D1389" s="112">
        <f t="shared" si="24"/>
        <v>21.133711899773274</v>
      </c>
      <c r="E1389" s="112">
        <v>1.3245086579541016E-2</v>
      </c>
    </row>
    <row r="1390" spans="2:5" x14ac:dyDescent="0.35">
      <c r="B1390" s="45" t="s">
        <v>1734</v>
      </c>
      <c r="C1390" s="146">
        <v>113.5146026611328</v>
      </c>
      <c r="D1390" s="112">
        <f t="shared" si="24"/>
        <v>-0.76798124436622706</v>
      </c>
      <c r="E1390" s="112">
        <v>1.3226656577020698E-2</v>
      </c>
    </row>
    <row r="1391" spans="2:5" x14ac:dyDescent="0.35">
      <c r="B1391" s="45" t="s">
        <v>4886</v>
      </c>
      <c r="C1391" s="146">
        <v>489.24752807617188</v>
      </c>
      <c r="D1391" s="112">
        <f t="shared" si="24"/>
        <v>4.1294739459032614</v>
      </c>
      <c r="E1391" s="112">
        <v>1.3218635145837472E-2</v>
      </c>
    </row>
    <row r="1392" spans="2:5" x14ac:dyDescent="0.35">
      <c r="B1392" s="45" t="s">
        <v>2798</v>
      </c>
      <c r="C1392" s="146">
        <v>95.379669189453125</v>
      </c>
      <c r="D1392" s="112">
        <f t="shared" si="24"/>
        <v>-0.78721611378208567</v>
      </c>
      <c r="E1392" s="112">
        <v>1.3215990419610493E-2</v>
      </c>
    </row>
    <row r="1393" spans="2:5" x14ac:dyDescent="0.35">
      <c r="B1393" s="45" t="s">
        <v>4706</v>
      </c>
      <c r="C1393" s="146">
        <v>448.24667358398438</v>
      </c>
      <c r="D1393" s="112">
        <f t="shared" si="24"/>
        <v>-4.8919853651158071E-2</v>
      </c>
      <c r="E1393" s="112">
        <v>1.3211418988115019E-2</v>
      </c>
    </row>
    <row r="1394" spans="2:5" x14ac:dyDescent="0.35">
      <c r="B1394" s="45" t="s">
        <v>4844</v>
      </c>
      <c r="C1394" s="146">
        <v>471.302734375</v>
      </c>
      <c r="D1394" s="112">
        <f t="shared" si="24"/>
        <v>6.0171862277538679</v>
      </c>
      <c r="E1394" s="112">
        <v>1.320416719561932E-2</v>
      </c>
    </row>
    <row r="1395" spans="2:5" x14ac:dyDescent="0.35">
      <c r="B1395" s="45" t="s">
        <v>807</v>
      </c>
      <c r="C1395" s="146">
        <v>67.1640625</v>
      </c>
      <c r="D1395" s="112">
        <f t="shared" si="24"/>
        <v>-0.90797506866436917</v>
      </c>
      <c r="E1395" s="112">
        <v>1.3191135074764803E-2</v>
      </c>
    </row>
    <row r="1396" spans="2:5" x14ac:dyDescent="0.35">
      <c r="B1396" s="45" t="s">
        <v>5749</v>
      </c>
      <c r="C1396" s="146">
        <v>729.84637451171875</v>
      </c>
      <c r="D1396" s="112">
        <f t="shared" si="24"/>
        <v>9.0210035582774779</v>
      </c>
      <c r="E1396" s="112">
        <v>1.3183979296068708E-2</v>
      </c>
    </row>
    <row r="1397" spans="2:5" x14ac:dyDescent="0.35">
      <c r="B1397" s="45" t="s">
        <v>835</v>
      </c>
      <c r="C1397" s="146">
        <v>72.8316650390625</v>
      </c>
      <c r="D1397" s="112">
        <f t="shared" si="24"/>
        <v>-0.96845404034481197</v>
      </c>
      <c r="E1397" s="112">
        <v>1.3177732062227348E-2</v>
      </c>
    </row>
    <row r="1398" spans="2:5" x14ac:dyDescent="0.35">
      <c r="B1398" s="45" t="s">
        <v>6850</v>
      </c>
      <c r="C1398" s="146">
        <v>2308.747802734375</v>
      </c>
      <c r="D1398" s="112">
        <f t="shared" si="24"/>
        <v>5.938600673159308</v>
      </c>
      <c r="E1398" s="112">
        <v>1.3149602941709002E-2</v>
      </c>
    </row>
    <row r="1399" spans="2:5" x14ac:dyDescent="0.35">
      <c r="B1399" s="45" t="s">
        <v>4615</v>
      </c>
      <c r="C1399" s="146">
        <v>332.73968505859381</v>
      </c>
      <c r="D1399" s="112">
        <f t="shared" si="24"/>
        <v>-0.57340334968242779</v>
      </c>
      <c r="E1399" s="112">
        <v>1.3137260167482795E-2</v>
      </c>
    </row>
    <row r="1400" spans="2:5" x14ac:dyDescent="0.35">
      <c r="B1400" s="45" t="s">
        <v>5631</v>
      </c>
      <c r="C1400" s="146">
        <v>779.98663330078125</v>
      </c>
      <c r="D1400" s="112">
        <f t="shared" si="24"/>
        <v>-0.60684391735813215</v>
      </c>
      <c r="E1400" s="112">
        <v>1.3126091469201977E-2</v>
      </c>
    </row>
    <row r="1401" spans="2:5" x14ac:dyDescent="0.35">
      <c r="B1401" s="45" t="s">
        <v>6704</v>
      </c>
      <c r="C1401" s="146">
        <v>1983.910888671875</v>
      </c>
      <c r="D1401" s="112">
        <f t="shared" si="24"/>
        <v>-0.20119033575942025</v>
      </c>
      <c r="E1401" s="112">
        <v>1.3125967949902367E-2</v>
      </c>
    </row>
    <row r="1402" spans="2:5" x14ac:dyDescent="0.35">
      <c r="B1402" s="45" t="s">
        <v>7235</v>
      </c>
      <c r="C1402" s="146">
        <v>2483.583984375</v>
      </c>
      <c r="D1402" s="112">
        <f t="shared" si="24"/>
        <v>33.812411646460291</v>
      </c>
      <c r="E1402" s="112">
        <v>1.3107669803361052E-2</v>
      </c>
    </row>
    <row r="1403" spans="2:5" x14ac:dyDescent="0.35">
      <c r="B1403" s="45" t="s">
        <v>885</v>
      </c>
      <c r="C1403" s="146">
        <v>71.341911315917969</v>
      </c>
      <c r="D1403" s="112">
        <f t="shared" si="24"/>
        <v>-0.70835135293778961</v>
      </c>
      <c r="E1403" s="112">
        <v>1.3107443965544327E-2</v>
      </c>
    </row>
    <row r="1404" spans="2:5" x14ac:dyDescent="0.35">
      <c r="B1404" s="45" t="s">
        <v>4380</v>
      </c>
      <c r="C1404" s="146">
        <v>244.61595153808591</v>
      </c>
      <c r="D1404" s="112">
        <f t="shared" si="24"/>
        <v>-0.26706904719690733</v>
      </c>
      <c r="E1404" s="112">
        <v>1.3101949793691003E-2</v>
      </c>
    </row>
    <row r="1405" spans="2:5" x14ac:dyDescent="0.35">
      <c r="B1405" s="45" t="s">
        <v>4621</v>
      </c>
      <c r="C1405" s="146">
        <v>333.75033569335938</v>
      </c>
      <c r="D1405" s="112">
        <f t="shared" si="24"/>
        <v>-0.84642205391197922</v>
      </c>
      <c r="E1405" s="112">
        <v>1.3097332770354006E-2</v>
      </c>
    </row>
    <row r="1406" spans="2:5" x14ac:dyDescent="0.35">
      <c r="B1406" s="45" t="s">
        <v>6742</v>
      </c>
      <c r="C1406" s="146">
        <v>2173.165771484375</v>
      </c>
      <c r="D1406" s="112">
        <f t="shared" si="24"/>
        <v>19.241595125437119</v>
      </c>
      <c r="E1406" s="112">
        <v>1.3096879600601624E-2</v>
      </c>
    </row>
    <row r="1407" spans="2:5" x14ac:dyDescent="0.35">
      <c r="B1407" s="45" t="s">
        <v>2386</v>
      </c>
      <c r="C1407" s="146">
        <v>107.36138916015619</v>
      </c>
      <c r="D1407" s="112">
        <f t="shared" si="24"/>
        <v>-0.34170647968581741</v>
      </c>
      <c r="E1407" s="112">
        <v>1.3068385725685805E-2</v>
      </c>
    </row>
    <row r="1408" spans="2:5" x14ac:dyDescent="0.35">
      <c r="B1408" s="45" t="s">
        <v>3858</v>
      </c>
      <c r="C1408" s="146">
        <v>163.0904541015625</v>
      </c>
      <c r="D1408" s="112">
        <f t="shared" si="24"/>
        <v>0.13428486953856664</v>
      </c>
      <c r="E1408" s="112">
        <v>1.3066182440508358E-2</v>
      </c>
    </row>
    <row r="1409" spans="2:5" x14ac:dyDescent="0.35">
      <c r="B1409" s="45" t="s">
        <v>3283</v>
      </c>
      <c r="C1409" s="146">
        <v>143.7826232910156</v>
      </c>
      <c r="D1409" s="112">
        <f t="shared" si="24"/>
        <v>2.2060615819311393</v>
      </c>
      <c r="E1409" s="112">
        <v>1.3057813051491075E-2</v>
      </c>
    </row>
    <row r="1410" spans="2:5" x14ac:dyDescent="0.35">
      <c r="B1410" s="45" t="s">
        <v>619</v>
      </c>
      <c r="C1410" s="146">
        <v>44.847118377685547</v>
      </c>
      <c r="D1410" s="112">
        <f t="shared" si="24"/>
        <v>-0.96731660596222535</v>
      </c>
      <c r="E1410" s="112">
        <v>1.3046970385936305E-2</v>
      </c>
    </row>
    <row r="1411" spans="2:5" x14ac:dyDescent="0.35">
      <c r="B1411" s="45" t="s">
        <v>6185</v>
      </c>
      <c r="C1411" s="146">
        <v>1372.168334960938</v>
      </c>
      <c r="D1411" s="112">
        <f t="shared" si="24"/>
        <v>7.1088104425938248</v>
      </c>
      <c r="E1411" s="112">
        <v>1.3037966743726889E-2</v>
      </c>
    </row>
    <row r="1412" spans="2:5" x14ac:dyDescent="0.35">
      <c r="B1412" s="45" t="s">
        <v>3824</v>
      </c>
      <c r="C1412" s="146">
        <v>169.21943664550781</v>
      </c>
      <c r="D1412" s="112">
        <f t="shared" si="24"/>
        <v>-0.12614840142962269</v>
      </c>
      <c r="E1412" s="112">
        <v>1.3026058145139211E-2</v>
      </c>
    </row>
    <row r="1413" spans="2:5" x14ac:dyDescent="0.35">
      <c r="B1413" s="45" t="s">
        <v>4163</v>
      </c>
      <c r="C1413" s="146">
        <v>193.6477966308594</v>
      </c>
      <c r="D1413" s="112">
        <f t="shared" si="24"/>
        <v>0.55733375677365982</v>
      </c>
      <c r="E1413" s="112">
        <v>1.3025350813922632E-2</v>
      </c>
    </row>
    <row r="1414" spans="2:5" x14ac:dyDescent="0.35">
      <c r="B1414" s="45" t="s">
        <v>1996</v>
      </c>
      <c r="C1414" s="146">
        <v>124.34572601318359</v>
      </c>
      <c r="D1414" s="112">
        <f t="shared" si="24"/>
        <v>-0.94949909162930646</v>
      </c>
      <c r="E1414" s="112">
        <v>1.3023163997477239E-2</v>
      </c>
    </row>
    <row r="1415" spans="2:5" x14ac:dyDescent="0.35">
      <c r="B1415" s="45" t="s">
        <v>7682</v>
      </c>
      <c r="C1415" s="146">
        <v>2462.247314453125</v>
      </c>
      <c r="D1415" s="112">
        <f t="shared" si="24"/>
        <v>0.5200772174294167</v>
      </c>
      <c r="E1415" s="112">
        <v>1.3007509945897212E-2</v>
      </c>
    </row>
    <row r="1416" spans="2:5" x14ac:dyDescent="0.35">
      <c r="B1416" s="45" t="s">
        <v>6233</v>
      </c>
      <c r="C1416" s="146">
        <v>1619.817260742188</v>
      </c>
      <c r="D1416" s="112">
        <f t="shared" si="24"/>
        <v>0.58945197593532395</v>
      </c>
      <c r="E1416" s="112">
        <v>1.3005004585017309E-2</v>
      </c>
    </row>
    <row r="1417" spans="2:5" x14ac:dyDescent="0.35">
      <c r="B1417" s="45" t="s">
        <v>5882</v>
      </c>
      <c r="C1417" s="146">
        <v>1019.104248046875</v>
      </c>
      <c r="D1417" s="112">
        <f t="shared" ref="D1417:D1480" si="25">(C1417-C1418)/C1418</f>
        <v>-0.4450150550889817</v>
      </c>
      <c r="E1417" s="112">
        <v>1.3004580451667094E-2</v>
      </c>
    </row>
    <row r="1418" spans="2:5" x14ac:dyDescent="0.35">
      <c r="B1418" s="45" t="s">
        <v>6569</v>
      </c>
      <c r="C1418" s="146">
        <v>1836.273681640625</v>
      </c>
      <c r="D1418" s="112">
        <f t="shared" si="25"/>
        <v>10.450858671443072</v>
      </c>
      <c r="E1418" s="112">
        <v>1.2985797360739279E-2</v>
      </c>
    </row>
    <row r="1419" spans="2:5" x14ac:dyDescent="0.35">
      <c r="B1419" s="45" t="s">
        <v>3188</v>
      </c>
      <c r="C1419" s="146">
        <v>160.36122131347659</v>
      </c>
      <c r="D1419" s="112">
        <f t="shared" si="25"/>
        <v>-0.78095162167074361</v>
      </c>
      <c r="E1419" s="112">
        <v>1.2984052496032305E-2</v>
      </c>
    </row>
    <row r="1420" spans="2:5" x14ac:dyDescent="0.35">
      <c r="B1420" s="45" t="s">
        <v>5693</v>
      </c>
      <c r="C1420" s="146">
        <v>732.081298828125</v>
      </c>
      <c r="D1420" s="112">
        <f t="shared" si="25"/>
        <v>-0.69890591754417852</v>
      </c>
      <c r="E1420" s="112">
        <v>1.2971475725470865E-2</v>
      </c>
    </row>
    <row r="1421" spans="2:5" x14ac:dyDescent="0.35">
      <c r="B1421" s="45" t="s">
        <v>7591</v>
      </c>
      <c r="C1421" s="146">
        <v>2431.40380859375</v>
      </c>
      <c r="D1421" s="112">
        <f t="shared" si="25"/>
        <v>5.4367241811553939E-2</v>
      </c>
      <c r="E1421" s="112">
        <v>1.2959825314541438E-2</v>
      </c>
    </row>
    <row r="1422" spans="2:5" x14ac:dyDescent="0.35">
      <c r="B1422" s="45" t="s">
        <v>7799</v>
      </c>
      <c r="C1422" s="146">
        <v>2306.03125</v>
      </c>
      <c r="D1422" s="112">
        <f t="shared" si="25"/>
        <v>20.861043968267889</v>
      </c>
      <c r="E1422" s="112">
        <v>1.293897488967651E-2</v>
      </c>
    </row>
    <row r="1423" spans="2:5" x14ac:dyDescent="0.35">
      <c r="B1423" s="45" t="s">
        <v>2266</v>
      </c>
      <c r="C1423" s="146">
        <v>105.4858703613281</v>
      </c>
      <c r="D1423" s="112">
        <f t="shared" si="25"/>
        <v>-0.94489245888968676</v>
      </c>
      <c r="E1423" s="112">
        <v>1.2936285336756913E-2</v>
      </c>
    </row>
    <row r="1424" spans="2:5" x14ac:dyDescent="0.35">
      <c r="B1424" s="45" t="s">
        <v>6667</v>
      </c>
      <c r="C1424" s="146">
        <v>1914.18212890625</v>
      </c>
      <c r="D1424" s="112">
        <f t="shared" si="25"/>
        <v>1.1261194054640702</v>
      </c>
      <c r="E1424" s="112">
        <v>1.2933604413944071E-2</v>
      </c>
    </row>
    <row r="1425" spans="2:5" x14ac:dyDescent="0.35">
      <c r="B1425" s="45" t="s">
        <v>5838</v>
      </c>
      <c r="C1425" s="146">
        <v>900.31732177734375</v>
      </c>
      <c r="D1425" s="112">
        <f t="shared" si="25"/>
        <v>7.9760728355163621</v>
      </c>
      <c r="E1425" s="112">
        <v>1.2929220958162659E-2</v>
      </c>
    </row>
    <row r="1426" spans="2:5" x14ac:dyDescent="0.35">
      <c r="B1426" s="45" t="s">
        <v>1236</v>
      </c>
      <c r="C1426" s="146">
        <v>100.3019180297852</v>
      </c>
      <c r="D1426" s="112">
        <f t="shared" si="25"/>
        <v>-0.29882276779437911</v>
      </c>
      <c r="E1426" s="112">
        <v>1.2909795616283512E-2</v>
      </c>
    </row>
    <row r="1427" spans="2:5" x14ac:dyDescent="0.35">
      <c r="B1427" s="45" t="s">
        <v>3652</v>
      </c>
      <c r="C1427" s="146">
        <v>143.0478820800781</v>
      </c>
      <c r="D1427" s="112">
        <f t="shared" si="25"/>
        <v>-0.33178622572911998</v>
      </c>
      <c r="E1427" s="112">
        <v>1.2901909744543683E-2</v>
      </c>
    </row>
    <row r="1428" spans="2:5" x14ac:dyDescent="0.35">
      <c r="B1428" s="45" t="s">
        <v>3962</v>
      </c>
      <c r="C1428" s="146">
        <v>214.07502746582031</v>
      </c>
      <c r="D1428" s="112">
        <f t="shared" si="25"/>
        <v>-0.9155116624275621</v>
      </c>
      <c r="E1428" s="112">
        <v>1.2896696401968119E-2</v>
      </c>
    </row>
    <row r="1429" spans="2:5" x14ac:dyDescent="0.35">
      <c r="B1429" s="45" t="s">
        <v>7863</v>
      </c>
      <c r="C1429" s="146">
        <v>2533.781982421875</v>
      </c>
      <c r="D1429" s="112">
        <f t="shared" si="25"/>
        <v>18.337691440645408</v>
      </c>
      <c r="E1429" s="112">
        <v>1.2890715848440348E-2</v>
      </c>
    </row>
    <row r="1430" spans="2:5" x14ac:dyDescent="0.35">
      <c r="B1430" s="45" t="s">
        <v>1638</v>
      </c>
      <c r="C1430" s="146">
        <v>131.02815246582031</v>
      </c>
      <c r="D1430" s="112">
        <f t="shared" si="25"/>
        <v>1.9981639998372962</v>
      </c>
      <c r="E1430" s="112">
        <v>1.2886461742723685E-2</v>
      </c>
    </row>
    <row r="1431" spans="2:5" x14ac:dyDescent="0.35">
      <c r="B1431" s="45" t="s">
        <v>661</v>
      </c>
      <c r="C1431" s="146">
        <v>43.702796936035163</v>
      </c>
      <c r="D1431" s="112">
        <f t="shared" si="25"/>
        <v>-0.96268122776071507</v>
      </c>
      <c r="E1431" s="112">
        <v>1.288578696292255E-2</v>
      </c>
    </row>
    <row r="1432" spans="2:5" x14ac:dyDescent="0.35">
      <c r="B1432" s="45" t="s">
        <v>6017</v>
      </c>
      <c r="C1432" s="146">
        <v>1171.0673828125</v>
      </c>
      <c r="D1432" s="112">
        <f t="shared" si="25"/>
        <v>7.7039738700705138</v>
      </c>
      <c r="E1432" s="112">
        <v>1.2874595771731534E-2</v>
      </c>
    </row>
    <row r="1433" spans="2:5" x14ac:dyDescent="0.35">
      <c r="B1433" s="45" t="s">
        <v>1501</v>
      </c>
      <c r="C1433" s="146">
        <v>134.54399108886719</v>
      </c>
      <c r="D1433" s="112">
        <f t="shared" si="25"/>
        <v>-0.1111247874455682</v>
      </c>
      <c r="E1433" s="112">
        <v>1.2858369662706582E-2</v>
      </c>
    </row>
    <row r="1434" spans="2:5" x14ac:dyDescent="0.35">
      <c r="B1434" s="45" t="s">
        <v>3294</v>
      </c>
      <c r="C1434" s="146">
        <v>151.36431884765619</v>
      </c>
      <c r="D1434" s="112">
        <f t="shared" si="25"/>
        <v>0.52511095892169479</v>
      </c>
      <c r="E1434" s="112">
        <v>1.2852442572628233E-2</v>
      </c>
    </row>
    <row r="1435" spans="2:5" x14ac:dyDescent="0.35">
      <c r="B1435" s="45" t="s">
        <v>2289</v>
      </c>
      <c r="C1435" s="146">
        <v>99.248069763183594</v>
      </c>
      <c r="D1435" s="112">
        <f t="shared" si="25"/>
        <v>-0.86105058722024252</v>
      </c>
      <c r="E1435" s="112">
        <v>1.2851001939488882E-2</v>
      </c>
    </row>
    <row r="1436" spans="2:5" x14ac:dyDescent="0.35">
      <c r="B1436" s="45" t="s">
        <v>5342</v>
      </c>
      <c r="C1436" s="146">
        <v>714.27484130859375</v>
      </c>
      <c r="D1436" s="112">
        <f t="shared" si="25"/>
        <v>-0.70294222437115339</v>
      </c>
      <c r="E1436" s="112">
        <v>1.2843638893985605E-2</v>
      </c>
    </row>
    <row r="1437" spans="2:5" x14ac:dyDescent="0.35">
      <c r="B1437" s="45" t="s">
        <v>7846</v>
      </c>
      <c r="C1437" s="146">
        <v>2404.498046875</v>
      </c>
      <c r="D1437" s="112">
        <f t="shared" si="25"/>
        <v>1.2526475485923798</v>
      </c>
      <c r="E1437" s="112">
        <v>1.2830651565426697E-2</v>
      </c>
    </row>
    <row r="1438" spans="2:5" x14ac:dyDescent="0.35">
      <c r="B1438" s="45" t="s">
        <v>5906</v>
      </c>
      <c r="C1438" s="146">
        <v>1067.409790039062</v>
      </c>
      <c r="D1438" s="112">
        <f t="shared" si="25"/>
        <v>9.7359653422723742</v>
      </c>
      <c r="E1438" s="112">
        <v>1.2829036602002334E-2</v>
      </c>
    </row>
    <row r="1439" spans="2:5" x14ac:dyDescent="0.35">
      <c r="B1439" s="45" t="s">
        <v>2295</v>
      </c>
      <c r="C1439" s="146">
        <v>99.423736572265625</v>
      </c>
      <c r="D1439" s="112">
        <f t="shared" si="25"/>
        <v>-0.91262900288969906</v>
      </c>
      <c r="E1439" s="112">
        <v>1.282776872679363E-2</v>
      </c>
    </row>
    <row r="1440" spans="2:5" x14ac:dyDescent="0.35">
      <c r="B1440" s="45" t="s">
        <v>5974</v>
      </c>
      <c r="C1440" s="146">
        <v>1137.948974609375</v>
      </c>
      <c r="D1440" s="112">
        <f t="shared" si="25"/>
        <v>8.1683336401671855</v>
      </c>
      <c r="E1440" s="112">
        <v>1.2817323051255602E-2</v>
      </c>
    </row>
    <row r="1441" spans="2:5" x14ac:dyDescent="0.35">
      <c r="B1441" s="45" t="s">
        <v>1959</v>
      </c>
      <c r="C1441" s="146">
        <v>124.117317199707</v>
      </c>
      <c r="D1441" s="112">
        <f t="shared" si="25"/>
        <v>0.18437845176361919</v>
      </c>
      <c r="E1441" s="112">
        <v>1.2811375449010943E-2</v>
      </c>
    </row>
    <row r="1442" spans="2:5" x14ac:dyDescent="0.35">
      <c r="B1442" s="45" t="s">
        <v>1240</v>
      </c>
      <c r="C1442" s="146">
        <v>104.7953186035156</v>
      </c>
      <c r="D1442" s="112">
        <f t="shared" si="25"/>
        <v>-9.6328308173322691E-2</v>
      </c>
      <c r="E1442" s="112">
        <v>1.2803558507837133E-2</v>
      </c>
    </row>
    <row r="1443" spans="2:5" x14ac:dyDescent="0.35">
      <c r="B1443" s="45" t="s">
        <v>2465</v>
      </c>
      <c r="C1443" s="146">
        <v>115.9661407470703</v>
      </c>
      <c r="D1443" s="112">
        <f t="shared" si="25"/>
        <v>-0.14407283981345179</v>
      </c>
      <c r="E1443" s="112">
        <v>1.2803372974148708E-2</v>
      </c>
    </row>
    <row r="1444" spans="2:5" x14ac:dyDescent="0.35">
      <c r="B1444" s="45" t="s">
        <v>1355</v>
      </c>
      <c r="C1444" s="146">
        <v>135.4859924316406</v>
      </c>
      <c r="D1444" s="112">
        <f t="shared" si="25"/>
        <v>-0.91432983724231154</v>
      </c>
      <c r="E1444" s="112">
        <v>1.2793356944468211E-2</v>
      </c>
    </row>
    <row r="1445" spans="2:5" x14ac:dyDescent="0.35">
      <c r="B1445" s="45" t="s">
        <v>6332</v>
      </c>
      <c r="C1445" s="146">
        <v>1581.484008789062</v>
      </c>
      <c r="D1445" s="112">
        <f t="shared" si="25"/>
        <v>1.1587379743264559</v>
      </c>
      <c r="E1445" s="112">
        <v>1.2774362563912171E-2</v>
      </c>
    </row>
    <row r="1446" spans="2:5" x14ac:dyDescent="0.35">
      <c r="B1446" s="45" t="s">
        <v>5594</v>
      </c>
      <c r="C1446" s="146">
        <v>732.5965576171875</v>
      </c>
      <c r="D1446" s="112">
        <f t="shared" si="25"/>
        <v>17.765687305303558</v>
      </c>
      <c r="E1446" s="112">
        <v>1.2759584327569856E-2</v>
      </c>
    </row>
    <row r="1447" spans="2:5" x14ac:dyDescent="0.35">
      <c r="B1447" s="45" t="s">
        <v>500</v>
      </c>
      <c r="C1447" s="146">
        <v>39.039154052734382</v>
      </c>
      <c r="D1447" s="112">
        <f t="shared" si="25"/>
        <v>-0.69225991225485672</v>
      </c>
      <c r="E1447" s="112">
        <v>1.2742857278573456E-2</v>
      </c>
    </row>
    <row r="1448" spans="2:5" x14ac:dyDescent="0.35">
      <c r="B1448" s="45" t="s">
        <v>1328</v>
      </c>
      <c r="C1448" s="146">
        <v>126.857551574707</v>
      </c>
      <c r="D1448" s="112">
        <f t="shared" si="25"/>
        <v>-3.3658148794622508E-3</v>
      </c>
      <c r="E1448" s="112">
        <v>1.2719509708357777E-2</v>
      </c>
    </row>
    <row r="1449" spans="2:5" x14ac:dyDescent="0.35">
      <c r="B1449" s="45" t="s">
        <v>2002</v>
      </c>
      <c r="C1449" s="146">
        <v>127.2859725952148</v>
      </c>
      <c r="D1449" s="112">
        <f t="shared" si="25"/>
        <v>-0.94872956180164436</v>
      </c>
      <c r="E1449" s="112">
        <v>1.2718877728942963E-2</v>
      </c>
    </row>
    <row r="1450" spans="2:5" x14ac:dyDescent="0.35">
      <c r="B1450" s="45" t="s">
        <v>7116</v>
      </c>
      <c r="C1450" s="146">
        <v>2482.638671875</v>
      </c>
      <c r="D1450" s="112">
        <f t="shared" si="25"/>
        <v>43.745643718678309</v>
      </c>
      <c r="E1450" s="112">
        <v>1.271348357855398E-2</v>
      </c>
    </row>
    <row r="1451" spans="2:5" x14ac:dyDescent="0.35">
      <c r="B1451" s="45" t="s">
        <v>739</v>
      </c>
      <c r="C1451" s="146">
        <v>55.483360290527337</v>
      </c>
      <c r="D1451" s="112">
        <f t="shared" si="25"/>
        <v>-0.92566226411159824</v>
      </c>
      <c r="E1451" s="112">
        <v>1.270970830711836E-2</v>
      </c>
    </row>
    <row r="1452" spans="2:5" x14ac:dyDescent="0.35">
      <c r="B1452" s="45" t="s">
        <v>5766</v>
      </c>
      <c r="C1452" s="146">
        <v>746.36871337890625</v>
      </c>
      <c r="D1452" s="112">
        <f t="shared" si="25"/>
        <v>-0.60202076449343866</v>
      </c>
      <c r="E1452" s="112">
        <v>1.2709694009168503E-2</v>
      </c>
    </row>
    <row r="1453" spans="2:5" x14ac:dyDescent="0.35">
      <c r="B1453" s="45" t="s">
        <v>6661</v>
      </c>
      <c r="C1453" s="146">
        <v>1875.396118164062</v>
      </c>
      <c r="D1453" s="112">
        <f t="shared" si="25"/>
        <v>25.561756059714583</v>
      </c>
      <c r="E1453" s="112">
        <v>1.2704916546944221E-2</v>
      </c>
    </row>
    <row r="1454" spans="2:5" x14ac:dyDescent="0.35">
      <c r="B1454" s="45" t="s">
        <v>812</v>
      </c>
      <c r="C1454" s="146">
        <v>70.605125427246094</v>
      </c>
      <c r="D1454" s="112">
        <f t="shared" si="25"/>
        <v>-0.58030535763604985</v>
      </c>
      <c r="E1454" s="112">
        <v>1.2697518504766903E-2</v>
      </c>
    </row>
    <row r="1455" spans="2:5" x14ac:dyDescent="0.35">
      <c r="B1455" s="45" t="s">
        <v>3086</v>
      </c>
      <c r="C1455" s="146">
        <v>168.22975158691409</v>
      </c>
      <c r="D1455" s="112">
        <f t="shared" si="25"/>
        <v>0.27830846559110445</v>
      </c>
      <c r="E1455" s="112">
        <v>1.2693498395137379E-2</v>
      </c>
    </row>
    <row r="1456" spans="2:5" x14ac:dyDescent="0.35">
      <c r="B1456" s="45" t="s">
        <v>2522</v>
      </c>
      <c r="C1456" s="146">
        <v>131.60340881347659</v>
      </c>
      <c r="D1456" s="112">
        <f t="shared" si="25"/>
        <v>-0.89396901935996176</v>
      </c>
      <c r="E1456" s="112">
        <v>1.269098413512568E-2</v>
      </c>
    </row>
    <row r="1457" spans="2:5" x14ac:dyDescent="0.35">
      <c r="B1457" s="45" t="s">
        <v>6057</v>
      </c>
      <c r="C1457" s="146">
        <v>1241.178833007812</v>
      </c>
      <c r="D1457" s="112">
        <f t="shared" si="25"/>
        <v>8.1331323432338376</v>
      </c>
      <c r="E1457" s="112">
        <v>1.2684076624957399E-2</v>
      </c>
    </row>
    <row r="1458" spans="2:5" x14ac:dyDescent="0.35">
      <c r="B1458" s="45" t="s">
        <v>3491</v>
      </c>
      <c r="C1458" s="146">
        <v>135.89848327636719</v>
      </c>
      <c r="D1458" s="112">
        <f t="shared" si="25"/>
        <v>0.56797954816097529</v>
      </c>
      <c r="E1458" s="112">
        <v>1.2674804153513491E-2</v>
      </c>
    </row>
    <row r="1459" spans="2:5" x14ac:dyDescent="0.35">
      <c r="B1459" s="45" t="s">
        <v>2749</v>
      </c>
      <c r="C1459" s="146">
        <v>86.67108154296875</v>
      </c>
      <c r="D1459" s="112">
        <f t="shared" si="25"/>
        <v>-0.95644310171025404</v>
      </c>
      <c r="E1459" s="112">
        <v>1.2672138588746154E-2</v>
      </c>
    </row>
    <row r="1460" spans="2:5" x14ac:dyDescent="0.35">
      <c r="B1460" s="45" t="s">
        <v>6678</v>
      </c>
      <c r="C1460" s="146">
        <v>1989.8359375</v>
      </c>
      <c r="D1460" s="112">
        <f t="shared" si="25"/>
        <v>-0.1456045329765511</v>
      </c>
      <c r="E1460" s="112">
        <v>1.2671237770061945E-2</v>
      </c>
    </row>
    <row r="1461" spans="2:5" x14ac:dyDescent="0.35">
      <c r="B1461" s="45" t="s">
        <v>6844</v>
      </c>
      <c r="C1461" s="146">
        <v>2328.940185546875</v>
      </c>
      <c r="D1461" s="112">
        <f t="shared" si="25"/>
        <v>22.131411098693896</v>
      </c>
      <c r="E1461" s="112">
        <v>1.2666748619800938E-2</v>
      </c>
    </row>
    <row r="1462" spans="2:5" x14ac:dyDescent="0.35">
      <c r="B1462" s="45" t="s">
        <v>2296</v>
      </c>
      <c r="C1462" s="146">
        <v>100.6830139160156</v>
      </c>
      <c r="D1462" s="112">
        <f t="shared" si="25"/>
        <v>-0.93816326057828181</v>
      </c>
      <c r="E1462" s="112">
        <v>1.2665761589383361E-2</v>
      </c>
    </row>
    <row r="1463" spans="2:5" x14ac:dyDescent="0.35">
      <c r="B1463" s="45" t="s">
        <v>6220</v>
      </c>
      <c r="C1463" s="146">
        <v>1628.20703125</v>
      </c>
      <c r="D1463" s="112">
        <f t="shared" si="25"/>
        <v>2.6040522198629676</v>
      </c>
      <c r="E1463" s="112">
        <v>1.2656198160128215E-2</v>
      </c>
    </row>
    <row r="1464" spans="2:5" x14ac:dyDescent="0.35">
      <c r="B1464" s="45" t="s">
        <v>5017</v>
      </c>
      <c r="C1464" s="146">
        <v>451.77120971679688</v>
      </c>
      <c r="D1464" s="112">
        <f t="shared" si="25"/>
        <v>3.3824766229772578</v>
      </c>
      <c r="E1464" s="112">
        <v>1.2655631023178572E-2</v>
      </c>
    </row>
    <row r="1465" spans="2:5" x14ac:dyDescent="0.35">
      <c r="B1465" s="45" t="s">
        <v>1697</v>
      </c>
      <c r="C1465" s="146">
        <v>103.085823059082</v>
      </c>
      <c r="D1465" s="112">
        <f t="shared" si="25"/>
        <v>-0.76893073982098592</v>
      </c>
      <c r="E1465" s="112">
        <v>1.2633956050206969E-2</v>
      </c>
    </row>
    <row r="1466" spans="2:5" x14ac:dyDescent="0.35">
      <c r="B1466" s="45" t="s">
        <v>5016</v>
      </c>
      <c r="C1466" s="146">
        <v>446.12521362304688</v>
      </c>
      <c r="D1466" s="112">
        <f t="shared" si="25"/>
        <v>-0.38008857336880814</v>
      </c>
      <c r="E1466" s="112">
        <v>1.2630036782278007E-2</v>
      </c>
    </row>
    <row r="1467" spans="2:5" x14ac:dyDescent="0.35">
      <c r="B1467" s="45" t="s">
        <v>5309</v>
      </c>
      <c r="C1467" s="146">
        <v>719.65960693359375</v>
      </c>
      <c r="D1467" s="112">
        <f t="shared" si="25"/>
        <v>1.4043932792668365</v>
      </c>
      <c r="E1467" s="112">
        <v>1.2627502711727287E-2</v>
      </c>
    </row>
    <row r="1468" spans="2:5" x14ac:dyDescent="0.35">
      <c r="B1468" s="45" t="s">
        <v>4558</v>
      </c>
      <c r="C1468" s="146">
        <v>299.31027221679688</v>
      </c>
      <c r="D1468" s="112">
        <f t="shared" si="25"/>
        <v>6.7646236874959911</v>
      </c>
      <c r="E1468" s="112">
        <v>1.2624928759632937E-2</v>
      </c>
    </row>
    <row r="1469" spans="2:5" x14ac:dyDescent="0.35">
      <c r="B1469" s="45" t="s">
        <v>499</v>
      </c>
      <c r="C1469" s="146">
        <v>38.547943115234382</v>
      </c>
      <c r="D1469" s="112">
        <f t="shared" si="25"/>
        <v>-0.94682308137909665</v>
      </c>
      <c r="E1469" s="112">
        <v>1.2619473744335894E-2</v>
      </c>
    </row>
    <row r="1470" spans="2:5" x14ac:dyDescent="0.35">
      <c r="B1470" s="45" t="s">
        <v>5696</v>
      </c>
      <c r="C1470" s="146">
        <v>724.89990234375</v>
      </c>
      <c r="D1470" s="112">
        <f t="shared" si="25"/>
        <v>-0.74988387908059528</v>
      </c>
      <c r="E1470" s="112">
        <v>1.2614496939032247E-2</v>
      </c>
    </row>
    <row r="1471" spans="2:5" x14ac:dyDescent="0.35">
      <c r="B1471" s="45" t="s">
        <v>7652</v>
      </c>
      <c r="C1471" s="146">
        <v>2898.25341796875</v>
      </c>
      <c r="D1471" s="112">
        <f t="shared" si="25"/>
        <v>28.980598155278685</v>
      </c>
      <c r="E1471" s="112">
        <v>1.2597799899433234E-2</v>
      </c>
    </row>
    <row r="1472" spans="2:5" x14ac:dyDescent="0.35">
      <c r="B1472" s="45" t="s">
        <v>2293</v>
      </c>
      <c r="C1472" s="146">
        <v>96.670967102050781</v>
      </c>
      <c r="D1472" s="112">
        <f t="shared" si="25"/>
        <v>-0.96378208078916083</v>
      </c>
      <c r="E1472" s="112">
        <v>1.2576921072929697E-2</v>
      </c>
    </row>
    <row r="1473" spans="2:5" x14ac:dyDescent="0.35">
      <c r="B1473" s="45" t="s">
        <v>7616</v>
      </c>
      <c r="C1473" s="146">
        <v>2669.1474609375</v>
      </c>
      <c r="D1473" s="112">
        <f t="shared" si="25"/>
        <v>20.89785816905373</v>
      </c>
      <c r="E1473" s="112">
        <v>1.2574159049163735E-2</v>
      </c>
    </row>
    <row r="1474" spans="2:5" x14ac:dyDescent="0.35">
      <c r="B1474" s="45" t="s">
        <v>1892</v>
      </c>
      <c r="C1474" s="146">
        <v>121.8908004760742</v>
      </c>
      <c r="D1474" s="112">
        <f t="shared" si="25"/>
        <v>-0.40145512997699034</v>
      </c>
      <c r="E1474" s="112">
        <v>1.2568253333863182E-2</v>
      </c>
    </row>
    <row r="1475" spans="2:5" x14ac:dyDescent="0.35">
      <c r="B1475" s="45" t="s">
        <v>4184</v>
      </c>
      <c r="C1475" s="146">
        <v>203.64521789550781</v>
      </c>
      <c r="D1475" s="112">
        <f t="shared" si="25"/>
        <v>0.20798056310726673</v>
      </c>
      <c r="E1475" s="112">
        <v>1.2567939679109538E-2</v>
      </c>
    </row>
    <row r="1476" spans="2:5" x14ac:dyDescent="0.35">
      <c r="B1476" s="45" t="s">
        <v>3211</v>
      </c>
      <c r="C1476" s="146">
        <v>168.58319091796881</v>
      </c>
      <c r="D1476" s="112">
        <f t="shared" si="25"/>
        <v>-0.91942420568838468</v>
      </c>
      <c r="E1476" s="112">
        <v>1.2548218139827046E-2</v>
      </c>
    </row>
    <row r="1477" spans="2:5" x14ac:dyDescent="0.35">
      <c r="B1477" s="45" t="s">
        <v>7068</v>
      </c>
      <c r="C1477" s="146">
        <v>2092.231201171875</v>
      </c>
      <c r="D1477" s="112">
        <f t="shared" si="25"/>
        <v>-0.13441515711477073</v>
      </c>
      <c r="E1477" s="112">
        <v>1.251546282129291E-2</v>
      </c>
    </row>
    <row r="1478" spans="2:5" x14ac:dyDescent="0.35">
      <c r="B1478" s="45" t="s">
        <v>7378</v>
      </c>
      <c r="C1478" s="146">
        <v>2417.130126953125</v>
      </c>
      <c r="D1478" s="112">
        <f t="shared" si="25"/>
        <v>24.688627973919424</v>
      </c>
      <c r="E1478" s="112">
        <v>1.2510955459219103E-2</v>
      </c>
    </row>
    <row r="1479" spans="2:5" x14ac:dyDescent="0.35">
      <c r="B1479" s="45" t="s">
        <v>2366</v>
      </c>
      <c r="C1479" s="146">
        <v>94.093391418457031</v>
      </c>
      <c r="D1479" s="112">
        <f t="shared" si="25"/>
        <v>-0.96670545798786367</v>
      </c>
      <c r="E1479" s="112">
        <v>1.2504125378672818E-2</v>
      </c>
    </row>
    <row r="1480" spans="2:5" x14ac:dyDescent="0.35">
      <c r="B1480" s="45" t="s">
        <v>7647</v>
      </c>
      <c r="C1480" s="146">
        <v>2826.090576171875</v>
      </c>
      <c r="D1480" s="112">
        <f t="shared" si="25"/>
        <v>3.3907342449287334</v>
      </c>
      <c r="E1480" s="112">
        <v>1.2483220642936594E-2</v>
      </c>
    </row>
    <row r="1481" spans="2:5" x14ac:dyDescent="0.35">
      <c r="B1481" s="45" t="s">
        <v>5213</v>
      </c>
      <c r="C1481" s="146">
        <v>643.64874267578125</v>
      </c>
      <c r="D1481" s="112">
        <f t="shared" ref="D1481:D1544" si="26">(C1481-C1482)/C1482</f>
        <v>12.052115820291363</v>
      </c>
      <c r="E1481" s="112">
        <v>1.247493304998931E-2</v>
      </c>
    </row>
    <row r="1482" spans="2:5" x14ac:dyDescent="0.35">
      <c r="B1482" s="45" t="s">
        <v>725</v>
      </c>
      <c r="C1482" s="146">
        <v>49.313747406005859</v>
      </c>
      <c r="D1482" s="112">
        <f t="shared" si="26"/>
        <v>-0.51980270583179977</v>
      </c>
      <c r="E1482" s="112">
        <v>1.2468016018032426E-2</v>
      </c>
    </row>
    <row r="1483" spans="2:5" x14ac:dyDescent="0.35">
      <c r="B1483" s="45" t="s">
        <v>2411</v>
      </c>
      <c r="C1483" s="146">
        <v>102.69476318359381</v>
      </c>
      <c r="D1483" s="112">
        <f t="shared" si="26"/>
        <v>-0.84913484031328434</v>
      </c>
      <c r="E1483" s="112">
        <v>1.2466118953641773E-2</v>
      </c>
    </row>
    <row r="1484" spans="2:5" x14ac:dyDescent="0.35">
      <c r="B1484" s="45" t="s">
        <v>5450</v>
      </c>
      <c r="C1484" s="146">
        <v>680.70562744140625</v>
      </c>
      <c r="D1484" s="112">
        <f t="shared" si="26"/>
        <v>-1.5259629946711423E-2</v>
      </c>
      <c r="E1484" s="112">
        <v>1.2462735121986956E-2</v>
      </c>
    </row>
    <row r="1485" spans="2:5" x14ac:dyDescent="0.35">
      <c r="B1485" s="45" t="s">
        <v>5525</v>
      </c>
      <c r="C1485" s="146">
        <v>691.25390625</v>
      </c>
      <c r="D1485" s="112">
        <f t="shared" si="26"/>
        <v>6.4059157064471428</v>
      </c>
      <c r="E1485" s="112">
        <v>1.2459717964965178E-2</v>
      </c>
    </row>
    <row r="1486" spans="2:5" x14ac:dyDescent="0.35">
      <c r="B1486" s="45" t="s">
        <v>2784</v>
      </c>
      <c r="C1486" s="146">
        <v>93.33807373046875</v>
      </c>
      <c r="D1486" s="112">
        <f t="shared" si="26"/>
        <v>-0.79969011422731717</v>
      </c>
      <c r="E1486" s="112">
        <v>1.2456500563992688E-2</v>
      </c>
    </row>
    <row r="1487" spans="2:5" x14ac:dyDescent="0.35">
      <c r="B1487" s="45" t="s">
        <v>5036</v>
      </c>
      <c r="C1487" s="146">
        <v>465.9683837890625</v>
      </c>
      <c r="D1487" s="112">
        <f t="shared" si="26"/>
        <v>-0.3135220164241978</v>
      </c>
      <c r="E1487" s="112">
        <v>1.2445596021207265E-2</v>
      </c>
    </row>
    <row r="1488" spans="2:5" x14ac:dyDescent="0.35">
      <c r="B1488" s="45" t="s">
        <v>5426</v>
      </c>
      <c r="C1488" s="146">
        <v>678.78125</v>
      </c>
      <c r="D1488" s="112">
        <f t="shared" si="26"/>
        <v>4.873485189272861</v>
      </c>
      <c r="E1488" s="112">
        <v>1.2393987293950918E-2</v>
      </c>
    </row>
    <row r="1489" spans="2:5" x14ac:dyDescent="0.35">
      <c r="B1489" s="45" t="s">
        <v>2110</v>
      </c>
      <c r="C1489" s="146">
        <v>115.56703186035161</v>
      </c>
      <c r="D1489" s="112">
        <f t="shared" si="26"/>
        <v>-8.0640305817123809E-2</v>
      </c>
      <c r="E1489" s="112">
        <v>1.2389532654464177E-2</v>
      </c>
    </row>
    <row r="1490" spans="2:5" x14ac:dyDescent="0.35">
      <c r="B1490" s="45" t="s">
        <v>1318</v>
      </c>
      <c r="C1490" s="146">
        <v>125.7038269042969</v>
      </c>
      <c r="D1490" s="112">
        <f t="shared" si="26"/>
        <v>1.4972087770457533E-2</v>
      </c>
      <c r="E1490" s="112">
        <v>1.2389476668515698E-2</v>
      </c>
    </row>
    <row r="1491" spans="2:5" x14ac:dyDescent="0.35">
      <c r="B1491" s="45" t="s">
        <v>3015</v>
      </c>
      <c r="C1491" s="146">
        <v>123.8495407104492</v>
      </c>
      <c r="D1491" s="112">
        <f t="shared" si="26"/>
        <v>-0.94132022411636385</v>
      </c>
      <c r="E1491" s="112">
        <v>1.2388867369394622E-2</v>
      </c>
    </row>
    <row r="1492" spans="2:5" x14ac:dyDescent="0.35">
      <c r="B1492" s="45" t="s">
        <v>8029</v>
      </c>
      <c r="C1492" s="146">
        <v>2110.60009765625</v>
      </c>
      <c r="D1492" s="112">
        <f t="shared" si="26"/>
        <v>0.27363651565007996</v>
      </c>
      <c r="E1492" s="112">
        <v>1.2375310928559945E-2</v>
      </c>
    </row>
    <row r="1493" spans="2:5" x14ac:dyDescent="0.35">
      <c r="B1493" s="45" t="s">
        <v>6390</v>
      </c>
      <c r="C1493" s="146">
        <v>1657.144775390625</v>
      </c>
      <c r="D1493" s="112">
        <f t="shared" si="26"/>
        <v>2.6345316286924234</v>
      </c>
      <c r="E1493" s="112">
        <v>1.2356564866466052E-2</v>
      </c>
    </row>
    <row r="1494" spans="2:5" x14ac:dyDescent="0.35">
      <c r="B1494" s="45" t="s">
        <v>5053</v>
      </c>
      <c r="C1494" s="146">
        <v>455.94451904296881</v>
      </c>
      <c r="D1494" s="112">
        <f t="shared" si="26"/>
        <v>0.49098070038736563</v>
      </c>
      <c r="E1494" s="112">
        <v>1.2354810663761623E-2</v>
      </c>
    </row>
    <row r="1495" spans="2:5" x14ac:dyDescent="0.35">
      <c r="B1495" s="45" t="s">
        <v>4540</v>
      </c>
      <c r="C1495" s="146">
        <v>305.8017578125</v>
      </c>
      <c r="D1495" s="112">
        <f t="shared" si="26"/>
        <v>2.5958032087315419</v>
      </c>
      <c r="E1495" s="112">
        <v>1.2353619075243025E-2</v>
      </c>
    </row>
    <row r="1496" spans="2:5" x14ac:dyDescent="0.35">
      <c r="B1496" s="45" t="s">
        <v>1003</v>
      </c>
      <c r="C1496" s="146">
        <v>85.044075012207031</v>
      </c>
      <c r="D1496" s="112">
        <f t="shared" si="26"/>
        <v>-0.67628710100063549</v>
      </c>
      <c r="E1496" s="112">
        <v>1.2337058045220561E-2</v>
      </c>
    </row>
    <row r="1497" spans="2:5" x14ac:dyDescent="0.35">
      <c r="B1497" s="45" t="s">
        <v>4469</v>
      </c>
      <c r="C1497" s="146">
        <v>262.71450805664063</v>
      </c>
      <c r="D1497" s="112">
        <f t="shared" si="26"/>
        <v>-0.42555417826751579</v>
      </c>
      <c r="E1497" s="112">
        <v>1.2318146182029678E-2</v>
      </c>
    </row>
    <row r="1498" spans="2:5" x14ac:dyDescent="0.35">
      <c r="B1498" s="45" t="s">
        <v>5018</v>
      </c>
      <c r="C1498" s="146">
        <v>457.3355712890625</v>
      </c>
      <c r="D1498" s="112">
        <f t="shared" si="26"/>
        <v>-0.78023982499396705</v>
      </c>
      <c r="E1498" s="112">
        <v>1.2316768870140646E-2</v>
      </c>
    </row>
    <row r="1499" spans="2:5" x14ac:dyDescent="0.35">
      <c r="B1499" s="45" t="s">
        <v>6758</v>
      </c>
      <c r="C1499" s="146">
        <v>2081.066650390625</v>
      </c>
      <c r="D1499" s="112">
        <f t="shared" si="26"/>
        <v>4.8317795437175279</v>
      </c>
      <c r="E1499" s="112">
        <v>1.2301217972827398E-2</v>
      </c>
    </row>
    <row r="1500" spans="2:5" x14ac:dyDescent="0.35">
      <c r="B1500" s="45" t="s">
        <v>4808</v>
      </c>
      <c r="C1500" s="146">
        <v>356.84933471679688</v>
      </c>
      <c r="D1500" s="112">
        <f t="shared" si="26"/>
        <v>2.7341229768491822</v>
      </c>
      <c r="E1500" s="112">
        <v>1.2299450981831455E-2</v>
      </c>
    </row>
    <row r="1501" spans="2:5" x14ac:dyDescent="0.35">
      <c r="B1501" s="45" t="s">
        <v>2572</v>
      </c>
      <c r="C1501" s="146">
        <v>95.564430236816406</v>
      </c>
      <c r="D1501" s="112">
        <f t="shared" si="26"/>
        <v>-0.18619343066926464</v>
      </c>
      <c r="E1501" s="112">
        <v>1.2293979350879636E-2</v>
      </c>
    </row>
    <row r="1502" spans="2:5" x14ac:dyDescent="0.35">
      <c r="B1502" s="45" t="s">
        <v>1743</v>
      </c>
      <c r="C1502" s="146">
        <v>117.4289245605469</v>
      </c>
      <c r="D1502" s="112">
        <f t="shared" si="26"/>
        <v>-0.85482180095759464</v>
      </c>
      <c r="E1502" s="112">
        <v>1.2292282743615306E-2</v>
      </c>
    </row>
    <row r="1503" spans="2:5" x14ac:dyDescent="0.35">
      <c r="B1503" s="45" t="s">
        <v>5296</v>
      </c>
      <c r="C1503" s="146">
        <v>808.860595703125</v>
      </c>
      <c r="D1503" s="112">
        <f t="shared" si="26"/>
        <v>-0.68063396763899797</v>
      </c>
      <c r="E1503" s="112">
        <v>1.227598427365088E-2</v>
      </c>
    </row>
    <row r="1504" spans="2:5" x14ac:dyDescent="0.35">
      <c r="B1504" s="45" t="s">
        <v>7335</v>
      </c>
      <c r="C1504" s="146">
        <v>2532.70703125</v>
      </c>
      <c r="D1504" s="112">
        <f t="shared" si="26"/>
        <v>54.244171243347161</v>
      </c>
      <c r="E1504" s="112">
        <v>1.2275661057369783E-2</v>
      </c>
    </row>
    <row r="1505" spans="2:5" x14ac:dyDescent="0.35">
      <c r="B1505" s="45" t="s">
        <v>605</v>
      </c>
      <c r="C1505" s="146">
        <v>45.845687866210938</v>
      </c>
      <c r="D1505" s="112">
        <f t="shared" si="26"/>
        <v>-0.62529813127522338</v>
      </c>
      <c r="E1505" s="112">
        <v>1.2275581976429417E-2</v>
      </c>
    </row>
    <row r="1506" spans="2:5" x14ac:dyDescent="0.35">
      <c r="B1506" s="45" t="s">
        <v>1316</v>
      </c>
      <c r="C1506" s="146">
        <v>122.35243988037109</v>
      </c>
      <c r="D1506" s="112">
        <f t="shared" si="26"/>
        <v>-0.8366603555168356</v>
      </c>
      <c r="E1506" s="112">
        <v>1.2272774068462602E-2</v>
      </c>
    </row>
    <row r="1507" spans="2:5" x14ac:dyDescent="0.35">
      <c r="B1507" s="45" t="s">
        <v>5683</v>
      </c>
      <c r="C1507" s="146">
        <v>749.067626953125</v>
      </c>
      <c r="D1507" s="112">
        <f t="shared" si="26"/>
        <v>5.4474790574033829</v>
      </c>
      <c r="E1507" s="112">
        <v>1.2261732082861338E-2</v>
      </c>
    </row>
    <row r="1508" spans="2:5" x14ac:dyDescent="0.35">
      <c r="B1508" s="45" t="s">
        <v>2544</v>
      </c>
      <c r="C1508" s="146">
        <v>116.1799240112305</v>
      </c>
      <c r="D1508" s="112">
        <f t="shared" si="26"/>
        <v>-0.74763418467661635</v>
      </c>
      <c r="E1508" s="112">
        <v>1.2240262513548192E-2</v>
      </c>
    </row>
    <row r="1509" spans="2:5" x14ac:dyDescent="0.35">
      <c r="B1509" s="45" t="s">
        <v>5099</v>
      </c>
      <c r="C1509" s="146">
        <v>460.3631591796875</v>
      </c>
      <c r="D1509" s="112">
        <f t="shared" si="26"/>
        <v>-0.7060426007684073</v>
      </c>
      <c r="E1509" s="112">
        <v>1.2234572581754623E-2</v>
      </c>
    </row>
    <row r="1510" spans="2:5" x14ac:dyDescent="0.35">
      <c r="B1510" s="45" t="s">
        <v>6272</v>
      </c>
      <c r="C1510" s="146">
        <v>1566.088012695312</v>
      </c>
      <c r="D1510" s="112">
        <f t="shared" si="26"/>
        <v>-0.32392433538565135</v>
      </c>
      <c r="E1510" s="112">
        <v>1.2229622096211042E-2</v>
      </c>
    </row>
    <row r="1511" spans="2:5" x14ac:dyDescent="0.35">
      <c r="B1511" s="45" t="s">
        <v>7813</v>
      </c>
      <c r="C1511" s="146">
        <v>2316.43896484375</v>
      </c>
      <c r="D1511" s="112">
        <f t="shared" si="26"/>
        <v>0.88985853648577595</v>
      </c>
      <c r="E1511" s="112">
        <v>1.2228071564196736E-2</v>
      </c>
    </row>
    <row r="1512" spans="2:5" x14ac:dyDescent="0.35">
      <c r="B1512" s="45" t="s">
        <v>6055</v>
      </c>
      <c r="C1512" s="146">
        <v>1225.720825195312</v>
      </c>
      <c r="D1512" s="112">
        <f t="shared" si="26"/>
        <v>-0.49958012216077874</v>
      </c>
      <c r="E1512" s="112">
        <v>1.2219797687190788E-2</v>
      </c>
    </row>
    <row r="1513" spans="2:5" x14ac:dyDescent="0.35">
      <c r="B1513" s="45" t="s">
        <v>7699</v>
      </c>
      <c r="C1513" s="146">
        <v>2449.384765625</v>
      </c>
      <c r="D1513" s="112">
        <f t="shared" si="26"/>
        <v>49.912130496626212</v>
      </c>
      <c r="E1513" s="112">
        <v>1.2213436242795707E-2</v>
      </c>
    </row>
    <row r="1514" spans="2:5" x14ac:dyDescent="0.35">
      <c r="B1514" s="45" t="s">
        <v>722</v>
      </c>
      <c r="C1514" s="146">
        <v>48.110042572021477</v>
      </c>
      <c r="D1514" s="112">
        <f t="shared" si="26"/>
        <v>-0.5922956038785806</v>
      </c>
      <c r="E1514" s="112">
        <v>1.2207965358903936E-2</v>
      </c>
    </row>
    <row r="1515" spans="2:5" x14ac:dyDescent="0.35">
      <c r="B1515" s="45" t="s">
        <v>1266</v>
      </c>
      <c r="C1515" s="146">
        <v>118.0022659301758</v>
      </c>
      <c r="D1515" s="112">
        <f t="shared" si="26"/>
        <v>-0.83687075164281066</v>
      </c>
      <c r="E1515" s="112">
        <v>1.2207780563871356E-2</v>
      </c>
    </row>
    <row r="1516" spans="2:5" x14ac:dyDescent="0.35">
      <c r="B1516" s="45" t="s">
        <v>5593</v>
      </c>
      <c r="C1516" s="146">
        <v>723.36669921875</v>
      </c>
      <c r="D1516" s="112">
        <f t="shared" si="26"/>
        <v>-0.55897950145010533</v>
      </c>
      <c r="E1516" s="112">
        <v>1.2201013922798624E-2</v>
      </c>
    </row>
    <row r="1517" spans="2:5" x14ac:dyDescent="0.35">
      <c r="B1517" s="45" t="s">
        <v>6339</v>
      </c>
      <c r="C1517" s="146">
        <v>1640.211059570312</v>
      </c>
      <c r="D1517" s="112">
        <f t="shared" si="26"/>
        <v>-0.23163246796974452</v>
      </c>
      <c r="E1517" s="112">
        <v>1.2199936736604119E-2</v>
      </c>
    </row>
    <row r="1518" spans="2:5" x14ac:dyDescent="0.35">
      <c r="B1518" s="45" t="s">
        <v>7541</v>
      </c>
      <c r="C1518" s="146">
        <v>2134.669921875</v>
      </c>
      <c r="D1518" s="112">
        <f t="shared" si="26"/>
        <v>14.506700244741603</v>
      </c>
      <c r="E1518" s="112">
        <v>1.2192113507663381E-2</v>
      </c>
    </row>
    <row r="1519" spans="2:5" x14ac:dyDescent="0.35">
      <c r="B1519" s="45" t="s">
        <v>3493</v>
      </c>
      <c r="C1519" s="146">
        <v>137.6611328125</v>
      </c>
      <c r="D1519" s="112">
        <f t="shared" si="26"/>
        <v>-0.10742092099950526</v>
      </c>
      <c r="E1519" s="112">
        <v>1.2182641110787035E-2</v>
      </c>
    </row>
    <row r="1520" spans="2:5" x14ac:dyDescent="0.35">
      <c r="B1520" s="45" t="s">
        <v>3236</v>
      </c>
      <c r="C1520" s="146">
        <v>154.22850036621091</v>
      </c>
      <c r="D1520" s="112">
        <f t="shared" si="26"/>
        <v>-0.78542810446471745</v>
      </c>
      <c r="E1520" s="112">
        <v>1.2162855019897173E-2</v>
      </c>
    </row>
    <row r="1521" spans="2:5" x14ac:dyDescent="0.35">
      <c r="B1521" s="45" t="s">
        <v>5520</v>
      </c>
      <c r="C1521" s="146">
        <v>718.7730712890625</v>
      </c>
      <c r="D1521" s="112">
        <f t="shared" si="26"/>
        <v>1.3027422206240156</v>
      </c>
      <c r="E1521" s="112">
        <v>1.2158490199541638E-2</v>
      </c>
    </row>
    <row r="1522" spans="2:5" x14ac:dyDescent="0.35">
      <c r="B1522" s="45" t="s">
        <v>4505</v>
      </c>
      <c r="C1522" s="146">
        <v>312.13787841796881</v>
      </c>
      <c r="D1522" s="112">
        <f t="shared" si="26"/>
        <v>-0.86073334777722554</v>
      </c>
      <c r="E1522" s="112">
        <v>1.2100017682822208E-2</v>
      </c>
    </row>
    <row r="1523" spans="2:5" x14ac:dyDescent="0.35">
      <c r="B1523" s="45" t="s">
        <v>6943</v>
      </c>
      <c r="C1523" s="146">
        <v>2241.296630859375</v>
      </c>
      <c r="D1523" s="112">
        <f t="shared" si="26"/>
        <v>37.959361194877808</v>
      </c>
      <c r="E1523" s="112">
        <v>1.2098971116152548E-2</v>
      </c>
    </row>
    <row r="1524" spans="2:5" x14ac:dyDescent="0.35">
      <c r="B1524" s="45" t="s">
        <v>773</v>
      </c>
      <c r="C1524" s="146">
        <v>57.529090881347663</v>
      </c>
      <c r="D1524" s="112">
        <f t="shared" si="26"/>
        <v>-0.36832060109480041</v>
      </c>
      <c r="E1524" s="112">
        <v>1.2059969943356357E-2</v>
      </c>
    </row>
    <row r="1525" spans="2:5" x14ac:dyDescent="0.35">
      <c r="B1525" s="45" t="s">
        <v>2788</v>
      </c>
      <c r="C1525" s="146">
        <v>91.0732421875</v>
      </c>
      <c r="D1525" s="112">
        <f t="shared" si="26"/>
        <v>-0.43798846405620173</v>
      </c>
      <c r="E1525" s="112">
        <v>1.2052572820736122E-2</v>
      </c>
    </row>
    <row r="1526" spans="2:5" x14ac:dyDescent="0.35">
      <c r="B1526" s="45" t="s">
        <v>1531</v>
      </c>
      <c r="C1526" s="146">
        <v>162.0487060546875</v>
      </c>
      <c r="D1526" s="112">
        <f t="shared" si="26"/>
        <v>0.22098194089012116</v>
      </c>
      <c r="E1526" s="112">
        <v>1.2024288909220388E-2</v>
      </c>
    </row>
    <row r="1527" spans="2:5" x14ac:dyDescent="0.35">
      <c r="B1527" s="45" t="s">
        <v>1441</v>
      </c>
      <c r="C1527" s="146">
        <v>132.71998596191409</v>
      </c>
      <c r="D1527" s="112">
        <f t="shared" si="26"/>
        <v>2.0864329919295481</v>
      </c>
      <c r="E1527" s="112">
        <v>1.2013942111405877E-2</v>
      </c>
    </row>
    <row r="1528" spans="2:5" x14ac:dyDescent="0.35">
      <c r="B1528" s="45" t="s">
        <v>658</v>
      </c>
      <c r="C1528" s="146">
        <v>43.001091003417969</v>
      </c>
      <c r="D1528" s="112">
        <f t="shared" si="26"/>
        <v>-0.90229471822374474</v>
      </c>
      <c r="E1528" s="112">
        <v>1.2004202260824942E-2</v>
      </c>
    </row>
    <row r="1529" spans="2:5" x14ac:dyDescent="0.35">
      <c r="B1529" s="45" t="s">
        <v>4736</v>
      </c>
      <c r="C1529" s="146">
        <v>440.11019897460938</v>
      </c>
      <c r="D1529" s="112">
        <f t="shared" si="26"/>
        <v>10.790334995550479</v>
      </c>
      <c r="E1529" s="112">
        <v>1.2000760112933603E-2</v>
      </c>
    </row>
    <row r="1530" spans="2:5" x14ac:dyDescent="0.35">
      <c r="B1530" s="45" t="s">
        <v>485</v>
      </c>
      <c r="C1530" s="146">
        <v>37.328048706054688</v>
      </c>
      <c r="D1530" s="112">
        <f t="shared" si="26"/>
        <v>-0.96300317494462717</v>
      </c>
      <c r="E1530" s="112">
        <v>1.1999737312803248E-2</v>
      </c>
    </row>
    <row r="1531" spans="2:5" x14ac:dyDescent="0.35">
      <c r="B1531" s="45" t="s">
        <v>5875</v>
      </c>
      <c r="C1531" s="146">
        <v>1008.952758789062</v>
      </c>
      <c r="D1531" s="112">
        <f t="shared" si="26"/>
        <v>-0.59365843250559114</v>
      </c>
      <c r="E1531" s="112">
        <v>1.1980795074323498E-2</v>
      </c>
    </row>
    <row r="1532" spans="2:5" x14ac:dyDescent="0.35">
      <c r="B1532" s="45" t="s">
        <v>7313</v>
      </c>
      <c r="C1532" s="146">
        <v>2483.016357421875</v>
      </c>
      <c r="D1532" s="112">
        <f t="shared" si="26"/>
        <v>0.47539984780965766</v>
      </c>
      <c r="E1532" s="112">
        <v>1.1958006235464298E-2</v>
      </c>
    </row>
    <row r="1533" spans="2:5" x14ac:dyDescent="0.35">
      <c r="B1533" s="45" t="s">
        <v>6392</v>
      </c>
      <c r="C1533" s="146">
        <v>1682.944702148438</v>
      </c>
      <c r="D1533" s="112">
        <f t="shared" si="26"/>
        <v>2.2123252018729644</v>
      </c>
      <c r="E1533" s="112">
        <v>1.1945815357003618E-2</v>
      </c>
    </row>
    <row r="1534" spans="2:5" x14ac:dyDescent="0.35">
      <c r="B1534" s="45" t="s">
        <v>5114</v>
      </c>
      <c r="C1534" s="146">
        <v>523.90234375</v>
      </c>
      <c r="D1534" s="112">
        <f t="shared" si="26"/>
        <v>2.6815844560187747</v>
      </c>
      <c r="E1534" s="112">
        <v>1.1932829835717428E-2</v>
      </c>
    </row>
    <row r="1535" spans="2:5" x14ac:dyDescent="0.35">
      <c r="B1535" s="45" t="s">
        <v>1493</v>
      </c>
      <c r="C1535" s="146">
        <v>142.3034973144531</v>
      </c>
      <c r="D1535" s="112">
        <f t="shared" si="26"/>
        <v>0.50532905903476055</v>
      </c>
      <c r="E1535" s="112">
        <v>1.1930710430327418E-2</v>
      </c>
    </row>
    <row r="1536" spans="2:5" x14ac:dyDescent="0.35">
      <c r="B1536" s="45" t="s">
        <v>2218</v>
      </c>
      <c r="C1536" s="146">
        <v>94.533149719238281</v>
      </c>
      <c r="D1536" s="112">
        <f t="shared" si="26"/>
        <v>-0.80842770956848986</v>
      </c>
      <c r="E1536" s="112">
        <v>1.1912419198248005E-2</v>
      </c>
    </row>
    <row r="1537" spans="2:5" x14ac:dyDescent="0.35">
      <c r="B1537" s="45" t="s">
        <v>4920</v>
      </c>
      <c r="C1537" s="146">
        <v>493.45941162109381</v>
      </c>
      <c r="D1537" s="112">
        <f t="shared" si="26"/>
        <v>-0.70154432201221839</v>
      </c>
      <c r="E1537" s="112">
        <v>1.1889848621518486E-2</v>
      </c>
    </row>
    <row r="1538" spans="2:5" x14ac:dyDescent="0.35">
      <c r="B1538" s="45" t="s">
        <v>6341</v>
      </c>
      <c r="C1538" s="146">
        <v>1653.375854492188</v>
      </c>
      <c r="D1538" s="112">
        <f t="shared" si="26"/>
        <v>-0.16195089100672461</v>
      </c>
      <c r="E1538" s="112">
        <v>1.1880455091842677E-2</v>
      </c>
    </row>
    <row r="1539" spans="2:5" x14ac:dyDescent="0.35">
      <c r="B1539" s="45" t="s">
        <v>6653</v>
      </c>
      <c r="C1539" s="146">
        <v>1972.886596679688</v>
      </c>
      <c r="D1539" s="112">
        <f t="shared" si="26"/>
        <v>3.2563742032739715</v>
      </c>
      <c r="E1539" s="112">
        <v>1.1879683271055109E-2</v>
      </c>
    </row>
    <row r="1540" spans="2:5" x14ac:dyDescent="0.35">
      <c r="B1540" s="45" t="s">
        <v>5021</v>
      </c>
      <c r="C1540" s="146">
        <v>463.513427734375</v>
      </c>
      <c r="D1540" s="112">
        <f t="shared" si="26"/>
        <v>2.1222066015587173</v>
      </c>
      <c r="E1540" s="112">
        <v>1.1879133924548542E-2</v>
      </c>
    </row>
    <row r="1541" spans="2:5" x14ac:dyDescent="0.35">
      <c r="B1541" s="45" t="s">
        <v>1390</v>
      </c>
      <c r="C1541" s="146">
        <v>148.4570007324219</v>
      </c>
      <c r="D1541" s="112">
        <f t="shared" si="26"/>
        <v>0.31060462219759166</v>
      </c>
      <c r="E1541" s="112">
        <v>1.186781259233498E-2</v>
      </c>
    </row>
    <row r="1542" spans="2:5" x14ac:dyDescent="0.35">
      <c r="B1542" s="45" t="s">
        <v>1874</v>
      </c>
      <c r="C1542" s="146">
        <v>113.2736740112305</v>
      </c>
      <c r="D1542" s="112">
        <f t="shared" si="26"/>
        <v>-0.94418542975672548</v>
      </c>
      <c r="E1542" s="112">
        <v>1.1850303745773181E-2</v>
      </c>
    </row>
    <row r="1543" spans="2:5" x14ac:dyDescent="0.35">
      <c r="B1543" s="45" t="s">
        <v>7048</v>
      </c>
      <c r="C1543" s="146">
        <v>2029.464233398438</v>
      </c>
      <c r="D1543" s="112">
        <f t="shared" si="26"/>
        <v>-0.21323050331680404</v>
      </c>
      <c r="E1543" s="112">
        <v>1.1848619869281431E-2</v>
      </c>
    </row>
    <row r="1544" spans="2:5" x14ac:dyDescent="0.35">
      <c r="B1544" s="45" t="s">
        <v>7361</v>
      </c>
      <c r="C1544" s="146">
        <v>2579.490234375</v>
      </c>
      <c r="D1544" s="112">
        <f t="shared" si="26"/>
        <v>42.361178196531021</v>
      </c>
      <c r="E1544" s="112">
        <v>1.1846705912435392E-2</v>
      </c>
    </row>
    <row r="1545" spans="2:5" x14ac:dyDescent="0.35">
      <c r="B1545" s="45" t="s">
        <v>780</v>
      </c>
      <c r="C1545" s="146">
        <v>59.488471984863281</v>
      </c>
      <c r="D1545" s="112">
        <f t="shared" ref="D1545:D1608" si="27">(C1545-C1546)/C1546</f>
        <v>-0.95509663198177142</v>
      </c>
      <c r="E1545" s="112">
        <v>1.1844144343590879E-2</v>
      </c>
    </row>
    <row r="1546" spans="2:5" x14ac:dyDescent="0.35">
      <c r="B1546" s="45" t="s">
        <v>6078</v>
      </c>
      <c r="C1546" s="146">
        <v>1324.810913085938</v>
      </c>
      <c r="D1546" s="112">
        <f t="shared" si="27"/>
        <v>8.245181044009346</v>
      </c>
      <c r="E1546" s="112">
        <v>1.1839986305990048E-2</v>
      </c>
    </row>
    <row r="1547" spans="2:5" x14ac:dyDescent="0.35">
      <c r="B1547" s="45" t="s">
        <v>1585</v>
      </c>
      <c r="C1547" s="146">
        <v>143.2974548339844</v>
      </c>
      <c r="D1547" s="112">
        <f t="shared" si="27"/>
        <v>1.4511965813750511</v>
      </c>
      <c r="E1547" s="112">
        <v>1.1829313623556915E-2</v>
      </c>
    </row>
    <row r="1548" spans="2:5" x14ac:dyDescent="0.35">
      <c r="B1548" s="45" t="s">
        <v>786</v>
      </c>
      <c r="C1548" s="146">
        <v>58.460205078125</v>
      </c>
      <c r="D1548" s="112">
        <f t="shared" si="27"/>
        <v>-0.52935112273386686</v>
      </c>
      <c r="E1548" s="112">
        <v>1.1817974082524907E-2</v>
      </c>
    </row>
    <row r="1549" spans="2:5" x14ac:dyDescent="0.35">
      <c r="B1549" s="45" t="s">
        <v>3019</v>
      </c>
      <c r="C1549" s="146">
        <v>124.21192932128911</v>
      </c>
      <c r="D1549" s="112">
        <f t="shared" si="27"/>
        <v>-0.70405750109719367</v>
      </c>
      <c r="E1549" s="112">
        <v>1.180906474489285E-2</v>
      </c>
    </row>
    <row r="1550" spans="2:5" x14ac:dyDescent="0.35">
      <c r="B1550" s="45" t="s">
        <v>4748</v>
      </c>
      <c r="C1550" s="146">
        <v>419.7164306640625</v>
      </c>
      <c r="D1550" s="112">
        <f t="shared" si="27"/>
        <v>-0.79312131004832931</v>
      </c>
      <c r="E1550" s="112">
        <v>1.1806856286940568E-2</v>
      </c>
    </row>
    <row r="1551" spans="2:5" x14ac:dyDescent="0.35">
      <c r="B1551" s="45" t="s">
        <v>6627</v>
      </c>
      <c r="C1551" s="146">
        <v>2028.804565429688</v>
      </c>
      <c r="D1551" s="112">
        <f t="shared" si="27"/>
        <v>4.7975140928795357</v>
      </c>
      <c r="E1551" s="112">
        <v>1.1801882710134605E-2</v>
      </c>
    </row>
    <row r="1552" spans="2:5" x14ac:dyDescent="0.35">
      <c r="B1552" s="45" t="s">
        <v>4641</v>
      </c>
      <c r="C1552" s="146">
        <v>349.94387817382813</v>
      </c>
      <c r="D1552" s="112">
        <f t="shared" si="27"/>
        <v>0.6779851174344812</v>
      </c>
      <c r="E1552" s="112">
        <v>1.1795348584403757E-2</v>
      </c>
    </row>
    <row r="1553" spans="2:5" x14ac:dyDescent="0.35">
      <c r="B1553" s="45" t="s">
        <v>3974</v>
      </c>
      <c r="C1553" s="146">
        <v>208.550048828125</v>
      </c>
      <c r="D1553" s="112">
        <f t="shared" si="27"/>
        <v>1.3812490308642513</v>
      </c>
      <c r="E1553" s="112">
        <v>1.179467806654782E-2</v>
      </c>
    </row>
    <row r="1554" spans="2:5" x14ac:dyDescent="0.35">
      <c r="B1554" s="45" t="s">
        <v>1054</v>
      </c>
      <c r="C1554" s="146">
        <v>87.580108642578125</v>
      </c>
      <c r="D1554" s="112">
        <f t="shared" si="27"/>
        <v>1.3188989568055502</v>
      </c>
      <c r="E1554" s="112">
        <v>1.1794292145035983E-2</v>
      </c>
    </row>
    <row r="1555" spans="2:5" x14ac:dyDescent="0.35">
      <c r="B1555" s="45" t="s">
        <v>486</v>
      </c>
      <c r="C1555" s="146">
        <v>37.767971038818359</v>
      </c>
      <c r="D1555" s="112">
        <f t="shared" si="27"/>
        <v>-0.98271715450309427</v>
      </c>
      <c r="E1555" s="112">
        <v>1.1785302152488767E-2</v>
      </c>
    </row>
    <row r="1556" spans="2:5" x14ac:dyDescent="0.35">
      <c r="B1556" s="45" t="s">
        <v>6955</v>
      </c>
      <c r="C1556" s="146">
        <v>2185.28662109375</v>
      </c>
      <c r="D1556" s="112">
        <f t="shared" si="27"/>
        <v>17.754695583599112</v>
      </c>
      <c r="E1556" s="112">
        <v>1.1779730390533353E-2</v>
      </c>
    </row>
    <row r="1557" spans="2:5" x14ac:dyDescent="0.35">
      <c r="B1557" s="45" t="s">
        <v>2103</v>
      </c>
      <c r="C1557" s="146">
        <v>116.5194396972656</v>
      </c>
      <c r="D1557" s="112">
        <f t="shared" si="27"/>
        <v>-0.71908549857442539</v>
      </c>
      <c r="E1557" s="112">
        <v>1.1779152777072843E-2</v>
      </c>
    </row>
    <row r="1558" spans="2:5" x14ac:dyDescent="0.35">
      <c r="B1558" s="45" t="s">
        <v>4678</v>
      </c>
      <c r="C1558" s="146">
        <v>414.7861328125</v>
      </c>
      <c r="D1558" s="112">
        <f t="shared" si="27"/>
        <v>-0.44524421526678476</v>
      </c>
      <c r="E1558" s="112">
        <v>1.176921257720096E-2</v>
      </c>
    </row>
    <row r="1559" spans="2:5" x14ac:dyDescent="0.35">
      <c r="B1559" s="45" t="s">
        <v>5613</v>
      </c>
      <c r="C1559" s="146">
        <v>747.69140625</v>
      </c>
      <c r="D1559" s="112">
        <f t="shared" si="27"/>
        <v>7.5462391550437307</v>
      </c>
      <c r="E1559" s="112">
        <v>1.175426832345311E-2</v>
      </c>
    </row>
    <row r="1560" spans="2:5" x14ac:dyDescent="0.35">
      <c r="B1560" s="45" t="s">
        <v>1020</v>
      </c>
      <c r="C1560" s="146">
        <v>87.487770080566406</v>
      </c>
      <c r="D1560" s="112">
        <f t="shared" si="27"/>
        <v>-0.20846844830798295</v>
      </c>
      <c r="E1560" s="112">
        <v>1.1742969292403517E-2</v>
      </c>
    </row>
    <row r="1561" spans="2:5" x14ac:dyDescent="0.35">
      <c r="B1561" s="45" t="s">
        <v>2501</v>
      </c>
      <c r="C1561" s="146">
        <v>110.5297317504883</v>
      </c>
      <c r="D1561" s="112">
        <f t="shared" si="27"/>
        <v>-0.95541014294408233</v>
      </c>
      <c r="E1561" s="112">
        <v>1.1741488225897878E-2</v>
      </c>
    </row>
    <row r="1562" spans="2:5" x14ac:dyDescent="0.35">
      <c r="B1562" s="45" t="s">
        <v>6922</v>
      </c>
      <c r="C1562" s="146">
        <v>2478.808837890625</v>
      </c>
      <c r="D1562" s="112">
        <f t="shared" si="27"/>
        <v>28.049231059466432</v>
      </c>
      <c r="E1562" s="112">
        <v>1.1738747182722598E-2</v>
      </c>
    </row>
    <row r="1563" spans="2:5" x14ac:dyDescent="0.35">
      <c r="B1563" s="45" t="s">
        <v>2859</v>
      </c>
      <c r="C1563" s="146">
        <v>85.331306457519531</v>
      </c>
      <c r="D1563" s="112">
        <f t="shared" si="27"/>
        <v>-0.29270311850616887</v>
      </c>
      <c r="E1563" s="112">
        <v>1.1724907817120819E-2</v>
      </c>
    </row>
    <row r="1564" spans="2:5" x14ac:dyDescent="0.35">
      <c r="B1564" s="45" t="s">
        <v>1768</v>
      </c>
      <c r="C1564" s="146">
        <v>120.6442565917969</v>
      </c>
      <c r="D1564" s="112">
        <f t="shared" si="27"/>
        <v>-0.93157185075883053</v>
      </c>
      <c r="E1564" s="112">
        <v>1.1723531266813143E-2</v>
      </c>
    </row>
    <row r="1565" spans="2:5" x14ac:dyDescent="0.35">
      <c r="B1565" s="45" t="s">
        <v>6471</v>
      </c>
      <c r="C1565" s="146">
        <v>1763.079345703125</v>
      </c>
      <c r="D1565" s="112">
        <f t="shared" si="27"/>
        <v>32.26202344329451</v>
      </c>
      <c r="E1565" s="112">
        <v>1.1692803492690239E-2</v>
      </c>
    </row>
    <row r="1566" spans="2:5" x14ac:dyDescent="0.35">
      <c r="B1566" s="45" t="s">
        <v>750</v>
      </c>
      <c r="C1566" s="146">
        <v>53.005775451660163</v>
      </c>
      <c r="D1566" s="112">
        <f t="shared" si="27"/>
        <v>-0.29957217642590878</v>
      </c>
      <c r="E1566" s="112">
        <v>1.1692773939242852E-2</v>
      </c>
    </row>
    <row r="1567" spans="2:5" x14ac:dyDescent="0.35">
      <c r="B1567" s="45" t="s">
        <v>831</v>
      </c>
      <c r="C1567" s="146">
        <v>75.676284790039063</v>
      </c>
      <c r="D1567" s="112">
        <f t="shared" si="27"/>
        <v>-0.65966352156696162</v>
      </c>
      <c r="E1567" s="112">
        <v>1.169023051425958E-2</v>
      </c>
    </row>
    <row r="1568" spans="2:5" x14ac:dyDescent="0.35">
      <c r="B1568" s="45" t="s">
        <v>4224</v>
      </c>
      <c r="C1568" s="146">
        <v>222.35725402832031</v>
      </c>
      <c r="D1568" s="112">
        <f t="shared" si="27"/>
        <v>0.30924713194619785</v>
      </c>
      <c r="E1568" s="112">
        <v>1.1671526910221507E-2</v>
      </c>
    </row>
    <row r="1569" spans="2:5" x14ac:dyDescent="0.35">
      <c r="B1569" s="45" t="s">
        <v>3675</v>
      </c>
      <c r="C1569" s="146">
        <v>169.8359680175781</v>
      </c>
      <c r="D1569" s="112">
        <f t="shared" si="27"/>
        <v>-0.92991659836123375</v>
      </c>
      <c r="E1569" s="112">
        <v>1.1665579745546502E-2</v>
      </c>
    </row>
    <row r="1570" spans="2:5" x14ac:dyDescent="0.35">
      <c r="B1570" s="45" t="s">
        <v>7287</v>
      </c>
      <c r="C1570" s="146">
        <v>2423.3408203125</v>
      </c>
      <c r="D1570" s="112">
        <f t="shared" si="27"/>
        <v>9.9321400975877037</v>
      </c>
      <c r="E1570" s="112">
        <v>1.1656363933598842E-2</v>
      </c>
    </row>
    <row r="1571" spans="2:5" x14ac:dyDescent="0.35">
      <c r="B1571" s="45" t="s">
        <v>4308</v>
      </c>
      <c r="C1571" s="146">
        <v>221.67121887207031</v>
      </c>
      <c r="D1571" s="112">
        <f t="shared" si="27"/>
        <v>-0.67930035622685281</v>
      </c>
      <c r="E1571" s="112">
        <v>1.1653893073401755E-2</v>
      </c>
    </row>
    <row r="1572" spans="2:5" x14ac:dyDescent="0.35">
      <c r="B1572" s="45" t="s">
        <v>5528</v>
      </c>
      <c r="C1572" s="146">
        <v>691.2113037109375</v>
      </c>
      <c r="D1572" s="112">
        <f t="shared" si="27"/>
        <v>1.8979457179239736</v>
      </c>
      <c r="E1572" s="112">
        <v>1.1640903401422771E-2</v>
      </c>
    </row>
    <row r="1573" spans="2:5" x14ac:dyDescent="0.35">
      <c r="B1573" s="45" t="s">
        <v>4266</v>
      </c>
      <c r="C1573" s="146">
        <v>238.51768493652341</v>
      </c>
      <c r="D1573" s="112">
        <f t="shared" si="27"/>
        <v>-0.77367863841874784</v>
      </c>
      <c r="E1573" s="112">
        <v>1.1639144580731091E-2</v>
      </c>
    </row>
    <row r="1574" spans="2:5" x14ac:dyDescent="0.35">
      <c r="B1574" s="45" t="s">
        <v>5905</v>
      </c>
      <c r="C1574" s="146">
        <v>1053.889404296875</v>
      </c>
      <c r="D1574" s="112">
        <f t="shared" si="27"/>
        <v>10.597071033212268</v>
      </c>
      <c r="E1574" s="112">
        <v>1.1634284892045635E-2</v>
      </c>
    </row>
    <row r="1575" spans="2:5" x14ac:dyDescent="0.35">
      <c r="B1575" s="45" t="s">
        <v>2328</v>
      </c>
      <c r="C1575" s="146">
        <v>90.875480651855469</v>
      </c>
      <c r="D1575" s="112">
        <f t="shared" si="27"/>
        <v>-0.88171719313063801</v>
      </c>
      <c r="E1575" s="112">
        <v>1.1608343691834284E-2</v>
      </c>
    </row>
    <row r="1576" spans="2:5" x14ac:dyDescent="0.35">
      <c r="B1576" s="45" t="s">
        <v>5380</v>
      </c>
      <c r="C1576" s="146">
        <v>768.28985595703125</v>
      </c>
      <c r="D1576" s="112">
        <f t="shared" si="27"/>
        <v>2.9417110204603101</v>
      </c>
      <c r="E1576" s="112">
        <v>1.16079269186009E-2</v>
      </c>
    </row>
    <row r="1577" spans="2:5" x14ac:dyDescent="0.35">
      <c r="B1577" s="45" t="s">
        <v>4132</v>
      </c>
      <c r="C1577" s="146">
        <v>194.91278076171881</v>
      </c>
      <c r="D1577" s="112">
        <f t="shared" si="27"/>
        <v>0.58108119565685012</v>
      </c>
      <c r="E1577" s="112">
        <v>1.1594472843015891E-2</v>
      </c>
    </row>
    <row r="1578" spans="2:5" x14ac:dyDescent="0.35">
      <c r="B1578" s="45" t="s">
        <v>1334</v>
      </c>
      <c r="C1578" s="146">
        <v>123.2781600952148</v>
      </c>
      <c r="D1578" s="112">
        <f t="shared" si="27"/>
        <v>-0.92164176781105411</v>
      </c>
      <c r="E1578" s="112">
        <v>1.158618605135112E-2</v>
      </c>
    </row>
    <row r="1579" spans="2:5" x14ac:dyDescent="0.35">
      <c r="B1579" s="45" t="s">
        <v>6150</v>
      </c>
      <c r="C1579" s="146">
        <v>1573.263671875</v>
      </c>
      <c r="D1579" s="112">
        <f t="shared" si="27"/>
        <v>0.40026375185161928</v>
      </c>
      <c r="E1579" s="112">
        <v>1.1583604343722121E-2</v>
      </c>
    </row>
    <row r="1580" spans="2:5" x14ac:dyDescent="0.35">
      <c r="B1580" s="45" t="s">
        <v>5973</v>
      </c>
      <c r="C1580" s="146">
        <v>1123.548095703125</v>
      </c>
      <c r="D1580" s="112">
        <f t="shared" si="27"/>
        <v>-0.27434715056421516</v>
      </c>
      <c r="E1580" s="112">
        <v>1.1578283541555892E-2</v>
      </c>
    </row>
    <row r="1581" spans="2:5" x14ac:dyDescent="0.35">
      <c r="B1581" s="45" t="s">
        <v>6284</v>
      </c>
      <c r="C1581" s="146">
        <v>1548.327270507812</v>
      </c>
      <c r="D1581" s="112">
        <f t="shared" si="27"/>
        <v>0.92407312781150852</v>
      </c>
      <c r="E1581" s="112">
        <v>1.1574664649987462E-2</v>
      </c>
    </row>
    <row r="1582" spans="2:5" x14ac:dyDescent="0.35">
      <c r="B1582" s="45" t="s">
        <v>5647</v>
      </c>
      <c r="C1582" s="146">
        <v>804.71331787109375</v>
      </c>
      <c r="D1582" s="112">
        <f t="shared" si="27"/>
        <v>-0.63679107385400568</v>
      </c>
      <c r="E1582" s="112">
        <v>1.1568367866395011E-2</v>
      </c>
    </row>
    <row r="1583" spans="2:5" x14ac:dyDescent="0.35">
      <c r="B1583" s="45" t="s">
        <v>6840</v>
      </c>
      <c r="C1583" s="146">
        <v>2215.56591796875</v>
      </c>
      <c r="D1583" s="112">
        <f t="shared" si="27"/>
        <v>23.017266708267016</v>
      </c>
      <c r="E1583" s="112">
        <v>1.1566240617888699E-2</v>
      </c>
    </row>
    <row r="1584" spans="2:5" x14ac:dyDescent="0.35">
      <c r="B1584" s="45" t="s">
        <v>2315</v>
      </c>
      <c r="C1584" s="146">
        <v>92.248878479003906</v>
      </c>
      <c r="D1584" s="112">
        <f t="shared" si="27"/>
        <v>-0.77433365855304581</v>
      </c>
      <c r="E1584" s="112">
        <v>1.156080728462959E-2</v>
      </c>
    </row>
    <row r="1585" spans="2:5" x14ac:dyDescent="0.35">
      <c r="B1585" s="45" t="s">
        <v>4681</v>
      </c>
      <c r="C1585" s="146">
        <v>408.78439331054688</v>
      </c>
      <c r="D1585" s="112">
        <f t="shared" si="27"/>
        <v>-0.78577517958837884</v>
      </c>
      <c r="E1585" s="112">
        <v>1.1551049317226204E-2</v>
      </c>
    </row>
    <row r="1586" spans="2:5" x14ac:dyDescent="0.35">
      <c r="B1586" s="45" t="s">
        <v>6584</v>
      </c>
      <c r="C1586" s="146">
        <v>1908.202758789062</v>
      </c>
      <c r="D1586" s="112">
        <f t="shared" si="27"/>
        <v>-0.15735153250250813</v>
      </c>
      <c r="E1586" s="112">
        <v>1.1544303345318221E-2</v>
      </c>
    </row>
    <row r="1587" spans="2:5" x14ac:dyDescent="0.35">
      <c r="B1587" s="45" t="s">
        <v>7572</v>
      </c>
      <c r="C1587" s="146">
        <v>2264.530029296875</v>
      </c>
      <c r="D1587" s="112">
        <f t="shared" si="27"/>
        <v>24.827844350977436</v>
      </c>
      <c r="E1587" s="112">
        <v>1.1528163524542072E-2</v>
      </c>
    </row>
    <row r="1588" spans="2:5" x14ac:dyDescent="0.35">
      <c r="B1588" s="45" t="s">
        <v>1123</v>
      </c>
      <c r="C1588" s="146">
        <v>87.6778564453125</v>
      </c>
      <c r="D1588" s="112">
        <f t="shared" si="27"/>
        <v>0.20068329204675223</v>
      </c>
      <c r="E1588" s="112">
        <v>1.1527801384068486E-2</v>
      </c>
    </row>
    <row r="1589" spans="2:5" x14ac:dyDescent="0.35">
      <c r="B1589" s="45" t="s">
        <v>919</v>
      </c>
      <c r="C1589" s="146">
        <v>73.023300170898438</v>
      </c>
      <c r="D1589" s="112">
        <f t="shared" si="27"/>
        <v>-0.76259524035120185</v>
      </c>
      <c r="E1589" s="112">
        <v>1.1514361590880581E-2</v>
      </c>
    </row>
    <row r="1590" spans="2:5" x14ac:dyDescent="0.35">
      <c r="B1590" s="45" t="s">
        <v>4528</v>
      </c>
      <c r="C1590" s="146">
        <v>307.58987426757813</v>
      </c>
      <c r="D1590" s="112">
        <f t="shared" si="27"/>
        <v>2.3002271727115082</v>
      </c>
      <c r="E1590" s="112">
        <v>1.1504578066786907E-2</v>
      </c>
    </row>
    <row r="1591" spans="2:5" x14ac:dyDescent="0.35">
      <c r="B1591" s="45" t="s">
        <v>1162</v>
      </c>
      <c r="C1591" s="146">
        <v>93.20263671875</v>
      </c>
      <c r="D1591" s="112">
        <f t="shared" si="27"/>
        <v>1.0662928496027086</v>
      </c>
      <c r="E1591" s="112">
        <v>1.150195038759767E-2</v>
      </c>
    </row>
    <row r="1592" spans="2:5" x14ac:dyDescent="0.35">
      <c r="B1592" s="45" t="s">
        <v>611</v>
      </c>
      <c r="C1592" s="146">
        <v>45.106208801269531</v>
      </c>
      <c r="D1592" s="112">
        <f t="shared" si="27"/>
        <v>2.6281784445727454E-2</v>
      </c>
      <c r="E1592" s="112">
        <v>1.1499072832023612E-2</v>
      </c>
    </row>
    <row r="1593" spans="2:5" x14ac:dyDescent="0.35">
      <c r="B1593" s="45" t="s">
        <v>699</v>
      </c>
      <c r="C1593" s="146">
        <v>43.951095581054688</v>
      </c>
      <c r="D1593" s="112">
        <f t="shared" si="27"/>
        <v>-0.65031414472236571</v>
      </c>
      <c r="E1593" s="112">
        <v>1.1491116598079396E-2</v>
      </c>
    </row>
    <row r="1594" spans="2:5" x14ac:dyDescent="0.35">
      <c r="B1594" s="45" t="s">
        <v>2004</v>
      </c>
      <c r="C1594" s="146">
        <v>125.687370300293</v>
      </c>
      <c r="D1594" s="112">
        <f t="shared" si="27"/>
        <v>-0.36138235384873257</v>
      </c>
      <c r="E1594" s="112">
        <v>1.148601628953466E-2</v>
      </c>
    </row>
    <row r="1595" spans="2:5" x14ac:dyDescent="0.35">
      <c r="B1595" s="45" t="s">
        <v>4012</v>
      </c>
      <c r="C1595" s="146">
        <v>196.8116149902344</v>
      </c>
      <c r="D1595" s="112">
        <f t="shared" si="27"/>
        <v>-0.92042879879167594</v>
      </c>
      <c r="E1595" s="112">
        <v>1.1480770037590784E-2</v>
      </c>
    </row>
    <row r="1596" spans="2:5" x14ac:dyDescent="0.35">
      <c r="B1596" s="45" t="s">
        <v>7481</v>
      </c>
      <c r="C1596" s="146">
        <v>2473.402587890625</v>
      </c>
      <c r="D1596" s="112">
        <f t="shared" si="27"/>
        <v>63.168816686268677</v>
      </c>
      <c r="E1596" s="112">
        <v>1.1477928569553018E-2</v>
      </c>
    </row>
    <row r="1597" spans="2:5" x14ac:dyDescent="0.35">
      <c r="B1597" s="45" t="s">
        <v>466</v>
      </c>
      <c r="C1597" s="146">
        <v>38.545242309570313</v>
      </c>
      <c r="D1597" s="112">
        <f t="shared" si="27"/>
        <v>-0.57903245495006628</v>
      </c>
      <c r="E1597" s="112">
        <v>1.1473012798766448E-2</v>
      </c>
    </row>
    <row r="1598" spans="2:5" x14ac:dyDescent="0.35">
      <c r="B1598" s="45" t="s">
        <v>2593</v>
      </c>
      <c r="C1598" s="146">
        <v>91.563453674316406</v>
      </c>
      <c r="D1598" s="112">
        <f t="shared" si="27"/>
        <v>-0.53034382868510332</v>
      </c>
      <c r="E1598" s="112">
        <v>1.1470673059986168E-2</v>
      </c>
    </row>
    <row r="1599" spans="2:5" x14ac:dyDescent="0.35">
      <c r="B1599" s="45" t="s">
        <v>3950</v>
      </c>
      <c r="C1599" s="146">
        <v>194.95848083496091</v>
      </c>
      <c r="D1599" s="112">
        <f t="shared" si="27"/>
        <v>0.94563451951345145</v>
      </c>
      <c r="E1599" s="112">
        <v>1.1465594508407975E-2</v>
      </c>
    </row>
    <row r="1600" spans="2:5" x14ac:dyDescent="0.35">
      <c r="B1600" s="45" t="s">
        <v>2901</v>
      </c>
      <c r="C1600" s="146">
        <v>100.2030334472656</v>
      </c>
      <c r="D1600" s="112">
        <f t="shared" si="27"/>
        <v>-0.84977341013063745</v>
      </c>
      <c r="E1600" s="112">
        <v>1.1464584563122621E-2</v>
      </c>
    </row>
    <row r="1601" spans="2:5" x14ac:dyDescent="0.35">
      <c r="B1601" s="45" t="s">
        <v>5433</v>
      </c>
      <c r="C1601" s="146">
        <v>667.01263427734375</v>
      </c>
      <c r="D1601" s="112">
        <f t="shared" si="27"/>
        <v>-0.73951262991313982</v>
      </c>
      <c r="E1601" s="112">
        <v>1.1449351939802838E-2</v>
      </c>
    </row>
    <row r="1602" spans="2:5" x14ac:dyDescent="0.35">
      <c r="B1602" s="45" t="s">
        <v>7470</v>
      </c>
      <c r="C1602" s="146">
        <v>2560.63330078125</v>
      </c>
      <c r="D1602" s="112">
        <f t="shared" si="27"/>
        <v>0.11871456270168554</v>
      </c>
      <c r="E1602" s="112">
        <v>1.1447447396478646E-2</v>
      </c>
    </row>
    <row r="1603" spans="2:5" x14ac:dyDescent="0.35">
      <c r="B1603" s="45" t="s">
        <v>7838</v>
      </c>
      <c r="C1603" s="146">
        <v>2288.90673828125</v>
      </c>
      <c r="D1603" s="112">
        <f t="shared" si="27"/>
        <v>2.9796403095892043</v>
      </c>
      <c r="E1603" s="112">
        <v>1.1443270040826207E-2</v>
      </c>
    </row>
    <row r="1604" spans="2:5" x14ac:dyDescent="0.35">
      <c r="B1604" s="45" t="s">
        <v>5149</v>
      </c>
      <c r="C1604" s="146">
        <v>575.1541748046875</v>
      </c>
      <c r="D1604" s="112">
        <f t="shared" si="27"/>
        <v>0.47834328679581395</v>
      </c>
      <c r="E1604" s="112">
        <v>1.1429520248230114E-2</v>
      </c>
    </row>
    <row r="1605" spans="2:5" x14ac:dyDescent="0.35">
      <c r="B1605" s="45" t="s">
        <v>4668</v>
      </c>
      <c r="C1605" s="146">
        <v>389.05319213867188</v>
      </c>
      <c r="D1605" s="112">
        <f t="shared" si="27"/>
        <v>1.5824765673355936</v>
      </c>
      <c r="E1605" s="112">
        <v>1.1421607039563788E-2</v>
      </c>
    </row>
    <row r="1606" spans="2:5" x14ac:dyDescent="0.35">
      <c r="B1606" s="45" t="s">
        <v>3458</v>
      </c>
      <c r="C1606" s="146">
        <v>150.65119934082031</v>
      </c>
      <c r="D1606" s="112">
        <f t="shared" si="27"/>
        <v>-0.79574564649712209</v>
      </c>
      <c r="E1606" s="112">
        <v>1.1419329975005969E-2</v>
      </c>
    </row>
    <row r="1607" spans="2:5" x14ac:dyDescent="0.35">
      <c r="B1607" s="45" t="s">
        <v>5311</v>
      </c>
      <c r="C1607" s="146">
        <v>737.566650390625</v>
      </c>
      <c r="D1607" s="112">
        <f t="shared" si="27"/>
        <v>3.3206820391488878</v>
      </c>
      <c r="E1607" s="112">
        <v>1.1390167556619406E-2</v>
      </c>
    </row>
    <row r="1608" spans="2:5" x14ac:dyDescent="0.35">
      <c r="B1608" s="45" t="s">
        <v>3245</v>
      </c>
      <c r="C1608" s="146">
        <v>170.70606994628909</v>
      </c>
      <c r="D1608" s="112">
        <f t="shared" si="27"/>
        <v>-0.93314898031007554</v>
      </c>
      <c r="E1608" s="112">
        <v>1.1379632648939731E-2</v>
      </c>
    </row>
    <row r="1609" spans="2:5" x14ac:dyDescent="0.35">
      <c r="B1609" s="45" t="s">
        <v>7327</v>
      </c>
      <c r="C1609" s="146">
        <v>2553.52978515625</v>
      </c>
      <c r="D1609" s="112">
        <f t="shared" ref="D1609:D1672" si="28">(C1609-C1610)/C1610</f>
        <v>-4.8953456335592303E-2</v>
      </c>
      <c r="E1609" s="112">
        <v>1.1377351933424602E-2</v>
      </c>
    </row>
    <row r="1610" spans="2:5" x14ac:dyDescent="0.35">
      <c r="B1610" s="45" t="s">
        <v>7606</v>
      </c>
      <c r="C1610" s="146">
        <v>2684.96826171875</v>
      </c>
      <c r="D1610" s="112">
        <f t="shared" si="28"/>
        <v>31.548127968344563</v>
      </c>
      <c r="E1610" s="112">
        <v>1.1351743104704177E-2</v>
      </c>
    </row>
    <row r="1611" spans="2:5" x14ac:dyDescent="0.35">
      <c r="B1611" s="45" t="s">
        <v>2880</v>
      </c>
      <c r="C1611" s="146">
        <v>82.49224853515625</v>
      </c>
      <c r="D1611" s="112">
        <f t="shared" si="28"/>
        <v>-0.32530436241141691</v>
      </c>
      <c r="E1611" s="112">
        <v>1.1341414331507746E-2</v>
      </c>
    </row>
    <row r="1612" spans="2:5" x14ac:dyDescent="0.35">
      <c r="B1612" s="45" t="s">
        <v>1774</v>
      </c>
      <c r="C1612" s="146">
        <v>122.265869140625</v>
      </c>
      <c r="D1612" s="112">
        <f t="shared" si="28"/>
        <v>0.6513740178061076</v>
      </c>
      <c r="E1612" s="112">
        <v>1.1332216883426107E-2</v>
      </c>
    </row>
    <row r="1613" spans="2:5" x14ac:dyDescent="0.35">
      <c r="B1613" s="45" t="s">
        <v>2700</v>
      </c>
      <c r="C1613" s="146">
        <v>74.038871765136719</v>
      </c>
      <c r="D1613" s="112">
        <f t="shared" si="28"/>
        <v>-0.8831283664765105</v>
      </c>
      <c r="E1613" s="112">
        <v>1.1328912053860713E-2</v>
      </c>
    </row>
    <row r="1614" spans="2:5" x14ac:dyDescent="0.35">
      <c r="B1614" s="45" t="s">
        <v>5247</v>
      </c>
      <c r="C1614" s="146">
        <v>633.50592041015625</v>
      </c>
      <c r="D1614" s="112">
        <f t="shared" si="28"/>
        <v>3.7356230430988768</v>
      </c>
      <c r="E1614" s="112">
        <v>1.1328354394389919E-2</v>
      </c>
    </row>
    <row r="1615" spans="2:5" x14ac:dyDescent="0.35">
      <c r="B1615" s="45" t="s">
        <v>1354</v>
      </c>
      <c r="C1615" s="146">
        <v>133.7745666503906</v>
      </c>
      <c r="D1615" s="112">
        <f t="shared" si="28"/>
        <v>-0.92732397647508691</v>
      </c>
      <c r="E1615" s="112">
        <v>1.1318115929824388E-2</v>
      </c>
    </row>
    <row r="1616" spans="2:5" x14ac:dyDescent="0.35">
      <c r="B1616" s="45" t="s">
        <v>7035</v>
      </c>
      <c r="C1616" s="146">
        <v>1840.697387695312</v>
      </c>
      <c r="D1616" s="112">
        <f t="shared" si="28"/>
        <v>13.149685851070005</v>
      </c>
      <c r="E1616" s="112">
        <v>1.1315891663933401E-2</v>
      </c>
    </row>
    <row r="1617" spans="2:5" x14ac:dyDescent="0.35">
      <c r="B1617" s="45" t="s">
        <v>1436</v>
      </c>
      <c r="C1617" s="146">
        <v>130.08750915527341</v>
      </c>
      <c r="D1617" s="112">
        <f t="shared" si="28"/>
        <v>-8.3644905770498906E-2</v>
      </c>
      <c r="E1617" s="112">
        <v>1.1304949293087323E-2</v>
      </c>
    </row>
    <row r="1618" spans="2:5" x14ac:dyDescent="0.35">
      <c r="B1618" s="45" t="s">
        <v>3498</v>
      </c>
      <c r="C1618" s="146">
        <v>141.96189880371091</v>
      </c>
      <c r="D1618" s="112">
        <f t="shared" si="28"/>
        <v>-0.29449463129449249</v>
      </c>
      <c r="E1618" s="112">
        <v>1.1300423765891222E-2</v>
      </c>
    </row>
    <row r="1619" spans="2:5" x14ac:dyDescent="0.35">
      <c r="B1619" s="45" t="s">
        <v>3894</v>
      </c>
      <c r="C1619" s="146">
        <v>201.22015380859381</v>
      </c>
      <c r="D1619" s="112">
        <f t="shared" si="28"/>
        <v>0.90848655222595398</v>
      </c>
      <c r="E1619" s="112">
        <v>1.1292252387554521E-2</v>
      </c>
    </row>
    <row r="1620" spans="2:5" x14ac:dyDescent="0.35">
      <c r="B1620" s="45" t="s">
        <v>1705</v>
      </c>
      <c r="C1620" s="146">
        <v>105.4344100952148</v>
      </c>
      <c r="D1620" s="112">
        <f t="shared" si="28"/>
        <v>-0.86573587684529507</v>
      </c>
      <c r="E1620" s="112">
        <v>1.1263557423412078E-2</v>
      </c>
    </row>
    <row r="1621" spans="2:5" x14ac:dyDescent="0.35">
      <c r="B1621" s="45" t="s">
        <v>5673</v>
      </c>
      <c r="C1621" s="146">
        <v>785.276123046875</v>
      </c>
      <c r="D1621" s="112">
        <f t="shared" si="28"/>
        <v>5.7194677681972985</v>
      </c>
      <c r="E1621" s="112">
        <v>1.1241665348181792E-2</v>
      </c>
    </row>
    <row r="1622" spans="2:5" x14ac:dyDescent="0.35">
      <c r="B1622" s="45" t="s">
        <v>2111</v>
      </c>
      <c r="C1622" s="146">
        <v>116.86582183837891</v>
      </c>
      <c r="D1622" s="112">
        <f t="shared" si="28"/>
        <v>-0.61627715134833494</v>
      </c>
      <c r="E1622" s="112">
        <v>1.1238412522324943E-2</v>
      </c>
    </row>
    <row r="1623" spans="2:5" x14ac:dyDescent="0.35">
      <c r="B1623" s="45" t="s">
        <v>4542</v>
      </c>
      <c r="C1623" s="146">
        <v>304.55789184570313</v>
      </c>
      <c r="D1623" s="112">
        <f t="shared" si="28"/>
        <v>-0.86849263582701364</v>
      </c>
      <c r="E1623" s="112">
        <v>1.1228665130939305E-2</v>
      </c>
    </row>
    <row r="1624" spans="2:5" x14ac:dyDescent="0.35">
      <c r="B1624" s="45" t="s">
        <v>7965</v>
      </c>
      <c r="C1624" s="146">
        <v>2315.89990234375</v>
      </c>
      <c r="D1624" s="112">
        <f t="shared" si="28"/>
        <v>4.646190301784052E-2</v>
      </c>
      <c r="E1624" s="112">
        <v>1.1221706278844589E-2</v>
      </c>
    </row>
    <row r="1625" spans="2:5" x14ac:dyDescent="0.35">
      <c r="B1625" s="45" t="s">
        <v>6807</v>
      </c>
      <c r="C1625" s="146">
        <v>2213.076171875</v>
      </c>
      <c r="D1625" s="112">
        <f t="shared" si="28"/>
        <v>12.216429594177251</v>
      </c>
      <c r="E1625" s="112">
        <v>1.1219083932848367E-2</v>
      </c>
    </row>
    <row r="1626" spans="2:5" x14ac:dyDescent="0.35">
      <c r="B1626" s="45" t="s">
        <v>3636</v>
      </c>
      <c r="C1626" s="146">
        <v>167.44886779785159</v>
      </c>
      <c r="D1626" s="112">
        <f t="shared" si="28"/>
        <v>0.81697989793619818</v>
      </c>
      <c r="E1626" s="112">
        <v>1.1218851880452189E-2</v>
      </c>
    </row>
    <row r="1627" spans="2:5" x14ac:dyDescent="0.35">
      <c r="B1627" s="45" t="s">
        <v>2761</v>
      </c>
      <c r="C1627" s="146">
        <v>92.157798767089844</v>
      </c>
      <c r="D1627" s="112">
        <f t="shared" si="28"/>
        <v>-0.96029485274488224</v>
      </c>
      <c r="E1627" s="112">
        <v>1.1200525452615632E-2</v>
      </c>
    </row>
    <row r="1628" spans="2:5" x14ac:dyDescent="0.35">
      <c r="B1628" s="45" t="s">
        <v>7843</v>
      </c>
      <c r="C1628" s="146">
        <v>2321.05419921875</v>
      </c>
      <c r="D1628" s="112">
        <f t="shared" si="28"/>
        <v>9.722331892035843</v>
      </c>
      <c r="E1628" s="112">
        <v>1.1195647121677716E-2</v>
      </c>
    </row>
    <row r="1629" spans="2:5" x14ac:dyDescent="0.35">
      <c r="B1629" s="45" t="s">
        <v>3964</v>
      </c>
      <c r="C1629" s="146">
        <v>216.46916198730469</v>
      </c>
      <c r="D1629" s="112">
        <f t="shared" si="28"/>
        <v>-0.49562436670944887</v>
      </c>
      <c r="E1629" s="112">
        <v>1.11836235633165E-2</v>
      </c>
    </row>
    <row r="1630" spans="2:5" x14ac:dyDescent="0.35">
      <c r="B1630" s="45" t="s">
        <v>4688</v>
      </c>
      <c r="C1630" s="146">
        <v>429.18243408203119</v>
      </c>
      <c r="D1630" s="112">
        <f t="shared" si="28"/>
        <v>2.3923389577026533</v>
      </c>
      <c r="E1630" s="112">
        <v>1.118312765190688E-2</v>
      </c>
    </row>
    <row r="1631" spans="2:5" x14ac:dyDescent="0.35">
      <c r="B1631" s="45" t="s">
        <v>2019</v>
      </c>
      <c r="C1631" s="146">
        <v>126.51519775390619</v>
      </c>
      <c r="D1631" s="112">
        <f t="shared" si="28"/>
        <v>0.44505864815654872</v>
      </c>
      <c r="E1631" s="112">
        <v>1.1179279465400304E-2</v>
      </c>
    </row>
    <row r="1632" spans="2:5" x14ac:dyDescent="0.35">
      <c r="B1632" s="45" t="s">
        <v>1023</v>
      </c>
      <c r="C1632" s="146">
        <v>87.550216674804688</v>
      </c>
      <c r="D1632" s="112">
        <f t="shared" si="28"/>
        <v>-0.58446831566842317</v>
      </c>
      <c r="E1632" s="112">
        <v>1.1163757431696069E-2</v>
      </c>
    </row>
    <row r="1633" spans="2:5" x14ac:dyDescent="0.35">
      <c r="B1633" s="45" t="s">
        <v>4293</v>
      </c>
      <c r="C1633" s="146">
        <v>210.69444274902341</v>
      </c>
      <c r="D1633" s="112">
        <f t="shared" si="28"/>
        <v>-0.50506123186930474</v>
      </c>
      <c r="E1633" s="112">
        <v>1.1157755030425244E-2</v>
      </c>
    </row>
    <row r="1634" spans="2:5" x14ac:dyDescent="0.35">
      <c r="B1634" s="45" t="s">
        <v>4733</v>
      </c>
      <c r="C1634" s="146">
        <v>425.697998046875</v>
      </c>
      <c r="D1634" s="112">
        <f t="shared" si="28"/>
        <v>-0.41776715113750446</v>
      </c>
      <c r="E1634" s="112">
        <v>1.1156501560959174E-2</v>
      </c>
    </row>
    <row r="1635" spans="2:5" x14ac:dyDescent="0.35">
      <c r="B1635" s="45" t="s">
        <v>5725</v>
      </c>
      <c r="C1635" s="146">
        <v>731.1473388671875</v>
      </c>
      <c r="D1635" s="112">
        <f t="shared" si="28"/>
        <v>2.7745180163794001</v>
      </c>
      <c r="E1635" s="112">
        <v>1.1155179601725776E-2</v>
      </c>
    </row>
    <row r="1636" spans="2:5" x14ac:dyDescent="0.35">
      <c r="B1636" s="45" t="s">
        <v>3887</v>
      </c>
      <c r="C1636" s="146">
        <v>193.7061462402344</v>
      </c>
      <c r="D1636" s="112">
        <f t="shared" si="28"/>
        <v>-0.62612695924598705</v>
      </c>
      <c r="E1636" s="112">
        <v>1.1151662482317555E-2</v>
      </c>
    </row>
    <row r="1637" spans="2:5" x14ac:dyDescent="0.35">
      <c r="B1637" s="45" t="s">
        <v>5121</v>
      </c>
      <c r="C1637" s="146">
        <v>518.10675048828125</v>
      </c>
      <c r="D1637" s="112">
        <f t="shared" si="28"/>
        <v>3.305701820904261</v>
      </c>
      <c r="E1637" s="112">
        <v>1.1150135407093819E-2</v>
      </c>
    </row>
    <row r="1638" spans="2:5" x14ac:dyDescent="0.35">
      <c r="B1638" s="45" t="s">
        <v>1829</v>
      </c>
      <c r="C1638" s="146">
        <v>120.33038330078119</v>
      </c>
      <c r="D1638" s="112">
        <f t="shared" si="28"/>
        <v>-0.92397628097818485</v>
      </c>
      <c r="E1638" s="112">
        <v>1.1147861410192013E-2</v>
      </c>
    </row>
    <row r="1639" spans="2:5" x14ac:dyDescent="0.35">
      <c r="B1639" s="45" t="s">
        <v>6368</v>
      </c>
      <c r="C1639" s="146">
        <v>1582.800537109375</v>
      </c>
      <c r="D1639" s="112">
        <f t="shared" si="28"/>
        <v>-0.34326070808076437</v>
      </c>
      <c r="E1639" s="112">
        <v>1.1141086612128204E-2</v>
      </c>
    </row>
    <row r="1640" spans="2:5" x14ac:dyDescent="0.35">
      <c r="B1640" s="45" t="s">
        <v>7185</v>
      </c>
      <c r="C1640" s="146">
        <v>2410.089599609375</v>
      </c>
      <c r="D1640" s="112">
        <f t="shared" si="28"/>
        <v>3.0729579802153337E-2</v>
      </c>
      <c r="E1640" s="112">
        <v>1.1138398991373845E-2</v>
      </c>
    </row>
    <row r="1641" spans="2:5" x14ac:dyDescent="0.35">
      <c r="B1641" s="45" t="s">
        <v>7808</v>
      </c>
      <c r="C1641" s="146">
        <v>2338.236572265625</v>
      </c>
      <c r="D1641" s="112">
        <f t="shared" si="28"/>
        <v>16.347814121383447</v>
      </c>
      <c r="E1641" s="112">
        <v>1.1124418103543839E-2</v>
      </c>
    </row>
    <row r="1642" spans="2:5" x14ac:dyDescent="0.35">
      <c r="B1642" s="45" t="s">
        <v>3343</v>
      </c>
      <c r="C1642" s="146">
        <v>134.78565979003909</v>
      </c>
      <c r="D1642" s="112">
        <f t="shared" si="28"/>
        <v>-0.34541068225531474</v>
      </c>
      <c r="E1642" s="112">
        <v>1.1122526011186854E-2</v>
      </c>
    </row>
    <row r="1643" spans="2:5" x14ac:dyDescent="0.35">
      <c r="B1643" s="45" t="s">
        <v>4185</v>
      </c>
      <c r="C1643" s="146">
        <v>205.90873718261719</v>
      </c>
      <c r="D1643" s="112">
        <f t="shared" si="28"/>
        <v>-0.67554668885079328</v>
      </c>
      <c r="E1643" s="112">
        <v>1.1115013210233136E-2</v>
      </c>
    </row>
    <row r="1644" spans="2:5" x14ac:dyDescent="0.35">
      <c r="B1644" s="45" t="s">
        <v>5220</v>
      </c>
      <c r="C1644" s="146">
        <v>634.63287353515625</v>
      </c>
      <c r="D1644" s="112">
        <f t="shared" si="28"/>
        <v>3.9788298607210213</v>
      </c>
      <c r="E1644" s="112">
        <v>1.1106115029210549E-2</v>
      </c>
    </row>
    <row r="1645" spans="2:5" x14ac:dyDescent="0.35">
      <c r="B1645" s="45" t="s">
        <v>1786</v>
      </c>
      <c r="C1645" s="146">
        <v>127.4662704467773</v>
      </c>
      <c r="D1645" s="112">
        <f t="shared" si="28"/>
        <v>-0.83213434550188914</v>
      </c>
      <c r="E1645" s="112">
        <v>1.108912830060336E-2</v>
      </c>
    </row>
    <row r="1646" spans="2:5" x14ac:dyDescent="0.35">
      <c r="B1646" s="45" t="s">
        <v>5782</v>
      </c>
      <c r="C1646" s="146">
        <v>759.33502197265625</v>
      </c>
      <c r="D1646" s="112">
        <f t="shared" si="28"/>
        <v>-0.61153459159087487</v>
      </c>
      <c r="E1646" s="112">
        <v>1.1086320789257097E-2</v>
      </c>
    </row>
    <row r="1647" spans="2:5" x14ac:dyDescent="0.35">
      <c r="B1647" s="45" t="s">
        <v>6670</v>
      </c>
      <c r="C1647" s="146">
        <v>1954.704345703125</v>
      </c>
      <c r="D1647" s="112">
        <f t="shared" si="28"/>
        <v>-0.13425982794340904</v>
      </c>
      <c r="E1647" s="112">
        <v>1.1082742285736512E-2</v>
      </c>
    </row>
    <row r="1648" spans="2:5" x14ac:dyDescent="0.35">
      <c r="B1648" s="45" t="s">
        <v>7103</v>
      </c>
      <c r="C1648" s="146">
        <v>2257.841796875</v>
      </c>
      <c r="D1648" s="112">
        <f t="shared" si="28"/>
        <v>-8.8780569128369027E-2</v>
      </c>
      <c r="E1648" s="112">
        <v>1.1072897541204951E-2</v>
      </c>
    </row>
    <row r="1649" spans="2:5" x14ac:dyDescent="0.35">
      <c r="B1649" s="45" t="s">
        <v>7576</v>
      </c>
      <c r="C1649" s="146">
        <v>2477.824462890625</v>
      </c>
      <c r="D1649" s="112">
        <f t="shared" si="28"/>
        <v>21.184777578370142</v>
      </c>
      <c r="E1649" s="112">
        <v>1.1060613713236345E-2</v>
      </c>
    </row>
    <row r="1650" spans="2:5" x14ac:dyDescent="0.35">
      <c r="B1650" s="45" t="s">
        <v>2483</v>
      </c>
      <c r="C1650" s="146">
        <v>111.690299987793</v>
      </c>
      <c r="D1650" s="112">
        <f t="shared" si="28"/>
        <v>-0.94936333086984881</v>
      </c>
      <c r="E1650" s="112">
        <v>1.105899549040369E-2</v>
      </c>
    </row>
    <row r="1651" spans="2:5" x14ac:dyDescent="0.35">
      <c r="B1651" s="45" t="s">
        <v>6739</v>
      </c>
      <c r="C1651" s="146">
        <v>2205.7197265625</v>
      </c>
      <c r="D1651" s="112">
        <f t="shared" si="28"/>
        <v>27.597916931065519</v>
      </c>
      <c r="E1651" s="112">
        <v>1.1043828512296579E-2</v>
      </c>
    </row>
    <row r="1652" spans="2:5" x14ac:dyDescent="0.35">
      <c r="B1652" s="45" t="s">
        <v>2661</v>
      </c>
      <c r="C1652" s="146">
        <v>77.128684997558594</v>
      </c>
      <c r="D1652" s="112">
        <f t="shared" si="28"/>
        <v>-0.76445893974904722</v>
      </c>
      <c r="E1652" s="112">
        <v>1.104321536475184E-2</v>
      </c>
    </row>
    <row r="1653" spans="2:5" x14ac:dyDescent="0.35">
      <c r="B1653" s="45" t="s">
        <v>4581</v>
      </c>
      <c r="C1653" s="146">
        <v>327.4532470703125</v>
      </c>
      <c r="D1653" s="112">
        <f t="shared" si="28"/>
        <v>1.4755034471366371</v>
      </c>
      <c r="E1653" s="112">
        <v>1.1041756730831928E-2</v>
      </c>
    </row>
    <row r="1654" spans="2:5" x14ac:dyDescent="0.35">
      <c r="B1654" s="45" t="s">
        <v>1353</v>
      </c>
      <c r="C1654" s="146">
        <v>132.2774353027344</v>
      </c>
      <c r="D1654" s="112">
        <f t="shared" si="28"/>
        <v>-4.2167491255250766E-2</v>
      </c>
      <c r="E1654" s="112">
        <v>1.1023022203956437E-2</v>
      </c>
    </row>
    <row r="1655" spans="2:5" x14ac:dyDescent="0.35">
      <c r="B1655" s="45" t="s">
        <v>3419</v>
      </c>
      <c r="C1655" s="146">
        <v>138.1007995605469</v>
      </c>
      <c r="D1655" s="112">
        <f t="shared" si="28"/>
        <v>-0.93169254386494549</v>
      </c>
      <c r="E1655" s="112">
        <v>1.1013878720435164E-2</v>
      </c>
    </row>
    <row r="1656" spans="2:5" x14ac:dyDescent="0.35">
      <c r="B1656" s="45" t="s">
        <v>6776</v>
      </c>
      <c r="C1656" s="146">
        <v>2021.7529296875</v>
      </c>
      <c r="D1656" s="112">
        <f t="shared" si="28"/>
        <v>5.5853691024590653</v>
      </c>
      <c r="E1656" s="112">
        <v>1.1013825486787939E-2</v>
      </c>
    </row>
    <row r="1657" spans="2:5" x14ac:dyDescent="0.35">
      <c r="B1657" s="45" t="s">
        <v>4493</v>
      </c>
      <c r="C1657" s="146">
        <v>307.00677490234381</v>
      </c>
      <c r="D1657" s="112">
        <f t="shared" si="28"/>
        <v>-0.85894674871349874</v>
      </c>
      <c r="E1657" s="112">
        <v>1.1008640105675736E-2</v>
      </c>
    </row>
    <row r="1658" spans="2:5" x14ac:dyDescent="0.35">
      <c r="B1658" s="45" t="s">
        <v>7530</v>
      </c>
      <c r="C1658" s="146">
        <v>2176.531005859375</v>
      </c>
      <c r="D1658" s="112">
        <f t="shared" si="28"/>
        <v>4.1089978678771519</v>
      </c>
      <c r="E1658" s="112">
        <v>1.1005985470661214E-2</v>
      </c>
    </row>
    <row r="1659" spans="2:5" x14ac:dyDescent="0.35">
      <c r="B1659" s="45" t="s">
        <v>4758</v>
      </c>
      <c r="C1659" s="146">
        <v>426.0191650390625</v>
      </c>
      <c r="D1659" s="112">
        <f t="shared" si="28"/>
        <v>-0.80869792533431206</v>
      </c>
      <c r="E1659" s="112">
        <v>1.0955411724849699E-2</v>
      </c>
    </row>
    <row r="1660" spans="2:5" x14ac:dyDescent="0.35">
      <c r="B1660" s="45" t="s">
        <v>6988</v>
      </c>
      <c r="C1660" s="146">
        <v>2226.94482421875</v>
      </c>
      <c r="D1660" s="112">
        <f t="shared" si="28"/>
        <v>23.576457431611733</v>
      </c>
      <c r="E1660" s="112">
        <v>1.0936297675833095E-2</v>
      </c>
    </row>
    <row r="1661" spans="2:5" x14ac:dyDescent="0.35">
      <c r="B1661" s="45" t="s">
        <v>1057</v>
      </c>
      <c r="C1661" s="146">
        <v>90.612930297851563</v>
      </c>
      <c r="D1661" s="112">
        <f t="shared" si="28"/>
        <v>-0.95105254184826593</v>
      </c>
      <c r="E1661" s="112">
        <v>1.093524050660063E-2</v>
      </c>
    </row>
    <row r="1662" spans="2:5" x14ac:dyDescent="0.35">
      <c r="B1662" s="45" t="s">
        <v>6451</v>
      </c>
      <c r="C1662" s="146">
        <v>1851.228515625</v>
      </c>
      <c r="D1662" s="112">
        <f t="shared" si="28"/>
        <v>-0.24492044194064566</v>
      </c>
      <c r="E1662" s="112">
        <v>1.093005345737034E-2</v>
      </c>
    </row>
    <row r="1663" spans="2:5" x14ac:dyDescent="0.35">
      <c r="B1663" s="45" t="s">
        <v>7942</v>
      </c>
      <c r="C1663" s="146">
        <v>2451.699951171875</v>
      </c>
      <c r="D1663" s="112">
        <f t="shared" si="28"/>
        <v>33.589049232064184</v>
      </c>
      <c r="E1663" s="112">
        <v>1.0926934081123909E-2</v>
      </c>
    </row>
    <row r="1664" spans="2:5" x14ac:dyDescent="0.35">
      <c r="B1664" s="45" t="s">
        <v>2690</v>
      </c>
      <c r="C1664" s="146">
        <v>70.880813598632813</v>
      </c>
      <c r="D1664" s="112">
        <f t="shared" si="28"/>
        <v>-0.40559302979741252</v>
      </c>
      <c r="E1664" s="112">
        <v>1.0919311348902193E-2</v>
      </c>
    </row>
    <row r="1665" spans="2:5" x14ac:dyDescent="0.35">
      <c r="B1665" s="45" t="s">
        <v>1670</v>
      </c>
      <c r="C1665" s="146">
        <v>119.2462692260742</v>
      </c>
      <c r="D1665" s="112">
        <f t="shared" si="28"/>
        <v>-0.94712735114082636</v>
      </c>
      <c r="E1665" s="112">
        <v>1.0903310129544479E-2</v>
      </c>
    </row>
    <row r="1666" spans="2:5" x14ac:dyDescent="0.35">
      <c r="B1666" s="45" t="s">
        <v>6865</v>
      </c>
      <c r="C1666" s="146">
        <v>2255.348876953125</v>
      </c>
      <c r="D1666" s="112">
        <f t="shared" si="28"/>
        <v>7.8897588197328741</v>
      </c>
      <c r="E1666" s="112">
        <v>1.0898286850850107E-2</v>
      </c>
    </row>
    <row r="1667" spans="2:5" x14ac:dyDescent="0.35">
      <c r="B1667" s="45" t="s">
        <v>4460</v>
      </c>
      <c r="C1667" s="146">
        <v>253.70191955566409</v>
      </c>
      <c r="D1667" s="112">
        <f t="shared" si="28"/>
        <v>0.95349464289050245</v>
      </c>
      <c r="E1667" s="112">
        <v>1.0896623828658879E-2</v>
      </c>
    </row>
    <row r="1668" spans="2:5" x14ac:dyDescent="0.35">
      <c r="B1668" s="45" t="s">
        <v>1666</v>
      </c>
      <c r="C1668" s="146">
        <v>129.87080383300781</v>
      </c>
      <c r="D1668" s="112">
        <f t="shared" si="28"/>
        <v>8.5027241010887489E-2</v>
      </c>
      <c r="E1668" s="112">
        <v>1.0881521023279623E-2</v>
      </c>
    </row>
    <row r="1669" spans="2:5" x14ac:dyDescent="0.35">
      <c r="B1669" s="45" t="s">
        <v>1675</v>
      </c>
      <c r="C1669" s="146">
        <v>119.69358825683589</v>
      </c>
      <c r="D1669" s="112">
        <f t="shared" si="28"/>
        <v>-0.95059203227196865</v>
      </c>
      <c r="E1669" s="112">
        <v>1.0861793990477932E-2</v>
      </c>
    </row>
    <row r="1670" spans="2:5" x14ac:dyDescent="0.35">
      <c r="B1670" s="45" t="s">
        <v>7859</v>
      </c>
      <c r="C1670" s="146">
        <v>2422.556396484375</v>
      </c>
      <c r="D1670" s="112">
        <f t="shared" si="28"/>
        <v>16.821672655692606</v>
      </c>
      <c r="E1670" s="112">
        <v>1.0847149112619893E-2</v>
      </c>
    </row>
    <row r="1671" spans="2:5" x14ac:dyDescent="0.35">
      <c r="B1671" s="45" t="s">
        <v>3489</v>
      </c>
      <c r="C1671" s="146">
        <v>135.93316650390619</v>
      </c>
      <c r="D1671" s="112">
        <f t="shared" si="28"/>
        <v>-0.14058270481391516</v>
      </c>
      <c r="E1671" s="112">
        <v>1.084152107632253E-2</v>
      </c>
    </row>
    <row r="1672" spans="2:5" x14ac:dyDescent="0.35">
      <c r="B1672" s="45" t="s">
        <v>3162</v>
      </c>
      <c r="C1672" s="146">
        <v>158.16899108886719</v>
      </c>
      <c r="D1672" s="112">
        <f t="shared" si="28"/>
        <v>-0.87006199210075186</v>
      </c>
      <c r="E1672" s="112">
        <v>1.0832617074860674E-2</v>
      </c>
    </row>
    <row r="1673" spans="2:5" x14ac:dyDescent="0.35">
      <c r="B1673" s="45" t="s">
        <v>6001</v>
      </c>
      <c r="C1673" s="146">
        <v>1217.265014648438</v>
      </c>
      <c r="D1673" s="112">
        <f t="shared" ref="D1673:D1736" si="29">(C1673-C1674)/C1674</f>
        <v>-0.5187943078968259</v>
      </c>
      <c r="E1673" s="112">
        <v>1.0825090002124419E-2</v>
      </c>
    </row>
    <row r="1674" spans="2:5" x14ac:dyDescent="0.35">
      <c r="B1674" s="45" t="s">
        <v>7899</v>
      </c>
      <c r="C1674" s="146">
        <v>2529.61474609375</v>
      </c>
      <c r="D1674" s="112">
        <f t="shared" si="29"/>
        <v>4.4381526250649097</v>
      </c>
      <c r="E1674" s="112">
        <v>1.0823919917684785E-2</v>
      </c>
    </row>
    <row r="1675" spans="2:5" x14ac:dyDescent="0.35">
      <c r="B1675" s="45" t="s">
        <v>4843</v>
      </c>
      <c r="C1675" s="146">
        <v>465.16067504882813</v>
      </c>
      <c r="D1675" s="112">
        <f t="shared" si="29"/>
        <v>1.0395125845934114</v>
      </c>
      <c r="E1675" s="112">
        <v>1.0817235238657789E-2</v>
      </c>
    </row>
    <row r="1676" spans="2:5" x14ac:dyDescent="0.35">
      <c r="B1676" s="45" t="s">
        <v>4228</v>
      </c>
      <c r="C1676" s="146">
        <v>228.0744323730469</v>
      </c>
      <c r="D1676" s="112">
        <f t="shared" si="29"/>
        <v>-0.89440998501247826</v>
      </c>
      <c r="E1676" s="112">
        <v>1.0810682138759747E-2</v>
      </c>
    </row>
    <row r="1677" spans="2:5" x14ac:dyDescent="0.35">
      <c r="B1677" s="45" t="s">
        <v>8015</v>
      </c>
      <c r="C1677" s="146">
        <v>2160</v>
      </c>
      <c r="D1677" s="112">
        <f t="shared" si="29"/>
        <v>12.746889882037662</v>
      </c>
      <c r="E1677" s="112">
        <v>1.0810098138389091E-2</v>
      </c>
    </row>
    <row r="1678" spans="2:5" x14ac:dyDescent="0.35">
      <c r="B1678" s="45" t="s">
        <v>3063</v>
      </c>
      <c r="C1678" s="146">
        <v>157.12644958496091</v>
      </c>
      <c r="D1678" s="112">
        <f t="shared" si="29"/>
        <v>0.71718414151248644</v>
      </c>
      <c r="E1678" s="112">
        <v>1.080931876005441E-2</v>
      </c>
    </row>
    <row r="1679" spans="2:5" x14ac:dyDescent="0.35">
      <c r="B1679" s="45" t="s">
        <v>2578</v>
      </c>
      <c r="C1679" s="146">
        <v>91.502388000488281</v>
      </c>
      <c r="D1679" s="112">
        <f t="shared" si="29"/>
        <v>1.6620581063040818</v>
      </c>
      <c r="E1679" s="112">
        <v>1.079610110218855E-2</v>
      </c>
    </row>
    <row r="1680" spans="2:5" x14ac:dyDescent="0.35">
      <c r="B1680" s="45" t="s">
        <v>447</v>
      </c>
      <c r="C1680" s="146">
        <v>34.372798919677727</v>
      </c>
      <c r="D1680" s="112">
        <f t="shared" si="29"/>
        <v>-0.71739583431997511</v>
      </c>
      <c r="E1680" s="112">
        <v>1.0793654853425774E-2</v>
      </c>
    </row>
    <row r="1681" spans="2:5" x14ac:dyDescent="0.35">
      <c r="B1681" s="45" t="s">
        <v>1830</v>
      </c>
      <c r="C1681" s="146">
        <v>121.628776550293</v>
      </c>
      <c r="D1681" s="112">
        <f t="shared" si="29"/>
        <v>-1.6098893431743599E-2</v>
      </c>
      <c r="E1681" s="112">
        <v>1.0790236130689487E-2</v>
      </c>
    </row>
    <row r="1682" spans="2:5" x14ac:dyDescent="0.35">
      <c r="B1682" s="45" t="s">
        <v>3013</v>
      </c>
      <c r="C1682" s="146">
        <v>123.6189041137695</v>
      </c>
      <c r="D1682" s="112">
        <f t="shared" si="29"/>
        <v>3.6568934682885912E-2</v>
      </c>
      <c r="E1682" s="112">
        <v>1.0776011705380608E-2</v>
      </c>
    </row>
    <row r="1683" spans="2:5" x14ac:dyDescent="0.35">
      <c r="B1683" s="45" t="s">
        <v>1822</v>
      </c>
      <c r="C1683" s="146">
        <v>119.2577743530273</v>
      </c>
      <c r="D1683" s="112">
        <f t="shared" si="29"/>
        <v>-8.2242766668444225E-2</v>
      </c>
      <c r="E1683" s="112">
        <v>1.0765693719279035E-2</v>
      </c>
    </row>
    <row r="1684" spans="2:5" x14ac:dyDescent="0.35">
      <c r="B1684" s="45" t="s">
        <v>3032</v>
      </c>
      <c r="C1684" s="146">
        <v>129.9447937011719</v>
      </c>
      <c r="D1684" s="112">
        <f t="shared" si="29"/>
        <v>-0.94465724288706476</v>
      </c>
      <c r="E1684" s="112">
        <v>1.0763796451504505E-2</v>
      </c>
    </row>
    <row r="1685" spans="2:5" x14ac:dyDescent="0.35">
      <c r="B1685" s="45" t="s">
        <v>7967</v>
      </c>
      <c r="C1685" s="146">
        <v>2348</v>
      </c>
      <c r="D1685" s="112">
        <f t="shared" si="29"/>
        <v>42.037049120333798</v>
      </c>
      <c r="E1685" s="112">
        <v>1.0761945759793371E-2</v>
      </c>
    </row>
    <row r="1686" spans="2:5" x14ac:dyDescent="0.35">
      <c r="B1686" s="45" t="s">
        <v>761</v>
      </c>
      <c r="C1686" s="146">
        <v>54.557643890380859</v>
      </c>
      <c r="D1686" s="112">
        <f t="shared" si="29"/>
        <v>-0.56779079660718124</v>
      </c>
      <c r="E1686" s="112">
        <v>1.0750295197600766E-2</v>
      </c>
    </row>
    <row r="1687" spans="2:5" x14ac:dyDescent="0.35">
      <c r="B1687" s="45" t="s">
        <v>1908</v>
      </c>
      <c r="C1687" s="146">
        <v>126.22971343994141</v>
      </c>
      <c r="D1687" s="112">
        <f t="shared" si="29"/>
        <v>-0.88179048201234478</v>
      </c>
      <c r="E1687" s="112">
        <v>1.0742588640758447E-2</v>
      </c>
    </row>
    <row r="1688" spans="2:5" x14ac:dyDescent="0.35">
      <c r="B1688" s="45" t="s">
        <v>5932</v>
      </c>
      <c r="C1688" s="146">
        <v>1067.847290039062</v>
      </c>
      <c r="D1688" s="112">
        <f t="shared" si="29"/>
        <v>5.3393152836124154</v>
      </c>
      <c r="E1688" s="112">
        <v>1.0726207023247484E-2</v>
      </c>
    </row>
    <row r="1689" spans="2:5" x14ac:dyDescent="0.35">
      <c r="B1689" s="45" t="s">
        <v>3221</v>
      </c>
      <c r="C1689" s="146">
        <v>168.4483642578125</v>
      </c>
      <c r="D1689" s="112">
        <f t="shared" si="29"/>
        <v>-0.93058411143493447</v>
      </c>
      <c r="E1689" s="112">
        <v>1.0715694027068056E-2</v>
      </c>
    </row>
    <row r="1690" spans="2:5" x14ac:dyDescent="0.35">
      <c r="B1690" s="45" t="s">
        <v>7691</v>
      </c>
      <c r="C1690" s="146">
        <v>2426.654296875</v>
      </c>
      <c r="D1690" s="112">
        <f t="shared" si="29"/>
        <v>53.148598686915385</v>
      </c>
      <c r="E1690" s="112">
        <v>1.0714642341232226E-2</v>
      </c>
    </row>
    <row r="1691" spans="2:5" x14ac:dyDescent="0.35">
      <c r="B1691" s="45" t="s">
        <v>560</v>
      </c>
      <c r="C1691" s="146">
        <v>44.814720153808587</v>
      </c>
      <c r="D1691" s="112">
        <f t="shared" si="29"/>
        <v>-0.74330994787762372</v>
      </c>
      <c r="E1691" s="112">
        <v>1.0712968481051278E-2</v>
      </c>
    </row>
    <row r="1692" spans="2:5" x14ac:dyDescent="0.35">
      <c r="B1692" s="45" t="s">
        <v>3706</v>
      </c>
      <c r="C1692" s="146">
        <v>174.58689880371091</v>
      </c>
      <c r="D1692" s="112">
        <f t="shared" si="29"/>
        <v>0.59275004419770994</v>
      </c>
      <c r="E1692" s="112">
        <v>1.0707643851059375E-2</v>
      </c>
    </row>
    <row r="1693" spans="2:5" x14ac:dyDescent="0.35">
      <c r="B1693" s="45" t="s">
        <v>2494</v>
      </c>
      <c r="C1693" s="146">
        <v>109.6134948730469</v>
      </c>
      <c r="D1693" s="112">
        <f t="shared" si="29"/>
        <v>-0.21747137425160851</v>
      </c>
      <c r="E1693" s="112">
        <v>1.0701479697311922E-2</v>
      </c>
    </row>
    <row r="1694" spans="2:5" x14ac:dyDescent="0.35">
      <c r="B1694" s="45" t="s">
        <v>3347</v>
      </c>
      <c r="C1694" s="146">
        <v>140.0760192871094</v>
      </c>
      <c r="D1694" s="112">
        <f t="shared" si="29"/>
        <v>-0.26361607119580199</v>
      </c>
      <c r="E1694" s="112">
        <v>1.0697959033581292E-2</v>
      </c>
    </row>
    <row r="1695" spans="2:5" x14ac:dyDescent="0.35">
      <c r="B1695" s="45" t="s">
        <v>4126</v>
      </c>
      <c r="C1695" s="146">
        <v>190.22145080566409</v>
      </c>
      <c r="D1695" s="112">
        <f t="shared" si="29"/>
        <v>-0.9039159189287278</v>
      </c>
      <c r="E1695" s="112">
        <v>1.068247997561993E-2</v>
      </c>
    </row>
    <row r="1696" spans="2:5" x14ac:dyDescent="0.35">
      <c r="B1696" s="45" t="s">
        <v>6683</v>
      </c>
      <c r="C1696" s="146">
        <v>1979.739501953125</v>
      </c>
      <c r="D1696" s="112">
        <f t="shared" si="29"/>
        <v>57.716401263850564</v>
      </c>
      <c r="E1696" s="112">
        <v>1.0681751047884228E-2</v>
      </c>
    </row>
    <row r="1697" spans="2:5" x14ac:dyDescent="0.35">
      <c r="B1697" s="45" t="s">
        <v>434</v>
      </c>
      <c r="C1697" s="146">
        <v>33.716976165771499</v>
      </c>
      <c r="D1697" s="112">
        <f t="shared" si="29"/>
        <v>-0.9459870995822357</v>
      </c>
      <c r="E1697" s="112">
        <v>1.0678863066422191E-2</v>
      </c>
    </row>
    <row r="1698" spans="2:5" x14ac:dyDescent="0.35">
      <c r="B1698" s="45" t="s">
        <v>5211</v>
      </c>
      <c r="C1698" s="146">
        <v>624.23931884765625</v>
      </c>
      <c r="D1698" s="112">
        <f t="shared" si="29"/>
        <v>0.32075763110078215</v>
      </c>
      <c r="E1698" s="112">
        <v>1.0677918098969888E-2</v>
      </c>
    </row>
    <row r="1699" spans="2:5" x14ac:dyDescent="0.35">
      <c r="B1699" s="45" t="s">
        <v>5094</v>
      </c>
      <c r="C1699" s="146">
        <v>472.63729858398438</v>
      </c>
      <c r="D1699" s="112">
        <f t="shared" si="29"/>
        <v>-0.77354253395009598</v>
      </c>
      <c r="E1699" s="112">
        <v>1.0673579477805109E-2</v>
      </c>
    </row>
    <row r="1700" spans="2:5" x14ac:dyDescent="0.35">
      <c r="B1700" s="45" t="s">
        <v>6754</v>
      </c>
      <c r="C1700" s="146">
        <v>2087.0908203125</v>
      </c>
      <c r="D1700" s="112">
        <f t="shared" si="29"/>
        <v>9.6750556407163995</v>
      </c>
      <c r="E1700" s="112">
        <v>1.0665352329742197E-2</v>
      </c>
    </row>
    <row r="1701" spans="2:5" x14ac:dyDescent="0.35">
      <c r="B1701" s="45" t="s">
        <v>3956</v>
      </c>
      <c r="C1701" s="146">
        <v>195.51100158691409</v>
      </c>
      <c r="D1701" s="112">
        <f t="shared" si="29"/>
        <v>-0.88953116379462271</v>
      </c>
      <c r="E1701" s="112">
        <v>1.0662549453451757E-2</v>
      </c>
    </row>
    <row r="1702" spans="2:5" x14ac:dyDescent="0.35">
      <c r="B1702" s="45" t="s">
        <v>6423</v>
      </c>
      <c r="C1702" s="146">
        <v>1769.829467773438</v>
      </c>
      <c r="D1702" s="112">
        <f t="shared" si="29"/>
        <v>21.131733062635721</v>
      </c>
      <c r="E1702" s="112">
        <v>1.0651951666967367E-2</v>
      </c>
    </row>
    <row r="1703" spans="2:5" x14ac:dyDescent="0.35">
      <c r="B1703" s="45" t="s">
        <v>2643</v>
      </c>
      <c r="C1703" s="146">
        <v>79.96795654296875</v>
      </c>
      <c r="D1703" s="112">
        <f t="shared" si="29"/>
        <v>-0.44482909849003255</v>
      </c>
      <c r="E1703" s="112">
        <v>1.064675526058319E-2</v>
      </c>
    </row>
    <row r="1704" spans="2:5" x14ac:dyDescent="0.35">
      <c r="B1704" s="45" t="s">
        <v>1589</v>
      </c>
      <c r="C1704" s="146">
        <v>144.04205322265619</v>
      </c>
      <c r="D1704" s="112">
        <f t="shared" si="29"/>
        <v>-0.28271541355594459</v>
      </c>
      <c r="E1704" s="112">
        <v>1.0643297818559083E-2</v>
      </c>
    </row>
    <row r="1705" spans="2:5" x14ac:dyDescent="0.35">
      <c r="B1705" s="45" t="s">
        <v>4150</v>
      </c>
      <c r="C1705" s="146">
        <v>200.8157653808594</v>
      </c>
      <c r="D1705" s="112">
        <f t="shared" si="29"/>
        <v>-0.90046249936317357</v>
      </c>
      <c r="E1705" s="112">
        <v>1.0632299934435071E-2</v>
      </c>
    </row>
    <row r="1706" spans="2:5" x14ac:dyDescent="0.35">
      <c r="B1706" s="45" t="s">
        <v>7043</v>
      </c>
      <c r="C1706" s="146">
        <v>2017.488525390625</v>
      </c>
      <c r="D1706" s="112">
        <f t="shared" si="29"/>
        <v>4.7394919622533846</v>
      </c>
      <c r="E1706" s="112">
        <v>1.0620609638953313E-2</v>
      </c>
    </row>
    <row r="1707" spans="2:5" x14ac:dyDescent="0.35">
      <c r="B1707" s="45" t="s">
        <v>4806</v>
      </c>
      <c r="C1707" s="146">
        <v>351.50994873046881</v>
      </c>
      <c r="D1707" s="112">
        <f t="shared" si="29"/>
        <v>3.2876549470305187</v>
      </c>
      <c r="E1707" s="112">
        <v>1.0618520808868544E-2</v>
      </c>
    </row>
    <row r="1708" spans="2:5" x14ac:dyDescent="0.35">
      <c r="B1708" s="45" t="s">
        <v>2721</v>
      </c>
      <c r="C1708" s="146">
        <v>81.981864929199219</v>
      </c>
      <c r="D1708" s="112">
        <f t="shared" si="29"/>
        <v>-0.29546569007505097</v>
      </c>
      <c r="E1708" s="112">
        <v>1.0617499801319241E-2</v>
      </c>
    </row>
    <row r="1709" spans="2:5" x14ac:dyDescent="0.35">
      <c r="B1709" s="45" t="s">
        <v>2430</v>
      </c>
      <c r="C1709" s="146">
        <v>116.3631973266602</v>
      </c>
      <c r="D1709" s="112">
        <f t="shared" si="29"/>
        <v>-0.95379544805478889</v>
      </c>
      <c r="E1709" s="112">
        <v>1.061037871690456E-2</v>
      </c>
    </row>
    <row r="1710" spans="2:5" x14ac:dyDescent="0.35">
      <c r="B1710" s="45" t="s">
        <v>7475</v>
      </c>
      <c r="C1710" s="146">
        <v>2518.435791015625</v>
      </c>
      <c r="D1710" s="112">
        <f t="shared" si="29"/>
        <v>1.4258150797768936</v>
      </c>
      <c r="E1710" s="112">
        <v>1.0607371766768316E-2</v>
      </c>
    </row>
    <row r="1711" spans="2:5" x14ac:dyDescent="0.35">
      <c r="B1711" s="45" t="s">
        <v>5928</v>
      </c>
      <c r="C1711" s="146">
        <v>1038.181274414062</v>
      </c>
      <c r="D1711" s="112">
        <f t="shared" si="29"/>
        <v>1.7900268651567917</v>
      </c>
      <c r="E1711" s="112">
        <v>1.0605511476995065E-2</v>
      </c>
    </row>
    <row r="1712" spans="2:5" x14ac:dyDescent="0.35">
      <c r="B1712" s="45" t="s">
        <v>4812</v>
      </c>
      <c r="C1712" s="146">
        <v>372.10440063476563</v>
      </c>
      <c r="D1712" s="112">
        <f t="shared" si="29"/>
        <v>-0.38571081237340765</v>
      </c>
      <c r="E1712" s="112">
        <v>1.0575425723501824E-2</v>
      </c>
    </row>
    <row r="1713" spans="2:5" x14ac:dyDescent="0.35">
      <c r="B1713" s="45" t="s">
        <v>5208</v>
      </c>
      <c r="C1713" s="146">
        <v>605.7479248046875</v>
      </c>
      <c r="D1713" s="112">
        <f t="shared" si="29"/>
        <v>0.23936700780797265</v>
      </c>
      <c r="E1713" s="112">
        <v>1.0566962073754089E-2</v>
      </c>
    </row>
    <row r="1714" spans="2:5" x14ac:dyDescent="0.35">
      <c r="B1714" s="45" t="s">
        <v>4954</v>
      </c>
      <c r="C1714" s="146">
        <v>488.75588989257813</v>
      </c>
      <c r="D1714" s="112">
        <f t="shared" si="29"/>
        <v>1.7977594589915735</v>
      </c>
      <c r="E1714" s="112">
        <v>1.0563255194850881E-2</v>
      </c>
    </row>
    <row r="1715" spans="2:5" x14ac:dyDescent="0.35">
      <c r="B1715" s="45" t="s">
        <v>4100</v>
      </c>
      <c r="C1715" s="146">
        <v>174.6954650878906</v>
      </c>
      <c r="D1715" s="112">
        <f t="shared" si="29"/>
        <v>-0.91545778516868803</v>
      </c>
      <c r="E1715" s="112">
        <v>1.0553451812776437E-2</v>
      </c>
    </row>
    <row r="1716" spans="2:5" x14ac:dyDescent="0.35">
      <c r="B1716" s="45" t="s">
        <v>7067</v>
      </c>
      <c r="C1716" s="146">
        <v>2066.36962890625</v>
      </c>
      <c r="D1716" s="112">
        <f t="shared" si="29"/>
        <v>14.022274679635085</v>
      </c>
      <c r="E1716" s="112">
        <v>1.0551037074890036E-2</v>
      </c>
    </row>
    <row r="1717" spans="2:5" x14ac:dyDescent="0.35">
      <c r="B1717" s="45" t="s">
        <v>3406</v>
      </c>
      <c r="C1717" s="146">
        <v>137.5537109375</v>
      </c>
      <c r="D1717" s="112">
        <f t="shared" si="29"/>
        <v>2.0555848139666431</v>
      </c>
      <c r="E1717" s="112">
        <v>1.0549953545767285E-2</v>
      </c>
    </row>
    <row r="1718" spans="2:5" x14ac:dyDescent="0.35">
      <c r="B1718" s="45" t="s">
        <v>547</v>
      </c>
      <c r="C1718" s="146">
        <v>45.017147064208977</v>
      </c>
      <c r="D1718" s="112">
        <f t="shared" si="29"/>
        <v>-0.48401564440246958</v>
      </c>
      <c r="E1718" s="112">
        <v>1.0541734066229384E-2</v>
      </c>
    </row>
    <row r="1719" spans="2:5" x14ac:dyDescent="0.35">
      <c r="B1719" s="45" t="s">
        <v>1197</v>
      </c>
      <c r="C1719" s="146">
        <v>87.24517822265625</v>
      </c>
      <c r="D1719" s="112">
        <f t="shared" si="29"/>
        <v>-0.34880883734867241</v>
      </c>
      <c r="E1719" s="112">
        <v>1.0535178737846387E-2</v>
      </c>
    </row>
    <row r="1720" spans="2:5" x14ac:dyDescent="0.35">
      <c r="B1720" s="45" t="s">
        <v>1339</v>
      </c>
      <c r="C1720" s="146">
        <v>133.97782897949219</v>
      </c>
      <c r="D1720" s="112">
        <f t="shared" si="29"/>
        <v>-0.94769757164010049</v>
      </c>
      <c r="E1720" s="112">
        <v>1.0525013465424933E-2</v>
      </c>
    </row>
    <row r="1721" spans="2:5" x14ac:dyDescent="0.35">
      <c r="B1721" s="45" t="s">
        <v>7354</v>
      </c>
      <c r="C1721" s="146">
        <v>2561.5986328125</v>
      </c>
      <c r="D1721" s="112">
        <f t="shared" si="29"/>
        <v>1.8995465929807718</v>
      </c>
      <c r="E1721" s="112">
        <v>1.052097511063204E-2</v>
      </c>
    </row>
    <row r="1722" spans="2:5" x14ac:dyDescent="0.35">
      <c r="B1722" s="45" t="s">
        <v>5836</v>
      </c>
      <c r="C1722" s="146">
        <v>883.447998046875</v>
      </c>
      <c r="D1722" s="112">
        <f t="shared" si="29"/>
        <v>-0.36930084060035762</v>
      </c>
      <c r="E1722" s="112">
        <v>1.051579519548812E-2</v>
      </c>
    </row>
    <row r="1723" spans="2:5" x14ac:dyDescent="0.35">
      <c r="B1723" s="45" t="s">
        <v>6187</v>
      </c>
      <c r="C1723" s="146">
        <v>1400.743896484375</v>
      </c>
      <c r="D1723" s="112">
        <f t="shared" si="29"/>
        <v>1.0364057700648603</v>
      </c>
      <c r="E1723" s="112">
        <v>1.0499339228598041E-2</v>
      </c>
    </row>
    <row r="1724" spans="2:5" x14ac:dyDescent="0.35">
      <c r="B1724" s="45" t="s">
        <v>5451</v>
      </c>
      <c r="C1724" s="146">
        <v>687.85107421875</v>
      </c>
      <c r="D1724" s="112">
        <f t="shared" si="29"/>
        <v>-0.71317024959776776</v>
      </c>
      <c r="E1724" s="112">
        <v>1.0497117240240262E-2</v>
      </c>
    </row>
    <row r="1725" spans="2:5" x14ac:dyDescent="0.35">
      <c r="B1725" s="45" t="s">
        <v>7182</v>
      </c>
      <c r="C1725" s="146">
        <v>2398.1162109375</v>
      </c>
      <c r="D1725" s="112">
        <f t="shared" si="29"/>
        <v>18.368500132727686</v>
      </c>
      <c r="E1725" s="112">
        <v>1.0478327664747831E-2</v>
      </c>
    </row>
    <row r="1726" spans="2:5" x14ac:dyDescent="0.35">
      <c r="B1726" s="45" t="s">
        <v>2517</v>
      </c>
      <c r="C1726" s="146">
        <v>123.8152770996094</v>
      </c>
      <c r="D1726" s="112">
        <f t="shared" si="29"/>
        <v>-0.84356274241499785</v>
      </c>
      <c r="E1726" s="112">
        <v>1.0468421857806902E-2</v>
      </c>
    </row>
    <row r="1727" spans="2:5" x14ac:dyDescent="0.35">
      <c r="B1727" s="45" t="s">
        <v>5801</v>
      </c>
      <c r="C1727" s="146">
        <v>791.46923828125</v>
      </c>
      <c r="D1727" s="112">
        <f t="shared" si="29"/>
        <v>-0.66743144371338392</v>
      </c>
      <c r="E1727" s="112">
        <v>1.0464311857532629E-2</v>
      </c>
    </row>
    <row r="1728" spans="2:5" x14ac:dyDescent="0.35">
      <c r="B1728" s="45" t="s">
        <v>7792</v>
      </c>
      <c r="C1728" s="146">
        <v>2379.867919921875</v>
      </c>
      <c r="D1728" s="112">
        <f t="shared" si="29"/>
        <v>0.46393674095726561</v>
      </c>
      <c r="E1728" s="112">
        <v>1.0463986031709571E-2</v>
      </c>
    </row>
    <row r="1729" spans="2:5" x14ac:dyDescent="0.35">
      <c r="B1729" s="45" t="s">
        <v>6261</v>
      </c>
      <c r="C1729" s="146">
        <v>1625.6630859375</v>
      </c>
      <c r="D1729" s="112">
        <f t="shared" si="29"/>
        <v>37.944197457666384</v>
      </c>
      <c r="E1729" s="112">
        <v>1.0456983827977632E-2</v>
      </c>
    </row>
    <row r="1730" spans="2:5" x14ac:dyDescent="0.35">
      <c r="B1730" s="45" t="s">
        <v>536</v>
      </c>
      <c r="C1730" s="146">
        <v>41.743396759033203</v>
      </c>
      <c r="D1730" s="112">
        <f t="shared" si="29"/>
        <v>-0.98223291347161201</v>
      </c>
      <c r="E1730" s="112">
        <v>1.0452571400711238E-2</v>
      </c>
    </row>
    <row r="1731" spans="2:5" x14ac:dyDescent="0.35">
      <c r="B1731" s="45" t="s">
        <v>7735</v>
      </c>
      <c r="C1731" s="146">
        <v>2349.47900390625</v>
      </c>
      <c r="D1731" s="112">
        <f t="shared" si="29"/>
        <v>1.4676915822084795</v>
      </c>
      <c r="E1731" s="112">
        <v>1.045146608116589E-2</v>
      </c>
    </row>
    <row r="1732" spans="2:5" x14ac:dyDescent="0.35">
      <c r="B1732" s="45" t="s">
        <v>5846</v>
      </c>
      <c r="C1732" s="146">
        <v>952.09588623046875</v>
      </c>
      <c r="D1732" s="112">
        <f t="shared" si="29"/>
        <v>20.384249391123571</v>
      </c>
      <c r="E1732" s="112">
        <v>1.0447109955280065E-2</v>
      </c>
    </row>
    <row r="1733" spans="2:5" x14ac:dyDescent="0.35">
      <c r="B1733" s="45" t="s">
        <v>565</v>
      </c>
      <c r="C1733" s="146">
        <v>44.523231506347663</v>
      </c>
      <c r="D1733" s="112">
        <f t="shared" si="29"/>
        <v>-0.73660835543478054</v>
      </c>
      <c r="E1733" s="112">
        <v>1.0411530129427048E-2</v>
      </c>
    </row>
    <row r="1734" spans="2:5" x14ac:dyDescent="0.35">
      <c r="B1734" s="45" t="s">
        <v>3854</v>
      </c>
      <c r="C1734" s="146">
        <v>169.03813171386719</v>
      </c>
      <c r="D1734" s="112">
        <f t="shared" si="29"/>
        <v>-0.92852784753038276</v>
      </c>
      <c r="E1734" s="112">
        <v>1.0405511785528581E-2</v>
      </c>
    </row>
    <row r="1735" spans="2:5" x14ac:dyDescent="0.35">
      <c r="B1735" s="45" t="s">
        <v>7738</v>
      </c>
      <c r="C1735" s="146">
        <v>2365.0908203125</v>
      </c>
      <c r="D1735" s="112">
        <f t="shared" si="29"/>
        <v>3.6481262123472873</v>
      </c>
      <c r="E1735" s="112">
        <v>1.0402942445256785E-2</v>
      </c>
    </row>
    <row r="1736" spans="2:5" x14ac:dyDescent="0.35">
      <c r="B1736" s="45" t="s">
        <v>4944</v>
      </c>
      <c r="C1736" s="146">
        <v>508.82672119140619</v>
      </c>
      <c r="D1736" s="112">
        <f t="shared" si="29"/>
        <v>-0.80843235547617265</v>
      </c>
      <c r="E1736" s="112">
        <v>1.0386112000573884E-2</v>
      </c>
    </row>
    <row r="1737" spans="2:5" x14ac:dyDescent="0.35">
      <c r="B1737" s="45" t="s">
        <v>7883</v>
      </c>
      <c r="C1737" s="146">
        <v>2656.120361328125</v>
      </c>
      <c r="D1737" s="112">
        <f t="shared" ref="D1737:D1800" si="30">(C1737-C1738)/C1738</f>
        <v>0.1633680507287445</v>
      </c>
      <c r="E1737" s="112">
        <v>1.0379368606519475E-2</v>
      </c>
    </row>
    <row r="1738" spans="2:5" x14ac:dyDescent="0.35">
      <c r="B1738" s="45" t="s">
        <v>7503</v>
      </c>
      <c r="C1738" s="146">
        <v>2283.1298828125</v>
      </c>
      <c r="D1738" s="112">
        <f t="shared" si="30"/>
        <v>1.3942701508873638E-2</v>
      </c>
      <c r="E1738" s="112">
        <v>1.037908258050366E-2</v>
      </c>
    </row>
    <row r="1739" spans="2:5" x14ac:dyDescent="0.35">
      <c r="B1739" s="45" t="s">
        <v>6982</v>
      </c>
      <c r="C1739" s="146">
        <v>2251.734619140625</v>
      </c>
      <c r="D1739" s="112">
        <f t="shared" si="30"/>
        <v>2.0627889492458844</v>
      </c>
      <c r="E1739" s="112">
        <v>1.0349639655558279E-2</v>
      </c>
    </row>
    <row r="1740" spans="2:5" x14ac:dyDescent="0.35">
      <c r="B1740" s="45" t="s">
        <v>5486</v>
      </c>
      <c r="C1740" s="146">
        <v>735.19091796875</v>
      </c>
      <c r="D1740" s="112">
        <f t="shared" si="30"/>
        <v>-0.72784032702448298</v>
      </c>
      <c r="E1740" s="112">
        <v>1.034597903392738E-2</v>
      </c>
    </row>
    <row r="1741" spans="2:5" x14ac:dyDescent="0.35">
      <c r="B1741" s="45" t="s">
        <v>7662</v>
      </c>
      <c r="C1741" s="146">
        <v>2701.322021484375</v>
      </c>
      <c r="D1741" s="112">
        <f t="shared" si="30"/>
        <v>3.3943111052156412</v>
      </c>
      <c r="E1741" s="112">
        <v>1.034588178185741E-2</v>
      </c>
    </row>
    <row r="1742" spans="2:5" x14ac:dyDescent="0.35">
      <c r="B1742" s="45" t="s">
        <v>5169</v>
      </c>
      <c r="C1742" s="146">
        <v>614.73162841796875</v>
      </c>
      <c r="D1742" s="112">
        <f t="shared" si="30"/>
        <v>1.7339969059938436</v>
      </c>
      <c r="E1742" s="112">
        <v>1.0342511362106569E-2</v>
      </c>
    </row>
    <row r="1743" spans="2:5" x14ac:dyDescent="0.35">
      <c r="B1743" s="45" t="s">
        <v>4197</v>
      </c>
      <c r="C1743" s="146">
        <v>224.84722900390619</v>
      </c>
      <c r="D1743" s="112">
        <f t="shared" si="30"/>
        <v>-0.89704011109693804</v>
      </c>
      <c r="E1743" s="112">
        <v>1.034064845168646E-2</v>
      </c>
    </row>
    <row r="1744" spans="2:5" x14ac:dyDescent="0.35">
      <c r="B1744" s="45" t="s">
        <v>6716</v>
      </c>
      <c r="C1744" s="146">
        <v>2183.833251953125</v>
      </c>
      <c r="D1744" s="112">
        <f t="shared" si="30"/>
        <v>1.9351094967154268</v>
      </c>
      <c r="E1744" s="112">
        <v>1.0338797984559009E-2</v>
      </c>
    </row>
    <row r="1745" spans="2:5" x14ac:dyDescent="0.35">
      <c r="B1745" s="45" t="s">
        <v>5607</v>
      </c>
      <c r="C1745" s="146">
        <v>744.0380859375</v>
      </c>
      <c r="D1745" s="112">
        <f t="shared" si="30"/>
        <v>3.1080998380224489</v>
      </c>
      <c r="E1745" s="112">
        <v>1.033858383422793E-2</v>
      </c>
    </row>
    <row r="1746" spans="2:5" x14ac:dyDescent="0.35">
      <c r="B1746" s="45" t="s">
        <v>3710</v>
      </c>
      <c r="C1746" s="146">
        <v>181.1148986816406</v>
      </c>
      <c r="D1746" s="112">
        <f t="shared" si="30"/>
        <v>-0.70232850707547312</v>
      </c>
      <c r="E1746" s="112">
        <v>1.031789374624186E-2</v>
      </c>
    </row>
    <row r="1747" spans="2:5" x14ac:dyDescent="0.35">
      <c r="B1747" s="45" t="s">
        <v>5168</v>
      </c>
      <c r="C1747" s="146">
        <v>608.4388427734375</v>
      </c>
      <c r="D1747" s="112">
        <f t="shared" si="30"/>
        <v>-0.71772846534106771</v>
      </c>
      <c r="E1747" s="112">
        <v>1.0311117255095635E-2</v>
      </c>
    </row>
    <row r="1748" spans="2:5" x14ac:dyDescent="0.35">
      <c r="B1748" s="45" t="s">
        <v>6719</v>
      </c>
      <c r="C1748" s="146">
        <v>2155.509033203125</v>
      </c>
      <c r="D1748" s="112">
        <f t="shared" si="30"/>
        <v>15.24005168731016</v>
      </c>
      <c r="E1748" s="112">
        <v>1.0301361423385119E-2</v>
      </c>
    </row>
    <row r="1749" spans="2:5" x14ac:dyDescent="0.35">
      <c r="B1749" s="45" t="s">
        <v>1347</v>
      </c>
      <c r="C1749" s="146">
        <v>132.72796630859381</v>
      </c>
      <c r="D1749" s="112">
        <f t="shared" si="30"/>
        <v>-0.82393810008773893</v>
      </c>
      <c r="E1749" s="112">
        <v>1.0287711193321532E-2</v>
      </c>
    </row>
    <row r="1750" spans="2:5" x14ac:dyDescent="0.35">
      <c r="B1750" s="45" t="s">
        <v>5759</v>
      </c>
      <c r="C1750" s="146">
        <v>753.87103271484375</v>
      </c>
      <c r="D1750" s="112">
        <f t="shared" si="30"/>
        <v>-0.49131161493785103</v>
      </c>
      <c r="E1750" s="112">
        <v>1.0286310782578224E-2</v>
      </c>
    </row>
    <row r="1751" spans="2:5" x14ac:dyDescent="0.35">
      <c r="B1751" s="45" t="s">
        <v>6132</v>
      </c>
      <c r="C1751" s="146">
        <v>1481.989868164062</v>
      </c>
      <c r="D1751" s="112">
        <f t="shared" si="30"/>
        <v>2.0709758021860765</v>
      </c>
      <c r="E1751" s="112">
        <v>1.0284707225366113E-2</v>
      </c>
    </row>
    <row r="1752" spans="2:5" x14ac:dyDescent="0.35">
      <c r="B1752" s="45" t="s">
        <v>4983</v>
      </c>
      <c r="C1752" s="146">
        <v>482.5794677734375</v>
      </c>
      <c r="D1752" s="112">
        <f t="shared" si="30"/>
        <v>-0.73272440269011041</v>
      </c>
      <c r="E1752" s="112">
        <v>1.0278372153226967E-2</v>
      </c>
    </row>
    <row r="1753" spans="2:5" x14ac:dyDescent="0.35">
      <c r="B1753" s="45" t="s">
        <v>6576</v>
      </c>
      <c r="C1753" s="146">
        <v>1805.550048828125</v>
      </c>
      <c r="D1753" s="112">
        <f t="shared" si="30"/>
        <v>0.19831871554676905</v>
      </c>
      <c r="E1753" s="112">
        <v>1.0263855207316012E-2</v>
      </c>
    </row>
    <row r="1754" spans="2:5" x14ac:dyDescent="0.35">
      <c r="B1754" s="45" t="s">
        <v>6325</v>
      </c>
      <c r="C1754" s="146">
        <v>1506.736083984375</v>
      </c>
      <c r="D1754" s="112">
        <f t="shared" si="30"/>
        <v>16.136012140664068</v>
      </c>
      <c r="E1754" s="112">
        <v>1.0262901840201568E-2</v>
      </c>
    </row>
    <row r="1755" spans="2:5" x14ac:dyDescent="0.35">
      <c r="B1755" s="45" t="s">
        <v>1185</v>
      </c>
      <c r="C1755" s="146">
        <v>87.928047180175781</v>
      </c>
      <c r="D1755" s="112">
        <f t="shared" si="30"/>
        <v>-0.96350287330550599</v>
      </c>
      <c r="E1755" s="112">
        <v>1.0262422319821827E-2</v>
      </c>
    </row>
    <row r="1756" spans="2:5" x14ac:dyDescent="0.35">
      <c r="B1756" s="45" t="s">
        <v>7584</v>
      </c>
      <c r="C1756" s="146">
        <v>2409.17724609375</v>
      </c>
      <c r="D1756" s="112">
        <f t="shared" si="30"/>
        <v>3.9427346816799629</v>
      </c>
      <c r="E1756" s="112">
        <v>1.0256344105043834E-2</v>
      </c>
    </row>
    <row r="1757" spans="2:5" x14ac:dyDescent="0.35">
      <c r="B1757" s="45" t="s">
        <v>4890</v>
      </c>
      <c r="C1757" s="146">
        <v>487.41787719726563</v>
      </c>
      <c r="D1757" s="112">
        <f t="shared" si="30"/>
        <v>-0.33728278001744205</v>
      </c>
      <c r="E1757" s="112">
        <v>1.0252746793296763E-2</v>
      </c>
    </row>
    <row r="1758" spans="2:5" x14ac:dyDescent="0.35">
      <c r="B1758" s="45" t="s">
        <v>5702</v>
      </c>
      <c r="C1758" s="146">
        <v>735.48394775390625</v>
      </c>
      <c r="D1758" s="112">
        <f t="shared" si="30"/>
        <v>4.938004407612909</v>
      </c>
      <c r="E1758" s="112">
        <v>1.0245336944790993E-2</v>
      </c>
    </row>
    <row r="1759" spans="2:5" x14ac:dyDescent="0.35">
      <c r="B1759" s="45" t="s">
        <v>1984</v>
      </c>
      <c r="C1759" s="146">
        <v>123.86045837402339</v>
      </c>
      <c r="D1759" s="112">
        <f t="shared" si="30"/>
        <v>-0.88397592545752601</v>
      </c>
      <c r="E1759" s="112">
        <v>1.0244801432532199E-2</v>
      </c>
    </row>
    <row r="1760" spans="2:5" x14ac:dyDescent="0.35">
      <c r="B1760" s="45" t="s">
        <v>5913</v>
      </c>
      <c r="C1760" s="146">
        <v>1067.541015625</v>
      </c>
      <c r="D1760" s="112">
        <f t="shared" si="30"/>
        <v>0.47944962614922026</v>
      </c>
      <c r="E1760" s="112">
        <v>1.0227266295096257E-2</v>
      </c>
    </row>
    <row r="1761" spans="2:5" x14ac:dyDescent="0.35">
      <c r="B1761" s="45" t="s">
        <v>5343</v>
      </c>
      <c r="C1761" s="146">
        <v>721.579833984375</v>
      </c>
      <c r="D1761" s="112">
        <f t="shared" si="30"/>
        <v>6.3850391970656899</v>
      </c>
      <c r="E1761" s="112">
        <v>1.0227145425419257E-2</v>
      </c>
    </row>
    <row r="1762" spans="2:5" x14ac:dyDescent="0.35">
      <c r="B1762" s="45" t="s">
        <v>2800</v>
      </c>
      <c r="C1762" s="146">
        <v>97.708328247070313</v>
      </c>
      <c r="D1762" s="112">
        <f t="shared" si="30"/>
        <v>-0.92951302420192494</v>
      </c>
      <c r="E1762" s="112">
        <v>1.0224172318014403E-2</v>
      </c>
    </row>
    <row r="1763" spans="2:5" x14ac:dyDescent="0.35">
      <c r="B1763" s="45" t="s">
        <v>6186</v>
      </c>
      <c r="C1763" s="146">
        <v>1386.189819335938</v>
      </c>
      <c r="D1763" s="112">
        <f t="shared" si="30"/>
        <v>24.696361465811552</v>
      </c>
      <c r="E1763" s="112">
        <v>1.0218487060043661E-2</v>
      </c>
    </row>
    <row r="1764" spans="2:5" x14ac:dyDescent="0.35">
      <c r="B1764" s="45" t="s">
        <v>744</v>
      </c>
      <c r="C1764" s="146">
        <v>53.944984436035163</v>
      </c>
      <c r="D1764" s="112">
        <f t="shared" si="30"/>
        <v>-0.91397841495622978</v>
      </c>
      <c r="E1764" s="112">
        <v>1.0208991799374406E-2</v>
      </c>
    </row>
    <row r="1765" spans="2:5" x14ac:dyDescent="0.35">
      <c r="B1765" s="45" t="s">
        <v>5204</v>
      </c>
      <c r="C1765" s="146">
        <v>627.10986328125</v>
      </c>
      <c r="D1765" s="112">
        <f t="shared" si="30"/>
        <v>-0.68289879537214626</v>
      </c>
      <c r="E1765" s="112">
        <v>1.0203633169462075E-2</v>
      </c>
    </row>
    <row r="1766" spans="2:5" x14ac:dyDescent="0.35">
      <c r="B1766" s="45" t="s">
        <v>6603</v>
      </c>
      <c r="C1766" s="146">
        <v>1977.633178710938</v>
      </c>
      <c r="D1766" s="112">
        <f t="shared" si="30"/>
        <v>-4.1545657704440492E-2</v>
      </c>
      <c r="E1766" s="112">
        <v>1.0200733545424053E-2</v>
      </c>
    </row>
    <row r="1767" spans="2:5" x14ac:dyDescent="0.35">
      <c r="B1767" s="45" t="s">
        <v>6510</v>
      </c>
      <c r="C1767" s="146">
        <v>2063.356689453125</v>
      </c>
      <c r="D1767" s="112">
        <f t="shared" si="30"/>
        <v>19.316313596023036</v>
      </c>
      <c r="E1767" s="112">
        <v>1.0197286186142279E-2</v>
      </c>
    </row>
    <row r="1768" spans="2:5" x14ac:dyDescent="0.35">
      <c r="B1768" s="45" t="s">
        <v>2238</v>
      </c>
      <c r="C1768" s="146">
        <v>101.5615692138672</v>
      </c>
      <c r="D1768" s="112">
        <f t="shared" si="30"/>
        <v>-0.94938398621187681</v>
      </c>
      <c r="E1768" s="112">
        <v>1.0194697233633693E-2</v>
      </c>
    </row>
    <row r="1769" spans="2:5" x14ac:dyDescent="0.35">
      <c r="B1769" s="45" t="s">
        <v>6634</v>
      </c>
      <c r="C1769" s="146">
        <v>2006.510620117188</v>
      </c>
      <c r="D1769" s="112">
        <f t="shared" si="30"/>
        <v>17.612567104993488</v>
      </c>
      <c r="E1769" s="112">
        <v>1.0189076721242722E-2</v>
      </c>
    </row>
    <row r="1770" spans="2:5" x14ac:dyDescent="0.35">
      <c r="B1770" s="45" t="s">
        <v>2947</v>
      </c>
      <c r="C1770" s="146">
        <v>107.8040771484375</v>
      </c>
      <c r="D1770" s="112">
        <f t="shared" si="30"/>
        <v>-0.15474073568043001</v>
      </c>
      <c r="E1770" s="112">
        <v>1.0187886521140131E-2</v>
      </c>
    </row>
    <row r="1771" spans="2:5" x14ac:dyDescent="0.35">
      <c r="B1771" s="45" t="s">
        <v>3054</v>
      </c>
      <c r="C1771" s="146">
        <v>127.53965759277339</v>
      </c>
      <c r="D1771" s="112">
        <f t="shared" si="30"/>
        <v>-0.83194063983863287</v>
      </c>
      <c r="E1771" s="112">
        <v>1.0177688512635518E-2</v>
      </c>
    </row>
    <row r="1772" spans="2:5" x14ac:dyDescent="0.35">
      <c r="B1772" s="45" t="s">
        <v>5274</v>
      </c>
      <c r="C1772" s="146">
        <v>758.896484375</v>
      </c>
      <c r="D1772" s="112">
        <f t="shared" si="30"/>
        <v>5.2231221804921688</v>
      </c>
      <c r="E1772" s="112">
        <v>1.0167925582480617E-2</v>
      </c>
    </row>
    <row r="1773" spans="2:5" x14ac:dyDescent="0.35">
      <c r="B1773" s="45" t="s">
        <v>2012</v>
      </c>
      <c r="C1773" s="146">
        <v>121.947868347168</v>
      </c>
      <c r="D1773" s="112">
        <f t="shared" si="30"/>
        <v>-0.13226444387285252</v>
      </c>
      <c r="E1773" s="112">
        <v>1.0167623623939425E-2</v>
      </c>
    </row>
    <row r="1774" spans="2:5" x14ac:dyDescent="0.35">
      <c r="B1774" s="45" t="s">
        <v>1556</v>
      </c>
      <c r="C1774" s="146">
        <v>140.53575134277341</v>
      </c>
      <c r="D1774" s="112">
        <f t="shared" si="30"/>
        <v>-0.45229574117859755</v>
      </c>
      <c r="E1774" s="112">
        <v>1.0165099510598938E-2</v>
      </c>
    </row>
    <row r="1775" spans="2:5" x14ac:dyDescent="0.35">
      <c r="B1775" s="45" t="s">
        <v>4402</v>
      </c>
      <c r="C1775" s="146">
        <v>256.590576171875</v>
      </c>
      <c r="D1775" s="112">
        <f t="shared" si="30"/>
        <v>-0.82796176444301417</v>
      </c>
      <c r="E1775" s="112">
        <v>1.0159431261194982E-2</v>
      </c>
    </row>
    <row r="1776" spans="2:5" x14ac:dyDescent="0.35">
      <c r="B1776" s="45" t="s">
        <v>6203</v>
      </c>
      <c r="C1776" s="146">
        <v>1491.47412109375</v>
      </c>
      <c r="D1776" s="112">
        <f t="shared" si="30"/>
        <v>12.31473058120705</v>
      </c>
      <c r="E1776" s="112">
        <v>1.0155245931796274E-2</v>
      </c>
    </row>
    <row r="1777" spans="2:5" x14ac:dyDescent="0.35">
      <c r="B1777" s="45" t="s">
        <v>2130</v>
      </c>
      <c r="C1777" s="146">
        <v>112.016845703125</v>
      </c>
      <c r="D1777" s="112">
        <f t="shared" si="30"/>
        <v>-0.95402549584409702</v>
      </c>
      <c r="E1777" s="112">
        <v>1.0151066456072081E-2</v>
      </c>
    </row>
    <row r="1778" spans="2:5" x14ac:dyDescent="0.35">
      <c r="B1778" s="45" t="s">
        <v>7593</v>
      </c>
      <c r="C1778" s="146">
        <v>2436.499267578125</v>
      </c>
      <c r="D1778" s="112">
        <f t="shared" si="30"/>
        <v>3.2429729845784685</v>
      </c>
      <c r="E1778" s="112">
        <v>1.0140371429667469E-2</v>
      </c>
    </row>
    <row r="1779" spans="2:5" x14ac:dyDescent="0.35">
      <c r="B1779" s="45" t="s">
        <v>5151</v>
      </c>
      <c r="C1779" s="146">
        <v>574.243408203125</v>
      </c>
      <c r="D1779" s="112">
        <f t="shared" si="30"/>
        <v>-0.19109047807870227</v>
      </c>
      <c r="E1779" s="112">
        <v>1.0122370082508037E-2</v>
      </c>
    </row>
    <row r="1780" spans="2:5" x14ac:dyDescent="0.35">
      <c r="B1780" s="45" t="s">
        <v>5740</v>
      </c>
      <c r="C1780" s="146">
        <v>709.898193359375</v>
      </c>
      <c r="D1780" s="112">
        <f t="shared" si="30"/>
        <v>2.5730972562334853</v>
      </c>
      <c r="E1780" s="112">
        <v>1.0119720014392352E-2</v>
      </c>
    </row>
    <row r="1781" spans="2:5" x14ac:dyDescent="0.35">
      <c r="B1781" s="45" t="s">
        <v>3906</v>
      </c>
      <c r="C1781" s="146">
        <v>198.67866516113281</v>
      </c>
      <c r="D1781" s="112">
        <f t="shared" si="30"/>
        <v>1.1476753443069165</v>
      </c>
      <c r="E1781" s="112">
        <v>1.0112368615854902E-2</v>
      </c>
    </row>
    <row r="1782" spans="2:5" x14ac:dyDescent="0.35">
      <c r="B1782" s="45" t="s">
        <v>2776</v>
      </c>
      <c r="C1782" s="146">
        <v>92.508705139160156</v>
      </c>
      <c r="D1782" s="112">
        <f t="shared" si="30"/>
        <v>-0.95685417458750976</v>
      </c>
      <c r="E1782" s="112">
        <v>1.0101093406248743E-2</v>
      </c>
    </row>
    <row r="1783" spans="2:5" x14ac:dyDescent="0.35">
      <c r="B1783" s="45" t="s">
        <v>6971</v>
      </c>
      <c r="C1783" s="146">
        <v>2144.093994140625</v>
      </c>
      <c r="D1783" s="112">
        <f t="shared" si="30"/>
        <v>9.1947621041780785</v>
      </c>
      <c r="E1783" s="112">
        <v>1.0098095190336045E-2</v>
      </c>
    </row>
    <row r="1784" spans="2:5" x14ac:dyDescent="0.35">
      <c r="B1784" s="45" t="s">
        <v>4298</v>
      </c>
      <c r="C1784" s="146">
        <v>210.31329345703119</v>
      </c>
      <c r="D1784" s="112">
        <f t="shared" si="30"/>
        <v>-0.70910808317456764</v>
      </c>
      <c r="E1784" s="112">
        <v>1.0067927585728239E-2</v>
      </c>
    </row>
    <row r="1785" spans="2:5" x14ac:dyDescent="0.35">
      <c r="B1785" s="45" t="s">
        <v>5716</v>
      </c>
      <c r="C1785" s="146">
        <v>722.99462890625</v>
      </c>
      <c r="D1785" s="112">
        <f t="shared" si="30"/>
        <v>-0.46670261137592423</v>
      </c>
      <c r="E1785" s="112">
        <v>1.0056873524261271E-2</v>
      </c>
    </row>
    <row r="1786" spans="2:5" x14ac:dyDescent="0.35">
      <c r="B1786" s="45" t="s">
        <v>6181</v>
      </c>
      <c r="C1786" s="146">
        <v>1355.706298828125</v>
      </c>
      <c r="D1786" s="112">
        <f t="shared" si="30"/>
        <v>11.907616995460346</v>
      </c>
      <c r="E1786" s="112">
        <v>1.0049982529124341E-2</v>
      </c>
    </row>
    <row r="1787" spans="2:5" x14ac:dyDescent="0.35">
      <c r="B1787" s="45" t="s">
        <v>1851</v>
      </c>
      <c r="C1787" s="146">
        <v>105.031494140625</v>
      </c>
      <c r="D1787" s="112">
        <f t="shared" si="30"/>
        <v>-0.41595159029630385</v>
      </c>
      <c r="E1787" s="112">
        <v>1.0043139291385296E-2</v>
      </c>
    </row>
    <row r="1788" spans="2:5" x14ac:dyDescent="0.35">
      <c r="B1788" s="45" t="s">
        <v>4091</v>
      </c>
      <c r="C1788" s="146">
        <v>179.83354187011719</v>
      </c>
      <c r="D1788" s="112">
        <f t="shared" si="30"/>
        <v>-0.90891289542331311</v>
      </c>
      <c r="E1788" s="112">
        <v>1.0037581690384188E-2</v>
      </c>
    </row>
    <row r="1789" spans="2:5" x14ac:dyDescent="0.35">
      <c r="B1789" s="45" t="s">
        <v>6671</v>
      </c>
      <c r="C1789" s="146">
        <v>1974.302978515625</v>
      </c>
      <c r="D1789" s="112">
        <f t="shared" si="30"/>
        <v>45.847893336143024</v>
      </c>
      <c r="E1789" s="112">
        <v>1.0026392408438726E-2</v>
      </c>
    </row>
    <row r="1790" spans="2:5" x14ac:dyDescent="0.35">
      <c r="B1790" s="45" t="s">
        <v>529</v>
      </c>
      <c r="C1790" s="146">
        <v>42.142833709716797</v>
      </c>
      <c r="D1790" s="112">
        <f t="shared" si="30"/>
        <v>-0.76943811014687691</v>
      </c>
      <c r="E1790" s="112">
        <v>1.0025569050103435E-2</v>
      </c>
    </row>
    <row r="1791" spans="2:5" x14ac:dyDescent="0.35">
      <c r="B1791" s="45" t="s">
        <v>3874</v>
      </c>
      <c r="C1791" s="146">
        <v>182.7831726074219</v>
      </c>
      <c r="D1791" s="112">
        <f t="shared" si="30"/>
        <v>3.5919416599941197E-2</v>
      </c>
      <c r="E1791" s="112">
        <v>1.0020289144123401E-2</v>
      </c>
    </row>
    <row r="1792" spans="2:5" x14ac:dyDescent="0.35">
      <c r="B1792" s="45" t="s">
        <v>4101</v>
      </c>
      <c r="C1792" s="146">
        <v>176.44535827636719</v>
      </c>
      <c r="D1792" s="112">
        <f t="shared" si="30"/>
        <v>-0.50676940424635997</v>
      </c>
      <c r="E1792" s="112">
        <v>1.0016820915163462E-2</v>
      </c>
    </row>
    <row r="1793" spans="2:5" x14ac:dyDescent="0.35">
      <c r="B1793" s="45" t="s">
        <v>4630</v>
      </c>
      <c r="C1793" s="146">
        <v>357.7340087890625</v>
      </c>
      <c r="D1793" s="112">
        <f t="shared" si="30"/>
        <v>1.8815618046357778</v>
      </c>
      <c r="E1793" s="112">
        <v>9.98645393433009E-3</v>
      </c>
    </row>
    <row r="1794" spans="2:5" x14ac:dyDescent="0.35">
      <c r="B1794" s="45" t="s">
        <v>1884</v>
      </c>
      <c r="C1794" s="146">
        <v>124.1458740234375</v>
      </c>
      <c r="D1794" s="112">
        <f t="shared" si="30"/>
        <v>-0.72985038815961911</v>
      </c>
      <c r="E1794" s="112">
        <v>9.9856826013904661E-3</v>
      </c>
    </row>
    <row r="1795" spans="2:5" x14ac:dyDescent="0.35">
      <c r="B1795" s="45" t="s">
        <v>5059</v>
      </c>
      <c r="C1795" s="146">
        <v>459.54489135742188</v>
      </c>
      <c r="D1795" s="112">
        <f t="shared" si="30"/>
        <v>3.1100754441669229</v>
      </c>
      <c r="E1795" s="112">
        <v>9.9810497349553107E-3</v>
      </c>
    </row>
    <row r="1796" spans="2:5" x14ac:dyDescent="0.35">
      <c r="B1796" s="45" t="s">
        <v>1304</v>
      </c>
      <c r="C1796" s="146">
        <v>111.8093566894531</v>
      </c>
      <c r="D1796" s="112">
        <f t="shared" si="30"/>
        <v>-0.52051165574335401</v>
      </c>
      <c r="E1796" s="112">
        <v>9.9753761630506105E-3</v>
      </c>
    </row>
    <row r="1797" spans="2:5" x14ac:dyDescent="0.35">
      <c r="B1797" s="45" t="s">
        <v>4203</v>
      </c>
      <c r="C1797" s="146">
        <v>233.1847229003906</v>
      </c>
      <c r="D1797" s="112">
        <f t="shared" si="30"/>
        <v>1.1435249132269711</v>
      </c>
      <c r="E1797" s="112">
        <v>9.9673012879299642E-3</v>
      </c>
    </row>
    <row r="1798" spans="2:5" x14ac:dyDescent="0.35">
      <c r="B1798" s="45" t="s">
        <v>1854</v>
      </c>
      <c r="C1798" s="146">
        <v>108.7856369018555</v>
      </c>
      <c r="D1798" s="112">
        <f t="shared" si="30"/>
        <v>0.12480168309052557</v>
      </c>
      <c r="E1798" s="112">
        <v>9.9578812089169307E-3</v>
      </c>
    </row>
    <row r="1799" spans="2:5" x14ac:dyDescent="0.35">
      <c r="B1799" s="45" t="s">
        <v>2372</v>
      </c>
      <c r="C1799" s="146">
        <v>96.71539306640625</v>
      </c>
      <c r="D1799" s="112">
        <f t="shared" si="30"/>
        <v>-0.96070696101893271</v>
      </c>
      <c r="E1799" s="112">
        <v>9.9568146319563757E-3</v>
      </c>
    </row>
    <row r="1800" spans="2:5" x14ac:dyDescent="0.35">
      <c r="B1800" s="45" t="s">
        <v>7463</v>
      </c>
      <c r="C1800" s="146">
        <v>2461.387451171875</v>
      </c>
      <c r="D1800" s="112">
        <f t="shared" si="30"/>
        <v>33.492883508153994</v>
      </c>
      <c r="E1800" s="112">
        <v>9.9388667932799653E-3</v>
      </c>
    </row>
    <row r="1801" spans="2:5" x14ac:dyDescent="0.35">
      <c r="B1801" s="45" t="s">
        <v>2698</v>
      </c>
      <c r="C1801" s="146">
        <v>71.359283447265625</v>
      </c>
      <c r="D1801" s="112">
        <f t="shared" ref="D1801:D1864" si="31">(C1801-C1802)/C1802</f>
        <v>-0.92612372424228273</v>
      </c>
      <c r="E1801" s="112">
        <v>9.9322778135362087E-3</v>
      </c>
    </row>
    <row r="1802" spans="2:5" x14ac:dyDescent="0.35">
      <c r="B1802" s="45" t="s">
        <v>5853</v>
      </c>
      <c r="C1802" s="146">
        <v>965.92962646484375</v>
      </c>
      <c r="D1802" s="112">
        <f t="shared" si="31"/>
        <v>3.2210436045350543</v>
      </c>
      <c r="E1802" s="112">
        <v>9.9295522397203403E-3</v>
      </c>
    </row>
    <row r="1803" spans="2:5" x14ac:dyDescent="0.35">
      <c r="B1803" s="45" t="s">
        <v>4354</v>
      </c>
      <c r="C1803" s="146">
        <v>228.83668518066409</v>
      </c>
      <c r="D1803" s="112">
        <f t="shared" si="31"/>
        <v>-0.90172838441879455</v>
      </c>
      <c r="E1803" s="112">
        <v>9.9241255917389519E-3</v>
      </c>
    </row>
    <row r="1804" spans="2:5" x14ac:dyDescent="0.35">
      <c r="B1804" s="45" t="s">
        <v>7819</v>
      </c>
      <c r="C1804" s="146">
        <v>2328.6142578125</v>
      </c>
      <c r="D1804" s="112">
        <f t="shared" si="31"/>
        <v>47.964921182995447</v>
      </c>
      <c r="E1804" s="112">
        <v>9.9221794827269293E-3</v>
      </c>
    </row>
    <row r="1805" spans="2:5" x14ac:dyDescent="0.35">
      <c r="B1805" s="45" t="s">
        <v>710</v>
      </c>
      <c r="C1805" s="146">
        <v>47.556785583496087</v>
      </c>
      <c r="D1805" s="112">
        <f t="shared" si="31"/>
        <v>-0.97889684435700963</v>
      </c>
      <c r="E1805" s="112">
        <v>9.9154866778469741E-3</v>
      </c>
    </row>
    <row r="1806" spans="2:5" x14ac:dyDescent="0.35">
      <c r="B1806" s="45" t="s">
        <v>6732</v>
      </c>
      <c r="C1806" s="146">
        <v>2253.5390625</v>
      </c>
      <c r="D1806" s="112">
        <f t="shared" si="31"/>
        <v>37.646408485215069</v>
      </c>
      <c r="E1806" s="112">
        <v>9.9114804900619323E-3</v>
      </c>
    </row>
    <row r="1807" spans="2:5" x14ac:dyDescent="0.35">
      <c r="B1807" s="45" t="s">
        <v>776</v>
      </c>
      <c r="C1807" s="146">
        <v>58.311733245849609</v>
      </c>
      <c r="D1807" s="112">
        <f t="shared" si="31"/>
        <v>-0.54453959561167742</v>
      </c>
      <c r="E1807" s="112">
        <v>9.9088337873253999E-3</v>
      </c>
    </row>
    <row r="1808" spans="2:5" x14ac:dyDescent="0.35">
      <c r="B1808" s="45" t="s">
        <v>2026</v>
      </c>
      <c r="C1808" s="146">
        <v>128.0281066894531</v>
      </c>
      <c r="D1808" s="112">
        <f t="shared" si="31"/>
        <v>-5.8247680371813965E-2</v>
      </c>
      <c r="E1808" s="112">
        <v>9.9075159689826151E-3</v>
      </c>
    </row>
    <row r="1809" spans="2:5" x14ac:dyDescent="0.35">
      <c r="B1809" s="45" t="s">
        <v>3414</v>
      </c>
      <c r="C1809" s="146">
        <v>135.9466857910156</v>
      </c>
      <c r="D1809" s="112">
        <f t="shared" si="31"/>
        <v>-0.14801649038222012</v>
      </c>
      <c r="E1809" s="112">
        <v>9.9057890755769838E-3</v>
      </c>
    </row>
    <row r="1810" spans="2:5" x14ac:dyDescent="0.35">
      <c r="B1810" s="45" t="s">
        <v>3160</v>
      </c>
      <c r="C1810" s="146">
        <v>159.56492614746091</v>
      </c>
      <c r="D1810" s="112">
        <f t="shared" si="31"/>
        <v>0.95318408460596848</v>
      </c>
      <c r="E1810" s="112">
        <v>9.8867479855615798E-3</v>
      </c>
    </row>
    <row r="1811" spans="2:5" x14ac:dyDescent="0.35">
      <c r="B1811" s="45" t="s">
        <v>2726</v>
      </c>
      <c r="C1811" s="146">
        <v>81.694770812988281</v>
      </c>
      <c r="D1811" s="112">
        <f t="shared" si="31"/>
        <v>-0.73699603849542605</v>
      </c>
      <c r="E1811" s="112">
        <v>9.8583798633735606E-3</v>
      </c>
    </row>
    <row r="1812" spans="2:5" x14ac:dyDescent="0.35">
      <c r="B1812" s="45" t="s">
        <v>4479</v>
      </c>
      <c r="C1812" s="146">
        <v>310.621826171875</v>
      </c>
      <c r="D1812" s="112">
        <f t="shared" si="31"/>
        <v>-0.74218018755918347</v>
      </c>
      <c r="E1812" s="112">
        <v>9.8571252110182406E-3</v>
      </c>
    </row>
    <row r="1813" spans="2:5" x14ac:dyDescent="0.35">
      <c r="B1813" s="45" t="s">
        <v>5989</v>
      </c>
      <c r="C1813" s="146">
        <v>1204.802001953125</v>
      </c>
      <c r="D1813" s="112">
        <f t="shared" si="31"/>
        <v>5.420392018596865</v>
      </c>
      <c r="E1813" s="112">
        <v>9.8561300508215651E-3</v>
      </c>
    </row>
    <row r="1814" spans="2:5" x14ac:dyDescent="0.35">
      <c r="B1814" s="45" t="s">
        <v>4124</v>
      </c>
      <c r="C1814" s="146">
        <v>187.65240478515619</v>
      </c>
      <c r="D1814" s="112">
        <f t="shared" si="31"/>
        <v>-0.73088472182626396</v>
      </c>
      <c r="E1814" s="112">
        <v>9.8177736148595072E-3</v>
      </c>
    </row>
    <row r="1815" spans="2:5" x14ac:dyDescent="0.35">
      <c r="B1815" s="45" t="s">
        <v>5503</v>
      </c>
      <c r="C1815" s="146">
        <v>697.29376220703125</v>
      </c>
      <c r="D1815" s="112">
        <f t="shared" si="31"/>
        <v>-0.60508932350355149</v>
      </c>
      <c r="E1815" s="112">
        <v>9.7937377990390019E-3</v>
      </c>
    </row>
    <row r="1816" spans="2:5" x14ac:dyDescent="0.35">
      <c r="B1816" s="45" t="s">
        <v>6486</v>
      </c>
      <c r="C1816" s="146">
        <v>1765.699951171875</v>
      </c>
      <c r="D1816" s="112">
        <f t="shared" si="31"/>
        <v>0.48895559716072834</v>
      </c>
      <c r="E1816" s="112">
        <v>9.7930549655531121E-3</v>
      </c>
    </row>
    <row r="1817" spans="2:5" x14ac:dyDescent="0.35">
      <c r="B1817" s="45" t="s">
        <v>6029</v>
      </c>
      <c r="C1817" s="146">
        <v>1185.86474609375</v>
      </c>
      <c r="D1817" s="112">
        <f t="shared" si="31"/>
        <v>-1.6077732521247494E-2</v>
      </c>
      <c r="E1817" s="112">
        <v>9.787804945740405E-3</v>
      </c>
    </row>
    <row r="1818" spans="2:5" x14ac:dyDescent="0.35">
      <c r="B1818" s="45" t="s">
        <v>6006</v>
      </c>
      <c r="C1818" s="146">
        <v>1205.242309570312</v>
      </c>
      <c r="D1818" s="112">
        <f t="shared" si="31"/>
        <v>-0.52393056157740381</v>
      </c>
      <c r="E1818" s="112">
        <v>9.778131688344658E-3</v>
      </c>
    </row>
    <row r="1819" spans="2:5" x14ac:dyDescent="0.35">
      <c r="B1819" s="45" t="s">
        <v>7469</v>
      </c>
      <c r="C1819" s="146">
        <v>2531.65234375</v>
      </c>
      <c r="D1819" s="112">
        <f t="shared" si="31"/>
        <v>10.275354216960483</v>
      </c>
      <c r="E1819" s="112">
        <v>9.7763693012889348E-3</v>
      </c>
    </row>
    <row r="1820" spans="2:5" x14ac:dyDescent="0.35">
      <c r="B1820" s="45" t="s">
        <v>4225</v>
      </c>
      <c r="C1820" s="146">
        <v>224.52973937988281</v>
      </c>
      <c r="D1820" s="112">
        <f t="shared" si="31"/>
        <v>-0.71880863973360509</v>
      </c>
      <c r="E1820" s="112">
        <v>9.7702472584312618E-3</v>
      </c>
    </row>
    <row r="1821" spans="2:5" x14ac:dyDescent="0.35">
      <c r="B1821" s="45" t="s">
        <v>5804</v>
      </c>
      <c r="C1821" s="146">
        <v>798.49444580078125</v>
      </c>
      <c r="D1821" s="112">
        <f t="shared" si="31"/>
        <v>6.5258082583349033</v>
      </c>
      <c r="E1821" s="112">
        <v>9.7613750595859985E-3</v>
      </c>
    </row>
    <row r="1822" spans="2:5" x14ac:dyDescent="0.35">
      <c r="B1822" s="45" t="s">
        <v>2168</v>
      </c>
      <c r="C1822" s="146">
        <v>106.1008224487305</v>
      </c>
      <c r="D1822" s="112">
        <f t="shared" si="31"/>
        <v>-0.11493193772723162</v>
      </c>
      <c r="E1822" s="112">
        <v>9.7548019426252075E-3</v>
      </c>
    </row>
    <row r="1823" spans="2:5" x14ac:dyDescent="0.35">
      <c r="B1823" s="45" t="s">
        <v>1835</v>
      </c>
      <c r="C1823" s="146">
        <v>119.8787155151367</v>
      </c>
      <c r="D1823" s="112">
        <f t="shared" si="31"/>
        <v>-0.94835159239973343</v>
      </c>
      <c r="E1823" s="112">
        <v>9.747600741851898E-3</v>
      </c>
    </row>
    <row r="1824" spans="2:5" x14ac:dyDescent="0.35">
      <c r="B1824" s="45" t="s">
        <v>7811</v>
      </c>
      <c r="C1824" s="146">
        <v>2321.053466796875</v>
      </c>
      <c r="D1824" s="112">
        <f t="shared" si="31"/>
        <v>21.464990147825443</v>
      </c>
      <c r="E1824" s="112">
        <v>9.738894187570497E-3</v>
      </c>
    </row>
    <row r="1825" spans="2:5" x14ac:dyDescent="0.35">
      <c r="B1825" s="45" t="s">
        <v>2189</v>
      </c>
      <c r="C1825" s="146">
        <v>103.3186950683594</v>
      </c>
      <c r="D1825" s="112">
        <f t="shared" si="31"/>
        <v>-0.94597446666344531</v>
      </c>
      <c r="E1825" s="112">
        <v>9.7308458201479358E-3</v>
      </c>
    </row>
    <row r="1826" spans="2:5" x14ac:dyDescent="0.35">
      <c r="B1826" s="45" t="s">
        <v>6430</v>
      </c>
      <c r="C1826" s="146">
        <v>1912.404907226562</v>
      </c>
      <c r="D1826" s="112">
        <f t="shared" si="31"/>
        <v>1.5557448920938064</v>
      </c>
      <c r="E1826" s="112">
        <v>9.7301703018274777E-3</v>
      </c>
    </row>
    <row r="1827" spans="2:5" x14ac:dyDescent="0.35">
      <c r="B1827" s="45" t="s">
        <v>5777</v>
      </c>
      <c r="C1827" s="146">
        <v>748.27691650390625</v>
      </c>
      <c r="D1827" s="112">
        <f t="shared" si="31"/>
        <v>-0.5255795970926227</v>
      </c>
      <c r="E1827" s="112">
        <v>9.714110452286321E-3</v>
      </c>
    </row>
    <row r="1828" spans="2:5" x14ac:dyDescent="0.35">
      <c r="B1828" s="45" t="s">
        <v>6252</v>
      </c>
      <c r="C1828" s="146">
        <v>1577.244384765625</v>
      </c>
      <c r="D1828" s="112">
        <f t="shared" si="31"/>
        <v>10.353500533920366</v>
      </c>
      <c r="E1828" s="112">
        <v>9.7131307548975147E-3</v>
      </c>
    </row>
    <row r="1829" spans="2:5" x14ac:dyDescent="0.35">
      <c r="B1829" s="45" t="s">
        <v>3376</v>
      </c>
      <c r="C1829" s="146">
        <v>138.9214172363281</v>
      </c>
      <c r="D1829" s="112">
        <f t="shared" si="31"/>
        <v>0.89103304256507454</v>
      </c>
      <c r="E1829" s="112">
        <v>9.6919561155963639E-3</v>
      </c>
    </row>
    <row r="1830" spans="2:5" x14ac:dyDescent="0.35">
      <c r="B1830" s="45" t="s">
        <v>978</v>
      </c>
      <c r="C1830" s="146">
        <v>73.463241577148438</v>
      </c>
      <c r="D1830" s="112">
        <f t="shared" si="31"/>
        <v>-0.95330650212665724</v>
      </c>
      <c r="E1830" s="112">
        <v>9.6821322480593001E-3</v>
      </c>
    </row>
    <row r="1831" spans="2:5" x14ac:dyDescent="0.35">
      <c r="B1831" s="45" t="s">
        <v>6155</v>
      </c>
      <c r="C1831" s="146">
        <v>1573.307739257812</v>
      </c>
      <c r="D1831" s="112">
        <f t="shared" si="31"/>
        <v>-0.28079238778808702</v>
      </c>
      <c r="E1831" s="112">
        <v>9.6819039137485147E-3</v>
      </c>
    </row>
    <row r="1832" spans="2:5" x14ac:dyDescent="0.35">
      <c r="B1832" s="45" t="s">
        <v>6837</v>
      </c>
      <c r="C1832" s="146">
        <v>2187.55712890625</v>
      </c>
      <c r="D1832" s="112">
        <f t="shared" si="31"/>
        <v>48.444626938806195</v>
      </c>
      <c r="E1832" s="112">
        <v>9.6772103437376567E-3</v>
      </c>
    </row>
    <row r="1833" spans="2:5" x14ac:dyDescent="0.35">
      <c r="B1833" s="45" t="s">
        <v>615</v>
      </c>
      <c r="C1833" s="146">
        <v>44.242565155029297</v>
      </c>
      <c r="D1833" s="112">
        <f t="shared" si="31"/>
        <v>-0.9811532308341353</v>
      </c>
      <c r="E1833" s="112">
        <v>9.6699302837349784E-3</v>
      </c>
    </row>
    <row r="1834" spans="2:5" x14ac:dyDescent="0.35">
      <c r="B1834" s="45" t="s">
        <v>7106</v>
      </c>
      <c r="C1834" s="146">
        <v>2347.488037109375</v>
      </c>
      <c r="D1834" s="112">
        <f t="shared" si="31"/>
        <v>3.656951034397542</v>
      </c>
      <c r="E1834" s="112">
        <v>9.6647464930904523E-3</v>
      </c>
    </row>
    <row r="1835" spans="2:5" x14ac:dyDescent="0.35">
      <c r="B1835" s="45" t="s">
        <v>4912</v>
      </c>
      <c r="C1835" s="146">
        <v>504.08261108398438</v>
      </c>
      <c r="D1835" s="112">
        <f t="shared" si="31"/>
        <v>5.3007111663366331</v>
      </c>
      <c r="E1835" s="112">
        <v>9.6644358150945811E-3</v>
      </c>
    </row>
    <row r="1836" spans="2:5" x14ac:dyDescent="0.35">
      <c r="B1836" s="45" t="s">
        <v>2716</v>
      </c>
      <c r="C1836" s="146">
        <v>80.004081726074219</v>
      </c>
      <c r="D1836" s="112">
        <f t="shared" si="31"/>
        <v>-0.96312308833442306</v>
      </c>
      <c r="E1836" s="112">
        <v>9.6618045844250322E-3</v>
      </c>
    </row>
    <row r="1837" spans="2:5" x14ac:dyDescent="0.35">
      <c r="B1837" s="45" t="s">
        <v>6999</v>
      </c>
      <c r="C1837" s="146">
        <v>2169.48974609375</v>
      </c>
      <c r="D1837" s="112">
        <f t="shared" si="31"/>
        <v>-0.15594889130211984</v>
      </c>
      <c r="E1837" s="112">
        <v>9.6502844183725244E-3</v>
      </c>
    </row>
    <row r="1838" spans="2:5" x14ac:dyDescent="0.35">
      <c r="B1838" s="45" t="s">
        <v>7338</v>
      </c>
      <c r="C1838" s="146">
        <v>2570.329833984375</v>
      </c>
      <c r="D1838" s="112">
        <f t="shared" si="31"/>
        <v>3.8995403221584266</v>
      </c>
      <c r="E1838" s="112">
        <v>9.6478838391064834E-3</v>
      </c>
    </row>
    <row r="1839" spans="2:5" x14ac:dyDescent="0.35">
      <c r="B1839" s="45" t="s">
        <v>5144</v>
      </c>
      <c r="C1839" s="146">
        <v>524.6063232421875</v>
      </c>
      <c r="D1839" s="112">
        <f t="shared" si="31"/>
        <v>-0.71652730739281911</v>
      </c>
      <c r="E1839" s="112">
        <v>9.640933547404017E-3</v>
      </c>
    </row>
    <row r="1840" spans="2:5" x14ac:dyDescent="0.35">
      <c r="B1840" s="45" t="s">
        <v>6460</v>
      </c>
      <c r="C1840" s="146">
        <v>1850.641479492188</v>
      </c>
      <c r="D1840" s="112">
        <f t="shared" si="31"/>
        <v>-0.21275830203501045</v>
      </c>
      <c r="E1840" s="112">
        <v>9.6379570922076625E-3</v>
      </c>
    </row>
    <row r="1841" spans="2:5" x14ac:dyDescent="0.35">
      <c r="B1841" s="45" t="s">
        <v>7195</v>
      </c>
      <c r="C1841" s="146">
        <v>2350.7919921875</v>
      </c>
      <c r="D1841" s="112">
        <f t="shared" si="31"/>
        <v>-0.11869549076706677</v>
      </c>
      <c r="E1841" s="112">
        <v>9.634093197793344E-3</v>
      </c>
    </row>
    <row r="1842" spans="2:5" x14ac:dyDescent="0.35">
      <c r="B1842" s="45" t="s">
        <v>7623</v>
      </c>
      <c r="C1842" s="146">
        <v>2667.400390625</v>
      </c>
      <c r="D1842" s="112">
        <f t="shared" si="31"/>
        <v>3.450013939804077</v>
      </c>
      <c r="E1842" s="112">
        <v>9.6250857319964654E-3</v>
      </c>
    </row>
    <row r="1843" spans="2:5" x14ac:dyDescent="0.35">
      <c r="B1843" s="45" t="s">
        <v>5207</v>
      </c>
      <c r="C1843" s="146">
        <v>599.4139404296875</v>
      </c>
      <c r="D1843" s="112">
        <f t="shared" si="31"/>
        <v>2.1003445854016731</v>
      </c>
      <c r="E1843" s="112">
        <v>9.6228152103458395E-3</v>
      </c>
    </row>
    <row r="1844" spans="2:5" x14ac:dyDescent="0.35">
      <c r="B1844" s="45" t="s">
        <v>3936</v>
      </c>
      <c r="C1844" s="146">
        <v>193.33784484863281</v>
      </c>
      <c r="D1844" s="112">
        <f t="shared" si="31"/>
        <v>-0.83891487065732395</v>
      </c>
      <c r="E1844" s="112">
        <v>9.617212703150968E-3</v>
      </c>
    </row>
    <row r="1845" spans="2:5" x14ac:dyDescent="0.35">
      <c r="B1845" s="45" t="s">
        <v>5983</v>
      </c>
      <c r="C1845" s="146">
        <v>1200.221557617188</v>
      </c>
      <c r="D1845" s="112">
        <f t="shared" si="31"/>
        <v>-0.2137684902701977</v>
      </c>
      <c r="E1845" s="112">
        <v>9.5945322081546717E-3</v>
      </c>
    </row>
    <row r="1846" spans="2:5" x14ac:dyDescent="0.35">
      <c r="B1846" s="45" t="s">
        <v>6304</v>
      </c>
      <c r="C1846" s="146">
        <v>1526.5498046875</v>
      </c>
      <c r="D1846" s="112">
        <f t="shared" si="31"/>
        <v>6.8747594531147671</v>
      </c>
      <c r="E1846" s="112">
        <v>9.5917503680968425E-3</v>
      </c>
    </row>
    <row r="1847" spans="2:5" x14ac:dyDescent="0.35">
      <c r="B1847" s="45" t="s">
        <v>3921</v>
      </c>
      <c r="C1847" s="146">
        <v>193.853515625</v>
      </c>
      <c r="D1847" s="112">
        <f t="shared" si="31"/>
        <v>-0.72952174912384637</v>
      </c>
      <c r="E1847" s="112">
        <v>9.5916252201459981E-3</v>
      </c>
    </row>
    <row r="1848" spans="2:5" x14ac:dyDescent="0.35">
      <c r="B1848" s="45" t="s">
        <v>5741</v>
      </c>
      <c r="C1848" s="146">
        <v>716.70648193359375</v>
      </c>
      <c r="D1848" s="112">
        <f t="shared" si="31"/>
        <v>5.6495418236675174</v>
      </c>
      <c r="E1848" s="112">
        <v>9.5905140172291709E-3</v>
      </c>
    </row>
    <row r="1849" spans="2:5" x14ac:dyDescent="0.35">
      <c r="B1849" s="45" t="s">
        <v>2391</v>
      </c>
      <c r="C1849" s="146">
        <v>107.7828369140625</v>
      </c>
      <c r="D1849" s="112">
        <f t="shared" si="31"/>
        <v>0.24131579204030748</v>
      </c>
      <c r="E1849" s="112">
        <v>9.5879075664684742E-3</v>
      </c>
    </row>
    <row r="1850" spans="2:5" x14ac:dyDescent="0.35">
      <c r="B1850" s="45" t="s">
        <v>2615</v>
      </c>
      <c r="C1850" s="146">
        <v>86.829505920410156</v>
      </c>
      <c r="D1850" s="112">
        <f t="shared" si="31"/>
        <v>-0.82476680928287849</v>
      </c>
      <c r="E1850" s="112">
        <v>9.5876486105494121E-3</v>
      </c>
    </row>
    <row r="1851" spans="2:5" x14ac:dyDescent="0.35">
      <c r="B1851" s="45" t="s">
        <v>5067</v>
      </c>
      <c r="C1851" s="146">
        <v>495.50833129882813</v>
      </c>
      <c r="D1851" s="112">
        <f t="shared" si="31"/>
        <v>-0.6806621054282822</v>
      </c>
      <c r="E1851" s="112">
        <v>9.5866735295539272E-3</v>
      </c>
    </row>
    <row r="1852" spans="2:5" x14ac:dyDescent="0.35">
      <c r="B1852" s="45" t="s">
        <v>6307</v>
      </c>
      <c r="C1852" s="146">
        <v>1551.674072265625</v>
      </c>
      <c r="D1852" s="112">
        <f t="shared" si="31"/>
        <v>18.211098665658099</v>
      </c>
      <c r="E1852" s="112">
        <v>9.5815347801817795E-3</v>
      </c>
    </row>
    <row r="1853" spans="2:5" x14ac:dyDescent="0.35">
      <c r="B1853" s="45" t="s">
        <v>2717</v>
      </c>
      <c r="C1853" s="146">
        <v>80.769668579101563</v>
      </c>
      <c r="D1853" s="112">
        <f t="shared" si="31"/>
        <v>-0.32259589876078287</v>
      </c>
      <c r="E1853" s="112">
        <v>9.5693474196558454E-3</v>
      </c>
    </row>
    <row r="1854" spans="2:5" x14ac:dyDescent="0.35">
      <c r="B1854" s="45" t="s">
        <v>2537</v>
      </c>
      <c r="C1854" s="146">
        <v>119.2341003417969</v>
      </c>
      <c r="D1854" s="112">
        <f t="shared" si="31"/>
        <v>-0.93891786591251014</v>
      </c>
      <c r="E1854" s="112">
        <v>9.5682634271771708E-3</v>
      </c>
    </row>
    <row r="1855" spans="2:5" x14ac:dyDescent="0.35">
      <c r="B1855" s="45" t="s">
        <v>6435</v>
      </c>
      <c r="C1855" s="146">
        <v>1952.029052734375</v>
      </c>
      <c r="D1855" s="112">
        <f t="shared" si="31"/>
        <v>1.5975591164802481</v>
      </c>
      <c r="E1855" s="112">
        <v>9.5570979165502407E-3</v>
      </c>
    </row>
    <row r="1856" spans="2:5" x14ac:dyDescent="0.35">
      <c r="B1856" s="45" t="s">
        <v>5780</v>
      </c>
      <c r="C1856" s="146">
        <v>751.48590087890625</v>
      </c>
      <c r="D1856" s="112">
        <f t="shared" si="31"/>
        <v>7.6243913817342026</v>
      </c>
      <c r="E1856" s="112">
        <v>9.5544203215183303E-3</v>
      </c>
    </row>
    <row r="1857" spans="2:5" x14ac:dyDescent="0.35">
      <c r="B1857" s="45" t="s">
        <v>2608</v>
      </c>
      <c r="C1857" s="146">
        <v>87.13494873046875</v>
      </c>
      <c r="D1857" s="112">
        <f t="shared" si="31"/>
        <v>-0.96355101431816381</v>
      </c>
      <c r="E1857" s="112">
        <v>9.5539867031077617E-3</v>
      </c>
    </row>
    <row r="1858" spans="2:5" x14ac:dyDescent="0.35">
      <c r="B1858" s="45" t="s">
        <v>7981</v>
      </c>
      <c r="C1858" s="146">
        <v>2390.60009765625</v>
      </c>
      <c r="D1858" s="112">
        <f t="shared" si="31"/>
        <v>2.0023548126176256</v>
      </c>
      <c r="E1858" s="112">
        <v>9.5439601588893589E-3</v>
      </c>
    </row>
    <row r="1859" spans="2:5" x14ac:dyDescent="0.35">
      <c r="B1859" s="45" t="s">
        <v>5661</v>
      </c>
      <c r="C1859" s="146">
        <v>796.24169921875</v>
      </c>
      <c r="D1859" s="112">
        <f t="shared" si="31"/>
        <v>12.525945542917745</v>
      </c>
      <c r="E1859" s="112">
        <v>9.5413929704766028E-3</v>
      </c>
    </row>
    <row r="1860" spans="2:5" x14ac:dyDescent="0.35">
      <c r="B1860" s="45" t="s">
        <v>777</v>
      </c>
      <c r="C1860" s="146">
        <v>58.867729187011719</v>
      </c>
      <c r="D1860" s="112">
        <f t="shared" si="31"/>
        <v>-0.51385752017725617</v>
      </c>
      <c r="E1860" s="112">
        <v>9.5348896390707594E-3</v>
      </c>
    </row>
    <row r="1861" spans="2:5" x14ac:dyDescent="0.35">
      <c r="B1861" s="45" t="s">
        <v>1935</v>
      </c>
      <c r="C1861" s="146">
        <v>121.0915145874023</v>
      </c>
      <c r="D1861" s="112">
        <f t="shared" si="31"/>
        <v>-0.94488938576086556</v>
      </c>
      <c r="E1861" s="112">
        <v>9.5192451109250998E-3</v>
      </c>
    </row>
    <row r="1862" spans="2:5" x14ac:dyDescent="0.35">
      <c r="B1862" s="45" t="s">
        <v>7531</v>
      </c>
      <c r="C1862" s="146">
        <v>2197.244873046875</v>
      </c>
      <c r="D1862" s="112">
        <f t="shared" si="31"/>
        <v>-2.0860225933197012E-2</v>
      </c>
      <c r="E1862" s="112">
        <v>9.5169180368838337E-3</v>
      </c>
    </row>
    <row r="1863" spans="2:5" x14ac:dyDescent="0.35">
      <c r="B1863" s="45" t="s">
        <v>7521</v>
      </c>
      <c r="C1863" s="146">
        <v>2244.056396484375</v>
      </c>
      <c r="D1863" s="112">
        <f t="shared" si="31"/>
        <v>2.02348295316756</v>
      </c>
      <c r="E1863" s="112">
        <v>9.5130849536267728E-3</v>
      </c>
    </row>
    <row r="1864" spans="2:5" x14ac:dyDescent="0.35">
      <c r="B1864" s="45" t="s">
        <v>5564</v>
      </c>
      <c r="C1864" s="146">
        <v>742.20904541015625</v>
      </c>
      <c r="D1864" s="112">
        <f t="shared" si="31"/>
        <v>-0.65875335105145261</v>
      </c>
      <c r="E1864" s="112">
        <v>9.4874119494769531E-3</v>
      </c>
    </row>
    <row r="1865" spans="2:5" x14ac:dyDescent="0.35">
      <c r="B1865" s="45" t="s">
        <v>7545</v>
      </c>
      <c r="C1865" s="146">
        <v>2174.992919921875</v>
      </c>
      <c r="D1865" s="112">
        <f t="shared" ref="D1865:D1928" si="32">(C1865-C1866)/C1866</f>
        <v>45.129965385617076</v>
      </c>
      <c r="E1865" s="112">
        <v>9.4802249989716838E-3</v>
      </c>
    </row>
    <row r="1866" spans="2:5" x14ac:dyDescent="0.35">
      <c r="B1866" s="45" t="s">
        <v>576</v>
      </c>
      <c r="C1866" s="146">
        <v>47.149242401123047</v>
      </c>
      <c r="D1866" s="112">
        <f t="shared" si="32"/>
        <v>-0.97689072241226016</v>
      </c>
      <c r="E1866" s="112">
        <v>9.4765858580067187E-3</v>
      </c>
    </row>
    <row r="1867" spans="2:5" x14ac:dyDescent="0.35">
      <c r="B1867" s="45" t="s">
        <v>6620</v>
      </c>
      <c r="C1867" s="146">
        <v>2040.273315429688</v>
      </c>
      <c r="D1867" s="112">
        <f t="shared" si="32"/>
        <v>12.068316177534181</v>
      </c>
      <c r="E1867" s="112">
        <v>9.4755509320754907E-3</v>
      </c>
    </row>
    <row r="1868" spans="2:5" x14ac:dyDescent="0.35">
      <c r="B1868" s="45" t="s">
        <v>3658</v>
      </c>
      <c r="C1868" s="146">
        <v>156.1236572265625</v>
      </c>
      <c r="D1868" s="112">
        <f t="shared" si="32"/>
        <v>1.8670178149739372</v>
      </c>
      <c r="E1868" s="112">
        <v>9.4709554570590656E-3</v>
      </c>
    </row>
    <row r="1869" spans="2:5" x14ac:dyDescent="0.35">
      <c r="B1869" s="45" t="s">
        <v>745</v>
      </c>
      <c r="C1869" s="146">
        <v>54.455070495605469</v>
      </c>
      <c r="D1869" s="112">
        <f t="shared" si="32"/>
        <v>-0.93187477894607595</v>
      </c>
      <c r="E1869" s="112">
        <v>9.455671642191979E-3</v>
      </c>
    </row>
    <row r="1870" spans="2:5" x14ac:dyDescent="0.35">
      <c r="B1870" s="45" t="s">
        <v>5624</v>
      </c>
      <c r="C1870" s="146">
        <v>799.337890625</v>
      </c>
      <c r="D1870" s="112">
        <f t="shared" si="32"/>
        <v>6.0382511899166955</v>
      </c>
      <c r="E1870" s="112">
        <v>9.4492267469106876E-3</v>
      </c>
    </row>
    <row r="1871" spans="2:5" x14ac:dyDescent="0.35">
      <c r="B1871" s="45" t="s">
        <v>1755</v>
      </c>
      <c r="C1871" s="146">
        <v>113.5705261230469</v>
      </c>
      <c r="D1871" s="112">
        <f t="shared" si="32"/>
        <v>-0.94552449949006601</v>
      </c>
      <c r="E1871" s="112">
        <v>9.4430861709586776E-3</v>
      </c>
    </row>
    <row r="1872" spans="2:5" x14ac:dyDescent="0.35">
      <c r="B1872" s="45" t="s">
        <v>8028</v>
      </c>
      <c r="C1872" s="146">
        <v>2084.800048828125</v>
      </c>
      <c r="D1872" s="112">
        <f t="shared" si="32"/>
        <v>42.263606969955376</v>
      </c>
      <c r="E1872" s="112">
        <v>9.441727370831432E-3</v>
      </c>
    </row>
    <row r="1873" spans="2:5" x14ac:dyDescent="0.35">
      <c r="B1873" s="45" t="s">
        <v>713</v>
      </c>
      <c r="C1873" s="146">
        <v>48.188308715820313</v>
      </c>
      <c r="D1873" s="112">
        <f t="shared" si="32"/>
        <v>-0.97808586594494185</v>
      </c>
      <c r="E1873" s="112">
        <v>9.4414918695068066E-3</v>
      </c>
    </row>
    <row r="1874" spans="2:5" x14ac:dyDescent="0.35">
      <c r="B1874" s="45" t="s">
        <v>6735</v>
      </c>
      <c r="C1874" s="146">
        <v>2198.960205078125</v>
      </c>
      <c r="D1874" s="112">
        <f t="shared" si="32"/>
        <v>4.8104784281672321</v>
      </c>
      <c r="E1874" s="112">
        <v>9.434752061498481E-3</v>
      </c>
    </row>
    <row r="1875" spans="2:5" x14ac:dyDescent="0.35">
      <c r="B1875" s="45" t="s">
        <v>4820</v>
      </c>
      <c r="C1875" s="146">
        <v>378.44735717773438</v>
      </c>
      <c r="D1875" s="112">
        <f t="shared" si="32"/>
        <v>1.183761786995511</v>
      </c>
      <c r="E1875" s="112">
        <v>9.422882051339657E-3</v>
      </c>
    </row>
    <row r="1876" spans="2:5" x14ac:dyDescent="0.35">
      <c r="B1876" s="45" t="s">
        <v>3218</v>
      </c>
      <c r="C1876" s="146">
        <v>173.3006591796875</v>
      </c>
      <c r="D1876" s="112">
        <f t="shared" si="32"/>
        <v>0.74741040919727264</v>
      </c>
      <c r="E1876" s="112">
        <v>9.4205744564005468E-3</v>
      </c>
    </row>
    <row r="1877" spans="2:5" x14ac:dyDescent="0.35">
      <c r="B1877" s="45" t="s">
        <v>2810</v>
      </c>
      <c r="C1877" s="146">
        <v>99.175704956054688</v>
      </c>
      <c r="D1877" s="112">
        <f t="shared" si="32"/>
        <v>-0.91832783120460926</v>
      </c>
      <c r="E1877" s="112">
        <v>9.415427522500356E-3</v>
      </c>
    </row>
    <row r="1878" spans="2:5" x14ac:dyDescent="0.35">
      <c r="B1878" s="45" t="s">
        <v>5998</v>
      </c>
      <c r="C1878" s="146">
        <v>1214.314575195312</v>
      </c>
      <c r="D1878" s="112">
        <f t="shared" si="32"/>
        <v>8.0750180687705715</v>
      </c>
      <c r="E1878" s="112">
        <v>9.4082697755748981E-3</v>
      </c>
    </row>
    <row r="1879" spans="2:5" x14ac:dyDescent="0.35">
      <c r="B1879" s="45" t="s">
        <v>3335</v>
      </c>
      <c r="C1879" s="146">
        <v>133.8085021972656</v>
      </c>
      <c r="D1879" s="112">
        <f t="shared" si="32"/>
        <v>0.66483222531506247</v>
      </c>
      <c r="E1879" s="112">
        <v>9.4051659578754578E-3</v>
      </c>
    </row>
    <row r="1880" spans="2:5" x14ac:dyDescent="0.35">
      <c r="B1880" s="45" t="s">
        <v>2655</v>
      </c>
      <c r="C1880" s="146">
        <v>80.373565673828125</v>
      </c>
      <c r="D1880" s="112">
        <f t="shared" si="32"/>
        <v>-0.9233031906126179</v>
      </c>
      <c r="E1880" s="112">
        <v>9.4043304436560848E-3</v>
      </c>
    </row>
    <row r="1881" spans="2:5" x14ac:dyDescent="0.35">
      <c r="B1881" s="45" t="s">
        <v>5929</v>
      </c>
      <c r="C1881" s="146">
        <v>1047.938842773438</v>
      </c>
      <c r="D1881" s="112">
        <f t="shared" si="32"/>
        <v>6.4519707362635295</v>
      </c>
      <c r="E1881" s="112">
        <v>9.3987135000898302E-3</v>
      </c>
    </row>
    <row r="1882" spans="2:5" x14ac:dyDescent="0.35">
      <c r="B1882" s="45" t="s">
        <v>1492</v>
      </c>
      <c r="C1882" s="146">
        <v>140.625732421875</v>
      </c>
      <c r="D1882" s="112">
        <f t="shared" si="32"/>
        <v>-0.89867880310034209</v>
      </c>
      <c r="E1882" s="112">
        <v>9.3882696463328131E-3</v>
      </c>
    </row>
    <row r="1883" spans="2:5" x14ac:dyDescent="0.35">
      <c r="B1883" s="45" t="s">
        <v>6088</v>
      </c>
      <c r="C1883" s="146">
        <v>1387.920166015625</v>
      </c>
      <c r="D1883" s="112">
        <f t="shared" si="32"/>
        <v>0.9192277473886451</v>
      </c>
      <c r="E1883" s="112">
        <v>9.3842972066388395E-3</v>
      </c>
    </row>
    <row r="1884" spans="2:5" x14ac:dyDescent="0.35">
      <c r="B1884" s="45" t="s">
        <v>5333</v>
      </c>
      <c r="C1884" s="146">
        <v>723.16595458984375</v>
      </c>
      <c r="D1884" s="112">
        <f t="shared" si="32"/>
        <v>1.1879372848055785</v>
      </c>
      <c r="E1884" s="112">
        <v>9.3800215125837364E-3</v>
      </c>
    </row>
    <row r="1885" spans="2:5" x14ac:dyDescent="0.35">
      <c r="B1885" s="45" t="s">
        <v>4582</v>
      </c>
      <c r="C1885" s="146">
        <v>330.52407836914063</v>
      </c>
      <c r="D1885" s="112">
        <f t="shared" si="32"/>
        <v>2.8704370380217648</v>
      </c>
      <c r="E1885" s="112">
        <v>9.3779228830451634E-3</v>
      </c>
    </row>
    <row r="1886" spans="2:5" x14ac:dyDescent="0.35">
      <c r="B1886" s="45" t="s">
        <v>1120</v>
      </c>
      <c r="C1886" s="146">
        <v>85.3970947265625</v>
      </c>
      <c r="D1886" s="112">
        <f t="shared" si="32"/>
        <v>-0.94306344178663337</v>
      </c>
      <c r="E1886" s="112">
        <v>9.3706934659445983E-3</v>
      </c>
    </row>
    <row r="1887" spans="2:5" x14ac:dyDescent="0.35">
      <c r="B1887" s="45" t="s">
        <v>6302</v>
      </c>
      <c r="C1887" s="146">
        <v>1499.864013671875</v>
      </c>
      <c r="D1887" s="112">
        <f t="shared" si="32"/>
        <v>14.714886066178805</v>
      </c>
      <c r="E1887" s="112">
        <v>9.3700509643364661E-3</v>
      </c>
    </row>
    <row r="1888" spans="2:5" x14ac:dyDescent="0.35">
      <c r="B1888" s="45" t="s">
        <v>2587</v>
      </c>
      <c r="C1888" s="146">
        <v>95.442245483398438</v>
      </c>
      <c r="D1888" s="112">
        <f t="shared" si="32"/>
        <v>-0.80852066557840641</v>
      </c>
      <c r="E1888" s="112">
        <v>9.3673323000134749E-3</v>
      </c>
    </row>
    <row r="1889" spans="2:5" x14ac:dyDescent="0.35">
      <c r="B1889" s="45" t="s">
        <v>4959</v>
      </c>
      <c r="C1889" s="146">
        <v>498.44671630859381</v>
      </c>
      <c r="D1889" s="112">
        <f t="shared" si="32"/>
        <v>0.62789760325892463</v>
      </c>
      <c r="E1889" s="112">
        <v>9.3603014330380704E-3</v>
      </c>
    </row>
    <row r="1890" spans="2:5" x14ac:dyDescent="0.35">
      <c r="B1890" s="45" t="s">
        <v>4565</v>
      </c>
      <c r="C1890" s="146">
        <v>306.19046020507813</v>
      </c>
      <c r="D1890" s="112">
        <f t="shared" si="32"/>
        <v>-0.8616477766950974</v>
      </c>
      <c r="E1890" s="112">
        <v>9.3539731524341189E-3</v>
      </c>
    </row>
    <row r="1891" spans="2:5" x14ac:dyDescent="0.35">
      <c r="B1891" s="45" t="s">
        <v>6728</v>
      </c>
      <c r="C1891" s="146">
        <v>2213.122802734375</v>
      </c>
      <c r="D1891" s="112">
        <f t="shared" si="32"/>
        <v>0.71183318402315643</v>
      </c>
      <c r="E1891" s="112">
        <v>9.3530173638607574E-3</v>
      </c>
    </row>
    <row r="1892" spans="2:5" x14ac:dyDescent="0.35">
      <c r="B1892" s="45" t="s">
        <v>6064</v>
      </c>
      <c r="C1892" s="146">
        <v>1292.837890625</v>
      </c>
      <c r="D1892" s="112">
        <f t="shared" si="32"/>
        <v>0.81615580256806619</v>
      </c>
      <c r="E1892" s="112">
        <v>9.3523213450447343E-3</v>
      </c>
    </row>
    <row r="1893" spans="2:5" x14ac:dyDescent="0.35">
      <c r="B1893" s="45" t="s">
        <v>5340</v>
      </c>
      <c r="C1893" s="146">
        <v>711.85406494140625</v>
      </c>
      <c r="D1893" s="112">
        <f t="shared" si="32"/>
        <v>6.1363706868937991</v>
      </c>
      <c r="E1893" s="112">
        <v>9.3512190951005984E-3</v>
      </c>
    </row>
    <row r="1894" spans="2:5" x14ac:dyDescent="0.35">
      <c r="B1894" s="45" t="s">
        <v>2153</v>
      </c>
      <c r="C1894" s="146">
        <v>99.750152587890625</v>
      </c>
      <c r="D1894" s="112">
        <f t="shared" si="32"/>
        <v>5.0955259903890035E-2</v>
      </c>
      <c r="E1894" s="112">
        <v>9.346126279858211E-3</v>
      </c>
    </row>
    <row r="1895" spans="2:5" x14ac:dyDescent="0.35">
      <c r="B1895" s="45" t="s">
        <v>2317</v>
      </c>
      <c r="C1895" s="146">
        <v>94.913795471191406</v>
      </c>
      <c r="D1895" s="112">
        <f t="shared" si="32"/>
        <v>-0.95267795737732253</v>
      </c>
      <c r="E1895" s="112">
        <v>9.342584697117089E-3</v>
      </c>
    </row>
    <row r="1896" spans="2:5" x14ac:dyDescent="0.35">
      <c r="B1896" s="45" t="s">
        <v>7047</v>
      </c>
      <c r="C1896" s="146">
        <v>2005.699462890625</v>
      </c>
      <c r="D1896" s="112">
        <f t="shared" si="32"/>
        <v>1.7149925688649058E-2</v>
      </c>
      <c r="E1896" s="112">
        <v>9.3330204511891564E-3</v>
      </c>
    </row>
    <row r="1897" spans="2:5" x14ac:dyDescent="0.35">
      <c r="B1897" s="45" t="s">
        <v>6675</v>
      </c>
      <c r="C1897" s="146">
        <v>1971.8818359375</v>
      </c>
      <c r="D1897" s="112">
        <f t="shared" si="32"/>
        <v>25.376629145967211</v>
      </c>
      <c r="E1897" s="112">
        <v>9.3304761062132698E-3</v>
      </c>
    </row>
    <row r="1898" spans="2:5" x14ac:dyDescent="0.35">
      <c r="B1898" s="45" t="s">
        <v>844</v>
      </c>
      <c r="C1898" s="146">
        <v>74.758674621582031</v>
      </c>
      <c r="D1898" s="112">
        <f t="shared" si="32"/>
        <v>-0.42378492434345272</v>
      </c>
      <c r="E1898" s="112">
        <v>9.328500033888857E-3</v>
      </c>
    </row>
    <row r="1899" spans="2:5" x14ac:dyDescent="0.35">
      <c r="B1899" s="45" t="s">
        <v>2063</v>
      </c>
      <c r="C1899" s="146">
        <v>129.74092102050781</v>
      </c>
      <c r="D1899" s="112">
        <f t="shared" si="32"/>
        <v>-0.94560830084770875</v>
      </c>
      <c r="E1899" s="112">
        <v>9.327616734985885E-3</v>
      </c>
    </row>
    <row r="1900" spans="2:5" x14ac:dyDescent="0.35">
      <c r="B1900" s="45" t="s">
        <v>7491</v>
      </c>
      <c r="C1900" s="146">
        <v>2385.307373046875</v>
      </c>
      <c r="D1900" s="112">
        <f t="shared" si="32"/>
        <v>30.851578881523626</v>
      </c>
      <c r="E1900" s="112">
        <v>9.3140970849554822E-3</v>
      </c>
    </row>
    <row r="1901" spans="2:5" x14ac:dyDescent="0.35">
      <c r="B1901" s="45" t="s">
        <v>822</v>
      </c>
      <c r="C1901" s="146">
        <v>74.888198852539063</v>
      </c>
      <c r="D1901" s="112">
        <f t="shared" si="32"/>
        <v>-0.97087026123807874</v>
      </c>
      <c r="E1901" s="112">
        <v>9.3116965965079537E-3</v>
      </c>
    </row>
    <row r="1902" spans="2:5" x14ac:dyDescent="0.35">
      <c r="B1902" s="45" t="s">
        <v>7331</v>
      </c>
      <c r="C1902" s="146">
        <v>2570.850341796875</v>
      </c>
      <c r="D1902" s="112">
        <f t="shared" si="32"/>
        <v>1.6551231132016897</v>
      </c>
      <c r="E1902" s="112">
        <v>9.3082691041933979E-3</v>
      </c>
    </row>
    <row r="1903" spans="2:5" x14ac:dyDescent="0.35">
      <c r="B1903" s="45" t="s">
        <v>5871</v>
      </c>
      <c r="C1903" s="146">
        <v>968.26031494140625</v>
      </c>
      <c r="D1903" s="112">
        <f t="shared" si="32"/>
        <v>1.0384591390440212</v>
      </c>
      <c r="E1903" s="112">
        <v>9.3042668043455366E-3</v>
      </c>
    </row>
    <row r="1904" spans="2:5" x14ac:dyDescent="0.35">
      <c r="B1904" s="45" t="s">
        <v>4857</v>
      </c>
      <c r="C1904" s="146">
        <v>474.99618530273438</v>
      </c>
      <c r="D1904" s="112">
        <f t="shared" si="32"/>
        <v>1.5511067920682451</v>
      </c>
      <c r="E1904" s="112">
        <v>9.298056640797879E-3</v>
      </c>
    </row>
    <row r="1905" spans="2:5" x14ac:dyDescent="0.35">
      <c r="B1905" s="45" t="s">
        <v>3716</v>
      </c>
      <c r="C1905" s="146">
        <v>186.19219970703119</v>
      </c>
      <c r="D1905" s="112">
        <f t="shared" si="32"/>
        <v>-0.72792703107131851</v>
      </c>
      <c r="E1905" s="112">
        <v>9.2391724635321124E-3</v>
      </c>
    </row>
    <row r="1906" spans="2:5" x14ac:dyDescent="0.35">
      <c r="B1906" s="45" t="s">
        <v>5356</v>
      </c>
      <c r="C1906" s="146">
        <v>684.3465576171875</v>
      </c>
      <c r="D1906" s="112">
        <f t="shared" si="32"/>
        <v>8.0848726022721635</v>
      </c>
      <c r="E1906" s="112">
        <v>9.2335094428750517E-3</v>
      </c>
    </row>
    <row r="1907" spans="2:5" x14ac:dyDescent="0.35">
      <c r="B1907" s="45" t="s">
        <v>934</v>
      </c>
      <c r="C1907" s="146">
        <v>75.328140258789063</v>
      </c>
      <c r="D1907" s="112">
        <f t="shared" si="32"/>
        <v>-0.14079985227209538</v>
      </c>
      <c r="E1907" s="112">
        <v>9.2209093139259141E-3</v>
      </c>
    </row>
    <row r="1908" spans="2:5" x14ac:dyDescent="0.35">
      <c r="B1908" s="45" t="s">
        <v>1092</v>
      </c>
      <c r="C1908" s="146">
        <v>87.672401428222656</v>
      </c>
      <c r="D1908" s="112">
        <f t="shared" si="32"/>
        <v>-0.9592321012295778</v>
      </c>
      <c r="E1908" s="112">
        <v>9.2202003581110543E-3</v>
      </c>
    </row>
    <row r="1909" spans="2:5" x14ac:dyDescent="0.35">
      <c r="B1909" s="45" t="s">
        <v>7010</v>
      </c>
      <c r="C1909" s="146">
        <v>2150.525390625</v>
      </c>
      <c r="D1909" s="112">
        <f t="shared" si="32"/>
        <v>19.626548343077538</v>
      </c>
      <c r="E1909" s="112">
        <v>9.2065999900323037E-3</v>
      </c>
    </row>
    <row r="1910" spans="2:5" x14ac:dyDescent="0.35">
      <c r="B1910" s="45" t="s">
        <v>1704</v>
      </c>
      <c r="C1910" s="146">
        <v>104.26007080078119</v>
      </c>
      <c r="D1910" s="112">
        <f t="shared" si="32"/>
        <v>-0.45689786938866833</v>
      </c>
      <c r="E1910" s="112">
        <v>9.201178378260606E-3</v>
      </c>
    </row>
    <row r="1911" spans="2:5" x14ac:dyDescent="0.35">
      <c r="B1911" s="45" t="s">
        <v>4029</v>
      </c>
      <c r="C1911" s="146">
        <v>191.97138977050781</v>
      </c>
      <c r="D1911" s="112">
        <f t="shared" si="32"/>
        <v>-0.91958354690728217</v>
      </c>
      <c r="E1911" s="112">
        <v>9.1994827998210967E-3</v>
      </c>
    </row>
    <row r="1912" spans="2:5" x14ac:dyDescent="0.35">
      <c r="B1912" s="45" t="s">
        <v>7408</v>
      </c>
      <c r="C1912" s="146">
        <v>2387.21533203125</v>
      </c>
      <c r="D1912" s="112">
        <f t="shared" si="32"/>
        <v>0.67277214400981833</v>
      </c>
      <c r="E1912" s="112">
        <v>9.1974121783013809E-3</v>
      </c>
    </row>
    <row r="1913" spans="2:5" x14ac:dyDescent="0.35">
      <c r="B1913" s="45" t="s">
        <v>6108</v>
      </c>
      <c r="C1913" s="146">
        <v>1427.101318359375</v>
      </c>
      <c r="D1913" s="112">
        <f t="shared" si="32"/>
        <v>5.9088627697099962</v>
      </c>
      <c r="E1913" s="112">
        <v>9.194076089316024E-3</v>
      </c>
    </row>
    <row r="1914" spans="2:5" x14ac:dyDescent="0.35">
      <c r="B1914" s="45" t="s">
        <v>3972</v>
      </c>
      <c r="C1914" s="146">
        <v>206.56095886230469</v>
      </c>
      <c r="D1914" s="112">
        <f t="shared" si="32"/>
        <v>-0.91470207631946709</v>
      </c>
      <c r="E1914" s="112">
        <v>9.1773766252798931E-3</v>
      </c>
    </row>
    <row r="1915" spans="2:5" x14ac:dyDescent="0.35">
      <c r="B1915" s="45" t="s">
        <v>7436</v>
      </c>
      <c r="C1915" s="146">
        <v>2421.64111328125</v>
      </c>
      <c r="D1915" s="112">
        <f t="shared" si="32"/>
        <v>54.818325316646245</v>
      </c>
      <c r="E1915" s="112">
        <v>9.1729659588954265E-3</v>
      </c>
    </row>
    <row r="1916" spans="2:5" x14ac:dyDescent="0.35">
      <c r="B1916" s="45" t="s">
        <v>642</v>
      </c>
      <c r="C1916" s="146">
        <v>43.38433837890625</v>
      </c>
      <c r="D1916" s="112">
        <f t="shared" si="32"/>
        <v>-0.94642220082721928</v>
      </c>
      <c r="E1916" s="112">
        <v>9.1663063328625404E-3</v>
      </c>
    </row>
    <row r="1917" spans="2:5" x14ac:dyDescent="0.35">
      <c r="B1917" s="45" t="s">
        <v>5628</v>
      </c>
      <c r="C1917" s="146">
        <v>809.74468994140625</v>
      </c>
      <c r="D1917" s="112">
        <f t="shared" si="32"/>
        <v>-0.66998744908966101</v>
      </c>
      <c r="E1917" s="112">
        <v>9.1645788923122237E-3</v>
      </c>
    </row>
    <row r="1918" spans="2:5" x14ac:dyDescent="0.35">
      <c r="B1918" s="45" t="s">
        <v>7672</v>
      </c>
      <c r="C1918" s="146">
        <v>2453.678466796875</v>
      </c>
      <c r="D1918" s="112">
        <f t="shared" si="32"/>
        <v>51.796202714302801</v>
      </c>
      <c r="E1918" s="112">
        <v>9.161233573952484E-3</v>
      </c>
    </row>
    <row r="1919" spans="2:5" x14ac:dyDescent="0.35">
      <c r="B1919" s="45" t="s">
        <v>586</v>
      </c>
      <c r="C1919" s="146">
        <v>46.474525451660163</v>
      </c>
      <c r="D1919" s="112">
        <f t="shared" si="32"/>
        <v>-0.90013974022305321</v>
      </c>
      <c r="E1919" s="112">
        <v>9.1420698141726695E-3</v>
      </c>
    </row>
    <row r="1920" spans="2:5" x14ac:dyDescent="0.35">
      <c r="B1920" s="45" t="s">
        <v>5003</v>
      </c>
      <c r="C1920" s="146">
        <v>465.39559936523438</v>
      </c>
      <c r="D1920" s="112">
        <f t="shared" si="32"/>
        <v>3.310645774328747</v>
      </c>
      <c r="E1920" s="112">
        <v>9.1376419857206147E-3</v>
      </c>
    </row>
    <row r="1921" spans="2:5" x14ac:dyDescent="0.35">
      <c r="B1921" s="45" t="s">
        <v>2475</v>
      </c>
      <c r="C1921" s="146">
        <v>107.964241027832</v>
      </c>
      <c r="D1921" s="112">
        <f t="shared" si="32"/>
        <v>-0.11086491609127133</v>
      </c>
      <c r="E1921" s="112">
        <v>9.1352875297231219E-3</v>
      </c>
    </row>
    <row r="1922" spans="2:5" x14ac:dyDescent="0.35">
      <c r="B1922" s="45" t="s">
        <v>2079</v>
      </c>
      <c r="C1922" s="146">
        <v>121.426139831543</v>
      </c>
      <c r="D1922" s="112">
        <f t="shared" si="32"/>
        <v>-0.95047020416042682</v>
      </c>
      <c r="E1922" s="112">
        <v>9.1146147877861662E-3</v>
      </c>
    </row>
    <row r="1923" spans="2:5" x14ac:dyDescent="0.35">
      <c r="B1923" s="45" t="s">
        <v>7373</v>
      </c>
      <c r="C1923" s="146">
        <v>2451.57763671875</v>
      </c>
      <c r="D1923" s="112">
        <f t="shared" si="32"/>
        <v>-2.2162276278739679E-2</v>
      </c>
      <c r="E1923" s="112">
        <v>9.1124656616873266E-3</v>
      </c>
    </row>
    <row r="1924" spans="2:5" x14ac:dyDescent="0.35">
      <c r="B1924" s="45" t="s">
        <v>7468</v>
      </c>
      <c r="C1924" s="146">
        <v>2507.1416015625</v>
      </c>
      <c r="D1924" s="112">
        <f t="shared" si="32"/>
        <v>2.3896003974076083</v>
      </c>
      <c r="E1924" s="112">
        <v>9.11115888988508E-3</v>
      </c>
    </row>
    <row r="1925" spans="2:5" x14ac:dyDescent="0.35">
      <c r="B1925" s="45" t="s">
        <v>5556</v>
      </c>
      <c r="C1925" s="146">
        <v>739.656982421875</v>
      </c>
      <c r="D1925" s="112">
        <f t="shared" si="32"/>
        <v>4.2260185737913138</v>
      </c>
      <c r="E1925" s="112">
        <v>9.1103162901102017E-3</v>
      </c>
    </row>
    <row r="1926" spans="2:5" x14ac:dyDescent="0.35">
      <c r="B1926" s="45" t="s">
        <v>1410</v>
      </c>
      <c r="C1926" s="146">
        <v>141.53355407714841</v>
      </c>
      <c r="D1926" s="112">
        <f t="shared" si="32"/>
        <v>-0.93702554325273801</v>
      </c>
      <c r="E1926" s="112">
        <v>9.108644231206494E-3</v>
      </c>
    </row>
    <row r="1927" spans="2:5" x14ac:dyDescent="0.35">
      <c r="B1927" s="45" t="s">
        <v>6883</v>
      </c>
      <c r="C1927" s="146">
        <v>2247.4755859375</v>
      </c>
      <c r="D1927" s="112">
        <f t="shared" si="32"/>
        <v>23.594771414268287</v>
      </c>
      <c r="E1927" s="112">
        <v>9.1079577119259781E-3</v>
      </c>
    </row>
    <row r="1928" spans="2:5" x14ac:dyDescent="0.35">
      <c r="B1928" s="45" t="s">
        <v>2583</v>
      </c>
      <c r="C1928" s="146">
        <v>91.380218505859375</v>
      </c>
      <c r="D1928" s="112">
        <f t="shared" si="32"/>
        <v>-0.91872552616273351</v>
      </c>
      <c r="E1928" s="112">
        <v>9.1060083883590156E-3</v>
      </c>
    </row>
    <row r="1929" spans="2:5" x14ac:dyDescent="0.35">
      <c r="B1929" s="45" t="s">
        <v>5959</v>
      </c>
      <c r="C1929" s="146">
        <v>1124.340942382812</v>
      </c>
      <c r="D1929" s="112">
        <f t="shared" ref="D1929:D1992" si="33">(C1929-C1930)/C1930</f>
        <v>12.612239427510405</v>
      </c>
      <c r="E1929" s="112">
        <v>9.0910873709589869E-3</v>
      </c>
    </row>
    <row r="1930" spans="2:5" x14ac:dyDescent="0.35">
      <c r="B1930" s="45" t="s">
        <v>1087</v>
      </c>
      <c r="C1930" s="146">
        <v>82.597793579101563</v>
      </c>
      <c r="D1930" s="112">
        <f t="shared" si="33"/>
        <v>1.3956623303025364</v>
      </c>
      <c r="E1930" s="112">
        <v>9.0888534410265651E-3</v>
      </c>
    </row>
    <row r="1931" spans="2:5" x14ac:dyDescent="0.35">
      <c r="B1931" s="45" t="s">
        <v>453</v>
      </c>
      <c r="C1931" s="146">
        <v>34.478061676025391</v>
      </c>
      <c r="D1931" s="112">
        <f t="shared" si="33"/>
        <v>-0.73263152420511102</v>
      </c>
      <c r="E1931" s="112">
        <v>9.0843321033622308E-3</v>
      </c>
    </row>
    <row r="1932" spans="2:5" x14ac:dyDescent="0.35">
      <c r="B1932" s="45" t="s">
        <v>1434</v>
      </c>
      <c r="C1932" s="146">
        <v>128.95335388183591</v>
      </c>
      <c r="D1932" s="112">
        <f t="shared" si="33"/>
        <v>-0.94653526932838616</v>
      </c>
      <c r="E1932" s="112">
        <v>9.0686890976266893E-3</v>
      </c>
    </row>
    <row r="1933" spans="2:5" x14ac:dyDescent="0.35">
      <c r="B1933" s="45" t="s">
        <v>7433</v>
      </c>
      <c r="C1933" s="146">
        <v>2411.93310546875</v>
      </c>
      <c r="D1933" s="112">
        <f t="shared" si="33"/>
        <v>23.548342710466795</v>
      </c>
      <c r="E1933" s="112">
        <v>9.0276786918940654E-3</v>
      </c>
    </row>
    <row r="1934" spans="2:5" x14ac:dyDescent="0.35">
      <c r="B1934" s="45" t="s">
        <v>2158</v>
      </c>
      <c r="C1934" s="146">
        <v>98.25238037109375</v>
      </c>
      <c r="D1934" s="112">
        <f t="shared" si="33"/>
        <v>0.3737981126956999</v>
      </c>
      <c r="E1934" s="112">
        <v>9.0227367764218677E-3</v>
      </c>
    </row>
    <row r="1935" spans="2:5" x14ac:dyDescent="0.35">
      <c r="B1935" s="45" t="s">
        <v>2691</v>
      </c>
      <c r="C1935" s="146">
        <v>71.518791198730469</v>
      </c>
      <c r="D1935" s="112">
        <f t="shared" si="33"/>
        <v>-0.96803354941224984</v>
      </c>
      <c r="E1935" s="112">
        <v>9.0007093274951048E-3</v>
      </c>
    </row>
    <row r="1936" spans="2:5" x14ac:dyDescent="0.35">
      <c r="B1936" s="45" t="s">
        <v>6815</v>
      </c>
      <c r="C1936" s="146">
        <v>2237.307861328125</v>
      </c>
      <c r="D1936" s="112">
        <f t="shared" si="33"/>
        <v>1.5555540450181511</v>
      </c>
      <c r="E1936" s="112">
        <v>8.999616395714026E-3</v>
      </c>
    </row>
    <row r="1937" spans="2:5" x14ac:dyDescent="0.35">
      <c r="B1937" s="45" t="s">
        <v>5833</v>
      </c>
      <c r="C1937" s="146">
        <v>875.46881103515625</v>
      </c>
      <c r="D1937" s="112">
        <f t="shared" si="33"/>
        <v>6.9486341894878967</v>
      </c>
      <c r="E1937" s="112">
        <v>8.9964047020953467E-3</v>
      </c>
    </row>
    <row r="1938" spans="2:5" x14ac:dyDescent="0.35">
      <c r="B1938" s="45" t="s">
        <v>2124</v>
      </c>
      <c r="C1938" s="146">
        <v>110.1407852172852</v>
      </c>
      <c r="D1938" s="112">
        <f t="shared" si="33"/>
        <v>-0.47477837100368347</v>
      </c>
      <c r="E1938" s="112">
        <v>8.9898843619561474E-3</v>
      </c>
    </row>
    <row r="1939" spans="2:5" x14ac:dyDescent="0.35">
      <c r="B1939" s="45" t="s">
        <v>4349</v>
      </c>
      <c r="C1939" s="146">
        <v>209.70344543457031</v>
      </c>
      <c r="D1939" s="112">
        <f t="shared" si="33"/>
        <v>-0.54841565754163313</v>
      </c>
      <c r="E1939" s="112">
        <v>8.9858613315247169E-3</v>
      </c>
    </row>
    <row r="1940" spans="2:5" x14ac:dyDescent="0.35">
      <c r="B1940" s="45" t="s">
        <v>5086</v>
      </c>
      <c r="C1940" s="146">
        <v>464.37271118164063</v>
      </c>
      <c r="D1940" s="112">
        <f t="shared" si="33"/>
        <v>1.5784990882981986</v>
      </c>
      <c r="E1940" s="112">
        <v>8.9785545645764148E-3</v>
      </c>
    </row>
    <row r="1941" spans="2:5" x14ac:dyDescent="0.35">
      <c r="B1941" s="45" t="s">
        <v>4074</v>
      </c>
      <c r="C1941" s="146">
        <v>180.09419250488281</v>
      </c>
      <c r="D1941" s="112">
        <f t="shared" si="33"/>
        <v>-0.90804465637966492</v>
      </c>
      <c r="E1941" s="112">
        <v>8.9696905245189498E-3</v>
      </c>
    </row>
    <row r="1942" spans="2:5" x14ac:dyDescent="0.35">
      <c r="B1942" s="45" t="s">
        <v>6656</v>
      </c>
      <c r="C1942" s="146">
        <v>1958.496215820312</v>
      </c>
      <c r="D1942" s="112">
        <f t="shared" si="33"/>
        <v>14.878666371242726</v>
      </c>
      <c r="E1942" s="112">
        <v>8.967065314702637E-3</v>
      </c>
    </row>
    <row r="1943" spans="2:5" x14ac:dyDescent="0.35">
      <c r="B1943" s="45" t="s">
        <v>1279</v>
      </c>
      <c r="C1943" s="146">
        <v>123.3413543701172</v>
      </c>
      <c r="D1943" s="112">
        <f t="shared" si="33"/>
        <v>-0.9255229197753686</v>
      </c>
      <c r="E1943" s="112">
        <v>8.966085177278928E-3</v>
      </c>
    </row>
    <row r="1944" spans="2:5" x14ac:dyDescent="0.35">
      <c r="B1944" s="45" t="s">
        <v>6224</v>
      </c>
      <c r="C1944" s="146">
        <v>1656.09814453125</v>
      </c>
      <c r="D1944" s="112">
        <f t="shared" si="33"/>
        <v>9.1210081651379564</v>
      </c>
      <c r="E1944" s="112">
        <v>8.9447944740928473E-3</v>
      </c>
    </row>
    <row r="1945" spans="2:5" x14ac:dyDescent="0.35">
      <c r="B1945" s="45" t="s">
        <v>3255</v>
      </c>
      <c r="C1945" s="146">
        <v>163.6297607421875</v>
      </c>
      <c r="D1945" s="112">
        <f t="shared" si="33"/>
        <v>-0.68473164423317656</v>
      </c>
      <c r="E1945" s="112">
        <v>8.9340325607603494E-3</v>
      </c>
    </row>
    <row r="1946" spans="2:5" x14ac:dyDescent="0.35">
      <c r="B1946" s="45" t="s">
        <v>5141</v>
      </c>
      <c r="C1946" s="146">
        <v>519.01739501953125</v>
      </c>
      <c r="D1946" s="112">
        <f t="shared" si="33"/>
        <v>-0.78554205302860103</v>
      </c>
      <c r="E1946" s="112">
        <v>8.932889368332279E-3</v>
      </c>
    </row>
    <row r="1947" spans="2:5" x14ac:dyDescent="0.35">
      <c r="B1947" s="45" t="s">
        <v>7397</v>
      </c>
      <c r="C1947" s="146">
        <v>2420.135986328125</v>
      </c>
      <c r="D1947" s="112">
        <f t="shared" si="33"/>
        <v>16.614942233849565</v>
      </c>
      <c r="E1947" s="112">
        <v>8.9306688195130608E-3</v>
      </c>
    </row>
    <row r="1948" spans="2:5" x14ac:dyDescent="0.35">
      <c r="B1948" s="45" t="s">
        <v>3439</v>
      </c>
      <c r="C1948" s="146">
        <v>137.3910827636719</v>
      </c>
      <c r="D1948" s="112">
        <f t="shared" si="33"/>
        <v>-0.90964767169553584</v>
      </c>
      <c r="E1948" s="112">
        <v>8.9214531371875939E-3</v>
      </c>
    </row>
    <row r="1949" spans="2:5" x14ac:dyDescent="0.35">
      <c r="B1949" s="45" t="s">
        <v>6320</v>
      </c>
      <c r="C1949" s="146">
        <v>1520.61474609375</v>
      </c>
      <c r="D1949" s="112">
        <f t="shared" si="33"/>
        <v>11.21964608214488</v>
      </c>
      <c r="E1949" s="112">
        <v>8.912241336607802E-3</v>
      </c>
    </row>
    <row r="1950" spans="2:5" x14ac:dyDescent="0.35">
      <c r="B1950" s="45" t="s">
        <v>1280</v>
      </c>
      <c r="C1950" s="146">
        <v>124.44016265869141</v>
      </c>
      <c r="D1950" s="112">
        <f t="shared" si="33"/>
        <v>-0.91960850705383601</v>
      </c>
      <c r="E1950" s="112">
        <v>8.9086770141744188E-3</v>
      </c>
    </row>
    <row r="1951" spans="2:5" x14ac:dyDescent="0.35">
      <c r="B1951" s="45" t="s">
        <v>6145</v>
      </c>
      <c r="C1951" s="146">
        <v>1547.927001953125</v>
      </c>
      <c r="D1951" s="112">
        <f t="shared" si="33"/>
        <v>20.441791722717713</v>
      </c>
      <c r="E1951" s="112">
        <v>8.9077919927651981E-3</v>
      </c>
    </row>
    <row r="1952" spans="2:5" x14ac:dyDescent="0.35">
      <c r="B1952" s="45" t="s">
        <v>918</v>
      </c>
      <c r="C1952" s="146">
        <v>72.192054748535156</v>
      </c>
      <c r="D1952" s="112">
        <f t="shared" si="33"/>
        <v>-0.89476624976011343</v>
      </c>
      <c r="E1952" s="112">
        <v>8.9013902737983836E-3</v>
      </c>
    </row>
    <row r="1953" spans="2:5" x14ac:dyDescent="0.35">
      <c r="B1953" s="45" t="s">
        <v>5360</v>
      </c>
      <c r="C1953" s="146">
        <v>686.01617431640625</v>
      </c>
      <c r="D1953" s="112">
        <f t="shared" si="33"/>
        <v>2.412300575834065</v>
      </c>
      <c r="E1953" s="112">
        <v>8.9010151853678009E-3</v>
      </c>
    </row>
    <row r="1954" spans="2:5" x14ac:dyDescent="0.35">
      <c r="B1954" s="45" t="s">
        <v>4144</v>
      </c>
      <c r="C1954" s="146">
        <v>201.04212951660159</v>
      </c>
      <c r="D1954" s="112">
        <f t="shared" si="33"/>
        <v>-0.88082475852705355</v>
      </c>
      <c r="E1954" s="112">
        <v>8.8981846107596997E-3</v>
      </c>
    </row>
    <row r="1955" spans="2:5" x14ac:dyDescent="0.35">
      <c r="B1955" s="45" t="s">
        <v>6394</v>
      </c>
      <c r="C1955" s="146">
        <v>1686.945434570312</v>
      </c>
      <c r="D1955" s="112">
        <f t="shared" si="33"/>
        <v>34.93929382006614</v>
      </c>
      <c r="E1955" s="112">
        <v>8.8979240635040802E-3</v>
      </c>
    </row>
    <row r="1956" spans="2:5" x14ac:dyDescent="0.35">
      <c r="B1956" s="45" t="s">
        <v>567</v>
      </c>
      <c r="C1956" s="146">
        <v>46.938747406005859</v>
      </c>
      <c r="D1956" s="112">
        <f t="shared" si="33"/>
        <v>-0.68576814727101942</v>
      </c>
      <c r="E1956" s="112">
        <v>8.8755254495545884E-3</v>
      </c>
    </row>
    <row r="1957" spans="2:5" x14ac:dyDescent="0.35">
      <c r="B1957" s="45" t="s">
        <v>3289</v>
      </c>
      <c r="C1957" s="146">
        <v>149.37615966796881</v>
      </c>
      <c r="D1957" s="112">
        <f t="shared" si="33"/>
        <v>-0.93263310320012294</v>
      </c>
      <c r="E1957" s="112">
        <v>8.8753472367149571E-3</v>
      </c>
    </row>
    <row r="1958" spans="2:5" x14ac:dyDescent="0.35">
      <c r="B1958" s="45" t="s">
        <v>6814</v>
      </c>
      <c r="C1958" s="146">
        <v>2217.3525390625</v>
      </c>
      <c r="D1958" s="112">
        <f t="shared" si="33"/>
        <v>2.1803286438159422</v>
      </c>
      <c r="E1958" s="112">
        <v>8.8702795758741366E-3</v>
      </c>
    </row>
    <row r="1959" spans="2:5" x14ac:dyDescent="0.35">
      <c r="B1959" s="45" t="s">
        <v>5590</v>
      </c>
      <c r="C1959" s="146">
        <v>697.2086181640625</v>
      </c>
      <c r="D1959" s="112">
        <f t="shared" si="33"/>
        <v>4.6289846438214406</v>
      </c>
      <c r="E1959" s="112">
        <v>8.8626254634819532E-3</v>
      </c>
    </row>
    <row r="1960" spans="2:5" x14ac:dyDescent="0.35">
      <c r="B1960" s="45" t="s">
        <v>1986</v>
      </c>
      <c r="C1960" s="146">
        <v>123.86045837402339</v>
      </c>
      <c r="D1960" s="112">
        <f t="shared" si="33"/>
        <v>-0.62402225078291274</v>
      </c>
      <c r="E1960" s="112">
        <v>8.8351947228941831E-3</v>
      </c>
    </row>
    <row r="1961" spans="2:5" x14ac:dyDescent="0.35">
      <c r="B1961" s="45" t="s">
        <v>4620</v>
      </c>
      <c r="C1961" s="146">
        <v>329.43560791015619</v>
      </c>
      <c r="D1961" s="112">
        <f t="shared" si="33"/>
        <v>-0.82657711671439316</v>
      </c>
      <c r="E1961" s="112">
        <v>8.8084982191331922E-3</v>
      </c>
    </row>
    <row r="1962" spans="2:5" x14ac:dyDescent="0.35">
      <c r="B1962" s="45" t="s">
        <v>6663</v>
      </c>
      <c r="C1962" s="146">
        <v>1899.608642578125</v>
      </c>
      <c r="D1962" s="112">
        <f t="shared" si="33"/>
        <v>14.510623183975609</v>
      </c>
      <c r="E1962" s="112">
        <v>8.8067719007114426E-3</v>
      </c>
    </row>
    <row r="1963" spans="2:5" x14ac:dyDescent="0.35">
      <c r="B1963" s="45" t="s">
        <v>2512</v>
      </c>
      <c r="C1963" s="146">
        <v>122.47145843505859</v>
      </c>
      <c r="D1963" s="112">
        <f t="shared" si="33"/>
        <v>-0.78858494996181705</v>
      </c>
      <c r="E1963" s="112">
        <v>8.8047910591897392E-3</v>
      </c>
    </row>
    <row r="1964" spans="2:5" x14ac:dyDescent="0.35">
      <c r="B1964" s="45" t="s">
        <v>5152</v>
      </c>
      <c r="C1964" s="146">
        <v>579.2939453125</v>
      </c>
      <c r="D1964" s="112">
        <f t="shared" si="33"/>
        <v>3.5059854323363489</v>
      </c>
      <c r="E1964" s="112">
        <v>8.7951155158728297E-3</v>
      </c>
    </row>
    <row r="1965" spans="2:5" x14ac:dyDescent="0.35">
      <c r="B1965" s="45" t="s">
        <v>3031</v>
      </c>
      <c r="C1965" s="146">
        <v>128.56098937988281</v>
      </c>
      <c r="D1965" s="112">
        <f t="shared" si="33"/>
        <v>-0.94409538432645435</v>
      </c>
      <c r="E1965" s="112">
        <v>8.7897920021414357E-3</v>
      </c>
    </row>
    <row r="1966" spans="2:5" x14ac:dyDescent="0.35">
      <c r="B1966" s="45" t="s">
        <v>7797</v>
      </c>
      <c r="C1966" s="146">
        <v>2299.64892578125</v>
      </c>
      <c r="D1966" s="112">
        <f t="shared" si="33"/>
        <v>0.93347274301288163</v>
      </c>
      <c r="E1966" s="112">
        <v>8.7867853260203115E-3</v>
      </c>
    </row>
    <row r="1967" spans="2:5" x14ac:dyDescent="0.35">
      <c r="B1967" s="45" t="s">
        <v>5992</v>
      </c>
      <c r="C1967" s="146">
        <v>1189.387817382812</v>
      </c>
      <c r="D1967" s="112">
        <f t="shared" si="33"/>
        <v>-0.51957702903809466</v>
      </c>
      <c r="E1967" s="112">
        <v>8.7779057225402263E-3</v>
      </c>
    </row>
    <row r="1968" spans="2:5" x14ac:dyDescent="0.35">
      <c r="B1968" s="45" t="s">
        <v>7466</v>
      </c>
      <c r="C1968" s="146">
        <v>2475.709716796875</v>
      </c>
      <c r="D1968" s="112">
        <f t="shared" si="33"/>
        <v>7.0254093599966998</v>
      </c>
      <c r="E1968" s="112">
        <v>8.7734028204849157E-3</v>
      </c>
    </row>
    <row r="1969" spans="2:5" x14ac:dyDescent="0.35">
      <c r="B1969" s="45" t="s">
        <v>4517</v>
      </c>
      <c r="C1969" s="146">
        <v>308.48391723632813</v>
      </c>
      <c r="D1969" s="112">
        <f t="shared" si="33"/>
        <v>2.2299532085961982</v>
      </c>
      <c r="E1969" s="112">
        <v>8.7709091112310421E-3</v>
      </c>
    </row>
    <row r="1970" spans="2:5" x14ac:dyDescent="0.35">
      <c r="B1970" s="45" t="s">
        <v>2771</v>
      </c>
      <c r="C1970" s="146">
        <v>95.507240295410156</v>
      </c>
      <c r="D1970" s="112">
        <f t="shared" si="33"/>
        <v>-0.92075971947516777</v>
      </c>
      <c r="E1970" s="112">
        <v>8.7594925325289903E-3</v>
      </c>
    </row>
    <row r="1971" spans="2:5" x14ac:dyDescent="0.35">
      <c r="B1971" s="45" t="s">
        <v>5995</v>
      </c>
      <c r="C1971" s="146">
        <v>1205.286499023438</v>
      </c>
      <c r="D1971" s="112">
        <f t="shared" si="33"/>
        <v>7.6816120589534505</v>
      </c>
      <c r="E1971" s="112">
        <v>8.7355164922019099E-3</v>
      </c>
    </row>
    <row r="1972" spans="2:5" x14ac:dyDescent="0.35">
      <c r="B1972" s="45" t="s">
        <v>1420</v>
      </c>
      <c r="C1972" s="146">
        <v>138.83210754394531</v>
      </c>
      <c r="D1972" s="112">
        <f t="shared" si="33"/>
        <v>-0.93246736641803829</v>
      </c>
      <c r="E1972" s="112">
        <v>8.7214455696805991E-3</v>
      </c>
    </row>
    <row r="1973" spans="2:5" x14ac:dyDescent="0.35">
      <c r="B1973" s="45" t="s">
        <v>6757</v>
      </c>
      <c r="C1973" s="146">
        <v>2055.778076171875</v>
      </c>
      <c r="D1973" s="112">
        <f t="shared" si="33"/>
        <v>2.2859878148124664</v>
      </c>
      <c r="E1973" s="112">
        <v>8.6860179494229368E-3</v>
      </c>
    </row>
    <row r="1974" spans="2:5" x14ac:dyDescent="0.35">
      <c r="B1974" s="45" t="s">
        <v>5178</v>
      </c>
      <c r="C1974" s="146">
        <v>625.6195068359375</v>
      </c>
      <c r="D1974" s="112">
        <f t="shared" si="33"/>
        <v>-0.76266348888920177</v>
      </c>
      <c r="E1974" s="112">
        <v>8.6772528009327332E-3</v>
      </c>
    </row>
    <row r="1975" spans="2:5" x14ac:dyDescent="0.35">
      <c r="B1975" s="45" t="s">
        <v>7615</v>
      </c>
      <c r="C1975" s="146">
        <v>2636.001953125</v>
      </c>
      <c r="D1975" s="112">
        <f t="shared" si="33"/>
        <v>0.11083099583860093</v>
      </c>
      <c r="E1975" s="112">
        <v>8.6719866161408792E-3</v>
      </c>
    </row>
    <row r="1976" spans="2:5" x14ac:dyDescent="0.35">
      <c r="B1976" s="45" t="s">
        <v>7986</v>
      </c>
      <c r="C1976" s="146">
        <v>2373</v>
      </c>
      <c r="D1976" s="112">
        <f t="shared" si="33"/>
        <v>-5.6993087389943971E-2</v>
      </c>
      <c r="E1976" s="112">
        <v>8.6712154624464903E-3</v>
      </c>
    </row>
    <row r="1977" spans="2:5" x14ac:dyDescent="0.35">
      <c r="B1977" s="45" t="s">
        <v>7904</v>
      </c>
      <c r="C1977" s="146">
        <v>2516.41845703125</v>
      </c>
      <c r="D1977" s="112">
        <f t="shared" si="33"/>
        <v>7.1697267721880937</v>
      </c>
      <c r="E1977" s="112">
        <v>8.6701251133588734E-3</v>
      </c>
    </row>
    <row r="1978" spans="2:5" x14ac:dyDescent="0.35">
      <c r="B1978" s="45" t="s">
        <v>4503</v>
      </c>
      <c r="C1978" s="146">
        <v>308.0174560546875</v>
      </c>
      <c r="D1978" s="112">
        <f t="shared" si="33"/>
        <v>3.2736696514191963</v>
      </c>
      <c r="E1978" s="112">
        <v>8.6555704170007824E-3</v>
      </c>
    </row>
    <row r="1979" spans="2:5" x14ac:dyDescent="0.35">
      <c r="B1979" s="45" t="s">
        <v>887</v>
      </c>
      <c r="C1979" s="146">
        <v>72.073295593261719</v>
      </c>
      <c r="D1979" s="112">
        <f t="shared" si="33"/>
        <v>-0.83117144482123972</v>
      </c>
      <c r="E1979" s="112">
        <v>8.6493569197578033E-3</v>
      </c>
    </row>
    <row r="1980" spans="2:5" x14ac:dyDescent="0.35">
      <c r="B1980" s="45" t="s">
        <v>4753</v>
      </c>
      <c r="C1980" s="146">
        <v>426.90228271484381</v>
      </c>
      <c r="D1980" s="112">
        <f t="shared" si="33"/>
        <v>1.9292640170586974</v>
      </c>
      <c r="E1980" s="112">
        <v>8.6308835396732703E-3</v>
      </c>
    </row>
    <row r="1981" spans="2:5" x14ac:dyDescent="0.35">
      <c r="B1981" s="45" t="s">
        <v>3297</v>
      </c>
      <c r="C1981" s="146">
        <v>145.73704528808591</v>
      </c>
      <c r="D1981" s="112">
        <f t="shared" si="33"/>
        <v>-0.91886969473129121</v>
      </c>
      <c r="E1981" s="112">
        <v>8.6292454254846725E-3</v>
      </c>
    </row>
    <row r="1982" spans="2:5" x14ac:dyDescent="0.35">
      <c r="B1982" s="45" t="s">
        <v>6574</v>
      </c>
      <c r="C1982" s="146">
        <v>1796.3330078125</v>
      </c>
      <c r="D1982" s="112">
        <f t="shared" si="33"/>
        <v>0.18253508355258719</v>
      </c>
      <c r="E1982" s="112">
        <v>8.6255277347413745E-3</v>
      </c>
    </row>
    <row r="1983" spans="2:5" x14ac:dyDescent="0.35">
      <c r="B1983" s="45" t="s">
        <v>6322</v>
      </c>
      <c r="C1983" s="146">
        <v>1519.052612304688</v>
      </c>
      <c r="D1983" s="112">
        <f t="shared" si="33"/>
        <v>6.1152715706923768</v>
      </c>
      <c r="E1983" s="112">
        <v>8.6223533253648003E-3</v>
      </c>
    </row>
    <row r="1984" spans="2:5" x14ac:dyDescent="0.35">
      <c r="B1984" s="45" t="s">
        <v>3993</v>
      </c>
      <c r="C1984" s="146">
        <v>213.49186706542969</v>
      </c>
      <c r="D1984" s="112">
        <f t="shared" si="33"/>
        <v>-0.89223101092857449</v>
      </c>
      <c r="E1984" s="112">
        <v>8.6192615571201257E-3</v>
      </c>
    </row>
    <row r="1985" spans="2:5" x14ac:dyDescent="0.35">
      <c r="B1985" s="45" t="s">
        <v>6706</v>
      </c>
      <c r="C1985" s="146">
        <v>1981.013916015625</v>
      </c>
      <c r="D1985" s="112">
        <f t="shared" si="33"/>
        <v>14.991075486082453</v>
      </c>
      <c r="E1985" s="112">
        <v>8.5914258020458132E-3</v>
      </c>
    </row>
    <row r="1986" spans="2:5" x14ac:dyDescent="0.35">
      <c r="B1986" s="45" t="s">
        <v>3047</v>
      </c>
      <c r="C1986" s="146">
        <v>123.88246917724609</v>
      </c>
      <c r="D1986" s="112">
        <f t="shared" si="33"/>
        <v>-9.9258494555895915E-2</v>
      </c>
      <c r="E1986" s="112">
        <v>8.5839613047176602E-3</v>
      </c>
    </row>
    <row r="1987" spans="2:5" x14ac:dyDescent="0.35">
      <c r="B1987" s="45" t="s">
        <v>2039</v>
      </c>
      <c r="C1987" s="146">
        <v>137.53387451171881</v>
      </c>
      <c r="D1987" s="112">
        <f t="shared" si="33"/>
        <v>-0.92485202550079748</v>
      </c>
      <c r="E1987" s="112">
        <v>8.5822286312335887E-3</v>
      </c>
    </row>
    <row r="1988" spans="2:5" x14ac:dyDescent="0.35">
      <c r="B1988" s="45" t="s">
        <v>6464</v>
      </c>
      <c r="C1988" s="146">
        <v>1830.174072265625</v>
      </c>
      <c r="D1988" s="112">
        <f t="shared" si="33"/>
        <v>0.54550575910898158</v>
      </c>
      <c r="E1988" s="112">
        <v>8.5651565060783346E-3</v>
      </c>
    </row>
    <row r="1989" spans="2:5" x14ac:dyDescent="0.35">
      <c r="B1989" s="45" t="s">
        <v>6019</v>
      </c>
      <c r="C1989" s="146">
        <v>1184.191040039062</v>
      </c>
      <c r="D1989" s="112">
        <f t="shared" si="33"/>
        <v>-0.54054662719330915</v>
      </c>
      <c r="E1989" s="112">
        <v>8.5516265400565322E-3</v>
      </c>
    </row>
    <row r="1990" spans="2:5" x14ac:dyDescent="0.35">
      <c r="B1990" s="45" t="s">
        <v>7348</v>
      </c>
      <c r="C1990" s="146">
        <v>2577.39111328125</v>
      </c>
      <c r="D1990" s="112">
        <f t="shared" si="33"/>
        <v>13.006328025980778</v>
      </c>
      <c r="E1990" s="112">
        <v>8.5506649636159192E-3</v>
      </c>
    </row>
    <row r="1991" spans="2:5" x14ac:dyDescent="0.35">
      <c r="B1991" s="45" t="s">
        <v>3810</v>
      </c>
      <c r="C1991" s="146">
        <v>184.01618957519531</v>
      </c>
      <c r="D1991" s="112">
        <f t="shared" si="33"/>
        <v>-0.91829762462363085</v>
      </c>
      <c r="E1991" s="112">
        <v>8.5469477904425561E-3</v>
      </c>
    </row>
    <row r="1992" spans="2:5" x14ac:dyDescent="0.35">
      <c r="B1992" s="45" t="s">
        <v>7561</v>
      </c>
      <c r="C1992" s="146">
        <v>2252.274658203125</v>
      </c>
      <c r="D1992" s="112">
        <f t="shared" si="33"/>
        <v>14.510779095634961</v>
      </c>
      <c r="E1992" s="112">
        <v>8.5437391209474065E-3</v>
      </c>
    </row>
    <row r="1993" spans="2:5" x14ac:dyDescent="0.35">
      <c r="B1993" s="45" t="s">
        <v>3147</v>
      </c>
      <c r="C1993" s="146">
        <v>145.2070617675781</v>
      </c>
      <c r="D1993" s="112">
        <f t="shared" ref="D1993:D2056" si="34">(C1993-C1994)/C1994</f>
        <v>-0.94315267745836029</v>
      </c>
      <c r="E1993" s="112">
        <v>8.5409667539241285E-3</v>
      </c>
    </row>
    <row r="1994" spans="2:5" x14ac:dyDescent="0.35">
      <c r="B1994" s="45" t="s">
        <v>7336</v>
      </c>
      <c r="C1994" s="146">
        <v>2554.334228515625</v>
      </c>
      <c r="D1994" s="112">
        <f t="shared" si="34"/>
        <v>5.4614177217671466E-3</v>
      </c>
      <c r="E1994" s="112">
        <v>8.5391626424912818E-3</v>
      </c>
    </row>
    <row r="1995" spans="2:5" x14ac:dyDescent="0.35">
      <c r="B1995" s="45" t="s">
        <v>7161</v>
      </c>
      <c r="C1995" s="146">
        <v>2540.459716796875</v>
      </c>
      <c r="D1995" s="112">
        <f t="shared" si="34"/>
        <v>12.754125248681394</v>
      </c>
      <c r="E1995" s="112">
        <v>8.5286226317094847E-3</v>
      </c>
    </row>
    <row r="1996" spans="2:5" x14ac:dyDescent="0.35">
      <c r="B1996" s="45" t="s">
        <v>3713</v>
      </c>
      <c r="C1996" s="146">
        <v>184.7052917480469</v>
      </c>
      <c r="D1996" s="112">
        <f t="shared" si="34"/>
        <v>0.28217823722346908</v>
      </c>
      <c r="E1996" s="112">
        <v>8.5148731800367226E-3</v>
      </c>
    </row>
    <row r="1997" spans="2:5" x14ac:dyDescent="0.35">
      <c r="B1997" s="45" t="s">
        <v>3480</v>
      </c>
      <c r="C1997" s="146">
        <v>144.05586242675781</v>
      </c>
      <c r="D1997" s="112">
        <f t="shared" si="34"/>
        <v>-0.14192124814561588</v>
      </c>
      <c r="E1997" s="112">
        <v>8.5056203132452286E-3</v>
      </c>
    </row>
    <row r="1998" spans="2:5" x14ac:dyDescent="0.35">
      <c r="B1998" s="45" t="s">
        <v>4084</v>
      </c>
      <c r="C1998" s="146">
        <v>167.8818664550781</v>
      </c>
      <c r="D1998" s="112">
        <f t="shared" si="34"/>
        <v>0.13386149899081695</v>
      </c>
      <c r="E1998" s="112">
        <v>8.4991325058772303E-3</v>
      </c>
    </row>
    <row r="1999" spans="2:5" x14ac:dyDescent="0.35">
      <c r="B1999" s="45" t="s">
        <v>3288</v>
      </c>
      <c r="C1999" s="146">
        <v>148.06205749511719</v>
      </c>
      <c r="D1999" s="112">
        <f t="shared" si="34"/>
        <v>-5.2200591630147473E-2</v>
      </c>
      <c r="E1999" s="112">
        <v>8.4922755213873661E-3</v>
      </c>
    </row>
    <row r="2000" spans="2:5" x14ac:dyDescent="0.35">
      <c r="B2000" s="45" t="s">
        <v>3192</v>
      </c>
      <c r="C2000" s="146">
        <v>156.21665954589841</v>
      </c>
      <c r="D2000" s="112">
        <f t="shared" si="34"/>
        <v>-0.6790095745793564</v>
      </c>
      <c r="E2000" s="112">
        <v>8.4843058073608597E-3</v>
      </c>
    </row>
    <row r="2001" spans="2:5" x14ac:dyDescent="0.35">
      <c r="B2001" s="45" t="s">
        <v>4984</v>
      </c>
      <c r="C2001" s="146">
        <v>486.6707763671875</v>
      </c>
      <c r="D2001" s="112">
        <f t="shared" si="34"/>
        <v>6.2433090889928058E-2</v>
      </c>
      <c r="E2001" s="112">
        <v>8.4779997222567231E-3</v>
      </c>
    </row>
    <row r="2002" spans="2:5" x14ac:dyDescent="0.35">
      <c r="B2002" s="45" t="s">
        <v>5020</v>
      </c>
      <c r="C2002" s="146">
        <v>458.07192993164063</v>
      </c>
      <c r="D2002" s="112">
        <f t="shared" si="34"/>
        <v>8.7535671618313923E-2</v>
      </c>
      <c r="E2002" s="112">
        <v>8.4666961657428302E-3</v>
      </c>
    </row>
    <row r="2003" spans="2:5" x14ac:dyDescent="0.35">
      <c r="B2003" s="45" t="s">
        <v>4731</v>
      </c>
      <c r="C2003" s="146">
        <v>421.20175170898438</v>
      </c>
      <c r="D2003" s="112">
        <f t="shared" si="34"/>
        <v>-0.46706981161479411</v>
      </c>
      <c r="E2003" s="112">
        <v>8.4580942235159846E-3</v>
      </c>
    </row>
    <row r="2004" spans="2:5" x14ac:dyDescent="0.35">
      <c r="B2004" s="45" t="s">
        <v>5383</v>
      </c>
      <c r="C2004" s="146">
        <v>790.3507080078125</v>
      </c>
      <c r="D2004" s="112">
        <f t="shared" si="34"/>
        <v>5.4112570632360697</v>
      </c>
      <c r="E2004" s="112">
        <v>8.4499140383115928E-3</v>
      </c>
    </row>
    <row r="2005" spans="2:5" x14ac:dyDescent="0.35">
      <c r="B2005" s="45" t="s">
        <v>1330</v>
      </c>
      <c r="C2005" s="146">
        <v>123.2754669189453</v>
      </c>
      <c r="D2005" s="112">
        <f t="shared" si="34"/>
        <v>0.19100743780660703</v>
      </c>
      <c r="E2005" s="112">
        <v>8.4496395305200846E-3</v>
      </c>
    </row>
    <row r="2006" spans="2:5" x14ac:dyDescent="0.35">
      <c r="B2006" s="45" t="s">
        <v>1708</v>
      </c>
      <c r="C2006" s="146">
        <v>103.5052032470703</v>
      </c>
      <c r="D2006" s="112">
        <f t="shared" si="34"/>
        <v>-0.49935856237672743</v>
      </c>
      <c r="E2006" s="112">
        <v>8.4447165682487776E-3</v>
      </c>
    </row>
    <row r="2007" spans="2:5" x14ac:dyDescent="0.35">
      <c r="B2007" s="45" t="s">
        <v>3970</v>
      </c>
      <c r="C2007" s="146">
        <v>206.74517822265619</v>
      </c>
      <c r="D2007" s="112">
        <f t="shared" si="34"/>
        <v>0.46747749545056794</v>
      </c>
      <c r="E2007" s="112">
        <v>8.4445331957700154E-3</v>
      </c>
    </row>
    <row r="2008" spans="2:5" x14ac:dyDescent="0.35">
      <c r="B2008" s="45" t="s">
        <v>3301</v>
      </c>
      <c r="C2008" s="146">
        <v>140.8847351074219</v>
      </c>
      <c r="D2008" s="112">
        <f t="shared" si="34"/>
        <v>0.16989441705870034</v>
      </c>
      <c r="E2008" s="112">
        <v>8.4419265312546069E-3</v>
      </c>
    </row>
    <row r="2009" spans="2:5" x14ac:dyDescent="0.35">
      <c r="B2009" s="45" t="s">
        <v>2551</v>
      </c>
      <c r="C2009" s="146">
        <v>120.4251708984375</v>
      </c>
      <c r="D2009" s="112">
        <f t="shared" si="34"/>
        <v>-0.94080838323353289</v>
      </c>
      <c r="E2009" s="112">
        <v>8.4396714904189114E-3</v>
      </c>
    </row>
    <row r="2010" spans="2:5" x14ac:dyDescent="0.35">
      <c r="B2010" s="45" t="s">
        <v>7044</v>
      </c>
      <c r="C2010" s="146">
        <v>2034.4970703125</v>
      </c>
      <c r="D2010" s="112">
        <f t="shared" si="34"/>
        <v>14.268041658560259</v>
      </c>
      <c r="E2010" s="112">
        <v>8.430553486583928E-3</v>
      </c>
    </row>
    <row r="2011" spans="2:5" x14ac:dyDescent="0.35">
      <c r="B2011" s="45" t="s">
        <v>2030</v>
      </c>
      <c r="C2011" s="146">
        <v>133.25199890136719</v>
      </c>
      <c r="D2011" s="112">
        <f t="shared" si="34"/>
        <v>-0.81569163732327488</v>
      </c>
      <c r="E2011" s="112">
        <v>8.4250950046092059E-3</v>
      </c>
    </row>
    <row r="2012" spans="2:5" x14ac:dyDescent="0.35">
      <c r="B2012" s="45" t="s">
        <v>5535</v>
      </c>
      <c r="C2012" s="146">
        <v>722.9840087890625</v>
      </c>
      <c r="D2012" s="112">
        <f t="shared" si="34"/>
        <v>-0.66672764511510862</v>
      </c>
      <c r="E2012" s="112">
        <v>8.4245299756214916E-3</v>
      </c>
    </row>
    <row r="2013" spans="2:5" x14ac:dyDescent="0.35">
      <c r="B2013" s="45" t="s">
        <v>6835</v>
      </c>
      <c r="C2013" s="146">
        <v>2169.348876953125</v>
      </c>
      <c r="D2013" s="112">
        <f t="shared" si="34"/>
        <v>28.380773375072899</v>
      </c>
      <c r="E2013" s="112">
        <v>8.4210875144173185E-3</v>
      </c>
    </row>
    <row r="2014" spans="2:5" x14ac:dyDescent="0.35">
      <c r="B2014" s="45" t="s">
        <v>930</v>
      </c>
      <c r="C2014" s="146">
        <v>73.835662841796875</v>
      </c>
      <c r="D2014" s="112">
        <f t="shared" si="34"/>
        <v>-0.9702518239799921</v>
      </c>
      <c r="E2014" s="112">
        <v>8.4041774146692994E-3</v>
      </c>
    </row>
    <row r="2015" spans="2:5" x14ac:dyDescent="0.35">
      <c r="B2015" s="45" t="s">
        <v>7243</v>
      </c>
      <c r="C2015" s="146">
        <v>2482.023193359375</v>
      </c>
      <c r="D2015" s="112">
        <f t="shared" si="34"/>
        <v>11.050361128853817</v>
      </c>
      <c r="E2015" s="112">
        <v>8.4023886152841745E-3</v>
      </c>
    </row>
    <row r="2016" spans="2:5" x14ac:dyDescent="0.35">
      <c r="B2016" s="45" t="s">
        <v>3986</v>
      </c>
      <c r="C2016" s="146">
        <v>205.9708557128906</v>
      </c>
      <c r="D2016" s="112">
        <f t="shared" si="34"/>
        <v>-0.89891736755885832</v>
      </c>
      <c r="E2016" s="112">
        <v>8.3851650871865548E-3</v>
      </c>
    </row>
    <row r="2017" spans="2:5" x14ac:dyDescent="0.35">
      <c r="B2017" s="45" t="s">
        <v>6519</v>
      </c>
      <c r="C2017" s="146">
        <v>2037.648315429688</v>
      </c>
      <c r="D2017" s="112">
        <f t="shared" si="34"/>
        <v>-0.20228200360063309</v>
      </c>
      <c r="E2017" s="112">
        <v>8.3849363649535213E-3</v>
      </c>
    </row>
    <row r="2018" spans="2:5" x14ac:dyDescent="0.35">
      <c r="B2018" s="45" t="s">
        <v>7357</v>
      </c>
      <c r="C2018" s="146">
        <v>2554.3466796875</v>
      </c>
      <c r="D2018" s="112">
        <f t="shared" si="34"/>
        <v>1.8109271402025437E-2</v>
      </c>
      <c r="E2018" s="112">
        <v>8.3625068861921097E-3</v>
      </c>
    </row>
    <row r="2019" spans="2:5" x14ac:dyDescent="0.35">
      <c r="B2019" s="45" t="s">
        <v>6917</v>
      </c>
      <c r="C2019" s="146">
        <v>2508.912109375</v>
      </c>
      <c r="D2019" s="112">
        <f t="shared" si="34"/>
        <v>-3.2935786170718927E-2</v>
      </c>
      <c r="E2019" s="112">
        <v>8.3574960284869583E-3</v>
      </c>
    </row>
    <row r="2020" spans="2:5" x14ac:dyDescent="0.35">
      <c r="B2020" s="45" t="s">
        <v>6899</v>
      </c>
      <c r="C2020" s="146">
        <v>2594.359375</v>
      </c>
      <c r="D2020" s="112">
        <f t="shared" si="34"/>
        <v>6.8649102928752315E-2</v>
      </c>
      <c r="E2020" s="112">
        <v>8.3520599464173093E-3</v>
      </c>
    </row>
    <row r="2021" spans="2:5" x14ac:dyDescent="0.35">
      <c r="B2021" s="45" t="s">
        <v>7933</v>
      </c>
      <c r="C2021" s="146">
        <v>2427.699951171875</v>
      </c>
      <c r="D2021" s="112">
        <f t="shared" si="34"/>
        <v>2.3219720102632121E-2</v>
      </c>
      <c r="E2021" s="112">
        <v>8.3485017030825847E-3</v>
      </c>
    </row>
    <row r="2022" spans="2:5" x14ac:dyDescent="0.35">
      <c r="B2022" s="45" t="s">
        <v>7307</v>
      </c>
      <c r="C2022" s="146">
        <v>2372.608642578125</v>
      </c>
      <c r="D2022" s="112">
        <f t="shared" si="34"/>
        <v>0.17268297580309408</v>
      </c>
      <c r="E2022" s="112">
        <v>8.3467519063815752E-3</v>
      </c>
    </row>
    <row r="2023" spans="2:5" x14ac:dyDescent="0.35">
      <c r="B2023" s="45" t="s">
        <v>6635</v>
      </c>
      <c r="C2023" s="146">
        <v>2023.231079101562</v>
      </c>
      <c r="D2023" s="112">
        <f t="shared" si="34"/>
        <v>3.6837569931654555</v>
      </c>
      <c r="E2023" s="112">
        <v>8.3331026592809911E-3</v>
      </c>
    </row>
    <row r="2024" spans="2:5" x14ac:dyDescent="0.35">
      <c r="B2024" s="45" t="s">
        <v>4717</v>
      </c>
      <c r="C2024" s="146">
        <v>431.96755981445313</v>
      </c>
      <c r="D2024" s="112">
        <f t="shared" si="34"/>
        <v>-0.69073866867977185</v>
      </c>
      <c r="E2024" s="112">
        <v>8.3324642478164578E-3</v>
      </c>
    </row>
    <row r="2025" spans="2:5" x14ac:dyDescent="0.35">
      <c r="B2025" s="45" t="s">
        <v>6091</v>
      </c>
      <c r="C2025" s="146">
        <v>1396.77197265625</v>
      </c>
      <c r="D2025" s="112">
        <f t="shared" si="34"/>
        <v>-0.30796540781414716</v>
      </c>
      <c r="E2025" s="112">
        <v>8.3296079524613868E-3</v>
      </c>
    </row>
    <row r="2026" spans="2:5" x14ac:dyDescent="0.35">
      <c r="B2026" s="45" t="s">
        <v>6517</v>
      </c>
      <c r="C2026" s="146">
        <v>2018.355712890625</v>
      </c>
      <c r="D2026" s="112">
        <f t="shared" si="34"/>
        <v>9.9403275358471053</v>
      </c>
      <c r="E2026" s="112">
        <v>8.328925220063137E-3</v>
      </c>
    </row>
    <row r="2027" spans="2:5" x14ac:dyDescent="0.35">
      <c r="B2027" s="45" t="s">
        <v>3715</v>
      </c>
      <c r="C2027" s="146">
        <v>184.48768615722659</v>
      </c>
      <c r="D2027" s="112">
        <f t="shared" si="34"/>
        <v>0.2342732207725178</v>
      </c>
      <c r="E2027" s="112">
        <v>8.3251603734877406E-3</v>
      </c>
    </row>
    <row r="2028" spans="2:5" x14ac:dyDescent="0.35">
      <c r="B2028" s="45" t="s">
        <v>3517</v>
      </c>
      <c r="C2028" s="146">
        <v>149.470703125</v>
      </c>
      <c r="D2028" s="112">
        <f t="shared" si="34"/>
        <v>9.0779800204154187E-2</v>
      </c>
      <c r="E2028" s="112">
        <v>8.3234421196990045E-3</v>
      </c>
    </row>
    <row r="2029" spans="2:5" x14ac:dyDescent="0.35">
      <c r="B2029" s="45" t="s">
        <v>3139</v>
      </c>
      <c r="C2029" s="146">
        <v>137.03105163574219</v>
      </c>
      <c r="D2029" s="112">
        <f t="shared" si="34"/>
        <v>-0.81239011918081339</v>
      </c>
      <c r="E2029" s="112">
        <v>8.3144564900694481E-3</v>
      </c>
    </row>
    <row r="2030" spans="2:5" x14ac:dyDescent="0.35">
      <c r="B2030" s="45" t="s">
        <v>5689</v>
      </c>
      <c r="C2030" s="146">
        <v>730.40423583984375</v>
      </c>
      <c r="D2030" s="112">
        <f t="shared" si="34"/>
        <v>-7.0815068412313775E-2</v>
      </c>
      <c r="E2030" s="112">
        <v>8.310958615323872E-3</v>
      </c>
    </row>
    <row r="2031" spans="2:5" x14ac:dyDescent="0.35">
      <c r="B2031" s="45" t="s">
        <v>5269</v>
      </c>
      <c r="C2031" s="146">
        <v>786.06982421875</v>
      </c>
      <c r="D2031" s="112">
        <f t="shared" si="34"/>
        <v>19.486671809291657</v>
      </c>
      <c r="E2031" s="112">
        <v>8.2990127977333374E-3</v>
      </c>
    </row>
    <row r="2032" spans="2:5" x14ac:dyDescent="0.35">
      <c r="B2032" s="45" t="s">
        <v>468</v>
      </c>
      <c r="C2032" s="146">
        <v>38.369815826416023</v>
      </c>
      <c r="D2032" s="112">
        <f t="shared" si="34"/>
        <v>-0.9476205040904514</v>
      </c>
      <c r="E2032" s="112">
        <v>8.2977115658320524E-3</v>
      </c>
    </row>
    <row r="2033" spans="2:5" x14ac:dyDescent="0.35">
      <c r="B2033" s="45" t="s">
        <v>5704</v>
      </c>
      <c r="C2033" s="146">
        <v>732.5350341796875</v>
      </c>
      <c r="D2033" s="112">
        <f t="shared" si="34"/>
        <v>-0.53179684994768639</v>
      </c>
      <c r="E2033" s="112">
        <v>8.2970024432303061E-3</v>
      </c>
    </row>
    <row r="2034" spans="2:5" x14ac:dyDescent="0.35">
      <c r="B2034" s="45" t="s">
        <v>6138</v>
      </c>
      <c r="C2034" s="146">
        <v>1564.566650390625</v>
      </c>
      <c r="D2034" s="112">
        <f t="shared" si="34"/>
        <v>-0.33288004808578159</v>
      </c>
      <c r="E2034" s="112">
        <v>8.2928746101464893E-3</v>
      </c>
    </row>
    <row r="2035" spans="2:5" x14ac:dyDescent="0.35">
      <c r="B2035" s="45" t="s">
        <v>7193</v>
      </c>
      <c r="C2035" s="146">
        <v>2345.25537109375</v>
      </c>
      <c r="D2035" s="112">
        <f t="shared" si="34"/>
        <v>14.383139711256844</v>
      </c>
      <c r="E2035" s="112">
        <v>8.2808594107526261E-3</v>
      </c>
    </row>
    <row r="2036" spans="2:5" x14ac:dyDescent="0.35">
      <c r="B2036" s="45" t="s">
        <v>3485</v>
      </c>
      <c r="C2036" s="146">
        <v>152.45622253417969</v>
      </c>
      <c r="D2036" s="112">
        <f t="shared" si="34"/>
        <v>-0.88178635423865193</v>
      </c>
      <c r="E2036" s="112">
        <v>8.2644136041515829E-3</v>
      </c>
    </row>
    <row r="2037" spans="2:5" x14ac:dyDescent="0.35">
      <c r="B2037" s="45" t="s">
        <v>6073</v>
      </c>
      <c r="C2037" s="146">
        <v>1289.666870117188</v>
      </c>
      <c r="D2037" s="112">
        <f t="shared" si="34"/>
        <v>5.9501284036421751</v>
      </c>
      <c r="E2037" s="112">
        <v>8.2634082954174647E-3</v>
      </c>
    </row>
    <row r="2038" spans="2:5" x14ac:dyDescent="0.35">
      <c r="B2038" s="45" t="s">
        <v>3095</v>
      </c>
      <c r="C2038" s="146">
        <v>185.5601501464844</v>
      </c>
      <c r="D2038" s="112">
        <f t="shared" si="34"/>
        <v>-0.91788462870247656</v>
      </c>
      <c r="E2038" s="112">
        <v>8.2350160340185115E-3</v>
      </c>
    </row>
    <row r="2039" spans="2:5" x14ac:dyDescent="0.35">
      <c r="B2039" s="45" t="s">
        <v>6944</v>
      </c>
      <c r="C2039" s="146">
        <v>2259.749267578125</v>
      </c>
      <c r="D2039" s="112">
        <f t="shared" si="34"/>
        <v>18.309249923382939</v>
      </c>
      <c r="E2039" s="112">
        <v>8.2330185414479246E-3</v>
      </c>
    </row>
    <row r="2040" spans="2:5" x14ac:dyDescent="0.35">
      <c r="B2040" s="45" t="s">
        <v>2961</v>
      </c>
      <c r="C2040" s="146">
        <v>117.0293655395508</v>
      </c>
      <c r="D2040" s="112">
        <f t="shared" si="34"/>
        <v>-0.92890841059850648</v>
      </c>
      <c r="E2040" s="112">
        <v>8.2314099345074908E-3</v>
      </c>
    </row>
    <row r="2041" spans="2:5" x14ac:dyDescent="0.35">
      <c r="B2041" s="45" t="s">
        <v>6408</v>
      </c>
      <c r="C2041" s="146">
        <v>1646.177368164062</v>
      </c>
      <c r="D2041" s="112">
        <f t="shared" si="34"/>
        <v>15.326351854430108</v>
      </c>
      <c r="E2041" s="112">
        <v>8.2032721878978303E-3</v>
      </c>
    </row>
    <row r="2042" spans="2:5" x14ac:dyDescent="0.35">
      <c r="B2042" s="45" t="s">
        <v>2203</v>
      </c>
      <c r="C2042" s="146">
        <v>100.8294677734375</v>
      </c>
      <c r="D2042" s="112">
        <f t="shared" si="34"/>
        <v>-0.86139326952854378</v>
      </c>
      <c r="E2042" s="112">
        <v>8.1991437273782712E-3</v>
      </c>
    </row>
    <row r="2043" spans="2:5" x14ac:dyDescent="0.35">
      <c r="B2043" s="45" t="s">
        <v>5597</v>
      </c>
      <c r="C2043" s="146">
        <v>727.45001220703125</v>
      </c>
      <c r="D2043" s="112">
        <f t="shared" si="34"/>
        <v>-0.55878417573793326</v>
      </c>
      <c r="E2043" s="112">
        <v>8.1938466254700259E-3</v>
      </c>
    </row>
    <row r="2044" spans="2:5" x14ac:dyDescent="0.35">
      <c r="B2044" s="45" t="s">
        <v>6403</v>
      </c>
      <c r="C2044" s="146">
        <v>1648.739624023438</v>
      </c>
      <c r="D2044" s="112">
        <f t="shared" si="34"/>
        <v>6.2538572310224222E-2</v>
      </c>
      <c r="E2044" s="112">
        <v>8.1906450871991505E-3</v>
      </c>
    </row>
    <row r="2045" spans="2:5" x14ac:dyDescent="0.35">
      <c r="B2045" s="45" t="s">
        <v>6137</v>
      </c>
      <c r="C2045" s="146">
        <v>1551.698608398438</v>
      </c>
      <c r="D2045" s="112">
        <f t="shared" si="34"/>
        <v>-0.28864431093518284</v>
      </c>
      <c r="E2045" s="112">
        <v>8.1877134410543589E-3</v>
      </c>
    </row>
    <row r="2046" spans="2:5" x14ac:dyDescent="0.35">
      <c r="B2046" s="45" t="s">
        <v>6960</v>
      </c>
      <c r="C2046" s="146">
        <v>2181.325927734375</v>
      </c>
      <c r="D2046" s="112">
        <f t="shared" si="34"/>
        <v>2.5038233498262148</v>
      </c>
      <c r="E2046" s="112">
        <v>8.1839880760756125E-3</v>
      </c>
    </row>
    <row r="2047" spans="2:5" x14ac:dyDescent="0.35">
      <c r="B2047" s="45" t="s">
        <v>5176</v>
      </c>
      <c r="C2047" s="146">
        <v>622.555908203125</v>
      </c>
      <c r="D2047" s="112">
        <f t="shared" si="34"/>
        <v>2.0103266454604962</v>
      </c>
      <c r="E2047" s="112">
        <v>8.1792352729830025E-3</v>
      </c>
    </row>
    <row r="2048" spans="2:5" x14ac:dyDescent="0.35">
      <c r="B2048" s="45" t="s">
        <v>4324</v>
      </c>
      <c r="C2048" s="146">
        <v>206.8067626953125</v>
      </c>
      <c r="D2048" s="112">
        <f t="shared" si="34"/>
        <v>-0.91297630159978949</v>
      </c>
      <c r="E2048" s="112">
        <v>8.1752475288030604E-3</v>
      </c>
    </row>
    <row r="2049" spans="2:5" x14ac:dyDescent="0.35">
      <c r="B2049" s="45" t="s">
        <v>7302</v>
      </c>
      <c r="C2049" s="146">
        <v>2376.44189453125</v>
      </c>
      <c r="D2049" s="112">
        <f t="shared" si="34"/>
        <v>0.2682034520768794</v>
      </c>
      <c r="E2049" s="112">
        <v>8.1711956265620774E-3</v>
      </c>
    </row>
    <row r="2050" spans="2:5" x14ac:dyDescent="0.35">
      <c r="B2050" s="45" t="s">
        <v>6496</v>
      </c>
      <c r="C2050" s="146">
        <v>1873.864868164062</v>
      </c>
      <c r="D2050" s="112">
        <f t="shared" si="34"/>
        <v>-0.31429818206637966</v>
      </c>
      <c r="E2050" s="112">
        <v>8.1678223945547308E-3</v>
      </c>
    </row>
    <row r="2051" spans="2:5" x14ac:dyDescent="0.35">
      <c r="B2051" s="45" t="s">
        <v>7628</v>
      </c>
      <c r="C2051" s="146">
        <v>2732.769287109375</v>
      </c>
      <c r="D2051" s="112">
        <f t="shared" si="34"/>
        <v>29.187983078728212</v>
      </c>
      <c r="E2051" s="112">
        <v>8.1639005578872537E-3</v>
      </c>
    </row>
    <row r="2052" spans="2:5" x14ac:dyDescent="0.35">
      <c r="B2052" s="45" t="s">
        <v>2591</v>
      </c>
      <c r="C2052" s="146">
        <v>90.525070190429688</v>
      </c>
      <c r="D2052" s="112">
        <f t="shared" si="34"/>
        <v>-0.44240565969462003</v>
      </c>
      <c r="E2052" s="112">
        <v>8.1634092304293613E-3</v>
      </c>
    </row>
    <row r="2053" spans="2:5" x14ac:dyDescent="0.35">
      <c r="B2053" s="45" t="s">
        <v>3203</v>
      </c>
      <c r="C2053" s="146">
        <v>162.3493347167969</v>
      </c>
      <c r="D2053" s="112">
        <f t="shared" si="34"/>
        <v>-0.50338055322590636</v>
      </c>
      <c r="E2053" s="112">
        <v>8.1610082172923377E-3</v>
      </c>
    </row>
    <row r="2054" spans="2:5" x14ac:dyDescent="0.35">
      <c r="B2054" s="45" t="s">
        <v>4589</v>
      </c>
      <c r="C2054" s="146">
        <v>326.908935546875</v>
      </c>
      <c r="D2054" s="112">
        <f t="shared" si="34"/>
        <v>2.1111716181645757</v>
      </c>
      <c r="E2054" s="112">
        <v>8.1513982490676474E-3</v>
      </c>
    </row>
    <row r="2055" spans="2:5" x14ac:dyDescent="0.35">
      <c r="B2055" s="45" t="s">
        <v>2167</v>
      </c>
      <c r="C2055" s="146">
        <v>105.07582855224609</v>
      </c>
      <c r="D2055" s="112">
        <f t="shared" si="34"/>
        <v>-0.95198778765844994</v>
      </c>
      <c r="E2055" s="112">
        <v>8.1481950504296487E-3</v>
      </c>
    </row>
    <row r="2056" spans="2:5" x14ac:dyDescent="0.35">
      <c r="B2056" s="45" t="s">
        <v>6806</v>
      </c>
      <c r="C2056" s="146">
        <v>2188.52294921875</v>
      </c>
      <c r="D2056" s="112">
        <f t="shared" si="34"/>
        <v>9.7705963377780029E-3</v>
      </c>
      <c r="E2056" s="112">
        <v>8.1333856807831971E-3</v>
      </c>
    </row>
    <row r="2057" spans="2:5" x14ac:dyDescent="0.35">
      <c r="B2057" s="45" t="s">
        <v>6976</v>
      </c>
      <c r="C2057" s="146">
        <v>2167.3466796875</v>
      </c>
      <c r="D2057" s="112">
        <f t="shared" ref="D2057:D2120" si="35">(C2057-C2058)/C2058</f>
        <v>0.43338613734133569</v>
      </c>
      <c r="E2057" s="112">
        <v>8.1279799697429374E-3</v>
      </c>
    </row>
    <row r="2058" spans="2:5" x14ac:dyDescent="0.35">
      <c r="B2058" s="45" t="s">
        <v>6303</v>
      </c>
      <c r="C2058" s="146">
        <v>1512.046630859375</v>
      </c>
      <c r="D2058" s="112">
        <f t="shared" si="35"/>
        <v>-0.38203726828304579</v>
      </c>
      <c r="E2058" s="112">
        <v>8.1224811559251053E-3</v>
      </c>
    </row>
    <row r="2059" spans="2:5" x14ac:dyDescent="0.35">
      <c r="B2059" s="45" t="s">
        <v>7450</v>
      </c>
      <c r="C2059" s="146">
        <v>2446.824951171875</v>
      </c>
      <c r="D2059" s="112">
        <f t="shared" si="35"/>
        <v>2.0739638609240911</v>
      </c>
      <c r="E2059" s="112">
        <v>8.1186068397836788E-3</v>
      </c>
    </row>
    <row r="2060" spans="2:5" x14ac:dyDescent="0.35">
      <c r="B2060" s="45" t="s">
        <v>5643</v>
      </c>
      <c r="C2060" s="146">
        <v>795.983642578125</v>
      </c>
      <c r="D2060" s="112">
        <f t="shared" si="35"/>
        <v>4.6105394575739771</v>
      </c>
      <c r="E2060" s="112">
        <v>8.114764362938124E-3</v>
      </c>
    </row>
    <row r="2061" spans="2:5" x14ac:dyDescent="0.35">
      <c r="B2061" s="45" t="s">
        <v>2041</v>
      </c>
      <c r="C2061" s="146">
        <v>141.8729248046875</v>
      </c>
      <c r="D2061" s="112">
        <f t="shared" si="35"/>
        <v>-0.72695580304933261</v>
      </c>
      <c r="E2061" s="112">
        <v>8.1137805025747051E-3</v>
      </c>
    </row>
    <row r="2062" spans="2:5" x14ac:dyDescent="0.35">
      <c r="B2062" s="45" t="s">
        <v>5143</v>
      </c>
      <c r="C2062" s="146">
        <v>519.596923828125</v>
      </c>
      <c r="D2062" s="112">
        <f t="shared" si="35"/>
        <v>-0.76244484349460184</v>
      </c>
      <c r="E2062" s="112">
        <v>8.1125513924985397E-3</v>
      </c>
    </row>
    <row r="2063" spans="2:5" x14ac:dyDescent="0.35">
      <c r="B2063" s="45" t="s">
        <v>6870</v>
      </c>
      <c r="C2063" s="146">
        <v>2187.2685546875</v>
      </c>
      <c r="D2063" s="112">
        <f t="shared" si="35"/>
        <v>11.112580502765841</v>
      </c>
      <c r="E2063" s="112">
        <v>8.1113162679685887E-3</v>
      </c>
    </row>
    <row r="2064" spans="2:5" x14ac:dyDescent="0.35">
      <c r="B2064" s="45" t="s">
        <v>4048</v>
      </c>
      <c r="C2064" s="146">
        <v>180.5782470703125</v>
      </c>
      <c r="D2064" s="112">
        <f t="shared" si="35"/>
        <v>-0.87973228366685818</v>
      </c>
      <c r="E2064" s="112">
        <v>8.1065925129039755E-3</v>
      </c>
    </row>
    <row r="2065" spans="2:5" x14ac:dyDescent="0.35">
      <c r="B2065" s="45" t="s">
        <v>6119</v>
      </c>
      <c r="C2065" s="146">
        <v>1501.468994140625</v>
      </c>
      <c r="D2065" s="112">
        <f t="shared" si="35"/>
        <v>13.078344482831518</v>
      </c>
      <c r="E2065" s="112">
        <v>8.103325223724556E-3</v>
      </c>
    </row>
    <row r="2066" spans="2:5" x14ac:dyDescent="0.35">
      <c r="B2066" s="45" t="s">
        <v>2936</v>
      </c>
      <c r="C2066" s="146">
        <v>106.6509628295898</v>
      </c>
      <c r="D2066" s="112">
        <f t="shared" si="35"/>
        <v>-0.95681758842985665</v>
      </c>
      <c r="E2066" s="112">
        <v>8.0971832178349887E-3</v>
      </c>
    </row>
    <row r="2067" spans="2:5" x14ac:dyDescent="0.35">
      <c r="B2067" s="45" t="s">
        <v>6890</v>
      </c>
      <c r="C2067" s="146">
        <v>2469.77783203125</v>
      </c>
      <c r="D2067" s="112">
        <f t="shared" si="35"/>
        <v>4.2642589747254078</v>
      </c>
      <c r="E2067" s="112">
        <v>8.0906664859661474E-3</v>
      </c>
    </row>
    <row r="2068" spans="2:5" x14ac:dyDescent="0.35">
      <c r="B2068" s="45" t="s">
        <v>5004</v>
      </c>
      <c r="C2068" s="146">
        <v>469.15963745117188</v>
      </c>
      <c r="D2068" s="112">
        <f t="shared" si="35"/>
        <v>0.46581409034498172</v>
      </c>
      <c r="E2068" s="112">
        <v>8.0878248334779555E-3</v>
      </c>
    </row>
    <row r="2069" spans="2:5" x14ac:dyDescent="0.35">
      <c r="B2069" s="45" t="s">
        <v>4507</v>
      </c>
      <c r="C2069" s="146">
        <v>320.067626953125</v>
      </c>
      <c r="D2069" s="112">
        <f t="shared" si="35"/>
        <v>2.8121612146602795</v>
      </c>
      <c r="E2069" s="112">
        <v>8.0804251633136322E-3</v>
      </c>
    </row>
    <row r="2070" spans="2:5" x14ac:dyDescent="0.35">
      <c r="B2070" s="45" t="s">
        <v>2873</v>
      </c>
      <c r="C2070" s="146">
        <v>83.959625244140625</v>
      </c>
      <c r="D2070" s="112">
        <f t="shared" si="35"/>
        <v>-0.46452695880673428</v>
      </c>
      <c r="E2070" s="112">
        <v>8.0429966205765695E-3</v>
      </c>
    </row>
    <row r="2071" spans="2:5" x14ac:dyDescent="0.35">
      <c r="B2071" s="45" t="s">
        <v>3473</v>
      </c>
      <c r="C2071" s="146">
        <v>156.79524230957031</v>
      </c>
      <c r="D2071" s="112">
        <f t="shared" si="35"/>
        <v>-0.34482489072108052</v>
      </c>
      <c r="E2071" s="112">
        <v>8.0336760272554705E-3</v>
      </c>
    </row>
    <row r="2072" spans="2:5" x14ac:dyDescent="0.35">
      <c r="B2072" s="45" t="s">
        <v>4377</v>
      </c>
      <c r="C2072" s="146">
        <v>239.31806945800781</v>
      </c>
      <c r="D2072" s="112">
        <f t="shared" si="35"/>
        <v>0.68452106560373871</v>
      </c>
      <c r="E2072" s="112">
        <v>8.0272885520272213E-3</v>
      </c>
    </row>
    <row r="2073" spans="2:5" x14ac:dyDescent="0.35">
      <c r="B2073" s="45" t="s">
        <v>1408</v>
      </c>
      <c r="C2073" s="146">
        <v>142.06890869140619</v>
      </c>
      <c r="D2073" s="112">
        <f t="shared" si="35"/>
        <v>0.54104948156534183</v>
      </c>
      <c r="E2073" s="112">
        <v>8.0271878317342872E-3</v>
      </c>
    </row>
    <row r="2074" spans="2:5" x14ac:dyDescent="0.35">
      <c r="B2074" s="45" t="s">
        <v>2862</v>
      </c>
      <c r="C2074" s="146">
        <v>92.189712524414063</v>
      </c>
      <c r="D2074" s="112">
        <f t="shared" si="35"/>
        <v>-0.45368412114980022</v>
      </c>
      <c r="E2074" s="112">
        <v>8.0223075642236741E-3</v>
      </c>
    </row>
    <row r="2075" spans="2:5" x14ac:dyDescent="0.35">
      <c r="B2075" s="45" t="s">
        <v>3870</v>
      </c>
      <c r="C2075" s="146">
        <v>168.74800109863281</v>
      </c>
      <c r="D2075" s="112">
        <f t="shared" si="35"/>
        <v>0.15262089598284057</v>
      </c>
      <c r="E2075" s="112">
        <v>8.0156753252719325E-3</v>
      </c>
    </row>
    <row r="2076" spans="2:5" x14ac:dyDescent="0.35">
      <c r="B2076" s="45" t="s">
        <v>3512</v>
      </c>
      <c r="C2076" s="146">
        <v>146.40373229980469</v>
      </c>
      <c r="D2076" s="112">
        <f t="shared" si="35"/>
        <v>0.52177688549712276</v>
      </c>
      <c r="E2076" s="112">
        <v>8.00989822632245E-3</v>
      </c>
    </row>
    <row r="2077" spans="2:5" x14ac:dyDescent="0.35">
      <c r="B2077" s="45" t="s">
        <v>2588</v>
      </c>
      <c r="C2077" s="146">
        <v>96.205780029296875</v>
      </c>
      <c r="D2077" s="112">
        <f t="shared" si="35"/>
        <v>-0.93961214800598147</v>
      </c>
      <c r="E2077" s="112">
        <v>7.9999641880937247E-3</v>
      </c>
    </row>
    <row r="2078" spans="2:5" x14ac:dyDescent="0.35">
      <c r="B2078" s="45" t="s">
        <v>6242</v>
      </c>
      <c r="C2078" s="146">
        <v>1593.13134765625</v>
      </c>
      <c r="D2078" s="112">
        <f t="shared" si="35"/>
        <v>13.963799364112607</v>
      </c>
      <c r="E2078" s="112">
        <v>7.9905933775190428E-3</v>
      </c>
    </row>
    <row r="2079" spans="2:5" x14ac:dyDescent="0.35">
      <c r="B2079" s="45" t="s">
        <v>2907</v>
      </c>
      <c r="C2079" s="146">
        <v>106.4656982421875</v>
      </c>
      <c r="D2079" s="112">
        <f t="shared" si="35"/>
        <v>-0.13739721619083203</v>
      </c>
      <c r="E2079" s="112">
        <v>7.9875227642229076E-3</v>
      </c>
    </row>
    <row r="2080" spans="2:5" x14ac:dyDescent="0.35">
      <c r="B2080" s="45" t="s">
        <v>1580</v>
      </c>
      <c r="C2080" s="146">
        <v>123.4237823486328</v>
      </c>
      <c r="D2080" s="112">
        <f t="shared" si="35"/>
        <v>-0.93597276456661183</v>
      </c>
      <c r="E2080" s="112">
        <v>7.9871824252579458E-3</v>
      </c>
    </row>
    <row r="2081" spans="2:5" x14ac:dyDescent="0.35">
      <c r="B2081" s="45" t="s">
        <v>6431</v>
      </c>
      <c r="C2081" s="146">
        <v>1927.67626953125</v>
      </c>
      <c r="D2081" s="112">
        <f t="shared" si="35"/>
        <v>21.777820308779884</v>
      </c>
      <c r="E2081" s="112">
        <v>7.9854230905708305E-3</v>
      </c>
    </row>
    <row r="2082" spans="2:5" x14ac:dyDescent="0.35">
      <c r="B2082" s="45" t="s">
        <v>2874</v>
      </c>
      <c r="C2082" s="146">
        <v>84.629531860351563</v>
      </c>
      <c r="D2082" s="112">
        <f t="shared" si="35"/>
        <v>-0.96185022797908071</v>
      </c>
      <c r="E2082" s="112">
        <v>7.9789138441597428E-3</v>
      </c>
    </row>
    <row r="2083" spans="2:5" x14ac:dyDescent="0.35">
      <c r="B2083" s="45" t="s">
        <v>7757</v>
      </c>
      <c r="C2083" s="146">
        <v>2218.349609375</v>
      </c>
      <c r="D2083" s="112">
        <f t="shared" si="35"/>
        <v>10.600226160978041</v>
      </c>
      <c r="E2083" s="112">
        <v>7.9636623861523755E-3</v>
      </c>
    </row>
    <row r="2084" spans="2:5" x14ac:dyDescent="0.35">
      <c r="B2084" s="45" t="s">
        <v>4161</v>
      </c>
      <c r="C2084" s="146">
        <v>191.2333068847656</v>
      </c>
      <c r="D2084" s="112">
        <f t="shared" si="35"/>
        <v>0.85562379448977666</v>
      </c>
      <c r="E2084" s="112">
        <v>7.953822533310494E-3</v>
      </c>
    </row>
    <row r="2085" spans="2:5" x14ac:dyDescent="0.35">
      <c r="B2085" s="45" t="s">
        <v>2397</v>
      </c>
      <c r="C2085" s="146">
        <v>103.0560760498047</v>
      </c>
      <c r="D2085" s="112">
        <f t="shared" si="35"/>
        <v>-0.92279588139412982</v>
      </c>
      <c r="E2085" s="112">
        <v>7.950620607768355E-3</v>
      </c>
    </row>
    <row r="2086" spans="2:5" x14ac:dyDescent="0.35">
      <c r="B2086" s="45" t="s">
        <v>6080</v>
      </c>
      <c r="C2086" s="146">
        <v>1334.85205078125</v>
      </c>
      <c r="D2086" s="112">
        <f t="shared" si="35"/>
        <v>15.04739327364415</v>
      </c>
      <c r="E2086" s="112">
        <v>7.9478228311611662E-3</v>
      </c>
    </row>
    <row r="2087" spans="2:5" x14ac:dyDescent="0.35">
      <c r="B2087" s="45" t="s">
        <v>995</v>
      </c>
      <c r="C2087" s="146">
        <v>83.181861877441406</v>
      </c>
      <c r="D2087" s="112">
        <f t="shared" si="35"/>
        <v>-0.10100845774007641</v>
      </c>
      <c r="E2087" s="112">
        <v>7.9472312130824795E-3</v>
      </c>
    </row>
    <row r="2088" spans="2:5" x14ac:dyDescent="0.35">
      <c r="B2088" s="45" t="s">
        <v>1138</v>
      </c>
      <c r="C2088" s="146">
        <v>92.527969360351563</v>
      </c>
      <c r="D2088" s="112">
        <f t="shared" si="35"/>
        <v>1.077061313407325</v>
      </c>
      <c r="E2088" s="112">
        <v>7.9448268617160964E-3</v>
      </c>
    </row>
    <row r="2089" spans="2:5" x14ac:dyDescent="0.35">
      <c r="B2089" s="45" t="s">
        <v>546</v>
      </c>
      <c r="C2089" s="146">
        <v>44.547538757324219</v>
      </c>
      <c r="D2089" s="112">
        <f t="shared" si="35"/>
        <v>-0.49043519012241388</v>
      </c>
      <c r="E2089" s="112">
        <v>7.9386191518757108E-3</v>
      </c>
    </row>
    <row r="2090" spans="2:5" x14ac:dyDescent="0.35">
      <c r="B2090" s="45" t="s">
        <v>1169</v>
      </c>
      <c r="C2090" s="146">
        <v>87.422714233398438</v>
      </c>
      <c r="D2090" s="112">
        <f t="shared" si="35"/>
        <v>-0.88785609041077462</v>
      </c>
      <c r="E2090" s="112">
        <v>7.9356436679956666E-3</v>
      </c>
    </row>
    <row r="2091" spans="2:5" x14ac:dyDescent="0.35">
      <c r="B2091" s="45" t="s">
        <v>5316</v>
      </c>
      <c r="C2091" s="146">
        <v>779.55828857421875</v>
      </c>
      <c r="D2091" s="112">
        <f t="shared" si="35"/>
        <v>-0.68802157889239657</v>
      </c>
      <c r="E2091" s="112">
        <v>7.9333932724225294E-3</v>
      </c>
    </row>
    <row r="2092" spans="2:5" x14ac:dyDescent="0.35">
      <c r="B2092" s="45" t="s">
        <v>7869</v>
      </c>
      <c r="C2092" s="146">
        <v>2498.757080078125</v>
      </c>
      <c r="D2092" s="112">
        <f t="shared" si="35"/>
        <v>4.8187556621089325</v>
      </c>
      <c r="E2092" s="112">
        <v>7.9243152898012519E-3</v>
      </c>
    </row>
    <row r="2093" spans="2:5" x14ac:dyDescent="0.35">
      <c r="B2093" s="45" t="s">
        <v>4743</v>
      </c>
      <c r="C2093" s="146">
        <v>429.4315185546875</v>
      </c>
      <c r="D2093" s="112">
        <f t="shared" si="35"/>
        <v>-1.2554073488156159E-2</v>
      </c>
      <c r="E2093" s="112">
        <v>7.9148423134203071E-3</v>
      </c>
    </row>
    <row r="2094" spans="2:5" x14ac:dyDescent="0.35">
      <c r="B2094" s="45" t="s">
        <v>4735</v>
      </c>
      <c r="C2094" s="146">
        <v>434.89117431640619</v>
      </c>
      <c r="D2094" s="112">
        <f t="shared" si="35"/>
        <v>0.14841490210015332</v>
      </c>
      <c r="E2094" s="112">
        <v>7.908222409666479E-3</v>
      </c>
    </row>
    <row r="2095" spans="2:5" x14ac:dyDescent="0.35">
      <c r="B2095" s="45" t="s">
        <v>4828</v>
      </c>
      <c r="C2095" s="146">
        <v>378.68820190429688</v>
      </c>
      <c r="D2095" s="112">
        <f t="shared" si="35"/>
        <v>-0.84283535924287323</v>
      </c>
      <c r="E2095" s="112">
        <v>7.9068286505877931E-3</v>
      </c>
    </row>
    <row r="2096" spans="2:5" x14ac:dyDescent="0.35">
      <c r="B2096" s="45" t="s">
        <v>7982</v>
      </c>
      <c r="C2096" s="146">
        <v>2409.5</v>
      </c>
      <c r="D2096" s="112">
        <f t="shared" si="35"/>
        <v>1.510606781171375</v>
      </c>
      <c r="E2096" s="112">
        <v>7.9059238566414804E-3</v>
      </c>
    </row>
    <row r="2097" spans="2:5" x14ac:dyDescent="0.35">
      <c r="B2097" s="45" t="s">
        <v>5867</v>
      </c>
      <c r="C2097" s="146">
        <v>959.7281494140625</v>
      </c>
      <c r="D2097" s="112">
        <f t="shared" si="35"/>
        <v>-0.55401368189514377</v>
      </c>
      <c r="E2097" s="112">
        <v>7.9037203091286961E-3</v>
      </c>
    </row>
    <row r="2098" spans="2:5" x14ac:dyDescent="0.35">
      <c r="B2098" s="45" t="s">
        <v>6829</v>
      </c>
      <c r="C2098" s="146">
        <v>2151.9228515625</v>
      </c>
      <c r="D2098" s="112">
        <f t="shared" si="35"/>
        <v>10.924514262734926</v>
      </c>
      <c r="E2098" s="112">
        <v>7.9036888645909967E-3</v>
      </c>
    </row>
    <row r="2099" spans="2:5" x14ac:dyDescent="0.35">
      <c r="B2099" s="45" t="s">
        <v>3702</v>
      </c>
      <c r="C2099" s="146">
        <v>180.46209716796881</v>
      </c>
      <c r="D2099" s="112">
        <f t="shared" si="35"/>
        <v>-0.88567128602426881</v>
      </c>
      <c r="E2099" s="112">
        <v>7.8993890611889651E-3</v>
      </c>
    </row>
    <row r="2100" spans="2:5" x14ac:dyDescent="0.35">
      <c r="B2100" s="45" t="s">
        <v>6273</v>
      </c>
      <c r="C2100" s="146">
        <v>1578.449462890625</v>
      </c>
      <c r="D2100" s="112">
        <f t="shared" si="35"/>
        <v>17.658047799074737</v>
      </c>
      <c r="E2100" s="112">
        <v>7.8932027415485485E-3</v>
      </c>
    </row>
    <row r="2101" spans="2:5" x14ac:dyDescent="0.35">
      <c r="B2101" s="45" t="s">
        <v>1072</v>
      </c>
      <c r="C2101" s="146">
        <v>84.598854064941406</v>
      </c>
      <c r="D2101" s="112">
        <f t="shared" si="35"/>
        <v>-0.92664748666118402</v>
      </c>
      <c r="E2101" s="112">
        <v>7.8928667972039974E-3</v>
      </c>
    </row>
    <row r="2102" spans="2:5" x14ac:dyDescent="0.35">
      <c r="B2102" s="45" t="s">
        <v>6042</v>
      </c>
      <c r="C2102" s="146">
        <v>1153.319091796875</v>
      </c>
      <c r="D2102" s="112">
        <f t="shared" si="35"/>
        <v>-0.47315561052507726</v>
      </c>
      <c r="E2102" s="112">
        <v>7.8897754871939552E-3</v>
      </c>
    </row>
    <row r="2103" spans="2:5" x14ac:dyDescent="0.35">
      <c r="B2103" s="45" t="s">
        <v>7077</v>
      </c>
      <c r="C2103" s="146">
        <v>2189.107666015625</v>
      </c>
      <c r="D2103" s="112">
        <f t="shared" si="35"/>
        <v>1.7563637615608867</v>
      </c>
      <c r="E2103" s="112">
        <v>7.8736254342560482E-3</v>
      </c>
    </row>
    <row r="2104" spans="2:5" x14ac:dyDescent="0.35">
      <c r="B2104" s="45" t="s">
        <v>5815</v>
      </c>
      <c r="C2104" s="146">
        <v>794.2012939453125</v>
      </c>
      <c r="D2104" s="112">
        <f t="shared" si="35"/>
        <v>3.498569369441316</v>
      </c>
      <c r="E2104" s="112">
        <v>7.8699746285761738E-3</v>
      </c>
    </row>
    <row r="2105" spans="2:5" x14ac:dyDescent="0.35">
      <c r="B2105" s="45" t="s">
        <v>3685</v>
      </c>
      <c r="C2105" s="146">
        <v>176.54530334472659</v>
      </c>
      <c r="D2105" s="112">
        <f t="shared" si="35"/>
        <v>-0.88739820647982737</v>
      </c>
      <c r="E2105" s="112">
        <v>7.8675017134508876E-3</v>
      </c>
    </row>
    <row r="2106" spans="2:5" x14ac:dyDescent="0.35">
      <c r="B2106" s="45" t="s">
        <v>6256</v>
      </c>
      <c r="C2106" s="146">
        <v>1567.872924804688</v>
      </c>
      <c r="D2106" s="112">
        <f t="shared" si="35"/>
        <v>17.244362164512637</v>
      </c>
      <c r="E2106" s="112">
        <v>7.8597114906861533E-3</v>
      </c>
    </row>
    <row r="2107" spans="2:5" x14ac:dyDescent="0.35">
      <c r="B2107" s="45" t="s">
        <v>2839</v>
      </c>
      <c r="C2107" s="146">
        <v>85.937393188476563</v>
      </c>
      <c r="D2107" s="112">
        <f t="shared" si="35"/>
        <v>-0.47610420106907619</v>
      </c>
      <c r="E2107" s="112">
        <v>7.8564404066111676E-3</v>
      </c>
    </row>
    <row r="2108" spans="2:5" x14ac:dyDescent="0.35">
      <c r="B2108" s="45" t="s">
        <v>1617</v>
      </c>
      <c r="C2108" s="146">
        <v>164.0352783203125</v>
      </c>
      <c r="D2108" s="112">
        <f t="shared" si="35"/>
        <v>0.20509902464047294</v>
      </c>
      <c r="E2108" s="112">
        <v>7.8527495779996143E-3</v>
      </c>
    </row>
    <row r="2109" spans="2:5" x14ac:dyDescent="0.35">
      <c r="B2109" s="45" t="s">
        <v>3405</v>
      </c>
      <c r="C2109" s="146">
        <v>136.11767578125</v>
      </c>
      <c r="D2109" s="112">
        <f t="shared" si="35"/>
        <v>-0.91106971061344555</v>
      </c>
      <c r="E2109" s="112">
        <v>7.8482528017286488E-3</v>
      </c>
    </row>
    <row r="2110" spans="2:5" x14ac:dyDescent="0.35">
      <c r="B2110" s="45" t="s">
        <v>6283</v>
      </c>
      <c r="C2110" s="146">
        <v>1530.610961914062</v>
      </c>
      <c r="D2110" s="112">
        <f t="shared" si="35"/>
        <v>1.2113789120372671</v>
      </c>
      <c r="E2110" s="112">
        <v>7.8457345801087215E-3</v>
      </c>
    </row>
    <row r="2111" spans="2:5" x14ac:dyDescent="0.35">
      <c r="B2111" s="45" t="s">
        <v>5354</v>
      </c>
      <c r="C2111" s="146">
        <v>692.15228271484375</v>
      </c>
      <c r="D2111" s="112">
        <f t="shared" si="35"/>
        <v>-0.67744655673290621</v>
      </c>
      <c r="E2111" s="112">
        <v>7.8406505510131529E-3</v>
      </c>
    </row>
    <row r="2112" spans="2:5" x14ac:dyDescent="0.35">
      <c r="B2112" s="45" t="s">
        <v>6721</v>
      </c>
      <c r="C2112" s="146">
        <v>2145.85302734375</v>
      </c>
      <c r="D2112" s="112">
        <f t="shared" si="35"/>
        <v>-0.15306005638163134</v>
      </c>
      <c r="E2112" s="112">
        <v>7.8390799088504139E-3</v>
      </c>
    </row>
    <row r="2113" spans="2:5" x14ac:dyDescent="0.35">
      <c r="B2113" s="45" t="s">
        <v>7598</v>
      </c>
      <c r="C2113" s="146">
        <v>2533.654296875</v>
      </c>
      <c r="D2113" s="112">
        <f t="shared" si="35"/>
        <v>0.53254403747389345</v>
      </c>
      <c r="E2113" s="112">
        <v>7.83751300360566E-3</v>
      </c>
    </row>
    <row r="2114" spans="2:5" x14ac:dyDescent="0.35">
      <c r="B2114" s="45" t="s">
        <v>6387</v>
      </c>
      <c r="C2114" s="146">
        <v>1653.234252929688</v>
      </c>
      <c r="D2114" s="112">
        <f t="shared" si="35"/>
        <v>1.3744054034911053</v>
      </c>
      <c r="E2114" s="112">
        <v>7.8366654050691618E-3</v>
      </c>
    </row>
    <row r="2115" spans="2:5" x14ac:dyDescent="0.35">
      <c r="B2115" s="45" t="s">
        <v>5453</v>
      </c>
      <c r="C2115" s="146">
        <v>696.27294921875</v>
      </c>
      <c r="D2115" s="112">
        <f t="shared" si="35"/>
        <v>7.3650641597047084</v>
      </c>
      <c r="E2115" s="112">
        <v>7.8189940641727341E-3</v>
      </c>
    </row>
    <row r="2116" spans="2:5" x14ac:dyDescent="0.35">
      <c r="B2116" s="45" t="s">
        <v>854</v>
      </c>
      <c r="C2116" s="146">
        <v>83.235816955566406</v>
      </c>
      <c r="D2116" s="112">
        <f t="shared" si="35"/>
        <v>-0.96421060731886954</v>
      </c>
      <c r="E2116" s="112">
        <v>7.8100094602118232E-3</v>
      </c>
    </row>
    <row r="2117" spans="2:5" x14ac:dyDescent="0.35">
      <c r="B2117" s="45" t="s">
        <v>7517</v>
      </c>
      <c r="C2117" s="146">
        <v>2325.7119140625</v>
      </c>
      <c r="D2117" s="112">
        <f t="shared" si="35"/>
        <v>14.384596191062778</v>
      </c>
      <c r="E2117" s="112">
        <v>7.8098493540457638E-3</v>
      </c>
    </row>
    <row r="2118" spans="2:5" x14ac:dyDescent="0.35">
      <c r="B2118" s="45" t="s">
        <v>1371</v>
      </c>
      <c r="C2118" s="146">
        <v>151.17146301269531</v>
      </c>
      <c r="D2118" s="112">
        <f t="shared" si="35"/>
        <v>-0.93029414302595614</v>
      </c>
      <c r="E2118" s="112">
        <v>7.8015519079434577E-3</v>
      </c>
    </row>
    <row r="2119" spans="2:5" x14ac:dyDescent="0.35">
      <c r="B2119" s="45" t="s">
        <v>6830</v>
      </c>
      <c r="C2119" s="146">
        <v>2168.705322265625</v>
      </c>
      <c r="D2119" s="112">
        <f t="shared" si="35"/>
        <v>61.007938578542465</v>
      </c>
      <c r="E2119" s="112">
        <v>7.7988254508935279E-3</v>
      </c>
    </row>
    <row r="2120" spans="2:5" x14ac:dyDescent="0.35">
      <c r="B2120" s="45" t="s">
        <v>456</v>
      </c>
      <c r="C2120" s="146">
        <v>34.974639892578118</v>
      </c>
      <c r="D2120" s="112">
        <f t="shared" si="35"/>
        <v>-0.77163214660190804</v>
      </c>
      <c r="E2120" s="112">
        <v>7.7767403905315531E-3</v>
      </c>
    </row>
    <row r="2121" spans="2:5" x14ac:dyDescent="0.35">
      <c r="B2121" s="45" t="s">
        <v>3465</v>
      </c>
      <c r="C2121" s="146">
        <v>153.15045166015619</v>
      </c>
      <c r="D2121" s="112">
        <f t="shared" ref="D2121:D2184" si="36">(C2121-C2122)/C2122</f>
        <v>-0.93691021558798915</v>
      </c>
      <c r="E2121" s="112">
        <v>7.7661365441163682E-3</v>
      </c>
    </row>
    <row r="2122" spans="2:5" x14ac:dyDescent="0.35">
      <c r="B2122" s="45" t="s">
        <v>7930</v>
      </c>
      <c r="C2122" s="146">
        <v>2427.5</v>
      </c>
      <c r="D2122" s="112">
        <f t="shared" si="36"/>
        <v>21.797374546554561</v>
      </c>
      <c r="E2122" s="112">
        <v>7.7631811660633593E-3</v>
      </c>
    </row>
    <row r="2123" spans="2:5" x14ac:dyDescent="0.35">
      <c r="B2123" s="45" t="s">
        <v>2251</v>
      </c>
      <c r="C2123" s="146">
        <v>106.481559753418</v>
      </c>
      <c r="D2123" s="112">
        <f t="shared" si="36"/>
        <v>-0.47055072204710563</v>
      </c>
      <c r="E2123" s="112">
        <v>7.760551763258754E-3</v>
      </c>
    </row>
    <row r="2124" spans="2:5" x14ac:dyDescent="0.35">
      <c r="B2124" s="45" t="s">
        <v>4183</v>
      </c>
      <c r="C2124" s="146">
        <v>201.1175842285156</v>
      </c>
      <c r="D2124" s="112">
        <f t="shared" si="36"/>
        <v>-0.11834066843055054</v>
      </c>
      <c r="E2124" s="112">
        <v>7.7507039873627301E-3</v>
      </c>
    </row>
    <row r="2125" spans="2:5" x14ac:dyDescent="0.35">
      <c r="B2125" s="45" t="s">
        <v>4247</v>
      </c>
      <c r="C2125" s="146">
        <v>228.1125793457031</v>
      </c>
      <c r="D2125" s="112">
        <f t="shared" si="36"/>
        <v>-0.87320024175234212</v>
      </c>
      <c r="E2125" s="112">
        <v>7.7456328352707533E-3</v>
      </c>
    </row>
    <row r="2126" spans="2:5" x14ac:dyDescent="0.35">
      <c r="B2126" s="45" t="s">
        <v>6572</v>
      </c>
      <c r="C2126" s="146">
        <v>1798.99853515625</v>
      </c>
      <c r="D2126" s="112">
        <f t="shared" si="36"/>
        <v>-0.17186053555363376</v>
      </c>
      <c r="E2126" s="112">
        <v>7.744524310114684E-3</v>
      </c>
    </row>
    <row r="2127" spans="2:5" x14ac:dyDescent="0.35">
      <c r="B2127" s="45" t="s">
        <v>6823</v>
      </c>
      <c r="C2127" s="146">
        <v>2172.337646484375</v>
      </c>
      <c r="D2127" s="112">
        <f t="shared" si="36"/>
        <v>11.401510972881301</v>
      </c>
      <c r="E2127" s="112">
        <v>7.7213111449312422E-3</v>
      </c>
    </row>
    <row r="2128" spans="2:5" x14ac:dyDescent="0.35">
      <c r="B2128" s="45" t="s">
        <v>3684</v>
      </c>
      <c r="C2128" s="146">
        <v>175.16717529296881</v>
      </c>
      <c r="D2128" s="112">
        <f t="shared" si="36"/>
        <v>0.63591321951429547</v>
      </c>
      <c r="E2128" s="112">
        <v>7.7195769313693026E-3</v>
      </c>
    </row>
    <row r="2129" spans="2:5" x14ac:dyDescent="0.35">
      <c r="B2129" s="45" t="s">
        <v>1250</v>
      </c>
      <c r="C2129" s="146">
        <v>107.0760803222656</v>
      </c>
      <c r="D2129" s="112">
        <f t="shared" si="36"/>
        <v>-0.15688449886004091</v>
      </c>
      <c r="E2129" s="112">
        <v>7.7118482149157687E-3</v>
      </c>
    </row>
    <row r="2130" spans="2:5" x14ac:dyDescent="0.35">
      <c r="B2130" s="45" t="s">
        <v>2000</v>
      </c>
      <c r="C2130" s="146">
        <v>127.00048828125</v>
      </c>
      <c r="D2130" s="112">
        <f t="shared" si="36"/>
        <v>4.1988494327286713E-2</v>
      </c>
      <c r="E2130" s="112">
        <v>7.701074290601133E-3</v>
      </c>
    </row>
    <row r="2131" spans="2:5" x14ac:dyDescent="0.35">
      <c r="B2131" s="45" t="s">
        <v>1809</v>
      </c>
      <c r="C2131" s="146">
        <v>121.8828125</v>
      </c>
      <c r="D2131" s="112">
        <f t="shared" si="36"/>
        <v>0.13589049211300483</v>
      </c>
      <c r="E2131" s="112">
        <v>7.7009649324326444E-3</v>
      </c>
    </row>
    <row r="2132" spans="2:5" x14ac:dyDescent="0.35">
      <c r="B2132" s="45" t="s">
        <v>2252</v>
      </c>
      <c r="C2132" s="146">
        <v>107.3015518188477</v>
      </c>
      <c r="D2132" s="112">
        <f t="shared" si="36"/>
        <v>-0.95594699770898051</v>
      </c>
      <c r="E2132" s="112">
        <v>7.7007893885906419E-3</v>
      </c>
    </row>
    <row r="2133" spans="2:5" x14ac:dyDescent="0.35">
      <c r="B2133" s="45" t="s">
        <v>7379</v>
      </c>
      <c r="C2133" s="146">
        <v>2435.737548828125</v>
      </c>
      <c r="D2133" s="112">
        <f t="shared" si="36"/>
        <v>3.6331113590692521</v>
      </c>
      <c r="E2133" s="112">
        <v>7.6981465199208324E-3</v>
      </c>
    </row>
    <row r="2134" spans="2:5" x14ac:dyDescent="0.35">
      <c r="B2134" s="45" t="s">
        <v>5117</v>
      </c>
      <c r="C2134" s="146">
        <v>525.72393798828125</v>
      </c>
      <c r="D2134" s="112">
        <f t="shared" si="36"/>
        <v>3.0572305972672265</v>
      </c>
      <c r="E2134" s="112">
        <v>7.6970692243698256E-3</v>
      </c>
    </row>
    <row r="2135" spans="2:5" x14ac:dyDescent="0.35">
      <c r="B2135" s="45" t="s">
        <v>1446</v>
      </c>
      <c r="C2135" s="146">
        <v>129.57704162597659</v>
      </c>
      <c r="D2135" s="112">
        <f t="shared" si="36"/>
        <v>-0.94543469981442063</v>
      </c>
      <c r="E2135" s="112">
        <v>7.6828456752505055E-3</v>
      </c>
    </row>
    <row r="2136" spans="2:5" x14ac:dyDescent="0.35">
      <c r="B2136" s="45" t="s">
        <v>7402</v>
      </c>
      <c r="C2136" s="146">
        <v>2374.715087890625</v>
      </c>
      <c r="D2136" s="112">
        <f t="shared" si="36"/>
        <v>24.759003069477444</v>
      </c>
      <c r="E2136" s="112">
        <v>7.6729286355996535E-3</v>
      </c>
    </row>
    <row r="2137" spans="2:5" x14ac:dyDescent="0.35">
      <c r="B2137" s="45" t="s">
        <v>2783</v>
      </c>
      <c r="C2137" s="146">
        <v>92.189712524414063</v>
      </c>
      <c r="D2137" s="112">
        <f t="shared" si="36"/>
        <v>3.5980138246256115E-2</v>
      </c>
      <c r="E2137" s="112">
        <v>7.6710990833341814E-3</v>
      </c>
    </row>
    <row r="2138" spans="2:5" x14ac:dyDescent="0.35">
      <c r="B2138" s="45" t="s">
        <v>1132</v>
      </c>
      <c r="C2138" s="146">
        <v>88.9879150390625</v>
      </c>
      <c r="D2138" s="112">
        <f t="shared" si="36"/>
        <v>-0.92422499134914915</v>
      </c>
      <c r="E2138" s="112">
        <v>7.6710809672993529E-3</v>
      </c>
    </row>
    <row r="2139" spans="2:5" x14ac:dyDescent="0.35">
      <c r="B2139" s="45" t="s">
        <v>6028</v>
      </c>
      <c r="C2139" s="146">
        <v>1174.370239257812</v>
      </c>
      <c r="D2139" s="112">
        <f t="shared" si="36"/>
        <v>-0.39115425659228859</v>
      </c>
      <c r="E2139" s="112">
        <v>7.6709361535653659E-3</v>
      </c>
    </row>
    <row r="2140" spans="2:5" x14ac:dyDescent="0.35">
      <c r="B2140" s="45" t="s">
        <v>6668</v>
      </c>
      <c r="C2140" s="146">
        <v>1928.846923828125</v>
      </c>
      <c r="D2140" s="112">
        <f t="shared" si="36"/>
        <v>-0.21387070139481346</v>
      </c>
      <c r="E2140" s="112">
        <v>7.6611283223369971E-3</v>
      </c>
    </row>
    <row r="2141" spans="2:5" x14ac:dyDescent="0.35">
      <c r="B2141" s="45" t="s">
        <v>7993</v>
      </c>
      <c r="C2141" s="146">
        <v>2453.60009765625</v>
      </c>
      <c r="D2141" s="112">
        <f t="shared" si="36"/>
        <v>26.673634878329576</v>
      </c>
      <c r="E2141" s="112">
        <v>7.6386438013347022E-3</v>
      </c>
    </row>
    <row r="2142" spans="2:5" x14ac:dyDescent="0.35">
      <c r="B2142" s="45" t="s">
        <v>2576</v>
      </c>
      <c r="C2142" s="146">
        <v>88.662010192871094</v>
      </c>
      <c r="D2142" s="112">
        <f t="shared" si="36"/>
        <v>5.1215173107882123E-2</v>
      </c>
      <c r="E2142" s="112">
        <v>7.636236003037534E-3</v>
      </c>
    </row>
    <row r="2143" spans="2:5" x14ac:dyDescent="0.35">
      <c r="B2143" s="45" t="s">
        <v>2858</v>
      </c>
      <c r="C2143" s="146">
        <v>84.342399597167969</v>
      </c>
      <c r="D2143" s="112">
        <f t="shared" si="36"/>
        <v>-0.39967833841596345</v>
      </c>
      <c r="E2143" s="112">
        <v>7.6216071957874122E-3</v>
      </c>
    </row>
    <row r="2144" spans="2:5" x14ac:dyDescent="0.35">
      <c r="B2144" s="45" t="s">
        <v>1658</v>
      </c>
      <c r="C2144" s="146">
        <v>140.49534606933591</v>
      </c>
      <c r="D2144" s="112">
        <f t="shared" si="36"/>
        <v>-0.91192157436401422</v>
      </c>
      <c r="E2144" s="112">
        <v>7.6203762605918449E-3</v>
      </c>
    </row>
    <row r="2145" spans="2:5" x14ac:dyDescent="0.35">
      <c r="B2145" s="45" t="s">
        <v>6354</v>
      </c>
      <c r="C2145" s="146">
        <v>1595.116455078125</v>
      </c>
      <c r="D2145" s="112">
        <f t="shared" si="36"/>
        <v>13.373292383935937</v>
      </c>
      <c r="E2145" s="112">
        <v>7.6092764066322599E-3</v>
      </c>
    </row>
    <row r="2146" spans="2:5" x14ac:dyDescent="0.35">
      <c r="B2146" s="45" t="s">
        <v>2125</v>
      </c>
      <c r="C2146" s="146">
        <v>110.97780609130859</v>
      </c>
      <c r="D2146" s="112">
        <f t="shared" si="36"/>
        <v>-0.84130958144282697</v>
      </c>
      <c r="E2146" s="112">
        <v>7.5995542647723478E-3</v>
      </c>
    </row>
    <row r="2147" spans="2:5" x14ac:dyDescent="0.35">
      <c r="B2147" s="45" t="s">
        <v>5482</v>
      </c>
      <c r="C2147" s="146">
        <v>699.33526611328125</v>
      </c>
      <c r="D2147" s="112">
        <f t="shared" si="36"/>
        <v>6.5053202682429845</v>
      </c>
      <c r="E2147" s="112">
        <v>7.5989108910716951E-3</v>
      </c>
    </row>
    <row r="2148" spans="2:5" x14ac:dyDescent="0.35">
      <c r="B2148" s="45" t="s">
        <v>2827</v>
      </c>
      <c r="C2148" s="146">
        <v>93.178604125976563</v>
      </c>
      <c r="D2148" s="112">
        <f t="shared" si="36"/>
        <v>-0.95656112958720163</v>
      </c>
      <c r="E2148" s="112">
        <v>7.5889026756603348E-3</v>
      </c>
    </row>
    <row r="2149" spans="2:5" x14ac:dyDescent="0.35">
      <c r="B2149" s="45" t="s">
        <v>7543</v>
      </c>
      <c r="C2149" s="146">
        <v>2145.05126953125</v>
      </c>
      <c r="D2149" s="112">
        <f t="shared" si="36"/>
        <v>14.986730082244426</v>
      </c>
      <c r="E2149" s="112">
        <v>7.5854488281803236E-3</v>
      </c>
    </row>
    <row r="2150" spans="2:5" x14ac:dyDescent="0.35">
      <c r="B2150" s="45" t="s">
        <v>1483</v>
      </c>
      <c r="C2150" s="146">
        <v>134.17698669433591</v>
      </c>
      <c r="D2150" s="112">
        <f t="shared" si="36"/>
        <v>-0.13452818405819172</v>
      </c>
      <c r="E2150" s="112">
        <v>7.584536263564012E-3</v>
      </c>
    </row>
    <row r="2151" spans="2:5" x14ac:dyDescent="0.35">
      <c r="B2151" s="45" t="s">
        <v>1613</v>
      </c>
      <c r="C2151" s="146">
        <v>155.03334045410159</v>
      </c>
      <c r="D2151" s="112">
        <f t="shared" si="36"/>
        <v>-0.90058957260345129</v>
      </c>
      <c r="E2151" s="112">
        <v>7.5839540490232329E-3</v>
      </c>
    </row>
    <row r="2152" spans="2:5" x14ac:dyDescent="0.35">
      <c r="B2152" s="45" t="s">
        <v>6313</v>
      </c>
      <c r="C2152" s="146">
        <v>1559.527954101562</v>
      </c>
      <c r="D2152" s="112">
        <f t="shared" si="36"/>
        <v>10.265622978050789</v>
      </c>
      <c r="E2152" s="112">
        <v>7.5826280023934701E-3</v>
      </c>
    </row>
    <row r="2153" spans="2:5" x14ac:dyDescent="0.35">
      <c r="B2153" s="45" t="s">
        <v>3440</v>
      </c>
      <c r="C2153" s="146">
        <v>138.4324645996094</v>
      </c>
      <c r="D2153" s="112">
        <f t="shared" si="36"/>
        <v>0.21539273380204954</v>
      </c>
      <c r="E2153" s="112">
        <v>7.5796901442926525E-3</v>
      </c>
    </row>
    <row r="2154" spans="2:5" x14ac:dyDescent="0.35">
      <c r="B2154" s="45" t="s">
        <v>2940</v>
      </c>
      <c r="C2154" s="146">
        <v>113.8993682861328</v>
      </c>
      <c r="D2154" s="112">
        <f t="shared" si="36"/>
        <v>-0.95786673244065668</v>
      </c>
      <c r="E2154" s="112">
        <v>7.5776442621459062E-3</v>
      </c>
    </row>
    <row r="2155" spans="2:5" x14ac:dyDescent="0.35">
      <c r="B2155" s="45" t="s">
        <v>7632</v>
      </c>
      <c r="C2155" s="146">
        <v>2703.31201171875</v>
      </c>
      <c r="D2155" s="112">
        <f t="shared" si="36"/>
        <v>5.3074776633927154</v>
      </c>
      <c r="E2155" s="112">
        <v>7.5605490897913477E-3</v>
      </c>
    </row>
    <row r="2156" spans="2:5" x14ac:dyDescent="0.35">
      <c r="B2156" s="45" t="s">
        <v>4727</v>
      </c>
      <c r="C2156" s="146">
        <v>428.58843994140619</v>
      </c>
      <c r="D2156" s="112">
        <f t="shared" si="36"/>
        <v>-0.8287271325371357</v>
      </c>
      <c r="E2156" s="112">
        <v>7.5497433342668081E-3</v>
      </c>
    </row>
    <row r="2157" spans="2:5" x14ac:dyDescent="0.35">
      <c r="B2157" s="45" t="s">
        <v>7232</v>
      </c>
      <c r="C2157" s="146">
        <v>2502.3720703125</v>
      </c>
      <c r="D2157" s="112">
        <f t="shared" si="36"/>
        <v>0.64385799945117683</v>
      </c>
      <c r="E2157" s="112">
        <v>7.545496117352714E-3</v>
      </c>
    </row>
    <row r="2158" spans="2:5" x14ac:dyDescent="0.35">
      <c r="B2158" s="45" t="s">
        <v>6372</v>
      </c>
      <c r="C2158" s="146">
        <v>1522.255615234375</v>
      </c>
      <c r="D2158" s="112">
        <f t="shared" si="36"/>
        <v>2.6313827039788764</v>
      </c>
      <c r="E2158" s="112">
        <v>7.5266868592377498E-3</v>
      </c>
    </row>
    <row r="2159" spans="2:5" x14ac:dyDescent="0.35">
      <c r="B2159" s="45" t="s">
        <v>4756</v>
      </c>
      <c r="C2159" s="146">
        <v>419.19448852539063</v>
      </c>
      <c r="D2159" s="112">
        <f t="shared" si="36"/>
        <v>3.7442001589094551</v>
      </c>
      <c r="E2159" s="112">
        <v>7.5257661937505309E-3</v>
      </c>
    </row>
    <row r="2160" spans="2:5" x14ac:dyDescent="0.35">
      <c r="B2160" s="45" t="s">
        <v>1033</v>
      </c>
      <c r="C2160" s="146">
        <v>88.359359741210938</v>
      </c>
      <c r="D2160" s="112">
        <f t="shared" si="36"/>
        <v>-0.25608401789621649</v>
      </c>
      <c r="E2160" s="112">
        <v>7.5234737740622927E-3</v>
      </c>
    </row>
    <row r="2161" spans="2:5" x14ac:dyDescent="0.35">
      <c r="B2161" s="45" t="s">
        <v>2549</v>
      </c>
      <c r="C2161" s="146">
        <v>118.775993347168</v>
      </c>
      <c r="D2161" s="112">
        <f t="shared" si="36"/>
        <v>-0.83645915113175318</v>
      </c>
      <c r="E2161" s="112">
        <v>7.5135384449518342E-3</v>
      </c>
    </row>
    <row r="2162" spans="2:5" x14ac:dyDescent="0.35">
      <c r="B2162" s="45" t="s">
        <v>5415</v>
      </c>
      <c r="C2162" s="146">
        <v>726.2772216796875</v>
      </c>
      <c r="D2162" s="112">
        <f t="shared" si="36"/>
        <v>-0.63526607896427845</v>
      </c>
      <c r="E2162" s="112">
        <v>7.4896279841268213E-3</v>
      </c>
    </row>
    <row r="2163" spans="2:5" x14ac:dyDescent="0.35">
      <c r="B2163" s="45" t="s">
        <v>6681</v>
      </c>
      <c r="C2163" s="146">
        <v>1991.252197265625</v>
      </c>
      <c r="D2163" s="112">
        <f t="shared" si="36"/>
        <v>-1.0308426449699447E-2</v>
      </c>
      <c r="E2163" s="112">
        <v>7.4891854033208409E-3</v>
      </c>
    </row>
    <row r="2164" spans="2:5" x14ac:dyDescent="0.35">
      <c r="B2164" s="45" t="s">
        <v>6638</v>
      </c>
      <c r="C2164" s="146">
        <v>2011.99267578125</v>
      </c>
      <c r="D2164" s="112">
        <f t="shared" si="36"/>
        <v>1.7341847577842948</v>
      </c>
      <c r="E2164" s="112">
        <v>7.4806254478185698E-3</v>
      </c>
    </row>
    <row r="2165" spans="2:5" x14ac:dyDescent="0.35">
      <c r="B2165" s="45" t="s">
        <v>5690</v>
      </c>
      <c r="C2165" s="146">
        <v>735.86566162109375</v>
      </c>
      <c r="D2165" s="112">
        <f t="shared" si="36"/>
        <v>-0.67869255804944439</v>
      </c>
      <c r="E2165" s="112">
        <v>7.4772646614929142E-3</v>
      </c>
    </row>
    <row r="2166" spans="2:5" x14ac:dyDescent="0.35">
      <c r="B2166" s="45" t="s">
        <v>7748</v>
      </c>
      <c r="C2166" s="146">
        <v>2290.222900390625</v>
      </c>
      <c r="D2166" s="112">
        <f t="shared" si="36"/>
        <v>16.92834338765336</v>
      </c>
      <c r="E2166" s="112">
        <v>7.4506702929115643E-3</v>
      </c>
    </row>
    <row r="2167" spans="2:5" x14ac:dyDescent="0.35">
      <c r="B2167" s="45" t="s">
        <v>3316</v>
      </c>
      <c r="C2167" s="146">
        <v>127.74314117431641</v>
      </c>
      <c r="D2167" s="112">
        <f t="shared" si="36"/>
        <v>-0.92050745544689383</v>
      </c>
      <c r="E2167" s="112">
        <v>7.4409678384579365E-3</v>
      </c>
    </row>
    <row r="2168" spans="2:5" x14ac:dyDescent="0.35">
      <c r="B2168" s="45" t="s">
        <v>6355</v>
      </c>
      <c r="C2168" s="146">
        <v>1606.982666015625</v>
      </c>
      <c r="D2168" s="112">
        <f t="shared" si="36"/>
        <v>21.894918269015989</v>
      </c>
      <c r="E2168" s="112">
        <v>7.4390875347836727E-3</v>
      </c>
    </row>
    <row r="2169" spans="2:5" x14ac:dyDescent="0.35">
      <c r="B2169" s="45" t="s">
        <v>923</v>
      </c>
      <c r="C2169" s="146">
        <v>70.189491271972656</v>
      </c>
      <c r="D2169" s="112">
        <f t="shared" si="36"/>
        <v>-0.27462789490416128</v>
      </c>
      <c r="E2169" s="112">
        <v>7.4376171504092715E-3</v>
      </c>
    </row>
    <row r="2170" spans="2:5" x14ac:dyDescent="0.35">
      <c r="B2170" s="45" t="s">
        <v>2896</v>
      </c>
      <c r="C2170" s="146">
        <v>96.763427734375</v>
      </c>
      <c r="D2170" s="112">
        <f t="shared" si="36"/>
        <v>-6.2384137724446169E-2</v>
      </c>
      <c r="E2170" s="112">
        <v>7.4328397355839246E-3</v>
      </c>
    </row>
    <row r="2171" spans="2:5" x14ac:dyDescent="0.35">
      <c r="B2171" s="45" t="s">
        <v>2192</v>
      </c>
      <c r="C2171" s="146">
        <v>103.2015686035156</v>
      </c>
      <c r="D2171" s="112">
        <f t="shared" si="36"/>
        <v>-0.8231637092757832</v>
      </c>
      <c r="E2171" s="112">
        <v>7.4326146987892571E-3</v>
      </c>
    </row>
    <row r="2172" spans="2:5" x14ac:dyDescent="0.35">
      <c r="B2172" s="45" t="s">
        <v>5153</v>
      </c>
      <c r="C2172" s="146">
        <v>583.5994873046875</v>
      </c>
      <c r="D2172" s="112">
        <f t="shared" si="36"/>
        <v>0.75802984039512655</v>
      </c>
      <c r="E2172" s="112">
        <v>7.4323959831219645E-3</v>
      </c>
    </row>
    <row r="2173" spans="2:5" x14ac:dyDescent="0.35">
      <c r="B2173" s="45" t="s">
        <v>4609</v>
      </c>
      <c r="C2173" s="146">
        <v>331.96221923828119</v>
      </c>
      <c r="D2173" s="112">
        <f t="shared" si="36"/>
        <v>1.1707452602607249</v>
      </c>
      <c r="E2173" s="112">
        <v>7.4318177376913449E-3</v>
      </c>
    </row>
    <row r="2174" spans="2:5" x14ac:dyDescent="0.35">
      <c r="B2174" s="45" t="s">
        <v>3525</v>
      </c>
      <c r="C2174" s="146">
        <v>152.92546081542969</v>
      </c>
      <c r="D2174" s="112">
        <f t="shared" si="36"/>
        <v>0.90268354443837351</v>
      </c>
      <c r="E2174" s="112">
        <v>7.4317029096045576E-3</v>
      </c>
    </row>
    <row r="2175" spans="2:5" x14ac:dyDescent="0.35">
      <c r="B2175" s="45" t="s">
        <v>2639</v>
      </c>
      <c r="C2175" s="146">
        <v>80.373565673828125</v>
      </c>
      <c r="D2175" s="112">
        <f t="shared" si="36"/>
        <v>-0.89331106556590101</v>
      </c>
      <c r="E2175" s="112">
        <v>7.4303159837525489E-3</v>
      </c>
    </row>
    <row r="2176" spans="2:5" x14ac:dyDescent="0.35">
      <c r="B2176" s="45" t="s">
        <v>5304</v>
      </c>
      <c r="C2176" s="146">
        <v>753.34490966796875</v>
      </c>
      <c r="D2176" s="112">
        <f t="shared" si="36"/>
        <v>3.6749203450815164</v>
      </c>
      <c r="E2176" s="112">
        <v>7.4241891607654455E-3</v>
      </c>
    </row>
    <row r="2177" spans="2:5" x14ac:dyDescent="0.35">
      <c r="B2177" s="45" t="s">
        <v>3078</v>
      </c>
      <c r="C2177" s="146">
        <v>161.14604187011719</v>
      </c>
      <c r="D2177" s="112">
        <f t="shared" si="36"/>
        <v>-0.37347678666962975</v>
      </c>
      <c r="E2177" s="112">
        <v>7.4150535517334918E-3</v>
      </c>
    </row>
    <row r="2178" spans="2:5" x14ac:dyDescent="0.35">
      <c r="B2178" s="45" t="s">
        <v>4463</v>
      </c>
      <c r="C2178" s="146">
        <v>257.20681762695313</v>
      </c>
      <c r="D2178" s="112">
        <f t="shared" si="36"/>
        <v>4.6368191708565423</v>
      </c>
      <c r="E2178" s="112">
        <v>7.3918485334724306E-3</v>
      </c>
    </row>
    <row r="2179" spans="2:5" x14ac:dyDescent="0.35">
      <c r="B2179" s="45" t="s">
        <v>602</v>
      </c>
      <c r="C2179" s="146">
        <v>45.629779815673828</v>
      </c>
      <c r="D2179" s="112">
        <f t="shared" si="36"/>
        <v>-0.97074547810002954</v>
      </c>
      <c r="E2179" s="112">
        <v>7.3885093478160352E-3</v>
      </c>
    </row>
    <row r="2180" spans="2:5" x14ac:dyDescent="0.35">
      <c r="B2180" s="45" t="s">
        <v>6285</v>
      </c>
      <c r="C2180" s="146">
        <v>1559.751342773438</v>
      </c>
      <c r="D2180" s="112">
        <f t="shared" si="36"/>
        <v>12.35160013693833</v>
      </c>
      <c r="E2180" s="112">
        <v>7.3783317540348581E-3</v>
      </c>
    </row>
    <row r="2181" spans="2:5" x14ac:dyDescent="0.35">
      <c r="B2181" s="45" t="s">
        <v>2466</v>
      </c>
      <c r="C2181" s="146">
        <v>116.82130432128911</v>
      </c>
      <c r="D2181" s="112">
        <f t="shared" si="36"/>
        <v>-0.34387152430211776</v>
      </c>
      <c r="E2181" s="112">
        <v>7.3742522490592684E-3</v>
      </c>
    </row>
    <row r="2182" spans="2:5" x14ac:dyDescent="0.35">
      <c r="B2182" s="45" t="s">
        <v>4090</v>
      </c>
      <c r="C2182" s="146">
        <v>178.04638671875</v>
      </c>
      <c r="D2182" s="112">
        <f t="shared" si="36"/>
        <v>0.58075904815352086</v>
      </c>
      <c r="E2182" s="112">
        <v>7.3731043952604859E-3</v>
      </c>
    </row>
    <row r="2183" spans="2:5" x14ac:dyDescent="0.35">
      <c r="B2183" s="45" t="s">
        <v>1305</v>
      </c>
      <c r="C2183" s="146">
        <v>112.6334762573242</v>
      </c>
      <c r="D2183" s="112">
        <f t="shared" si="36"/>
        <v>-0.95238035718340741</v>
      </c>
      <c r="E2183" s="112">
        <v>7.3707567262020265E-3</v>
      </c>
    </row>
    <row r="2184" spans="2:5" x14ac:dyDescent="0.35">
      <c r="B2184" s="45" t="s">
        <v>7284</v>
      </c>
      <c r="C2184" s="146">
        <v>2365.2734375</v>
      </c>
      <c r="D2184" s="112">
        <f t="shared" si="36"/>
        <v>1.2189927341098306</v>
      </c>
      <c r="E2184" s="112">
        <v>7.3363401812634793E-3</v>
      </c>
    </row>
    <row r="2185" spans="2:5" x14ac:dyDescent="0.35">
      <c r="B2185" s="45" t="s">
        <v>5934</v>
      </c>
      <c r="C2185" s="146">
        <v>1065.922119140625</v>
      </c>
      <c r="D2185" s="112">
        <f t="shared" ref="D2185:D2248" si="37">(C2185-C2186)/C2186</f>
        <v>13.404295043171373</v>
      </c>
      <c r="E2185" s="112">
        <v>7.3188373195640817E-3</v>
      </c>
    </row>
    <row r="2186" spans="2:5" x14ac:dyDescent="0.35">
      <c r="B2186" s="45" t="s">
        <v>979</v>
      </c>
      <c r="C2186" s="146">
        <v>74.000297546386719</v>
      </c>
      <c r="D2186" s="112">
        <f t="shared" si="37"/>
        <v>-0.13974076125494295</v>
      </c>
      <c r="E2186" s="112">
        <v>7.3105400429993896E-3</v>
      </c>
    </row>
    <row r="2187" spans="2:5" x14ac:dyDescent="0.35">
      <c r="B2187" s="45" t="s">
        <v>2622</v>
      </c>
      <c r="C2187" s="146">
        <v>86.020927429199219</v>
      </c>
      <c r="D2187" s="112">
        <f t="shared" si="37"/>
        <v>-7.1373147646425938E-2</v>
      </c>
      <c r="E2187" s="112">
        <v>7.3072409324851E-3</v>
      </c>
    </row>
    <row r="2188" spans="2:5" x14ac:dyDescent="0.35">
      <c r="B2188" s="45" t="s">
        <v>2597</v>
      </c>
      <c r="C2188" s="146">
        <v>92.632392883300781</v>
      </c>
      <c r="D2188" s="112">
        <f t="shared" si="37"/>
        <v>1.6824352865081776E-3</v>
      </c>
      <c r="E2188" s="112">
        <v>7.3062917188751065E-3</v>
      </c>
    </row>
    <row r="2189" spans="2:5" x14ac:dyDescent="0.35">
      <c r="B2189" s="45" t="s">
        <v>2814</v>
      </c>
      <c r="C2189" s="146">
        <v>92.476806640625</v>
      </c>
      <c r="D2189" s="112">
        <f t="shared" si="37"/>
        <v>-0.93696855150308411</v>
      </c>
      <c r="E2189" s="112">
        <v>7.2965743945269295E-3</v>
      </c>
    </row>
    <row r="2190" spans="2:5" x14ac:dyDescent="0.35">
      <c r="B2190" s="45" t="s">
        <v>6200</v>
      </c>
      <c r="C2190" s="146">
        <v>1467.153442382812</v>
      </c>
      <c r="D2190" s="112">
        <f t="shared" si="37"/>
        <v>0.84029815506562222</v>
      </c>
      <c r="E2190" s="112">
        <v>7.2920411001991068E-3</v>
      </c>
    </row>
    <row r="2191" spans="2:5" x14ac:dyDescent="0.35">
      <c r="B2191" s="45" t="s">
        <v>5802</v>
      </c>
      <c r="C2191" s="146">
        <v>797.23681640625</v>
      </c>
      <c r="D2191" s="112">
        <f t="shared" si="37"/>
        <v>2.8785734360795732</v>
      </c>
      <c r="E2191" s="112">
        <v>7.2871791423313424E-3</v>
      </c>
    </row>
    <row r="2192" spans="2:5" x14ac:dyDescent="0.35">
      <c r="B2192" s="45" t="s">
        <v>4322</v>
      </c>
      <c r="C2192" s="146">
        <v>205.5489807128906</v>
      </c>
      <c r="D2192" s="112">
        <f t="shared" si="37"/>
        <v>-0.86463837052583448</v>
      </c>
      <c r="E2192" s="112">
        <v>7.2841371302711467E-3</v>
      </c>
    </row>
    <row r="2193" spans="2:5" x14ac:dyDescent="0.35">
      <c r="B2193" s="45" t="s">
        <v>6207</v>
      </c>
      <c r="C2193" s="146">
        <v>1518.517333984375</v>
      </c>
      <c r="D2193" s="112">
        <f t="shared" si="37"/>
        <v>1.0007681594683615</v>
      </c>
      <c r="E2193" s="112">
        <v>7.2820836547295405E-3</v>
      </c>
    </row>
    <row r="2194" spans="2:5" x14ac:dyDescent="0.35">
      <c r="B2194" s="45" t="s">
        <v>5572</v>
      </c>
      <c r="C2194" s="146">
        <v>758.9671630859375</v>
      </c>
      <c r="D2194" s="112">
        <f t="shared" si="37"/>
        <v>20.853959534978593</v>
      </c>
      <c r="E2194" s="112">
        <v>7.2817187490507307E-3</v>
      </c>
    </row>
    <row r="2195" spans="2:5" x14ac:dyDescent="0.35">
      <c r="B2195" s="45" t="s">
        <v>454</v>
      </c>
      <c r="C2195" s="146">
        <v>34.729045867919922</v>
      </c>
      <c r="D2195" s="112">
        <f t="shared" si="37"/>
        <v>-0.62766572045450897</v>
      </c>
      <c r="E2195" s="112">
        <v>7.2795331203045913E-3</v>
      </c>
    </row>
    <row r="2196" spans="2:5" x14ac:dyDescent="0.35">
      <c r="B2196" s="45" t="s">
        <v>2227</v>
      </c>
      <c r="C2196" s="146">
        <v>93.273834228515625</v>
      </c>
      <c r="D2196" s="112">
        <f t="shared" si="37"/>
        <v>-0.95724968268726263</v>
      </c>
      <c r="E2196" s="112">
        <v>7.2734415242655124E-3</v>
      </c>
    </row>
    <row r="2197" spans="2:5" x14ac:dyDescent="0.35">
      <c r="B2197" s="45" t="s">
        <v>7097</v>
      </c>
      <c r="C2197" s="146">
        <v>2181.827880859375</v>
      </c>
      <c r="D2197" s="112">
        <f t="shared" si="37"/>
        <v>0.52784757301487895</v>
      </c>
      <c r="E2197" s="112">
        <v>7.2701849268687222E-3</v>
      </c>
    </row>
    <row r="2198" spans="2:5" x14ac:dyDescent="0.35">
      <c r="B2198" s="45" t="s">
        <v>6103</v>
      </c>
      <c r="C2198" s="146">
        <v>1428.040283203125</v>
      </c>
      <c r="D2198" s="112">
        <f t="shared" si="37"/>
        <v>-0.34364098209684002</v>
      </c>
      <c r="E2198" s="112">
        <v>7.2686729486352436E-3</v>
      </c>
    </row>
    <row r="2199" spans="2:5" x14ac:dyDescent="0.35">
      <c r="B2199" s="45" t="s">
        <v>8016</v>
      </c>
      <c r="C2199" s="146">
        <v>2175.699951171875</v>
      </c>
      <c r="D2199" s="112">
        <f t="shared" si="37"/>
        <v>18.402971109323651</v>
      </c>
      <c r="E2199" s="112">
        <v>7.2684959129050925E-3</v>
      </c>
    </row>
    <row r="2200" spans="2:5" x14ac:dyDescent="0.35">
      <c r="B2200" s="45" t="s">
        <v>2133</v>
      </c>
      <c r="C2200" s="146">
        <v>112.13230895996089</v>
      </c>
      <c r="D2200" s="112">
        <f t="shared" si="37"/>
        <v>-4.8235978875245337E-3</v>
      </c>
      <c r="E2200" s="112">
        <v>7.259441811247859E-3</v>
      </c>
    </row>
    <row r="2201" spans="2:5" x14ac:dyDescent="0.35">
      <c r="B2201" s="45" t="s">
        <v>1764</v>
      </c>
      <c r="C2201" s="146">
        <v>112.6758117675781</v>
      </c>
      <c r="D2201" s="112">
        <f t="shared" si="37"/>
        <v>-0.75247401224543209</v>
      </c>
      <c r="E2201" s="112">
        <v>7.2480092066962614E-3</v>
      </c>
    </row>
    <row r="2202" spans="2:5" x14ac:dyDescent="0.35">
      <c r="B2202" s="45" t="s">
        <v>5092</v>
      </c>
      <c r="C2202" s="146">
        <v>455.2080078125</v>
      </c>
      <c r="D2202" s="112">
        <f t="shared" si="37"/>
        <v>-0.36507181937769595</v>
      </c>
      <c r="E2202" s="112">
        <v>7.242350667202197E-3</v>
      </c>
    </row>
    <row r="2203" spans="2:5" x14ac:dyDescent="0.35">
      <c r="B2203" s="45" t="s">
        <v>5534</v>
      </c>
      <c r="C2203" s="146">
        <v>716.944091796875</v>
      </c>
      <c r="D2203" s="112">
        <f t="shared" si="37"/>
        <v>2.9301737742706946</v>
      </c>
      <c r="E2203" s="112">
        <v>7.2305227648322701E-3</v>
      </c>
    </row>
    <row r="2204" spans="2:5" x14ac:dyDescent="0.35">
      <c r="B2204" s="45" t="s">
        <v>3739</v>
      </c>
      <c r="C2204" s="146">
        <v>182.42045593261719</v>
      </c>
      <c r="D2204" s="112">
        <f t="shared" si="37"/>
        <v>0.47448958511527478</v>
      </c>
      <c r="E2204" s="112">
        <v>7.2084475682559282E-3</v>
      </c>
    </row>
    <row r="2205" spans="2:5" x14ac:dyDescent="0.35">
      <c r="B2205" s="45" t="s">
        <v>1961</v>
      </c>
      <c r="C2205" s="146">
        <v>123.7176971435547</v>
      </c>
      <c r="D2205" s="112">
        <f t="shared" si="37"/>
        <v>-0.37482010960283152</v>
      </c>
      <c r="E2205" s="112">
        <v>7.2043764646022111E-3</v>
      </c>
    </row>
    <row r="2206" spans="2:5" x14ac:dyDescent="0.35">
      <c r="B2206" s="45" t="s">
        <v>3982</v>
      </c>
      <c r="C2206" s="146">
        <v>197.891357421875</v>
      </c>
      <c r="D2206" s="112">
        <f t="shared" si="37"/>
        <v>0.35865321919633653</v>
      </c>
      <c r="E2206" s="112">
        <v>7.20114592067061E-3</v>
      </c>
    </row>
    <row r="2207" spans="2:5" x14ac:dyDescent="0.35">
      <c r="B2207" s="45" t="s">
        <v>3446</v>
      </c>
      <c r="C2207" s="146">
        <v>145.652587890625</v>
      </c>
      <c r="D2207" s="112">
        <f t="shared" si="37"/>
        <v>2.2688073949005441</v>
      </c>
      <c r="E2207" s="112">
        <v>7.2009338580850991E-3</v>
      </c>
    </row>
    <row r="2208" spans="2:5" x14ac:dyDescent="0.35">
      <c r="B2208" s="45" t="s">
        <v>645</v>
      </c>
      <c r="C2208" s="146">
        <v>44.558326721191413</v>
      </c>
      <c r="D2208" s="112">
        <f t="shared" si="37"/>
        <v>-0.97203489434418466</v>
      </c>
      <c r="E2208" s="112">
        <v>7.1987123113115073E-3</v>
      </c>
    </row>
    <row r="2209" spans="2:5" x14ac:dyDescent="0.35">
      <c r="B2209" s="45" t="s">
        <v>6328</v>
      </c>
      <c r="C2209" s="146">
        <v>1593.3544921875</v>
      </c>
      <c r="D2209" s="112">
        <f t="shared" si="37"/>
        <v>8.8513859072891936</v>
      </c>
      <c r="E2209" s="112">
        <v>7.1933119838068302E-3</v>
      </c>
    </row>
    <row r="2210" spans="2:5" x14ac:dyDescent="0.35">
      <c r="B2210" s="45" t="s">
        <v>3072</v>
      </c>
      <c r="C2210" s="146">
        <v>161.73912048339841</v>
      </c>
      <c r="D2210" s="112">
        <f t="shared" si="37"/>
        <v>-0.4610967727634348</v>
      </c>
      <c r="E2210" s="112">
        <v>7.1808085830671886E-3</v>
      </c>
    </row>
    <row r="2211" spans="2:5" x14ac:dyDescent="0.35">
      <c r="B2211" s="45" t="s">
        <v>4499</v>
      </c>
      <c r="C2211" s="146">
        <v>300.12646484375</v>
      </c>
      <c r="D2211" s="112">
        <f t="shared" si="37"/>
        <v>-0.39437868685604721</v>
      </c>
      <c r="E2211" s="112">
        <v>7.1744665798691562E-3</v>
      </c>
    </row>
    <row r="2212" spans="2:5" x14ac:dyDescent="0.35">
      <c r="B2212" s="45" t="s">
        <v>4948</v>
      </c>
      <c r="C2212" s="146">
        <v>495.56787109375</v>
      </c>
      <c r="D2212" s="112">
        <f t="shared" si="37"/>
        <v>-0.66918210559889024</v>
      </c>
      <c r="E2212" s="112">
        <v>7.1695569581469451E-3</v>
      </c>
    </row>
    <row r="2213" spans="2:5" x14ac:dyDescent="0.35">
      <c r="B2213" s="45" t="s">
        <v>6117</v>
      </c>
      <c r="C2213" s="146">
        <v>1498.008056640625</v>
      </c>
      <c r="D2213" s="112">
        <f t="shared" si="37"/>
        <v>-3.727706153529603E-2</v>
      </c>
      <c r="E2213" s="112">
        <v>7.1599503694957881E-3</v>
      </c>
    </row>
    <row r="2214" spans="2:5" x14ac:dyDescent="0.35">
      <c r="B2214" s="45" t="s">
        <v>6364</v>
      </c>
      <c r="C2214" s="146">
        <v>1556.011596679688</v>
      </c>
      <c r="D2214" s="112">
        <f t="shared" si="37"/>
        <v>44.972583644589122</v>
      </c>
      <c r="E2214" s="112">
        <v>7.1571673915780936E-3</v>
      </c>
    </row>
    <row r="2215" spans="2:5" x14ac:dyDescent="0.35">
      <c r="B2215" s="45" t="s">
        <v>440</v>
      </c>
      <c r="C2215" s="146">
        <v>33.846511840820313</v>
      </c>
      <c r="D2215" s="112">
        <f t="shared" si="37"/>
        <v>-0.69624850994136989</v>
      </c>
      <c r="E2215" s="112">
        <v>7.1472394901301211E-3</v>
      </c>
    </row>
    <row r="2216" spans="2:5" x14ac:dyDescent="0.35">
      <c r="B2216" s="45" t="s">
        <v>2952</v>
      </c>
      <c r="C2216" s="146">
        <v>111.4282989501953</v>
      </c>
      <c r="D2216" s="112">
        <f t="shared" si="37"/>
        <v>-0.95386466088613231</v>
      </c>
      <c r="E2216" s="112">
        <v>7.1471990627165524E-3</v>
      </c>
    </row>
    <row r="2217" spans="2:5" x14ac:dyDescent="0.35">
      <c r="B2217" s="45" t="s">
        <v>7183</v>
      </c>
      <c r="C2217" s="146">
        <v>2415.248291015625</v>
      </c>
      <c r="D2217" s="112">
        <f t="shared" si="37"/>
        <v>0.19735411536667002</v>
      </c>
      <c r="E2217" s="112">
        <v>7.1439740909918304E-3</v>
      </c>
    </row>
    <row r="2218" spans="2:5" x14ac:dyDescent="0.35">
      <c r="B2218" s="45" t="s">
        <v>6772</v>
      </c>
      <c r="C2218" s="146">
        <v>2017.154541015625</v>
      </c>
      <c r="D2218" s="112">
        <f t="shared" si="37"/>
        <v>14.580633782108421</v>
      </c>
      <c r="E2218" s="112">
        <v>7.1397113470725929E-3</v>
      </c>
    </row>
    <row r="2219" spans="2:5" x14ac:dyDescent="0.35">
      <c r="B2219" s="45" t="s">
        <v>2527</v>
      </c>
      <c r="C2219" s="146">
        <v>129.46549987792969</v>
      </c>
      <c r="D2219" s="112">
        <f t="shared" si="37"/>
        <v>-0.94531656033989919</v>
      </c>
      <c r="E2219" s="112">
        <v>7.1278144653007794E-3</v>
      </c>
    </row>
    <row r="2220" spans="2:5" x14ac:dyDescent="0.35">
      <c r="B2220" s="45" t="s">
        <v>7196</v>
      </c>
      <c r="C2220" s="146">
        <v>2367.544921875</v>
      </c>
      <c r="D2220" s="112">
        <f t="shared" si="37"/>
        <v>-3.923264348379351E-2</v>
      </c>
      <c r="E2220" s="112">
        <v>7.1265044900509344E-3</v>
      </c>
    </row>
    <row r="2221" spans="2:5" x14ac:dyDescent="0.35">
      <c r="B2221" s="45" t="s">
        <v>7451</v>
      </c>
      <c r="C2221" s="146">
        <v>2464.222900390625</v>
      </c>
      <c r="D2221" s="112">
        <f t="shared" si="37"/>
        <v>3.9441379466163329</v>
      </c>
      <c r="E2221" s="112">
        <v>7.1104184263028206E-3</v>
      </c>
    </row>
    <row r="2222" spans="2:5" x14ac:dyDescent="0.35">
      <c r="B2222" s="45" t="s">
        <v>5073</v>
      </c>
      <c r="C2222" s="146">
        <v>498.41305541992188</v>
      </c>
      <c r="D2222" s="112">
        <f t="shared" si="37"/>
        <v>2.36624428872575</v>
      </c>
      <c r="E2222" s="112">
        <v>7.1095202687895976E-3</v>
      </c>
    </row>
    <row r="2223" spans="2:5" x14ac:dyDescent="0.35">
      <c r="B2223" s="45" t="s">
        <v>3274</v>
      </c>
      <c r="C2223" s="146">
        <v>148.06205749511719</v>
      </c>
      <c r="D2223" s="112">
        <f t="shared" si="37"/>
        <v>0.21927979472501682</v>
      </c>
      <c r="E2223" s="112">
        <v>7.1050794514714967E-3</v>
      </c>
    </row>
    <row r="2224" spans="2:5" x14ac:dyDescent="0.35">
      <c r="B2224" s="45" t="s">
        <v>1895</v>
      </c>
      <c r="C2224" s="146">
        <v>121.4340286254883</v>
      </c>
      <c r="D2224" s="112">
        <f t="shared" si="37"/>
        <v>-0.94745074489025005</v>
      </c>
      <c r="E2224" s="112">
        <v>7.1021558866432534E-3</v>
      </c>
    </row>
    <row r="2225" spans="2:5" x14ac:dyDescent="0.35">
      <c r="B2225" s="45" t="s">
        <v>7505</v>
      </c>
      <c r="C2225" s="146">
        <v>2310.861083984375</v>
      </c>
      <c r="D2225" s="112">
        <f t="shared" si="37"/>
        <v>2.3539359982821564</v>
      </c>
      <c r="E2225" s="112">
        <v>7.1006690286619717E-3</v>
      </c>
    </row>
    <row r="2226" spans="2:5" x14ac:dyDescent="0.35">
      <c r="B2226" s="45" t="s">
        <v>5507</v>
      </c>
      <c r="C2226" s="146">
        <v>688.999755859375</v>
      </c>
      <c r="D2226" s="112">
        <f t="shared" si="37"/>
        <v>8.1175371135851417</v>
      </c>
      <c r="E2226" s="112">
        <v>7.0873481784356302E-3</v>
      </c>
    </row>
    <row r="2227" spans="2:5" x14ac:dyDescent="0.35">
      <c r="B2227" s="45" t="s">
        <v>2669</v>
      </c>
      <c r="C2227" s="146">
        <v>75.568626403808594</v>
      </c>
      <c r="D2227" s="112">
        <f t="shared" si="37"/>
        <v>-0.49617635628947199</v>
      </c>
      <c r="E2227" s="112">
        <v>7.0686442290955288E-3</v>
      </c>
    </row>
    <row r="2228" spans="2:5" x14ac:dyDescent="0.35">
      <c r="B2228" s="45" t="s">
        <v>1364</v>
      </c>
      <c r="C2228" s="146">
        <v>149.990234375</v>
      </c>
      <c r="D2228" s="112">
        <f t="shared" si="37"/>
        <v>0.44715321597169144</v>
      </c>
      <c r="E2228" s="112">
        <v>7.0637565809070239E-3</v>
      </c>
    </row>
    <row r="2229" spans="2:5" x14ac:dyDescent="0.35">
      <c r="B2229" s="45" t="s">
        <v>1715</v>
      </c>
      <c r="C2229" s="146">
        <v>103.6450271606445</v>
      </c>
      <c r="D2229" s="112">
        <f t="shared" si="37"/>
        <v>-0.94077195659847201</v>
      </c>
      <c r="E2229" s="112">
        <v>7.0635499325552758E-3</v>
      </c>
    </row>
    <row r="2230" spans="2:5" x14ac:dyDescent="0.35">
      <c r="B2230" s="45" t="s">
        <v>6479</v>
      </c>
      <c r="C2230" s="146">
        <v>1749.931640625</v>
      </c>
      <c r="D2230" s="112">
        <f t="shared" si="37"/>
        <v>-0.30530047945637639</v>
      </c>
      <c r="E2230" s="112">
        <v>7.046297769567781E-3</v>
      </c>
    </row>
    <row r="2231" spans="2:5" x14ac:dyDescent="0.35">
      <c r="B2231" s="45" t="s">
        <v>7160</v>
      </c>
      <c r="C2231" s="146">
        <v>2518.976318359375</v>
      </c>
      <c r="D2231" s="112">
        <f t="shared" si="37"/>
        <v>2.4530201715695767</v>
      </c>
      <c r="E2231" s="112">
        <v>7.0285975189235224E-3</v>
      </c>
    </row>
    <row r="2232" spans="2:5" x14ac:dyDescent="0.35">
      <c r="B2232" s="45" t="s">
        <v>5700</v>
      </c>
      <c r="C2232" s="146">
        <v>729.49945068359375</v>
      </c>
      <c r="D2232" s="112">
        <f t="shared" si="37"/>
        <v>-0.70796234022263638</v>
      </c>
      <c r="E2232" s="112">
        <v>7.0040512299784953E-3</v>
      </c>
    </row>
    <row r="2233" spans="2:5" x14ac:dyDescent="0.35">
      <c r="B2233" s="45" t="s">
        <v>7909</v>
      </c>
      <c r="C2233" s="146">
        <v>2497.963623046875</v>
      </c>
      <c r="D2233" s="112">
        <f t="shared" si="37"/>
        <v>7.1210853543047721</v>
      </c>
      <c r="E2233" s="112">
        <v>6.9997277703208235E-3</v>
      </c>
    </row>
    <row r="2234" spans="2:5" x14ac:dyDescent="0.35">
      <c r="B2234" s="45" t="s">
        <v>4478</v>
      </c>
      <c r="C2234" s="146">
        <v>307.58987426757813</v>
      </c>
      <c r="D2234" s="112">
        <f t="shared" si="37"/>
        <v>-0.87452167098592792</v>
      </c>
      <c r="E2234" s="112">
        <v>6.9993669727630436E-3</v>
      </c>
    </row>
    <row r="2235" spans="2:5" x14ac:dyDescent="0.35">
      <c r="B2235" s="45" t="s">
        <v>7370</v>
      </c>
      <c r="C2235" s="146">
        <v>2451.338623046875</v>
      </c>
      <c r="D2235" s="112">
        <f t="shared" si="37"/>
        <v>17.398075479658473</v>
      </c>
      <c r="E2235" s="112">
        <v>6.9968482340342182E-3</v>
      </c>
    </row>
    <row r="2236" spans="2:5" x14ac:dyDescent="0.35">
      <c r="B2236" s="45" t="s">
        <v>1350</v>
      </c>
      <c r="C2236" s="146">
        <v>133.2388610839844</v>
      </c>
      <c r="D2236" s="112">
        <f t="shared" si="37"/>
        <v>-0.92659902052921017</v>
      </c>
      <c r="E2236" s="112">
        <v>6.9962021737052437E-3</v>
      </c>
    </row>
    <row r="2237" spans="2:5" x14ac:dyDescent="0.35">
      <c r="B2237" s="45" t="s">
        <v>6488</v>
      </c>
      <c r="C2237" s="146">
        <v>1815.219116210938</v>
      </c>
      <c r="D2237" s="112">
        <f t="shared" si="37"/>
        <v>15.175702738070507</v>
      </c>
      <c r="E2237" s="112">
        <v>6.9930889182157775E-3</v>
      </c>
    </row>
    <row r="2238" spans="2:5" x14ac:dyDescent="0.35">
      <c r="B2238" s="45" t="s">
        <v>2128</v>
      </c>
      <c r="C2238" s="146">
        <v>112.2188720703125</v>
      </c>
      <c r="D2238" s="112">
        <f t="shared" si="37"/>
        <v>-0.95586201247601998</v>
      </c>
      <c r="E2238" s="112">
        <v>6.9926546284203167E-3</v>
      </c>
    </row>
    <row r="2239" spans="2:5" x14ac:dyDescent="0.35">
      <c r="B2239" s="45" t="s">
        <v>7238</v>
      </c>
      <c r="C2239" s="146">
        <v>2542.45556640625</v>
      </c>
      <c r="D2239" s="112">
        <f t="shared" si="37"/>
        <v>17.416932106793251</v>
      </c>
      <c r="E2239" s="112">
        <v>6.9911826006000231E-3</v>
      </c>
    </row>
    <row r="2240" spans="2:5" x14ac:dyDescent="0.35">
      <c r="B2240" s="45" t="s">
        <v>3060</v>
      </c>
      <c r="C2240" s="146">
        <v>138.0498962402344</v>
      </c>
      <c r="D2240" s="112">
        <f t="shared" si="37"/>
        <v>-0.94631173519230327</v>
      </c>
      <c r="E2240" s="112">
        <v>6.9696897519742895E-3</v>
      </c>
    </row>
    <row r="2241" spans="2:5" x14ac:dyDescent="0.35">
      <c r="B2241" s="45" t="s">
        <v>7328</v>
      </c>
      <c r="C2241" s="146">
        <v>2571.323486328125</v>
      </c>
      <c r="D2241" s="112">
        <f t="shared" si="37"/>
        <v>13.478204627684727</v>
      </c>
      <c r="E2241" s="112">
        <v>6.9682763347074907E-3</v>
      </c>
    </row>
    <row r="2242" spans="2:5" x14ac:dyDescent="0.35">
      <c r="B2242" s="45" t="s">
        <v>4103</v>
      </c>
      <c r="C2242" s="146">
        <v>177.599609375</v>
      </c>
      <c r="D2242" s="112">
        <f t="shared" si="37"/>
        <v>0.39633217061975484</v>
      </c>
      <c r="E2242" s="112">
        <v>6.966474011443383E-3</v>
      </c>
    </row>
    <row r="2243" spans="2:5" x14ac:dyDescent="0.35">
      <c r="B2243" s="45" t="s">
        <v>1455</v>
      </c>
      <c r="C2243" s="146">
        <v>127.19008636474609</v>
      </c>
      <c r="D2243" s="112">
        <f t="shared" si="37"/>
        <v>-0.24416029639003603</v>
      </c>
      <c r="E2243" s="112">
        <v>6.9465840616219415E-3</v>
      </c>
    </row>
    <row r="2244" spans="2:5" x14ac:dyDescent="0.35">
      <c r="B2244" s="45" t="s">
        <v>3864</v>
      </c>
      <c r="C2244" s="146">
        <v>168.27653503417969</v>
      </c>
      <c r="D2244" s="112">
        <f t="shared" si="37"/>
        <v>0.9058614440513133</v>
      </c>
      <c r="E2244" s="112">
        <v>6.944595988006892E-3</v>
      </c>
    </row>
    <row r="2245" spans="2:5" x14ac:dyDescent="0.35">
      <c r="B2245" s="45" t="s">
        <v>1116</v>
      </c>
      <c r="C2245" s="146">
        <v>88.294212341308594</v>
      </c>
      <c r="D2245" s="112">
        <f t="shared" si="37"/>
        <v>0.23808854919104708</v>
      </c>
      <c r="E2245" s="112">
        <v>6.9365508715780568E-3</v>
      </c>
    </row>
    <row r="2246" spans="2:5" x14ac:dyDescent="0.35">
      <c r="B2246" s="45" t="s">
        <v>839</v>
      </c>
      <c r="C2246" s="146">
        <v>71.31494140625</v>
      </c>
      <c r="D2246" s="112">
        <f t="shared" si="37"/>
        <v>-0.90155656067728773</v>
      </c>
      <c r="E2246" s="112">
        <v>6.9357913874243549E-3</v>
      </c>
    </row>
    <row r="2247" spans="2:5" x14ac:dyDescent="0.35">
      <c r="B2247" s="45" t="s">
        <v>5699</v>
      </c>
      <c r="C2247" s="146">
        <v>724.425537109375</v>
      </c>
      <c r="D2247" s="112">
        <f t="shared" si="37"/>
        <v>-0.70374938985142077</v>
      </c>
      <c r="E2247" s="112">
        <v>6.9317936850746154E-3</v>
      </c>
    </row>
    <row r="2248" spans="2:5" x14ac:dyDescent="0.35">
      <c r="B2248" s="45" t="s">
        <v>7176</v>
      </c>
      <c r="C2248" s="146">
        <v>2445.313232421875</v>
      </c>
      <c r="D2248" s="112">
        <f t="shared" si="37"/>
        <v>18.040586463574737</v>
      </c>
      <c r="E2248" s="112">
        <v>6.929777928620603E-3</v>
      </c>
    </row>
    <row r="2249" spans="2:5" x14ac:dyDescent="0.35">
      <c r="B2249" s="45" t="s">
        <v>1511</v>
      </c>
      <c r="C2249" s="146">
        <v>128.4263610839844</v>
      </c>
      <c r="D2249" s="112">
        <f t="shared" ref="D2249:D2312" si="38">(C2249-C2250)/C2250</f>
        <v>-0.207305386458108</v>
      </c>
      <c r="E2249" s="112">
        <v>6.9236431241670318E-3</v>
      </c>
    </row>
    <row r="2250" spans="2:5" x14ac:dyDescent="0.35">
      <c r="B2250" s="45" t="s">
        <v>3264</v>
      </c>
      <c r="C2250" s="146">
        <v>162.01240539550781</v>
      </c>
      <c r="D2250" s="112">
        <f t="shared" si="38"/>
        <v>-0.93178137519159421</v>
      </c>
      <c r="E2250" s="112">
        <v>6.9111999429480103E-3</v>
      </c>
    </row>
    <row r="2251" spans="2:5" x14ac:dyDescent="0.35">
      <c r="B2251" s="45" t="s">
        <v>8004</v>
      </c>
      <c r="C2251" s="146">
        <v>2374.89990234375</v>
      </c>
      <c r="D2251" s="112">
        <f t="shared" si="38"/>
        <v>25.964341184115856</v>
      </c>
      <c r="E2251" s="112">
        <v>6.9107962404042888E-3</v>
      </c>
    </row>
    <row r="2252" spans="2:5" x14ac:dyDescent="0.35">
      <c r="B2252" s="45" t="s">
        <v>1130</v>
      </c>
      <c r="C2252" s="146">
        <v>88.075576782226563</v>
      </c>
      <c r="D2252" s="112">
        <f t="shared" si="38"/>
        <v>-0.87206448222753141</v>
      </c>
      <c r="E2252" s="112">
        <v>6.9012809113695997E-3</v>
      </c>
    </row>
    <row r="2253" spans="2:5" x14ac:dyDescent="0.35">
      <c r="B2253" s="45" t="s">
        <v>5231</v>
      </c>
      <c r="C2253" s="146">
        <v>688.437255859375</v>
      </c>
      <c r="D2253" s="112">
        <f t="shared" si="38"/>
        <v>-0.73737735078153788</v>
      </c>
      <c r="E2253" s="112">
        <v>6.8986313877328282E-3</v>
      </c>
    </row>
    <row r="2254" spans="2:5" x14ac:dyDescent="0.35">
      <c r="B2254" s="45" t="s">
        <v>7888</v>
      </c>
      <c r="C2254" s="146">
        <v>2621.393310546875</v>
      </c>
      <c r="D2254" s="112">
        <f t="shared" si="38"/>
        <v>0.15943309595890442</v>
      </c>
      <c r="E2254" s="112">
        <v>6.8981899003410369E-3</v>
      </c>
    </row>
    <row r="2255" spans="2:5" x14ac:dyDescent="0.35">
      <c r="B2255" s="45" t="s">
        <v>7836</v>
      </c>
      <c r="C2255" s="146">
        <v>2260.9267578125</v>
      </c>
      <c r="D2255" s="112">
        <f t="shared" si="38"/>
        <v>17.215021494576881</v>
      </c>
      <c r="E2255" s="112">
        <v>6.8930664653914743E-3</v>
      </c>
    </row>
    <row r="2256" spans="2:5" x14ac:dyDescent="0.35">
      <c r="B2256" s="45" t="s">
        <v>1331</v>
      </c>
      <c r="C2256" s="146">
        <v>124.1242980957031</v>
      </c>
      <c r="D2256" s="112">
        <f t="shared" si="38"/>
        <v>0.42424184593394004</v>
      </c>
      <c r="E2256" s="112">
        <v>6.8856456030777988E-3</v>
      </c>
    </row>
    <row r="2257" spans="2:5" x14ac:dyDescent="0.35">
      <c r="B2257" s="45" t="s">
        <v>2357</v>
      </c>
      <c r="C2257" s="146">
        <v>87.151138305664063</v>
      </c>
      <c r="D2257" s="112">
        <f t="shared" si="38"/>
        <v>7.5562811924612228E-2</v>
      </c>
      <c r="E2257" s="112">
        <v>6.8854369592697513E-3</v>
      </c>
    </row>
    <row r="2258" spans="2:5" x14ac:dyDescent="0.35">
      <c r="B2258" s="45" t="s">
        <v>1083</v>
      </c>
      <c r="C2258" s="146">
        <v>81.028404235839844</v>
      </c>
      <c r="D2258" s="112">
        <f t="shared" si="38"/>
        <v>-0.52064447471879283</v>
      </c>
      <c r="E2258" s="112">
        <v>6.8824689212386965E-3</v>
      </c>
    </row>
    <row r="2259" spans="2:5" x14ac:dyDescent="0.35">
      <c r="B2259" s="45" t="s">
        <v>4085</v>
      </c>
      <c r="C2259" s="146">
        <v>169.0361328125</v>
      </c>
      <c r="D2259" s="112">
        <f t="shared" si="38"/>
        <v>-0.92724192774654701</v>
      </c>
      <c r="E2259" s="112">
        <v>6.8754677428533506E-3</v>
      </c>
    </row>
    <row r="2260" spans="2:5" x14ac:dyDescent="0.35">
      <c r="B2260" s="45" t="s">
        <v>7786</v>
      </c>
      <c r="C2260" s="146">
        <v>2323.262939453125</v>
      </c>
      <c r="D2260" s="112">
        <f t="shared" si="38"/>
        <v>4.5624491275140322</v>
      </c>
      <c r="E2260" s="112">
        <v>6.8722970174795953E-3</v>
      </c>
    </row>
    <row r="2261" spans="2:5" x14ac:dyDescent="0.35">
      <c r="B2261" s="45" t="s">
        <v>4730</v>
      </c>
      <c r="C2261" s="146">
        <v>417.6690673828125</v>
      </c>
      <c r="D2261" s="112">
        <f t="shared" si="38"/>
        <v>-0.60213510460633468</v>
      </c>
      <c r="E2261" s="112">
        <v>6.8712949080320584E-3</v>
      </c>
    </row>
    <row r="2262" spans="2:5" x14ac:dyDescent="0.35">
      <c r="B2262" s="45" t="s">
        <v>5900</v>
      </c>
      <c r="C2262" s="146">
        <v>1049.776123046875</v>
      </c>
      <c r="D2262" s="112">
        <f t="shared" si="38"/>
        <v>6.0531908098933931</v>
      </c>
      <c r="E2262" s="112">
        <v>6.840025040558171E-3</v>
      </c>
    </row>
    <row r="2263" spans="2:5" x14ac:dyDescent="0.35">
      <c r="B2263" s="45" t="s">
        <v>3276</v>
      </c>
      <c r="C2263" s="146">
        <v>148.83705139160159</v>
      </c>
      <c r="D2263" s="112">
        <f t="shared" si="38"/>
        <v>-0.93964201799205516</v>
      </c>
      <c r="E2263" s="112">
        <v>6.8381947570468294E-3</v>
      </c>
    </row>
    <row r="2264" spans="2:5" x14ac:dyDescent="0.35">
      <c r="B2264" s="45" t="s">
        <v>7485</v>
      </c>
      <c r="C2264" s="146">
        <v>2465.905029296875</v>
      </c>
      <c r="D2264" s="112">
        <f t="shared" si="38"/>
        <v>21.837713379020386</v>
      </c>
      <c r="E2264" s="112">
        <v>6.828755875541102E-3</v>
      </c>
    </row>
    <row r="2265" spans="2:5" x14ac:dyDescent="0.35">
      <c r="B2265" s="45" t="s">
        <v>2256</v>
      </c>
      <c r="C2265" s="146">
        <v>107.9751281738281</v>
      </c>
      <c r="D2265" s="112">
        <f t="shared" si="38"/>
        <v>1.5583541806650643</v>
      </c>
      <c r="E2265" s="112">
        <v>6.8267077654008933E-3</v>
      </c>
    </row>
    <row r="2266" spans="2:5" x14ac:dyDescent="0.35">
      <c r="B2266" s="45" t="s">
        <v>671</v>
      </c>
      <c r="C2266" s="146">
        <v>42.204917907714837</v>
      </c>
      <c r="D2266" s="112">
        <f t="shared" si="38"/>
        <v>-0.73519978670016151</v>
      </c>
      <c r="E2266" s="112">
        <v>6.8247856675495199E-3</v>
      </c>
    </row>
    <row r="2267" spans="2:5" x14ac:dyDescent="0.35">
      <c r="B2267" s="45" t="s">
        <v>3196</v>
      </c>
      <c r="C2267" s="146">
        <v>159.3840026855469</v>
      </c>
      <c r="D2267" s="112">
        <f t="shared" si="38"/>
        <v>0.27837751373240771</v>
      </c>
      <c r="E2267" s="112">
        <v>6.8110707876943401E-3</v>
      </c>
    </row>
    <row r="2268" spans="2:5" x14ac:dyDescent="0.35">
      <c r="B2268" s="45" t="s">
        <v>3326</v>
      </c>
      <c r="C2268" s="146">
        <v>124.6767883300781</v>
      </c>
      <c r="D2268" s="112">
        <f t="shared" si="38"/>
        <v>-0.6421993472652886</v>
      </c>
      <c r="E2268" s="112">
        <v>6.8031888191708986E-3</v>
      </c>
    </row>
    <row r="2269" spans="2:5" x14ac:dyDescent="0.35">
      <c r="B2269" s="45" t="s">
        <v>4648</v>
      </c>
      <c r="C2269" s="146">
        <v>348.45321655273438</v>
      </c>
      <c r="D2269" s="112">
        <f t="shared" si="38"/>
        <v>1.8041631752100522</v>
      </c>
      <c r="E2269" s="112">
        <v>6.800286359404331E-3</v>
      </c>
    </row>
    <row r="2270" spans="2:5" x14ac:dyDescent="0.35">
      <c r="B2270" s="45" t="s">
        <v>1581</v>
      </c>
      <c r="C2270" s="146">
        <v>124.2628173828125</v>
      </c>
      <c r="D2270" s="112">
        <f t="shared" si="38"/>
        <v>-0.32016270639036487</v>
      </c>
      <c r="E2270" s="112">
        <v>6.7980013107173743E-3</v>
      </c>
    </row>
    <row r="2271" spans="2:5" x14ac:dyDescent="0.35">
      <c r="B2271" s="45" t="s">
        <v>3728</v>
      </c>
      <c r="C2271" s="146">
        <v>182.7831726074219</v>
      </c>
      <c r="D2271" s="112">
        <f t="shared" si="38"/>
        <v>-0.64964489149029991</v>
      </c>
      <c r="E2271" s="112">
        <v>6.7921974533001221E-3</v>
      </c>
    </row>
    <row r="2272" spans="2:5" x14ac:dyDescent="0.35">
      <c r="B2272" s="45" t="s">
        <v>5116</v>
      </c>
      <c r="C2272" s="146">
        <v>521.70831298828125</v>
      </c>
      <c r="D2272" s="112">
        <f t="shared" si="38"/>
        <v>3.2404055280450033</v>
      </c>
      <c r="E2272" s="112">
        <v>6.7908007229669203E-3</v>
      </c>
    </row>
    <row r="2273" spans="2:5" x14ac:dyDescent="0.35">
      <c r="B2273" s="45" t="s">
        <v>1965</v>
      </c>
      <c r="C2273" s="146">
        <v>123.0326461791992</v>
      </c>
      <c r="D2273" s="112">
        <f t="shared" si="38"/>
        <v>-0.11722111679626346</v>
      </c>
      <c r="E2273" s="112">
        <v>6.7740982904464491E-3</v>
      </c>
    </row>
    <row r="2274" spans="2:5" x14ac:dyDescent="0.35">
      <c r="B2274" s="45" t="s">
        <v>3441</v>
      </c>
      <c r="C2274" s="146">
        <v>139.3697204589844</v>
      </c>
      <c r="D2274" s="112">
        <f t="shared" si="38"/>
        <v>-0.94167939872990969</v>
      </c>
      <c r="E2274" s="112">
        <v>6.7704917490694193E-3</v>
      </c>
    </row>
    <row r="2275" spans="2:5" x14ac:dyDescent="0.35">
      <c r="B2275" s="45" t="s">
        <v>7589</v>
      </c>
      <c r="C2275" s="146">
        <v>2389.716796875</v>
      </c>
      <c r="D2275" s="112">
        <f t="shared" si="38"/>
        <v>11.298103957812856</v>
      </c>
      <c r="E2275" s="112">
        <v>6.7670957029821689E-3</v>
      </c>
    </row>
    <row r="2276" spans="2:5" x14ac:dyDescent="0.35">
      <c r="B2276" s="45" t="s">
        <v>3795</v>
      </c>
      <c r="C2276" s="146">
        <v>194.31587219238281</v>
      </c>
      <c r="D2276" s="112">
        <f t="shared" si="38"/>
        <v>-0.91651786791259482</v>
      </c>
      <c r="E2276" s="112">
        <v>6.7642634196853017E-3</v>
      </c>
    </row>
    <row r="2277" spans="2:5" x14ac:dyDescent="0.35">
      <c r="B2277" s="45" t="s">
        <v>7511</v>
      </c>
      <c r="C2277" s="146">
        <v>2327.63427734375</v>
      </c>
      <c r="D2277" s="112">
        <f t="shared" si="38"/>
        <v>31.574822883931038</v>
      </c>
      <c r="E2277" s="112">
        <v>6.7559583616111953E-3</v>
      </c>
    </row>
    <row r="2278" spans="2:5" x14ac:dyDescent="0.35">
      <c r="B2278" s="45" t="s">
        <v>2693</v>
      </c>
      <c r="C2278" s="146">
        <v>71.455009460449219</v>
      </c>
      <c r="D2278" s="112">
        <f t="shared" si="38"/>
        <v>-0.22269577864283691</v>
      </c>
      <c r="E2278" s="112">
        <v>6.7418887457216898E-3</v>
      </c>
    </row>
    <row r="2279" spans="2:5" x14ac:dyDescent="0.35">
      <c r="B2279" s="45" t="s">
        <v>2320</v>
      </c>
      <c r="C2279" s="146">
        <v>91.92669677734375</v>
      </c>
      <c r="D2279" s="112">
        <f t="shared" si="38"/>
        <v>-0.34481706342275492</v>
      </c>
      <c r="E2279" s="112">
        <v>6.7348962811267328E-3</v>
      </c>
    </row>
    <row r="2280" spans="2:5" x14ac:dyDescent="0.35">
      <c r="B2280" s="45" t="s">
        <v>3442</v>
      </c>
      <c r="C2280" s="146">
        <v>140.3069152832031</v>
      </c>
      <c r="D2280" s="112">
        <f t="shared" si="38"/>
        <v>-0.86696693393012936</v>
      </c>
      <c r="E2280" s="112">
        <v>6.7245225227706724E-3</v>
      </c>
    </row>
    <row r="2281" spans="2:5" x14ac:dyDescent="0.35">
      <c r="B2281" s="45" t="s">
        <v>5909</v>
      </c>
      <c r="C2281" s="146">
        <v>1054.677001953125</v>
      </c>
      <c r="D2281" s="112">
        <f t="shared" si="38"/>
        <v>3.9912718308935662</v>
      </c>
      <c r="E2281" s="112">
        <v>6.7242625875289334E-3</v>
      </c>
    </row>
    <row r="2282" spans="2:5" x14ac:dyDescent="0.35">
      <c r="B2282" s="45" t="s">
        <v>4332</v>
      </c>
      <c r="C2282" s="146">
        <v>211.30426025390619</v>
      </c>
      <c r="D2282" s="112">
        <f t="shared" si="38"/>
        <v>-0.82327121977764506</v>
      </c>
      <c r="E2282" s="112">
        <v>6.7184908218231604E-3</v>
      </c>
    </row>
    <row r="2283" spans="2:5" x14ac:dyDescent="0.35">
      <c r="B2283" s="45" t="s">
        <v>6052</v>
      </c>
      <c r="C2283" s="146">
        <v>1195.641479492188</v>
      </c>
      <c r="D2283" s="112">
        <f t="shared" si="38"/>
        <v>9.5407189986973702</v>
      </c>
      <c r="E2283" s="112">
        <v>6.7114128450105875E-3</v>
      </c>
    </row>
    <row r="2284" spans="2:5" x14ac:dyDescent="0.35">
      <c r="B2284" s="45" t="s">
        <v>1765</v>
      </c>
      <c r="C2284" s="146">
        <v>113.4307327270508</v>
      </c>
      <c r="D2284" s="112">
        <f t="shared" si="38"/>
        <v>-0.94913721867746692</v>
      </c>
      <c r="E2284" s="112">
        <v>6.6999380579561407E-3</v>
      </c>
    </row>
    <row r="2285" spans="2:5" x14ac:dyDescent="0.35">
      <c r="B2285" s="45" t="s">
        <v>7775</v>
      </c>
      <c r="C2285" s="146">
        <v>2230.13232421875</v>
      </c>
      <c r="D2285" s="112">
        <f t="shared" si="38"/>
        <v>21.002823330762521</v>
      </c>
      <c r="E2285" s="112">
        <v>6.6928281711971004E-3</v>
      </c>
    </row>
    <row r="2286" spans="2:5" x14ac:dyDescent="0.35">
      <c r="B2286" s="45" t="s">
        <v>2241</v>
      </c>
      <c r="C2286" s="146">
        <v>101.3566436767578</v>
      </c>
      <c r="D2286" s="112">
        <f t="shared" si="38"/>
        <v>1.398468809476439</v>
      </c>
      <c r="E2286" s="112">
        <v>6.6905998791822793E-3</v>
      </c>
    </row>
    <row r="2287" spans="2:5" x14ac:dyDescent="0.35">
      <c r="B2287" s="45" t="s">
        <v>656</v>
      </c>
      <c r="C2287" s="146">
        <v>42.258895874023438</v>
      </c>
      <c r="D2287" s="112">
        <f t="shared" si="38"/>
        <v>-0.65951306741464932</v>
      </c>
      <c r="E2287" s="112">
        <v>6.6865467109100069E-3</v>
      </c>
    </row>
    <row r="2288" spans="2:5" x14ac:dyDescent="0.35">
      <c r="B2288" s="45" t="s">
        <v>3022</v>
      </c>
      <c r="C2288" s="146">
        <v>124.1131210327148</v>
      </c>
      <c r="D2288" s="112">
        <f t="shared" si="38"/>
        <v>0.34739815221123843</v>
      </c>
      <c r="E2288" s="112">
        <v>6.6814630690609422E-3</v>
      </c>
    </row>
    <row r="2289" spans="2:5" x14ac:dyDescent="0.35">
      <c r="B2289" s="45" t="s">
        <v>2579</v>
      </c>
      <c r="C2289" s="146">
        <v>92.113174438476563</v>
      </c>
      <c r="D2289" s="112">
        <f t="shared" si="38"/>
        <v>-0.96314518540348537</v>
      </c>
      <c r="E2289" s="112">
        <v>6.6750874084840492E-3</v>
      </c>
    </row>
    <row r="2290" spans="2:5" x14ac:dyDescent="0.35">
      <c r="B2290" s="45" t="s">
        <v>7913</v>
      </c>
      <c r="C2290" s="146">
        <v>2499.3525390625</v>
      </c>
      <c r="D2290" s="112">
        <f t="shared" si="38"/>
        <v>25.470261520532251</v>
      </c>
      <c r="E2290" s="112">
        <v>6.6737932198886489E-3</v>
      </c>
    </row>
    <row r="2291" spans="2:5" x14ac:dyDescent="0.35">
      <c r="B2291" s="45" t="s">
        <v>2368</v>
      </c>
      <c r="C2291" s="146">
        <v>94.421150207519531</v>
      </c>
      <c r="D2291" s="112">
        <f t="shared" si="38"/>
        <v>-0.95766513334886982</v>
      </c>
      <c r="E2291" s="112">
        <v>6.6711653549378826E-3</v>
      </c>
    </row>
    <row r="2292" spans="2:5" x14ac:dyDescent="0.35">
      <c r="B2292" s="45" t="s">
        <v>6841</v>
      </c>
      <c r="C2292" s="146">
        <v>2230.340087890625</v>
      </c>
      <c r="D2292" s="112">
        <f t="shared" si="38"/>
        <v>23.935962539989347</v>
      </c>
      <c r="E2292" s="112">
        <v>6.6683504210157223E-3</v>
      </c>
    </row>
    <row r="2293" spans="2:5" x14ac:dyDescent="0.35">
      <c r="B2293" s="45" t="s">
        <v>1104</v>
      </c>
      <c r="C2293" s="146">
        <v>89.442710876464844</v>
      </c>
      <c r="D2293" s="112">
        <f t="shared" si="38"/>
        <v>-0.96515160827311919</v>
      </c>
      <c r="E2293" s="112">
        <v>6.6617705031997224E-3</v>
      </c>
    </row>
    <row r="2294" spans="2:5" x14ac:dyDescent="0.35">
      <c r="B2294" s="45" t="s">
        <v>7895</v>
      </c>
      <c r="C2294" s="146">
        <v>2566.623779296875</v>
      </c>
      <c r="D2294" s="112">
        <f t="shared" si="38"/>
        <v>5.8797882825421324E-2</v>
      </c>
      <c r="E2294" s="112">
        <v>6.6545409802080645E-3</v>
      </c>
    </row>
    <row r="2295" spans="2:5" x14ac:dyDescent="0.35">
      <c r="B2295" s="45" t="s">
        <v>7445</v>
      </c>
      <c r="C2295" s="146">
        <v>2424.09228515625</v>
      </c>
      <c r="D2295" s="112">
        <f t="shared" si="38"/>
        <v>-2.5353938189358355E-2</v>
      </c>
      <c r="E2295" s="112">
        <v>6.6461006649953238E-3</v>
      </c>
    </row>
    <row r="2296" spans="2:5" x14ac:dyDescent="0.35">
      <c r="B2296" s="45" t="s">
        <v>7126</v>
      </c>
      <c r="C2296" s="146">
        <v>2487.1513671875</v>
      </c>
      <c r="D2296" s="112">
        <f t="shared" si="38"/>
        <v>3.3385438592042196E-2</v>
      </c>
      <c r="E2296" s="112">
        <v>6.6400044109913526E-3</v>
      </c>
    </row>
    <row r="2297" spans="2:5" x14ac:dyDescent="0.35">
      <c r="B2297" s="45" t="s">
        <v>7581</v>
      </c>
      <c r="C2297" s="146">
        <v>2406.79931640625</v>
      </c>
      <c r="D2297" s="112">
        <f t="shared" si="38"/>
        <v>57.210214521277052</v>
      </c>
      <c r="E2297" s="112">
        <v>6.637224618997779E-3</v>
      </c>
    </row>
    <row r="2298" spans="2:5" x14ac:dyDescent="0.35">
      <c r="B2298" s="45" t="s">
        <v>534</v>
      </c>
      <c r="C2298" s="146">
        <v>41.346683502197273</v>
      </c>
      <c r="D2298" s="112">
        <f t="shared" si="38"/>
        <v>-0.59545686698623657</v>
      </c>
      <c r="E2298" s="112">
        <v>6.637026365515955E-3</v>
      </c>
    </row>
    <row r="2299" spans="2:5" x14ac:dyDescent="0.35">
      <c r="B2299" s="45" t="s">
        <v>2160</v>
      </c>
      <c r="C2299" s="146">
        <v>102.20587158203119</v>
      </c>
      <c r="D2299" s="112">
        <f t="shared" si="38"/>
        <v>-0.95650069223121648</v>
      </c>
      <c r="E2299" s="112">
        <v>6.6337312029127469E-3</v>
      </c>
    </row>
    <row r="2300" spans="2:5" x14ac:dyDescent="0.35">
      <c r="B2300" s="45" t="s">
        <v>7489</v>
      </c>
      <c r="C2300" s="146">
        <v>2349.59765625</v>
      </c>
      <c r="D2300" s="112">
        <f t="shared" si="38"/>
        <v>5.7934092519191926</v>
      </c>
      <c r="E2300" s="112">
        <v>6.6300474919630797E-3</v>
      </c>
    </row>
    <row r="2301" spans="2:5" x14ac:dyDescent="0.35">
      <c r="B2301" s="45" t="s">
        <v>4640</v>
      </c>
      <c r="C2301" s="146">
        <v>345.86428833007813</v>
      </c>
      <c r="D2301" s="112">
        <f t="shared" si="38"/>
        <v>2.957041000691409</v>
      </c>
      <c r="E2301" s="112">
        <v>6.621706588727733E-3</v>
      </c>
    </row>
    <row r="2302" spans="2:5" x14ac:dyDescent="0.35">
      <c r="B2302" s="45" t="s">
        <v>2744</v>
      </c>
      <c r="C2302" s="146">
        <v>87.404777526855469</v>
      </c>
      <c r="D2302" s="112">
        <f t="shared" si="38"/>
        <v>0.1247946295693755</v>
      </c>
      <c r="E2302" s="112">
        <v>6.6125645051898062E-3</v>
      </c>
    </row>
    <row r="2303" spans="2:5" x14ac:dyDescent="0.35">
      <c r="B2303" s="45" t="s">
        <v>2703</v>
      </c>
      <c r="C2303" s="146">
        <v>77.707321166992188</v>
      </c>
      <c r="D2303" s="112">
        <f t="shared" si="38"/>
        <v>-0.17027732982107763</v>
      </c>
      <c r="E2303" s="112">
        <v>6.6115483582510834E-3</v>
      </c>
    </row>
    <row r="2304" spans="2:5" x14ac:dyDescent="0.35">
      <c r="B2304" s="45" t="s">
        <v>2223</v>
      </c>
      <c r="C2304" s="146">
        <v>93.654571533203125</v>
      </c>
      <c r="D2304" s="112">
        <f t="shared" si="38"/>
        <v>-0.96245991276932485</v>
      </c>
      <c r="E2304" s="112">
        <v>6.6099849740268134E-3</v>
      </c>
    </row>
    <row r="2305" spans="2:5" x14ac:dyDescent="0.35">
      <c r="B2305" s="45" t="s">
        <v>7903</v>
      </c>
      <c r="C2305" s="146">
        <v>2494.788330078125</v>
      </c>
      <c r="D2305" s="112">
        <f t="shared" si="38"/>
        <v>6.1131894605301555E-3</v>
      </c>
      <c r="E2305" s="112">
        <v>6.6055623174917522E-3</v>
      </c>
    </row>
    <row r="2306" spans="2:5" x14ac:dyDescent="0.35">
      <c r="B2306" s="45" t="s">
        <v>7121</v>
      </c>
      <c r="C2306" s="146">
        <v>2479.6298828125</v>
      </c>
      <c r="D2306" s="112">
        <f t="shared" si="38"/>
        <v>0.32295142461425719</v>
      </c>
      <c r="E2306" s="112">
        <v>6.6027132165166836E-3</v>
      </c>
    </row>
    <row r="2307" spans="2:5" x14ac:dyDescent="0.35">
      <c r="B2307" s="45" t="s">
        <v>6499</v>
      </c>
      <c r="C2307" s="146">
        <v>1874.316650390625</v>
      </c>
      <c r="D2307" s="112">
        <f t="shared" si="38"/>
        <v>-0.18155645188371947</v>
      </c>
      <c r="E2307" s="112">
        <v>6.6001583219838927E-3</v>
      </c>
    </row>
    <row r="2308" spans="2:5" x14ac:dyDescent="0.35">
      <c r="B2308" s="45" t="s">
        <v>7565</v>
      </c>
      <c r="C2308" s="146">
        <v>2290.098876953125</v>
      </c>
      <c r="D2308" s="112">
        <f t="shared" si="38"/>
        <v>20.338405432336316</v>
      </c>
      <c r="E2308" s="112">
        <v>6.5910677141235849E-3</v>
      </c>
    </row>
    <row r="2309" spans="2:5" x14ac:dyDescent="0.35">
      <c r="B2309" s="45" t="s">
        <v>2559</v>
      </c>
      <c r="C2309" s="146">
        <v>107.322868347168</v>
      </c>
      <c r="D2309" s="112">
        <f t="shared" si="38"/>
        <v>-0.75026826544897229</v>
      </c>
      <c r="E2309" s="112">
        <v>6.5884314434042236E-3</v>
      </c>
    </row>
    <row r="2310" spans="2:5" x14ac:dyDescent="0.35">
      <c r="B2310" s="45" t="s">
        <v>4741</v>
      </c>
      <c r="C2310" s="146">
        <v>429.75262451171881</v>
      </c>
      <c r="D2310" s="112">
        <f t="shared" si="38"/>
        <v>-0.72032069112266373</v>
      </c>
      <c r="E2310" s="112">
        <v>6.5819626689022932E-3</v>
      </c>
    </row>
    <row r="2311" spans="2:5" x14ac:dyDescent="0.35">
      <c r="B2311" s="45" t="s">
        <v>6305</v>
      </c>
      <c r="C2311" s="146">
        <v>1536.590698242188</v>
      </c>
      <c r="D2311" s="112">
        <f t="shared" si="38"/>
        <v>4.1626032782030951</v>
      </c>
      <c r="E2311" s="112">
        <v>6.5775080012822939E-3</v>
      </c>
    </row>
    <row r="2312" spans="2:5" x14ac:dyDescent="0.35">
      <c r="B2312" s="45" t="s">
        <v>4555</v>
      </c>
      <c r="C2312" s="146">
        <v>297.63873291015619</v>
      </c>
      <c r="D2312" s="112">
        <f t="shared" si="38"/>
        <v>-0.87639432106355808</v>
      </c>
      <c r="E2312" s="112">
        <v>6.5727903035705361E-3</v>
      </c>
    </row>
    <row r="2313" spans="2:5" x14ac:dyDescent="0.35">
      <c r="B2313" s="45" t="s">
        <v>7394</v>
      </c>
      <c r="C2313" s="146">
        <v>2407.9697265625</v>
      </c>
      <c r="D2313" s="112">
        <f t="shared" ref="D2313:D2376" si="39">(C2313-C2314)/C2314</f>
        <v>16.64396158658543</v>
      </c>
      <c r="E2313" s="112">
        <v>6.5614491644342392E-3</v>
      </c>
    </row>
    <row r="2314" spans="2:5" x14ac:dyDescent="0.35">
      <c r="B2314" s="45" t="s">
        <v>1460</v>
      </c>
      <c r="C2314" s="146">
        <v>136.47557067871091</v>
      </c>
      <c r="D2314" s="112">
        <f t="shared" si="39"/>
        <v>0.54279815972937018</v>
      </c>
      <c r="E2314" s="112">
        <v>6.553241159634589E-3</v>
      </c>
    </row>
    <row r="2315" spans="2:5" x14ac:dyDescent="0.35">
      <c r="B2315" s="45" t="s">
        <v>1114</v>
      </c>
      <c r="C2315" s="146">
        <v>88.459770202636719</v>
      </c>
      <c r="D2315" s="112">
        <f t="shared" si="39"/>
        <v>-0.95911490219170603</v>
      </c>
      <c r="E2315" s="112">
        <v>6.5494387392130756E-3</v>
      </c>
    </row>
    <row r="2316" spans="2:5" x14ac:dyDescent="0.35">
      <c r="B2316" s="45" t="s">
        <v>6959</v>
      </c>
      <c r="C2316" s="146">
        <v>2163.618896484375</v>
      </c>
      <c r="D2316" s="112">
        <f t="shared" si="39"/>
        <v>0.92487223712580935</v>
      </c>
      <c r="E2316" s="112">
        <v>6.5466203072663733E-3</v>
      </c>
    </row>
    <row r="2317" spans="2:5" x14ac:dyDescent="0.35">
      <c r="B2317" s="45" t="s">
        <v>5968</v>
      </c>
      <c r="C2317" s="146">
        <v>1124.032470703125</v>
      </c>
      <c r="D2317" s="112">
        <f t="shared" si="39"/>
        <v>-0.49452296317392236</v>
      </c>
      <c r="E2317" s="112">
        <v>6.5464344515951027E-3</v>
      </c>
    </row>
    <row r="2318" spans="2:5" x14ac:dyDescent="0.35">
      <c r="B2318" s="45" t="s">
        <v>6545</v>
      </c>
      <c r="C2318" s="146">
        <v>2223.706298828125</v>
      </c>
      <c r="D2318" s="112">
        <f t="shared" si="39"/>
        <v>-2.9805441303571174E-2</v>
      </c>
      <c r="E2318" s="112">
        <v>6.5237335271170057E-3</v>
      </c>
    </row>
    <row r="2319" spans="2:5" x14ac:dyDescent="0.35">
      <c r="B2319" s="45" t="s">
        <v>7567</v>
      </c>
      <c r="C2319" s="146">
        <v>2292.02099609375</v>
      </c>
      <c r="D2319" s="112">
        <f t="shared" si="39"/>
        <v>2.1434095620660729</v>
      </c>
      <c r="E2319" s="112">
        <v>6.5215083909688663E-3</v>
      </c>
    </row>
    <row r="2320" spans="2:5" x14ac:dyDescent="0.35">
      <c r="B2320" s="45" t="s">
        <v>5545</v>
      </c>
      <c r="C2320" s="146">
        <v>729.1512451171875</v>
      </c>
      <c r="D2320" s="112">
        <f t="shared" si="39"/>
        <v>8.8270575166031415E-3</v>
      </c>
      <c r="E2320" s="112">
        <v>6.5171962634617856E-3</v>
      </c>
    </row>
    <row r="2321" spans="2:5" x14ac:dyDescent="0.35">
      <c r="B2321" s="45" t="s">
        <v>5548</v>
      </c>
      <c r="C2321" s="146">
        <v>722.77130126953125</v>
      </c>
      <c r="D2321" s="112">
        <f t="shared" si="39"/>
        <v>5.6919146396802436</v>
      </c>
      <c r="E2321" s="112">
        <v>6.5156413896646451E-3</v>
      </c>
    </row>
    <row r="2322" spans="2:5" x14ac:dyDescent="0.35">
      <c r="B2322" s="45" t="s">
        <v>1726</v>
      </c>
      <c r="C2322" s="146">
        <v>108.00665283203119</v>
      </c>
      <c r="D2322" s="112">
        <f t="shared" si="39"/>
        <v>-0.9465092465092344</v>
      </c>
      <c r="E2322" s="112">
        <v>6.513528050232237E-3</v>
      </c>
    </row>
    <row r="2323" spans="2:5" x14ac:dyDescent="0.35">
      <c r="B2323" s="45" t="s">
        <v>6623</v>
      </c>
      <c r="C2323" s="146">
        <v>2019.164916992188</v>
      </c>
      <c r="D2323" s="112">
        <f t="shared" si="39"/>
        <v>18.725420308159777</v>
      </c>
      <c r="E2323" s="112">
        <v>6.5127910678664898E-3</v>
      </c>
    </row>
    <row r="2324" spans="2:5" x14ac:dyDescent="0.35">
      <c r="B2324" s="45" t="s">
        <v>2395</v>
      </c>
      <c r="C2324" s="146">
        <v>102.3635940551758</v>
      </c>
      <c r="D2324" s="112">
        <f t="shared" si="39"/>
        <v>-0.78308431925924615</v>
      </c>
      <c r="E2324" s="112">
        <v>6.5127378202177984E-3</v>
      </c>
    </row>
    <row r="2325" spans="2:5" x14ac:dyDescent="0.35">
      <c r="B2325" s="45" t="s">
        <v>4878</v>
      </c>
      <c r="C2325" s="146">
        <v>471.90499877929688</v>
      </c>
      <c r="D2325" s="112">
        <f t="shared" si="39"/>
        <v>-0.38079187321776348</v>
      </c>
      <c r="E2325" s="112">
        <v>6.5073452452737053E-3</v>
      </c>
    </row>
    <row r="2326" spans="2:5" x14ac:dyDescent="0.35">
      <c r="B2326" s="45" t="s">
        <v>5282</v>
      </c>
      <c r="C2326" s="146">
        <v>762.1104736328125</v>
      </c>
      <c r="D2326" s="112">
        <f t="shared" si="39"/>
        <v>5.8105513377006899</v>
      </c>
      <c r="E2326" s="112">
        <v>6.5049025771982604E-3</v>
      </c>
    </row>
    <row r="2327" spans="2:5" x14ac:dyDescent="0.35">
      <c r="B2327" s="45" t="s">
        <v>2136</v>
      </c>
      <c r="C2327" s="146">
        <v>111.9014358520508</v>
      </c>
      <c r="D2327" s="112">
        <f t="shared" si="39"/>
        <v>-0.94298967432597181</v>
      </c>
      <c r="E2327" s="112">
        <v>6.4903472031418502E-3</v>
      </c>
    </row>
    <row r="2328" spans="2:5" x14ac:dyDescent="0.35">
      <c r="B2328" s="45" t="s">
        <v>6440</v>
      </c>
      <c r="C2328" s="146">
        <v>1962.827514648438</v>
      </c>
      <c r="D2328" s="112">
        <f t="shared" si="39"/>
        <v>0.6408057635767781</v>
      </c>
      <c r="E2328" s="112">
        <v>6.487042596239184E-3</v>
      </c>
    </row>
    <row r="2329" spans="2:5" x14ac:dyDescent="0.35">
      <c r="B2329" s="45" t="s">
        <v>6021</v>
      </c>
      <c r="C2329" s="146">
        <v>1196.25830078125</v>
      </c>
      <c r="D2329" s="112">
        <f t="shared" si="39"/>
        <v>1.6515782572567852</v>
      </c>
      <c r="E2329" s="112">
        <v>6.4844944508922302E-3</v>
      </c>
    </row>
    <row r="2330" spans="2:5" x14ac:dyDescent="0.35">
      <c r="B2330" s="45" t="s">
        <v>4707</v>
      </c>
      <c r="C2330" s="146">
        <v>451.1495361328125</v>
      </c>
      <c r="D2330" s="112">
        <f t="shared" si="39"/>
        <v>-0.3275389527247029</v>
      </c>
      <c r="E2330" s="112">
        <v>6.4760381278863837E-3</v>
      </c>
    </row>
    <row r="2331" spans="2:5" x14ac:dyDescent="0.35">
      <c r="B2331" s="45" t="s">
        <v>5424</v>
      </c>
      <c r="C2331" s="146">
        <v>670.8931884765625</v>
      </c>
      <c r="D2331" s="112">
        <f t="shared" si="39"/>
        <v>7.0216539645813327</v>
      </c>
      <c r="E2331" s="112">
        <v>6.4543787013835105E-3</v>
      </c>
    </row>
    <row r="2332" spans="2:5" x14ac:dyDescent="0.35">
      <c r="B2332" s="45" t="s">
        <v>2344</v>
      </c>
      <c r="C2332" s="146">
        <v>83.635269165039063</v>
      </c>
      <c r="D2332" s="112">
        <f t="shared" si="39"/>
        <v>-0.74033485215852246</v>
      </c>
      <c r="E2332" s="112">
        <v>6.4540355280897944E-3</v>
      </c>
    </row>
    <row r="2333" spans="2:5" x14ac:dyDescent="0.35">
      <c r="B2333" s="45" t="s">
        <v>4511</v>
      </c>
      <c r="C2333" s="146">
        <v>322.08892822265619</v>
      </c>
      <c r="D2333" s="112">
        <f t="shared" si="39"/>
        <v>-0.85294308617748249</v>
      </c>
      <c r="E2333" s="112">
        <v>6.4375822291489132E-3</v>
      </c>
    </row>
    <row r="2334" spans="2:5" x14ac:dyDescent="0.35">
      <c r="B2334" s="45" t="s">
        <v>6839</v>
      </c>
      <c r="C2334" s="146">
        <v>2190.233154296875</v>
      </c>
      <c r="D2334" s="112">
        <f t="shared" si="39"/>
        <v>17.143020051484324</v>
      </c>
      <c r="E2334" s="112">
        <v>6.4269244032862808E-3</v>
      </c>
    </row>
    <row r="2335" spans="2:5" x14ac:dyDescent="0.35">
      <c r="B2335" s="45" t="s">
        <v>2011</v>
      </c>
      <c r="C2335" s="146">
        <v>120.7204284667969</v>
      </c>
      <c r="D2335" s="112">
        <f t="shared" si="39"/>
        <v>-0.82916192076498507</v>
      </c>
      <c r="E2335" s="112">
        <v>6.4255635955757489E-3</v>
      </c>
    </row>
    <row r="2336" spans="2:5" x14ac:dyDescent="0.35">
      <c r="B2336" s="45" t="s">
        <v>5338</v>
      </c>
      <c r="C2336" s="146">
        <v>706.63653564453125</v>
      </c>
      <c r="D2336" s="112">
        <f t="shared" si="39"/>
        <v>-0.39805901817583622</v>
      </c>
      <c r="E2336" s="112">
        <v>6.4207329990574316E-3</v>
      </c>
    </row>
    <row r="2337" spans="2:5" x14ac:dyDescent="0.35">
      <c r="B2337" s="45" t="s">
        <v>6048</v>
      </c>
      <c r="C2337" s="146">
        <v>1173.929931640625</v>
      </c>
      <c r="D2337" s="112">
        <f t="shared" si="39"/>
        <v>7.5630535952203912E-2</v>
      </c>
      <c r="E2337" s="112">
        <v>6.4183957662926009E-3</v>
      </c>
    </row>
    <row r="2338" spans="2:5" x14ac:dyDescent="0.35">
      <c r="B2338" s="45" t="s">
        <v>5923</v>
      </c>
      <c r="C2338" s="146">
        <v>1091.3876953125</v>
      </c>
      <c r="D2338" s="112">
        <f t="shared" si="39"/>
        <v>1.1248294347876151</v>
      </c>
      <c r="E2338" s="112">
        <v>6.415490020717402E-3</v>
      </c>
    </row>
    <row r="2339" spans="2:5" x14ac:dyDescent="0.35">
      <c r="B2339" s="45" t="s">
        <v>5128</v>
      </c>
      <c r="C2339" s="146">
        <v>513.63543701171875</v>
      </c>
      <c r="D2339" s="112">
        <f t="shared" si="39"/>
        <v>1.5363543287602786</v>
      </c>
      <c r="E2339" s="112">
        <v>6.4078741695215574E-3</v>
      </c>
    </row>
    <row r="2340" spans="2:5" x14ac:dyDescent="0.35">
      <c r="B2340" s="45" t="s">
        <v>3895</v>
      </c>
      <c r="C2340" s="146">
        <v>202.50933837890619</v>
      </c>
      <c r="D2340" s="112">
        <f t="shared" si="39"/>
        <v>-0.91118011474609373</v>
      </c>
      <c r="E2340" s="112">
        <v>6.4068362234664345E-3</v>
      </c>
    </row>
    <row r="2341" spans="2:5" x14ac:dyDescent="0.35">
      <c r="B2341" s="45" t="s">
        <v>7958</v>
      </c>
      <c r="C2341" s="146">
        <v>2280</v>
      </c>
      <c r="D2341" s="112">
        <f t="shared" si="39"/>
        <v>14.465705105547158</v>
      </c>
      <c r="E2341" s="112">
        <v>6.4003531229309199E-3</v>
      </c>
    </row>
    <row r="2342" spans="2:5" x14ac:dyDescent="0.35">
      <c r="B2342" s="45" t="s">
        <v>3448</v>
      </c>
      <c r="C2342" s="146">
        <v>147.42295837402341</v>
      </c>
      <c r="D2342" s="112">
        <f t="shared" si="39"/>
        <v>-0.91930125785486916</v>
      </c>
      <c r="E2342" s="112">
        <v>6.3983801811771544E-3</v>
      </c>
    </row>
    <row r="2343" spans="2:5" x14ac:dyDescent="0.35">
      <c r="B2343" s="45" t="s">
        <v>6489</v>
      </c>
      <c r="C2343" s="146">
        <v>1826.830932617188</v>
      </c>
      <c r="D2343" s="112">
        <f t="shared" si="39"/>
        <v>13.138364750165506</v>
      </c>
      <c r="E2343" s="112">
        <v>6.3969227199900461E-3</v>
      </c>
    </row>
    <row r="2344" spans="2:5" x14ac:dyDescent="0.35">
      <c r="B2344" s="45" t="s">
        <v>3393</v>
      </c>
      <c r="C2344" s="146">
        <v>129.2109069824219</v>
      </c>
      <c r="D2344" s="112">
        <f t="shared" si="39"/>
        <v>0.5544259142270288</v>
      </c>
      <c r="E2344" s="112">
        <v>6.3913475667525038E-3</v>
      </c>
    </row>
    <row r="2345" spans="2:5" x14ac:dyDescent="0.35">
      <c r="B2345" s="45" t="s">
        <v>1088</v>
      </c>
      <c r="C2345" s="146">
        <v>83.124519348144531</v>
      </c>
      <c r="D2345" s="112">
        <f t="shared" si="39"/>
        <v>-0.96445803765749472</v>
      </c>
      <c r="E2345" s="112">
        <v>6.3769956341332345E-3</v>
      </c>
    </row>
    <row r="2346" spans="2:5" x14ac:dyDescent="0.35">
      <c r="B2346" s="45" t="s">
        <v>7269</v>
      </c>
      <c r="C2346" s="146">
        <v>2338.771240234375</v>
      </c>
      <c r="D2346" s="112">
        <f t="shared" si="39"/>
        <v>0.4703993625756801</v>
      </c>
      <c r="E2346" s="112">
        <v>6.3736108349073013E-3</v>
      </c>
    </row>
    <row r="2347" spans="2:5" x14ac:dyDescent="0.35">
      <c r="B2347" s="45" t="s">
        <v>6152</v>
      </c>
      <c r="C2347" s="146">
        <v>1590.568725585938</v>
      </c>
      <c r="D2347" s="112">
        <f t="shared" si="39"/>
        <v>10.326749792186202</v>
      </c>
      <c r="E2347" s="112">
        <v>6.3730046708134992E-3</v>
      </c>
    </row>
    <row r="2348" spans="2:5" x14ac:dyDescent="0.35">
      <c r="B2348" s="45" t="s">
        <v>3353</v>
      </c>
      <c r="C2348" s="146">
        <v>140.4258728027344</v>
      </c>
      <c r="D2348" s="112">
        <f t="shared" si="39"/>
        <v>-0.82665037350897419</v>
      </c>
      <c r="E2348" s="112">
        <v>6.3711304311313693E-3</v>
      </c>
    </row>
    <row r="2349" spans="2:5" x14ac:dyDescent="0.35">
      <c r="B2349" s="45" t="s">
        <v>5823</v>
      </c>
      <c r="C2349" s="146">
        <v>810.0731201171875</v>
      </c>
      <c r="D2349" s="112">
        <f t="shared" si="39"/>
        <v>-0.68301288083389622</v>
      </c>
      <c r="E2349" s="112">
        <v>6.3571789657226726E-3</v>
      </c>
    </row>
    <row r="2350" spans="2:5" x14ac:dyDescent="0.35">
      <c r="B2350" s="45" t="s">
        <v>7347</v>
      </c>
      <c r="C2350" s="146">
        <v>2555.53955078125</v>
      </c>
      <c r="D2350" s="112">
        <f t="shared" si="39"/>
        <v>26.789534396260258</v>
      </c>
      <c r="E2350" s="112">
        <v>6.3503725494852298E-3</v>
      </c>
    </row>
    <row r="2351" spans="2:5" x14ac:dyDescent="0.35">
      <c r="B2351" s="45" t="s">
        <v>2584</v>
      </c>
      <c r="C2351" s="146">
        <v>91.960502624511719</v>
      </c>
      <c r="D2351" s="112">
        <f t="shared" si="39"/>
        <v>-0.9264489800750213</v>
      </c>
      <c r="E2351" s="112">
        <v>6.3502159235385878E-3</v>
      </c>
    </row>
    <row r="2352" spans="2:5" x14ac:dyDescent="0.35">
      <c r="B2352" s="45" t="s">
        <v>6060</v>
      </c>
      <c r="C2352" s="146">
        <v>1250.29541015625</v>
      </c>
      <c r="D2352" s="112">
        <f t="shared" si="39"/>
        <v>-0.42357024889015654</v>
      </c>
      <c r="E2352" s="112">
        <v>6.3453554674381728E-3</v>
      </c>
    </row>
    <row r="2353" spans="2:5" x14ac:dyDescent="0.35">
      <c r="B2353" s="45" t="s">
        <v>7527</v>
      </c>
      <c r="C2353" s="146">
        <v>2169.033447265625</v>
      </c>
      <c r="D2353" s="112">
        <f t="shared" si="39"/>
        <v>1.7597189046653554</v>
      </c>
      <c r="E2353" s="112">
        <v>6.3324783328453276E-3</v>
      </c>
    </row>
    <row r="2354" spans="2:5" x14ac:dyDescent="0.35">
      <c r="B2354" s="45" t="s">
        <v>5792</v>
      </c>
      <c r="C2354" s="146">
        <v>785.96173095703125</v>
      </c>
      <c r="D2354" s="112">
        <f t="shared" si="39"/>
        <v>-0.64562920012548775</v>
      </c>
      <c r="E2354" s="112">
        <v>6.3299270611473814E-3</v>
      </c>
    </row>
    <row r="2355" spans="2:5" x14ac:dyDescent="0.35">
      <c r="B2355" s="45" t="s">
        <v>7778</v>
      </c>
      <c r="C2355" s="146">
        <v>2217.90771484375</v>
      </c>
      <c r="D2355" s="112">
        <f t="shared" si="39"/>
        <v>48.17960707993376</v>
      </c>
      <c r="E2355" s="112">
        <v>6.3261559948162493E-3</v>
      </c>
    </row>
    <row r="2356" spans="2:5" x14ac:dyDescent="0.35">
      <c r="B2356" s="45" t="s">
        <v>561</v>
      </c>
      <c r="C2356" s="146">
        <v>45.098117828369141</v>
      </c>
      <c r="D2356" s="112">
        <f t="shared" si="39"/>
        <v>-0.94510995595425118</v>
      </c>
      <c r="E2356" s="112">
        <v>6.3237631204190259E-3</v>
      </c>
    </row>
    <row r="2357" spans="2:5" x14ac:dyDescent="0.35">
      <c r="B2357" s="45" t="s">
        <v>5820</v>
      </c>
      <c r="C2357" s="146">
        <v>821.60833740234375</v>
      </c>
      <c r="D2357" s="112">
        <f t="shared" si="39"/>
        <v>13.262212922730058</v>
      </c>
      <c r="E2357" s="112">
        <v>6.320625697762719E-3</v>
      </c>
    </row>
    <row r="2358" spans="2:5" x14ac:dyDescent="0.35">
      <c r="B2358" s="45" t="s">
        <v>792</v>
      </c>
      <c r="C2358" s="146">
        <v>57.607353210449219</v>
      </c>
      <c r="D2358" s="112">
        <f t="shared" si="39"/>
        <v>-0.94382709247365226</v>
      </c>
      <c r="E2358" s="112">
        <v>6.3176135112671724E-3</v>
      </c>
    </row>
    <row r="2359" spans="2:5" x14ac:dyDescent="0.35">
      <c r="B2359" s="45" t="s">
        <v>5883</v>
      </c>
      <c r="C2359" s="146">
        <v>1025.536254882812</v>
      </c>
      <c r="D2359" s="112">
        <f t="shared" si="39"/>
        <v>1.9023938325979761</v>
      </c>
      <c r="E2359" s="112">
        <v>6.3114316795990794E-3</v>
      </c>
    </row>
    <row r="2360" spans="2:5" x14ac:dyDescent="0.35">
      <c r="B2360" s="45" t="s">
        <v>4636</v>
      </c>
      <c r="C2360" s="146">
        <v>353.34152221679688</v>
      </c>
      <c r="D2360" s="112">
        <f t="shared" si="39"/>
        <v>3.8218209114812574</v>
      </c>
      <c r="E2360" s="112">
        <v>6.3101810825459256E-3</v>
      </c>
    </row>
    <row r="2361" spans="2:5" x14ac:dyDescent="0.35">
      <c r="B2361" s="45" t="s">
        <v>898</v>
      </c>
      <c r="C2361" s="146">
        <v>73.279685974121094</v>
      </c>
      <c r="D2361" s="112">
        <f t="shared" si="39"/>
        <v>-0.64435166196809279</v>
      </c>
      <c r="E2361" s="112">
        <v>6.3004077936220423E-3</v>
      </c>
    </row>
    <row r="2362" spans="2:5" x14ac:dyDescent="0.35">
      <c r="B2362" s="45" t="s">
        <v>3978</v>
      </c>
      <c r="C2362" s="146">
        <v>206.04534912109381</v>
      </c>
      <c r="D2362" s="112">
        <f t="shared" si="39"/>
        <v>-0.10997342256500202</v>
      </c>
      <c r="E2362" s="112">
        <v>6.2964941378190666E-3</v>
      </c>
    </row>
    <row r="2363" spans="2:5" x14ac:dyDescent="0.35">
      <c r="B2363" s="45" t="s">
        <v>4234</v>
      </c>
      <c r="C2363" s="146">
        <v>231.50471496582031</v>
      </c>
      <c r="D2363" s="112">
        <f t="shared" si="39"/>
        <v>0.63700938330642221</v>
      </c>
      <c r="E2363" s="112">
        <v>6.2957601831452794E-3</v>
      </c>
    </row>
    <row r="2364" spans="2:5" x14ac:dyDescent="0.35">
      <c r="B2364" s="45" t="s">
        <v>1558</v>
      </c>
      <c r="C2364" s="146">
        <v>141.41929626464841</v>
      </c>
      <c r="D2364" s="112">
        <f t="shared" si="39"/>
        <v>0.35996913234689681</v>
      </c>
      <c r="E2364" s="112">
        <v>6.2869761852981576E-3</v>
      </c>
    </row>
    <row r="2365" spans="2:5" x14ac:dyDescent="0.35">
      <c r="B2365" s="45" t="s">
        <v>1850</v>
      </c>
      <c r="C2365" s="146">
        <v>103.9871368408203</v>
      </c>
      <c r="D2365" s="112">
        <f t="shared" si="39"/>
        <v>-0.75902081468060156</v>
      </c>
      <c r="E2365" s="112">
        <v>6.282973688381762E-3</v>
      </c>
    </row>
    <row r="2366" spans="2:5" x14ac:dyDescent="0.35">
      <c r="B2366" s="45" t="s">
        <v>4719</v>
      </c>
      <c r="C2366" s="146">
        <v>431.5191650390625</v>
      </c>
      <c r="D2366" s="112">
        <f t="shared" si="39"/>
        <v>3.3711003286667114</v>
      </c>
      <c r="E2366" s="112">
        <v>6.2726135253948351E-3</v>
      </c>
    </row>
    <row r="2367" spans="2:5" x14ac:dyDescent="0.35">
      <c r="B2367" s="45" t="s">
        <v>2235</v>
      </c>
      <c r="C2367" s="146">
        <v>98.720947265625</v>
      </c>
      <c r="D2367" s="112">
        <f t="shared" si="39"/>
        <v>-0.70156563075757261</v>
      </c>
      <c r="E2367" s="112">
        <v>6.2688677084683725E-3</v>
      </c>
    </row>
    <row r="2368" spans="2:5" x14ac:dyDescent="0.35">
      <c r="B2368" s="45" t="s">
        <v>4586</v>
      </c>
      <c r="C2368" s="146">
        <v>330.79617309570313</v>
      </c>
      <c r="D2368" s="112">
        <f t="shared" si="39"/>
        <v>0.90656225380928834</v>
      </c>
      <c r="E2368" s="112">
        <v>6.267163100993416E-3</v>
      </c>
    </row>
    <row r="2369" spans="2:5" x14ac:dyDescent="0.35">
      <c r="B2369" s="45" t="s">
        <v>4114</v>
      </c>
      <c r="C2369" s="146">
        <v>173.5039978027344</v>
      </c>
      <c r="D2369" s="112">
        <f t="shared" si="39"/>
        <v>1.6502724331072249</v>
      </c>
      <c r="E2369" s="112">
        <v>6.2622151602723594E-3</v>
      </c>
    </row>
    <row r="2370" spans="2:5" x14ac:dyDescent="0.35">
      <c r="B2370" s="45" t="s">
        <v>809</v>
      </c>
      <c r="C2370" s="146">
        <v>65.466476440429688</v>
      </c>
      <c r="D2370" s="112">
        <f t="shared" si="39"/>
        <v>-0.96581994665809412</v>
      </c>
      <c r="E2370" s="112">
        <v>6.2226210244968284E-3</v>
      </c>
    </row>
    <row r="2371" spans="2:5" x14ac:dyDescent="0.35">
      <c r="B2371" s="45" t="s">
        <v>6586</v>
      </c>
      <c r="C2371" s="146">
        <v>1915.341552734375</v>
      </c>
      <c r="D2371" s="112">
        <f t="shared" si="39"/>
        <v>-0.19579132338065292</v>
      </c>
      <c r="E2371" s="112">
        <v>6.2188071251462543E-3</v>
      </c>
    </row>
    <row r="2372" spans="2:5" x14ac:dyDescent="0.35">
      <c r="B2372" s="45" t="s">
        <v>7309</v>
      </c>
      <c r="C2372" s="146">
        <v>2381.6474609375</v>
      </c>
      <c r="D2372" s="112">
        <f t="shared" si="39"/>
        <v>11.10638946930065</v>
      </c>
      <c r="E2372" s="112">
        <v>6.2181902461932986E-3</v>
      </c>
    </row>
    <row r="2373" spans="2:5" x14ac:dyDescent="0.35">
      <c r="B2373" s="45" t="s">
        <v>3957</v>
      </c>
      <c r="C2373" s="146">
        <v>196.72648620605469</v>
      </c>
      <c r="D2373" s="112">
        <f t="shared" si="39"/>
        <v>-0.89733267493314073</v>
      </c>
      <c r="E2373" s="112">
        <v>6.2169627758786499E-3</v>
      </c>
    </row>
    <row r="2374" spans="2:5" x14ac:dyDescent="0.35">
      <c r="B2374" s="45" t="s">
        <v>6581</v>
      </c>
      <c r="C2374" s="146">
        <v>1916.15478515625</v>
      </c>
      <c r="D2374" s="112">
        <f t="shared" si="39"/>
        <v>-0.25631757254214604</v>
      </c>
      <c r="E2374" s="112">
        <v>6.2161514040199855E-3</v>
      </c>
    </row>
    <row r="2375" spans="2:5" x14ac:dyDescent="0.35">
      <c r="B2375" s="45" t="s">
        <v>7210</v>
      </c>
      <c r="C2375" s="146">
        <v>2576.57666015625</v>
      </c>
      <c r="D2375" s="112">
        <f t="shared" si="39"/>
        <v>12.258800521154081</v>
      </c>
      <c r="E2375" s="112">
        <v>6.2097375541865889E-3</v>
      </c>
    </row>
    <row r="2376" spans="2:5" x14ac:dyDescent="0.35">
      <c r="B2376" s="45" t="s">
        <v>3111</v>
      </c>
      <c r="C2376" s="146">
        <v>194.32954406738281</v>
      </c>
      <c r="D2376" s="112">
        <f t="shared" si="39"/>
        <v>0.37753409822738354</v>
      </c>
      <c r="E2376" s="112">
        <v>6.1953046993298601E-3</v>
      </c>
    </row>
    <row r="2377" spans="2:5" x14ac:dyDescent="0.35">
      <c r="B2377" s="45" t="s">
        <v>3444</v>
      </c>
      <c r="C2377" s="146">
        <v>141.0705871582031</v>
      </c>
      <c r="D2377" s="112">
        <f t="shared" ref="D2377:D2440" si="40">(C2377-C2378)/C2378</f>
        <v>-0.80778344243455069</v>
      </c>
      <c r="E2377" s="112">
        <v>6.1896999987697725E-3</v>
      </c>
    </row>
    <row r="2378" spans="2:5" x14ac:dyDescent="0.35">
      <c r="B2378" s="45" t="s">
        <v>5495</v>
      </c>
      <c r="C2378" s="146">
        <v>733.91485595703125</v>
      </c>
      <c r="D2378" s="112">
        <f t="shared" si="40"/>
        <v>4.8888599286706337E-2</v>
      </c>
      <c r="E2378" s="112">
        <v>6.1809474758369775E-3</v>
      </c>
    </row>
    <row r="2379" spans="2:5" x14ac:dyDescent="0.35">
      <c r="B2379" s="45" t="s">
        <v>5738</v>
      </c>
      <c r="C2379" s="146">
        <v>699.7071533203125</v>
      </c>
      <c r="D2379" s="112">
        <f t="shared" si="40"/>
        <v>-0.71030162588888157</v>
      </c>
      <c r="E2379" s="112">
        <v>6.1736077478865004E-3</v>
      </c>
    </row>
    <row r="2380" spans="2:5" x14ac:dyDescent="0.35">
      <c r="B2380" s="45" t="s">
        <v>7295</v>
      </c>
      <c r="C2380" s="146">
        <v>2415.29541015625</v>
      </c>
      <c r="D2380" s="112">
        <f t="shared" si="40"/>
        <v>4.2409098545413828</v>
      </c>
      <c r="E2380" s="112">
        <v>6.1705310586583368E-3</v>
      </c>
    </row>
    <row r="2381" spans="2:5" x14ac:dyDescent="0.35">
      <c r="B2381" s="45" t="s">
        <v>4991</v>
      </c>
      <c r="C2381" s="146">
        <v>460.85421752929688</v>
      </c>
      <c r="D2381" s="112">
        <f t="shared" si="40"/>
        <v>-0.80888637720072232</v>
      </c>
      <c r="E2381" s="112">
        <v>6.1635992253325604E-3</v>
      </c>
    </row>
    <row r="2382" spans="2:5" x14ac:dyDescent="0.35">
      <c r="B2382" s="45" t="s">
        <v>7292</v>
      </c>
      <c r="C2382" s="146">
        <v>2411.414794921875</v>
      </c>
      <c r="D2382" s="112">
        <f t="shared" si="40"/>
        <v>5.9051204016470109</v>
      </c>
      <c r="E2382" s="112">
        <v>6.1607405438724328E-3</v>
      </c>
    </row>
    <row r="2383" spans="2:5" x14ac:dyDescent="0.35">
      <c r="B2383" s="45" t="s">
        <v>4628</v>
      </c>
      <c r="C2383" s="146">
        <v>349.22125244140619</v>
      </c>
      <c r="D2383" s="112">
        <f t="shared" si="40"/>
        <v>2.4638258122672627</v>
      </c>
      <c r="E2383" s="112">
        <v>6.1597298778728223E-3</v>
      </c>
    </row>
    <row r="2384" spans="2:5" x14ac:dyDescent="0.35">
      <c r="B2384" s="45" t="s">
        <v>2902</v>
      </c>
      <c r="C2384" s="146">
        <v>100.81951904296881</v>
      </c>
      <c r="D2384" s="112">
        <f t="shared" si="40"/>
        <v>-0.95971356466347646</v>
      </c>
      <c r="E2384" s="112">
        <v>6.1523645990982055E-3</v>
      </c>
    </row>
    <row r="2385" spans="2:5" x14ac:dyDescent="0.35">
      <c r="B2385" s="45" t="s">
        <v>6914</v>
      </c>
      <c r="C2385" s="146">
        <v>2502.5673828125</v>
      </c>
      <c r="D2385" s="112">
        <f t="shared" si="40"/>
        <v>6.6071693404478854E-2</v>
      </c>
      <c r="E2385" s="112">
        <v>6.1446331266014689E-3</v>
      </c>
    </row>
    <row r="2386" spans="2:5" x14ac:dyDescent="0.35">
      <c r="B2386" s="45" t="s">
        <v>7721</v>
      </c>
      <c r="C2386" s="146">
        <v>2347.46630859375</v>
      </c>
      <c r="D2386" s="112">
        <f t="shared" si="40"/>
        <v>54.892318943621781</v>
      </c>
      <c r="E2386" s="112">
        <v>6.1444024032640395E-3</v>
      </c>
    </row>
    <row r="2387" spans="2:5" x14ac:dyDescent="0.35">
      <c r="B2387" s="45" t="s">
        <v>537</v>
      </c>
      <c r="C2387" s="146">
        <v>41.999801635742188</v>
      </c>
      <c r="D2387" s="112">
        <f t="shared" si="40"/>
        <v>-0.94630122299423636</v>
      </c>
      <c r="E2387" s="112">
        <v>6.1424056645198325E-3</v>
      </c>
    </row>
    <row r="2388" spans="2:5" x14ac:dyDescent="0.35">
      <c r="B2388" s="45" t="s">
        <v>5637</v>
      </c>
      <c r="C2388" s="146">
        <v>782.13702392578125</v>
      </c>
      <c r="D2388" s="112">
        <f t="shared" si="40"/>
        <v>-0.28418771979980462</v>
      </c>
      <c r="E2388" s="112">
        <v>6.140625819506476E-3</v>
      </c>
    </row>
    <row r="2389" spans="2:5" x14ac:dyDescent="0.35">
      <c r="B2389" s="45" t="s">
        <v>5936</v>
      </c>
      <c r="C2389" s="146">
        <v>1092.656616210938</v>
      </c>
      <c r="D2389" s="112">
        <f t="shared" si="40"/>
        <v>14.270139948599368</v>
      </c>
      <c r="E2389" s="112">
        <v>6.1241655341126812E-3</v>
      </c>
    </row>
    <row r="2390" spans="2:5" x14ac:dyDescent="0.35">
      <c r="B2390" s="45" t="s">
        <v>917</v>
      </c>
      <c r="C2390" s="146">
        <v>71.55511474609375</v>
      </c>
      <c r="D2390" s="112">
        <f t="shared" si="40"/>
        <v>-0.9089737447930214</v>
      </c>
      <c r="E2390" s="112">
        <v>6.1095789397011494E-3</v>
      </c>
    </row>
    <row r="2391" spans="2:5" x14ac:dyDescent="0.35">
      <c r="B2391" s="45" t="s">
        <v>5669</v>
      </c>
      <c r="C2391" s="146">
        <v>786.0931396484375</v>
      </c>
      <c r="D2391" s="112">
        <f t="shared" si="40"/>
        <v>5.083007726825163</v>
      </c>
      <c r="E2391" s="112">
        <v>6.1092977315152456E-3</v>
      </c>
    </row>
    <row r="2392" spans="2:5" x14ac:dyDescent="0.35">
      <c r="B2392" s="45" t="s">
        <v>1781</v>
      </c>
      <c r="C2392" s="146">
        <v>129.22770690917969</v>
      </c>
      <c r="D2392" s="112">
        <f t="shared" si="40"/>
        <v>-0.85460846157295478</v>
      </c>
      <c r="E2392" s="112">
        <v>6.0947308685217203E-3</v>
      </c>
    </row>
    <row r="2393" spans="2:5" x14ac:dyDescent="0.35">
      <c r="B2393" s="45" t="s">
        <v>5837</v>
      </c>
      <c r="C2393" s="146">
        <v>888.82550048828125</v>
      </c>
      <c r="D2393" s="112">
        <f t="shared" si="40"/>
        <v>0.95821677894995727</v>
      </c>
      <c r="E2393" s="112">
        <v>6.0869484715510378E-3</v>
      </c>
    </row>
    <row r="2394" spans="2:5" x14ac:dyDescent="0.35">
      <c r="B2394" s="45" t="s">
        <v>4708</v>
      </c>
      <c r="C2394" s="146">
        <v>453.89535522460938</v>
      </c>
      <c r="D2394" s="112">
        <f t="shared" si="40"/>
        <v>-0.81598340336729158</v>
      </c>
      <c r="E2394" s="112">
        <v>6.086272669885982E-3</v>
      </c>
    </row>
    <row r="2395" spans="2:5" x14ac:dyDescent="0.35">
      <c r="B2395" s="45" t="s">
        <v>7943</v>
      </c>
      <c r="C2395" s="146">
        <v>2466.60009765625</v>
      </c>
      <c r="D2395" s="112">
        <f t="shared" si="40"/>
        <v>50.109410145630783</v>
      </c>
      <c r="E2395" s="112">
        <v>6.0774755398811985E-3</v>
      </c>
    </row>
    <row r="2396" spans="2:5" x14ac:dyDescent="0.35">
      <c r="B2396" s="45" t="s">
        <v>716</v>
      </c>
      <c r="C2396" s="146">
        <v>48.261173248291023</v>
      </c>
      <c r="D2396" s="112">
        <f t="shared" si="40"/>
        <v>-0.97735397218143238</v>
      </c>
      <c r="E2396" s="112">
        <v>6.0761178754303183E-3</v>
      </c>
    </row>
    <row r="2397" spans="2:5" x14ac:dyDescent="0.35">
      <c r="B2397" s="45" t="s">
        <v>7762</v>
      </c>
      <c r="C2397" s="146">
        <v>2131.10986328125</v>
      </c>
      <c r="D2397" s="112">
        <f t="shared" si="40"/>
        <v>7.3468343662358695</v>
      </c>
      <c r="E2397" s="112">
        <v>6.0721442285239565E-3</v>
      </c>
    </row>
    <row r="2398" spans="2:5" x14ac:dyDescent="0.35">
      <c r="B2398" s="45" t="s">
        <v>4465</v>
      </c>
      <c r="C2398" s="146">
        <v>255.31953430175781</v>
      </c>
      <c r="D2398" s="112">
        <f t="shared" si="40"/>
        <v>1.7491514577215765</v>
      </c>
      <c r="E2398" s="112">
        <v>6.0707127462661936E-3</v>
      </c>
    </row>
    <row r="2399" spans="2:5" x14ac:dyDescent="0.35">
      <c r="B2399" s="45" t="s">
        <v>1157</v>
      </c>
      <c r="C2399" s="146">
        <v>92.872123718261719</v>
      </c>
      <c r="D2399" s="112">
        <f t="shared" si="40"/>
        <v>-0.56796258471410599</v>
      </c>
      <c r="E2399" s="112">
        <v>6.0659330850594316E-3</v>
      </c>
    </row>
    <row r="2400" spans="2:5" x14ac:dyDescent="0.35">
      <c r="B2400" s="45" t="s">
        <v>4306</v>
      </c>
      <c r="C2400" s="146">
        <v>214.96315002441409</v>
      </c>
      <c r="D2400" s="112">
        <f t="shared" si="40"/>
        <v>4.51740998873926</v>
      </c>
      <c r="E2400" s="112">
        <v>6.0645996048107834E-3</v>
      </c>
    </row>
    <row r="2401" spans="2:5" x14ac:dyDescent="0.35">
      <c r="B2401" s="45" t="s">
        <v>503</v>
      </c>
      <c r="C2401" s="146">
        <v>38.960880279541023</v>
      </c>
      <c r="D2401" s="112">
        <f t="shared" si="40"/>
        <v>-0.98269488955809026</v>
      </c>
      <c r="E2401" s="112">
        <v>6.0631558375457998E-3</v>
      </c>
    </row>
    <row r="2402" spans="2:5" x14ac:dyDescent="0.35">
      <c r="B2402" s="45" t="s">
        <v>6980</v>
      </c>
      <c r="C2402" s="146">
        <v>2251.408935546875</v>
      </c>
      <c r="D2402" s="112">
        <f t="shared" si="40"/>
        <v>1.9523980425710386</v>
      </c>
      <c r="E2402" s="112">
        <v>6.0595263395150107E-3</v>
      </c>
    </row>
    <row r="2403" spans="2:5" x14ac:dyDescent="0.35">
      <c r="B2403" s="45" t="s">
        <v>5313</v>
      </c>
      <c r="C2403" s="146">
        <v>762.569580078125</v>
      </c>
      <c r="D2403" s="112">
        <f t="shared" si="40"/>
        <v>-0.64704729091816171</v>
      </c>
      <c r="E2403" s="112">
        <v>6.0575520184740564E-3</v>
      </c>
    </row>
    <row r="2404" spans="2:5" x14ac:dyDescent="0.35">
      <c r="B2404" s="45" t="s">
        <v>6964</v>
      </c>
      <c r="C2404" s="146">
        <v>2160.543212890625</v>
      </c>
      <c r="D2404" s="112">
        <f t="shared" si="40"/>
        <v>0.16670436111470155</v>
      </c>
      <c r="E2404" s="112">
        <v>6.0536575744329886E-3</v>
      </c>
    </row>
    <row r="2405" spans="2:5" x14ac:dyDescent="0.35">
      <c r="B2405" s="45" t="s">
        <v>7036</v>
      </c>
      <c r="C2405" s="146">
        <v>1851.834350585938</v>
      </c>
      <c r="D2405" s="112">
        <f t="shared" si="40"/>
        <v>2.0154731011698952</v>
      </c>
      <c r="E2405" s="112">
        <v>6.0504040289698037E-3</v>
      </c>
    </row>
    <row r="2406" spans="2:5" x14ac:dyDescent="0.35">
      <c r="B2406" s="45" t="s">
        <v>5185</v>
      </c>
      <c r="C2406" s="146">
        <v>614.1107177734375</v>
      </c>
      <c r="D2406" s="112">
        <f t="shared" si="40"/>
        <v>5.8514081172440688</v>
      </c>
      <c r="E2406" s="112">
        <v>6.0361629844995924E-3</v>
      </c>
    </row>
    <row r="2407" spans="2:5" x14ac:dyDescent="0.35">
      <c r="B2407" s="45" t="s">
        <v>1056</v>
      </c>
      <c r="C2407" s="146">
        <v>89.632774353027344</v>
      </c>
      <c r="D2407" s="112">
        <f t="shared" si="40"/>
        <v>-0.19994155687128651</v>
      </c>
      <c r="E2407" s="112">
        <v>6.0339703694582318E-3</v>
      </c>
    </row>
    <row r="2408" spans="2:5" x14ac:dyDescent="0.35">
      <c r="B2408" s="45" t="s">
        <v>1732</v>
      </c>
      <c r="C2408" s="146">
        <v>112.0327835083008</v>
      </c>
      <c r="D2408" s="112">
        <f t="shared" si="40"/>
        <v>-0.25306614810534528</v>
      </c>
      <c r="E2408" s="112">
        <v>6.0259362511482697E-3</v>
      </c>
    </row>
    <row r="2409" spans="2:5" x14ac:dyDescent="0.35">
      <c r="B2409" s="45" t="s">
        <v>1367</v>
      </c>
      <c r="C2409" s="146">
        <v>149.990234375</v>
      </c>
      <c r="D2409" s="112">
        <f t="shared" si="40"/>
        <v>-0.23842515492770711</v>
      </c>
      <c r="E2409" s="112">
        <v>6.025039684205008E-3</v>
      </c>
    </row>
    <row r="2410" spans="2:5" x14ac:dyDescent="0.35">
      <c r="B2410" s="45" t="s">
        <v>3899</v>
      </c>
      <c r="C2410" s="146">
        <v>196.94746398925781</v>
      </c>
      <c r="D2410" s="112">
        <f t="shared" si="40"/>
        <v>0.39759938790899313</v>
      </c>
      <c r="E2410" s="112">
        <v>6.0207781773565922E-3</v>
      </c>
    </row>
    <row r="2411" spans="2:5" x14ac:dyDescent="0.35">
      <c r="B2411" s="45" t="s">
        <v>3303</v>
      </c>
      <c r="C2411" s="146">
        <v>140.91839599609381</v>
      </c>
      <c r="D2411" s="112">
        <f t="shared" si="40"/>
        <v>-0.94272446073883831</v>
      </c>
      <c r="E2411" s="112">
        <v>6.0137110782525196E-3</v>
      </c>
    </row>
    <row r="2412" spans="2:5" x14ac:dyDescent="0.35">
      <c r="B2412" s="45" t="s">
        <v>7855</v>
      </c>
      <c r="C2412" s="146">
        <v>2460.359130859375</v>
      </c>
      <c r="D2412" s="112">
        <f t="shared" si="40"/>
        <v>5.6703276046372322</v>
      </c>
      <c r="E2412" s="112">
        <v>6.0043026776287018E-3</v>
      </c>
    </row>
    <row r="2413" spans="2:5" x14ac:dyDescent="0.35">
      <c r="B2413" s="45" t="s">
        <v>4659</v>
      </c>
      <c r="C2413" s="146">
        <v>368.851318359375</v>
      </c>
      <c r="D2413" s="112">
        <f t="shared" si="40"/>
        <v>-0.66970173103170394</v>
      </c>
      <c r="E2413" s="112">
        <v>5.9911578796323353E-3</v>
      </c>
    </row>
    <row r="2414" spans="2:5" x14ac:dyDescent="0.35">
      <c r="B2414" s="45" t="s">
        <v>5967</v>
      </c>
      <c r="C2414" s="146">
        <v>1116.721923828125</v>
      </c>
      <c r="D2414" s="112">
        <f t="shared" si="40"/>
        <v>27.983892532395526</v>
      </c>
      <c r="E2414" s="112">
        <v>5.9906249474228554E-3</v>
      </c>
    </row>
    <row r="2415" spans="2:5" x14ac:dyDescent="0.35">
      <c r="B2415" s="45" t="s">
        <v>494</v>
      </c>
      <c r="C2415" s="146">
        <v>38.529052734375</v>
      </c>
      <c r="D2415" s="112">
        <f t="shared" si="40"/>
        <v>-0.98338548825598315</v>
      </c>
      <c r="E2415" s="112">
        <v>5.9894267206079075E-3</v>
      </c>
    </row>
    <row r="2416" spans="2:5" x14ac:dyDescent="0.35">
      <c r="B2416" s="45" t="s">
        <v>7997</v>
      </c>
      <c r="C2416" s="146">
        <v>2319</v>
      </c>
      <c r="D2416" s="112">
        <f t="shared" si="40"/>
        <v>4.672917161096934</v>
      </c>
      <c r="E2416" s="112">
        <v>5.9864866911478049E-3</v>
      </c>
    </row>
    <row r="2417" spans="2:5" x14ac:dyDescent="0.35">
      <c r="B2417" s="45" t="s">
        <v>4675</v>
      </c>
      <c r="C2417" s="146">
        <v>408.78439331054688</v>
      </c>
      <c r="D2417" s="112">
        <f t="shared" si="40"/>
        <v>-0.65786512572077938</v>
      </c>
      <c r="E2417" s="112">
        <v>5.985272186966757E-3</v>
      </c>
    </row>
    <row r="2418" spans="2:5" x14ac:dyDescent="0.35">
      <c r="B2418" s="45" t="s">
        <v>5985</v>
      </c>
      <c r="C2418" s="146">
        <v>1194.804809570312</v>
      </c>
      <c r="D2418" s="112">
        <f t="shared" si="40"/>
        <v>7.453764109763819</v>
      </c>
      <c r="E2418" s="112">
        <v>5.970037885849557E-3</v>
      </c>
    </row>
    <row r="2419" spans="2:5" x14ac:dyDescent="0.35">
      <c r="B2419" s="45" t="s">
        <v>1659</v>
      </c>
      <c r="C2419" s="146">
        <v>141.33406066894531</v>
      </c>
      <c r="D2419" s="112">
        <f t="shared" si="40"/>
        <v>-0.36492191993128159</v>
      </c>
      <c r="E2419" s="112">
        <v>5.9696966702049272E-3</v>
      </c>
    </row>
    <row r="2420" spans="2:5" x14ac:dyDescent="0.35">
      <c r="B2420" s="45" t="s">
        <v>4196</v>
      </c>
      <c r="C2420" s="146">
        <v>222.54595947265619</v>
      </c>
      <c r="D2420" s="112">
        <f t="shared" si="40"/>
        <v>0.63668429622597245</v>
      </c>
      <c r="E2420" s="112">
        <v>5.9685873552354704E-3</v>
      </c>
    </row>
    <row r="2421" spans="2:5" x14ac:dyDescent="0.35">
      <c r="B2421" s="45" t="s">
        <v>1642</v>
      </c>
      <c r="C2421" s="146">
        <v>135.9736633300781</v>
      </c>
      <c r="D2421" s="112">
        <f t="shared" si="40"/>
        <v>-0.6269554949776216</v>
      </c>
      <c r="E2421" s="112">
        <v>5.9608051912954175E-3</v>
      </c>
    </row>
    <row r="2422" spans="2:5" x14ac:dyDescent="0.35">
      <c r="B2422" s="45" t="s">
        <v>4656</v>
      </c>
      <c r="C2422" s="146">
        <v>364.49716186523438</v>
      </c>
      <c r="D2422" s="112">
        <f t="shared" si="40"/>
        <v>-0.77676328298354635</v>
      </c>
      <c r="E2422" s="112">
        <v>5.9543612114263461E-3</v>
      </c>
    </row>
    <row r="2423" spans="2:5" x14ac:dyDescent="0.35">
      <c r="B2423" s="45" t="s">
        <v>6407</v>
      </c>
      <c r="C2423" s="146">
        <v>1632.783203125</v>
      </c>
      <c r="D2423" s="112">
        <f t="shared" si="40"/>
        <v>8.6487358920017715E-2</v>
      </c>
      <c r="E2423" s="112">
        <v>5.9540825163379284E-3</v>
      </c>
    </row>
    <row r="2424" spans="2:5" x14ac:dyDescent="0.35">
      <c r="B2424" s="45" t="s">
        <v>6293</v>
      </c>
      <c r="C2424" s="146">
        <v>1502.809204101562</v>
      </c>
      <c r="D2424" s="112">
        <f t="shared" si="40"/>
        <v>-0.17257952546803759</v>
      </c>
      <c r="E2424" s="112">
        <v>5.944471041355503E-3</v>
      </c>
    </row>
    <row r="2425" spans="2:5" x14ac:dyDescent="0.35">
      <c r="B2425" s="45" t="s">
        <v>6577</v>
      </c>
      <c r="C2425" s="146">
        <v>1816.258178710938</v>
      </c>
      <c r="D2425" s="112">
        <f t="shared" si="40"/>
        <v>1.2635571962950098</v>
      </c>
      <c r="E2425" s="112">
        <v>5.9306746383258465E-3</v>
      </c>
    </row>
    <row r="2426" spans="2:5" x14ac:dyDescent="0.35">
      <c r="B2426" s="45" t="s">
        <v>5627</v>
      </c>
      <c r="C2426" s="146">
        <v>802.39111328125</v>
      </c>
      <c r="D2426" s="112">
        <f t="shared" si="40"/>
        <v>-0.48852067961542039</v>
      </c>
      <c r="E2426" s="112">
        <v>5.9301967460856425E-3</v>
      </c>
    </row>
    <row r="2427" spans="2:5" x14ac:dyDescent="0.35">
      <c r="B2427" s="45" t="s">
        <v>6314</v>
      </c>
      <c r="C2427" s="146">
        <v>1568.765502929688</v>
      </c>
      <c r="D2427" s="112">
        <f t="shared" si="40"/>
        <v>1.5635189870816979</v>
      </c>
      <c r="E2427" s="112">
        <v>5.9232980106776129E-3</v>
      </c>
    </row>
    <row r="2428" spans="2:5" x14ac:dyDescent="0.35">
      <c r="B2428" s="45" t="s">
        <v>5195</v>
      </c>
      <c r="C2428" s="146">
        <v>611.95782470703125</v>
      </c>
      <c r="D2428" s="112">
        <f t="shared" si="40"/>
        <v>-0.7517444440152643</v>
      </c>
      <c r="E2428" s="112">
        <v>5.920456339957858E-3</v>
      </c>
    </row>
    <row r="2429" spans="2:5" x14ac:dyDescent="0.35">
      <c r="B2429" s="45" t="s">
        <v>7365</v>
      </c>
      <c r="C2429" s="146">
        <v>2465.03173828125</v>
      </c>
      <c r="D2429" s="112">
        <f t="shared" si="40"/>
        <v>18.061660955188529</v>
      </c>
      <c r="E2429" s="112">
        <v>5.8991445826907882E-3</v>
      </c>
    </row>
    <row r="2430" spans="2:5" x14ac:dyDescent="0.35">
      <c r="B2430" s="45" t="s">
        <v>3034</v>
      </c>
      <c r="C2430" s="146">
        <v>129.31883239746091</v>
      </c>
      <c r="D2430" s="112">
        <f t="shared" si="40"/>
        <v>-0.88712678894226393</v>
      </c>
      <c r="E2430" s="112">
        <v>5.8948132029285989E-3</v>
      </c>
    </row>
    <row r="2431" spans="2:5" x14ac:dyDescent="0.35">
      <c r="B2431" s="45" t="s">
        <v>6036</v>
      </c>
      <c r="C2431" s="146">
        <v>1145.699951171875</v>
      </c>
      <c r="D2431" s="112">
        <f t="shared" si="40"/>
        <v>-0.46025251621386243</v>
      </c>
      <c r="E2431" s="112">
        <v>5.8767043128412112E-3</v>
      </c>
    </row>
    <row r="2432" spans="2:5" x14ac:dyDescent="0.35">
      <c r="B2432" s="45" t="s">
        <v>7004</v>
      </c>
      <c r="C2432" s="146">
        <v>2122.6591796875</v>
      </c>
      <c r="D2432" s="112">
        <f t="shared" si="40"/>
        <v>2.4780479131001263</v>
      </c>
      <c r="E2432" s="112">
        <v>5.8734487445341339E-3</v>
      </c>
    </row>
    <row r="2433" spans="2:5" x14ac:dyDescent="0.35">
      <c r="B2433" s="45" t="s">
        <v>5173</v>
      </c>
      <c r="C2433" s="146">
        <v>610.3018798828125</v>
      </c>
      <c r="D2433" s="112">
        <f t="shared" si="40"/>
        <v>12.875708629415913</v>
      </c>
      <c r="E2433" s="112">
        <v>5.8682098745871962E-3</v>
      </c>
    </row>
    <row r="2434" spans="2:5" x14ac:dyDescent="0.35">
      <c r="B2434" s="45" t="s">
        <v>664</v>
      </c>
      <c r="C2434" s="146">
        <v>43.983474731445313</v>
      </c>
      <c r="D2434" s="112">
        <f t="shared" si="40"/>
        <v>-0.41072430288658107</v>
      </c>
      <c r="E2434" s="112">
        <v>5.8635806933930836E-3</v>
      </c>
    </row>
    <row r="2435" spans="2:5" x14ac:dyDescent="0.35">
      <c r="B2435" s="45" t="s">
        <v>933</v>
      </c>
      <c r="C2435" s="146">
        <v>74.639892578125</v>
      </c>
      <c r="D2435" s="112">
        <f t="shared" si="40"/>
        <v>-0.81847269315851057</v>
      </c>
      <c r="E2435" s="112">
        <v>5.8552885233260511E-3</v>
      </c>
    </row>
    <row r="2436" spans="2:5" x14ac:dyDescent="0.35">
      <c r="B2436" s="45" t="s">
        <v>4676</v>
      </c>
      <c r="C2436" s="146">
        <v>411.17721557617188</v>
      </c>
      <c r="D2436" s="112">
        <f t="shared" si="40"/>
        <v>-0.8128140014455334</v>
      </c>
      <c r="E2436" s="112">
        <v>5.8535068969896116E-3</v>
      </c>
    </row>
    <row r="2437" spans="2:5" x14ac:dyDescent="0.35">
      <c r="B2437" s="45" t="s">
        <v>6877</v>
      </c>
      <c r="C2437" s="146">
        <v>2196.623779296875</v>
      </c>
      <c r="D2437" s="112">
        <f t="shared" si="40"/>
        <v>20.203341650957739</v>
      </c>
      <c r="E2437" s="112">
        <v>5.8530924766476075E-3</v>
      </c>
    </row>
    <row r="2438" spans="2:5" x14ac:dyDescent="0.35">
      <c r="B2438" s="45" t="s">
        <v>2419</v>
      </c>
      <c r="C2438" s="146">
        <v>103.59799957275391</v>
      </c>
      <c r="D2438" s="112">
        <f t="shared" si="40"/>
        <v>2.5670005777647074E-2</v>
      </c>
      <c r="E2438" s="112">
        <v>5.8461282048907857E-3</v>
      </c>
    </row>
    <row r="2439" spans="2:5" x14ac:dyDescent="0.35">
      <c r="B2439" s="45" t="s">
        <v>2298</v>
      </c>
      <c r="C2439" s="146">
        <v>101.0051956176758</v>
      </c>
      <c r="D2439" s="112">
        <f t="shared" si="40"/>
        <v>-0.95726086752269457</v>
      </c>
      <c r="E2439" s="112">
        <v>5.8326191027737373E-3</v>
      </c>
    </row>
    <row r="2440" spans="2:5" x14ac:dyDescent="0.35">
      <c r="B2440" s="45" t="s">
        <v>7490</v>
      </c>
      <c r="C2440" s="146">
        <v>2363.29541015625</v>
      </c>
      <c r="D2440" s="112">
        <f t="shared" si="40"/>
        <v>5.3490324217322867E-2</v>
      </c>
      <c r="E2440" s="112">
        <v>5.829829575209851E-3</v>
      </c>
    </row>
    <row r="2441" spans="2:5" x14ac:dyDescent="0.35">
      <c r="B2441" s="45" t="s">
        <v>6935</v>
      </c>
      <c r="C2441" s="146">
        <v>2243.300537109375</v>
      </c>
      <c r="D2441" s="112">
        <f t="shared" ref="D2441:D2504" si="41">(C2441-C2442)/C2442</f>
        <v>9.9931999565706509</v>
      </c>
      <c r="E2441" s="112">
        <v>5.82914117400311E-3</v>
      </c>
    </row>
    <row r="2442" spans="2:5" x14ac:dyDescent="0.35">
      <c r="B2442" s="45" t="s">
        <v>4321</v>
      </c>
      <c r="C2442" s="146">
        <v>204.06256103515619</v>
      </c>
      <c r="D2442" s="112">
        <f t="shared" si="41"/>
        <v>0.32157353438477215</v>
      </c>
      <c r="E2442" s="112">
        <v>5.8237011218094962E-3</v>
      </c>
    </row>
    <row r="2443" spans="2:5" x14ac:dyDescent="0.35">
      <c r="B2443" s="45" t="s">
        <v>3647</v>
      </c>
      <c r="C2443" s="146">
        <v>154.4087829589844</v>
      </c>
      <c r="D2443" s="112">
        <f t="shared" si="41"/>
        <v>-0.89260391764241509</v>
      </c>
      <c r="E2443" s="112">
        <v>5.8177264776978401E-3</v>
      </c>
    </row>
    <row r="2444" spans="2:5" x14ac:dyDescent="0.35">
      <c r="B2444" s="45" t="s">
        <v>6173</v>
      </c>
      <c r="C2444" s="146">
        <v>1437.750610351562</v>
      </c>
      <c r="D2444" s="112">
        <f t="shared" si="41"/>
        <v>6.5079856451377163</v>
      </c>
      <c r="E2444" s="112">
        <v>5.8046571842375353E-3</v>
      </c>
    </row>
    <row r="2445" spans="2:5" x14ac:dyDescent="0.35">
      <c r="B2445" s="45" t="s">
        <v>3952</v>
      </c>
      <c r="C2445" s="146">
        <v>191.4961853027344</v>
      </c>
      <c r="D2445" s="112">
        <f t="shared" si="41"/>
        <v>-0.9222255750547016</v>
      </c>
      <c r="E2445" s="112">
        <v>5.804139988922436E-3</v>
      </c>
    </row>
    <row r="2446" spans="2:5" x14ac:dyDescent="0.35">
      <c r="B2446" s="45" t="s">
        <v>7947</v>
      </c>
      <c r="C2446" s="146">
        <v>2462.199951171875</v>
      </c>
      <c r="D2446" s="112">
        <f t="shared" si="41"/>
        <v>31.395045826287525</v>
      </c>
      <c r="E2446" s="112">
        <v>5.8006336486417483E-3</v>
      </c>
    </row>
    <row r="2447" spans="2:5" x14ac:dyDescent="0.35">
      <c r="B2447" s="45" t="s">
        <v>2670</v>
      </c>
      <c r="C2447" s="146">
        <v>76.005447387695313</v>
      </c>
      <c r="D2447" s="112">
        <f t="shared" si="41"/>
        <v>-0.67260562083785236</v>
      </c>
      <c r="E2447" s="112">
        <v>5.7804542000343059E-3</v>
      </c>
    </row>
    <row r="2448" spans="2:5" x14ac:dyDescent="0.35">
      <c r="B2448" s="45" t="s">
        <v>4368</v>
      </c>
      <c r="C2448" s="146">
        <v>232.15257263183591</v>
      </c>
      <c r="D2448" s="112">
        <f t="shared" si="41"/>
        <v>-0.90435060424580471</v>
      </c>
      <c r="E2448" s="112">
        <v>5.7792963647343423E-3</v>
      </c>
    </row>
    <row r="2449" spans="2:5" x14ac:dyDescent="0.35">
      <c r="B2449" s="45" t="s">
        <v>7449</v>
      </c>
      <c r="C2449" s="146">
        <v>2427.1201171875</v>
      </c>
      <c r="D2449" s="112">
        <f t="shared" si="41"/>
        <v>21.972930535167414</v>
      </c>
      <c r="E2449" s="112">
        <v>5.7756696287430843E-3</v>
      </c>
    </row>
    <row r="2450" spans="2:5" x14ac:dyDescent="0.35">
      <c r="B2450" s="45" t="s">
        <v>2804</v>
      </c>
      <c r="C2450" s="146">
        <v>105.65130615234381</v>
      </c>
      <c r="D2450" s="112">
        <f t="shared" si="41"/>
        <v>-5.5876219329111548E-2</v>
      </c>
      <c r="E2450" s="112">
        <v>5.7695506188412326E-3</v>
      </c>
    </row>
    <row r="2451" spans="2:5" x14ac:dyDescent="0.35">
      <c r="B2451" s="45" t="s">
        <v>2489</v>
      </c>
      <c r="C2451" s="146">
        <v>111.9040832519531</v>
      </c>
      <c r="D2451" s="112">
        <f t="shared" si="41"/>
        <v>-0.31022562441603724</v>
      </c>
      <c r="E2451" s="112">
        <v>5.7640063214192709E-3</v>
      </c>
    </row>
    <row r="2452" spans="2:5" x14ac:dyDescent="0.35">
      <c r="B2452" s="45" t="s">
        <v>3645</v>
      </c>
      <c r="C2452" s="146">
        <v>162.2328796386719</v>
      </c>
      <c r="D2452" s="112">
        <f t="shared" si="41"/>
        <v>-0.7444009592283708</v>
      </c>
      <c r="E2452" s="112">
        <v>5.7587503879638442E-3</v>
      </c>
    </row>
    <row r="2453" spans="2:5" x14ac:dyDescent="0.35">
      <c r="B2453" s="45" t="s">
        <v>5252</v>
      </c>
      <c r="C2453" s="146">
        <v>634.71630859375</v>
      </c>
      <c r="D2453" s="112">
        <f t="shared" si="41"/>
        <v>5.1840012660347741</v>
      </c>
      <c r="E2453" s="112">
        <v>5.7541343575285E-3</v>
      </c>
    </row>
    <row r="2454" spans="2:5" x14ac:dyDescent="0.35">
      <c r="B2454" s="45" t="s">
        <v>1707</v>
      </c>
      <c r="C2454" s="146">
        <v>102.63845062255859</v>
      </c>
      <c r="D2454" s="112">
        <f t="shared" si="41"/>
        <v>-0.958383166398597</v>
      </c>
      <c r="E2454" s="112">
        <v>5.7534093162942253E-3</v>
      </c>
    </row>
    <row r="2455" spans="2:5" x14ac:dyDescent="0.35">
      <c r="B2455" s="45" t="s">
        <v>7367</v>
      </c>
      <c r="C2455" s="146">
        <v>2466.2724609375</v>
      </c>
      <c r="D2455" s="112">
        <f t="shared" si="41"/>
        <v>1.2600657608659697E-2</v>
      </c>
      <c r="E2455" s="112">
        <v>5.7396296888493478E-3</v>
      </c>
    </row>
    <row r="2456" spans="2:5" x14ac:dyDescent="0.35">
      <c r="B2456" s="45" t="s">
        <v>7173</v>
      </c>
      <c r="C2456" s="146">
        <v>2435.58251953125</v>
      </c>
      <c r="D2456" s="112">
        <f t="shared" si="41"/>
        <v>8.4736100647087191</v>
      </c>
      <c r="E2456" s="112">
        <v>5.7262853545269367E-3</v>
      </c>
    </row>
    <row r="2457" spans="2:5" x14ac:dyDescent="0.35">
      <c r="B2457" s="45" t="s">
        <v>4405</v>
      </c>
      <c r="C2457" s="146">
        <v>257.09127807617188</v>
      </c>
      <c r="D2457" s="112">
        <f t="shared" si="41"/>
        <v>-0.88834740416372882</v>
      </c>
      <c r="E2457" s="112">
        <v>5.7255452292645668E-3</v>
      </c>
    </row>
    <row r="2458" spans="2:5" x14ac:dyDescent="0.35">
      <c r="B2458" s="45" t="s">
        <v>7960</v>
      </c>
      <c r="C2458" s="146">
        <v>2302.60009765625</v>
      </c>
      <c r="D2458" s="112">
        <f t="shared" si="41"/>
        <v>14.718942517806608</v>
      </c>
      <c r="E2458" s="112">
        <v>5.7218159669141736E-3</v>
      </c>
    </row>
    <row r="2459" spans="2:5" x14ac:dyDescent="0.35">
      <c r="B2459" s="45" t="s">
        <v>3447</v>
      </c>
      <c r="C2459" s="146">
        <v>146.4856872558594</v>
      </c>
      <c r="D2459" s="112">
        <f t="shared" si="41"/>
        <v>-0.93847929826424992</v>
      </c>
      <c r="E2459" s="112">
        <v>5.7197704297571655E-3</v>
      </c>
    </row>
    <row r="2460" spans="2:5" x14ac:dyDescent="0.35">
      <c r="B2460" s="45" t="s">
        <v>7197</v>
      </c>
      <c r="C2460" s="146">
        <v>2381.07958984375</v>
      </c>
      <c r="D2460" s="112">
        <f t="shared" si="41"/>
        <v>0.15302823392911588</v>
      </c>
      <c r="E2460" s="112">
        <v>5.7167523385495429E-3</v>
      </c>
    </row>
    <row r="2461" spans="2:5" x14ac:dyDescent="0.35">
      <c r="B2461" s="45" t="s">
        <v>6753</v>
      </c>
      <c r="C2461" s="146">
        <v>2065.066162109375</v>
      </c>
      <c r="D2461" s="112">
        <f t="shared" si="41"/>
        <v>15.604641983730451</v>
      </c>
      <c r="E2461" s="112">
        <v>5.7103729107623293E-3</v>
      </c>
    </row>
    <row r="2462" spans="2:5" x14ac:dyDescent="0.35">
      <c r="B2462" s="45" t="s">
        <v>1818</v>
      </c>
      <c r="C2462" s="146">
        <v>124.36679840087891</v>
      </c>
      <c r="D2462" s="112">
        <f t="shared" si="41"/>
        <v>0.28834221760449824</v>
      </c>
      <c r="E2462" s="112">
        <v>5.7064460944965213E-3</v>
      </c>
    </row>
    <row r="2463" spans="2:5" x14ac:dyDescent="0.35">
      <c r="B2463" s="45" t="s">
        <v>1221</v>
      </c>
      <c r="C2463" s="146">
        <v>96.532424926757813</v>
      </c>
      <c r="D2463" s="112">
        <f t="shared" si="41"/>
        <v>-0.5114595641573193</v>
      </c>
      <c r="E2463" s="112">
        <v>5.6914768851959044E-3</v>
      </c>
    </row>
    <row r="2464" spans="2:5" x14ac:dyDescent="0.35">
      <c r="B2464" s="45" t="s">
        <v>4019</v>
      </c>
      <c r="C2464" s="146">
        <v>197.59352111816409</v>
      </c>
      <c r="D2464" s="112">
        <f t="shared" si="41"/>
        <v>1.1177585641978873</v>
      </c>
      <c r="E2464" s="112">
        <v>5.6852582623991609E-3</v>
      </c>
    </row>
    <row r="2465" spans="2:5" x14ac:dyDescent="0.35">
      <c r="B2465" s="45" t="s">
        <v>2311</v>
      </c>
      <c r="C2465" s="146">
        <v>93.303138732910156</v>
      </c>
      <c r="D2465" s="112">
        <f t="shared" si="41"/>
        <v>-0.29922589210187855</v>
      </c>
      <c r="E2465" s="112">
        <v>5.6820812390581737E-3</v>
      </c>
    </row>
    <row r="2466" spans="2:5" x14ac:dyDescent="0.35">
      <c r="B2466" s="45" t="s">
        <v>3373</v>
      </c>
      <c r="C2466" s="146">
        <v>133.14295959472659</v>
      </c>
      <c r="D2466" s="112">
        <f t="shared" si="41"/>
        <v>1.8073111033019944</v>
      </c>
      <c r="E2466" s="112">
        <v>5.6816446434167492E-3</v>
      </c>
    </row>
    <row r="2467" spans="2:5" x14ac:dyDescent="0.35">
      <c r="B2467" s="45" t="s">
        <v>578</v>
      </c>
      <c r="C2467" s="146">
        <v>47.427219390869141</v>
      </c>
      <c r="D2467" s="112">
        <f t="shared" si="41"/>
        <v>-0.9803559883139189</v>
      </c>
      <c r="E2467" s="112">
        <v>5.6656634892100592E-3</v>
      </c>
    </row>
    <row r="2468" spans="2:5" x14ac:dyDescent="0.35">
      <c r="B2468" s="45" t="s">
        <v>7113</v>
      </c>
      <c r="C2468" s="146">
        <v>2414.334716796875</v>
      </c>
      <c r="D2468" s="112">
        <f t="shared" si="41"/>
        <v>21.395826167697816</v>
      </c>
      <c r="E2468" s="112">
        <v>5.6589394504563397E-3</v>
      </c>
    </row>
    <row r="2469" spans="2:5" x14ac:dyDescent="0.35">
      <c r="B2469" s="45" t="s">
        <v>2141</v>
      </c>
      <c r="C2469" s="146">
        <v>107.8028869628906</v>
      </c>
      <c r="D2469" s="112">
        <f t="shared" si="41"/>
        <v>-0.76489048242681179</v>
      </c>
      <c r="E2469" s="112">
        <v>5.6541060433662966E-3</v>
      </c>
    </row>
    <row r="2470" spans="2:5" x14ac:dyDescent="0.35">
      <c r="B2470" s="45" t="s">
        <v>5054</v>
      </c>
      <c r="C2470" s="146">
        <v>458.52200317382813</v>
      </c>
      <c r="D2470" s="112">
        <f t="shared" si="41"/>
        <v>-0.80459190107290468</v>
      </c>
      <c r="E2470" s="112">
        <v>5.653065281428271E-3</v>
      </c>
    </row>
    <row r="2471" spans="2:5" x14ac:dyDescent="0.35">
      <c r="B2471" s="45" t="s">
        <v>7823</v>
      </c>
      <c r="C2471" s="146">
        <v>2346.484130859375</v>
      </c>
      <c r="D2471" s="112">
        <f t="shared" si="41"/>
        <v>2.1482464677748303</v>
      </c>
      <c r="E2471" s="112">
        <v>5.6387216986205739E-3</v>
      </c>
    </row>
    <row r="2472" spans="2:5" x14ac:dyDescent="0.35">
      <c r="B2472" s="45" t="s">
        <v>5280</v>
      </c>
      <c r="C2472" s="146">
        <v>745.33050537109375</v>
      </c>
      <c r="D2472" s="112">
        <f t="shared" si="41"/>
        <v>-0.69452487999124257</v>
      </c>
      <c r="E2472" s="112">
        <v>5.6320026879451346E-3</v>
      </c>
    </row>
    <row r="2473" spans="2:5" x14ac:dyDescent="0.35">
      <c r="B2473" s="45" t="s">
        <v>6887</v>
      </c>
      <c r="C2473" s="146">
        <v>2439.90576171875</v>
      </c>
      <c r="D2473" s="112">
        <f t="shared" si="41"/>
        <v>2.2143146838819736</v>
      </c>
      <c r="E2473" s="112">
        <v>5.630971712920263E-3</v>
      </c>
    </row>
    <row r="2474" spans="2:5" x14ac:dyDescent="0.35">
      <c r="B2474" s="45" t="s">
        <v>5789</v>
      </c>
      <c r="C2474" s="146">
        <v>759.074951171875</v>
      </c>
      <c r="D2474" s="112">
        <f t="shared" si="41"/>
        <v>-0.67816716707246361</v>
      </c>
      <c r="E2474" s="112">
        <v>5.630281876346622E-3</v>
      </c>
    </row>
    <row r="2475" spans="2:5" x14ac:dyDescent="0.35">
      <c r="B2475" s="45" t="s">
        <v>8003</v>
      </c>
      <c r="C2475" s="146">
        <v>2358.60009765625</v>
      </c>
      <c r="D2475" s="112">
        <f t="shared" si="41"/>
        <v>2.0275491249141133</v>
      </c>
      <c r="E2475" s="112">
        <v>5.6281213703936331E-3</v>
      </c>
    </row>
    <row r="2476" spans="2:5" x14ac:dyDescent="0.35">
      <c r="B2476" s="45" t="s">
        <v>5373</v>
      </c>
      <c r="C2476" s="146">
        <v>779.0460205078125</v>
      </c>
      <c r="D2476" s="112">
        <f t="shared" si="41"/>
        <v>-0.66875613691378755</v>
      </c>
      <c r="E2476" s="112">
        <v>5.6081811389800456E-3</v>
      </c>
    </row>
    <row r="2477" spans="2:5" x14ac:dyDescent="0.35">
      <c r="B2477" s="45" t="s">
        <v>7270</v>
      </c>
      <c r="C2477" s="146">
        <v>2351.880615234375</v>
      </c>
      <c r="D2477" s="112">
        <f t="shared" si="41"/>
        <v>5.3873277229102206</v>
      </c>
      <c r="E2477" s="112">
        <v>5.605240381990618E-3</v>
      </c>
    </row>
    <row r="2478" spans="2:5" x14ac:dyDescent="0.35">
      <c r="B2478" s="45" t="s">
        <v>4811</v>
      </c>
      <c r="C2478" s="146">
        <v>368.21041870117188</v>
      </c>
      <c r="D2478" s="112">
        <f t="shared" si="41"/>
        <v>-0.84290263189335468</v>
      </c>
      <c r="E2478" s="112">
        <v>5.591565362432032E-3</v>
      </c>
    </row>
    <row r="2479" spans="2:5" x14ac:dyDescent="0.35">
      <c r="B2479" s="45" t="s">
        <v>7281</v>
      </c>
      <c r="C2479" s="146">
        <v>2343.835693359375</v>
      </c>
      <c r="D2479" s="112">
        <f t="shared" si="41"/>
        <v>0.12603890885189048</v>
      </c>
      <c r="E2479" s="112">
        <v>5.5835077764900031E-3</v>
      </c>
    </row>
    <row r="2480" spans="2:5" x14ac:dyDescent="0.35">
      <c r="B2480" s="45" t="s">
        <v>6612</v>
      </c>
      <c r="C2480" s="146">
        <v>2081.4873046875</v>
      </c>
      <c r="D2480" s="112">
        <f t="shared" si="41"/>
        <v>3.4239914553348019</v>
      </c>
      <c r="E2480" s="112">
        <v>5.5822749530780591E-3</v>
      </c>
    </row>
    <row r="2481" spans="2:5" x14ac:dyDescent="0.35">
      <c r="B2481" s="45" t="s">
        <v>4851</v>
      </c>
      <c r="C2481" s="146">
        <v>470.49984741210938</v>
      </c>
      <c r="D2481" s="112">
        <f t="shared" si="41"/>
        <v>-0.39954836841752284</v>
      </c>
      <c r="E2481" s="112">
        <v>5.5770239605401391E-3</v>
      </c>
    </row>
    <row r="2482" spans="2:5" x14ac:dyDescent="0.35">
      <c r="B2482" s="45" t="s">
        <v>5795</v>
      </c>
      <c r="C2482" s="146">
        <v>783.57659912109375</v>
      </c>
      <c r="D2482" s="112">
        <f t="shared" si="41"/>
        <v>7.5276732904479307</v>
      </c>
      <c r="E2482" s="112">
        <v>5.5650987709081855E-3</v>
      </c>
    </row>
    <row r="2483" spans="2:5" x14ac:dyDescent="0.35">
      <c r="B2483" s="45" t="s">
        <v>1099</v>
      </c>
      <c r="C2483" s="146">
        <v>91.886329650878906</v>
      </c>
      <c r="D2483" s="112">
        <f t="shared" si="41"/>
        <v>-0.29372498674384656</v>
      </c>
      <c r="E2483" s="112">
        <v>5.5564020731098942E-3</v>
      </c>
    </row>
    <row r="2484" spans="2:5" x14ac:dyDescent="0.35">
      <c r="B2484" s="45" t="s">
        <v>3398</v>
      </c>
      <c r="C2484" s="146">
        <v>130.09992980957031</v>
      </c>
      <c r="D2484" s="112">
        <f t="shared" si="41"/>
        <v>-0.13267419291835189</v>
      </c>
      <c r="E2484" s="112">
        <v>5.5499535921560567E-3</v>
      </c>
    </row>
    <row r="2485" spans="2:5" x14ac:dyDescent="0.35">
      <c r="B2485" s="45" t="s">
        <v>1370</v>
      </c>
      <c r="C2485" s="146">
        <v>150.001220703125</v>
      </c>
      <c r="D2485" s="112">
        <f t="shared" si="41"/>
        <v>-0.92578319592545333</v>
      </c>
      <c r="E2485" s="112">
        <v>5.5243860489129328E-3</v>
      </c>
    </row>
    <row r="2486" spans="2:5" x14ac:dyDescent="0.35">
      <c r="B2486" s="45" t="s">
        <v>6619</v>
      </c>
      <c r="C2486" s="146">
        <v>2021.1220703125</v>
      </c>
      <c r="D2486" s="112">
        <f t="shared" si="41"/>
        <v>4.7710311145184265</v>
      </c>
      <c r="E2486" s="112">
        <v>5.5220098789598463E-3</v>
      </c>
    </row>
    <row r="2487" spans="2:5" x14ac:dyDescent="0.35">
      <c r="B2487" s="45" t="s">
        <v>4643</v>
      </c>
      <c r="C2487" s="146">
        <v>350.21853637695313</v>
      </c>
      <c r="D2487" s="112">
        <f t="shared" si="41"/>
        <v>-0.27129806283748448</v>
      </c>
      <c r="E2487" s="112">
        <v>5.5185421368552428E-3</v>
      </c>
    </row>
    <row r="2488" spans="2:5" x14ac:dyDescent="0.35">
      <c r="B2488" s="45" t="s">
        <v>4918</v>
      </c>
      <c r="C2488" s="146">
        <v>480.60601806640619</v>
      </c>
      <c r="D2488" s="112">
        <f t="shared" si="41"/>
        <v>2.4717843223295937</v>
      </c>
      <c r="E2488" s="112">
        <v>5.5143195064374468E-3</v>
      </c>
    </row>
    <row r="2489" spans="2:5" x14ac:dyDescent="0.35">
      <c r="B2489" s="45" t="s">
        <v>1415</v>
      </c>
      <c r="C2489" s="146">
        <v>138.43199157714841</v>
      </c>
      <c r="D2489" s="112">
        <f t="shared" si="41"/>
        <v>-0.94167979473770447</v>
      </c>
      <c r="E2489" s="112">
        <v>5.5119690703742674E-3</v>
      </c>
    </row>
    <row r="2490" spans="2:5" x14ac:dyDescent="0.35">
      <c r="B2490" s="45" t="s">
        <v>7588</v>
      </c>
      <c r="C2490" s="146">
        <v>2373.654052734375</v>
      </c>
      <c r="D2490" s="112">
        <f t="shared" si="41"/>
        <v>0.22455303596985296</v>
      </c>
      <c r="E2490" s="112">
        <v>5.5094441482581571E-3</v>
      </c>
    </row>
    <row r="2491" spans="2:5" x14ac:dyDescent="0.35">
      <c r="B2491" s="45" t="s">
        <v>6433</v>
      </c>
      <c r="C2491" s="146">
        <v>1938.384033203125</v>
      </c>
      <c r="D2491" s="112">
        <f t="shared" si="41"/>
        <v>1.5203597810737657</v>
      </c>
      <c r="E2491" s="112">
        <v>5.5076970286016798E-3</v>
      </c>
    </row>
    <row r="2492" spans="2:5" x14ac:dyDescent="0.35">
      <c r="B2492" s="45" t="s">
        <v>5567</v>
      </c>
      <c r="C2492" s="146">
        <v>769.0902099609375</v>
      </c>
      <c r="D2492" s="112">
        <f t="shared" si="41"/>
        <v>17.100064585251186</v>
      </c>
      <c r="E2492" s="112">
        <v>5.5052820496492797E-3</v>
      </c>
    </row>
    <row r="2493" spans="2:5" x14ac:dyDescent="0.35">
      <c r="B2493" s="45" t="s">
        <v>657</v>
      </c>
      <c r="C2493" s="146">
        <v>42.491020202636719</v>
      </c>
      <c r="D2493" s="112">
        <f t="shared" si="41"/>
        <v>-0.94320301349042179</v>
      </c>
      <c r="E2493" s="112">
        <v>5.4929103993928098E-3</v>
      </c>
    </row>
    <row r="2494" spans="2:5" x14ac:dyDescent="0.35">
      <c r="B2494" s="45" t="s">
        <v>5608</v>
      </c>
      <c r="C2494" s="146">
        <v>748.12103271484375</v>
      </c>
      <c r="D2494" s="112">
        <f t="shared" si="41"/>
        <v>15.809047200905439</v>
      </c>
      <c r="E2494" s="112">
        <v>5.4875507779943433E-3</v>
      </c>
    </row>
    <row r="2495" spans="2:5" x14ac:dyDescent="0.35">
      <c r="B2495" s="45" t="s">
        <v>599</v>
      </c>
      <c r="C2495" s="146">
        <v>44.507045745849609</v>
      </c>
      <c r="D2495" s="112">
        <f t="shared" si="41"/>
        <v>-0.97984889735686875</v>
      </c>
      <c r="E2495" s="112">
        <v>5.4872706128789592E-3</v>
      </c>
    </row>
    <row r="2496" spans="2:5" x14ac:dyDescent="0.35">
      <c r="B2496" s="45" t="s">
        <v>6878</v>
      </c>
      <c r="C2496" s="146">
        <v>2208.66552734375</v>
      </c>
      <c r="D2496" s="112">
        <f t="shared" si="41"/>
        <v>17.5200968182221</v>
      </c>
      <c r="E2496" s="112">
        <v>5.4819346673600543E-3</v>
      </c>
    </row>
    <row r="2497" spans="2:5" x14ac:dyDescent="0.35">
      <c r="B2497" s="45" t="s">
        <v>1826</v>
      </c>
      <c r="C2497" s="146">
        <v>119.2577743530273</v>
      </c>
      <c r="D2497" s="112">
        <f t="shared" si="41"/>
        <v>-0.53248471061427938</v>
      </c>
      <c r="E2497" s="112">
        <v>5.4736637622166458E-3</v>
      </c>
    </row>
    <row r="2498" spans="2:5" x14ac:dyDescent="0.35">
      <c r="B2498" s="45" t="s">
        <v>4458</v>
      </c>
      <c r="C2498" s="146">
        <v>255.0885009765625</v>
      </c>
      <c r="D2498" s="112">
        <f t="shared" si="41"/>
        <v>2.0997036852169497</v>
      </c>
      <c r="E2498" s="112">
        <v>5.4653958603343667E-3</v>
      </c>
    </row>
    <row r="2499" spans="2:5" x14ac:dyDescent="0.35">
      <c r="B2499" s="45" t="s">
        <v>2350</v>
      </c>
      <c r="C2499" s="146">
        <v>82.294479370117188</v>
      </c>
      <c r="D2499" s="112">
        <f t="shared" si="41"/>
        <v>-0.35425333044538904</v>
      </c>
      <c r="E2499" s="112">
        <v>5.4605169575244862E-3</v>
      </c>
    </row>
    <row r="2500" spans="2:5" x14ac:dyDescent="0.35">
      <c r="B2500" s="45" t="s">
        <v>3030</v>
      </c>
      <c r="C2500" s="146">
        <v>127.44081115722661</v>
      </c>
      <c r="D2500" s="112">
        <f t="shared" si="41"/>
        <v>-0.65430891136351332</v>
      </c>
      <c r="E2500" s="112">
        <v>5.4586595892581876E-3</v>
      </c>
    </row>
    <row r="2501" spans="2:5" x14ac:dyDescent="0.35">
      <c r="B2501" s="45" t="s">
        <v>4663</v>
      </c>
      <c r="C2501" s="146">
        <v>368.65518188476563</v>
      </c>
      <c r="D2501" s="112">
        <f t="shared" si="41"/>
        <v>-0.48779542062102799</v>
      </c>
      <c r="E2501" s="112">
        <v>5.4562226648895975E-3</v>
      </c>
    </row>
    <row r="2502" spans="2:5" x14ac:dyDescent="0.35">
      <c r="B2502" s="45" t="s">
        <v>5743</v>
      </c>
      <c r="C2502" s="146">
        <v>719.7420654296875</v>
      </c>
      <c r="D2502" s="112">
        <f t="shared" si="41"/>
        <v>6.6432112786790469</v>
      </c>
      <c r="E2502" s="112">
        <v>5.4522783678600528E-3</v>
      </c>
    </row>
    <row r="2503" spans="2:5" x14ac:dyDescent="0.35">
      <c r="B2503" s="45" t="s">
        <v>2889</v>
      </c>
      <c r="C2503" s="146">
        <v>94.167495727539063</v>
      </c>
      <c r="D2503" s="112">
        <f t="shared" si="41"/>
        <v>1.2735049567687242</v>
      </c>
      <c r="E2503" s="112">
        <v>5.4498187941971459E-3</v>
      </c>
    </row>
    <row r="2504" spans="2:5" x14ac:dyDescent="0.35">
      <c r="B2504" s="45" t="s">
        <v>676</v>
      </c>
      <c r="C2504" s="146">
        <v>41.419525146484382</v>
      </c>
      <c r="D2504" s="112">
        <f t="shared" si="41"/>
        <v>-0.96468939855930635</v>
      </c>
      <c r="E2504" s="112">
        <v>5.4370875375169651E-3</v>
      </c>
    </row>
    <row r="2505" spans="2:5" x14ac:dyDescent="0.35">
      <c r="B2505" s="45" t="s">
        <v>5981</v>
      </c>
      <c r="C2505" s="146">
        <v>1173.00537109375</v>
      </c>
      <c r="D2505" s="112">
        <f t="shared" ref="D2505:D2568" si="42">(C2505-C2506)/C2506</f>
        <v>-0.50470846678714021</v>
      </c>
      <c r="E2505" s="112">
        <v>5.4359455022211017E-3</v>
      </c>
    </row>
    <row r="2506" spans="2:5" x14ac:dyDescent="0.35">
      <c r="B2506" s="45" t="s">
        <v>7180</v>
      </c>
      <c r="C2506" s="146">
        <v>2368.31298828125</v>
      </c>
      <c r="D2506" s="112">
        <f t="shared" si="42"/>
        <v>32.05659617059581</v>
      </c>
      <c r="E2506" s="112">
        <v>5.4284540125732845E-3</v>
      </c>
    </row>
    <row r="2507" spans="2:5" x14ac:dyDescent="0.35">
      <c r="B2507" s="45" t="s">
        <v>946</v>
      </c>
      <c r="C2507" s="146">
        <v>71.644187927246094</v>
      </c>
      <c r="D2507" s="112">
        <f t="shared" si="42"/>
        <v>-0.76382560812243694</v>
      </c>
      <c r="E2507" s="112">
        <v>5.4162978659756432E-3</v>
      </c>
    </row>
    <row r="2508" spans="2:5" x14ac:dyDescent="0.35">
      <c r="B2508" s="45" t="s">
        <v>4564</v>
      </c>
      <c r="C2508" s="146">
        <v>303.3529052734375</v>
      </c>
      <c r="D2508" s="112">
        <f t="shared" si="42"/>
        <v>1.5402754412331805</v>
      </c>
      <c r="E2508" s="112">
        <v>5.4110695404062069E-3</v>
      </c>
    </row>
    <row r="2509" spans="2:5" x14ac:dyDescent="0.35">
      <c r="B2509" s="45" t="s">
        <v>2550</v>
      </c>
      <c r="C2509" s="146">
        <v>119.4173278808594</v>
      </c>
      <c r="D2509" s="112">
        <f t="shared" si="42"/>
        <v>-7.3497851536787895E-2</v>
      </c>
      <c r="E2509" s="112">
        <v>5.3995299522931559E-3</v>
      </c>
    </row>
    <row r="2510" spans="2:5" x14ac:dyDescent="0.35">
      <c r="B2510" s="45" t="s">
        <v>3025</v>
      </c>
      <c r="C2510" s="146">
        <v>128.8905029296875</v>
      </c>
      <c r="D2510" s="112">
        <f t="shared" si="42"/>
        <v>-0.94798187892899344</v>
      </c>
      <c r="E2510" s="112">
        <v>5.3972911421149546E-3</v>
      </c>
    </row>
    <row r="2511" spans="2:5" x14ac:dyDescent="0.35">
      <c r="B2511" s="45" t="s">
        <v>7945</v>
      </c>
      <c r="C2511" s="146">
        <v>2477.800048828125</v>
      </c>
      <c r="D2511" s="112">
        <f t="shared" si="42"/>
        <v>27.363672758341611</v>
      </c>
      <c r="E2511" s="112">
        <v>5.3966519895009132E-3</v>
      </c>
    </row>
    <row r="2512" spans="2:5" x14ac:dyDescent="0.35">
      <c r="B2512" s="45" t="s">
        <v>2324</v>
      </c>
      <c r="C2512" s="146">
        <v>87.358222961425781</v>
      </c>
      <c r="D2512" s="112">
        <f t="shared" si="42"/>
        <v>-0.95307751185866574</v>
      </c>
      <c r="E2512" s="112">
        <v>5.3928425639964321E-3</v>
      </c>
    </row>
    <row r="2513" spans="2:5" x14ac:dyDescent="0.35">
      <c r="B2513" s="45" t="s">
        <v>6491</v>
      </c>
      <c r="C2513" s="146">
        <v>1861.755981445312</v>
      </c>
      <c r="D2513" s="112">
        <f t="shared" si="42"/>
        <v>3.0610660151673161</v>
      </c>
      <c r="E2513" s="112">
        <v>5.3921937978098407E-3</v>
      </c>
    </row>
    <row r="2514" spans="2:5" x14ac:dyDescent="0.35">
      <c r="B2514" s="45" t="s">
        <v>5038</v>
      </c>
      <c r="C2514" s="146">
        <v>458.44021606445313</v>
      </c>
      <c r="D2514" s="112">
        <f t="shared" si="42"/>
        <v>-0.77124317201595083</v>
      </c>
      <c r="E2514" s="112">
        <v>5.3835804410587293E-3</v>
      </c>
    </row>
    <row r="2515" spans="2:5" x14ac:dyDescent="0.35">
      <c r="B2515" s="45" t="s">
        <v>6766</v>
      </c>
      <c r="C2515" s="146">
        <v>2004.050415039062</v>
      </c>
      <c r="D2515" s="112">
        <f t="shared" si="42"/>
        <v>21.882252546645226</v>
      </c>
      <c r="E2515" s="112">
        <v>5.3747179552967777E-3</v>
      </c>
    </row>
    <row r="2516" spans="2:5" x14ac:dyDescent="0.35">
      <c r="B2516" s="45" t="s">
        <v>2626</v>
      </c>
      <c r="C2516" s="146">
        <v>87.58099365234375</v>
      </c>
      <c r="D2516" s="112">
        <f t="shared" si="42"/>
        <v>-3.5138341104671528E-3</v>
      </c>
      <c r="E2516" s="112">
        <v>5.372799901629601E-3</v>
      </c>
    </row>
    <row r="2517" spans="2:5" x14ac:dyDescent="0.35">
      <c r="B2517" s="45" t="s">
        <v>1170</v>
      </c>
      <c r="C2517" s="146">
        <v>87.889823913574219</v>
      </c>
      <c r="D2517" s="112">
        <f t="shared" si="42"/>
        <v>-0.93648975896849962</v>
      </c>
      <c r="E2517" s="112">
        <v>5.3431157368176241E-3</v>
      </c>
    </row>
    <row r="2518" spans="2:5" x14ac:dyDescent="0.35">
      <c r="B2518" s="45" t="s">
        <v>6096</v>
      </c>
      <c r="C2518" s="146">
        <v>1383.868530273438</v>
      </c>
      <c r="D2518" s="112">
        <f t="shared" si="42"/>
        <v>30.647862374878869</v>
      </c>
      <c r="E2518" s="112">
        <v>5.3430168011945898E-3</v>
      </c>
    </row>
    <row r="2519" spans="2:5" x14ac:dyDescent="0.35">
      <c r="B2519" s="45" t="s">
        <v>663</v>
      </c>
      <c r="C2519" s="146">
        <v>43.727077484130859</v>
      </c>
      <c r="D2519" s="112">
        <f t="shared" si="42"/>
        <v>-0.48057064046359155</v>
      </c>
      <c r="E2519" s="112">
        <v>5.3360170847968989E-3</v>
      </c>
    </row>
    <row r="2520" spans="2:5" x14ac:dyDescent="0.35">
      <c r="B2520" s="45" t="s">
        <v>2843</v>
      </c>
      <c r="C2520" s="146">
        <v>84.182914733886719</v>
      </c>
      <c r="D2520" s="112">
        <f t="shared" si="42"/>
        <v>-0.95778591204735675</v>
      </c>
      <c r="E2520" s="112">
        <v>5.3335228465985788E-3</v>
      </c>
    </row>
    <row r="2521" spans="2:5" x14ac:dyDescent="0.35">
      <c r="B2521" s="45" t="s">
        <v>7041</v>
      </c>
      <c r="C2521" s="146">
        <v>1994.190063476562</v>
      </c>
      <c r="D2521" s="112">
        <f t="shared" si="42"/>
        <v>18.696823414355958</v>
      </c>
      <c r="E2521" s="112">
        <v>5.3326355585382526E-3</v>
      </c>
    </row>
    <row r="2522" spans="2:5" x14ac:dyDescent="0.35">
      <c r="B2522" s="45" t="s">
        <v>2375</v>
      </c>
      <c r="C2522" s="146">
        <v>101.24424743652339</v>
      </c>
      <c r="D2522" s="112">
        <f t="shared" si="42"/>
        <v>-0.94863519334488711</v>
      </c>
      <c r="E2522" s="112">
        <v>5.3253062577603774E-3</v>
      </c>
    </row>
    <row r="2523" spans="2:5" x14ac:dyDescent="0.35">
      <c r="B2523" s="45" t="s">
        <v>6770</v>
      </c>
      <c r="C2523" s="146">
        <v>1971.08203125</v>
      </c>
      <c r="D2523" s="112">
        <f t="shared" si="42"/>
        <v>18.79590197309512</v>
      </c>
      <c r="E2523" s="112">
        <v>5.3233167324579153E-3</v>
      </c>
    </row>
    <row r="2524" spans="2:5" x14ac:dyDescent="0.35">
      <c r="B2524" s="45" t="s">
        <v>2199</v>
      </c>
      <c r="C2524" s="146">
        <v>99.570205688476563</v>
      </c>
      <c r="D2524" s="112">
        <f t="shared" si="42"/>
        <v>-0.86707973032969621</v>
      </c>
      <c r="E2524" s="112">
        <v>5.3225407629314027E-3</v>
      </c>
    </row>
    <row r="2525" spans="2:5" x14ac:dyDescent="0.35">
      <c r="B2525" s="45" t="s">
        <v>5369</v>
      </c>
      <c r="C2525" s="146">
        <v>749.09722900390625</v>
      </c>
      <c r="D2525" s="112">
        <f t="shared" si="42"/>
        <v>15.8821614796021</v>
      </c>
      <c r="E2525" s="112">
        <v>5.320992388015677E-3</v>
      </c>
    </row>
    <row r="2526" spans="2:5" x14ac:dyDescent="0.35">
      <c r="B2526" s="45" t="s">
        <v>627</v>
      </c>
      <c r="C2526" s="146">
        <v>44.372116088867188</v>
      </c>
      <c r="D2526" s="112">
        <f t="shared" si="42"/>
        <v>-0.86332509484383613</v>
      </c>
      <c r="E2526" s="112">
        <v>5.3202472151392087E-3</v>
      </c>
    </row>
    <row r="2527" spans="2:5" x14ac:dyDescent="0.35">
      <c r="B2527" s="45" t="s">
        <v>4593</v>
      </c>
      <c r="C2527" s="146">
        <v>324.65444946289063</v>
      </c>
      <c r="D2527" s="112">
        <f t="shared" si="42"/>
        <v>-0.87132163393029771</v>
      </c>
      <c r="E2527" s="112">
        <v>5.2962366820380313E-3</v>
      </c>
    </row>
    <row r="2528" spans="2:5" x14ac:dyDescent="0.35">
      <c r="B2528" s="45" t="s">
        <v>6912</v>
      </c>
      <c r="C2528" s="146">
        <v>2522.99169921875</v>
      </c>
      <c r="D2528" s="112">
        <f t="shared" si="42"/>
        <v>-3.9245964882400258E-2</v>
      </c>
      <c r="E2528" s="112">
        <v>5.2961502591847981E-3</v>
      </c>
    </row>
    <row r="2529" spans="2:5" x14ac:dyDescent="0.35">
      <c r="B2529" s="45" t="s">
        <v>7612</v>
      </c>
      <c r="C2529" s="146">
        <v>2626.0537109375</v>
      </c>
      <c r="D2529" s="112">
        <f t="shared" si="42"/>
        <v>19.584893986054276</v>
      </c>
      <c r="E2529" s="112">
        <v>5.294745704164168E-3</v>
      </c>
    </row>
    <row r="2530" spans="2:5" x14ac:dyDescent="0.35">
      <c r="B2530" s="45" t="s">
        <v>2529</v>
      </c>
      <c r="C2530" s="146">
        <v>127.57188415527339</v>
      </c>
      <c r="D2530" s="112">
        <f t="shared" si="42"/>
        <v>-0.94897330434817428</v>
      </c>
      <c r="E2530" s="112">
        <v>5.2945228646745128E-3</v>
      </c>
    </row>
    <row r="2531" spans="2:5" x14ac:dyDescent="0.35">
      <c r="B2531" s="45" t="s">
        <v>7318</v>
      </c>
      <c r="C2531" s="146">
        <v>2500.100830078125</v>
      </c>
      <c r="D2531" s="112">
        <f t="shared" si="42"/>
        <v>2.8905688663704279</v>
      </c>
      <c r="E2531" s="112">
        <v>5.2901259261622586E-3</v>
      </c>
    </row>
    <row r="2532" spans="2:5" x14ac:dyDescent="0.35">
      <c r="B2532" s="45" t="s">
        <v>5225</v>
      </c>
      <c r="C2532" s="146">
        <v>642.60546875</v>
      </c>
      <c r="D2532" s="112">
        <f t="shared" si="42"/>
        <v>3.9491365997357479</v>
      </c>
      <c r="E2532" s="112">
        <v>5.2892886152681555E-3</v>
      </c>
    </row>
    <row r="2533" spans="2:5" x14ac:dyDescent="0.35">
      <c r="B2533" s="45" t="s">
        <v>1451</v>
      </c>
      <c r="C2533" s="146">
        <v>129.84193420410159</v>
      </c>
      <c r="D2533" s="112">
        <f t="shared" si="42"/>
        <v>-0.94820845002679499</v>
      </c>
      <c r="E2533" s="112">
        <v>5.2774781328794604E-3</v>
      </c>
    </row>
    <row r="2534" spans="2:5" x14ac:dyDescent="0.35">
      <c r="B2534" s="45" t="s">
        <v>7249</v>
      </c>
      <c r="C2534" s="146">
        <v>2507.010009765625</v>
      </c>
      <c r="D2534" s="112">
        <f t="shared" si="42"/>
        <v>4.9492049762327852</v>
      </c>
      <c r="E2534" s="112">
        <v>5.2753713083316346E-3</v>
      </c>
    </row>
    <row r="2535" spans="2:5" x14ac:dyDescent="0.35">
      <c r="B2535" s="45" t="s">
        <v>4757</v>
      </c>
      <c r="C2535" s="146">
        <v>421.40252685546881</v>
      </c>
      <c r="D2535" s="112">
        <f t="shared" si="42"/>
        <v>-0.45395094458434793</v>
      </c>
      <c r="E2535" s="112">
        <v>5.2673362616131843E-3</v>
      </c>
    </row>
    <row r="2536" spans="2:5" x14ac:dyDescent="0.35">
      <c r="B2536" s="45" t="s">
        <v>5677</v>
      </c>
      <c r="C2536" s="146">
        <v>771.73016357421875</v>
      </c>
      <c r="D2536" s="112">
        <f t="shared" si="42"/>
        <v>4.7121354099594739E-2</v>
      </c>
      <c r="E2536" s="112">
        <v>5.2655480712919698E-3</v>
      </c>
    </row>
    <row r="2537" spans="2:5" x14ac:dyDescent="0.35">
      <c r="B2537" s="45" t="s">
        <v>5765</v>
      </c>
      <c r="C2537" s="146">
        <v>737.00164794921875</v>
      </c>
      <c r="D2537" s="112">
        <f t="shared" si="42"/>
        <v>9.1098802652464865</v>
      </c>
      <c r="E2537" s="112">
        <v>5.2643229770456572E-3</v>
      </c>
    </row>
    <row r="2538" spans="2:5" x14ac:dyDescent="0.35">
      <c r="B2538" s="45" t="s">
        <v>896</v>
      </c>
      <c r="C2538" s="146">
        <v>72.899147033691406</v>
      </c>
      <c r="D2538" s="112">
        <f t="shared" si="42"/>
        <v>-0.96045128342145414</v>
      </c>
      <c r="E2538" s="112">
        <v>5.2472546230411038E-3</v>
      </c>
    </row>
    <row r="2539" spans="2:5" x14ac:dyDescent="0.35">
      <c r="B2539" s="45" t="s">
        <v>6413</v>
      </c>
      <c r="C2539" s="146">
        <v>1843.274658203125</v>
      </c>
      <c r="D2539" s="112">
        <f t="shared" si="42"/>
        <v>39.012910697722717</v>
      </c>
      <c r="E2539" s="112">
        <v>5.2456813184525893E-3</v>
      </c>
    </row>
    <row r="2540" spans="2:5" x14ac:dyDescent="0.35">
      <c r="B2540" s="45" t="s">
        <v>582</v>
      </c>
      <c r="C2540" s="146">
        <v>46.066997528076172</v>
      </c>
      <c r="D2540" s="112">
        <f t="shared" si="42"/>
        <v>-0.97965597533633497</v>
      </c>
      <c r="E2540" s="112">
        <v>5.2417266748780219E-3</v>
      </c>
    </row>
    <row r="2541" spans="2:5" x14ac:dyDescent="0.35">
      <c r="B2541" s="45" t="s">
        <v>7833</v>
      </c>
      <c r="C2541" s="146">
        <v>2264.3994140625</v>
      </c>
      <c r="D2541" s="112">
        <f t="shared" si="42"/>
        <v>24.62865552370388</v>
      </c>
      <c r="E2541" s="112">
        <v>5.2305700433707804E-3</v>
      </c>
    </row>
    <row r="2542" spans="2:5" x14ac:dyDescent="0.35">
      <c r="B2542" s="45" t="s">
        <v>1173</v>
      </c>
      <c r="C2542" s="146">
        <v>88.354202270507813</v>
      </c>
      <c r="D2542" s="112">
        <f t="shared" si="42"/>
        <v>-0.50597483691843459</v>
      </c>
      <c r="E2542" s="112">
        <v>5.2212513052694257E-3</v>
      </c>
    </row>
    <row r="2543" spans="2:5" x14ac:dyDescent="0.35">
      <c r="B2543" s="45" t="s">
        <v>3606</v>
      </c>
      <c r="C2543" s="146">
        <v>178.8455505371094</v>
      </c>
      <c r="D2543" s="112">
        <f t="shared" si="42"/>
        <v>0.33687504334273816</v>
      </c>
      <c r="E2543" s="112">
        <v>5.2211228458731761E-3</v>
      </c>
    </row>
    <row r="2544" spans="2:5" x14ac:dyDescent="0.35">
      <c r="B2544" s="45" t="s">
        <v>1625</v>
      </c>
      <c r="C2544" s="146">
        <v>133.77880859375</v>
      </c>
      <c r="D2544" s="112">
        <f t="shared" si="42"/>
        <v>0.44811863524508289</v>
      </c>
      <c r="E2544" s="112">
        <v>5.2197928822509242E-3</v>
      </c>
    </row>
    <row r="2545" spans="2:5" x14ac:dyDescent="0.35">
      <c r="B2545" s="45" t="s">
        <v>2780</v>
      </c>
      <c r="C2545" s="146">
        <v>92.381111145019531</v>
      </c>
      <c r="D2545" s="112">
        <f t="shared" si="42"/>
        <v>-0.89792152053065599</v>
      </c>
      <c r="E2545" s="112">
        <v>5.2067694311828542E-3</v>
      </c>
    </row>
    <row r="2546" spans="2:5" x14ac:dyDescent="0.35">
      <c r="B2546" s="45" t="s">
        <v>5839</v>
      </c>
      <c r="C2546" s="146">
        <v>905.0008544921875</v>
      </c>
      <c r="D2546" s="112">
        <f t="shared" si="42"/>
        <v>7.5173419635307521</v>
      </c>
      <c r="E2546" s="112">
        <v>5.2020910867268955E-3</v>
      </c>
    </row>
    <row r="2547" spans="2:5" x14ac:dyDescent="0.35">
      <c r="B2547" s="45" t="s">
        <v>2562</v>
      </c>
      <c r="C2547" s="146">
        <v>106.25390625</v>
      </c>
      <c r="D2547" s="112">
        <f t="shared" si="42"/>
        <v>-0.95423331046835624</v>
      </c>
      <c r="E2547" s="112">
        <v>5.2004130535845865E-3</v>
      </c>
    </row>
    <row r="2548" spans="2:5" x14ac:dyDescent="0.35">
      <c r="B2548" s="45" t="s">
        <v>7821</v>
      </c>
      <c r="C2548" s="146">
        <v>2321.642822265625</v>
      </c>
      <c r="D2548" s="112">
        <f t="shared" si="42"/>
        <v>27.05792778279368</v>
      </c>
      <c r="E2548" s="112">
        <v>5.1863645281206346E-3</v>
      </c>
    </row>
    <row r="2549" spans="2:5" x14ac:dyDescent="0.35">
      <c r="B2549" s="45" t="s">
        <v>991</v>
      </c>
      <c r="C2549" s="146">
        <v>82.74462890625</v>
      </c>
      <c r="D2549" s="112">
        <f t="shared" si="42"/>
        <v>-0.76931821759013086</v>
      </c>
      <c r="E2549" s="112">
        <v>5.180167739117959E-3</v>
      </c>
    </row>
    <row r="2550" spans="2:5" x14ac:dyDescent="0.35">
      <c r="B2550" s="45" t="s">
        <v>4809</v>
      </c>
      <c r="C2550" s="146">
        <v>358.69598388671881</v>
      </c>
      <c r="D2550" s="112">
        <f t="shared" si="42"/>
        <v>7.4454505894435918</v>
      </c>
      <c r="E2550" s="112">
        <v>5.1748707094759509E-3</v>
      </c>
    </row>
    <row r="2551" spans="2:5" x14ac:dyDescent="0.35">
      <c r="B2551" s="45" t="s">
        <v>519</v>
      </c>
      <c r="C2551" s="146">
        <v>42.472095489501953</v>
      </c>
      <c r="D2551" s="112">
        <f t="shared" si="42"/>
        <v>-0.9443550937281745</v>
      </c>
      <c r="E2551" s="112">
        <v>5.1733841604508241E-3</v>
      </c>
    </row>
    <row r="2552" spans="2:5" x14ac:dyDescent="0.35">
      <c r="B2552" s="45" t="s">
        <v>5391</v>
      </c>
      <c r="C2552" s="146">
        <v>763.2701416015625</v>
      </c>
      <c r="D2552" s="112">
        <f t="shared" si="42"/>
        <v>-0.57893977312733624</v>
      </c>
      <c r="E2552" s="112">
        <v>5.1659219872635552E-3</v>
      </c>
    </row>
    <row r="2553" spans="2:5" x14ac:dyDescent="0.35">
      <c r="B2553" s="45" t="s">
        <v>6568</v>
      </c>
      <c r="C2553" s="146">
        <v>1812.73388671875</v>
      </c>
      <c r="D2553" s="112">
        <f t="shared" si="42"/>
        <v>12.587495041908744</v>
      </c>
      <c r="E2553" s="112">
        <v>5.1609383450422269E-3</v>
      </c>
    </row>
    <row r="2554" spans="2:5" x14ac:dyDescent="0.35">
      <c r="B2554" s="45" t="s">
        <v>1348</v>
      </c>
      <c r="C2554" s="146">
        <v>133.41192626953119</v>
      </c>
      <c r="D2554" s="112">
        <f t="shared" si="42"/>
        <v>-0.60086866563357577</v>
      </c>
      <c r="E2554" s="112">
        <v>5.1530960652796621E-3</v>
      </c>
    </row>
    <row r="2555" spans="2:5" x14ac:dyDescent="0.35">
      <c r="B2555" s="45" t="s">
        <v>4605</v>
      </c>
      <c r="C2555" s="146">
        <v>334.25570678710938</v>
      </c>
      <c r="D2555" s="112">
        <f t="shared" si="42"/>
        <v>0.35946140812708571</v>
      </c>
      <c r="E2555" s="112">
        <v>5.1432313533657471E-3</v>
      </c>
    </row>
    <row r="2556" spans="2:5" x14ac:dyDescent="0.35">
      <c r="B2556" s="45" t="s">
        <v>4382</v>
      </c>
      <c r="C2556" s="146">
        <v>245.8736267089844</v>
      </c>
      <c r="D2556" s="112">
        <f t="shared" si="42"/>
        <v>-0.90339359676262987</v>
      </c>
      <c r="E2556" s="112">
        <v>5.1414274620707979E-3</v>
      </c>
    </row>
    <row r="2557" spans="2:5" x14ac:dyDescent="0.35">
      <c r="B2557" s="45" t="s">
        <v>7600</v>
      </c>
      <c r="C2557" s="146">
        <v>2545.10693359375</v>
      </c>
      <c r="D2557" s="112">
        <f t="shared" si="42"/>
        <v>4.0907548220303438</v>
      </c>
      <c r="E2557" s="112">
        <v>5.1362933781819329E-3</v>
      </c>
    </row>
    <row r="2558" spans="2:5" x14ac:dyDescent="0.35">
      <c r="B2558" s="45" t="s">
        <v>4927</v>
      </c>
      <c r="C2558" s="146">
        <v>499.94686889648438</v>
      </c>
      <c r="D2558" s="112">
        <f t="shared" si="42"/>
        <v>1.3905828401855262</v>
      </c>
      <c r="E2558" s="112">
        <v>5.1355466621983772E-3</v>
      </c>
    </row>
    <row r="2559" spans="2:5" x14ac:dyDescent="0.35">
      <c r="B2559" s="45" t="s">
        <v>4291</v>
      </c>
      <c r="C2559" s="146">
        <v>209.13179016113281</v>
      </c>
      <c r="D2559" s="112">
        <f t="shared" si="42"/>
        <v>0.90556407607262213</v>
      </c>
      <c r="E2559" s="112">
        <v>5.1293961931449545E-3</v>
      </c>
    </row>
    <row r="2560" spans="2:5" x14ac:dyDescent="0.35">
      <c r="B2560" s="45" t="s">
        <v>2955</v>
      </c>
      <c r="C2560" s="146">
        <v>109.7479705810547</v>
      </c>
      <c r="D2560" s="112">
        <f t="shared" si="42"/>
        <v>-0.95666771986379751</v>
      </c>
      <c r="E2560" s="112">
        <v>5.1292392631120606E-3</v>
      </c>
    </row>
    <row r="2561" spans="2:5" x14ac:dyDescent="0.35">
      <c r="B2561" s="45" t="s">
        <v>7315</v>
      </c>
      <c r="C2561" s="146">
        <v>2532.70703125</v>
      </c>
      <c r="D2561" s="112">
        <f t="shared" si="42"/>
        <v>-5.0133232638965824E-2</v>
      </c>
      <c r="E2561" s="112">
        <v>5.1271915163670365E-3</v>
      </c>
    </row>
    <row r="2562" spans="2:5" x14ac:dyDescent="0.35">
      <c r="B2562" s="45" t="s">
        <v>7619</v>
      </c>
      <c r="C2562" s="146">
        <v>2666.38134765625</v>
      </c>
      <c r="D2562" s="112">
        <f t="shared" si="42"/>
        <v>24.770812511346559</v>
      </c>
      <c r="E2562" s="112">
        <v>5.1221990088019878E-3</v>
      </c>
    </row>
    <row r="2563" spans="2:5" x14ac:dyDescent="0.35">
      <c r="B2563" s="45" t="s">
        <v>2207</v>
      </c>
      <c r="C2563" s="146">
        <v>103.4651641845703</v>
      </c>
      <c r="D2563" s="112">
        <f t="shared" si="42"/>
        <v>-0.76840796062381378</v>
      </c>
      <c r="E2563" s="112">
        <v>5.1209234783140658E-3</v>
      </c>
    </row>
    <row r="2564" spans="2:5" x14ac:dyDescent="0.35">
      <c r="B2564" s="45" t="s">
        <v>4713</v>
      </c>
      <c r="C2564" s="146">
        <v>446.75613403320313</v>
      </c>
      <c r="D2564" s="112">
        <f t="shared" si="42"/>
        <v>-0.44399384961157862</v>
      </c>
      <c r="E2564" s="112">
        <v>5.1187277339154146E-3</v>
      </c>
    </row>
    <row r="2565" spans="2:5" x14ac:dyDescent="0.35">
      <c r="B2565" s="45" t="s">
        <v>5645</v>
      </c>
      <c r="C2565" s="146">
        <v>803.50933837890625</v>
      </c>
      <c r="D2565" s="112">
        <f t="shared" si="42"/>
        <v>3.0618830477813717</v>
      </c>
      <c r="E2565" s="112">
        <v>5.1103383073888269E-3</v>
      </c>
    </row>
    <row r="2566" spans="2:5" x14ac:dyDescent="0.35">
      <c r="B2566" s="45" t="s">
        <v>4013</v>
      </c>
      <c r="C2566" s="146">
        <v>197.81695556640619</v>
      </c>
      <c r="D2566" s="112">
        <f t="shared" si="42"/>
        <v>-0.9150295225489059</v>
      </c>
      <c r="E2566" s="112">
        <v>5.1081364086244287E-3</v>
      </c>
    </row>
    <row r="2567" spans="2:5" x14ac:dyDescent="0.35">
      <c r="B2567" s="45" t="s">
        <v>7514</v>
      </c>
      <c r="C2567" s="146">
        <v>2328.06689453125</v>
      </c>
      <c r="D2567" s="112">
        <f t="shared" si="42"/>
        <v>19.35959407900215</v>
      </c>
      <c r="E2567" s="112">
        <v>5.1045957805001679E-3</v>
      </c>
    </row>
    <row r="2568" spans="2:5" x14ac:dyDescent="0.35">
      <c r="B2568" s="45" t="s">
        <v>2436</v>
      </c>
      <c r="C2568" s="146">
        <v>114.347412109375</v>
      </c>
      <c r="D2568" s="112">
        <f t="shared" si="42"/>
        <v>-0.94865844851649295</v>
      </c>
      <c r="E2568" s="112">
        <v>5.100833024738214E-3</v>
      </c>
    </row>
    <row r="2569" spans="2:5" x14ac:dyDescent="0.35">
      <c r="B2569" s="45" t="s">
        <v>6882</v>
      </c>
      <c r="C2569" s="146">
        <v>2227.1904296875</v>
      </c>
      <c r="D2569" s="112">
        <f t="shared" ref="D2569:D2632" si="43">(C2569-C2570)/C2570</f>
        <v>0.51563509178013955</v>
      </c>
      <c r="E2569" s="112">
        <v>5.0996630119412283E-3</v>
      </c>
    </row>
    <row r="2570" spans="2:5" x14ac:dyDescent="0.35">
      <c r="B2570" s="45" t="s">
        <v>6128</v>
      </c>
      <c r="C2570" s="146">
        <v>1469.476684570312</v>
      </c>
      <c r="D2570" s="112">
        <f t="shared" si="43"/>
        <v>7.7047765460384854</v>
      </c>
      <c r="E2570" s="112">
        <v>5.0985698455221651E-3</v>
      </c>
    </row>
    <row r="2571" spans="2:5" x14ac:dyDescent="0.35">
      <c r="B2571" s="45" t="s">
        <v>4065</v>
      </c>
      <c r="C2571" s="146">
        <v>168.81268310546881</v>
      </c>
      <c r="D2571" s="112">
        <f t="shared" si="43"/>
        <v>-0.76769342349004932</v>
      </c>
      <c r="E2571" s="112">
        <v>5.0984865526061216E-3</v>
      </c>
    </row>
    <row r="2572" spans="2:5" x14ac:dyDescent="0.35">
      <c r="B2572" s="45" t="s">
        <v>5717</v>
      </c>
      <c r="C2572" s="146">
        <v>726.68060302734375</v>
      </c>
      <c r="D2572" s="112">
        <f t="shared" si="43"/>
        <v>1.3636933058434531</v>
      </c>
      <c r="E2572" s="112">
        <v>5.0982040166327527E-3</v>
      </c>
    </row>
    <row r="2573" spans="2:5" x14ac:dyDescent="0.35">
      <c r="B2573" s="45" t="s">
        <v>4519</v>
      </c>
      <c r="C2573" s="146">
        <v>307.43438720703119</v>
      </c>
      <c r="D2573" s="112">
        <f t="shared" si="43"/>
        <v>-0.58564207193894724</v>
      </c>
      <c r="E2573" s="112">
        <v>5.0833782381205315E-3</v>
      </c>
    </row>
    <row r="2574" spans="2:5" x14ac:dyDescent="0.35">
      <c r="B2574" s="45" t="s">
        <v>5558</v>
      </c>
      <c r="C2574" s="146">
        <v>741.95367431640625</v>
      </c>
      <c r="D2574" s="112">
        <f t="shared" si="43"/>
        <v>11.832003348350506</v>
      </c>
      <c r="E2574" s="112">
        <v>5.0701761725614365E-3</v>
      </c>
    </row>
    <row r="2575" spans="2:5" x14ac:dyDescent="0.35">
      <c r="B2575" s="45" t="s">
        <v>774</v>
      </c>
      <c r="C2575" s="146">
        <v>57.820564270019531</v>
      </c>
      <c r="D2575" s="112">
        <f t="shared" si="43"/>
        <v>-0.44710586691070303</v>
      </c>
      <c r="E2575" s="112">
        <v>5.0665391058069146E-3</v>
      </c>
    </row>
    <row r="2576" spans="2:5" x14ac:dyDescent="0.35">
      <c r="B2576" s="45" t="s">
        <v>2274</v>
      </c>
      <c r="C2576" s="146">
        <v>104.5780029296875</v>
      </c>
      <c r="D2576" s="112">
        <f t="shared" si="43"/>
        <v>0.78837979922808943</v>
      </c>
      <c r="E2576" s="112">
        <v>5.0662281713494267E-3</v>
      </c>
    </row>
    <row r="2577" spans="2:5" x14ac:dyDescent="0.35">
      <c r="B2577" s="45" t="s">
        <v>784</v>
      </c>
      <c r="C2577" s="146">
        <v>58.476394653320313</v>
      </c>
      <c r="D2577" s="112">
        <f t="shared" si="43"/>
        <v>-0.96364360207450028</v>
      </c>
      <c r="E2577" s="112">
        <v>5.0565452799882955E-3</v>
      </c>
    </row>
    <row r="2578" spans="2:5" x14ac:dyDescent="0.35">
      <c r="B2578" s="45" t="s">
        <v>6357</v>
      </c>
      <c r="C2578" s="146">
        <v>1608.421020507812</v>
      </c>
      <c r="D2578" s="112">
        <f t="shared" si="43"/>
        <v>-0.29735827271160459</v>
      </c>
      <c r="E2578" s="112">
        <v>5.0556426567815414E-3</v>
      </c>
    </row>
    <row r="2579" spans="2:5" x14ac:dyDescent="0.35">
      <c r="B2579" s="45" t="s">
        <v>7841</v>
      </c>
      <c r="C2579" s="146">
        <v>2289.10546875</v>
      </c>
      <c r="D2579" s="112">
        <f t="shared" si="43"/>
        <v>17.385139856294028</v>
      </c>
      <c r="E2579" s="112">
        <v>5.0534717857115292E-3</v>
      </c>
    </row>
    <row r="2580" spans="2:5" x14ac:dyDescent="0.35">
      <c r="B2580" s="45" t="s">
        <v>3017</v>
      </c>
      <c r="C2580" s="146">
        <v>124.5084609985352</v>
      </c>
      <c r="D2580" s="112">
        <f t="shared" si="43"/>
        <v>0.13778846341551937</v>
      </c>
      <c r="E2580" s="112">
        <v>5.0531106253093889E-3</v>
      </c>
    </row>
    <row r="2581" spans="2:5" x14ac:dyDescent="0.35">
      <c r="B2581" s="45" t="s">
        <v>2498</v>
      </c>
      <c r="C2581" s="146">
        <v>109.43023681640619</v>
      </c>
      <c r="D2581" s="112">
        <f t="shared" si="43"/>
        <v>-0.15576929008112933</v>
      </c>
      <c r="E2581" s="112">
        <v>5.0486329451146453E-3</v>
      </c>
    </row>
    <row r="2582" spans="2:5" x14ac:dyDescent="0.35">
      <c r="B2582" s="45" t="s">
        <v>3395</v>
      </c>
      <c r="C2582" s="146">
        <v>129.6212463378906</v>
      </c>
      <c r="D2582" s="112">
        <f t="shared" si="43"/>
        <v>-0.94444789003346963</v>
      </c>
      <c r="E2582" s="112">
        <v>5.0374573487861427E-3</v>
      </c>
    </row>
    <row r="2583" spans="2:5" x14ac:dyDescent="0.35">
      <c r="B2583" s="45" t="s">
        <v>7822</v>
      </c>
      <c r="C2583" s="146">
        <v>2333.3271484375</v>
      </c>
      <c r="D2583" s="112">
        <f t="shared" si="43"/>
        <v>12.072361402145784</v>
      </c>
      <c r="E2583" s="112">
        <v>5.0327837080781437E-3</v>
      </c>
    </row>
    <row r="2584" spans="2:5" x14ac:dyDescent="0.35">
      <c r="B2584" s="45" t="s">
        <v>4073</v>
      </c>
      <c r="C2584" s="146">
        <v>178.4931640625</v>
      </c>
      <c r="D2584" s="112">
        <f t="shared" si="43"/>
        <v>1.1918296516403175</v>
      </c>
      <c r="E2584" s="112">
        <v>5.0312874597222071E-3</v>
      </c>
    </row>
    <row r="2585" spans="2:5" x14ac:dyDescent="0.35">
      <c r="B2585" s="45" t="s">
        <v>1084</v>
      </c>
      <c r="C2585" s="146">
        <v>81.435691833496094</v>
      </c>
      <c r="D2585" s="112">
        <f t="shared" si="43"/>
        <v>-0.22735043093882051</v>
      </c>
      <c r="E2585" s="112">
        <v>5.0264793129925888E-3</v>
      </c>
    </row>
    <row r="2586" spans="2:5" x14ac:dyDescent="0.35">
      <c r="B2586" s="45" t="s">
        <v>2245</v>
      </c>
      <c r="C2586" s="146">
        <v>105.39796447753911</v>
      </c>
      <c r="D2586" s="112">
        <f t="shared" si="43"/>
        <v>-0.64921099706423158</v>
      </c>
      <c r="E2586" s="112">
        <v>5.026323998780528E-3</v>
      </c>
    </row>
    <row r="2587" spans="2:5" x14ac:dyDescent="0.35">
      <c r="B2587" s="45" t="s">
        <v>4473</v>
      </c>
      <c r="C2587" s="146">
        <v>300.459716796875</v>
      </c>
      <c r="D2587" s="112">
        <f t="shared" si="43"/>
        <v>-0.88334181084599639</v>
      </c>
      <c r="E2587" s="112">
        <v>5.0244772409177678E-3</v>
      </c>
    </row>
    <row r="2588" spans="2:5" x14ac:dyDescent="0.35">
      <c r="B2588" s="45" t="s">
        <v>6897</v>
      </c>
      <c r="C2588" s="146">
        <v>2575.55615234375</v>
      </c>
      <c r="D2588" s="112">
        <f t="shared" si="43"/>
        <v>20.220968611653777</v>
      </c>
      <c r="E2588" s="112">
        <v>5.0237478380202628E-3</v>
      </c>
    </row>
    <row r="2589" spans="2:5" x14ac:dyDescent="0.35">
      <c r="B2589" s="45" t="s">
        <v>2090</v>
      </c>
      <c r="C2589" s="146">
        <v>121.3684539794922</v>
      </c>
      <c r="D2589" s="112">
        <f t="shared" si="43"/>
        <v>0.21713335669461364</v>
      </c>
      <c r="E2589" s="112">
        <v>5.019409224694793E-3</v>
      </c>
    </row>
    <row r="2590" spans="2:5" x14ac:dyDescent="0.35">
      <c r="B2590" s="45" t="s">
        <v>2201</v>
      </c>
      <c r="C2590" s="146">
        <v>99.716644287109375</v>
      </c>
      <c r="D2590" s="112">
        <f t="shared" si="43"/>
        <v>-0.91752942148044447</v>
      </c>
      <c r="E2590" s="112">
        <v>5.0178380235488367E-3</v>
      </c>
    </row>
    <row r="2591" spans="2:5" x14ac:dyDescent="0.35">
      <c r="B2591" s="45" t="s">
        <v>6008</v>
      </c>
      <c r="C2591" s="146">
        <v>1209.117797851562</v>
      </c>
      <c r="D2591" s="112">
        <f t="shared" si="43"/>
        <v>-0.473052122609113</v>
      </c>
      <c r="E2591" s="112">
        <v>5.014982750532514E-3</v>
      </c>
    </row>
    <row r="2592" spans="2:5" x14ac:dyDescent="0.35">
      <c r="B2592" s="45" t="s">
        <v>7504</v>
      </c>
      <c r="C2592" s="146">
        <v>2294.568115234375</v>
      </c>
      <c r="D2592" s="112">
        <f t="shared" si="43"/>
        <v>15.195441917250067</v>
      </c>
      <c r="E2592" s="112">
        <v>5.0098912497193024E-3</v>
      </c>
    </row>
    <row r="2593" spans="2:5" x14ac:dyDescent="0.35">
      <c r="B2593" s="45" t="s">
        <v>3496</v>
      </c>
      <c r="C2593" s="146">
        <v>141.67987060546881</v>
      </c>
      <c r="D2593" s="112">
        <f t="shared" si="43"/>
        <v>0.1880137070650634</v>
      </c>
      <c r="E2593" s="112">
        <v>5.0010131045510609E-3</v>
      </c>
    </row>
    <row r="2594" spans="2:5" x14ac:dyDescent="0.35">
      <c r="B2594" s="45" t="s">
        <v>1833</v>
      </c>
      <c r="C2594" s="146">
        <v>119.2577743530273</v>
      </c>
      <c r="D2594" s="112">
        <f t="shared" si="43"/>
        <v>-0.95106700433162539</v>
      </c>
      <c r="E2594" s="112">
        <v>4.9955457417848849E-3</v>
      </c>
    </row>
    <row r="2595" spans="2:5" x14ac:dyDescent="0.35">
      <c r="B2595" s="45" t="s">
        <v>7462</v>
      </c>
      <c r="C2595" s="146">
        <v>2437.164794921875</v>
      </c>
      <c r="D2595" s="112">
        <f t="shared" si="43"/>
        <v>1.4036554842828641</v>
      </c>
      <c r="E2595" s="112">
        <v>4.9943531764464737E-3</v>
      </c>
    </row>
    <row r="2596" spans="2:5" x14ac:dyDescent="0.35">
      <c r="B2596" s="45" t="s">
        <v>5879</v>
      </c>
      <c r="C2596" s="146">
        <v>1013.940979003906</v>
      </c>
      <c r="D2596" s="112">
        <f t="shared" si="43"/>
        <v>-0.37115116855421432</v>
      </c>
      <c r="E2596" s="112">
        <v>4.9873051788542387E-3</v>
      </c>
    </row>
    <row r="2597" spans="2:5" x14ac:dyDescent="0.35">
      <c r="B2597" s="45" t="s">
        <v>6359</v>
      </c>
      <c r="C2597" s="146">
        <v>1612.376342773438</v>
      </c>
      <c r="D2597" s="112">
        <f t="shared" si="43"/>
        <v>0.38512576525636522</v>
      </c>
      <c r="E2597" s="112">
        <v>4.9868964906458297E-3</v>
      </c>
    </row>
    <row r="2598" spans="2:5" x14ac:dyDescent="0.35">
      <c r="B2598" s="45" t="s">
        <v>5979</v>
      </c>
      <c r="C2598" s="146">
        <v>1164.06494140625</v>
      </c>
      <c r="D2598" s="112">
        <f t="shared" si="43"/>
        <v>-0.2907973262758296</v>
      </c>
      <c r="E2598" s="112">
        <v>4.9808415390085823E-3</v>
      </c>
    </row>
    <row r="2599" spans="2:5" x14ac:dyDescent="0.35">
      <c r="B2599" s="45" t="s">
        <v>6263</v>
      </c>
      <c r="C2599" s="146">
        <v>1641.371337890625</v>
      </c>
      <c r="D2599" s="112">
        <f t="shared" si="43"/>
        <v>13.969918884402032</v>
      </c>
      <c r="E2599" s="112">
        <v>4.9728769492669578E-3</v>
      </c>
    </row>
    <row r="2600" spans="2:5" x14ac:dyDescent="0.35">
      <c r="B2600" s="45" t="s">
        <v>1930</v>
      </c>
      <c r="C2600" s="146">
        <v>109.64463806152339</v>
      </c>
      <c r="D2600" s="112">
        <f t="shared" si="43"/>
        <v>-0.94964201020246608</v>
      </c>
      <c r="E2600" s="112">
        <v>4.9715221722019731E-3</v>
      </c>
    </row>
    <row r="2601" spans="2:5" x14ac:dyDescent="0.35">
      <c r="B2601" s="45" t="s">
        <v>6744</v>
      </c>
      <c r="C2601" s="146">
        <v>2177.3037109375</v>
      </c>
      <c r="D2601" s="112">
        <f t="shared" si="43"/>
        <v>15.48862386934618</v>
      </c>
      <c r="E2601" s="112">
        <v>4.9663269689403985E-3</v>
      </c>
    </row>
    <row r="2602" spans="2:5" x14ac:dyDescent="0.35">
      <c r="B2602" s="45" t="s">
        <v>3368</v>
      </c>
      <c r="C2602" s="146">
        <v>132.04884338378909</v>
      </c>
      <c r="D2602" s="112">
        <f t="shared" si="43"/>
        <v>-0.94491686309315581</v>
      </c>
      <c r="E2602" s="112">
        <v>4.9439236154861909E-3</v>
      </c>
    </row>
    <row r="2603" spans="2:5" x14ac:dyDescent="0.35">
      <c r="B2603" s="45" t="s">
        <v>7187</v>
      </c>
      <c r="C2603" s="146">
        <v>2397.264404296875</v>
      </c>
      <c r="D2603" s="112">
        <f t="shared" si="43"/>
        <v>0.54250317735363096</v>
      </c>
      <c r="E2603" s="112">
        <v>4.9396526226265051E-3</v>
      </c>
    </row>
    <row r="2604" spans="2:5" x14ac:dyDescent="0.35">
      <c r="B2604" s="45" t="s">
        <v>6124</v>
      </c>
      <c r="C2604" s="146">
        <v>1554.139038085938</v>
      </c>
      <c r="D2604" s="112">
        <f t="shared" si="43"/>
        <v>0.3324248171743367</v>
      </c>
      <c r="E2604" s="112">
        <v>4.9348061581559414E-3</v>
      </c>
    </row>
    <row r="2605" spans="2:5" x14ac:dyDescent="0.35">
      <c r="B2605" s="45" t="s">
        <v>6031</v>
      </c>
      <c r="C2605" s="146">
        <v>1166.399047851562</v>
      </c>
      <c r="D2605" s="112">
        <f t="shared" si="43"/>
        <v>-0.5429717409080701</v>
      </c>
      <c r="E2605" s="112">
        <v>4.9328803086330269E-3</v>
      </c>
    </row>
    <row r="2606" spans="2:5" x14ac:dyDescent="0.35">
      <c r="B2606" s="45" t="s">
        <v>7897</v>
      </c>
      <c r="C2606" s="146">
        <v>2552.1376953125</v>
      </c>
      <c r="D2606" s="112">
        <f t="shared" si="43"/>
        <v>4.8337070628868502E-2</v>
      </c>
      <c r="E2606" s="112">
        <v>4.9226381464417312E-3</v>
      </c>
    </row>
    <row r="2607" spans="2:5" x14ac:dyDescent="0.35">
      <c r="B2607" s="45" t="s">
        <v>7860</v>
      </c>
      <c r="C2607" s="146">
        <v>2434.462890625</v>
      </c>
      <c r="D2607" s="112">
        <f t="shared" si="43"/>
        <v>7.9920689689529673E-2</v>
      </c>
      <c r="E2607" s="112">
        <v>4.9148470425306751E-3</v>
      </c>
    </row>
    <row r="2608" spans="2:5" x14ac:dyDescent="0.35">
      <c r="B2608" s="45" t="s">
        <v>6936</v>
      </c>
      <c r="C2608" s="146">
        <v>2254.2978515625</v>
      </c>
      <c r="D2608" s="112">
        <f t="shared" si="43"/>
        <v>17.930737762658691</v>
      </c>
      <c r="E2608" s="112">
        <v>4.9022920786599943E-3</v>
      </c>
    </row>
    <row r="2609" spans="2:5" x14ac:dyDescent="0.35">
      <c r="B2609" s="45" t="s">
        <v>2438</v>
      </c>
      <c r="C2609" s="146">
        <v>119.0813522338867</v>
      </c>
      <c r="D2609" s="112">
        <f t="shared" si="43"/>
        <v>-0.95085343782545573</v>
      </c>
      <c r="E2609" s="112">
        <v>4.8964800686672871E-3</v>
      </c>
    </row>
    <row r="2610" spans="2:5" x14ac:dyDescent="0.35">
      <c r="B2610" s="45" t="s">
        <v>7147</v>
      </c>
      <c r="C2610" s="146">
        <v>2422.984375</v>
      </c>
      <c r="D2610" s="112">
        <f t="shared" si="43"/>
        <v>14.90143700318243</v>
      </c>
      <c r="E2610" s="112">
        <v>4.8933721174182505E-3</v>
      </c>
    </row>
    <row r="2611" spans="2:5" x14ac:dyDescent="0.35">
      <c r="B2611" s="45" t="s">
        <v>3235</v>
      </c>
      <c r="C2611" s="146">
        <v>152.37518310546881</v>
      </c>
      <c r="D2611" s="112">
        <f t="shared" si="43"/>
        <v>-0.54635166901696808</v>
      </c>
      <c r="E2611" s="112">
        <v>4.8885632977378295E-3</v>
      </c>
    </row>
    <row r="2612" spans="2:5" x14ac:dyDescent="0.35">
      <c r="B2612" s="45" t="s">
        <v>4606</v>
      </c>
      <c r="C2612" s="146">
        <v>335.88833618164063</v>
      </c>
      <c r="D2612" s="112">
        <f t="shared" si="43"/>
        <v>2.1395874694781041</v>
      </c>
      <c r="E2612" s="112">
        <v>4.884372536894597E-3</v>
      </c>
    </row>
    <row r="2613" spans="2:5" x14ac:dyDescent="0.35">
      <c r="B2613" s="45" t="s">
        <v>2908</v>
      </c>
      <c r="C2613" s="146">
        <v>106.98486328125</v>
      </c>
      <c r="D2613" s="112">
        <f t="shared" si="43"/>
        <v>-0.86332568703434975</v>
      </c>
      <c r="E2613" s="112">
        <v>4.8763596879955332E-3</v>
      </c>
    </row>
    <row r="2614" spans="2:5" x14ac:dyDescent="0.35">
      <c r="B2614" s="45" t="s">
        <v>5320</v>
      </c>
      <c r="C2614" s="146">
        <v>782.77227783203125</v>
      </c>
      <c r="D2614" s="112">
        <f t="shared" si="43"/>
        <v>2.1785333386618935</v>
      </c>
      <c r="E2614" s="112">
        <v>4.876238246321881E-3</v>
      </c>
    </row>
    <row r="2615" spans="2:5" x14ac:dyDescent="0.35">
      <c r="B2615" s="45" t="s">
        <v>4428</v>
      </c>
      <c r="C2615" s="146">
        <v>246.26838684082031</v>
      </c>
      <c r="D2615" s="112">
        <f t="shared" si="43"/>
        <v>-0.89955672872573211</v>
      </c>
      <c r="E2615" s="112">
        <v>4.8717408955584124E-3</v>
      </c>
    </row>
    <row r="2616" spans="2:5" x14ac:dyDescent="0.35">
      <c r="B2616" s="45" t="s">
        <v>7419</v>
      </c>
      <c r="C2616" s="146">
        <v>2451.815673828125</v>
      </c>
      <c r="D2616" s="112">
        <f t="shared" si="43"/>
        <v>25.567748073459448</v>
      </c>
      <c r="E2616" s="112">
        <v>4.8689325580797312E-3</v>
      </c>
    </row>
    <row r="2617" spans="2:5" x14ac:dyDescent="0.35">
      <c r="B2617" s="45" t="s">
        <v>2769</v>
      </c>
      <c r="C2617" s="146">
        <v>92.285415649414063</v>
      </c>
      <c r="D2617" s="112">
        <f t="shared" si="43"/>
        <v>-0.87453902348154888</v>
      </c>
      <c r="E2617" s="112">
        <v>4.8628045462603608E-3</v>
      </c>
    </row>
    <row r="2618" spans="2:5" x14ac:dyDescent="0.35">
      <c r="B2618" s="45" t="s">
        <v>5720</v>
      </c>
      <c r="C2618" s="146">
        <v>735.5706787109375</v>
      </c>
      <c r="D2618" s="112">
        <f t="shared" si="43"/>
        <v>6.9541098512348691</v>
      </c>
      <c r="E2618" s="112">
        <v>4.8579514258220427E-3</v>
      </c>
    </row>
    <row r="2619" spans="2:5" x14ac:dyDescent="0.35">
      <c r="B2619" s="45" t="s">
        <v>2778</v>
      </c>
      <c r="C2619" s="146">
        <v>92.476806640625</v>
      </c>
      <c r="D2619" s="112">
        <f t="shared" si="43"/>
        <v>-0.96019935156418124</v>
      </c>
      <c r="E2619" s="112">
        <v>4.8530248089546351E-3</v>
      </c>
    </row>
    <row r="2620" spans="2:5" x14ac:dyDescent="0.35">
      <c r="B2620" s="45" t="s">
        <v>7999</v>
      </c>
      <c r="C2620" s="146">
        <v>2323.5</v>
      </c>
      <c r="D2620" s="112">
        <f t="shared" si="43"/>
        <v>5.635916784126886</v>
      </c>
      <c r="E2620" s="112">
        <v>4.8436409355918763E-3</v>
      </c>
    </row>
    <row r="2621" spans="2:5" x14ac:dyDescent="0.35">
      <c r="B2621" s="45" t="s">
        <v>4649</v>
      </c>
      <c r="C2621" s="146">
        <v>350.1400146484375</v>
      </c>
      <c r="D2621" s="112">
        <f t="shared" si="43"/>
        <v>-6.6380365242629413E-2</v>
      </c>
      <c r="E2621" s="112">
        <v>4.8408165445872637E-3</v>
      </c>
    </row>
    <row r="2622" spans="2:5" x14ac:dyDescent="0.35">
      <c r="B2622" s="45" t="s">
        <v>4782</v>
      </c>
      <c r="C2622" s="146">
        <v>375.03497314453119</v>
      </c>
      <c r="D2622" s="112">
        <f t="shared" si="43"/>
        <v>-0.76024058456510091</v>
      </c>
      <c r="E2622" s="112">
        <v>4.8401665713949417E-3</v>
      </c>
    </row>
    <row r="2623" spans="2:5" x14ac:dyDescent="0.35">
      <c r="B2623" s="45" t="s">
        <v>6311</v>
      </c>
      <c r="C2623" s="146">
        <v>1564.213745117188</v>
      </c>
      <c r="D2623" s="112">
        <f t="shared" si="43"/>
        <v>12.628517538294032</v>
      </c>
      <c r="E2623" s="112">
        <v>4.8160292056020895E-3</v>
      </c>
    </row>
    <row r="2624" spans="2:5" x14ac:dyDescent="0.35">
      <c r="B2624" s="45" t="s">
        <v>2503</v>
      </c>
      <c r="C2624" s="146">
        <v>114.77504730224609</v>
      </c>
      <c r="D2624" s="112">
        <f t="shared" si="43"/>
        <v>-1.8589005754580991E-3</v>
      </c>
      <c r="E2624" s="112">
        <v>4.8128680851883647E-3</v>
      </c>
    </row>
    <row r="2625" spans="2:5" x14ac:dyDescent="0.35">
      <c r="B2625" s="45" t="s">
        <v>2505</v>
      </c>
      <c r="C2625" s="146">
        <v>114.9888000488281</v>
      </c>
      <c r="D2625" s="112">
        <f t="shared" si="43"/>
        <v>-0.84108300918305356</v>
      </c>
      <c r="E2625" s="112">
        <v>4.8042134035563532E-3</v>
      </c>
    </row>
    <row r="2626" spans="2:5" x14ac:dyDescent="0.35">
      <c r="B2626" s="45" t="s">
        <v>5364</v>
      </c>
      <c r="C2626" s="146">
        <v>723.5777587890625</v>
      </c>
      <c r="D2626" s="112">
        <f t="shared" si="43"/>
        <v>2.5730783805001649</v>
      </c>
      <c r="E2626" s="112">
        <v>4.8035229111955966E-3</v>
      </c>
    </row>
    <row r="2627" spans="2:5" x14ac:dyDescent="0.35">
      <c r="B2627" s="45" t="s">
        <v>3999</v>
      </c>
      <c r="C2627" s="146">
        <v>202.50822448730469</v>
      </c>
      <c r="D2627" s="112">
        <f t="shared" si="43"/>
        <v>-0.91206867495321575</v>
      </c>
      <c r="E2627" s="112">
        <v>4.8032512079484134E-3</v>
      </c>
    </row>
    <row r="2628" spans="2:5" x14ac:dyDescent="0.35">
      <c r="B2628" s="45" t="s">
        <v>7568</v>
      </c>
      <c r="C2628" s="146">
        <v>2303.027099609375</v>
      </c>
      <c r="D2628" s="112">
        <f t="shared" si="43"/>
        <v>-2.7684284110162809E-2</v>
      </c>
      <c r="E2628" s="112">
        <v>4.8019208961796178E-3</v>
      </c>
    </row>
    <row r="2629" spans="2:5" x14ac:dyDescent="0.35">
      <c r="B2629" s="45" t="s">
        <v>7988</v>
      </c>
      <c r="C2629" s="146">
        <v>2368.60009765625</v>
      </c>
      <c r="D2629" s="112">
        <f t="shared" si="43"/>
        <v>5.3950865773222203</v>
      </c>
      <c r="E2629" s="112">
        <v>4.7936404335725304E-3</v>
      </c>
    </row>
    <row r="2630" spans="2:5" x14ac:dyDescent="0.35">
      <c r="B2630" s="45" t="s">
        <v>4817</v>
      </c>
      <c r="C2630" s="146">
        <v>370.37811279296881</v>
      </c>
      <c r="D2630" s="112">
        <f t="shared" si="43"/>
        <v>0.89684408424725681</v>
      </c>
      <c r="E2630" s="112">
        <v>4.7917519409420061E-3</v>
      </c>
    </row>
    <row r="2631" spans="2:5" x14ac:dyDescent="0.35">
      <c r="B2631" s="45" t="s">
        <v>3112</v>
      </c>
      <c r="C2631" s="146">
        <v>195.26017761230469</v>
      </c>
      <c r="D2631" s="112">
        <f t="shared" si="43"/>
        <v>-0.89216506274270624</v>
      </c>
      <c r="E2631" s="112">
        <v>4.7889452393259481E-3</v>
      </c>
    </row>
    <row r="2632" spans="2:5" x14ac:dyDescent="0.35">
      <c r="B2632" s="45" t="s">
        <v>6425</v>
      </c>
      <c r="C2632" s="146">
        <v>1810.732055664062</v>
      </c>
      <c r="D2632" s="112">
        <f t="shared" si="43"/>
        <v>37.051404031325312</v>
      </c>
      <c r="E2632" s="112">
        <v>4.7887185796859346E-3</v>
      </c>
    </row>
    <row r="2633" spans="2:5" x14ac:dyDescent="0.35">
      <c r="B2633" s="45" t="s">
        <v>707</v>
      </c>
      <c r="C2633" s="146">
        <v>47.586471557617188</v>
      </c>
      <c r="D2633" s="112">
        <f t="shared" ref="D2633:D2696" si="44">(C2633-C2634)/C2634</f>
        <v>-0.90364476450114273</v>
      </c>
      <c r="E2633" s="112">
        <v>4.7871639921627535E-3</v>
      </c>
    </row>
    <row r="2634" spans="2:5" x14ac:dyDescent="0.35">
      <c r="B2634" s="45" t="s">
        <v>4957</v>
      </c>
      <c r="C2634" s="146">
        <v>493.86492919921881</v>
      </c>
      <c r="D2634" s="112">
        <f t="shared" si="44"/>
        <v>-0.36948543076979895</v>
      </c>
      <c r="E2634" s="112">
        <v>4.7848298095940229E-3</v>
      </c>
    </row>
    <row r="2635" spans="2:5" x14ac:dyDescent="0.35">
      <c r="B2635" s="45" t="s">
        <v>5800</v>
      </c>
      <c r="C2635" s="146">
        <v>783.2728271484375</v>
      </c>
      <c r="D2635" s="112">
        <f t="shared" si="44"/>
        <v>6.6671663343846435</v>
      </c>
      <c r="E2635" s="112">
        <v>4.7839652252917135E-3</v>
      </c>
    </row>
    <row r="2636" spans="2:5" x14ac:dyDescent="0.35">
      <c r="B2636" s="45" t="s">
        <v>1244</v>
      </c>
      <c r="C2636" s="146">
        <v>102.15936279296881</v>
      </c>
      <c r="D2636" s="112">
        <f t="shared" si="44"/>
        <v>-0.30060967603067362</v>
      </c>
      <c r="E2636" s="112">
        <v>4.7821247629636467E-3</v>
      </c>
    </row>
    <row r="2637" spans="2:5" x14ac:dyDescent="0.35">
      <c r="B2637" s="45" t="s">
        <v>3478</v>
      </c>
      <c r="C2637" s="146">
        <v>146.06916809082031</v>
      </c>
      <c r="D2637" s="112">
        <f t="shared" si="44"/>
        <v>3.6136335297774803E-2</v>
      </c>
      <c r="E2637" s="112">
        <v>4.7755442759122189E-3</v>
      </c>
    </row>
    <row r="2638" spans="2:5" x14ac:dyDescent="0.35">
      <c r="B2638" s="45" t="s">
        <v>3495</v>
      </c>
      <c r="C2638" s="146">
        <v>140.974853515625</v>
      </c>
      <c r="D2638" s="112">
        <f t="shared" si="44"/>
        <v>-0.93756591479737328</v>
      </c>
      <c r="E2638" s="112">
        <v>4.7736636971654339E-3</v>
      </c>
    </row>
    <row r="2639" spans="2:5" x14ac:dyDescent="0.35">
      <c r="B2639" s="45" t="s">
        <v>6938</v>
      </c>
      <c r="C2639" s="146">
        <v>2257.97900390625</v>
      </c>
      <c r="D2639" s="112">
        <f t="shared" si="44"/>
        <v>-1.2766797765012486E-2</v>
      </c>
      <c r="E2639" s="112">
        <v>4.7692601519514531E-3</v>
      </c>
    </row>
    <row r="2640" spans="2:5" x14ac:dyDescent="0.35">
      <c r="B2640" s="45" t="s">
        <v>7751</v>
      </c>
      <c r="C2640" s="146">
        <v>2287.178955078125</v>
      </c>
      <c r="D2640" s="112">
        <f t="shared" si="44"/>
        <v>11.658034623934263</v>
      </c>
      <c r="E2640" s="112">
        <v>4.766273999621401E-3</v>
      </c>
    </row>
    <row r="2641" spans="2:5" x14ac:dyDescent="0.35">
      <c r="B2641" s="45" t="s">
        <v>4092</v>
      </c>
      <c r="C2641" s="146">
        <v>180.68989562988281</v>
      </c>
      <c r="D2641" s="112">
        <f t="shared" si="44"/>
        <v>-0.92459718878398867</v>
      </c>
      <c r="E2641" s="112">
        <v>4.7619245601252585E-3</v>
      </c>
    </row>
    <row r="2642" spans="2:5" x14ac:dyDescent="0.35">
      <c r="B2642" s="45" t="s">
        <v>7415</v>
      </c>
      <c r="C2642" s="146">
        <v>2396.328369140625</v>
      </c>
      <c r="D2642" s="112">
        <f t="shared" si="44"/>
        <v>21.805705195549479</v>
      </c>
      <c r="E2642" s="112">
        <v>4.7612569300641248E-3</v>
      </c>
    </row>
    <row r="2643" spans="2:5" x14ac:dyDescent="0.35">
      <c r="B2643" s="45" t="s">
        <v>2275</v>
      </c>
      <c r="C2643" s="146">
        <v>105.07582855224609</v>
      </c>
      <c r="D2643" s="112">
        <f t="shared" si="44"/>
        <v>-0.89061475046834127</v>
      </c>
      <c r="E2643" s="112">
        <v>4.7603282584512954E-3</v>
      </c>
    </row>
    <row r="2644" spans="2:5" x14ac:dyDescent="0.35">
      <c r="B2644" s="45" t="s">
        <v>5869</v>
      </c>
      <c r="C2644" s="146">
        <v>960.603271484375</v>
      </c>
      <c r="D2644" s="112">
        <f t="shared" si="44"/>
        <v>4.7860752797079797</v>
      </c>
      <c r="E2644" s="112">
        <v>4.7599700816472763E-3</v>
      </c>
    </row>
    <row r="2645" spans="2:5" x14ac:dyDescent="0.35">
      <c r="B2645" s="45" t="s">
        <v>3626</v>
      </c>
      <c r="C2645" s="146">
        <v>166.01983642578119</v>
      </c>
      <c r="D2645" s="112">
        <f t="shared" si="44"/>
        <v>-0.26421115089469804</v>
      </c>
      <c r="E2645" s="112">
        <v>4.7566819010879209E-3</v>
      </c>
    </row>
    <row r="2646" spans="2:5" x14ac:dyDescent="0.35">
      <c r="B2646" s="45" t="s">
        <v>4227</v>
      </c>
      <c r="C2646" s="146">
        <v>225.6351623535156</v>
      </c>
      <c r="D2646" s="112">
        <f t="shared" si="44"/>
        <v>-0.82449847946106958</v>
      </c>
      <c r="E2646" s="112">
        <v>4.7523714294024546E-3</v>
      </c>
    </row>
    <row r="2647" spans="2:5" x14ac:dyDescent="0.35">
      <c r="B2647" s="45" t="s">
        <v>6066</v>
      </c>
      <c r="C2647" s="146">
        <v>1285.659301757812</v>
      </c>
      <c r="D2647" s="112">
        <f t="shared" si="44"/>
        <v>32.568426217222928</v>
      </c>
      <c r="E2647" s="112">
        <v>4.7496101536161957E-3</v>
      </c>
    </row>
    <row r="2648" spans="2:5" x14ac:dyDescent="0.35">
      <c r="B2648" s="45" t="s">
        <v>493</v>
      </c>
      <c r="C2648" s="146">
        <v>38.299659729003913</v>
      </c>
      <c r="D2648" s="112">
        <f t="shared" si="44"/>
        <v>-0.91971454725135304</v>
      </c>
      <c r="E2648" s="112">
        <v>4.7437995008921818E-3</v>
      </c>
    </row>
    <row r="2649" spans="2:5" x14ac:dyDescent="0.35">
      <c r="B2649" s="45" t="s">
        <v>4859</v>
      </c>
      <c r="C2649" s="146">
        <v>477.0435791015625</v>
      </c>
      <c r="D2649" s="112">
        <f t="shared" si="44"/>
        <v>1.8136550005858867</v>
      </c>
      <c r="E2649" s="112">
        <v>4.7346392252729883E-3</v>
      </c>
    </row>
    <row r="2650" spans="2:5" x14ac:dyDescent="0.35">
      <c r="B2650" s="45" t="s">
        <v>3871</v>
      </c>
      <c r="C2650" s="146">
        <v>169.5458679199219</v>
      </c>
      <c r="D2650" s="112">
        <f t="shared" si="44"/>
        <v>-0.92675471357223405</v>
      </c>
      <c r="E2650" s="112">
        <v>4.7281556883316186E-3</v>
      </c>
    </row>
    <row r="2651" spans="2:5" x14ac:dyDescent="0.35">
      <c r="B2651" s="45" t="s">
        <v>6854</v>
      </c>
      <c r="C2651" s="146">
        <v>2314.768310546875</v>
      </c>
      <c r="D2651" s="112">
        <f t="shared" si="44"/>
        <v>1.5791587091089743E-2</v>
      </c>
      <c r="E2651" s="112">
        <v>4.7239970871210228E-3</v>
      </c>
    </row>
    <row r="2652" spans="2:5" x14ac:dyDescent="0.35">
      <c r="B2652" s="45" t="s">
        <v>6849</v>
      </c>
      <c r="C2652" s="146">
        <v>2278.78271484375</v>
      </c>
      <c r="D2652" s="112">
        <f t="shared" si="44"/>
        <v>18.537476800094815</v>
      </c>
      <c r="E2652" s="112">
        <v>4.716646020979807E-3</v>
      </c>
    </row>
    <row r="2653" spans="2:5" x14ac:dyDescent="0.35">
      <c r="B2653" s="45" t="s">
        <v>1262</v>
      </c>
      <c r="C2653" s="146">
        <v>116.63648986816411</v>
      </c>
      <c r="D2653" s="112">
        <f t="shared" si="44"/>
        <v>0.42271086378546213</v>
      </c>
      <c r="E2653" s="112">
        <v>4.7060462652564646E-3</v>
      </c>
    </row>
    <row r="2654" spans="2:5" x14ac:dyDescent="0.35">
      <c r="B2654" s="45" t="s">
        <v>2740</v>
      </c>
      <c r="C2654" s="146">
        <v>81.981864929199219</v>
      </c>
      <c r="D2654" s="112">
        <f t="shared" si="44"/>
        <v>2.1596411154277927E-2</v>
      </c>
      <c r="E2654" s="112">
        <v>4.6911962606563801E-3</v>
      </c>
    </row>
    <row r="2655" spans="2:5" x14ac:dyDescent="0.35">
      <c r="B2655" s="45" t="s">
        <v>2641</v>
      </c>
      <c r="C2655" s="146">
        <v>80.248779296875</v>
      </c>
      <c r="D2655" s="112">
        <f t="shared" si="44"/>
        <v>-0.58221839434645839</v>
      </c>
      <c r="E2655" s="112">
        <v>4.6875180587648089E-3</v>
      </c>
    </row>
    <row r="2656" spans="2:5" x14ac:dyDescent="0.35">
      <c r="B2656" s="45" t="s">
        <v>4031</v>
      </c>
      <c r="C2656" s="146">
        <v>192.08308410644531</v>
      </c>
      <c r="D2656" s="112">
        <f t="shared" si="44"/>
        <v>-0.92528236978893141</v>
      </c>
      <c r="E2656" s="112">
        <v>4.6738194838782275E-3</v>
      </c>
    </row>
    <row r="2657" spans="2:5" x14ac:dyDescent="0.35">
      <c r="B2657" s="45" t="s">
        <v>6903</v>
      </c>
      <c r="C2657" s="146">
        <v>2570.78662109375</v>
      </c>
      <c r="D2657" s="112">
        <f t="shared" si="44"/>
        <v>0.57403188844731168</v>
      </c>
      <c r="E2657" s="112">
        <v>4.6697843087080068E-3</v>
      </c>
    </row>
    <row r="2658" spans="2:5" x14ac:dyDescent="0.35">
      <c r="B2658" s="45" t="s">
        <v>6262</v>
      </c>
      <c r="C2658" s="146">
        <v>1633.249389648438</v>
      </c>
      <c r="D2658" s="112">
        <f t="shared" si="44"/>
        <v>-0.32066837571165763</v>
      </c>
      <c r="E2658" s="112">
        <v>4.6665903756823186E-3</v>
      </c>
    </row>
    <row r="2659" spans="2:5" x14ac:dyDescent="0.35">
      <c r="B2659" s="45" t="s">
        <v>7413</v>
      </c>
      <c r="C2659" s="146">
        <v>2404.200439453125</v>
      </c>
      <c r="D2659" s="112">
        <f t="shared" si="44"/>
        <v>25.90747426709892</v>
      </c>
      <c r="E2659" s="112">
        <v>4.6653314120684653E-3</v>
      </c>
    </row>
    <row r="2660" spans="2:5" x14ac:dyDescent="0.35">
      <c r="B2660" s="45" t="s">
        <v>2791</v>
      </c>
      <c r="C2660" s="146">
        <v>89.350654602050781</v>
      </c>
      <c r="D2660" s="112">
        <f t="shared" si="44"/>
        <v>-0.88683722969724232</v>
      </c>
      <c r="E2660" s="112">
        <v>4.6629441006885725E-3</v>
      </c>
    </row>
    <row r="2661" spans="2:5" x14ac:dyDescent="0.35">
      <c r="B2661" s="45" t="s">
        <v>5642</v>
      </c>
      <c r="C2661" s="146">
        <v>789.576416015625</v>
      </c>
      <c r="D2661" s="112">
        <f t="shared" si="44"/>
        <v>7.9637871741315553</v>
      </c>
      <c r="E2661" s="112">
        <v>4.6510197505834454E-3</v>
      </c>
    </row>
    <row r="2662" spans="2:5" x14ac:dyDescent="0.35">
      <c r="B2662" s="45" t="s">
        <v>1124</v>
      </c>
      <c r="C2662" s="146">
        <v>88.085136413574219</v>
      </c>
      <c r="D2662" s="112">
        <f t="shared" si="44"/>
        <v>-0.95338170558354118</v>
      </c>
      <c r="E2662" s="112">
        <v>4.6451861937997123E-3</v>
      </c>
    </row>
    <row r="2663" spans="2:5" x14ac:dyDescent="0.35">
      <c r="B2663" s="45" t="s">
        <v>6445</v>
      </c>
      <c r="C2663" s="146">
        <v>1889.497192382812</v>
      </c>
      <c r="D2663" s="112">
        <f t="shared" si="44"/>
        <v>54.630282385366222</v>
      </c>
      <c r="E2663" s="112">
        <v>4.6362351319946512E-3</v>
      </c>
    </row>
    <row r="2664" spans="2:5" x14ac:dyDescent="0.35">
      <c r="B2664" s="45" t="s">
        <v>445</v>
      </c>
      <c r="C2664" s="146">
        <v>33.965263366699219</v>
      </c>
      <c r="D2664" s="112">
        <f t="shared" si="44"/>
        <v>-0.97824386110553352</v>
      </c>
      <c r="E2664" s="112">
        <v>4.6301634909419803E-3</v>
      </c>
    </row>
    <row r="2665" spans="2:5" x14ac:dyDescent="0.35">
      <c r="B2665" s="45" t="s">
        <v>6374</v>
      </c>
      <c r="C2665" s="146">
        <v>1561.1806640625</v>
      </c>
      <c r="D2665" s="112">
        <f t="shared" si="44"/>
        <v>2.1110857310914342</v>
      </c>
      <c r="E2665" s="112">
        <v>4.6279432882728117E-3</v>
      </c>
    </row>
    <row r="2666" spans="2:5" x14ac:dyDescent="0.35">
      <c r="B2666" s="45" t="s">
        <v>4907</v>
      </c>
      <c r="C2666" s="146">
        <v>501.81216430664063</v>
      </c>
      <c r="D2666" s="112">
        <f t="shared" si="44"/>
        <v>8.5405140871339075E-2</v>
      </c>
      <c r="E2666" s="112">
        <v>4.6273003388453667E-3</v>
      </c>
    </row>
    <row r="2667" spans="2:5" x14ac:dyDescent="0.35">
      <c r="B2667" s="45" t="s">
        <v>5008</v>
      </c>
      <c r="C2667" s="146">
        <v>462.32705688476563</v>
      </c>
      <c r="D2667" s="112">
        <f t="shared" si="44"/>
        <v>-0.77608026937649721</v>
      </c>
      <c r="E2667" s="112">
        <v>4.6233328872622784E-3</v>
      </c>
    </row>
    <row r="2668" spans="2:5" x14ac:dyDescent="0.35">
      <c r="B2668" s="45" t="s">
        <v>8026</v>
      </c>
      <c r="C2668" s="146">
        <v>2064.699951171875</v>
      </c>
      <c r="D2668" s="112">
        <f t="shared" si="44"/>
        <v>8.9598517918980196</v>
      </c>
      <c r="E2668" s="112">
        <v>4.6224212853757125E-3</v>
      </c>
    </row>
    <row r="2669" spans="2:5" x14ac:dyDescent="0.35">
      <c r="B2669" s="45" t="s">
        <v>4285</v>
      </c>
      <c r="C2669" s="146">
        <v>207.3022766113281</v>
      </c>
      <c r="D2669" s="112">
        <f t="shared" si="44"/>
        <v>-0.71773268180922523</v>
      </c>
      <c r="E2669" s="112">
        <v>4.6174315639526077E-3</v>
      </c>
    </row>
    <row r="2670" spans="2:5" x14ac:dyDescent="0.35">
      <c r="B2670" s="45" t="s">
        <v>5404</v>
      </c>
      <c r="C2670" s="146">
        <v>734.41827392578125</v>
      </c>
      <c r="D2670" s="112">
        <f t="shared" si="44"/>
        <v>5.7757431446509695E-2</v>
      </c>
      <c r="E2670" s="112">
        <v>4.6160187572934107E-3</v>
      </c>
    </row>
    <row r="2671" spans="2:5" x14ac:dyDescent="0.35">
      <c r="B2671" s="45" t="s">
        <v>5472</v>
      </c>
      <c r="C2671" s="146">
        <v>694.31634521484375</v>
      </c>
      <c r="D2671" s="112">
        <f t="shared" si="44"/>
        <v>-6.1027328752330167E-3</v>
      </c>
      <c r="E2671" s="112">
        <v>4.6154799929632546E-3</v>
      </c>
    </row>
    <row r="2672" spans="2:5" x14ac:dyDescent="0.35">
      <c r="B2672" s="45" t="s">
        <v>5708</v>
      </c>
      <c r="C2672" s="146">
        <v>698.57958984375</v>
      </c>
      <c r="D2672" s="112">
        <f t="shared" si="44"/>
        <v>-0.7119496932588214</v>
      </c>
      <c r="E2672" s="112">
        <v>4.6146947152331799E-3</v>
      </c>
    </row>
    <row r="2673" spans="2:5" x14ac:dyDescent="0.35">
      <c r="B2673" s="45" t="s">
        <v>7941</v>
      </c>
      <c r="C2673" s="146">
        <v>2425.199951171875</v>
      </c>
      <c r="D2673" s="112">
        <f t="shared" si="44"/>
        <v>0.53445476610214049</v>
      </c>
      <c r="E2673" s="112">
        <v>4.5979259627226682E-3</v>
      </c>
    </row>
    <row r="2674" spans="2:5" x14ac:dyDescent="0.35">
      <c r="B2674" s="45" t="s">
        <v>6151</v>
      </c>
      <c r="C2674" s="146">
        <v>1580.496215820312</v>
      </c>
      <c r="D2674" s="112">
        <f t="shared" si="44"/>
        <v>-0.2053137459146081</v>
      </c>
      <c r="E2674" s="112">
        <v>4.5971594428875174E-3</v>
      </c>
    </row>
    <row r="2675" spans="2:5" x14ac:dyDescent="0.35">
      <c r="B2675" s="45" t="s">
        <v>6684</v>
      </c>
      <c r="C2675" s="146">
        <v>1988.830444335938</v>
      </c>
      <c r="D2675" s="112">
        <f t="shared" si="44"/>
        <v>10.047550239064124</v>
      </c>
      <c r="E2675" s="112">
        <v>4.5919891853671785E-3</v>
      </c>
    </row>
    <row r="2676" spans="2:5" x14ac:dyDescent="0.35">
      <c r="B2676" s="45" t="s">
        <v>3615</v>
      </c>
      <c r="C2676" s="146">
        <v>180.0245666503906</v>
      </c>
      <c r="D2676" s="112">
        <f t="shared" si="44"/>
        <v>0.42383039193353911</v>
      </c>
      <c r="E2676" s="112">
        <v>4.5854830756564382E-3</v>
      </c>
    </row>
    <row r="2677" spans="2:5" x14ac:dyDescent="0.35">
      <c r="B2677" s="45" t="s">
        <v>1448</v>
      </c>
      <c r="C2677" s="146">
        <v>126.4368057250977</v>
      </c>
      <c r="D2677" s="112">
        <f t="shared" si="44"/>
        <v>-0.14031561604837167</v>
      </c>
      <c r="E2677" s="112">
        <v>4.5821797211503318E-3</v>
      </c>
    </row>
    <row r="2678" spans="2:5" x14ac:dyDescent="0.35">
      <c r="B2678" s="45" t="s">
        <v>3513</v>
      </c>
      <c r="C2678" s="146">
        <v>147.0735168457031</v>
      </c>
      <c r="D2678" s="112">
        <f t="shared" si="44"/>
        <v>-0.93996891635492508</v>
      </c>
      <c r="E2678" s="112">
        <v>4.5749144190315328E-3</v>
      </c>
    </row>
    <row r="2679" spans="2:5" x14ac:dyDescent="0.35">
      <c r="B2679" s="45" t="s">
        <v>6889</v>
      </c>
      <c r="C2679" s="146">
        <v>2449.9560546875</v>
      </c>
      <c r="D2679" s="112">
        <f t="shared" si="44"/>
        <v>-1.0374333175085584E-2</v>
      </c>
      <c r="E2679" s="112">
        <v>4.5574885532228713E-3</v>
      </c>
    </row>
    <row r="2680" spans="2:5" x14ac:dyDescent="0.35">
      <c r="B2680" s="45" t="s">
        <v>7871</v>
      </c>
      <c r="C2680" s="146">
        <v>2475.63916015625</v>
      </c>
      <c r="D2680" s="112">
        <f t="shared" si="44"/>
        <v>19.87731853697203</v>
      </c>
      <c r="E2680" s="112">
        <v>4.5495009358752581E-3</v>
      </c>
    </row>
    <row r="2681" spans="2:5" x14ac:dyDescent="0.35">
      <c r="B2681" s="45" t="s">
        <v>1799</v>
      </c>
      <c r="C2681" s="146">
        <v>118.580322265625</v>
      </c>
      <c r="D2681" s="112">
        <f t="shared" si="44"/>
        <v>-0.29849956892361251</v>
      </c>
      <c r="E2681" s="112">
        <v>4.543290849788194E-3</v>
      </c>
    </row>
    <row r="2682" spans="2:5" x14ac:dyDescent="0.35">
      <c r="B2682" s="45" t="s">
        <v>3865</v>
      </c>
      <c r="C2682" s="146">
        <v>169.03813171386719</v>
      </c>
      <c r="D2682" s="112">
        <f t="shared" si="44"/>
        <v>-0.93065924598885708</v>
      </c>
      <c r="E2682" s="112">
        <v>4.5258638082416383E-3</v>
      </c>
    </row>
    <row r="2683" spans="2:5" x14ac:dyDescent="0.35">
      <c r="B2683" s="45" t="s">
        <v>7381</v>
      </c>
      <c r="C2683" s="146">
        <v>2437.7890625</v>
      </c>
      <c r="D2683" s="112">
        <f t="shared" si="44"/>
        <v>-3.5941796203688937E-3</v>
      </c>
      <c r="E2683" s="112">
        <v>4.5218242303301454E-3</v>
      </c>
    </row>
    <row r="2684" spans="2:5" x14ac:dyDescent="0.35">
      <c r="B2684" s="45" t="s">
        <v>7174</v>
      </c>
      <c r="C2684" s="146">
        <v>2446.58251953125</v>
      </c>
      <c r="D2684" s="112">
        <f t="shared" si="44"/>
        <v>3.8842875245243644</v>
      </c>
      <c r="E2684" s="112">
        <v>4.5163733570058014E-3</v>
      </c>
    </row>
    <row r="2685" spans="2:5" x14ac:dyDescent="0.35">
      <c r="B2685" s="45" t="s">
        <v>5076</v>
      </c>
      <c r="C2685" s="146">
        <v>500.90878295898438</v>
      </c>
      <c r="D2685" s="112">
        <f t="shared" si="44"/>
        <v>1.5160825505087685</v>
      </c>
      <c r="E2685" s="112">
        <v>4.5125337483791356E-3</v>
      </c>
    </row>
    <row r="2686" spans="2:5" x14ac:dyDescent="0.35">
      <c r="B2686" s="45" t="s">
        <v>4142</v>
      </c>
      <c r="C2686" s="146">
        <v>199.08280944824219</v>
      </c>
      <c r="D2686" s="112">
        <f t="shared" si="44"/>
        <v>-0.85720376428696632</v>
      </c>
      <c r="E2686" s="112">
        <v>4.5085930040895308E-3</v>
      </c>
    </row>
    <row r="2687" spans="2:5" x14ac:dyDescent="0.35">
      <c r="B2687" s="45" t="s">
        <v>6089</v>
      </c>
      <c r="C2687" s="146">
        <v>1394.174072265625</v>
      </c>
      <c r="D2687" s="112">
        <f t="shared" si="44"/>
        <v>-0.20032468525897998</v>
      </c>
      <c r="E2687" s="112">
        <v>4.5059553158258488E-3</v>
      </c>
    </row>
    <row r="2688" spans="2:5" x14ac:dyDescent="0.35">
      <c r="B2688" s="45" t="s">
        <v>6484</v>
      </c>
      <c r="C2688" s="146">
        <v>1743.425170898438</v>
      </c>
      <c r="D2688" s="112">
        <f t="shared" si="44"/>
        <v>-0.30518000245583038</v>
      </c>
      <c r="E2688" s="112">
        <v>4.5036237597330985E-3</v>
      </c>
    </row>
    <row r="2689" spans="2:5" x14ac:dyDescent="0.35">
      <c r="B2689" s="45" t="s">
        <v>7910</v>
      </c>
      <c r="C2689" s="146">
        <v>2509.17529296875</v>
      </c>
      <c r="D2689" s="112">
        <f t="shared" si="44"/>
        <v>15.61775180912657</v>
      </c>
      <c r="E2689" s="112">
        <v>4.488323936518995E-3</v>
      </c>
    </row>
    <row r="2690" spans="2:5" x14ac:dyDescent="0.35">
      <c r="B2690" s="45" t="s">
        <v>3182</v>
      </c>
      <c r="C2690" s="146">
        <v>150.99366760253909</v>
      </c>
      <c r="D2690" s="112">
        <f t="shared" si="44"/>
        <v>-0.9379608087433251</v>
      </c>
      <c r="E2690" s="112">
        <v>4.4836489939302469E-3</v>
      </c>
    </row>
    <row r="2691" spans="2:5" x14ac:dyDescent="0.35">
      <c r="B2691" s="45" t="s">
        <v>7148</v>
      </c>
      <c r="C2691" s="146">
        <v>2433.84326171875</v>
      </c>
      <c r="D2691" s="112">
        <f t="shared" si="44"/>
        <v>26.568604761599001</v>
      </c>
      <c r="E2691" s="112">
        <v>4.4816164853518714E-3</v>
      </c>
    </row>
    <row r="2692" spans="2:5" x14ac:dyDescent="0.35">
      <c r="B2692" s="45" t="s">
        <v>1171</v>
      </c>
      <c r="C2692" s="146">
        <v>88.283149719238281</v>
      </c>
      <c r="D2692" s="112">
        <f t="shared" si="44"/>
        <v>-0.86997329358902309</v>
      </c>
      <c r="E2692" s="112">
        <v>4.4752144008257016E-3</v>
      </c>
    </row>
    <row r="2693" spans="2:5" x14ac:dyDescent="0.35">
      <c r="B2693" s="45" t="s">
        <v>5468</v>
      </c>
      <c r="C2693" s="146">
        <v>678.961669921875</v>
      </c>
      <c r="D2693" s="112">
        <f t="shared" si="44"/>
        <v>8.4597159178966876</v>
      </c>
      <c r="E2693" s="112">
        <v>4.4676887625139617E-3</v>
      </c>
    </row>
    <row r="2694" spans="2:5" x14ac:dyDescent="0.35">
      <c r="B2694" s="45" t="s">
        <v>2695</v>
      </c>
      <c r="C2694" s="146">
        <v>71.774002075195313</v>
      </c>
      <c r="D2694" s="112">
        <f t="shared" si="44"/>
        <v>-0.70142092551508073</v>
      </c>
      <c r="E2694" s="112">
        <v>4.4642442448021517E-3</v>
      </c>
    </row>
    <row r="2695" spans="2:5" x14ac:dyDescent="0.35">
      <c r="B2695" s="45" t="s">
        <v>4378</v>
      </c>
      <c r="C2695" s="146">
        <v>240.38523864746091</v>
      </c>
      <c r="D2695" s="112">
        <f t="shared" si="44"/>
        <v>1.1686494244447931</v>
      </c>
      <c r="E2695" s="112">
        <v>4.4592085832463584E-3</v>
      </c>
    </row>
    <row r="2696" spans="2:5" x14ac:dyDescent="0.35">
      <c r="B2696" s="45" t="s">
        <v>1247</v>
      </c>
      <c r="C2696" s="146">
        <v>110.84559631347661</v>
      </c>
      <c r="D2696" s="112">
        <f t="shared" si="44"/>
        <v>-0.95447819453245319</v>
      </c>
      <c r="E2696" s="112">
        <v>4.4556579486081096E-3</v>
      </c>
    </row>
    <row r="2697" spans="2:5" x14ac:dyDescent="0.35">
      <c r="B2697" s="45" t="s">
        <v>7992</v>
      </c>
      <c r="C2697" s="146">
        <v>2435</v>
      </c>
      <c r="D2697" s="112">
        <f t="shared" ref="D2697:D2760" si="45">(C2697-C2698)/C2698</f>
        <v>9.9171116429421904E-2</v>
      </c>
      <c r="E2697" s="112">
        <v>4.4550981955527973E-3</v>
      </c>
    </row>
    <row r="2698" spans="2:5" x14ac:dyDescent="0.35">
      <c r="B2698" s="45" t="s">
        <v>7774</v>
      </c>
      <c r="C2698" s="146">
        <v>2215.3056640625</v>
      </c>
      <c r="D2698" s="112">
        <f t="shared" si="45"/>
        <v>3.9056663039454342</v>
      </c>
      <c r="E2698" s="112">
        <v>4.4518980370668636E-3</v>
      </c>
    </row>
    <row r="2699" spans="2:5" x14ac:dyDescent="0.35">
      <c r="B2699" s="45" t="s">
        <v>4711</v>
      </c>
      <c r="C2699" s="146">
        <v>451.58099365234381</v>
      </c>
      <c r="D2699" s="112">
        <f t="shared" si="45"/>
        <v>3.8199995993487303</v>
      </c>
      <c r="E2699" s="112">
        <v>4.4500184600047054E-3</v>
      </c>
    </row>
    <row r="2700" spans="2:5" x14ac:dyDescent="0.35">
      <c r="B2700" s="45" t="s">
        <v>2823</v>
      </c>
      <c r="C2700" s="146">
        <v>93.689010620117188</v>
      </c>
      <c r="D2700" s="112">
        <f t="shared" si="45"/>
        <v>-0.8627764003773245</v>
      </c>
      <c r="E2700" s="112">
        <v>4.4462264904077068E-3</v>
      </c>
    </row>
    <row r="2701" spans="2:5" x14ac:dyDescent="0.35">
      <c r="B2701" s="45" t="s">
        <v>5461</v>
      </c>
      <c r="C2701" s="146">
        <v>682.7470703125</v>
      </c>
      <c r="D2701" s="112">
        <f t="shared" si="45"/>
        <v>5.1073668928921716</v>
      </c>
      <c r="E2701" s="112">
        <v>4.4424474352889121E-3</v>
      </c>
    </row>
    <row r="2702" spans="2:5" x14ac:dyDescent="0.35">
      <c r="B2702" s="45" t="s">
        <v>3001</v>
      </c>
      <c r="C2702" s="146">
        <v>111.7907409667969</v>
      </c>
      <c r="D2702" s="112">
        <f t="shared" si="45"/>
        <v>-0.53700722732830486</v>
      </c>
      <c r="E2702" s="112">
        <v>4.4407488283918356E-3</v>
      </c>
    </row>
    <row r="2703" spans="2:5" x14ac:dyDescent="0.35">
      <c r="B2703" s="45" t="s">
        <v>4379</v>
      </c>
      <c r="C2703" s="146">
        <v>241.45245361328119</v>
      </c>
      <c r="D2703" s="112">
        <f t="shared" si="45"/>
        <v>-0.887934588215191</v>
      </c>
      <c r="E2703" s="112">
        <v>4.4396027469283074E-3</v>
      </c>
    </row>
    <row r="2704" spans="2:5" x14ac:dyDescent="0.35">
      <c r="B2704" s="45" t="s">
        <v>7544</v>
      </c>
      <c r="C2704" s="146">
        <v>2154.567138671875</v>
      </c>
      <c r="D2704" s="112">
        <f t="shared" si="45"/>
        <v>5.9852553535000936</v>
      </c>
      <c r="E2704" s="112">
        <v>4.436196596226097E-3</v>
      </c>
    </row>
    <row r="2705" spans="2:5" x14ac:dyDescent="0.35">
      <c r="B2705" s="45" t="s">
        <v>4495</v>
      </c>
      <c r="C2705" s="146">
        <v>308.44500732421881</v>
      </c>
      <c r="D2705" s="112">
        <f t="shared" si="45"/>
        <v>-0.87149711634325755</v>
      </c>
      <c r="E2705" s="112">
        <v>4.4302903062508961E-3</v>
      </c>
    </row>
    <row r="2706" spans="2:5" x14ac:dyDescent="0.35">
      <c r="B2706" s="45" t="s">
        <v>7590</v>
      </c>
      <c r="C2706" s="146">
        <v>2400.29638671875</v>
      </c>
      <c r="D2706" s="112">
        <f t="shared" si="45"/>
        <v>40.695807215055794</v>
      </c>
      <c r="E2706" s="112">
        <v>4.427131222237206E-3</v>
      </c>
    </row>
    <row r="2707" spans="2:5" x14ac:dyDescent="0.35">
      <c r="B2707" s="45" t="s">
        <v>795</v>
      </c>
      <c r="C2707" s="146">
        <v>57.566852569580078</v>
      </c>
      <c r="D2707" s="112">
        <f t="shared" si="45"/>
        <v>-0.86590876133317074</v>
      </c>
      <c r="E2707" s="112">
        <v>4.4259609161367034E-3</v>
      </c>
    </row>
    <row r="2708" spans="2:5" x14ac:dyDescent="0.35">
      <c r="B2708" s="45" t="s">
        <v>4761</v>
      </c>
      <c r="C2708" s="146">
        <v>429.31106567382813</v>
      </c>
      <c r="D2708" s="112">
        <f t="shared" si="45"/>
        <v>2.8585331725390035</v>
      </c>
      <c r="E2708" s="112">
        <v>4.4142300640304328E-3</v>
      </c>
    </row>
    <row r="2709" spans="2:5" x14ac:dyDescent="0.35">
      <c r="B2709" s="45" t="s">
        <v>2488</v>
      </c>
      <c r="C2709" s="146">
        <v>111.2627639770508</v>
      </c>
      <c r="D2709" s="112">
        <f t="shared" si="45"/>
        <v>-9.9633301157019988E-2</v>
      </c>
      <c r="E2709" s="112">
        <v>4.4117595403718492E-3</v>
      </c>
    </row>
    <row r="2710" spans="2:5" x14ac:dyDescent="0.35">
      <c r="B2710" s="45" t="s">
        <v>1966</v>
      </c>
      <c r="C2710" s="146">
        <v>123.5749435424805</v>
      </c>
      <c r="D2710" s="112">
        <f t="shared" si="45"/>
        <v>-1.3485955837013498E-2</v>
      </c>
      <c r="E2710" s="112">
        <v>4.4077517644497948E-3</v>
      </c>
    </row>
    <row r="2711" spans="2:5" x14ac:dyDescent="0.35">
      <c r="B2711" s="45" t="s">
        <v>1327</v>
      </c>
      <c r="C2711" s="146">
        <v>125.2642517089844</v>
      </c>
      <c r="D2711" s="112">
        <f t="shared" si="45"/>
        <v>-0.82176051151036411</v>
      </c>
      <c r="E2711" s="112">
        <v>4.4049446277307225E-3</v>
      </c>
    </row>
    <row r="2712" spans="2:5" x14ac:dyDescent="0.35">
      <c r="B2712" s="45" t="s">
        <v>5739</v>
      </c>
      <c r="C2712" s="146">
        <v>702.78619384765625</v>
      </c>
      <c r="D2712" s="112">
        <f t="shared" si="45"/>
        <v>5.4667044260153128</v>
      </c>
      <c r="E2712" s="112">
        <v>4.400470272074272E-3</v>
      </c>
    </row>
    <row r="2713" spans="2:5" x14ac:dyDescent="0.35">
      <c r="B2713" s="45" t="s">
        <v>1717</v>
      </c>
      <c r="C2713" s="146">
        <v>108.6776428222656</v>
      </c>
      <c r="D2713" s="112">
        <f t="shared" si="45"/>
        <v>-0.84269474666609423</v>
      </c>
      <c r="E2713" s="112">
        <v>4.3921633331112271E-3</v>
      </c>
    </row>
    <row r="2714" spans="2:5" x14ac:dyDescent="0.35">
      <c r="B2714" s="45" t="s">
        <v>5452</v>
      </c>
      <c r="C2714" s="146">
        <v>690.87103271484375</v>
      </c>
      <c r="D2714" s="112">
        <f t="shared" si="45"/>
        <v>-0.5180051774529989</v>
      </c>
      <c r="E2714" s="112">
        <v>4.3904249179573781E-3</v>
      </c>
    </row>
    <row r="2715" spans="2:5" x14ac:dyDescent="0.35">
      <c r="B2715" s="45" t="s">
        <v>6109</v>
      </c>
      <c r="C2715" s="146">
        <v>1433.357788085938</v>
      </c>
      <c r="D2715" s="112">
        <f t="shared" si="45"/>
        <v>1.5688798024017212</v>
      </c>
      <c r="E2715" s="112">
        <v>4.3840403243096439E-3</v>
      </c>
    </row>
    <row r="2716" spans="2:5" x14ac:dyDescent="0.35">
      <c r="B2716" s="45" t="s">
        <v>4895</v>
      </c>
      <c r="C2716" s="146">
        <v>557.969970703125</v>
      </c>
      <c r="D2716" s="112">
        <f t="shared" si="45"/>
        <v>1.8174567249020301</v>
      </c>
      <c r="E2716" s="112">
        <v>4.3794061450118374E-3</v>
      </c>
    </row>
    <row r="2717" spans="2:5" x14ac:dyDescent="0.35">
      <c r="B2717" s="45" t="s">
        <v>4021</v>
      </c>
      <c r="C2717" s="146">
        <v>198.04029846191409</v>
      </c>
      <c r="D2717" s="112">
        <f t="shared" si="45"/>
        <v>0.57888514053957985</v>
      </c>
      <c r="E2717" s="112">
        <v>4.3429960087121473E-3</v>
      </c>
    </row>
    <row r="2718" spans="2:5" x14ac:dyDescent="0.35">
      <c r="B2718" s="45" t="s">
        <v>1913</v>
      </c>
      <c r="C2718" s="146">
        <v>125.4304656982422</v>
      </c>
      <c r="D2718" s="112">
        <f t="shared" si="45"/>
        <v>-0.27254737723335265</v>
      </c>
      <c r="E2718" s="112">
        <v>4.342877278071311E-3</v>
      </c>
    </row>
    <row r="2719" spans="2:5" x14ac:dyDescent="0.35">
      <c r="B2719" s="45" t="s">
        <v>4113</v>
      </c>
      <c r="C2719" s="146">
        <v>172.42424011230469</v>
      </c>
      <c r="D2719" s="112">
        <f t="shared" si="45"/>
        <v>-6.4754530186073315E-4</v>
      </c>
      <c r="E2719" s="112">
        <v>4.3373170583213601E-3</v>
      </c>
    </row>
    <row r="2720" spans="2:5" x14ac:dyDescent="0.35">
      <c r="B2720" s="45" t="s">
        <v>4111</v>
      </c>
      <c r="C2720" s="146">
        <v>172.53596496582031</v>
      </c>
      <c r="D2720" s="112">
        <f t="shared" si="45"/>
        <v>-0.62080297640023296</v>
      </c>
      <c r="E2720" s="112">
        <v>4.3347638951287777E-3</v>
      </c>
    </row>
    <row r="2721" spans="2:5" x14ac:dyDescent="0.35">
      <c r="B2721" s="45" t="s">
        <v>5058</v>
      </c>
      <c r="C2721" s="146">
        <v>455.00347900390619</v>
      </c>
      <c r="D2721" s="112">
        <f t="shared" si="45"/>
        <v>-0.81656608626489424</v>
      </c>
      <c r="E2721" s="112">
        <v>4.3347332916407301E-3</v>
      </c>
    </row>
    <row r="2722" spans="2:5" x14ac:dyDescent="0.35">
      <c r="B2722" s="45" t="s">
        <v>6891</v>
      </c>
      <c r="C2722" s="146">
        <v>2480.476318359375</v>
      </c>
      <c r="D2722" s="112">
        <f t="shared" si="45"/>
        <v>2.1028293915533514</v>
      </c>
      <c r="E2722" s="112">
        <v>4.331760609951751E-3</v>
      </c>
    </row>
    <row r="2723" spans="2:5" x14ac:dyDescent="0.35">
      <c r="B2723" s="45" t="s">
        <v>5644</v>
      </c>
      <c r="C2723" s="146">
        <v>799.42401123046875</v>
      </c>
      <c r="D2723" s="112">
        <f t="shared" si="45"/>
        <v>-0.69312625517568871</v>
      </c>
      <c r="E2723" s="112">
        <v>4.3221599896207429E-3</v>
      </c>
    </row>
    <row r="2724" spans="2:5" x14ac:dyDescent="0.35">
      <c r="B2724" s="45" t="s">
        <v>6907</v>
      </c>
      <c r="C2724" s="146">
        <v>2605.058349609375</v>
      </c>
      <c r="D2724" s="112">
        <f t="shared" si="45"/>
        <v>0.33032802888682927</v>
      </c>
      <c r="E2724" s="112">
        <v>4.320992476665295E-3</v>
      </c>
    </row>
    <row r="2725" spans="2:5" x14ac:dyDescent="0.35">
      <c r="B2725" s="45" t="s">
        <v>6703</v>
      </c>
      <c r="C2725" s="146">
        <v>1958.20751953125</v>
      </c>
      <c r="D2725" s="112">
        <f t="shared" si="45"/>
        <v>20.07258537061152</v>
      </c>
      <c r="E2725" s="112">
        <v>4.3154866808416811E-3</v>
      </c>
    </row>
    <row r="2726" spans="2:5" x14ac:dyDescent="0.35">
      <c r="B2726" s="45" t="s">
        <v>1139</v>
      </c>
      <c r="C2726" s="146">
        <v>92.926780700683594</v>
      </c>
      <c r="D2726" s="112">
        <f t="shared" si="45"/>
        <v>0.96854045790497145</v>
      </c>
      <c r="E2726" s="112">
        <v>4.3101706769209918E-3</v>
      </c>
    </row>
    <row r="2727" spans="2:5" x14ac:dyDescent="0.35">
      <c r="B2727" s="45" t="s">
        <v>553</v>
      </c>
      <c r="C2727" s="146">
        <v>47.205928802490227</v>
      </c>
      <c r="D2727" s="112">
        <f t="shared" si="45"/>
        <v>-0.45333681967889228</v>
      </c>
      <c r="E2727" s="112">
        <v>4.306471645767712E-3</v>
      </c>
    </row>
    <row r="2728" spans="2:5" x14ac:dyDescent="0.35">
      <c r="B2728" s="45" t="s">
        <v>1094</v>
      </c>
      <c r="C2728" s="146">
        <v>86.352859497070313</v>
      </c>
      <c r="D2728" s="112">
        <f t="shared" si="45"/>
        <v>-0.16111798046484796</v>
      </c>
      <c r="E2728" s="112">
        <v>4.2943931718456467E-3</v>
      </c>
    </row>
    <row r="2729" spans="2:5" x14ac:dyDescent="0.35">
      <c r="B2729" s="45" t="s">
        <v>2206</v>
      </c>
      <c r="C2729" s="146">
        <v>102.9380264282227</v>
      </c>
      <c r="D2729" s="112">
        <f t="shared" si="45"/>
        <v>-0.21646487920162458</v>
      </c>
      <c r="E2729" s="112">
        <v>4.2858374208790346E-3</v>
      </c>
    </row>
    <row r="2730" spans="2:5" x14ac:dyDescent="0.35">
      <c r="B2730" s="45" t="s">
        <v>1346</v>
      </c>
      <c r="C2730" s="146">
        <v>131.37640380859381</v>
      </c>
      <c r="D2730" s="112">
        <f t="shared" si="45"/>
        <v>2.0066900628253048</v>
      </c>
      <c r="E2730" s="112">
        <v>4.28406995043686E-3</v>
      </c>
    </row>
    <row r="2731" spans="2:5" x14ac:dyDescent="0.35">
      <c r="B2731" s="45" t="s">
        <v>691</v>
      </c>
      <c r="C2731" s="146">
        <v>43.694694519042969</v>
      </c>
      <c r="D2731" s="112">
        <f t="shared" si="45"/>
        <v>-0.93759558726681069</v>
      </c>
      <c r="E2731" s="112">
        <v>4.2800455850807231E-3</v>
      </c>
    </row>
    <row r="2732" spans="2:5" x14ac:dyDescent="0.35">
      <c r="B2732" s="45" t="s">
        <v>5591</v>
      </c>
      <c r="C2732" s="146">
        <v>700.18597412109375</v>
      </c>
      <c r="D2732" s="112">
        <f t="shared" si="45"/>
        <v>-0.70299403712189101</v>
      </c>
      <c r="E2732" s="112">
        <v>4.2703946558655965E-3</v>
      </c>
    </row>
    <row r="2733" spans="2:5" x14ac:dyDescent="0.35">
      <c r="B2733" s="45" t="s">
        <v>7722</v>
      </c>
      <c r="C2733" s="146">
        <v>2357.481201171875</v>
      </c>
      <c r="D2733" s="112">
        <f t="shared" si="45"/>
        <v>0.20258651717241863</v>
      </c>
      <c r="E2733" s="112">
        <v>4.2662561509240245E-3</v>
      </c>
    </row>
    <row r="2734" spans="2:5" x14ac:dyDescent="0.35">
      <c r="B2734" s="45" t="s">
        <v>6436</v>
      </c>
      <c r="C2734" s="146">
        <v>1960.34228515625</v>
      </c>
      <c r="D2734" s="112">
        <f t="shared" si="45"/>
        <v>2.3448170679954465</v>
      </c>
      <c r="E2734" s="112">
        <v>4.2587646993419185E-3</v>
      </c>
    </row>
    <row r="2735" spans="2:5" x14ac:dyDescent="0.35">
      <c r="B2735" s="45" t="s">
        <v>5154</v>
      </c>
      <c r="C2735" s="146">
        <v>586.08355712890625</v>
      </c>
      <c r="D2735" s="112">
        <f t="shared" si="45"/>
        <v>2.3321608900759836</v>
      </c>
      <c r="E2735" s="112">
        <v>4.2564633421651021E-3</v>
      </c>
    </row>
    <row r="2736" spans="2:5" x14ac:dyDescent="0.35">
      <c r="B2736" s="45" t="s">
        <v>4054</v>
      </c>
      <c r="C2736" s="146">
        <v>175.8869323730469</v>
      </c>
      <c r="D2736" s="112">
        <f t="shared" si="45"/>
        <v>5.2369384664431778E-2</v>
      </c>
      <c r="E2736" s="112">
        <v>4.2520900635297301E-3</v>
      </c>
    </row>
    <row r="2737" spans="2:5" x14ac:dyDescent="0.35">
      <c r="B2737" s="45" t="s">
        <v>3242</v>
      </c>
      <c r="C2737" s="146">
        <v>167.13421630859381</v>
      </c>
      <c r="D2737" s="112">
        <f t="shared" si="45"/>
        <v>-0.83504987278129272</v>
      </c>
      <c r="E2737" s="112">
        <v>4.2515144260943157E-3</v>
      </c>
    </row>
    <row r="2738" spans="2:5" x14ac:dyDescent="0.35">
      <c r="B2738" s="45" t="s">
        <v>5876</v>
      </c>
      <c r="C2738" s="146">
        <v>1013.240905761719</v>
      </c>
      <c r="D2738" s="112">
        <f t="shared" si="45"/>
        <v>-0.48466288273335217</v>
      </c>
      <c r="E2738" s="112">
        <v>4.250096880456064E-3</v>
      </c>
    </row>
    <row r="2739" spans="2:5" x14ac:dyDescent="0.35">
      <c r="B2739" s="45" t="s">
        <v>6523</v>
      </c>
      <c r="C2739" s="146">
        <v>1966.171020507812</v>
      </c>
      <c r="D2739" s="112">
        <f t="shared" si="45"/>
        <v>11.407988143487218</v>
      </c>
      <c r="E2739" s="112">
        <v>4.2463363923169739E-3</v>
      </c>
    </row>
    <row r="2740" spans="2:5" x14ac:dyDescent="0.35">
      <c r="B2740" s="45" t="s">
        <v>3577</v>
      </c>
      <c r="C2740" s="146">
        <v>158.46009826660159</v>
      </c>
      <c r="D2740" s="112">
        <f t="shared" si="45"/>
        <v>-0.92679984904396395</v>
      </c>
      <c r="E2740" s="112">
        <v>4.2447760582062545E-3</v>
      </c>
    </row>
    <row r="2741" spans="2:5" x14ac:dyDescent="0.35">
      <c r="B2741" s="45" t="s">
        <v>6826</v>
      </c>
      <c r="C2741" s="146">
        <v>2164.7509765625</v>
      </c>
      <c r="D2741" s="112">
        <f t="shared" si="45"/>
        <v>11.928896732769978</v>
      </c>
      <c r="E2741" s="112">
        <v>4.2445966817689605E-3</v>
      </c>
    </row>
    <row r="2742" spans="2:5" x14ac:dyDescent="0.35">
      <c r="B2742" s="45" t="s">
        <v>4067</v>
      </c>
      <c r="C2742" s="146">
        <v>167.4350891113281</v>
      </c>
      <c r="D2742" s="112">
        <f t="shared" si="45"/>
        <v>-0.6581066299737921</v>
      </c>
      <c r="E2742" s="112">
        <v>4.2430150684598829E-3</v>
      </c>
    </row>
    <row r="2743" spans="2:5" x14ac:dyDescent="0.35">
      <c r="B2743" s="45" t="s">
        <v>4952</v>
      </c>
      <c r="C2743" s="146">
        <v>489.72897338867188</v>
      </c>
      <c r="D2743" s="112">
        <f t="shared" si="45"/>
        <v>-0.78808834478956946</v>
      </c>
      <c r="E2743" s="112">
        <v>4.240197020191132E-3</v>
      </c>
    </row>
    <row r="2744" spans="2:5" x14ac:dyDescent="0.35">
      <c r="B2744" s="45" t="s">
        <v>7509</v>
      </c>
      <c r="C2744" s="146">
        <v>2311.00537109375</v>
      </c>
      <c r="D2744" s="112">
        <f t="shared" si="45"/>
        <v>9.2335800701000075</v>
      </c>
      <c r="E2744" s="112">
        <v>4.2396945018069862E-3</v>
      </c>
    </row>
    <row r="2745" spans="2:5" x14ac:dyDescent="0.35">
      <c r="B2745" s="45" t="s">
        <v>4262</v>
      </c>
      <c r="C2745" s="146">
        <v>225.82569885253909</v>
      </c>
      <c r="D2745" s="112">
        <f t="shared" si="45"/>
        <v>3.9024031847688661</v>
      </c>
      <c r="E2745" s="112">
        <v>4.237557543758548E-3</v>
      </c>
    </row>
    <row r="2746" spans="2:5" x14ac:dyDescent="0.35">
      <c r="B2746" s="45" t="s">
        <v>549</v>
      </c>
      <c r="C2746" s="146">
        <v>46.064285278320313</v>
      </c>
      <c r="D2746" s="112">
        <f t="shared" si="45"/>
        <v>-0.71177780092481424</v>
      </c>
      <c r="E2746" s="112">
        <v>4.2362545851037754E-3</v>
      </c>
    </row>
    <row r="2747" spans="2:5" x14ac:dyDescent="0.35">
      <c r="B2747" s="45" t="s">
        <v>3228</v>
      </c>
      <c r="C2747" s="146">
        <v>159.82212829589841</v>
      </c>
      <c r="D2747" s="112">
        <f t="shared" si="45"/>
        <v>0.76022963762968909</v>
      </c>
      <c r="E2747" s="112">
        <v>4.2347339652644058E-3</v>
      </c>
    </row>
    <row r="2748" spans="2:5" x14ac:dyDescent="0.35">
      <c r="B2748" s="45" t="s">
        <v>1213</v>
      </c>
      <c r="C2748" s="146">
        <v>90.796180725097656</v>
      </c>
      <c r="D2748" s="112">
        <f t="shared" si="45"/>
        <v>-0.8435436531938566</v>
      </c>
      <c r="E2748" s="112">
        <v>4.2292799667733184E-3</v>
      </c>
    </row>
    <row r="2749" spans="2:5" x14ac:dyDescent="0.35">
      <c r="B2749" s="45" t="s">
        <v>5158</v>
      </c>
      <c r="C2749" s="146">
        <v>580.32916259765625</v>
      </c>
      <c r="D2749" s="112">
        <f t="shared" si="45"/>
        <v>5.9542791567195614</v>
      </c>
      <c r="E2749" s="112">
        <v>4.2266158081430321E-3</v>
      </c>
    </row>
    <row r="2750" spans="2:5" x14ac:dyDescent="0.35">
      <c r="B2750" s="45" t="s">
        <v>2837</v>
      </c>
      <c r="C2750" s="146">
        <v>83.44921875</v>
      </c>
      <c r="D2750" s="112">
        <f t="shared" si="45"/>
        <v>-0.95335953261832818</v>
      </c>
      <c r="E2750" s="112">
        <v>4.2228779820087676E-3</v>
      </c>
    </row>
    <row r="2751" spans="2:5" x14ac:dyDescent="0.35">
      <c r="B2751" s="45" t="s">
        <v>6418</v>
      </c>
      <c r="C2751" s="146">
        <v>1789.202026367188</v>
      </c>
      <c r="D2751" s="112">
        <f t="shared" si="45"/>
        <v>12.145590682569413</v>
      </c>
      <c r="E2751" s="112">
        <v>4.2128981827676687E-3</v>
      </c>
    </row>
    <row r="2752" spans="2:5" x14ac:dyDescent="0.35">
      <c r="B2752" s="45" t="s">
        <v>2053</v>
      </c>
      <c r="C2752" s="146">
        <v>136.10662841796881</v>
      </c>
      <c r="D2752" s="112">
        <f t="shared" si="45"/>
        <v>1.8903591820241963</v>
      </c>
      <c r="E2752" s="112">
        <v>4.2123427858121714E-3</v>
      </c>
    </row>
    <row r="2753" spans="2:5" x14ac:dyDescent="0.35">
      <c r="B2753" s="45" t="s">
        <v>709</v>
      </c>
      <c r="C2753" s="146">
        <v>47.089866638183587</v>
      </c>
      <c r="D2753" s="112">
        <f t="shared" si="45"/>
        <v>-0.72499998663353438</v>
      </c>
      <c r="E2753" s="112">
        <v>4.2012804204386448E-3</v>
      </c>
    </row>
    <row r="2754" spans="2:5" x14ac:dyDescent="0.35">
      <c r="B2754" s="45" t="s">
        <v>3673</v>
      </c>
      <c r="C2754" s="146">
        <v>171.2358703613281</v>
      </c>
      <c r="D2754" s="112">
        <f t="shared" si="45"/>
        <v>2.5238697990124028</v>
      </c>
      <c r="E2754" s="112">
        <v>4.1902279556668212E-3</v>
      </c>
    </row>
    <row r="2755" spans="2:5" x14ac:dyDescent="0.35">
      <c r="B2755" s="45" t="s">
        <v>730</v>
      </c>
      <c r="C2755" s="146">
        <v>48.593132019042969</v>
      </c>
      <c r="D2755" s="112">
        <f t="shared" si="45"/>
        <v>-0.52094835873340872</v>
      </c>
      <c r="E2755" s="112">
        <v>4.1825442453616345E-3</v>
      </c>
    </row>
    <row r="2756" spans="2:5" x14ac:dyDescent="0.35">
      <c r="B2756" s="45" t="s">
        <v>2918</v>
      </c>
      <c r="C2756" s="146">
        <v>101.4361038208008</v>
      </c>
      <c r="D2756" s="112">
        <f t="shared" si="45"/>
        <v>-0.75591132491240454</v>
      </c>
      <c r="E2756" s="112">
        <v>4.1760884570641553E-3</v>
      </c>
    </row>
    <row r="2757" spans="2:5" x14ac:dyDescent="0.35">
      <c r="B2757" s="45" t="s">
        <v>4693</v>
      </c>
      <c r="C2757" s="146">
        <v>415.57070922851563</v>
      </c>
      <c r="D2757" s="112">
        <f t="shared" si="45"/>
        <v>-0.81848844322842729</v>
      </c>
      <c r="E2757" s="112">
        <v>4.1709006655920051E-3</v>
      </c>
    </row>
    <row r="2758" spans="2:5" x14ac:dyDescent="0.35">
      <c r="B2758" s="45" t="s">
        <v>7959</v>
      </c>
      <c r="C2758" s="146">
        <v>2289.5</v>
      </c>
      <c r="D2758" s="112">
        <f t="shared" si="45"/>
        <v>5.7879719651553172</v>
      </c>
      <c r="E2758" s="112">
        <v>4.1666666666666666E-3</v>
      </c>
    </row>
    <row r="2759" spans="2:5" x14ac:dyDescent="0.35">
      <c r="B2759" s="45" t="s">
        <v>4602</v>
      </c>
      <c r="C2759" s="146">
        <v>337.28778076171881</v>
      </c>
      <c r="D2759" s="112">
        <f t="shared" si="45"/>
        <v>5.8042162022550373E-2</v>
      </c>
      <c r="E2759" s="112">
        <v>4.1663982619551121E-3</v>
      </c>
    </row>
    <row r="2760" spans="2:5" x14ac:dyDescent="0.35">
      <c r="B2760" s="45" t="s">
        <v>4574</v>
      </c>
      <c r="C2760" s="146">
        <v>318.78482055664063</v>
      </c>
      <c r="D2760" s="112">
        <f t="shared" si="45"/>
        <v>1.570778894293041</v>
      </c>
      <c r="E2760" s="112">
        <v>4.1629837055707523E-3</v>
      </c>
    </row>
    <row r="2761" spans="2:5" x14ac:dyDescent="0.35">
      <c r="B2761" s="45" t="s">
        <v>1991</v>
      </c>
      <c r="C2761" s="146">
        <v>124.0032043457031</v>
      </c>
      <c r="D2761" s="112">
        <f t="shared" ref="D2761:D2824" si="46">(C2761-C2762)/C2762</f>
        <v>0.43190883200922964</v>
      </c>
      <c r="E2761" s="112">
        <v>4.1610658892372388E-3</v>
      </c>
    </row>
    <row r="2762" spans="2:5" x14ac:dyDescent="0.35">
      <c r="B2762" s="45" t="s">
        <v>1052</v>
      </c>
      <c r="C2762" s="146">
        <v>86.599929809570313</v>
      </c>
      <c r="D2762" s="112">
        <f t="shared" si="46"/>
        <v>-0.88897867974563705</v>
      </c>
      <c r="E2762" s="112">
        <v>4.1559299098855541E-3</v>
      </c>
    </row>
    <row r="2763" spans="2:5" x14ac:dyDescent="0.35">
      <c r="B2763" s="45" t="s">
        <v>5634</v>
      </c>
      <c r="C2763" s="146">
        <v>780.02972412109375</v>
      </c>
      <c r="D2763" s="112">
        <f t="shared" si="46"/>
        <v>2.9365225308807394</v>
      </c>
      <c r="E2763" s="112">
        <v>4.152143266503561E-3</v>
      </c>
    </row>
    <row r="2764" spans="2:5" x14ac:dyDescent="0.35">
      <c r="B2764" s="45" t="s">
        <v>4015</v>
      </c>
      <c r="C2764" s="146">
        <v>198.1519775390625</v>
      </c>
      <c r="D2764" s="112">
        <f t="shared" si="46"/>
        <v>-0.90441739669906174</v>
      </c>
      <c r="E2764" s="112">
        <v>4.1509677317583538E-3</v>
      </c>
    </row>
    <row r="2765" spans="2:5" x14ac:dyDescent="0.35">
      <c r="B2765" s="45" t="s">
        <v>7093</v>
      </c>
      <c r="C2765" s="146">
        <v>2073.0966796875</v>
      </c>
      <c r="D2765" s="112">
        <f t="shared" si="46"/>
        <v>15.649098669119509</v>
      </c>
      <c r="E2765" s="112">
        <v>4.1443373140068098E-3</v>
      </c>
    </row>
    <row r="2766" spans="2:5" x14ac:dyDescent="0.35">
      <c r="B2766" s="45" t="s">
        <v>1992</v>
      </c>
      <c r="C2766" s="146">
        <v>124.5170516967773</v>
      </c>
      <c r="D2766" s="112">
        <f t="shared" si="46"/>
        <v>-0.9506824918402359</v>
      </c>
      <c r="E2766" s="112">
        <v>4.1438231680019496E-3</v>
      </c>
    </row>
    <row r="2767" spans="2:5" x14ac:dyDescent="0.35">
      <c r="B2767" s="45" t="s">
        <v>7326</v>
      </c>
      <c r="C2767" s="146">
        <v>2524.80419921875</v>
      </c>
      <c r="D2767" s="112">
        <f t="shared" si="46"/>
        <v>2.2236537227408202</v>
      </c>
      <c r="E2767" s="112">
        <v>4.1408096668476557E-3</v>
      </c>
    </row>
    <row r="2768" spans="2:5" x14ac:dyDescent="0.35">
      <c r="B2768" s="45" t="s">
        <v>5652</v>
      </c>
      <c r="C2768" s="146">
        <v>783.21197509765625</v>
      </c>
      <c r="D2768" s="112">
        <f t="shared" si="46"/>
        <v>3.4445408479583812</v>
      </c>
      <c r="E2768" s="112">
        <v>4.1351244485124811E-3</v>
      </c>
    </row>
    <row r="2769" spans="2:5" x14ac:dyDescent="0.35">
      <c r="B2769" s="45" t="s">
        <v>3681</v>
      </c>
      <c r="C2769" s="146">
        <v>176.2188720703125</v>
      </c>
      <c r="D2769" s="112">
        <f t="shared" si="46"/>
        <v>0.4113372665871709</v>
      </c>
      <c r="E2769" s="112">
        <v>4.1329794439616601E-3</v>
      </c>
    </row>
    <row r="2770" spans="2:5" x14ac:dyDescent="0.35">
      <c r="B2770" s="45" t="s">
        <v>1997</v>
      </c>
      <c r="C2770" s="146">
        <v>124.859504699707</v>
      </c>
      <c r="D2770" s="112">
        <f t="shared" si="46"/>
        <v>-0.81428742390538922</v>
      </c>
      <c r="E2770" s="112">
        <v>4.1318564215784654E-3</v>
      </c>
    </row>
    <row r="2771" spans="2:5" x14ac:dyDescent="0.35">
      <c r="B2771" s="45" t="s">
        <v>5449</v>
      </c>
      <c r="C2771" s="146">
        <v>672.32659912109375</v>
      </c>
      <c r="D2771" s="112">
        <f t="shared" si="46"/>
        <v>-0.52199029694978805</v>
      </c>
      <c r="E2771" s="112">
        <v>4.1291320718804623E-3</v>
      </c>
    </row>
    <row r="2772" spans="2:5" x14ac:dyDescent="0.35">
      <c r="B2772" s="45" t="s">
        <v>6188</v>
      </c>
      <c r="C2772" s="146">
        <v>1406.512451171875</v>
      </c>
      <c r="D2772" s="112">
        <f t="shared" si="46"/>
        <v>10.073240152154163</v>
      </c>
      <c r="E2772" s="112">
        <v>4.1182079764745536E-3</v>
      </c>
    </row>
    <row r="2773" spans="2:5" x14ac:dyDescent="0.35">
      <c r="B2773" s="45" t="s">
        <v>1428</v>
      </c>
      <c r="C2773" s="146">
        <v>127.0190505981445</v>
      </c>
      <c r="D2773" s="112">
        <f t="shared" si="46"/>
        <v>-0.92746642898459564</v>
      </c>
      <c r="E2773" s="112">
        <v>4.1010472271790829E-3</v>
      </c>
    </row>
    <row r="2774" spans="2:5" x14ac:dyDescent="0.35">
      <c r="B2774" s="45" t="s">
        <v>6422</v>
      </c>
      <c r="C2774" s="146">
        <v>1751.176025390625</v>
      </c>
      <c r="D2774" s="112">
        <f t="shared" si="46"/>
        <v>1.4965381967820357</v>
      </c>
      <c r="E2774" s="112">
        <v>4.0978259530563537E-3</v>
      </c>
    </row>
    <row r="2775" spans="2:5" x14ac:dyDescent="0.35">
      <c r="B2775" s="45" t="s">
        <v>5709</v>
      </c>
      <c r="C2775" s="146">
        <v>701.44171142578125</v>
      </c>
      <c r="D2775" s="112">
        <f t="shared" si="46"/>
        <v>-0.72022804230877313</v>
      </c>
      <c r="E2775" s="112">
        <v>4.0970586940156893E-3</v>
      </c>
    </row>
    <row r="2776" spans="2:5" x14ac:dyDescent="0.35">
      <c r="B2776" s="45" t="s">
        <v>7850</v>
      </c>
      <c r="C2776" s="146">
        <v>2507.19091796875</v>
      </c>
      <c r="D2776" s="112">
        <f t="shared" si="46"/>
        <v>0.5870891546438658</v>
      </c>
      <c r="E2776" s="112">
        <v>4.0927510328674531E-3</v>
      </c>
    </row>
    <row r="2777" spans="2:5" x14ac:dyDescent="0.35">
      <c r="B2777" s="45" t="s">
        <v>6156</v>
      </c>
      <c r="C2777" s="146">
        <v>1579.74169921875</v>
      </c>
      <c r="D2777" s="112">
        <f t="shared" si="46"/>
        <v>9.7641425856910991E-2</v>
      </c>
      <c r="E2777" s="112">
        <v>4.0894478558740795E-3</v>
      </c>
    </row>
    <row r="2778" spans="2:5" x14ac:dyDescent="0.35">
      <c r="B2778" s="45" t="s">
        <v>6110</v>
      </c>
      <c r="C2778" s="146">
        <v>1439.214721679688</v>
      </c>
      <c r="D2778" s="112">
        <f t="shared" si="46"/>
        <v>6.2211718524865631</v>
      </c>
      <c r="E2778" s="112">
        <v>4.0861630239377774E-3</v>
      </c>
    </row>
    <row r="2779" spans="2:5" x14ac:dyDescent="0.35">
      <c r="B2779" s="45" t="s">
        <v>3902</v>
      </c>
      <c r="C2779" s="146">
        <v>199.30487060546881</v>
      </c>
      <c r="D2779" s="112">
        <f t="shared" si="46"/>
        <v>-0.91100144756391066</v>
      </c>
      <c r="E2779" s="112">
        <v>4.0826272904678045E-3</v>
      </c>
    </row>
    <row r="2780" spans="2:5" x14ac:dyDescent="0.35">
      <c r="B2780" s="45" t="s">
        <v>6842</v>
      </c>
      <c r="C2780" s="146">
        <v>2239.4169921875</v>
      </c>
      <c r="D2780" s="112">
        <f t="shared" si="46"/>
        <v>0.18926550247855131</v>
      </c>
      <c r="E2780" s="112">
        <v>4.0697400123671755E-3</v>
      </c>
    </row>
    <row r="2781" spans="2:5" x14ac:dyDescent="0.35">
      <c r="B2781" s="45" t="s">
        <v>6662</v>
      </c>
      <c r="C2781" s="146">
        <v>1883.025268554688</v>
      </c>
      <c r="D2781" s="112">
        <f t="shared" si="46"/>
        <v>14.421573392094114</v>
      </c>
      <c r="E2781" s="112">
        <v>4.0680207859737621E-3</v>
      </c>
    </row>
    <row r="2782" spans="2:5" x14ac:dyDescent="0.35">
      <c r="B2782" s="45" t="s">
        <v>2970</v>
      </c>
      <c r="C2782" s="146">
        <v>122.1033172607422</v>
      </c>
      <c r="D2782" s="112">
        <f t="shared" si="46"/>
        <v>-0.17551150061783868</v>
      </c>
      <c r="E2782" s="112">
        <v>4.0642316994761191E-3</v>
      </c>
    </row>
    <row r="2783" spans="2:5" x14ac:dyDescent="0.35">
      <c r="B2783" s="45" t="s">
        <v>3507</v>
      </c>
      <c r="C2783" s="146">
        <v>148.09584045410159</v>
      </c>
      <c r="D2783" s="112">
        <f t="shared" si="46"/>
        <v>-0.85145969911434216</v>
      </c>
      <c r="E2783" s="112">
        <v>4.0629669880056646E-3</v>
      </c>
    </row>
    <row r="2784" spans="2:5" x14ac:dyDescent="0.35">
      <c r="B2784" s="45" t="s">
        <v>5874</v>
      </c>
      <c r="C2784" s="146">
        <v>997.0078125</v>
      </c>
      <c r="D2784" s="112">
        <f t="shared" si="46"/>
        <v>-0.16919168004387822</v>
      </c>
      <c r="E2784" s="112">
        <v>4.0541473336530003E-3</v>
      </c>
    </row>
    <row r="2785" spans="2:5" x14ac:dyDescent="0.35">
      <c r="B2785" s="45" t="s">
        <v>6004</v>
      </c>
      <c r="C2785" s="146">
        <v>1200.045532226562</v>
      </c>
      <c r="D2785" s="112">
        <f t="shared" si="46"/>
        <v>6.0105178915938575</v>
      </c>
      <c r="E2785" s="112">
        <v>4.0535858950853931E-3</v>
      </c>
    </row>
    <row r="2786" spans="2:5" x14ac:dyDescent="0.35">
      <c r="B2786" s="45" t="s">
        <v>3748</v>
      </c>
      <c r="C2786" s="146">
        <v>171.17787170410159</v>
      </c>
      <c r="D2786" s="112">
        <f t="shared" si="46"/>
        <v>-0.13159949135970231</v>
      </c>
      <c r="E2786" s="112">
        <v>4.0417414814119387E-3</v>
      </c>
    </row>
    <row r="2787" spans="2:5" x14ac:dyDescent="0.35">
      <c r="B2787" s="45" t="s">
        <v>4168</v>
      </c>
      <c r="C2787" s="146">
        <v>197.11857604980469</v>
      </c>
      <c r="D2787" s="112">
        <f t="shared" si="46"/>
        <v>2.5986147477495711</v>
      </c>
      <c r="E2787" s="112">
        <v>4.0353813431873295E-3</v>
      </c>
    </row>
    <row r="2788" spans="2:5" x14ac:dyDescent="0.35">
      <c r="B2788" s="45" t="s">
        <v>762</v>
      </c>
      <c r="C2788" s="146">
        <v>54.776237487792969</v>
      </c>
      <c r="D2788" s="112">
        <f t="shared" si="46"/>
        <v>-0.76158488054323714</v>
      </c>
      <c r="E2788" s="112">
        <v>4.0066539136351881E-3</v>
      </c>
    </row>
    <row r="2789" spans="2:5" x14ac:dyDescent="0.35">
      <c r="B2789" s="45" t="s">
        <v>4355</v>
      </c>
      <c r="C2789" s="146">
        <v>229.75152587890619</v>
      </c>
      <c r="D2789" s="112">
        <f t="shared" si="46"/>
        <v>-0.50344947216964986</v>
      </c>
      <c r="E2789" s="112">
        <v>3.9977886304367908E-3</v>
      </c>
    </row>
    <row r="2790" spans="2:5" x14ac:dyDescent="0.35">
      <c r="B2790" s="45" t="s">
        <v>4992</v>
      </c>
      <c r="C2790" s="146">
        <v>462.69515991210938</v>
      </c>
      <c r="D2790" s="112">
        <f t="shared" si="46"/>
        <v>1.2464108250201913</v>
      </c>
      <c r="E2790" s="112">
        <v>3.9946306506253677E-3</v>
      </c>
    </row>
    <row r="2791" spans="2:5" x14ac:dyDescent="0.35">
      <c r="B2791" s="45" t="s">
        <v>3989</v>
      </c>
      <c r="C2791" s="146">
        <v>205.9708557128906</v>
      </c>
      <c r="D2791" s="112">
        <f t="shared" si="46"/>
        <v>1.3849119075046463</v>
      </c>
      <c r="E2791" s="112">
        <v>3.9927633117397545E-3</v>
      </c>
    </row>
    <row r="2792" spans="2:5" x14ac:dyDescent="0.35">
      <c r="B2792" s="45" t="s">
        <v>2623</v>
      </c>
      <c r="C2792" s="146">
        <v>86.3641357421875</v>
      </c>
      <c r="D2792" s="112">
        <f t="shared" si="46"/>
        <v>-0.83439328233546683</v>
      </c>
      <c r="E2792" s="112">
        <v>3.9898234446584394E-3</v>
      </c>
    </row>
    <row r="2793" spans="2:5" x14ac:dyDescent="0.35">
      <c r="B2793" s="45" t="s">
        <v>5135</v>
      </c>
      <c r="C2793" s="146">
        <v>521.50140380859375</v>
      </c>
      <c r="D2793" s="112">
        <f t="shared" si="46"/>
        <v>-0.27376845342635547</v>
      </c>
      <c r="E2793" s="112">
        <v>3.9849049970353805E-3</v>
      </c>
    </row>
    <row r="2794" spans="2:5" x14ac:dyDescent="0.35">
      <c r="B2794" s="45" t="s">
        <v>5547</v>
      </c>
      <c r="C2794" s="146">
        <v>718.09246826171875</v>
      </c>
      <c r="D2794" s="112">
        <f t="shared" si="46"/>
        <v>15.740381558438624</v>
      </c>
      <c r="E2794" s="112">
        <v>3.9842000768355234E-3</v>
      </c>
    </row>
    <row r="2795" spans="2:5" x14ac:dyDescent="0.35">
      <c r="B2795" s="45" t="s">
        <v>637</v>
      </c>
      <c r="C2795" s="146">
        <v>42.895824432373047</v>
      </c>
      <c r="D2795" s="112">
        <f t="shared" si="46"/>
        <v>-0.98415374194175931</v>
      </c>
      <c r="E2795" s="112">
        <v>3.9791738000225889E-3</v>
      </c>
    </row>
    <row r="2796" spans="2:5" x14ac:dyDescent="0.35">
      <c r="B2796" s="45" t="s">
        <v>7634</v>
      </c>
      <c r="C2796" s="146">
        <v>2707.000244140625</v>
      </c>
      <c r="D2796" s="112">
        <f t="shared" si="46"/>
        <v>0.13258228757071697</v>
      </c>
      <c r="E2796" s="112">
        <v>3.9777459916263604E-3</v>
      </c>
    </row>
    <row r="2797" spans="2:5" x14ac:dyDescent="0.35">
      <c r="B2797" s="45" t="s">
        <v>7438</v>
      </c>
      <c r="C2797" s="146">
        <v>2390.113525390625</v>
      </c>
      <c r="D2797" s="112">
        <f t="shared" si="46"/>
        <v>6.3796934344589795</v>
      </c>
      <c r="E2797" s="112">
        <v>3.9772858959204902E-3</v>
      </c>
    </row>
    <row r="2798" spans="2:5" x14ac:dyDescent="0.35">
      <c r="B2798" s="45" t="s">
        <v>4580</v>
      </c>
      <c r="C2798" s="146">
        <v>323.8770751953125</v>
      </c>
      <c r="D2798" s="112">
        <f t="shared" si="46"/>
        <v>-0.8720198512899402</v>
      </c>
      <c r="E2798" s="112">
        <v>3.9764369104617614E-3</v>
      </c>
    </row>
    <row r="2799" spans="2:5" x14ac:dyDescent="0.35">
      <c r="B2799" s="45" t="s">
        <v>7344</v>
      </c>
      <c r="C2799" s="146">
        <v>2530.68212890625</v>
      </c>
      <c r="D2799" s="112">
        <f t="shared" si="46"/>
        <v>20.05936872729637</v>
      </c>
      <c r="E2799" s="112">
        <v>3.9747648246388542E-3</v>
      </c>
    </row>
    <row r="2800" spans="2:5" x14ac:dyDescent="0.35">
      <c r="B2800" s="45" t="s">
        <v>1676</v>
      </c>
      <c r="C2800" s="146">
        <v>120.1689453125</v>
      </c>
      <c r="D2800" s="112">
        <f t="shared" si="46"/>
        <v>-0.92710655548885579</v>
      </c>
      <c r="E2800" s="112">
        <v>3.971449620543536E-3</v>
      </c>
    </row>
    <row r="2801" spans="2:5" x14ac:dyDescent="0.35">
      <c r="B2801" s="45" t="s">
        <v>6343</v>
      </c>
      <c r="C2801" s="146">
        <v>1648.556274414062</v>
      </c>
      <c r="D2801" s="112">
        <f t="shared" si="46"/>
        <v>1.218351793353341</v>
      </c>
      <c r="E2801" s="112">
        <v>3.9678554200130809E-3</v>
      </c>
    </row>
    <row r="2802" spans="2:5" x14ac:dyDescent="0.35">
      <c r="B2802" s="45" t="s">
        <v>5552</v>
      </c>
      <c r="C2802" s="146">
        <v>743.1446533203125</v>
      </c>
      <c r="D2802" s="112">
        <f t="shared" si="46"/>
        <v>-0.28698084132602042</v>
      </c>
      <c r="E2802" s="112">
        <v>3.964675615950394E-3</v>
      </c>
    </row>
    <row r="2803" spans="2:5" x14ac:dyDescent="0.35">
      <c r="B2803" s="45" t="s">
        <v>5891</v>
      </c>
      <c r="C2803" s="146">
        <v>1042.250610351562</v>
      </c>
      <c r="D2803" s="112">
        <f t="shared" si="46"/>
        <v>4.6694935723545239</v>
      </c>
      <c r="E2803" s="112">
        <v>3.9619383937031984E-3</v>
      </c>
    </row>
    <row r="2804" spans="2:5" x14ac:dyDescent="0.35">
      <c r="B2804" s="45" t="s">
        <v>3805</v>
      </c>
      <c r="C2804" s="146">
        <v>183.8348693847656</v>
      </c>
      <c r="D2804" s="112">
        <f t="shared" si="46"/>
        <v>0.38950775233047402</v>
      </c>
      <c r="E2804" s="112">
        <v>3.9609945410388828E-3</v>
      </c>
    </row>
    <row r="2805" spans="2:5" x14ac:dyDescent="0.35">
      <c r="B2805" s="45" t="s">
        <v>1337</v>
      </c>
      <c r="C2805" s="146">
        <v>132.3021545410156</v>
      </c>
      <c r="D2805" s="112">
        <f t="shared" si="46"/>
        <v>-0.94117128773427394</v>
      </c>
      <c r="E2805" s="112">
        <v>3.9602369148453113E-3</v>
      </c>
    </row>
    <row r="2806" spans="2:5" x14ac:dyDescent="0.35">
      <c r="B2806" s="45" t="s">
        <v>6985</v>
      </c>
      <c r="C2806" s="146">
        <v>2248.9384765625</v>
      </c>
      <c r="D2806" s="112">
        <f t="shared" si="46"/>
        <v>6.341171876439792</v>
      </c>
      <c r="E2806" s="112">
        <v>3.9520935894823001E-3</v>
      </c>
    </row>
    <row r="2807" spans="2:5" x14ac:dyDescent="0.35">
      <c r="B2807" s="45" t="s">
        <v>4521</v>
      </c>
      <c r="C2807" s="146">
        <v>306.34597778320313</v>
      </c>
      <c r="D2807" s="112">
        <f t="shared" si="46"/>
        <v>1.2272220952008208</v>
      </c>
      <c r="E2807" s="112">
        <v>3.9487493676778548E-3</v>
      </c>
    </row>
    <row r="2808" spans="2:5" x14ac:dyDescent="0.35">
      <c r="B2808" s="45" t="s">
        <v>1525</v>
      </c>
      <c r="C2808" s="146">
        <v>137.54621887207031</v>
      </c>
      <c r="D2808" s="112">
        <f t="shared" si="46"/>
        <v>-0.59097354082587483</v>
      </c>
      <c r="E2808" s="112">
        <v>3.9473037950449206E-3</v>
      </c>
    </row>
    <row r="2809" spans="2:5" x14ac:dyDescent="0.35">
      <c r="B2809" s="45" t="s">
        <v>4599</v>
      </c>
      <c r="C2809" s="146">
        <v>336.27706909179688</v>
      </c>
      <c r="D2809" s="112">
        <f t="shared" si="46"/>
        <v>-0.79321280800971639</v>
      </c>
      <c r="E2809" s="112">
        <v>3.945673307324646E-3</v>
      </c>
    </row>
    <row r="2810" spans="2:5" x14ac:dyDescent="0.35">
      <c r="B2810" s="45" t="s">
        <v>6234</v>
      </c>
      <c r="C2810" s="146">
        <v>1626.19873046875</v>
      </c>
      <c r="D2810" s="112">
        <f t="shared" si="46"/>
        <v>4.29024884599378</v>
      </c>
      <c r="E2810" s="112">
        <v>3.9396232409809641E-3</v>
      </c>
    </row>
    <row r="2811" spans="2:5" x14ac:dyDescent="0.35">
      <c r="B2811" s="45" t="s">
        <v>4566</v>
      </c>
      <c r="C2811" s="146">
        <v>307.3955078125</v>
      </c>
      <c r="D2811" s="112">
        <f t="shared" si="46"/>
        <v>1.1567813204524025</v>
      </c>
      <c r="E2811" s="112">
        <v>3.9356144754306406E-3</v>
      </c>
    </row>
    <row r="2812" spans="2:5" x14ac:dyDescent="0.35">
      <c r="B2812" s="45" t="s">
        <v>1588</v>
      </c>
      <c r="C2812" s="146">
        <v>142.5251159667969</v>
      </c>
      <c r="D2812" s="112">
        <f t="shared" si="46"/>
        <v>2.7233008966667492E-2</v>
      </c>
      <c r="E2812" s="112">
        <v>3.9338232053866282E-3</v>
      </c>
    </row>
    <row r="2813" spans="2:5" x14ac:dyDescent="0.35">
      <c r="B2813" s="45" t="s">
        <v>1406</v>
      </c>
      <c r="C2813" s="146">
        <v>138.74662780761719</v>
      </c>
      <c r="D2813" s="112">
        <f t="shared" si="46"/>
        <v>8.7839433929590302E-2</v>
      </c>
      <c r="E2813" s="112">
        <v>3.9337460404733583E-3</v>
      </c>
    </row>
    <row r="2814" spans="2:5" x14ac:dyDescent="0.35">
      <c r="B2814" s="45" t="s">
        <v>1510</v>
      </c>
      <c r="C2814" s="146">
        <v>127.5432968139648</v>
      </c>
      <c r="D2814" s="112">
        <f t="shared" si="46"/>
        <v>-0.86627093398997657</v>
      </c>
      <c r="E2814" s="112">
        <v>3.9313252771108345E-3</v>
      </c>
    </row>
    <row r="2815" spans="2:5" x14ac:dyDescent="0.35">
      <c r="B2815" s="45" t="s">
        <v>5851</v>
      </c>
      <c r="C2815" s="146">
        <v>953.7440185546875</v>
      </c>
      <c r="D2815" s="112">
        <f t="shared" si="46"/>
        <v>-0.3855498975663656</v>
      </c>
      <c r="E2815" s="112">
        <v>3.9259147184699554E-3</v>
      </c>
    </row>
    <row r="2816" spans="2:5" x14ac:dyDescent="0.35">
      <c r="B2816" s="45" t="s">
        <v>6378</v>
      </c>
      <c r="C2816" s="146">
        <v>1552.191162109375</v>
      </c>
      <c r="D2816" s="112">
        <f t="shared" si="46"/>
        <v>7.0343195615845984</v>
      </c>
      <c r="E2816" s="112">
        <v>3.9247298244727549E-3</v>
      </c>
    </row>
    <row r="2817" spans="2:5" x14ac:dyDescent="0.35">
      <c r="B2817" s="45" t="s">
        <v>4166</v>
      </c>
      <c r="C2817" s="146">
        <v>193.1950988769531</v>
      </c>
      <c r="D2817" s="112">
        <f t="shared" si="46"/>
        <v>-0.62821240451481164</v>
      </c>
      <c r="E2817" s="112">
        <v>3.9210157675564202E-3</v>
      </c>
    </row>
    <row r="2818" spans="2:5" x14ac:dyDescent="0.35">
      <c r="B2818" s="45" t="s">
        <v>5133</v>
      </c>
      <c r="C2818" s="146">
        <v>519.63836669921875</v>
      </c>
      <c r="D2818" s="112">
        <f t="shared" si="46"/>
        <v>6.0841209485789438</v>
      </c>
      <c r="E2818" s="112">
        <v>3.9189813832170668E-3</v>
      </c>
    </row>
    <row r="2819" spans="2:5" x14ac:dyDescent="0.35">
      <c r="B2819" s="45" t="s">
        <v>969</v>
      </c>
      <c r="C2819" s="146">
        <v>73.352554321289063</v>
      </c>
      <c r="D2819" s="112">
        <f t="shared" si="46"/>
        <v>-0.67397005268109156</v>
      </c>
      <c r="E2819" s="112">
        <v>3.9154354488811069E-3</v>
      </c>
    </row>
    <row r="2820" spans="2:5" x14ac:dyDescent="0.35">
      <c r="B2820" s="45" t="s">
        <v>4257</v>
      </c>
      <c r="C2820" s="146">
        <v>224.98716735839841</v>
      </c>
      <c r="D2820" s="112">
        <f t="shared" si="46"/>
        <v>-0.85929701329578601</v>
      </c>
      <c r="E2820" s="112">
        <v>3.9116769330142104E-3</v>
      </c>
    </row>
    <row r="2821" spans="2:5" x14ac:dyDescent="0.35">
      <c r="B2821" s="45" t="s">
        <v>6232</v>
      </c>
      <c r="C2821" s="146">
        <v>1599.02197265625</v>
      </c>
      <c r="D2821" s="112">
        <f t="shared" si="46"/>
        <v>-0.30673962828779266</v>
      </c>
      <c r="E2821" s="112">
        <v>3.8945860670719793E-3</v>
      </c>
    </row>
    <row r="2822" spans="2:5" x14ac:dyDescent="0.35">
      <c r="B2822" s="45" t="s">
        <v>6847</v>
      </c>
      <c r="C2822" s="146">
        <v>2306.5244140625</v>
      </c>
      <c r="D2822" s="112">
        <f t="shared" si="46"/>
        <v>5.5573214546458436</v>
      </c>
      <c r="E2822" s="112">
        <v>3.8903774681986187E-3</v>
      </c>
    </row>
    <row r="2823" spans="2:5" x14ac:dyDescent="0.35">
      <c r="B2823" s="45" t="s">
        <v>4634</v>
      </c>
      <c r="C2823" s="146">
        <v>351.74795532226563</v>
      </c>
      <c r="D2823" s="112">
        <f t="shared" si="46"/>
        <v>-0.80948533549365309</v>
      </c>
      <c r="E2823" s="112">
        <v>3.883118685000287E-3</v>
      </c>
    </row>
    <row r="2824" spans="2:5" x14ac:dyDescent="0.35">
      <c r="B2824" s="45" t="s">
        <v>6458</v>
      </c>
      <c r="C2824" s="146">
        <v>1846.303833007812</v>
      </c>
      <c r="D2824" s="112">
        <f t="shared" si="46"/>
        <v>8.582289808603452</v>
      </c>
      <c r="E2824" s="112">
        <v>3.8814074351460203E-3</v>
      </c>
    </row>
    <row r="2825" spans="2:5" x14ac:dyDescent="0.35">
      <c r="B2825" s="45" t="s">
        <v>4131</v>
      </c>
      <c r="C2825" s="146">
        <v>192.67877197265619</v>
      </c>
      <c r="D2825" s="112">
        <f t="shared" ref="D2825:D2888" si="47">(C2825-C2826)/C2826</f>
        <v>-0.62544617580881168</v>
      </c>
      <c r="E2825" s="112">
        <v>3.8796860857668344E-3</v>
      </c>
    </row>
    <row r="2826" spans="2:5" x14ac:dyDescent="0.35">
      <c r="B2826" s="45" t="s">
        <v>5140</v>
      </c>
      <c r="C2826" s="146">
        <v>514.422119140625</v>
      </c>
      <c r="D2826" s="112">
        <f t="shared" si="47"/>
        <v>2.598694173577393</v>
      </c>
      <c r="E2826" s="112">
        <v>3.8778022412570192E-3</v>
      </c>
    </row>
    <row r="2827" spans="2:5" x14ac:dyDescent="0.35">
      <c r="B2827" s="45" t="s">
        <v>1380</v>
      </c>
      <c r="C2827" s="146">
        <v>142.94688415527341</v>
      </c>
      <c r="D2827" s="112">
        <f t="shared" si="47"/>
        <v>-0.701228379787325</v>
      </c>
      <c r="E2827" s="112">
        <v>3.877633269934662E-3</v>
      </c>
    </row>
    <row r="2828" spans="2:5" x14ac:dyDescent="0.35">
      <c r="B2828" s="45" t="s">
        <v>4872</v>
      </c>
      <c r="C2828" s="146">
        <v>478.44866943359381</v>
      </c>
      <c r="D2828" s="112">
        <f t="shared" si="47"/>
        <v>2.2211431069807506</v>
      </c>
      <c r="E2828" s="112">
        <v>3.8747432093386392E-3</v>
      </c>
    </row>
    <row r="2829" spans="2:5" x14ac:dyDescent="0.35">
      <c r="B2829" s="45" t="s">
        <v>3278</v>
      </c>
      <c r="C2829" s="146">
        <v>148.5338134765625</v>
      </c>
      <c r="D2829" s="112">
        <f t="shared" si="47"/>
        <v>0.45907922820570302</v>
      </c>
      <c r="E2829" s="112">
        <v>3.8715984807314056E-3</v>
      </c>
    </row>
    <row r="2830" spans="2:5" x14ac:dyDescent="0.35">
      <c r="B2830" s="45" t="s">
        <v>1696</v>
      </c>
      <c r="C2830" s="146">
        <v>101.799690246582</v>
      </c>
      <c r="D2830" s="112">
        <f t="shared" si="47"/>
        <v>-0.72195201594383995</v>
      </c>
      <c r="E2830" s="112">
        <v>3.8598277056087205E-3</v>
      </c>
    </row>
    <row r="2831" spans="2:5" x14ac:dyDescent="0.35">
      <c r="B2831" s="45" t="s">
        <v>4785</v>
      </c>
      <c r="C2831" s="146">
        <v>366.12274169921881</v>
      </c>
      <c r="D2831" s="112">
        <f t="shared" si="47"/>
        <v>-0.76319947986079095</v>
      </c>
      <c r="E2831" s="112">
        <v>3.8523747246062483E-3</v>
      </c>
    </row>
    <row r="2832" spans="2:5" x14ac:dyDescent="0.35">
      <c r="B2832" s="45" t="s">
        <v>6377</v>
      </c>
      <c r="C2832" s="146">
        <v>1546.123046875</v>
      </c>
      <c r="D2832" s="112">
        <f t="shared" si="47"/>
        <v>7.0491387508155245</v>
      </c>
      <c r="E2832" s="112">
        <v>3.8520316411563291E-3</v>
      </c>
    </row>
    <row r="2833" spans="2:5" x14ac:dyDescent="0.35">
      <c r="B2833" s="45" t="s">
        <v>3884</v>
      </c>
      <c r="C2833" s="146">
        <v>192.08552551269531</v>
      </c>
      <c r="D2833" s="112">
        <f t="shared" si="47"/>
        <v>-0.89950052984389151</v>
      </c>
      <c r="E2833" s="112">
        <v>3.849846880908878E-3</v>
      </c>
    </row>
    <row r="2834" spans="2:5" x14ac:dyDescent="0.35">
      <c r="B2834" s="45" t="s">
        <v>6594</v>
      </c>
      <c r="C2834" s="146">
        <v>1911.308837890625</v>
      </c>
      <c r="D2834" s="112">
        <f t="shared" si="47"/>
        <v>3.0526118057166949</v>
      </c>
      <c r="E2834" s="112">
        <v>3.8466559008001567E-3</v>
      </c>
    </row>
    <row r="2835" spans="2:5" x14ac:dyDescent="0.35">
      <c r="B2835" s="45" t="s">
        <v>4882</v>
      </c>
      <c r="C2835" s="146">
        <v>471.62396240234381</v>
      </c>
      <c r="D2835" s="112">
        <f t="shared" si="47"/>
        <v>2.5205379295875296</v>
      </c>
      <c r="E2835" s="112">
        <v>3.8450196102886697E-3</v>
      </c>
    </row>
    <row r="2836" spans="2:5" x14ac:dyDescent="0.35">
      <c r="B2836" s="45" t="s">
        <v>3362</v>
      </c>
      <c r="C2836" s="146">
        <v>133.96360778808591</v>
      </c>
      <c r="D2836" s="112">
        <f t="shared" si="47"/>
        <v>-0.942040542260558</v>
      </c>
      <c r="E2836" s="112">
        <v>3.8430895279442812E-3</v>
      </c>
    </row>
    <row r="2837" spans="2:5" x14ac:dyDescent="0.35">
      <c r="B2837" s="45" t="s">
        <v>7729</v>
      </c>
      <c r="C2837" s="146">
        <v>2311.3330078125</v>
      </c>
      <c r="D2837" s="112">
        <f t="shared" si="47"/>
        <v>2.1268680637335167</v>
      </c>
      <c r="E2837" s="112">
        <v>3.8378649192426064E-3</v>
      </c>
    </row>
    <row r="2838" spans="2:5" x14ac:dyDescent="0.35">
      <c r="B2838" s="45" t="s">
        <v>5407</v>
      </c>
      <c r="C2838" s="146">
        <v>739.1846923828125</v>
      </c>
      <c r="D2838" s="112">
        <f t="shared" si="47"/>
        <v>3.3264750503330247</v>
      </c>
      <c r="E2838" s="112">
        <v>3.8377882350873857E-3</v>
      </c>
    </row>
    <row r="2839" spans="2:5" x14ac:dyDescent="0.35">
      <c r="B2839" s="45" t="s">
        <v>3743</v>
      </c>
      <c r="C2839" s="146">
        <v>170.85148620605469</v>
      </c>
      <c r="D2839" s="112">
        <f t="shared" si="47"/>
        <v>-0.59448734402123848</v>
      </c>
      <c r="E2839" s="112">
        <v>3.8355261960557967E-3</v>
      </c>
    </row>
    <row r="2840" spans="2:5" x14ac:dyDescent="0.35">
      <c r="B2840" s="45" t="s">
        <v>4749</v>
      </c>
      <c r="C2840" s="146">
        <v>421.32220458984381</v>
      </c>
      <c r="D2840" s="112">
        <f t="shared" si="47"/>
        <v>-0.41963540224693663</v>
      </c>
      <c r="E2840" s="112">
        <v>3.8258543351297933E-3</v>
      </c>
    </row>
    <row r="2841" spans="2:5" x14ac:dyDescent="0.35">
      <c r="B2841" s="45" t="s">
        <v>5579</v>
      </c>
      <c r="C2841" s="146">
        <v>725.96124267578125</v>
      </c>
      <c r="D2841" s="112">
        <f t="shared" si="47"/>
        <v>-0.71876229246860812</v>
      </c>
      <c r="E2841" s="112">
        <v>3.8229019992822933E-3</v>
      </c>
    </row>
    <row r="2842" spans="2:5" x14ac:dyDescent="0.35">
      <c r="B2842" s="45" t="s">
        <v>7918</v>
      </c>
      <c r="C2842" s="146">
        <v>2581.308349609375</v>
      </c>
      <c r="D2842" s="112">
        <f t="shared" si="47"/>
        <v>4.2613082971354324</v>
      </c>
      <c r="E2842" s="112">
        <v>3.8198751424715449E-3</v>
      </c>
    </row>
    <row r="2843" spans="2:5" x14ac:dyDescent="0.35">
      <c r="B2843" s="45" t="s">
        <v>4955</v>
      </c>
      <c r="C2843" s="146">
        <v>490.62100219726563</v>
      </c>
      <c r="D2843" s="112">
        <f t="shared" si="47"/>
        <v>-0.80239070015287906</v>
      </c>
      <c r="E2843" s="112">
        <v>3.816040570063363E-3</v>
      </c>
    </row>
    <row r="2844" spans="2:5" x14ac:dyDescent="0.35">
      <c r="B2844" s="45" t="s">
        <v>7912</v>
      </c>
      <c r="C2844" s="146">
        <v>2482.782958984375</v>
      </c>
      <c r="D2844" s="112">
        <f t="shared" si="47"/>
        <v>10.756166125912159</v>
      </c>
      <c r="E2844" s="112">
        <v>3.8110251143287791E-3</v>
      </c>
    </row>
    <row r="2845" spans="2:5" x14ac:dyDescent="0.35">
      <c r="B2845" s="45" t="s">
        <v>4334</v>
      </c>
      <c r="C2845" s="146">
        <v>211.1898498535156</v>
      </c>
      <c r="D2845" s="112">
        <f t="shared" si="47"/>
        <v>3.4239734239488113</v>
      </c>
      <c r="E2845" s="112">
        <v>3.8040810157348157E-3</v>
      </c>
    </row>
    <row r="2846" spans="2:5" x14ac:dyDescent="0.35">
      <c r="B2846" s="45" t="s">
        <v>712</v>
      </c>
      <c r="C2846" s="146">
        <v>47.737594604492188</v>
      </c>
      <c r="D2846" s="112">
        <f t="shared" si="47"/>
        <v>-0.93213045142076667</v>
      </c>
      <c r="E2846" s="112">
        <v>3.8019605147335289E-3</v>
      </c>
    </row>
    <row r="2847" spans="2:5" x14ac:dyDescent="0.35">
      <c r="B2847" s="45" t="s">
        <v>5418</v>
      </c>
      <c r="C2847" s="146">
        <v>703.372802734375</v>
      </c>
      <c r="D2847" s="112">
        <f t="shared" si="47"/>
        <v>-0.71441275300509377</v>
      </c>
      <c r="E2847" s="112">
        <v>3.7925985750295785E-3</v>
      </c>
    </row>
    <row r="2848" spans="2:5" x14ac:dyDescent="0.35">
      <c r="B2848" s="45" t="s">
        <v>7994</v>
      </c>
      <c r="C2848" s="146">
        <v>2462.89990234375</v>
      </c>
      <c r="D2848" s="112">
        <f t="shared" si="47"/>
        <v>72.286808680663768</v>
      </c>
      <c r="E2848" s="112">
        <v>3.7902691218440377E-3</v>
      </c>
    </row>
    <row r="2849" spans="2:5" x14ac:dyDescent="0.35">
      <c r="B2849" s="45" t="s">
        <v>439</v>
      </c>
      <c r="C2849" s="146">
        <v>33.606319427490227</v>
      </c>
      <c r="D2849" s="112">
        <f t="shared" si="47"/>
        <v>-0.6030502387278136</v>
      </c>
      <c r="E2849" s="112">
        <v>3.7887786657986771E-3</v>
      </c>
    </row>
    <row r="2850" spans="2:5" x14ac:dyDescent="0.35">
      <c r="B2850" s="45" t="s">
        <v>2870</v>
      </c>
      <c r="C2850" s="146">
        <v>84.661392211914063</v>
      </c>
      <c r="D2850" s="112">
        <f t="shared" si="47"/>
        <v>1.5041286263840787</v>
      </c>
      <c r="E2850" s="112">
        <v>3.7821145268530495E-3</v>
      </c>
    </row>
    <row r="2851" spans="2:5" x14ac:dyDescent="0.35">
      <c r="B2851" s="45" t="s">
        <v>444</v>
      </c>
      <c r="C2851" s="146">
        <v>33.808723449707031</v>
      </c>
      <c r="D2851" s="112">
        <f t="shared" si="47"/>
        <v>-0.75323075377553783</v>
      </c>
      <c r="E2851" s="112">
        <v>3.7655560798078623E-3</v>
      </c>
    </row>
    <row r="2852" spans="2:5" x14ac:dyDescent="0.35">
      <c r="B2852" s="45" t="s">
        <v>1524</v>
      </c>
      <c r="C2852" s="146">
        <v>137.00541687011719</v>
      </c>
      <c r="D2852" s="112">
        <f t="shared" si="47"/>
        <v>-0.92226407734941562</v>
      </c>
      <c r="E2852" s="112">
        <v>3.7601373347261177E-3</v>
      </c>
    </row>
    <row r="2853" spans="2:5" x14ac:dyDescent="0.35">
      <c r="B2853" s="45" t="s">
        <v>6473</v>
      </c>
      <c r="C2853" s="146">
        <v>1762.446655273438</v>
      </c>
      <c r="D2853" s="112">
        <f t="shared" si="47"/>
        <v>-0.23501093389307612</v>
      </c>
      <c r="E2853" s="112">
        <v>3.7568327142979028E-3</v>
      </c>
    </row>
    <row r="2854" spans="2:5" x14ac:dyDescent="0.35">
      <c r="B2854" s="45" t="s">
        <v>6853</v>
      </c>
      <c r="C2854" s="146">
        <v>2303.884765625</v>
      </c>
      <c r="D2854" s="112">
        <f t="shared" si="47"/>
        <v>17.802225846415208</v>
      </c>
      <c r="E2854" s="112">
        <v>3.7530468775594517E-3</v>
      </c>
    </row>
    <row r="2855" spans="2:5" x14ac:dyDescent="0.35">
      <c r="B2855" s="45" t="s">
        <v>2515</v>
      </c>
      <c r="C2855" s="146">
        <v>122.5325546264648</v>
      </c>
      <c r="D2855" s="112">
        <f t="shared" si="47"/>
        <v>0.32953508039667989</v>
      </c>
      <c r="E2855" s="112">
        <v>3.7528108426334783E-3</v>
      </c>
    </row>
    <row r="2856" spans="2:5" x14ac:dyDescent="0.35">
      <c r="B2856" s="45" t="s">
        <v>1205</v>
      </c>
      <c r="C2856" s="146">
        <v>92.161956787109375</v>
      </c>
      <c r="D2856" s="112">
        <f t="shared" si="47"/>
        <v>-0.1800263928844423</v>
      </c>
      <c r="E2856" s="112">
        <v>3.7486482879810095E-3</v>
      </c>
    </row>
    <row r="2857" spans="2:5" x14ac:dyDescent="0.35">
      <c r="B2857" s="45" t="s">
        <v>1753</v>
      </c>
      <c r="C2857" s="146">
        <v>112.3962478637695</v>
      </c>
      <c r="D2857" s="112">
        <f t="shared" si="47"/>
        <v>0.55365372781426991</v>
      </c>
      <c r="E2857" s="112">
        <v>3.7456498339643648E-3</v>
      </c>
    </row>
    <row r="2858" spans="2:5" x14ac:dyDescent="0.35">
      <c r="B2858" s="45" t="s">
        <v>888</v>
      </c>
      <c r="C2858" s="146">
        <v>72.343177795410156</v>
      </c>
      <c r="D2858" s="112">
        <f t="shared" si="47"/>
        <v>-0.44837016056791418</v>
      </c>
      <c r="E2858" s="112">
        <v>3.7445519859601001E-3</v>
      </c>
    </row>
    <row r="2859" spans="2:5" x14ac:dyDescent="0.35">
      <c r="B2859" s="45" t="s">
        <v>1440</v>
      </c>
      <c r="C2859" s="146">
        <v>131.14442443847659</v>
      </c>
      <c r="D2859" s="112">
        <f t="shared" si="47"/>
        <v>-0.9421356797195285</v>
      </c>
      <c r="E2859" s="112">
        <v>3.7385539485412624E-3</v>
      </c>
    </row>
    <row r="2860" spans="2:5" x14ac:dyDescent="0.35">
      <c r="B2860" s="45" t="s">
        <v>6939</v>
      </c>
      <c r="C2860" s="146">
        <v>2266.41259765625</v>
      </c>
      <c r="D2860" s="112">
        <f t="shared" si="47"/>
        <v>-0.10750543410492223</v>
      </c>
      <c r="E2860" s="112">
        <v>3.735018676174616E-3</v>
      </c>
    </row>
    <row r="2861" spans="2:5" x14ac:dyDescent="0.35">
      <c r="B2861" s="45" t="s">
        <v>7346</v>
      </c>
      <c r="C2861" s="146">
        <v>2539.413330078125</v>
      </c>
      <c r="D2861" s="112">
        <f t="shared" si="47"/>
        <v>27.944420216310519</v>
      </c>
      <c r="E2861" s="112">
        <v>3.7339534522857509E-3</v>
      </c>
    </row>
    <row r="2862" spans="2:5" x14ac:dyDescent="0.35">
      <c r="B2862" s="45" t="s">
        <v>1188</v>
      </c>
      <c r="C2862" s="146">
        <v>87.734123229980469</v>
      </c>
      <c r="D2862" s="112">
        <f t="shared" si="47"/>
        <v>-0.96183235302052184</v>
      </c>
      <c r="E2862" s="112">
        <v>3.7187255659960538E-3</v>
      </c>
    </row>
    <row r="2863" spans="2:5" x14ac:dyDescent="0.35">
      <c r="B2863" s="45" t="s">
        <v>6856</v>
      </c>
      <c r="C2863" s="146">
        <v>2298.651611328125</v>
      </c>
      <c r="D2863" s="112">
        <f t="shared" si="47"/>
        <v>41.375704392025064</v>
      </c>
      <c r="E2863" s="112">
        <v>3.7007377596352969E-3</v>
      </c>
    </row>
    <row r="2864" spans="2:5" x14ac:dyDescent="0.35">
      <c r="B2864" s="45" t="s">
        <v>755</v>
      </c>
      <c r="C2864" s="146">
        <v>54.244564056396477</v>
      </c>
      <c r="D2864" s="112">
        <f t="shared" si="47"/>
        <v>-0.67625077477311413</v>
      </c>
      <c r="E2864" s="112">
        <v>3.6949962654060386E-3</v>
      </c>
    </row>
    <row r="2865" spans="2:5" x14ac:dyDescent="0.35">
      <c r="B2865" s="45" t="s">
        <v>3868</v>
      </c>
      <c r="C2865" s="146">
        <v>167.5511779785156</v>
      </c>
      <c r="D2865" s="112">
        <f t="shared" si="47"/>
        <v>-0.11047656342336931</v>
      </c>
      <c r="E2865" s="112">
        <v>3.6928829577940678E-3</v>
      </c>
    </row>
    <row r="2866" spans="2:5" x14ac:dyDescent="0.35">
      <c r="B2866" s="45" t="s">
        <v>3106</v>
      </c>
      <c r="C2866" s="146">
        <v>188.36061096191409</v>
      </c>
      <c r="D2866" s="112">
        <f t="shared" si="47"/>
        <v>-0.17509149945504593</v>
      </c>
      <c r="E2866" s="112">
        <v>3.6863786848135242E-3</v>
      </c>
    </row>
    <row r="2867" spans="2:5" x14ac:dyDescent="0.35">
      <c r="B2867" s="45" t="s">
        <v>4236</v>
      </c>
      <c r="C2867" s="146">
        <v>228.3412170410156</v>
      </c>
      <c r="D2867" s="112">
        <f t="shared" si="47"/>
        <v>-0.69206686298131137</v>
      </c>
      <c r="E2867" s="112">
        <v>3.6856072579720608E-3</v>
      </c>
    </row>
    <row r="2868" spans="2:5" x14ac:dyDescent="0.35">
      <c r="B2868" s="45" t="s">
        <v>5560</v>
      </c>
      <c r="C2868" s="146">
        <v>741.528564453125</v>
      </c>
      <c r="D2868" s="112">
        <f t="shared" si="47"/>
        <v>-0.37610714857561861</v>
      </c>
      <c r="E2868" s="112">
        <v>3.684797210581332E-3</v>
      </c>
    </row>
    <row r="2869" spans="2:5" x14ac:dyDescent="0.35">
      <c r="B2869" s="45" t="s">
        <v>6020</v>
      </c>
      <c r="C2869" s="146">
        <v>1188.551147460938</v>
      </c>
      <c r="D2869" s="112">
        <f t="shared" si="47"/>
        <v>-0.49824737717236833</v>
      </c>
      <c r="E2869" s="112">
        <v>3.6819290760146993E-3</v>
      </c>
    </row>
    <row r="2870" spans="2:5" x14ac:dyDescent="0.35">
      <c r="B2870" s="45" t="s">
        <v>7405</v>
      </c>
      <c r="C2870" s="146">
        <v>2368.799072265625</v>
      </c>
      <c r="D2870" s="112">
        <f t="shared" si="47"/>
        <v>0.1019518285395568</v>
      </c>
      <c r="E2870" s="112">
        <v>3.6792050177955307E-3</v>
      </c>
    </row>
    <row r="2871" spans="2:5" x14ac:dyDescent="0.35">
      <c r="B2871" s="45" t="s">
        <v>7001</v>
      </c>
      <c r="C2871" s="146">
        <v>2149.639404296875</v>
      </c>
      <c r="D2871" s="112">
        <f t="shared" si="47"/>
        <v>-0.10676408180225644</v>
      </c>
      <c r="E2871" s="112">
        <v>3.6769894123405587E-3</v>
      </c>
    </row>
    <row r="2872" spans="2:5" x14ac:dyDescent="0.35">
      <c r="B2872" s="45" t="s">
        <v>7725</v>
      </c>
      <c r="C2872" s="146">
        <v>2406.5751953125</v>
      </c>
      <c r="D2872" s="112">
        <f t="shared" si="47"/>
        <v>-6.2517232740669877E-3</v>
      </c>
      <c r="E2872" s="112">
        <v>3.6650818177893516E-3</v>
      </c>
    </row>
    <row r="2873" spans="2:5" x14ac:dyDescent="0.35">
      <c r="B2873" s="45" t="s">
        <v>7172</v>
      </c>
      <c r="C2873" s="146">
        <v>2421.715087890625</v>
      </c>
      <c r="D2873" s="112">
        <f t="shared" si="47"/>
        <v>14.422447186631416</v>
      </c>
      <c r="E2873" s="112">
        <v>3.6628016689019536E-3</v>
      </c>
    </row>
    <row r="2874" spans="2:5" x14ac:dyDescent="0.35">
      <c r="B2874" s="45" t="s">
        <v>3230</v>
      </c>
      <c r="C2874" s="146">
        <v>157.02534484863281</v>
      </c>
      <c r="D2874" s="112">
        <f t="shared" si="47"/>
        <v>-0.94042282005736744</v>
      </c>
      <c r="E2874" s="112">
        <v>3.6616614662114103E-3</v>
      </c>
    </row>
    <row r="2875" spans="2:5" x14ac:dyDescent="0.35">
      <c r="B2875" s="45" t="s">
        <v>7613</v>
      </c>
      <c r="C2875" s="146">
        <v>2635.66259765625</v>
      </c>
      <c r="D2875" s="112">
        <f t="shared" si="47"/>
        <v>7.0167476949466664E-2</v>
      </c>
      <c r="E2875" s="112">
        <v>3.6590594772410927E-3</v>
      </c>
    </row>
    <row r="2876" spans="2:5" x14ac:dyDescent="0.35">
      <c r="B2876" s="45" t="s">
        <v>7677</v>
      </c>
      <c r="C2876" s="146">
        <v>2462.8505859375</v>
      </c>
      <c r="D2876" s="112">
        <f t="shared" si="47"/>
        <v>3.7128888135163249</v>
      </c>
      <c r="E2876" s="112">
        <v>3.6587178548893639E-3</v>
      </c>
    </row>
    <row r="2877" spans="2:5" x14ac:dyDescent="0.35">
      <c r="B2877" s="45" t="s">
        <v>5130</v>
      </c>
      <c r="C2877" s="146">
        <v>522.57769775390625</v>
      </c>
      <c r="D2877" s="112">
        <f t="shared" si="47"/>
        <v>-0.78356511464946899</v>
      </c>
      <c r="E2877" s="112">
        <v>3.6577260274936086E-3</v>
      </c>
    </row>
    <row r="2878" spans="2:5" x14ac:dyDescent="0.35">
      <c r="B2878" s="45" t="s">
        <v>7459</v>
      </c>
      <c r="C2878" s="146">
        <v>2414.47998046875</v>
      </c>
      <c r="D2878" s="112">
        <f t="shared" si="47"/>
        <v>5.0315406539737977E-2</v>
      </c>
      <c r="E2878" s="112">
        <v>3.6559926565543754E-3</v>
      </c>
    </row>
    <row r="2879" spans="2:5" x14ac:dyDescent="0.35">
      <c r="B2879" s="45" t="s">
        <v>7714</v>
      </c>
      <c r="C2879" s="146">
        <v>2298.814208984375</v>
      </c>
      <c r="D2879" s="112">
        <f t="shared" si="47"/>
        <v>-7.6598645820186106E-2</v>
      </c>
      <c r="E2879" s="112">
        <v>3.6437733738175723E-3</v>
      </c>
    </row>
    <row r="2880" spans="2:5" x14ac:dyDescent="0.35">
      <c r="B2880" s="45" t="s">
        <v>6892</v>
      </c>
      <c r="C2880" s="146">
        <v>2489.507080078125</v>
      </c>
      <c r="D2880" s="112">
        <f t="shared" si="47"/>
        <v>0.7649659396200118</v>
      </c>
      <c r="E2880" s="112">
        <v>3.6407369229483652E-3</v>
      </c>
    </row>
    <row r="2881" spans="2:5" x14ac:dyDescent="0.35">
      <c r="B2881" s="45" t="s">
        <v>6099</v>
      </c>
      <c r="C2881" s="146">
        <v>1410.512817382812</v>
      </c>
      <c r="D2881" s="112">
        <f t="shared" si="47"/>
        <v>-0.36296272487762538</v>
      </c>
      <c r="E2881" s="112">
        <v>3.6349988634650594E-3</v>
      </c>
    </row>
    <row r="2882" spans="2:5" x14ac:dyDescent="0.35">
      <c r="B2882" s="45" t="s">
        <v>6880</v>
      </c>
      <c r="C2882" s="146">
        <v>2214.17626953125</v>
      </c>
      <c r="D2882" s="112">
        <f t="shared" si="47"/>
        <v>0.46795298026665494</v>
      </c>
      <c r="E2882" s="112">
        <v>3.6315145881402541E-3</v>
      </c>
    </row>
    <row r="2883" spans="2:5" x14ac:dyDescent="0.35">
      <c r="B2883" s="45" t="s">
        <v>6296</v>
      </c>
      <c r="C2883" s="146">
        <v>1508.3427734375</v>
      </c>
      <c r="D2883" s="112">
        <f t="shared" si="47"/>
        <v>-0.33995588361453516</v>
      </c>
      <c r="E2883" s="112">
        <v>3.6226389715896651E-3</v>
      </c>
    </row>
    <row r="2884" spans="2:5" x14ac:dyDescent="0.35">
      <c r="B2884" s="45" t="s">
        <v>7829</v>
      </c>
      <c r="C2884" s="146">
        <v>2285.215087890625</v>
      </c>
      <c r="D2884" s="112">
        <f t="shared" si="47"/>
        <v>52.590540310850052</v>
      </c>
      <c r="E2884" s="112">
        <v>3.6221678559890738E-3</v>
      </c>
    </row>
    <row r="2885" spans="2:5" x14ac:dyDescent="0.35">
      <c r="B2885" s="45" t="s">
        <v>543</v>
      </c>
      <c r="C2885" s="146">
        <v>42.642135620117188</v>
      </c>
      <c r="D2885" s="112">
        <f t="shared" si="47"/>
        <v>-0.79855889993038998</v>
      </c>
      <c r="E2885" s="112">
        <v>3.6211913991745473E-3</v>
      </c>
    </row>
    <row r="2886" spans="2:5" x14ac:dyDescent="0.35">
      <c r="B2886" s="45" t="s">
        <v>4326</v>
      </c>
      <c r="C2886" s="146">
        <v>211.68537902832031</v>
      </c>
      <c r="D2886" s="112">
        <f t="shared" si="47"/>
        <v>-0.17587298392630066</v>
      </c>
      <c r="E2886" s="112">
        <v>3.614034407442175E-3</v>
      </c>
    </row>
    <row r="2887" spans="2:5" x14ac:dyDescent="0.35">
      <c r="B2887" s="45" t="s">
        <v>4396</v>
      </c>
      <c r="C2887" s="146">
        <v>256.86013793945313</v>
      </c>
      <c r="D2887" s="112">
        <f t="shared" si="47"/>
        <v>0.45421427563161026</v>
      </c>
      <c r="E2887" s="112">
        <v>3.6118155333525509E-3</v>
      </c>
    </row>
    <row r="2888" spans="2:5" x14ac:dyDescent="0.35">
      <c r="B2888" s="45" t="s">
        <v>4116</v>
      </c>
      <c r="C2888" s="146">
        <v>176.6315612792969</v>
      </c>
      <c r="D2888" s="112">
        <f t="shared" si="47"/>
        <v>-0.74908755967656671</v>
      </c>
      <c r="E2888" s="112">
        <v>3.5964212305553446E-3</v>
      </c>
    </row>
    <row r="2889" spans="2:5" x14ac:dyDescent="0.35">
      <c r="B2889" s="45" t="s">
        <v>5710</v>
      </c>
      <c r="C2889" s="146">
        <v>703.95697021484375</v>
      </c>
      <c r="D2889" s="112">
        <f t="shared" ref="D2889:D2952" si="48">(C2889-C2890)/C2890</f>
        <v>-0.57671436899209871</v>
      </c>
      <c r="E2889" s="112">
        <v>3.5858414863151984E-3</v>
      </c>
    </row>
    <row r="2890" spans="2:5" x14ac:dyDescent="0.35">
      <c r="B2890" s="45" t="s">
        <v>6391</v>
      </c>
      <c r="C2890" s="146">
        <v>1663.077880859375</v>
      </c>
      <c r="D2890" s="112">
        <f t="shared" si="48"/>
        <v>8.7529013796245252</v>
      </c>
      <c r="E2890" s="112">
        <v>3.5803181211801114E-3</v>
      </c>
    </row>
    <row r="2891" spans="2:5" x14ac:dyDescent="0.35">
      <c r="B2891" s="45" t="s">
        <v>3672</v>
      </c>
      <c r="C2891" s="146">
        <v>170.52134704589841</v>
      </c>
      <c r="D2891" s="112">
        <f t="shared" si="48"/>
        <v>2.3241029748675396E-2</v>
      </c>
      <c r="E2891" s="112">
        <v>3.5744292749192042E-3</v>
      </c>
    </row>
    <row r="2892" spans="2:5" x14ac:dyDescent="0.35">
      <c r="B2892" s="45" t="s">
        <v>3080</v>
      </c>
      <c r="C2892" s="146">
        <v>166.64826965332031</v>
      </c>
      <c r="D2892" s="112">
        <f t="shared" si="48"/>
        <v>-0.78705528194476593</v>
      </c>
      <c r="E2892" s="112">
        <v>3.5713908309553005E-3</v>
      </c>
    </row>
    <row r="2893" spans="2:5" x14ac:dyDescent="0.35">
      <c r="B2893" s="45" t="s">
        <v>5377</v>
      </c>
      <c r="C2893" s="146">
        <v>782.58935546875</v>
      </c>
      <c r="D2893" s="112">
        <f t="shared" si="48"/>
        <v>0.70099716784459221</v>
      </c>
      <c r="E2893" s="112">
        <v>3.5701958230571688E-3</v>
      </c>
    </row>
    <row r="2894" spans="2:5" x14ac:dyDescent="0.35">
      <c r="B2894" s="45" t="s">
        <v>5040</v>
      </c>
      <c r="C2894" s="146">
        <v>460.07681274414063</v>
      </c>
      <c r="D2894" s="112">
        <f t="shared" si="48"/>
        <v>5.1827311606607971</v>
      </c>
      <c r="E2894" s="112">
        <v>3.5699238904847897E-3</v>
      </c>
    </row>
    <row r="2895" spans="2:5" x14ac:dyDescent="0.35">
      <c r="B2895" s="45" t="s">
        <v>864</v>
      </c>
      <c r="C2895" s="146">
        <v>74.413200378417969</v>
      </c>
      <c r="D2895" s="112">
        <f t="shared" si="48"/>
        <v>-0.26831570604609023</v>
      </c>
      <c r="E2895" s="112">
        <v>3.5667902961902171E-3</v>
      </c>
    </row>
    <row r="2896" spans="2:5" x14ac:dyDescent="0.35">
      <c r="B2896" s="45" t="s">
        <v>2394</v>
      </c>
      <c r="C2896" s="146">
        <v>101.7012405395508</v>
      </c>
      <c r="D2896" s="112">
        <f t="shared" si="48"/>
        <v>-0.59251170404471609</v>
      </c>
      <c r="E2896" s="112">
        <v>3.5645999420151173E-3</v>
      </c>
    </row>
    <row r="2897" spans="2:5" x14ac:dyDescent="0.35">
      <c r="B2897" s="45" t="s">
        <v>4411</v>
      </c>
      <c r="C2897" s="146">
        <v>249.58076477050781</v>
      </c>
      <c r="D2897" s="112">
        <f t="shared" si="48"/>
        <v>2.0790859760474905</v>
      </c>
      <c r="E2897" s="112">
        <v>3.5622370841526967E-3</v>
      </c>
    </row>
    <row r="2898" spans="2:5" x14ac:dyDescent="0.35">
      <c r="B2898" s="45" t="s">
        <v>2718</v>
      </c>
      <c r="C2898" s="146">
        <v>81.056770324707031</v>
      </c>
      <c r="D2898" s="112">
        <f t="shared" si="48"/>
        <v>-0.96737508109344128</v>
      </c>
      <c r="E2898" s="112">
        <v>3.5545737732512349E-3</v>
      </c>
    </row>
    <row r="2899" spans="2:5" x14ac:dyDescent="0.35">
      <c r="B2899" s="45" t="s">
        <v>7467</v>
      </c>
      <c r="C2899" s="146">
        <v>2484.5048828125</v>
      </c>
      <c r="D2899" s="112">
        <f t="shared" si="48"/>
        <v>0.59069405093393679</v>
      </c>
      <c r="E2899" s="112">
        <v>3.5525837120372779E-3</v>
      </c>
    </row>
    <row r="2900" spans="2:5" x14ac:dyDescent="0.35">
      <c r="B2900" s="45" t="s">
        <v>6380</v>
      </c>
      <c r="C2900" s="146">
        <v>1561.89990234375</v>
      </c>
      <c r="D2900" s="112">
        <f t="shared" si="48"/>
        <v>-0.33021792927043075</v>
      </c>
      <c r="E2900" s="112">
        <v>3.5523716779065884E-3</v>
      </c>
    </row>
    <row r="2901" spans="2:5" x14ac:dyDescent="0.35">
      <c r="B2901" s="45" t="s">
        <v>7789</v>
      </c>
      <c r="C2901" s="146">
        <v>2331.952392578125</v>
      </c>
      <c r="D2901" s="112">
        <f t="shared" si="48"/>
        <v>16.435026797083935</v>
      </c>
      <c r="E2901" s="112">
        <v>3.5493142128590408E-3</v>
      </c>
    </row>
    <row r="2902" spans="2:5" x14ac:dyDescent="0.35">
      <c r="B2902" s="45" t="s">
        <v>1636</v>
      </c>
      <c r="C2902" s="146">
        <v>133.7510070800781</v>
      </c>
      <c r="D2902" s="112">
        <f t="shared" si="48"/>
        <v>-0.94387991258346016</v>
      </c>
      <c r="E2902" s="112">
        <v>3.5442013090771071E-3</v>
      </c>
    </row>
    <row r="2903" spans="2:5" x14ac:dyDescent="0.35">
      <c r="B2903" s="45" t="s">
        <v>8005</v>
      </c>
      <c r="C2903" s="146">
        <v>2383.300048828125</v>
      </c>
      <c r="D2903" s="112">
        <f t="shared" si="48"/>
        <v>1.3257358729336269E-2</v>
      </c>
      <c r="E2903" s="112">
        <v>3.5370528568741074E-3</v>
      </c>
    </row>
    <row r="2904" spans="2:5" x14ac:dyDescent="0.35">
      <c r="B2904" s="45" t="s">
        <v>7282</v>
      </c>
      <c r="C2904" s="146">
        <v>2352.1171875</v>
      </c>
      <c r="D2904" s="112">
        <f t="shared" si="48"/>
        <v>0.44953542903698285</v>
      </c>
      <c r="E2904" s="112">
        <v>3.5333083134147908E-3</v>
      </c>
    </row>
    <row r="2905" spans="2:5" x14ac:dyDescent="0.35">
      <c r="B2905" s="45" t="s">
        <v>6349</v>
      </c>
      <c r="C2905" s="146">
        <v>1622.669677734375</v>
      </c>
      <c r="D2905" s="112">
        <f t="shared" si="48"/>
        <v>17.43240953422249</v>
      </c>
      <c r="E2905" s="112">
        <v>3.5305368868102293E-3</v>
      </c>
    </row>
    <row r="2906" spans="2:5" x14ac:dyDescent="0.35">
      <c r="B2906" s="45" t="s">
        <v>1048</v>
      </c>
      <c r="C2906" s="146">
        <v>88.03350830078125</v>
      </c>
      <c r="D2906" s="112">
        <f t="shared" si="48"/>
        <v>-0.90735993863822151</v>
      </c>
      <c r="E2906" s="112">
        <v>3.5282166885832167E-3</v>
      </c>
    </row>
    <row r="2907" spans="2:5" x14ac:dyDescent="0.35">
      <c r="B2907" s="45" t="s">
        <v>5856</v>
      </c>
      <c r="C2907" s="146">
        <v>950.27471923828125</v>
      </c>
      <c r="D2907" s="112">
        <f t="shared" si="48"/>
        <v>-1.0932262017521959E-2</v>
      </c>
      <c r="E2907" s="112">
        <v>3.5261638171131E-3</v>
      </c>
    </row>
    <row r="2908" spans="2:5" x14ac:dyDescent="0.35">
      <c r="B2908" s="45" t="s">
        <v>5860</v>
      </c>
      <c r="C2908" s="146">
        <v>960.7781982421875</v>
      </c>
      <c r="D2908" s="112">
        <f t="shared" si="48"/>
        <v>2.209974021694368</v>
      </c>
      <c r="E2908" s="112">
        <v>3.5189549840365961E-3</v>
      </c>
    </row>
    <row r="2909" spans="2:5" x14ac:dyDescent="0.35">
      <c r="B2909" s="45" t="s">
        <v>4487</v>
      </c>
      <c r="C2909" s="146">
        <v>299.31027221679688</v>
      </c>
      <c r="D2909" s="112">
        <f t="shared" si="48"/>
        <v>-0.13870482366797726</v>
      </c>
      <c r="E2909" s="112">
        <v>3.5187312840381487E-3</v>
      </c>
    </row>
    <row r="2910" spans="2:5" x14ac:dyDescent="0.35">
      <c r="B2910" s="45" t="s">
        <v>4645</v>
      </c>
      <c r="C2910" s="146">
        <v>347.5118408203125</v>
      </c>
      <c r="D2910" s="112">
        <f t="shared" si="48"/>
        <v>-8.2424569331075295E-2</v>
      </c>
      <c r="E2910" s="112">
        <v>3.5116352439585386E-3</v>
      </c>
    </row>
    <row r="2911" spans="2:5" x14ac:dyDescent="0.35">
      <c r="B2911" s="45" t="s">
        <v>4824</v>
      </c>
      <c r="C2911" s="146">
        <v>378.72836303710938</v>
      </c>
      <c r="D2911" s="112">
        <f t="shared" si="48"/>
        <v>3.1102321926271368</v>
      </c>
      <c r="E2911" s="112">
        <v>3.5102969573275458E-3</v>
      </c>
    </row>
    <row r="2912" spans="2:5" x14ac:dyDescent="0.35">
      <c r="B2912" s="45" t="s">
        <v>1161</v>
      </c>
      <c r="C2912" s="146">
        <v>92.142814636230469</v>
      </c>
      <c r="D2912" s="112">
        <f t="shared" si="48"/>
        <v>-0.51908524703591008</v>
      </c>
      <c r="E2912" s="112">
        <v>3.5101500627581095E-3</v>
      </c>
    </row>
    <row r="2913" spans="2:5" x14ac:dyDescent="0.35">
      <c r="B2913" s="45" t="s">
        <v>4027</v>
      </c>
      <c r="C2913" s="146">
        <v>191.59906005859381</v>
      </c>
      <c r="D2913" s="112">
        <f t="shared" si="48"/>
        <v>-0.16300454151689764</v>
      </c>
      <c r="E2913" s="112">
        <v>3.5100293173760187E-3</v>
      </c>
    </row>
    <row r="2914" spans="2:5" x14ac:dyDescent="0.35">
      <c r="B2914" s="45" t="s">
        <v>4248</v>
      </c>
      <c r="C2914" s="146">
        <v>228.91290283203119</v>
      </c>
      <c r="D2914" s="112">
        <f t="shared" si="48"/>
        <v>-0.90052251217492252</v>
      </c>
      <c r="E2914" s="112">
        <v>3.5084583613217211E-3</v>
      </c>
    </row>
    <row r="2915" spans="2:5" x14ac:dyDescent="0.35">
      <c r="B2915" s="45" t="s">
        <v>7500</v>
      </c>
      <c r="C2915" s="146">
        <v>2301.15283203125</v>
      </c>
      <c r="D2915" s="112">
        <f t="shared" si="48"/>
        <v>0.5486168947128629</v>
      </c>
      <c r="E2915" s="112">
        <v>3.500185144846298E-3</v>
      </c>
    </row>
    <row r="2916" spans="2:5" x14ac:dyDescent="0.35">
      <c r="B2916" s="45" t="s">
        <v>6301</v>
      </c>
      <c r="C2916" s="146">
        <v>1485.940673828125</v>
      </c>
      <c r="D2916" s="112">
        <f t="shared" si="48"/>
        <v>7.679783740307256</v>
      </c>
      <c r="E2916" s="112">
        <v>3.4959221111815065E-3</v>
      </c>
    </row>
    <row r="2917" spans="2:5" x14ac:dyDescent="0.35">
      <c r="B2917" s="45" t="s">
        <v>4078</v>
      </c>
      <c r="C2917" s="146">
        <v>171.1955871582031</v>
      </c>
      <c r="D2917" s="112">
        <f t="shared" si="48"/>
        <v>-0.59947157757049918</v>
      </c>
      <c r="E2917" s="112">
        <v>3.4920836236098595E-3</v>
      </c>
    </row>
    <row r="2918" spans="2:5" x14ac:dyDescent="0.35">
      <c r="B2918" s="45" t="s">
        <v>4760</v>
      </c>
      <c r="C2918" s="146">
        <v>427.42431640625</v>
      </c>
      <c r="D2918" s="112">
        <f t="shared" si="48"/>
        <v>-0.83582015229724527</v>
      </c>
      <c r="E2918" s="112">
        <v>3.487527982045636E-3</v>
      </c>
    </row>
    <row r="2919" spans="2:5" x14ac:dyDescent="0.35">
      <c r="B2919" s="45" t="s">
        <v>6900</v>
      </c>
      <c r="C2919" s="146">
        <v>2603.390869140625</v>
      </c>
      <c r="D2919" s="112">
        <f t="shared" si="48"/>
        <v>11.897884686066936</v>
      </c>
      <c r="E2919" s="112">
        <v>3.4812039641289095E-3</v>
      </c>
    </row>
    <row r="2920" spans="2:5" x14ac:dyDescent="0.35">
      <c r="B2920" s="45" t="s">
        <v>3940</v>
      </c>
      <c r="C2920" s="146">
        <v>201.8463439941406</v>
      </c>
      <c r="D2920" s="112">
        <f t="shared" si="48"/>
        <v>0.95917664296624461</v>
      </c>
      <c r="E2920" s="112">
        <v>3.479429099624612E-3</v>
      </c>
    </row>
    <row r="2921" spans="2:5" x14ac:dyDescent="0.35">
      <c r="B2921" s="45" t="s">
        <v>2915</v>
      </c>
      <c r="C2921" s="146">
        <v>103.02610778808589</v>
      </c>
      <c r="D2921" s="112">
        <f t="shared" si="48"/>
        <v>-0.86837018973245528</v>
      </c>
      <c r="E2921" s="112">
        <v>3.4764664334054275E-3</v>
      </c>
    </row>
    <row r="2922" spans="2:5" x14ac:dyDescent="0.35">
      <c r="B2922" s="45" t="s">
        <v>5632</v>
      </c>
      <c r="C2922" s="146">
        <v>782.69586181640625</v>
      </c>
      <c r="D2922" s="112">
        <f t="shared" si="48"/>
        <v>5.6726673911522036</v>
      </c>
      <c r="E2922" s="112">
        <v>3.4734294152708352E-3</v>
      </c>
    </row>
    <row r="2923" spans="2:5" x14ac:dyDescent="0.35">
      <c r="B2923" s="45" t="s">
        <v>2086</v>
      </c>
      <c r="C2923" s="146">
        <v>117.2987976074219</v>
      </c>
      <c r="D2923" s="112">
        <f t="shared" si="48"/>
        <v>-0.94885152613703494</v>
      </c>
      <c r="E2923" s="112">
        <v>3.4572066736031481E-3</v>
      </c>
    </row>
    <row r="2924" spans="2:5" x14ac:dyDescent="0.35">
      <c r="B2924" s="45" t="s">
        <v>7963</v>
      </c>
      <c r="C2924" s="146">
        <v>2293.300048828125</v>
      </c>
      <c r="D2924" s="112">
        <f t="shared" si="48"/>
        <v>2.556914303869403E-2</v>
      </c>
      <c r="E2924" s="112">
        <v>3.4567895431662308E-3</v>
      </c>
    </row>
    <row r="2925" spans="2:5" x14ac:dyDescent="0.35">
      <c r="B2925" s="45" t="s">
        <v>6947</v>
      </c>
      <c r="C2925" s="146">
        <v>2236.124267578125</v>
      </c>
      <c r="D2925" s="112">
        <f t="shared" si="48"/>
        <v>0.97736850865836056</v>
      </c>
      <c r="E2925" s="112">
        <v>3.4500574845245349E-3</v>
      </c>
    </row>
    <row r="2926" spans="2:5" x14ac:dyDescent="0.35">
      <c r="B2926" s="45" t="s">
        <v>5957</v>
      </c>
      <c r="C2926" s="146">
        <v>1130.858642578125</v>
      </c>
      <c r="D2926" s="112">
        <f t="shared" si="48"/>
        <v>2.0842611605821912</v>
      </c>
      <c r="E2926" s="112">
        <v>3.4387078248660657E-3</v>
      </c>
    </row>
    <row r="2927" spans="2:5" x14ac:dyDescent="0.35">
      <c r="B2927" s="45" t="s">
        <v>4658</v>
      </c>
      <c r="C2927" s="146">
        <v>366.65463256835938</v>
      </c>
      <c r="D2927" s="112">
        <f t="shared" si="48"/>
        <v>1.92917047658323</v>
      </c>
      <c r="E2927" s="112">
        <v>3.4354471430641494E-3</v>
      </c>
    </row>
    <row r="2928" spans="2:5" x14ac:dyDescent="0.35">
      <c r="B2928" s="45" t="s">
        <v>1903</v>
      </c>
      <c r="C2928" s="146">
        <v>125.1735382080078</v>
      </c>
      <c r="D2928" s="112">
        <f t="shared" si="48"/>
        <v>-0.95042731368406441</v>
      </c>
      <c r="E2928" s="112">
        <v>3.4324072280053739E-3</v>
      </c>
    </row>
    <row r="2929" spans="2:5" x14ac:dyDescent="0.35">
      <c r="B2929" s="45" t="s">
        <v>7905</v>
      </c>
      <c r="C2929" s="146">
        <v>2525.050537109375</v>
      </c>
      <c r="D2929" s="112">
        <f t="shared" si="48"/>
        <v>0.97640190034546859</v>
      </c>
      <c r="E2929" s="112">
        <v>3.4303039122947441E-3</v>
      </c>
    </row>
    <row r="2930" spans="2:5" x14ac:dyDescent="0.35">
      <c r="B2930" s="45" t="s">
        <v>6062</v>
      </c>
      <c r="C2930" s="146">
        <v>1277.599731445312</v>
      </c>
      <c r="D2930" s="112">
        <f t="shared" si="48"/>
        <v>-0.43795652854752709</v>
      </c>
      <c r="E2930" s="112">
        <v>3.4240353398329224E-3</v>
      </c>
    </row>
    <row r="2931" spans="2:5" x14ac:dyDescent="0.35">
      <c r="B2931" s="45" t="s">
        <v>6929</v>
      </c>
      <c r="C2931" s="146">
        <v>2273.13330078125</v>
      </c>
      <c r="D2931" s="112">
        <f t="shared" si="48"/>
        <v>18.427732172006532</v>
      </c>
      <c r="E2931" s="112">
        <v>3.4143500556952245E-3</v>
      </c>
    </row>
    <row r="2932" spans="2:5" x14ac:dyDescent="0.35">
      <c r="B2932" s="45" t="s">
        <v>2458</v>
      </c>
      <c r="C2932" s="146">
        <v>117.0045623779297</v>
      </c>
      <c r="D2932" s="112">
        <f t="shared" si="48"/>
        <v>-0.8361432755331063</v>
      </c>
      <c r="E2932" s="112">
        <v>3.405068797857382E-3</v>
      </c>
    </row>
    <row r="2933" spans="2:5" x14ac:dyDescent="0.35">
      <c r="B2933" s="45" t="s">
        <v>5346</v>
      </c>
      <c r="C2933" s="146">
        <v>714.0662841796875</v>
      </c>
      <c r="D2933" s="112">
        <f t="shared" si="48"/>
        <v>15.549686539596783</v>
      </c>
      <c r="E2933" s="112">
        <v>3.4020046663709447E-3</v>
      </c>
    </row>
    <row r="2934" spans="2:5" x14ac:dyDescent="0.35">
      <c r="B2934" s="45" t="s">
        <v>660</v>
      </c>
      <c r="C2934" s="146">
        <v>43.146816253662109</v>
      </c>
      <c r="D2934" s="112">
        <f t="shared" si="48"/>
        <v>-0.6603205276554267</v>
      </c>
      <c r="E2934" s="112">
        <v>3.3888733249246529E-3</v>
      </c>
    </row>
    <row r="2935" spans="2:5" x14ac:dyDescent="0.35">
      <c r="B2935" s="45" t="s">
        <v>2531</v>
      </c>
      <c r="C2935" s="146">
        <v>127.0221481323242</v>
      </c>
      <c r="D2935" s="112">
        <f t="shared" si="48"/>
        <v>-0.35540724642708699</v>
      </c>
      <c r="E2935" s="112">
        <v>3.3773868339470104E-3</v>
      </c>
    </row>
    <row r="2936" spans="2:5" x14ac:dyDescent="0.35">
      <c r="B2936" s="45" t="s">
        <v>3891</v>
      </c>
      <c r="C2936" s="146">
        <v>197.0579833984375</v>
      </c>
      <c r="D2936" s="112">
        <f t="shared" si="48"/>
        <v>-0.89994130853395238</v>
      </c>
      <c r="E2936" s="112">
        <v>3.3755874180177239E-3</v>
      </c>
    </row>
    <row r="2937" spans="2:5" x14ac:dyDescent="0.35">
      <c r="B2937" s="45" t="s">
        <v>6441</v>
      </c>
      <c r="C2937" s="146">
        <v>1969.423950195312</v>
      </c>
      <c r="D2937" s="112">
        <f t="shared" si="48"/>
        <v>16.540819882904159</v>
      </c>
      <c r="E2937" s="112">
        <v>3.3606801910230906E-3</v>
      </c>
    </row>
    <row r="2938" spans="2:5" x14ac:dyDescent="0.35">
      <c r="B2938" s="45" t="s">
        <v>2137</v>
      </c>
      <c r="C2938" s="146">
        <v>112.2766189575195</v>
      </c>
      <c r="D2938" s="112">
        <f t="shared" si="48"/>
        <v>-0.95427310956058198</v>
      </c>
      <c r="E2938" s="112">
        <v>3.3527997439170613E-3</v>
      </c>
    </row>
    <row r="2939" spans="2:5" x14ac:dyDescent="0.35">
      <c r="B2939" s="45" t="s">
        <v>7680</v>
      </c>
      <c r="C2939" s="146">
        <v>2455.3740234375</v>
      </c>
      <c r="D2939" s="112">
        <f t="shared" si="48"/>
        <v>6.7700530412583828E-3</v>
      </c>
      <c r="E2939" s="112">
        <v>3.3501831821223268E-3</v>
      </c>
    </row>
    <row r="2940" spans="2:5" x14ac:dyDescent="0.35">
      <c r="B2940" s="45" t="s">
        <v>7246</v>
      </c>
      <c r="C2940" s="146">
        <v>2438.86279296875</v>
      </c>
      <c r="D2940" s="112">
        <f t="shared" si="48"/>
        <v>0.13331675452602573</v>
      </c>
      <c r="E2940" s="112">
        <v>3.3487538118050779E-3</v>
      </c>
    </row>
    <row r="2941" spans="2:5" x14ac:dyDescent="0.35">
      <c r="B2941" s="45" t="s">
        <v>6974</v>
      </c>
      <c r="C2941" s="146">
        <v>2151.96923828125</v>
      </c>
      <c r="D2941" s="112">
        <f t="shared" si="48"/>
        <v>19.360987059508524</v>
      </c>
      <c r="E2941" s="112">
        <v>3.3459031411467088E-3</v>
      </c>
    </row>
    <row r="2942" spans="2:5" x14ac:dyDescent="0.35">
      <c r="B2942" s="45" t="s">
        <v>2184</v>
      </c>
      <c r="C2942" s="146">
        <v>105.69081115722661</v>
      </c>
      <c r="D2942" s="112">
        <f t="shared" si="48"/>
        <v>-0.94601710187572396</v>
      </c>
      <c r="E2942" s="112">
        <v>3.3361958820585687E-3</v>
      </c>
    </row>
    <row r="2943" spans="2:5" x14ac:dyDescent="0.35">
      <c r="B2943" s="45" t="s">
        <v>6522</v>
      </c>
      <c r="C2943" s="146">
        <v>1957.857299804688</v>
      </c>
      <c r="D2943" s="112">
        <f t="shared" si="48"/>
        <v>-0.18080221768371266</v>
      </c>
      <c r="E2943" s="112">
        <v>3.3340902707273373E-3</v>
      </c>
    </row>
    <row r="2944" spans="2:5" x14ac:dyDescent="0.35">
      <c r="B2944" s="45" t="s">
        <v>7440</v>
      </c>
      <c r="C2944" s="146">
        <v>2389.968994140625</v>
      </c>
      <c r="D2944" s="112">
        <f t="shared" si="48"/>
        <v>0.98667998924803879</v>
      </c>
      <c r="E2944" s="112">
        <v>3.3291547224708513E-3</v>
      </c>
    </row>
    <row r="2945" spans="2:5" x14ac:dyDescent="0.35">
      <c r="B2945" s="45" t="s">
        <v>5997</v>
      </c>
      <c r="C2945" s="146">
        <v>1202.996459960938</v>
      </c>
      <c r="D2945" s="112">
        <f t="shared" si="48"/>
        <v>-0.20964035435249478</v>
      </c>
      <c r="E2945" s="112">
        <v>3.3057856287970291E-3</v>
      </c>
    </row>
    <row r="2946" spans="2:5" x14ac:dyDescent="0.35">
      <c r="B2946" s="45" t="s">
        <v>6281</v>
      </c>
      <c r="C2946" s="146">
        <v>1522.08740234375</v>
      </c>
      <c r="D2946" s="112">
        <f t="shared" si="48"/>
        <v>15.472397718702632</v>
      </c>
      <c r="E2946" s="112">
        <v>3.2944973590271513E-3</v>
      </c>
    </row>
    <row r="2947" spans="2:5" x14ac:dyDescent="0.35">
      <c r="B2947" s="45" t="s">
        <v>1159</v>
      </c>
      <c r="C2947" s="146">
        <v>92.402297973632813</v>
      </c>
      <c r="D2947" s="112">
        <f t="shared" si="48"/>
        <v>-0.17458938197627427</v>
      </c>
      <c r="E2947" s="112">
        <v>3.2917711024132061E-3</v>
      </c>
    </row>
    <row r="2948" spans="2:5" x14ac:dyDescent="0.35">
      <c r="B2948" s="45" t="s">
        <v>1873</v>
      </c>
      <c r="C2948" s="146">
        <v>111.9470672607422</v>
      </c>
      <c r="D2948" s="112">
        <f t="shared" si="48"/>
        <v>-0.62284838043905399</v>
      </c>
      <c r="E2948" s="112">
        <v>3.2886772395457307E-3</v>
      </c>
    </row>
    <row r="2949" spans="2:5" x14ac:dyDescent="0.35">
      <c r="B2949" s="45" t="s">
        <v>4561</v>
      </c>
      <c r="C2949" s="146">
        <v>296.82244873046881</v>
      </c>
      <c r="D2949" s="112">
        <f t="shared" si="48"/>
        <v>2.4653236160256133</v>
      </c>
      <c r="E2949" s="112">
        <v>3.2844609748871297E-3</v>
      </c>
    </row>
    <row r="2950" spans="2:5" x14ac:dyDescent="0.35">
      <c r="B2950" s="45" t="s">
        <v>1040</v>
      </c>
      <c r="C2950" s="146">
        <v>85.655044555664063</v>
      </c>
      <c r="D2950" s="112">
        <f t="shared" si="48"/>
        <v>-0.88163667729686024</v>
      </c>
      <c r="E2950" s="112">
        <v>3.275687687986101E-3</v>
      </c>
    </row>
    <row r="2951" spans="2:5" x14ac:dyDescent="0.35">
      <c r="B2951" s="45" t="s">
        <v>5413</v>
      </c>
      <c r="C2951" s="146">
        <v>723.66204833984375</v>
      </c>
      <c r="D2951" s="112">
        <f t="shared" si="48"/>
        <v>5.4264613599281386</v>
      </c>
      <c r="E2951" s="112">
        <v>3.2749816886019842E-3</v>
      </c>
    </row>
    <row r="2952" spans="2:5" x14ac:dyDescent="0.35">
      <c r="B2952" s="45" t="s">
        <v>2455</v>
      </c>
      <c r="C2952" s="146">
        <v>112.6066131591797</v>
      </c>
      <c r="D2952" s="112">
        <f t="shared" si="48"/>
        <v>1.5142296559562392</v>
      </c>
      <c r="E2952" s="112">
        <v>3.2660788055620515E-3</v>
      </c>
    </row>
    <row r="2953" spans="2:5" x14ac:dyDescent="0.35">
      <c r="B2953" s="45" t="s">
        <v>625</v>
      </c>
      <c r="C2953" s="146">
        <v>44.7877197265625</v>
      </c>
      <c r="D2953" s="112">
        <f t="shared" ref="D2953:D3016" si="49">(C2953-C2954)/C2954</f>
        <v>5.8152060276145501E-2</v>
      </c>
      <c r="E2953" s="112">
        <v>3.264308684089928E-3</v>
      </c>
    </row>
    <row r="2954" spans="2:5" x14ac:dyDescent="0.35">
      <c r="B2954" s="45" t="s">
        <v>682</v>
      </c>
      <c r="C2954" s="146">
        <v>42.32635498046875</v>
      </c>
      <c r="D2954" s="112">
        <f t="shared" si="49"/>
        <v>-0.94337934998620154</v>
      </c>
      <c r="E2954" s="112">
        <v>3.2621663033899659E-3</v>
      </c>
    </row>
    <row r="2955" spans="2:5" x14ac:dyDescent="0.35">
      <c r="B2955" s="45" t="s">
        <v>5263</v>
      </c>
      <c r="C2955" s="146">
        <v>747.542724609375</v>
      </c>
      <c r="D2955" s="112">
        <f t="shared" si="49"/>
        <v>6.3597312511365542</v>
      </c>
      <c r="E2955" s="112">
        <v>3.2489968116188005E-3</v>
      </c>
    </row>
    <row r="2956" spans="2:5" x14ac:dyDescent="0.35">
      <c r="B2956" s="45" t="s">
        <v>2376</v>
      </c>
      <c r="C2956" s="146">
        <v>101.5720138549805</v>
      </c>
      <c r="D2956" s="112">
        <f t="shared" si="49"/>
        <v>-0.14320320728106034</v>
      </c>
      <c r="E2956" s="112">
        <v>3.2373831279905595E-3</v>
      </c>
    </row>
    <row r="2957" spans="2:5" x14ac:dyDescent="0.35">
      <c r="B2957" s="45" t="s">
        <v>1268</v>
      </c>
      <c r="C2957" s="146">
        <v>118.5485458374023</v>
      </c>
      <c r="D2957" s="112">
        <f t="shared" si="49"/>
        <v>-0.95316829667472858</v>
      </c>
      <c r="E2957" s="112">
        <v>3.2358019400215146E-3</v>
      </c>
    </row>
    <row r="2958" spans="2:5" x14ac:dyDescent="0.35">
      <c r="B2958" s="45" t="s">
        <v>6894</v>
      </c>
      <c r="C2958" s="146">
        <v>2531.373779296875</v>
      </c>
      <c r="D2958" s="112">
        <f t="shared" si="49"/>
        <v>1.124994953178821</v>
      </c>
      <c r="E2958" s="112">
        <v>3.2301502362381174E-3</v>
      </c>
    </row>
    <row r="2959" spans="2:5" x14ac:dyDescent="0.35">
      <c r="B2959" s="45" t="s">
        <v>5987</v>
      </c>
      <c r="C2959" s="146">
        <v>1191.237548828125</v>
      </c>
      <c r="D2959" s="112">
        <f t="shared" si="49"/>
        <v>4.9689981015469744</v>
      </c>
      <c r="E2959" s="112">
        <v>3.2270241840738185E-3</v>
      </c>
    </row>
    <row r="2960" spans="2:5" x14ac:dyDescent="0.35">
      <c r="B2960" s="45" t="s">
        <v>4182</v>
      </c>
      <c r="C2960" s="146">
        <v>199.5707702636719</v>
      </c>
      <c r="D2960" s="112">
        <f t="shared" si="49"/>
        <v>-6.5974391167316973E-2</v>
      </c>
      <c r="E2960" s="112">
        <v>3.2241221682504898E-3</v>
      </c>
    </row>
    <row r="2961" spans="2:5" x14ac:dyDescent="0.35">
      <c r="B2961" s="45" t="s">
        <v>4301</v>
      </c>
      <c r="C2961" s="146">
        <v>213.66734313964841</v>
      </c>
      <c r="D2961" s="112">
        <f t="shared" si="49"/>
        <v>1.3399771565312348</v>
      </c>
      <c r="E2961" s="112">
        <v>3.2214643738924767E-3</v>
      </c>
    </row>
    <row r="2962" spans="2:5" x14ac:dyDescent="0.35">
      <c r="B2962" s="45" t="s">
        <v>2319</v>
      </c>
      <c r="C2962" s="146">
        <v>91.311721801757813</v>
      </c>
      <c r="D2962" s="112">
        <f t="shared" si="49"/>
        <v>-0.96282406809641996</v>
      </c>
      <c r="E2962" s="112">
        <v>3.2173439339240389E-3</v>
      </c>
    </row>
    <row r="2963" spans="2:5" x14ac:dyDescent="0.35">
      <c r="B2963" s="45" t="s">
        <v>7384</v>
      </c>
      <c r="C2963" s="146">
        <v>2456.205322265625</v>
      </c>
      <c r="D2963" s="112">
        <f t="shared" si="49"/>
        <v>0.13945250512977014</v>
      </c>
      <c r="E2963" s="112">
        <v>3.2152772937344871E-3</v>
      </c>
    </row>
    <row r="2964" spans="2:5" x14ac:dyDescent="0.35">
      <c r="B2964" s="45" t="s">
        <v>6825</v>
      </c>
      <c r="C2964" s="146">
        <v>2155.601318359375</v>
      </c>
      <c r="D2964" s="112">
        <f t="shared" si="49"/>
        <v>14.729342539602694</v>
      </c>
      <c r="E2964" s="112">
        <v>3.2099425843974817E-3</v>
      </c>
    </row>
    <row r="2965" spans="2:5" x14ac:dyDescent="0.35">
      <c r="B2965" s="45" t="s">
        <v>3307</v>
      </c>
      <c r="C2965" s="146">
        <v>137.04331970214841</v>
      </c>
      <c r="D2965" s="112">
        <f t="shared" si="49"/>
        <v>0.10821659631679924</v>
      </c>
      <c r="E2965" s="112">
        <v>3.2066794726826426E-3</v>
      </c>
    </row>
    <row r="2966" spans="2:5" x14ac:dyDescent="0.35">
      <c r="B2966" s="45" t="s">
        <v>1807</v>
      </c>
      <c r="C2966" s="146">
        <v>123.6611328125</v>
      </c>
      <c r="D2966" s="112">
        <f t="shared" si="49"/>
        <v>-3.6834451524021518E-2</v>
      </c>
      <c r="E2966" s="112">
        <v>3.205911597747785E-3</v>
      </c>
    </row>
    <row r="2967" spans="2:5" x14ac:dyDescent="0.35">
      <c r="B2967" s="45" t="s">
        <v>3392</v>
      </c>
      <c r="C2967" s="146">
        <v>128.39031982421881</v>
      </c>
      <c r="D2967" s="112">
        <f t="shared" si="49"/>
        <v>0.60736060723023011</v>
      </c>
      <c r="E2967" s="112">
        <v>3.2056198289767608E-3</v>
      </c>
    </row>
    <row r="2968" spans="2:5" x14ac:dyDescent="0.35">
      <c r="B2968" s="45" t="s">
        <v>2738</v>
      </c>
      <c r="C2968" s="146">
        <v>79.876487731933594</v>
      </c>
      <c r="D2968" s="112">
        <f t="shared" si="49"/>
        <v>-0.3198704829624151</v>
      </c>
      <c r="E2968" s="112">
        <v>3.2049255068260975E-3</v>
      </c>
    </row>
    <row r="2969" spans="2:5" x14ac:dyDescent="0.35">
      <c r="B2969" s="45" t="s">
        <v>2115</v>
      </c>
      <c r="C2969" s="146">
        <v>117.44305419921881</v>
      </c>
      <c r="D2969" s="112">
        <f t="shared" si="49"/>
        <v>-0.93691786238428221</v>
      </c>
      <c r="E2969" s="112">
        <v>3.2047033423830552E-3</v>
      </c>
    </row>
    <row r="2970" spans="2:5" x14ac:dyDescent="0.35">
      <c r="B2970" s="45" t="s">
        <v>6427</v>
      </c>
      <c r="C2970" s="146">
        <v>1861.748168945312</v>
      </c>
      <c r="D2970" s="112">
        <f t="shared" si="49"/>
        <v>38.952820177476902</v>
      </c>
      <c r="E2970" s="112">
        <v>3.1970348692155295E-3</v>
      </c>
    </row>
    <row r="2971" spans="2:5" x14ac:dyDescent="0.35">
      <c r="B2971" s="45" t="s">
        <v>588</v>
      </c>
      <c r="C2971" s="146">
        <v>46.598667144775391</v>
      </c>
      <c r="D2971" s="112">
        <f t="shared" si="49"/>
        <v>-0.50223971653700905</v>
      </c>
      <c r="E2971" s="112">
        <v>3.1957070615822899E-3</v>
      </c>
    </row>
    <row r="2972" spans="2:5" x14ac:dyDescent="0.35">
      <c r="B2972" s="45" t="s">
        <v>2370</v>
      </c>
      <c r="C2972" s="146">
        <v>93.616683959960938</v>
      </c>
      <c r="D2972" s="112">
        <f t="shared" si="49"/>
        <v>-0.88034992334532503</v>
      </c>
      <c r="E2972" s="112">
        <v>3.192992895130929E-3</v>
      </c>
    </row>
    <row r="2973" spans="2:5" x14ac:dyDescent="0.35">
      <c r="B2973" s="45" t="s">
        <v>5375</v>
      </c>
      <c r="C2973" s="146">
        <v>782.42059326171875</v>
      </c>
      <c r="D2973" s="112">
        <f t="shared" si="49"/>
        <v>0.82301422710552052</v>
      </c>
      <c r="E2973" s="112">
        <v>3.1910875866951126E-3</v>
      </c>
    </row>
    <row r="2974" spans="2:5" x14ac:dyDescent="0.35">
      <c r="B2974" s="45" t="s">
        <v>4723</v>
      </c>
      <c r="C2974" s="146">
        <v>429.19061279296881</v>
      </c>
      <c r="D2974" s="112">
        <f t="shared" si="49"/>
        <v>3.1633385292232181</v>
      </c>
      <c r="E2974" s="112">
        <v>3.1902431800743857E-3</v>
      </c>
    </row>
    <row r="2975" spans="2:5" x14ac:dyDescent="0.35">
      <c r="B2975" s="45" t="s">
        <v>1255</v>
      </c>
      <c r="C2975" s="146">
        <v>103.0880889892578</v>
      </c>
      <c r="D2975" s="112">
        <f t="shared" si="49"/>
        <v>-0.91372290590243233</v>
      </c>
      <c r="E2975" s="112">
        <v>3.1897693362364942E-3</v>
      </c>
    </row>
    <row r="2976" spans="2:5" x14ac:dyDescent="0.35">
      <c r="B2976" s="45" t="s">
        <v>5994</v>
      </c>
      <c r="C2976" s="146">
        <v>1194.848876953125</v>
      </c>
      <c r="D2976" s="112">
        <f t="shared" si="49"/>
        <v>6.6700609721217683</v>
      </c>
      <c r="E2976" s="112">
        <v>3.1798135034153325E-3</v>
      </c>
    </row>
    <row r="2977" spans="2:5" x14ac:dyDescent="0.35">
      <c r="B2977" s="45" t="s">
        <v>3570</v>
      </c>
      <c r="C2977" s="146">
        <v>155.7808837890625</v>
      </c>
      <c r="D2977" s="112">
        <f t="shared" si="49"/>
        <v>-0.70222924920368957</v>
      </c>
      <c r="E2977" s="112">
        <v>3.1781742831224246E-3</v>
      </c>
    </row>
    <row r="2978" spans="2:5" x14ac:dyDescent="0.35">
      <c r="B2978" s="45" t="s">
        <v>5136</v>
      </c>
      <c r="C2978" s="146">
        <v>523.1571044921875</v>
      </c>
      <c r="D2978" s="112">
        <f t="shared" si="49"/>
        <v>3.323363822255669</v>
      </c>
      <c r="E2978" s="112">
        <v>3.1748729178904386E-3</v>
      </c>
    </row>
    <row r="2979" spans="2:5" x14ac:dyDescent="0.35">
      <c r="B2979" s="45" t="s">
        <v>1271</v>
      </c>
      <c r="C2979" s="146">
        <v>121.0069580078125</v>
      </c>
      <c r="D2979" s="112">
        <f t="shared" si="49"/>
        <v>-0.14551417981208517</v>
      </c>
      <c r="E2979" s="112">
        <v>3.1707423671102474E-3</v>
      </c>
    </row>
    <row r="2980" spans="2:5" x14ac:dyDescent="0.35">
      <c r="B2980" s="45" t="s">
        <v>1546</v>
      </c>
      <c r="C2980" s="146">
        <v>141.61376953125</v>
      </c>
      <c r="D2980" s="112">
        <f t="shared" si="49"/>
        <v>-0.33318954077244778</v>
      </c>
      <c r="E2980" s="112">
        <v>3.1687889207824673E-3</v>
      </c>
    </row>
    <row r="2981" spans="2:5" x14ac:dyDescent="0.35">
      <c r="B2981" s="45" t="s">
        <v>3995</v>
      </c>
      <c r="C2981" s="146">
        <v>212.3748474121094</v>
      </c>
      <c r="D2981" s="112">
        <f t="shared" si="49"/>
        <v>0.68532342480262354</v>
      </c>
      <c r="E2981" s="112">
        <v>3.1654978251485161E-3</v>
      </c>
    </row>
    <row r="2982" spans="2:5" x14ac:dyDescent="0.35">
      <c r="B2982" s="45" t="s">
        <v>2533</v>
      </c>
      <c r="C2982" s="146">
        <v>126.01429748535161</v>
      </c>
      <c r="D2982" s="112">
        <f t="shared" si="49"/>
        <v>-0.57484318542725377</v>
      </c>
      <c r="E2982" s="112">
        <v>3.1609664704330734E-3</v>
      </c>
    </row>
    <row r="2983" spans="2:5" x14ac:dyDescent="0.35">
      <c r="B2983" s="45" t="s">
        <v>4552</v>
      </c>
      <c r="C2983" s="146">
        <v>296.39486694335938</v>
      </c>
      <c r="D2983" s="112">
        <f t="shared" si="49"/>
        <v>2.3932366498264344</v>
      </c>
      <c r="E2983" s="112">
        <v>3.1576079232398953E-3</v>
      </c>
    </row>
    <row r="2984" spans="2:5" x14ac:dyDescent="0.35">
      <c r="B2984" s="45" t="s">
        <v>2610</v>
      </c>
      <c r="C2984" s="146">
        <v>87.348716735839844</v>
      </c>
      <c r="D2984" s="112">
        <f t="shared" si="49"/>
        <v>-0.33071344992865787</v>
      </c>
      <c r="E2984" s="112">
        <v>3.1565031500192849E-3</v>
      </c>
    </row>
    <row r="2985" spans="2:5" x14ac:dyDescent="0.35">
      <c r="B2985" s="45" t="s">
        <v>3399</v>
      </c>
      <c r="C2985" s="146">
        <v>130.51019287109381</v>
      </c>
      <c r="D2985" s="112">
        <f t="shared" si="49"/>
        <v>-0.72964878461818838</v>
      </c>
      <c r="E2985" s="112">
        <v>3.1534456792098506E-3</v>
      </c>
    </row>
    <row r="2986" spans="2:5" x14ac:dyDescent="0.35">
      <c r="B2986" s="45" t="s">
        <v>4969</v>
      </c>
      <c r="C2986" s="146">
        <v>482.74313354492188</v>
      </c>
      <c r="D2986" s="112">
        <f t="shared" si="49"/>
        <v>7.4924860403841356</v>
      </c>
      <c r="E2986" s="112">
        <v>3.1458717527896645E-3</v>
      </c>
    </row>
    <row r="2987" spans="2:5" x14ac:dyDescent="0.35">
      <c r="B2987" s="45" t="s">
        <v>771</v>
      </c>
      <c r="C2987" s="146">
        <v>56.843559265136719</v>
      </c>
      <c r="D2987" s="112">
        <f t="shared" si="49"/>
        <v>-0.92524508210379908</v>
      </c>
      <c r="E2987" s="112">
        <v>3.1428834552087608E-3</v>
      </c>
    </row>
    <row r="2988" spans="2:5" x14ac:dyDescent="0.35">
      <c r="B2988" s="45" t="s">
        <v>5272</v>
      </c>
      <c r="C2988" s="146">
        <v>760.39892578125</v>
      </c>
      <c r="D2988" s="112">
        <f t="shared" si="49"/>
        <v>-0.68762675206316082</v>
      </c>
      <c r="E2988" s="112">
        <v>3.13855817637523E-3</v>
      </c>
    </row>
    <row r="2989" spans="2:5" x14ac:dyDescent="0.35">
      <c r="B2989" s="45" t="s">
        <v>7692</v>
      </c>
      <c r="C2989" s="146">
        <v>2434.263916015625</v>
      </c>
      <c r="D2989" s="112">
        <f t="shared" si="49"/>
        <v>21.673088428173276</v>
      </c>
      <c r="E2989" s="112">
        <v>3.1358480482467262E-3</v>
      </c>
    </row>
    <row r="2990" spans="2:5" x14ac:dyDescent="0.35">
      <c r="B2990" s="45" t="s">
        <v>1723</v>
      </c>
      <c r="C2990" s="146">
        <v>107.3635787963867</v>
      </c>
      <c r="D2990" s="112">
        <f t="shared" si="49"/>
        <v>-0.9560961044236127</v>
      </c>
      <c r="E2990" s="112">
        <v>3.134716015757634E-3</v>
      </c>
    </row>
    <row r="2991" spans="2:5" x14ac:dyDescent="0.35">
      <c r="B2991" s="45" t="s">
        <v>7382</v>
      </c>
      <c r="C2991" s="146">
        <v>2445.422607421875</v>
      </c>
      <c r="D2991" s="112">
        <f t="shared" si="49"/>
        <v>0.14486823006837696</v>
      </c>
      <c r="E2991" s="112">
        <v>3.1313393924438447E-3</v>
      </c>
    </row>
    <row r="2992" spans="2:5" x14ac:dyDescent="0.35">
      <c r="B2992" s="45" t="s">
        <v>7081</v>
      </c>
      <c r="C2992" s="146">
        <v>2135.986083984375</v>
      </c>
      <c r="D2992" s="112">
        <f t="shared" si="49"/>
        <v>3.2831126003089701</v>
      </c>
      <c r="E2992" s="112">
        <v>3.1290889353323913E-3</v>
      </c>
    </row>
    <row r="2993" spans="2:5" x14ac:dyDescent="0.35">
      <c r="B2993" s="45" t="s">
        <v>5078</v>
      </c>
      <c r="C2993" s="146">
        <v>498.69949340820313</v>
      </c>
      <c r="D2993" s="112">
        <f t="shared" si="49"/>
        <v>8.4623676111296717E-2</v>
      </c>
      <c r="E2993" s="112">
        <v>3.1272327127301221E-3</v>
      </c>
    </row>
    <row r="2994" spans="2:5" x14ac:dyDescent="0.35">
      <c r="B2994" s="45" t="s">
        <v>5105</v>
      </c>
      <c r="C2994" s="146">
        <v>459.79034423828119</v>
      </c>
      <c r="D2994" s="112">
        <f t="shared" si="49"/>
        <v>7.0224180707690484</v>
      </c>
      <c r="E2994" s="112">
        <v>3.1238073830991181E-3</v>
      </c>
    </row>
    <row r="2995" spans="2:5" x14ac:dyDescent="0.35">
      <c r="B2995" s="45" t="s">
        <v>794</v>
      </c>
      <c r="C2995" s="146">
        <v>57.313186645507813</v>
      </c>
      <c r="D2995" s="112">
        <f t="shared" si="49"/>
        <v>-0.91630007474900788</v>
      </c>
      <c r="E2995" s="112">
        <v>3.117920891111525E-3</v>
      </c>
    </row>
    <row r="2996" spans="2:5" x14ac:dyDescent="0.35">
      <c r="B2996" s="45" t="s">
        <v>5736</v>
      </c>
      <c r="C2996" s="146">
        <v>684.7459716796875</v>
      </c>
      <c r="D2996" s="112">
        <f t="shared" si="49"/>
        <v>-0.19705060504208177</v>
      </c>
      <c r="E2996" s="112">
        <v>3.1129116493710737E-3</v>
      </c>
    </row>
    <row r="2997" spans="2:5" x14ac:dyDescent="0.35">
      <c r="B2997" s="45" t="s">
        <v>5831</v>
      </c>
      <c r="C2997" s="146">
        <v>852.7884521484375</v>
      </c>
      <c r="D2997" s="112">
        <f t="shared" si="49"/>
        <v>-0.65075764029198202</v>
      </c>
      <c r="E2997" s="112">
        <v>3.1116227628548015E-3</v>
      </c>
    </row>
    <row r="2998" spans="2:5" x14ac:dyDescent="0.35">
      <c r="B2998" s="45" t="s">
        <v>7693</v>
      </c>
      <c r="C2998" s="146">
        <v>2441.82421875</v>
      </c>
      <c r="D2998" s="112">
        <f t="shared" si="49"/>
        <v>-8.5499566418123618E-2</v>
      </c>
      <c r="E2998" s="112">
        <v>3.1057859768753486E-3</v>
      </c>
    </row>
    <row r="2999" spans="2:5" x14ac:dyDescent="0.35">
      <c r="B2999" s="45" t="s">
        <v>7625</v>
      </c>
      <c r="C2999" s="146">
        <v>2670.1181640625</v>
      </c>
      <c r="D2999" s="112">
        <f t="shared" si="49"/>
        <v>14.105649941662579</v>
      </c>
      <c r="E2999" s="112">
        <v>3.099327048342238E-3</v>
      </c>
    </row>
    <row r="3000" spans="2:5" x14ac:dyDescent="0.35">
      <c r="B3000" s="45" t="s">
        <v>3682</v>
      </c>
      <c r="C3000" s="146">
        <v>176.76287841796881</v>
      </c>
      <c r="D3000" s="112">
        <f t="shared" si="49"/>
        <v>-7.7292683548497804E-2</v>
      </c>
      <c r="E3000" s="112">
        <v>3.0871060588745836E-3</v>
      </c>
    </row>
    <row r="3001" spans="2:5" x14ac:dyDescent="0.35">
      <c r="B3001" s="45" t="s">
        <v>3886</v>
      </c>
      <c r="C3001" s="146">
        <v>191.56982421875</v>
      </c>
      <c r="D3001" s="112">
        <f t="shared" si="49"/>
        <v>-0.91990544663786</v>
      </c>
      <c r="E3001" s="112">
        <v>3.0857058577117361E-3</v>
      </c>
    </row>
    <row r="3002" spans="2:5" x14ac:dyDescent="0.35">
      <c r="B3002" s="45" t="s">
        <v>7399</v>
      </c>
      <c r="C3002" s="146">
        <v>2391.7958984375</v>
      </c>
      <c r="D3002" s="112">
        <f t="shared" si="49"/>
        <v>-2.1894465237093944E-2</v>
      </c>
      <c r="E3002" s="112">
        <v>3.0813884852213661E-3</v>
      </c>
    </row>
    <row r="3003" spans="2:5" x14ac:dyDescent="0.35">
      <c r="B3003" s="45" t="s">
        <v>7480</v>
      </c>
      <c r="C3003" s="146">
        <v>2445.335205078125</v>
      </c>
      <c r="D3003" s="112">
        <f t="shared" si="49"/>
        <v>5.2662593662559189E-2</v>
      </c>
      <c r="E3003" s="112">
        <v>3.0754954517017525E-3</v>
      </c>
    </row>
    <row r="3004" spans="2:5" x14ac:dyDescent="0.35">
      <c r="B3004" s="45" t="s">
        <v>7966</v>
      </c>
      <c r="C3004" s="146">
        <v>2323</v>
      </c>
      <c r="D3004" s="112">
        <f t="shared" si="49"/>
        <v>15.774337312864487</v>
      </c>
      <c r="E3004" s="112">
        <v>3.0658050674230433E-3</v>
      </c>
    </row>
    <row r="3005" spans="2:5" x14ac:dyDescent="0.35">
      <c r="B3005" s="45" t="s">
        <v>1597</v>
      </c>
      <c r="C3005" s="146">
        <v>138.4853515625</v>
      </c>
      <c r="D3005" s="112">
        <f t="shared" si="49"/>
        <v>0.30919872564909245</v>
      </c>
      <c r="E3005" s="112">
        <v>3.0589854353922637E-3</v>
      </c>
    </row>
    <row r="3006" spans="2:5" x14ac:dyDescent="0.35">
      <c r="B3006" s="45" t="s">
        <v>2178</v>
      </c>
      <c r="C3006" s="146">
        <v>105.77870941162109</v>
      </c>
      <c r="D3006" s="112">
        <f t="shared" si="49"/>
        <v>0.16427765691488266</v>
      </c>
      <c r="E3006" s="112">
        <v>3.054968746382683E-3</v>
      </c>
    </row>
    <row r="3007" spans="2:5" x14ac:dyDescent="0.35">
      <c r="B3007" s="45" t="s">
        <v>1210</v>
      </c>
      <c r="C3007" s="146">
        <v>90.853507995605469</v>
      </c>
      <c r="D3007" s="112">
        <f t="shared" si="49"/>
        <v>-0.96577804848251214</v>
      </c>
      <c r="E3007" s="112">
        <v>3.0455196402619433E-3</v>
      </c>
    </row>
    <row r="3008" spans="2:5" x14ac:dyDescent="0.35">
      <c r="B3008" s="45" t="s">
        <v>7605</v>
      </c>
      <c r="C3008" s="146">
        <v>2654.831298828125</v>
      </c>
      <c r="D3008" s="112">
        <f t="shared" si="49"/>
        <v>5.0023874737051999E-2</v>
      </c>
      <c r="E3008" s="112">
        <v>3.0435764772382525E-3</v>
      </c>
    </row>
    <row r="3009" spans="2:5" x14ac:dyDescent="0.35">
      <c r="B3009" s="45" t="s">
        <v>7215</v>
      </c>
      <c r="C3009" s="146">
        <v>2528.353271484375</v>
      </c>
      <c r="D3009" s="112">
        <f t="shared" si="49"/>
        <v>8.890765223635551</v>
      </c>
      <c r="E3009" s="112">
        <v>3.0226851020530316E-3</v>
      </c>
    </row>
    <row r="3010" spans="2:5" x14ac:dyDescent="0.35">
      <c r="B3010" s="45" t="s">
        <v>4404</v>
      </c>
      <c r="C3010" s="146">
        <v>255.62767028808591</v>
      </c>
      <c r="D3010" s="112">
        <f t="shared" si="49"/>
        <v>4.9461741600865254</v>
      </c>
      <c r="E3010" s="112">
        <v>3.0223919603090364E-3</v>
      </c>
    </row>
    <row r="3011" spans="2:5" x14ac:dyDescent="0.35">
      <c r="B3011" s="45" t="s">
        <v>641</v>
      </c>
      <c r="C3011" s="146">
        <v>42.990276336669922</v>
      </c>
      <c r="D3011" s="112">
        <f t="shared" si="49"/>
        <v>-0.7181160944250452</v>
      </c>
      <c r="E3011" s="112">
        <v>3.0219775574065817E-3</v>
      </c>
    </row>
    <row r="3012" spans="2:5" x14ac:dyDescent="0.35">
      <c r="B3012" s="45" t="s">
        <v>1548</v>
      </c>
      <c r="C3012" s="146">
        <v>152.51057434082031</v>
      </c>
      <c r="D3012" s="112">
        <f t="shared" si="49"/>
        <v>2.9275147633990501</v>
      </c>
      <c r="E3012" s="112">
        <v>3.0149859170531786E-3</v>
      </c>
    </row>
    <row r="3013" spans="2:5" x14ac:dyDescent="0.35">
      <c r="B3013" s="45" t="s">
        <v>472</v>
      </c>
      <c r="C3013" s="146">
        <v>38.831317901611328</v>
      </c>
      <c r="D3013" s="112">
        <f t="shared" si="49"/>
        <v>-0.65753172056431897</v>
      </c>
      <c r="E3013" s="112">
        <v>2.9971487772316803E-3</v>
      </c>
    </row>
    <row r="3014" spans="2:5" x14ac:dyDescent="0.35">
      <c r="B3014" s="45" t="s">
        <v>1845</v>
      </c>
      <c r="C3014" s="146">
        <v>113.38661193847661</v>
      </c>
      <c r="D3014" s="112">
        <f t="shared" si="49"/>
        <v>-0.94626900847605477</v>
      </c>
      <c r="E3014" s="112">
        <v>2.9965427828852753E-3</v>
      </c>
    </row>
    <row r="3015" spans="2:5" x14ac:dyDescent="0.35">
      <c r="B3015" s="45" t="s">
        <v>7003</v>
      </c>
      <c r="C3015" s="146">
        <v>2110.2646484375</v>
      </c>
      <c r="D3015" s="112">
        <f t="shared" si="49"/>
        <v>3.5058252596729491</v>
      </c>
      <c r="E3015" s="112">
        <v>2.9899475241988251E-3</v>
      </c>
    </row>
    <row r="3016" spans="2:5" x14ac:dyDescent="0.35">
      <c r="B3016" s="45" t="s">
        <v>5006</v>
      </c>
      <c r="C3016" s="146">
        <v>468.3414306640625</v>
      </c>
      <c r="D3016" s="112">
        <f t="shared" si="49"/>
        <v>3.1059518610656518</v>
      </c>
      <c r="E3016" s="112">
        <v>2.9790806879720312E-3</v>
      </c>
    </row>
    <row r="3017" spans="2:5" x14ac:dyDescent="0.35">
      <c r="B3017" s="45" t="s">
        <v>1839</v>
      </c>
      <c r="C3017" s="146">
        <v>114.0640335083008</v>
      </c>
      <c r="D3017" s="112">
        <f t="shared" ref="D3017:D3080" si="50">(C3017-C3018)/C3018</f>
        <v>-0.19254229639084669</v>
      </c>
      <c r="E3017" s="112">
        <v>2.9782224277442363E-3</v>
      </c>
    </row>
    <row r="3018" spans="2:5" x14ac:dyDescent="0.35">
      <c r="B3018" s="45" t="s">
        <v>1496</v>
      </c>
      <c r="C3018" s="146">
        <v>141.26316833496091</v>
      </c>
      <c r="D3018" s="112">
        <f t="shared" si="50"/>
        <v>-0.24944211760926949</v>
      </c>
      <c r="E3018" s="112">
        <v>2.9776807739868255E-3</v>
      </c>
    </row>
    <row r="3019" spans="2:5" x14ac:dyDescent="0.35">
      <c r="B3019" s="45" t="s">
        <v>4125</v>
      </c>
      <c r="C3019" s="146">
        <v>188.21089172363281</v>
      </c>
      <c r="D3019" s="112">
        <f t="shared" si="50"/>
        <v>-7.4933068221141014E-2</v>
      </c>
      <c r="E3019" s="112">
        <v>2.9761778918635908E-3</v>
      </c>
    </row>
    <row r="3020" spans="2:5" x14ac:dyDescent="0.35">
      <c r="B3020" s="45" t="s">
        <v>4177</v>
      </c>
      <c r="C3020" s="146">
        <v>203.4565124511719</v>
      </c>
      <c r="D3020" s="112">
        <f t="shared" si="50"/>
        <v>0.10936145925546305</v>
      </c>
      <c r="E3020" s="112">
        <v>2.9753641652421848E-3</v>
      </c>
    </row>
    <row r="3021" spans="2:5" x14ac:dyDescent="0.35">
      <c r="B3021" s="45" t="s">
        <v>3771</v>
      </c>
      <c r="C3021" s="146">
        <v>183.399658203125</v>
      </c>
      <c r="D3021" s="112">
        <f t="shared" si="50"/>
        <v>-0.91678279001564078</v>
      </c>
      <c r="E3021" s="112">
        <v>2.9750589721239899E-3</v>
      </c>
    </row>
    <row r="3022" spans="2:5" x14ac:dyDescent="0.35">
      <c r="B3022" s="45" t="s">
        <v>7781</v>
      </c>
      <c r="C3022" s="146">
        <v>2203.866943359375</v>
      </c>
      <c r="D3022" s="112">
        <f t="shared" si="50"/>
        <v>-3.7582522650883105E-2</v>
      </c>
      <c r="E3022" s="112">
        <v>2.9715695953932172E-3</v>
      </c>
    </row>
    <row r="3023" spans="2:5" x14ac:dyDescent="0.35">
      <c r="B3023" s="45" t="s">
        <v>7794</v>
      </c>
      <c r="C3023" s="146">
        <v>2289.92822265625</v>
      </c>
      <c r="D3023" s="112">
        <f t="shared" si="50"/>
        <v>0.30959601265957515</v>
      </c>
      <c r="E3023" s="112">
        <v>2.9672372058546607E-3</v>
      </c>
    </row>
    <row r="3024" spans="2:5" x14ac:dyDescent="0.35">
      <c r="B3024" s="45" t="s">
        <v>6485</v>
      </c>
      <c r="C3024" s="146">
        <v>1748.576049804688</v>
      </c>
      <c r="D3024" s="112">
        <f t="shared" si="50"/>
        <v>20.728313505958837</v>
      </c>
      <c r="E3024" s="112">
        <v>2.9544594125571798E-3</v>
      </c>
    </row>
    <row r="3025" spans="2:5" x14ac:dyDescent="0.35">
      <c r="B3025" s="45" t="s">
        <v>1082</v>
      </c>
      <c r="C3025" s="146">
        <v>80.474540710449219</v>
      </c>
      <c r="D3025" s="112">
        <f t="shared" si="50"/>
        <v>-0.93042809524417591</v>
      </c>
      <c r="E3025" s="112">
        <v>2.9439962757429709E-3</v>
      </c>
    </row>
    <row r="3026" spans="2:5" x14ac:dyDescent="0.35">
      <c r="B3026" s="45" t="s">
        <v>6043</v>
      </c>
      <c r="C3026" s="146">
        <v>1156.710327148438</v>
      </c>
      <c r="D3026" s="112">
        <f t="shared" si="50"/>
        <v>-0.50358614764425591</v>
      </c>
      <c r="E3026" s="112">
        <v>2.9404137811326774E-3</v>
      </c>
    </row>
    <row r="3027" spans="2:5" x14ac:dyDescent="0.35">
      <c r="B3027" s="45" t="s">
        <v>7498</v>
      </c>
      <c r="C3027" s="146">
        <v>2330.133056640625</v>
      </c>
      <c r="D3027" s="112">
        <f t="shared" si="50"/>
        <v>22.299122809560437</v>
      </c>
      <c r="E3027" s="112">
        <v>2.9372843759316279E-3</v>
      </c>
    </row>
    <row r="3028" spans="2:5" x14ac:dyDescent="0.35">
      <c r="B3028" s="45" t="s">
        <v>2202</v>
      </c>
      <c r="C3028" s="146">
        <v>100.0094757080078</v>
      </c>
      <c r="D3028" s="112">
        <f t="shared" si="50"/>
        <v>-0.95763028306826148</v>
      </c>
      <c r="E3028" s="112">
        <v>2.9366353329669595E-3</v>
      </c>
    </row>
    <row r="3029" spans="2:5" x14ac:dyDescent="0.35">
      <c r="B3029" s="45" t="s">
        <v>7977</v>
      </c>
      <c r="C3029" s="146">
        <v>2360.39990234375</v>
      </c>
      <c r="D3029" s="112">
        <f t="shared" si="50"/>
        <v>0.19980963277989502</v>
      </c>
      <c r="E3029" s="112">
        <v>2.9317622025706396E-3</v>
      </c>
    </row>
    <row r="3030" spans="2:5" x14ac:dyDescent="0.35">
      <c r="B3030" s="45" t="s">
        <v>6709</v>
      </c>
      <c r="C3030" s="146">
        <v>1967.31201171875</v>
      </c>
      <c r="D3030" s="112">
        <f t="shared" si="50"/>
        <v>26.608206845447608</v>
      </c>
      <c r="E3030" s="112">
        <v>2.9300266716254728E-3</v>
      </c>
    </row>
    <row r="3031" spans="2:5" x14ac:dyDescent="0.35">
      <c r="B3031" s="45" t="s">
        <v>945</v>
      </c>
      <c r="C3031" s="146">
        <v>71.258232116699219</v>
      </c>
      <c r="D3031" s="112">
        <f t="shared" si="50"/>
        <v>-0.44830083590469205</v>
      </c>
      <c r="E3031" s="112">
        <v>2.9247088015727303E-3</v>
      </c>
    </row>
    <row r="3032" spans="2:5" x14ac:dyDescent="0.35">
      <c r="B3032" s="45" t="s">
        <v>2072</v>
      </c>
      <c r="C3032" s="146">
        <v>129.16139221191409</v>
      </c>
      <c r="D3032" s="112">
        <f t="shared" si="50"/>
        <v>0.29111352106574861</v>
      </c>
      <c r="E3032" s="112">
        <v>2.9132242347368058E-3</v>
      </c>
    </row>
    <row r="3033" spans="2:5" x14ac:dyDescent="0.35">
      <c r="B3033" s="45" t="s">
        <v>2154</v>
      </c>
      <c r="C3033" s="146">
        <v>100.03875732421881</v>
      </c>
      <c r="D3033" s="112">
        <f t="shared" si="50"/>
        <v>1.2242381824603104</v>
      </c>
      <c r="E3033" s="112">
        <v>2.8932761388398881E-3</v>
      </c>
    </row>
    <row r="3034" spans="2:5" x14ac:dyDescent="0.35">
      <c r="B3034" s="45" t="s">
        <v>620</v>
      </c>
      <c r="C3034" s="146">
        <v>44.976638793945313</v>
      </c>
      <c r="D3034" s="112">
        <f t="shared" si="50"/>
        <v>-0.65486470343791214</v>
      </c>
      <c r="E3034" s="112">
        <v>2.8880432220637553E-3</v>
      </c>
    </row>
    <row r="3035" spans="2:5" x14ac:dyDescent="0.35">
      <c r="B3035" s="45" t="s">
        <v>2068</v>
      </c>
      <c r="C3035" s="146">
        <v>130.31596374511719</v>
      </c>
      <c r="D3035" s="112">
        <f t="shared" si="50"/>
        <v>0.46020922105984502</v>
      </c>
      <c r="E3035" s="112">
        <v>2.8875747038122211E-3</v>
      </c>
    </row>
    <row r="3036" spans="2:5" x14ac:dyDescent="0.35">
      <c r="B3036" s="45" t="s">
        <v>1133</v>
      </c>
      <c r="C3036" s="146">
        <v>89.244720458984375</v>
      </c>
      <c r="D3036" s="112">
        <f t="shared" si="50"/>
        <v>-0.96282218423435473</v>
      </c>
      <c r="E3036" s="112">
        <v>2.8858460141373875E-3</v>
      </c>
    </row>
    <row r="3037" spans="2:5" x14ac:dyDescent="0.35">
      <c r="B3037" s="45" t="s">
        <v>7294</v>
      </c>
      <c r="C3037" s="146">
        <v>2400.483154296875</v>
      </c>
      <c r="D3037" s="112">
        <f t="shared" si="50"/>
        <v>8.3778308497950107</v>
      </c>
      <c r="E3037" s="112">
        <v>2.8670161062475841E-3</v>
      </c>
    </row>
    <row r="3038" spans="2:5" x14ac:dyDescent="0.35">
      <c r="B3038" s="45" t="s">
        <v>4400</v>
      </c>
      <c r="C3038" s="146">
        <v>255.9742431640625</v>
      </c>
      <c r="D3038" s="112">
        <f t="shared" si="50"/>
        <v>-0.67541338939639972</v>
      </c>
      <c r="E3038" s="112">
        <v>2.8665237728977781E-3</v>
      </c>
    </row>
    <row r="3039" spans="2:5" x14ac:dyDescent="0.35">
      <c r="B3039" s="45" t="s">
        <v>5265</v>
      </c>
      <c r="C3039" s="146">
        <v>788.61614990234375</v>
      </c>
      <c r="D3039" s="112">
        <f t="shared" si="50"/>
        <v>-0.68198231738485615</v>
      </c>
      <c r="E3039" s="112">
        <v>2.8664777569522427E-3</v>
      </c>
    </row>
    <row r="3040" spans="2:5" x14ac:dyDescent="0.35">
      <c r="B3040" s="45" t="s">
        <v>7675</v>
      </c>
      <c r="C3040" s="146">
        <v>2479.787109375</v>
      </c>
      <c r="D3040" s="112">
        <f t="shared" si="50"/>
        <v>8.6687258416203843</v>
      </c>
      <c r="E3040" s="112">
        <v>2.8654687028851957E-3</v>
      </c>
    </row>
    <row r="3041" spans="2:5" x14ac:dyDescent="0.35">
      <c r="B3041" s="45" t="s">
        <v>4398</v>
      </c>
      <c r="C3041" s="146">
        <v>256.47506713867188</v>
      </c>
      <c r="D3041" s="112">
        <f t="shared" si="50"/>
        <v>1.53450683019384</v>
      </c>
      <c r="E3041" s="112">
        <v>2.8616282630213414E-3</v>
      </c>
    </row>
    <row r="3042" spans="2:5" x14ac:dyDescent="0.35">
      <c r="B3042" s="45" t="s">
        <v>2148</v>
      </c>
      <c r="C3042" s="146">
        <v>101.1932830810547</v>
      </c>
      <c r="D3042" s="112">
        <f t="shared" si="50"/>
        <v>-0.86151658296301004</v>
      </c>
      <c r="E3042" s="112">
        <v>2.8605511375404571E-3</v>
      </c>
    </row>
    <row r="3043" spans="2:5" x14ac:dyDescent="0.35">
      <c r="B3043" s="45" t="s">
        <v>5497</v>
      </c>
      <c r="C3043" s="146">
        <v>730.72491455078125</v>
      </c>
      <c r="D3043" s="112">
        <f t="shared" si="50"/>
        <v>0.58939812427024885</v>
      </c>
      <c r="E3043" s="112">
        <v>2.8603498896385927E-3</v>
      </c>
    </row>
    <row r="3044" spans="2:5" x14ac:dyDescent="0.35">
      <c r="B3044" s="45" t="s">
        <v>5056</v>
      </c>
      <c r="C3044" s="146">
        <v>459.74945068359381</v>
      </c>
      <c r="D3044" s="112">
        <f t="shared" si="50"/>
        <v>0.30420340249633671</v>
      </c>
      <c r="E3044" s="112">
        <v>2.8558459167915009E-3</v>
      </c>
    </row>
    <row r="3045" spans="2:5" x14ac:dyDescent="0.35">
      <c r="B3045" s="45" t="s">
        <v>4807</v>
      </c>
      <c r="C3045" s="146">
        <v>352.51361083984381</v>
      </c>
      <c r="D3045" s="112">
        <f t="shared" si="50"/>
        <v>6.5903852996634624</v>
      </c>
      <c r="E3045" s="112">
        <v>2.8552879171695627E-3</v>
      </c>
    </row>
    <row r="3046" spans="2:5" x14ac:dyDescent="0.35">
      <c r="B3046" s="45" t="s">
        <v>573</v>
      </c>
      <c r="C3046" s="146">
        <v>46.442123413085938</v>
      </c>
      <c r="D3046" s="112">
        <f t="shared" si="50"/>
        <v>-0.90092846232878632</v>
      </c>
      <c r="E3046" s="112">
        <v>2.8550566958573946E-3</v>
      </c>
    </row>
    <row r="3047" spans="2:5" x14ac:dyDescent="0.35">
      <c r="B3047" s="45" t="s">
        <v>4848</v>
      </c>
      <c r="C3047" s="146">
        <v>468.77362060546881</v>
      </c>
      <c r="D3047" s="112">
        <f t="shared" si="50"/>
        <v>-0.79900353170685134</v>
      </c>
      <c r="E3047" s="112">
        <v>2.8339730756564109E-3</v>
      </c>
    </row>
    <row r="3048" spans="2:5" x14ac:dyDescent="0.35">
      <c r="B3048" s="45" t="s">
        <v>7495</v>
      </c>
      <c r="C3048" s="146">
        <v>2332.248046875</v>
      </c>
      <c r="D3048" s="112">
        <f t="shared" si="50"/>
        <v>3.9611913230846891</v>
      </c>
      <c r="E3048" s="112">
        <v>2.8312231954967489E-3</v>
      </c>
    </row>
    <row r="3049" spans="2:5" x14ac:dyDescent="0.35">
      <c r="B3049" s="45" t="s">
        <v>4849</v>
      </c>
      <c r="C3049" s="146">
        <v>470.098388671875</v>
      </c>
      <c r="D3049" s="112">
        <f t="shared" si="50"/>
        <v>-0.35244698885140918</v>
      </c>
      <c r="E3049" s="112">
        <v>2.8260294696086366E-3</v>
      </c>
    </row>
    <row r="3050" spans="2:5" x14ac:dyDescent="0.35">
      <c r="B3050" s="45" t="s">
        <v>5577</v>
      </c>
      <c r="C3050" s="146">
        <v>725.96124267578125</v>
      </c>
      <c r="D3050" s="112">
        <f t="shared" si="50"/>
        <v>-5.1030676760476013E-2</v>
      </c>
      <c r="E3050" s="112">
        <v>2.8202385036497427E-3</v>
      </c>
    </row>
    <row r="3051" spans="2:5" x14ac:dyDescent="0.35">
      <c r="B3051" s="45" t="s">
        <v>5389</v>
      </c>
      <c r="C3051" s="146">
        <v>764.99969482421875</v>
      </c>
      <c r="D3051" s="112">
        <f t="shared" si="50"/>
        <v>-0.20015311872674446</v>
      </c>
      <c r="E3051" s="112">
        <v>2.8200163715527988E-3</v>
      </c>
    </row>
    <row r="3052" spans="2:5" x14ac:dyDescent="0.35">
      <c r="B3052" s="45" t="s">
        <v>5852</v>
      </c>
      <c r="C3052" s="146">
        <v>956.43267822265625</v>
      </c>
      <c r="D3052" s="112">
        <f t="shared" si="50"/>
        <v>3.1436550765628026</v>
      </c>
      <c r="E3052" s="112">
        <v>2.819057960691769E-3</v>
      </c>
    </row>
    <row r="3053" spans="2:5" x14ac:dyDescent="0.35">
      <c r="B3053" s="45" t="s">
        <v>4367</v>
      </c>
      <c r="C3053" s="146">
        <v>230.818603515625</v>
      </c>
      <c r="D3053" s="112">
        <f t="shared" si="50"/>
        <v>1.4186125488807249</v>
      </c>
      <c r="E3053" s="112">
        <v>2.8148823554720228E-3</v>
      </c>
    </row>
    <row r="3054" spans="2:5" x14ac:dyDescent="0.35">
      <c r="B3054" s="45" t="s">
        <v>1202</v>
      </c>
      <c r="C3054" s="146">
        <v>95.434303283691406</v>
      </c>
      <c r="D3054" s="112">
        <f t="shared" si="50"/>
        <v>-6.7711960886245148E-2</v>
      </c>
      <c r="E3054" s="112">
        <v>2.8127224684295253E-3</v>
      </c>
    </row>
    <row r="3055" spans="2:5" x14ac:dyDescent="0.35">
      <c r="B3055" s="45" t="s">
        <v>2808</v>
      </c>
      <c r="C3055" s="146">
        <v>102.3656845092773</v>
      </c>
      <c r="D3055" s="112">
        <f t="shared" si="50"/>
        <v>-6.298867871611008E-2</v>
      </c>
      <c r="E3055" s="112">
        <v>2.812556148727924E-3</v>
      </c>
    </row>
    <row r="3056" spans="2:5" x14ac:dyDescent="0.35">
      <c r="B3056" s="45" t="s">
        <v>2500</v>
      </c>
      <c r="C3056" s="146">
        <v>109.24700927734381</v>
      </c>
      <c r="D3056" s="112">
        <f t="shared" si="50"/>
        <v>-0.95564610133378158</v>
      </c>
      <c r="E3056" s="112">
        <v>2.8035199750798211E-3</v>
      </c>
    </row>
    <row r="3057" spans="2:5" x14ac:dyDescent="0.35">
      <c r="B3057" s="45" t="s">
        <v>7385</v>
      </c>
      <c r="C3057" s="146">
        <v>2463.07568359375</v>
      </c>
      <c r="D3057" s="112">
        <f t="shared" si="50"/>
        <v>2.6185555039167436</v>
      </c>
      <c r="E3057" s="112">
        <v>2.7971445488880055E-3</v>
      </c>
    </row>
    <row r="3058" spans="2:5" x14ac:dyDescent="0.35">
      <c r="B3058" s="45" t="s">
        <v>5427</v>
      </c>
      <c r="C3058" s="146">
        <v>680.67926025390625</v>
      </c>
      <c r="D3058" s="112">
        <f t="shared" si="50"/>
        <v>0.36401320122971265</v>
      </c>
      <c r="E3058" s="112">
        <v>2.7962031271580499E-3</v>
      </c>
    </row>
    <row r="3059" spans="2:5" x14ac:dyDescent="0.35">
      <c r="B3059" s="45" t="s">
        <v>4965</v>
      </c>
      <c r="C3059" s="146">
        <v>499.02688598632813</v>
      </c>
      <c r="D3059" s="112">
        <f t="shared" si="50"/>
        <v>1.9508899121930445</v>
      </c>
      <c r="E3059" s="112">
        <v>2.7955676889383006E-3</v>
      </c>
    </row>
    <row r="3060" spans="2:5" x14ac:dyDescent="0.35">
      <c r="B3060" s="45" t="s">
        <v>3754</v>
      </c>
      <c r="C3060" s="146">
        <v>169.11064147949219</v>
      </c>
      <c r="D3060" s="112">
        <f t="shared" si="50"/>
        <v>-0.89336627113492151</v>
      </c>
      <c r="E3060" s="112">
        <v>2.7955275540337311E-3</v>
      </c>
    </row>
    <row r="3061" spans="2:5" x14ac:dyDescent="0.35">
      <c r="B3061" s="45" t="s">
        <v>6333</v>
      </c>
      <c r="C3061" s="146">
        <v>1585.901977539062</v>
      </c>
      <c r="D3061" s="112">
        <f t="shared" si="50"/>
        <v>14.050977102339623</v>
      </c>
      <c r="E3061" s="112">
        <v>2.7935589139360482E-3</v>
      </c>
    </row>
    <row r="3062" spans="2:5" x14ac:dyDescent="0.35">
      <c r="B3062" s="45" t="s">
        <v>2276</v>
      </c>
      <c r="C3062" s="146">
        <v>105.3687057495117</v>
      </c>
      <c r="D3062" s="112">
        <f t="shared" si="50"/>
        <v>-0.94817362292838392</v>
      </c>
      <c r="E3062" s="112">
        <v>2.7872937220760107E-3</v>
      </c>
    </row>
    <row r="3063" spans="2:5" x14ac:dyDescent="0.35">
      <c r="B3063" s="45" t="s">
        <v>6779</v>
      </c>
      <c r="C3063" s="146">
        <v>2033.109619140625</v>
      </c>
      <c r="D3063" s="112">
        <f t="shared" si="50"/>
        <v>5.8693728026977219</v>
      </c>
      <c r="E3063" s="112">
        <v>2.7668269044066429E-3</v>
      </c>
    </row>
    <row r="3064" spans="2:5" x14ac:dyDescent="0.35">
      <c r="B3064" s="45" t="s">
        <v>4476</v>
      </c>
      <c r="C3064" s="146">
        <v>295.96728515625</v>
      </c>
      <c r="D3064" s="112">
        <f t="shared" si="50"/>
        <v>-0.35744309118826495</v>
      </c>
      <c r="E3064" s="112">
        <v>2.7655456868209503E-3</v>
      </c>
    </row>
    <row r="3065" spans="2:5" x14ac:dyDescent="0.35">
      <c r="B3065" s="45" t="s">
        <v>5101</v>
      </c>
      <c r="C3065" s="146">
        <v>460.60867309570313</v>
      </c>
      <c r="D3065" s="112">
        <f t="shared" si="50"/>
        <v>11.691849362952111</v>
      </c>
      <c r="E3065" s="112">
        <v>2.7612895664751464E-3</v>
      </c>
    </row>
    <row r="3066" spans="2:5" x14ac:dyDescent="0.35">
      <c r="B3066" s="45" t="s">
        <v>483</v>
      </c>
      <c r="C3066" s="146">
        <v>36.291690826416023</v>
      </c>
      <c r="D3066" s="112">
        <f t="shared" si="50"/>
        <v>-0.75059904052849569</v>
      </c>
      <c r="E3066" s="112">
        <v>2.759006534195143E-3</v>
      </c>
    </row>
    <row r="3067" spans="2:5" x14ac:dyDescent="0.35">
      <c r="B3067" s="45" t="s">
        <v>1393</v>
      </c>
      <c r="C3067" s="146">
        <v>145.51544189453119</v>
      </c>
      <c r="D3067" s="112">
        <f t="shared" si="50"/>
        <v>2.3616300936129284</v>
      </c>
      <c r="E3067" s="112">
        <v>2.7570166178068653E-3</v>
      </c>
    </row>
    <row r="3068" spans="2:5" x14ac:dyDescent="0.35">
      <c r="B3068" s="45" t="s">
        <v>685</v>
      </c>
      <c r="C3068" s="146">
        <v>43.287166595458977</v>
      </c>
      <c r="D3068" s="112">
        <f t="shared" si="50"/>
        <v>-0.98269892860087638</v>
      </c>
      <c r="E3068" s="112">
        <v>2.7509777896385351E-3</v>
      </c>
    </row>
    <row r="3069" spans="2:5" x14ac:dyDescent="0.35">
      <c r="B3069" s="45" t="s">
        <v>7334</v>
      </c>
      <c r="C3069" s="146">
        <v>2501.993408203125</v>
      </c>
      <c r="D3069" s="112">
        <f t="shared" si="50"/>
        <v>2.4942662887750804</v>
      </c>
      <c r="E3069" s="112">
        <v>2.7499838552806932E-3</v>
      </c>
    </row>
    <row r="3070" spans="2:5" x14ac:dyDescent="0.35">
      <c r="B3070" s="45" t="s">
        <v>5347</v>
      </c>
      <c r="C3070" s="146">
        <v>716.02825927734375</v>
      </c>
      <c r="D3070" s="112">
        <f t="shared" si="50"/>
        <v>-0.63574233298522398</v>
      </c>
      <c r="E3070" s="112">
        <v>2.7476092081705665E-3</v>
      </c>
    </row>
    <row r="3071" spans="2:5" x14ac:dyDescent="0.35">
      <c r="B3071" s="45" t="s">
        <v>6437</v>
      </c>
      <c r="C3071" s="146">
        <v>1965.719116210938</v>
      </c>
      <c r="D3071" s="112">
        <f t="shared" si="50"/>
        <v>-0.17673286612324676</v>
      </c>
      <c r="E3071" s="112">
        <v>2.7428021603173201E-3</v>
      </c>
    </row>
    <row r="3072" spans="2:5" x14ac:dyDescent="0.35">
      <c r="B3072" s="45" t="s">
        <v>7311</v>
      </c>
      <c r="C3072" s="146">
        <v>2387.705078125</v>
      </c>
      <c r="D3072" s="112">
        <f t="shared" si="50"/>
        <v>0.37571628738736368</v>
      </c>
      <c r="E3072" s="112">
        <v>2.7425614595114611E-3</v>
      </c>
    </row>
    <row r="3073" spans="2:5" x14ac:dyDescent="0.35">
      <c r="B3073" s="45" t="s">
        <v>6483</v>
      </c>
      <c r="C3073" s="146">
        <v>1735.608642578125</v>
      </c>
      <c r="D3073" s="112">
        <f t="shared" si="50"/>
        <v>12.114307521669847</v>
      </c>
      <c r="E3073" s="112">
        <v>2.740695996155207E-3</v>
      </c>
    </row>
    <row r="3074" spans="2:5" x14ac:dyDescent="0.35">
      <c r="B3074" s="45" t="s">
        <v>1465</v>
      </c>
      <c r="C3074" s="146">
        <v>132.34466552734381</v>
      </c>
      <c r="D3074" s="112">
        <f t="shared" si="50"/>
        <v>-0.55794933226616039</v>
      </c>
      <c r="E3074" s="112">
        <v>2.7384913591335658E-3</v>
      </c>
    </row>
    <row r="3075" spans="2:5" x14ac:dyDescent="0.35">
      <c r="B3075" s="45" t="s">
        <v>4546</v>
      </c>
      <c r="C3075" s="146">
        <v>299.38800048828119</v>
      </c>
      <c r="D3075" s="112">
        <f t="shared" si="50"/>
        <v>-0.86956795623466576</v>
      </c>
      <c r="E3075" s="112">
        <v>2.7339635173068508E-3</v>
      </c>
    </row>
    <row r="3076" spans="2:5" x14ac:dyDescent="0.35">
      <c r="B3076" s="45" t="s">
        <v>7842</v>
      </c>
      <c r="C3076" s="146">
        <v>2295.356201171875</v>
      </c>
      <c r="D3076" s="112">
        <f t="shared" si="50"/>
        <v>-4.2718933554457356E-2</v>
      </c>
      <c r="E3076" s="112">
        <v>2.7306441346664143E-3</v>
      </c>
    </row>
    <row r="3077" spans="2:5" x14ac:dyDescent="0.35">
      <c r="B3077" s="45" t="s">
        <v>7724</v>
      </c>
      <c r="C3077" s="146">
        <v>2397.787109375</v>
      </c>
      <c r="D3077" s="112">
        <f t="shared" si="50"/>
        <v>15.128403713585293</v>
      </c>
      <c r="E3077" s="112">
        <v>2.7304863745217767E-3</v>
      </c>
    </row>
    <row r="3078" spans="2:5" x14ac:dyDescent="0.35">
      <c r="B3078" s="45" t="s">
        <v>3291</v>
      </c>
      <c r="C3078" s="146">
        <v>148.66859436035159</v>
      </c>
      <c r="D3078" s="112">
        <f t="shared" si="50"/>
        <v>-0.14329416297708891</v>
      </c>
      <c r="E3078" s="112">
        <v>2.727382005557227E-3</v>
      </c>
    </row>
    <row r="3079" spans="2:5" x14ac:dyDescent="0.35">
      <c r="B3079" s="45" t="s">
        <v>3826</v>
      </c>
      <c r="C3079" s="146">
        <v>173.53517150878909</v>
      </c>
      <c r="D3079" s="112">
        <f t="shared" si="50"/>
        <v>-0.92439445768238615</v>
      </c>
      <c r="E3079" s="112">
        <v>2.7238805608264874E-3</v>
      </c>
    </row>
    <row r="3080" spans="2:5" x14ac:dyDescent="0.35">
      <c r="B3080" s="45" t="s">
        <v>6852</v>
      </c>
      <c r="C3080" s="146">
        <v>2295.2705078125</v>
      </c>
      <c r="D3080" s="112">
        <f t="shared" si="50"/>
        <v>15.6991623267281</v>
      </c>
      <c r="E3080" s="112">
        <v>2.7112821054847761E-3</v>
      </c>
    </row>
    <row r="3081" spans="2:5" x14ac:dyDescent="0.35">
      <c r="B3081" s="45" t="s">
        <v>2036</v>
      </c>
      <c r="C3081" s="146">
        <v>137.4482421875</v>
      </c>
      <c r="D3081" s="112">
        <f t="shared" ref="D3081:D3144" si="51">(C3081-C3082)/C3082</f>
        <v>-0.35162960158992335</v>
      </c>
      <c r="E3081" s="112">
        <v>2.7068541617061787E-3</v>
      </c>
    </row>
    <row r="3082" spans="2:5" x14ac:dyDescent="0.35">
      <c r="B3082" s="45" t="s">
        <v>4315</v>
      </c>
      <c r="C3082" s="146">
        <v>211.99031066894531</v>
      </c>
      <c r="D3082" s="112">
        <f t="shared" si="51"/>
        <v>0.73028992543984483</v>
      </c>
      <c r="E3082" s="112">
        <v>2.704335966434324E-3</v>
      </c>
    </row>
    <row r="3083" spans="2:5" x14ac:dyDescent="0.35">
      <c r="B3083" s="45" t="s">
        <v>1289</v>
      </c>
      <c r="C3083" s="146">
        <v>122.517219543457</v>
      </c>
      <c r="D3083" s="112">
        <f t="shared" si="51"/>
        <v>-0.87661689220474814</v>
      </c>
      <c r="E3083" s="112">
        <v>2.6975328395365417E-3</v>
      </c>
    </row>
    <row r="3084" spans="2:5" x14ac:dyDescent="0.35">
      <c r="B3084" s="45" t="s">
        <v>5873</v>
      </c>
      <c r="C3084" s="146">
        <v>992.98211669921875</v>
      </c>
      <c r="D3084" s="112">
        <f t="shared" si="51"/>
        <v>-0.4020198832475419</v>
      </c>
      <c r="E3084" s="112">
        <v>2.6951136158429216E-3</v>
      </c>
    </row>
    <row r="3085" spans="2:5" x14ac:dyDescent="0.35">
      <c r="B3085" s="45" t="s">
        <v>6225</v>
      </c>
      <c r="C3085" s="146">
        <v>1660.560424804688</v>
      </c>
      <c r="D3085" s="112">
        <f t="shared" si="51"/>
        <v>6.6943758768770789E-2</v>
      </c>
      <c r="E3085" s="112">
        <v>2.6944540021213415E-3</v>
      </c>
    </row>
    <row r="3086" spans="2:5" x14ac:dyDescent="0.35">
      <c r="B3086" s="45" t="s">
        <v>6379</v>
      </c>
      <c r="C3086" s="146">
        <v>1556.37109375</v>
      </c>
      <c r="D3086" s="112">
        <f t="shared" si="51"/>
        <v>8.6932535090387741</v>
      </c>
      <c r="E3086" s="112">
        <v>2.692923231790996E-3</v>
      </c>
    </row>
    <row r="3087" spans="2:5" x14ac:dyDescent="0.35">
      <c r="B3087" s="45" t="s">
        <v>1606</v>
      </c>
      <c r="C3087" s="146">
        <v>160.56230163574219</v>
      </c>
      <c r="D3087" s="112">
        <f t="shared" si="51"/>
        <v>0.8181568584999902</v>
      </c>
      <c r="E3087" s="112">
        <v>2.6896287872036459E-3</v>
      </c>
    </row>
    <row r="3088" spans="2:5" x14ac:dyDescent="0.35">
      <c r="B3088" s="45" t="s">
        <v>1131</v>
      </c>
      <c r="C3088" s="146">
        <v>88.310478210449219</v>
      </c>
      <c r="D3088" s="112">
        <f t="shared" si="51"/>
        <v>-0.64140554399485239</v>
      </c>
      <c r="E3088" s="112">
        <v>2.66704388213622E-3</v>
      </c>
    </row>
    <row r="3089" spans="2:5" x14ac:dyDescent="0.35">
      <c r="B3089" s="45" t="s">
        <v>4417</v>
      </c>
      <c r="C3089" s="146">
        <v>246.26838684082031</v>
      </c>
      <c r="D3089" s="112">
        <f t="shared" si="51"/>
        <v>1.2329446759939815</v>
      </c>
      <c r="E3089" s="112">
        <v>2.665791115914193E-3</v>
      </c>
    </row>
    <row r="3090" spans="2:5" x14ac:dyDescent="0.35">
      <c r="B3090" s="45" t="s">
        <v>2175</v>
      </c>
      <c r="C3090" s="146">
        <v>110.2886199951172</v>
      </c>
      <c r="D3090" s="112">
        <f t="shared" si="51"/>
        <v>-0.86136872100498141</v>
      </c>
      <c r="E3090" s="112">
        <v>2.6622057507302574E-3</v>
      </c>
    </row>
    <row r="3091" spans="2:5" x14ac:dyDescent="0.35">
      <c r="B3091" s="45" t="s">
        <v>5639</v>
      </c>
      <c r="C3091" s="146">
        <v>795.55364990234375</v>
      </c>
      <c r="D3091" s="112">
        <f t="shared" si="51"/>
        <v>-0.51718807148091095</v>
      </c>
      <c r="E3091" s="112">
        <v>2.6555733925423173E-3</v>
      </c>
    </row>
    <row r="3092" spans="2:5" x14ac:dyDescent="0.35">
      <c r="B3092" s="45" t="s">
        <v>6397</v>
      </c>
      <c r="C3092" s="146">
        <v>1647.750610351562</v>
      </c>
      <c r="D3092" s="112">
        <f t="shared" si="51"/>
        <v>-0.30183482338016004</v>
      </c>
      <c r="E3092" s="112">
        <v>2.6529681325164868E-3</v>
      </c>
    </row>
    <row r="3093" spans="2:5" x14ac:dyDescent="0.35">
      <c r="B3093" s="45" t="s">
        <v>7404</v>
      </c>
      <c r="C3093" s="146">
        <v>2360.11572265625</v>
      </c>
      <c r="D3093" s="112">
        <f t="shared" si="51"/>
        <v>1.179441560363746</v>
      </c>
      <c r="E3093" s="112">
        <v>2.6349281848534103E-3</v>
      </c>
    </row>
    <row r="3094" spans="2:5" x14ac:dyDescent="0.35">
      <c r="B3094" s="45" t="s">
        <v>5947</v>
      </c>
      <c r="C3094" s="146">
        <v>1082.899291992188</v>
      </c>
      <c r="D3094" s="112">
        <f t="shared" si="51"/>
        <v>-7.7716512462574869E-2</v>
      </c>
      <c r="E3094" s="112">
        <v>2.6333064038887495E-3</v>
      </c>
    </row>
    <row r="3095" spans="2:5" x14ac:dyDescent="0.35">
      <c r="B3095" s="45" t="s">
        <v>6018</v>
      </c>
      <c r="C3095" s="146">
        <v>1174.150146484375</v>
      </c>
      <c r="D3095" s="112">
        <f t="shared" si="51"/>
        <v>0.71942239248066264</v>
      </c>
      <c r="E3095" s="112">
        <v>2.6324391893413211E-3</v>
      </c>
    </row>
    <row r="3096" spans="2:5" x14ac:dyDescent="0.35">
      <c r="B3096" s="45" t="s">
        <v>5456</v>
      </c>
      <c r="C3096" s="146">
        <v>682.874755859375</v>
      </c>
      <c r="D3096" s="112">
        <f t="shared" si="51"/>
        <v>0.4349745992173461</v>
      </c>
      <c r="E3096" s="112">
        <v>2.6228269464731095E-3</v>
      </c>
    </row>
    <row r="3097" spans="2:5" x14ac:dyDescent="0.35">
      <c r="B3097" s="45" t="s">
        <v>4867</v>
      </c>
      <c r="C3097" s="146">
        <v>475.87933349609381</v>
      </c>
      <c r="D3097" s="112">
        <f t="shared" si="51"/>
        <v>-0.80279401037424791</v>
      </c>
      <c r="E3097" s="112">
        <v>2.6219012403912614E-3</v>
      </c>
    </row>
    <row r="3098" spans="2:5" x14ac:dyDescent="0.35">
      <c r="B3098" s="45" t="s">
        <v>7582</v>
      </c>
      <c r="C3098" s="146">
        <v>2413.10791015625</v>
      </c>
      <c r="D3098" s="112">
        <f t="shared" si="51"/>
        <v>2.0474095404878772</v>
      </c>
      <c r="E3098" s="112">
        <v>2.6211548702863084E-3</v>
      </c>
    </row>
    <row r="3099" spans="2:5" x14ac:dyDescent="0.35">
      <c r="B3099" s="45" t="s">
        <v>5623</v>
      </c>
      <c r="C3099" s="146">
        <v>791.85546875</v>
      </c>
      <c r="D3099" s="112">
        <f t="shared" si="51"/>
        <v>12.416376316979388</v>
      </c>
      <c r="E3099" s="112">
        <v>2.6136133552396687E-3</v>
      </c>
    </row>
    <row r="3100" spans="2:5" x14ac:dyDescent="0.35">
      <c r="B3100" s="45" t="s">
        <v>778</v>
      </c>
      <c r="C3100" s="146">
        <v>59.021560668945313</v>
      </c>
      <c r="D3100" s="112">
        <f t="shared" si="51"/>
        <v>-0.97566174625879065</v>
      </c>
      <c r="E3100" s="112">
        <v>2.6131716656659209E-3</v>
      </c>
    </row>
    <row r="3101" spans="2:5" x14ac:dyDescent="0.35">
      <c r="B3101" s="45" t="s">
        <v>7461</v>
      </c>
      <c r="C3101" s="146">
        <v>2425.05322265625</v>
      </c>
      <c r="D3101" s="112">
        <f t="shared" si="51"/>
        <v>0.16437954554699188</v>
      </c>
      <c r="E3101" s="112">
        <v>2.6028463452603457E-3</v>
      </c>
    </row>
    <row r="3102" spans="2:5" x14ac:dyDescent="0.35">
      <c r="B3102" s="45" t="s">
        <v>8020</v>
      </c>
      <c r="C3102" s="146">
        <v>2082.699951171875</v>
      </c>
      <c r="D3102" s="112">
        <f t="shared" si="51"/>
        <v>0.14662527882724807</v>
      </c>
      <c r="E3102" s="112">
        <v>2.5994811615184174E-3</v>
      </c>
    </row>
    <row r="3103" spans="2:5" x14ac:dyDescent="0.35">
      <c r="B3103" s="45" t="s">
        <v>7022</v>
      </c>
      <c r="C3103" s="146">
        <v>1816.373657226562</v>
      </c>
      <c r="D3103" s="112">
        <f t="shared" si="51"/>
        <v>15.653601804732169</v>
      </c>
      <c r="E3103" s="112">
        <v>2.5978396054542486E-3</v>
      </c>
    </row>
    <row r="3104" spans="2:5" x14ac:dyDescent="0.35">
      <c r="B3104" s="45" t="s">
        <v>1855</v>
      </c>
      <c r="C3104" s="146">
        <v>109.0679168701172</v>
      </c>
      <c r="D3104" s="112">
        <f t="shared" si="51"/>
        <v>-0.8632579302796084</v>
      </c>
      <c r="E3104" s="112">
        <v>2.5948275553727062E-3</v>
      </c>
    </row>
    <row r="3105" spans="2:5" x14ac:dyDescent="0.35">
      <c r="B3105" s="45" t="s">
        <v>5640</v>
      </c>
      <c r="C3105" s="146">
        <v>797.61785888671875</v>
      </c>
      <c r="D3105" s="112">
        <f t="shared" si="51"/>
        <v>7.4353569673648972</v>
      </c>
      <c r="E3105" s="112">
        <v>2.5946823129130098E-3</v>
      </c>
    </row>
    <row r="3106" spans="2:5" x14ac:dyDescent="0.35">
      <c r="B3106" s="45" t="s">
        <v>2586</v>
      </c>
      <c r="C3106" s="146">
        <v>94.556503295898438</v>
      </c>
      <c r="D3106" s="112">
        <f t="shared" si="51"/>
        <v>-0.94027018556406583</v>
      </c>
      <c r="E3106" s="112">
        <v>2.590422926059936E-3</v>
      </c>
    </row>
    <row r="3107" spans="2:5" x14ac:dyDescent="0.35">
      <c r="B3107" s="45" t="s">
        <v>6353</v>
      </c>
      <c r="C3107" s="146">
        <v>1583.070434570312</v>
      </c>
      <c r="D3107" s="112">
        <f t="shared" si="51"/>
        <v>20.794648018930069</v>
      </c>
      <c r="E3107" s="112">
        <v>2.5904124049108499E-3</v>
      </c>
    </row>
    <row r="3108" spans="2:5" x14ac:dyDescent="0.35">
      <c r="B3108" s="45" t="s">
        <v>2678</v>
      </c>
      <c r="C3108" s="146">
        <v>72.6357421875</v>
      </c>
      <c r="D3108" s="112">
        <f t="shared" si="51"/>
        <v>-0.95624408545607353</v>
      </c>
      <c r="E3108" s="112">
        <v>2.584148038331617E-3</v>
      </c>
    </row>
    <row r="3109" spans="2:5" x14ac:dyDescent="0.35">
      <c r="B3109" s="45" t="s">
        <v>6400</v>
      </c>
      <c r="C3109" s="146">
        <v>1660.021118164062</v>
      </c>
      <c r="D3109" s="112">
        <f t="shared" si="51"/>
        <v>34.944387721514374</v>
      </c>
      <c r="E3109" s="112">
        <v>2.5788279105865958E-3</v>
      </c>
    </row>
    <row r="3110" spans="2:5" x14ac:dyDescent="0.35">
      <c r="B3110" s="45" t="s">
        <v>550</v>
      </c>
      <c r="C3110" s="146">
        <v>46.183040618896477</v>
      </c>
      <c r="D3110" s="112">
        <f t="shared" si="51"/>
        <v>-0.93748597558421498</v>
      </c>
      <c r="E3110" s="112">
        <v>2.5780350190748704E-3</v>
      </c>
    </row>
    <row r="3111" spans="2:5" x14ac:dyDescent="0.35">
      <c r="B3111" s="45" t="s">
        <v>5366</v>
      </c>
      <c r="C3111" s="146">
        <v>738.76287841796875</v>
      </c>
      <c r="D3111" s="112">
        <f t="shared" si="51"/>
        <v>5.5713985365286582</v>
      </c>
      <c r="E3111" s="112">
        <v>2.5760406189422147E-3</v>
      </c>
    </row>
    <row r="3112" spans="2:5" x14ac:dyDescent="0.35">
      <c r="B3112" s="45" t="s">
        <v>2134</v>
      </c>
      <c r="C3112" s="146">
        <v>112.4209518432617</v>
      </c>
      <c r="D3112" s="112">
        <f t="shared" si="51"/>
        <v>-0.90965485907833576</v>
      </c>
      <c r="E3112" s="112">
        <v>2.574127706617327E-3</v>
      </c>
    </row>
    <row r="3113" spans="2:5" x14ac:dyDescent="0.35">
      <c r="B3113" s="45" t="s">
        <v>6058</v>
      </c>
      <c r="C3113" s="146">
        <v>1244.349731445312</v>
      </c>
      <c r="D3113" s="112">
        <f t="shared" si="51"/>
        <v>-2.8503651457628999E-2</v>
      </c>
      <c r="E3113" s="112">
        <v>2.5547474329833679E-3</v>
      </c>
    </row>
    <row r="3114" spans="2:5" x14ac:dyDescent="0.35">
      <c r="B3114" s="45" t="s">
        <v>6063</v>
      </c>
      <c r="C3114" s="146">
        <v>1280.85888671875</v>
      </c>
      <c r="D3114" s="112">
        <f t="shared" si="51"/>
        <v>-0.43395637284836663</v>
      </c>
      <c r="E3114" s="112">
        <v>2.5509987151852054E-3</v>
      </c>
    </row>
    <row r="3115" spans="2:5" x14ac:dyDescent="0.35">
      <c r="B3115" s="45" t="s">
        <v>6799</v>
      </c>
      <c r="C3115" s="146">
        <v>2262.8271484375</v>
      </c>
      <c r="D3115" s="112">
        <f t="shared" si="51"/>
        <v>0.28424161900345163</v>
      </c>
      <c r="E3115" s="112">
        <v>2.5465665375553935E-3</v>
      </c>
    </row>
    <row r="3116" spans="2:5" x14ac:dyDescent="0.35">
      <c r="B3116" s="45" t="s">
        <v>6476</v>
      </c>
      <c r="C3116" s="146">
        <v>1761.994873046875</v>
      </c>
      <c r="D3116" s="112">
        <f t="shared" si="51"/>
        <v>3.8417778065507728</v>
      </c>
      <c r="E3116" s="112">
        <v>2.5450735986274025E-3</v>
      </c>
    </row>
    <row r="3117" spans="2:5" x14ac:dyDescent="0.35">
      <c r="B3117" s="45" t="s">
        <v>4799</v>
      </c>
      <c r="C3117" s="146">
        <v>363.91485595703119</v>
      </c>
      <c r="D3117" s="112">
        <f t="shared" si="51"/>
        <v>3.8036968861150644</v>
      </c>
      <c r="E3117" s="112">
        <v>2.5438639559916191E-3</v>
      </c>
    </row>
    <row r="3118" spans="2:5" x14ac:dyDescent="0.35">
      <c r="B3118" s="45" t="s">
        <v>957</v>
      </c>
      <c r="C3118" s="146">
        <v>75.757247924804688</v>
      </c>
      <c r="D3118" s="112">
        <f t="shared" si="51"/>
        <v>-0.11779107800713344</v>
      </c>
      <c r="E3118" s="112">
        <v>2.5357061040397742E-3</v>
      </c>
    </row>
    <row r="3119" spans="2:5" x14ac:dyDescent="0.35">
      <c r="B3119" s="45" t="s">
        <v>1041</v>
      </c>
      <c r="C3119" s="146">
        <v>85.872230529785156</v>
      </c>
      <c r="D3119" s="112">
        <f t="shared" si="51"/>
        <v>-0.95379943285761148</v>
      </c>
      <c r="E3119" s="112">
        <v>2.5355888289796237E-3</v>
      </c>
    </row>
    <row r="3120" spans="2:5" x14ac:dyDescent="0.35">
      <c r="B3120" s="45" t="s">
        <v>6495</v>
      </c>
      <c r="C3120" s="146">
        <v>1858.683471679688</v>
      </c>
      <c r="D3120" s="112">
        <f t="shared" si="51"/>
        <v>-0.22513331118604799</v>
      </c>
      <c r="E3120" s="112">
        <v>2.5344614462017531E-3</v>
      </c>
    </row>
    <row r="3121" spans="2:5" x14ac:dyDescent="0.35">
      <c r="B3121" s="45" t="s">
        <v>7396</v>
      </c>
      <c r="C3121" s="146">
        <v>2398.7138671875</v>
      </c>
      <c r="D3121" s="112">
        <f t="shared" si="51"/>
        <v>10.345805323752753</v>
      </c>
      <c r="E3121" s="112">
        <v>2.5325724323878667E-3</v>
      </c>
    </row>
    <row r="3122" spans="2:5" x14ac:dyDescent="0.35">
      <c r="B3122" s="45" t="s">
        <v>4314</v>
      </c>
      <c r="C3122" s="146">
        <v>211.41856384277341</v>
      </c>
      <c r="D3122" s="112">
        <f t="shared" si="51"/>
        <v>1.7429531008494314</v>
      </c>
      <c r="E3122" s="112">
        <v>2.5299260623410252E-3</v>
      </c>
    </row>
    <row r="3123" spans="2:5" x14ac:dyDescent="0.35">
      <c r="B3123" s="45" t="s">
        <v>846</v>
      </c>
      <c r="C3123" s="146">
        <v>77.076988220214844</v>
      </c>
      <c r="D3123" s="112">
        <f t="shared" si="51"/>
        <v>-0.92378871044239963</v>
      </c>
      <c r="E3123" s="112">
        <v>2.5270986325623794E-3</v>
      </c>
    </row>
    <row r="3124" spans="2:5" x14ac:dyDescent="0.35">
      <c r="B3124" s="45" t="s">
        <v>5895</v>
      </c>
      <c r="C3124" s="146">
        <v>1011.359191894531</v>
      </c>
      <c r="D3124" s="112">
        <f t="shared" si="51"/>
        <v>0.61251766751096992</v>
      </c>
      <c r="E3124" s="112">
        <v>2.5154077497379838E-3</v>
      </c>
    </row>
    <row r="3125" spans="2:5" x14ac:dyDescent="0.35">
      <c r="B3125" s="45" t="s">
        <v>5179</v>
      </c>
      <c r="C3125" s="146">
        <v>627.192626953125</v>
      </c>
      <c r="D3125" s="112">
        <f t="shared" si="51"/>
        <v>-0.72745553084236381</v>
      </c>
      <c r="E3125" s="112">
        <v>2.5144997878079832E-3</v>
      </c>
    </row>
    <row r="3126" spans="2:5" x14ac:dyDescent="0.35">
      <c r="B3126" s="45" t="s">
        <v>7508</v>
      </c>
      <c r="C3126" s="146">
        <v>2301.248779296875</v>
      </c>
      <c r="D3126" s="112">
        <f t="shared" si="51"/>
        <v>0.47827089989807586</v>
      </c>
      <c r="E3126" s="112">
        <v>2.5123658664966088E-3</v>
      </c>
    </row>
    <row r="3127" spans="2:5" x14ac:dyDescent="0.35">
      <c r="B3127" s="45" t="s">
        <v>6310</v>
      </c>
      <c r="C3127" s="146">
        <v>1556.716552734375</v>
      </c>
      <c r="D3127" s="112">
        <f t="shared" si="51"/>
        <v>15.564920406497505</v>
      </c>
      <c r="E3127" s="112">
        <v>2.5002324929290103E-3</v>
      </c>
    </row>
    <row r="3128" spans="2:5" x14ac:dyDescent="0.35">
      <c r="B3128" s="45" t="s">
        <v>2221</v>
      </c>
      <c r="C3128" s="146">
        <v>93.976699829101563</v>
      </c>
      <c r="D3128" s="112">
        <f t="shared" si="51"/>
        <v>-0.86913039708871587</v>
      </c>
      <c r="E3128" s="112">
        <v>2.4991440144861965E-3</v>
      </c>
    </row>
    <row r="3129" spans="2:5" x14ac:dyDescent="0.35">
      <c r="B3129" s="45" t="s">
        <v>5751</v>
      </c>
      <c r="C3129" s="146">
        <v>718.09417724609375</v>
      </c>
      <c r="D3129" s="112">
        <f t="shared" si="51"/>
        <v>1.8794234229471733</v>
      </c>
      <c r="E3129" s="112">
        <v>2.4819944843809619E-3</v>
      </c>
    </row>
    <row r="3130" spans="2:5" x14ac:dyDescent="0.35">
      <c r="B3130" s="45" t="s">
        <v>4413</v>
      </c>
      <c r="C3130" s="146">
        <v>249.38818359375</v>
      </c>
      <c r="D3130" s="112">
        <f t="shared" si="51"/>
        <v>-0.31749139029373852</v>
      </c>
      <c r="E3130" s="112">
        <v>2.477257053018273E-3</v>
      </c>
    </row>
    <row r="3131" spans="2:5" x14ac:dyDescent="0.35">
      <c r="B3131" s="45" t="s">
        <v>4657</v>
      </c>
      <c r="C3131" s="146">
        <v>365.39932250976563</v>
      </c>
      <c r="D3131" s="112">
        <f t="shared" si="51"/>
        <v>-0.18868689828207061</v>
      </c>
      <c r="E3131" s="112">
        <v>2.4750827685862918E-3</v>
      </c>
    </row>
    <row r="3132" spans="2:5" x14ac:dyDescent="0.35">
      <c r="B3132" s="45" t="s">
        <v>5052</v>
      </c>
      <c r="C3132" s="146">
        <v>450.38015747070313</v>
      </c>
      <c r="D3132" s="112">
        <f t="shared" si="51"/>
        <v>4.1354896878248164</v>
      </c>
      <c r="E3132" s="112">
        <v>2.4587927380638544E-3</v>
      </c>
    </row>
    <row r="3133" spans="2:5" x14ac:dyDescent="0.35">
      <c r="B3133" s="45" t="s">
        <v>1032</v>
      </c>
      <c r="C3133" s="146">
        <v>87.699554443359375</v>
      </c>
      <c r="D3133" s="112">
        <f t="shared" si="51"/>
        <v>-0.87054907851762797</v>
      </c>
      <c r="E3133" s="112">
        <v>2.4517648363865134E-3</v>
      </c>
    </row>
    <row r="3134" spans="2:5" x14ac:dyDescent="0.35">
      <c r="B3134" s="45" t="s">
        <v>5422</v>
      </c>
      <c r="C3134" s="146">
        <v>677.473388671875</v>
      </c>
      <c r="D3134" s="112">
        <f t="shared" si="51"/>
        <v>-7.5658253865031264E-2</v>
      </c>
      <c r="E3134" s="112">
        <v>2.4338977748484705E-3</v>
      </c>
    </row>
    <row r="3135" spans="2:5" x14ac:dyDescent="0.35">
      <c r="B3135" s="45" t="s">
        <v>5726</v>
      </c>
      <c r="C3135" s="146">
        <v>732.92523193359375</v>
      </c>
      <c r="D3135" s="112">
        <f t="shared" si="51"/>
        <v>15.890630476618982</v>
      </c>
      <c r="E3135" s="112">
        <v>2.4316481397044423E-3</v>
      </c>
    </row>
    <row r="3136" spans="2:5" x14ac:dyDescent="0.35">
      <c r="B3136" s="45" t="s">
        <v>686</v>
      </c>
      <c r="C3136" s="146">
        <v>43.392414093017578</v>
      </c>
      <c r="D3136" s="112">
        <f t="shared" si="51"/>
        <v>-0.70203280382510813</v>
      </c>
      <c r="E3136" s="112">
        <v>2.431378762721832E-3</v>
      </c>
    </row>
    <row r="3137" spans="2:5" x14ac:dyDescent="0.35">
      <c r="B3137" s="45" t="s">
        <v>3510</v>
      </c>
      <c r="C3137" s="146">
        <v>145.62815856933591</v>
      </c>
      <c r="D3137" s="112">
        <f t="shared" si="51"/>
        <v>2.0358361093505581</v>
      </c>
      <c r="E3137" s="112">
        <v>2.4264805895728419E-3</v>
      </c>
    </row>
    <row r="3138" spans="2:5" x14ac:dyDescent="0.35">
      <c r="B3138" s="45" t="s">
        <v>715</v>
      </c>
      <c r="C3138" s="146">
        <v>47.969703674316413</v>
      </c>
      <c r="D3138" s="112">
        <f t="shared" si="51"/>
        <v>-0.97745556733609806</v>
      </c>
      <c r="E3138" s="112">
        <v>2.425436907073056E-3</v>
      </c>
    </row>
    <row r="3139" spans="2:5" x14ac:dyDescent="0.35">
      <c r="B3139" s="45" t="s">
        <v>7005</v>
      </c>
      <c r="C3139" s="146">
        <v>2127.784912109375</v>
      </c>
      <c r="D3139" s="112">
        <f t="shared" si="51"/>
        <v>1.8902666896815996</v>
      </c>
      <c r="E3139" s="112">
        <v>2.4147693944110309E-3</v>
      </c>
    </row>
    <row r="3140" spans="2:5" x14ac:dyDescent="0.35">
      <c r="B3140" s="45" t="s">
        <v>5405</v>
      </c>
      <c r="C3140" s="146">
        <v>736.1898193359375</v>
      </c>
      <c r="D3140" s="112">
        <f t="shared" si="51"/>
        <v>-0.69727405108054619</v>
      </c>
      <c r="E3140" s="112">
        <v>2.4121750139557102E-3</v>
      </c>
    </row>
    <row r="3141" spans="2:5" x14ac:dyDescent="0.35">
      <c r="B3141" s="45" t="s">
        <v>7150</v>
      </c>
      <c r="C3141" s="146">
        <v>2431.868896484375</v>
      </c>
      <c r="D3141" s="112">
        <f t="shared" si="51"/>
        <v>0.52348419330863161</v>
      </c>
      <c r="E3141" s="112">
        <v>2.402622103519552E-3</v>
      </c>
    </row>
    <row r="3142" spans="2:5" x14ac:dyDescent="0.35">
      <c r="B3142" s="45" t="s">
        <v>6336</v>
      </c>
      <c r="C3142" s="146">
        <v>1596.254760742188</v>
      </c>
      <c r="D3142" s="112">
        <f t="shared" si="51"/>
        <v>11.417459246145997</v>
      </c>
      <c r="E3142" s="112">
        <v>2.3818271616143157E-3</v>
      </c>
    </row>
    <row r="3143" spans="2:5" x14ac:dyDescent="0.35">
      <c r="B3143" s="45" t="s">
        <v>2526</v>
      </c>
      <c r="C3143" s="146">
        <v>128.5492248535156</v>
      </c>
      <c r="D3143" s="112">
        <f t="shared" si="51"/>
        <v>8.02115827360316E-2</v>
      </c>
      <c r="E3143" s="112">
        <v>2.3813183941906973E-3</v>
      </c>
    </row>
    <row r="3144" spans="2:5" x14ac:dyDescent="0.35">
      <c r="B3144" s="45" t="s">
        <v>1828</v>
      </c>
      <c r="C3144" s="146">
        <v>119.0037460327148</v>
      </c>
      <c r="D3144" s="112">
        <f t="shared" si="51"/>
        <v>-0.59680389585534188</v>
      </c>
      <c r="E3144" s="112">
        <v>2.3776657888343175E-3</v>
      </c>
    </row>
    <row r="3145" spans="2:5" x14ac:dyDescent="0.35">
      <c r="B3145" s="45" t="s">
        <v>4475</v>
      </c>
      <c r="C3145" s="146">
        <v>295.15103149414063</v>
      </c>
      <c r="D3145" s="112">
        <f t="shared" ref="D3145:D3208" si="52">(C3145-C3146)/C3146</f>
        <v>-0.86772110462095853</v>
      </c>
      <c r="E3145" s="112">
        <v>2.3762040888493392E-3</v>
      </c>
    </row>
    <row r="3146" spans="2:5" x14ac:dyDescent="0.35">
      <c r="B3146" s="45" t="s">
        <v>6949</v>
      </c>
      <c r="C3146" s="146">
        <v>2231.2783203125</v>
      </c>
      <c r="D3146" s="112">
        <f t="shared" si="52"/>
        <v>27.088459915340302</v>
      </c>
      <c r="E3146" s="112">
        <v>2.3653864566791651E-3</v>
      </c>
    </row>
    <row r="3147" spans="2:5" x14ac:dyDescent="0.35">
      <c r="B3147" s="45" t="s">
        <v>2653</v>
      </c>
      <c r="C3147" s="146">
        <v>79.437545776367188</v>
      </c>
      <c r="D3147" s="112">
        <f t="shared" si="52"/>
        <v>-0.34506817757519581</v>
      </c>
      <c r="E3147" s="112">
        <v>2.3626483225601242E-3</v>
      </c>
    </row>
    <row r="3148" spans="2:5" x14ac:dyDescent="0.35">
      <c r="B3148" s="45" t="s">
        <v>1975</v>
      </c>
      <c r="C3148" s="146">
        <v>121.29132080078119</v>
      </c>
      <c r="D3148" s="112">
        <f t="shared" si="52"/>
        <v>-0.95176118405057131</v>
      </c>
      <c r="E3148" s="112">
        <v>2.3591342985283619E-3</v>
      </c>
    </row>
    <row r="3149" spans="2:5" x14ac:dyDescent="0.35">
      <c r="B3149" s="45" t="s">
        <v>7325</v>
      </c>
      <c r="C3149" s="146">
        <v>2514.392578125</v>
      </c>
      <c r="D3149" s="112">
        <f t="shared" si="52"/>
        <v>19.715568428674874</v>
      </c>
      <c r="E3149" s="112">
        <v>2.3583122111052943E-3</v>
      </c>
    </row>
    <row r="3150" spans="2:5" x14ac:dyDescent="0.35">
      <c r="B3150" s="45" t="s">
        <v>1936</v>
      </c>
      <c r="C3150" s="146">
        <v>121.376953125</v>
      </c>
      <c r="D3150" s="112">
        <f t="shared" si="52"/>
        <v>0.52436215904163963</v>
      </c>
      <c r="E3150" s="112">
        <v>2.3572133734579147E-3</v>
      </c>
    </row>
    <row r="3151" spans="2:5" x14ac:dyDescent="0.35">
      <c r="B3151" s="45" t="s">
        <v>2654</v>
      </c>
      <c r="C3151" s="146">
        <v>79.624748229980469</v>
      </c>
      <c r="D3151" s="112">
        <f t="shared" si="52"/>
        <v>-0.83347941640718803</v>
      </c>
      <c r="E3151" s="112">
        <v>2.3565991595497441E-3</v>
      </c>
    </row>
    <row r="3152" spans="2:5" x14ac:dyDescent="0.35">
      <c r="B3152" s="45" t="s">
        <v>4860</v>
      </c>
      <c r="C3152" s="146">
        <v>478.1676025390625</v>
      </c>
      <c r="D3152" s="112">
        <f t="shared" si="52"/>
        <v>3.0240597155143183</v>
      </c>
      <c r="E3152" s="112">
        <v>2.3562279983244372E-3</v>
      </c>
    </row>
    <row r="3153" spans="2:5" x14ac:dyDescent="0.35">
      <c r="B3153" s="45" t="s">
        <v>1269</v>
      </c>
      <c r="C3153" s="146">
        <v>118.82716369628911</v>
      </c>
      <c r="D3153" s="112">
        <f t="shared" si="52"/>
        <v>0.63869720380424011</v>
      </c>
      <c r="E3153" s="112">
        <v>2.3502427374263038E-3</v>
      </c>
    </row>
    <row r="3154" spans="2:5" x14ac:dyDescent="0.35">
      <c r="B3154" s="45" t="s">
        <v>889</v>
      </c>
      <c r="C3154" s="146">
        <v>72.513191223144531</v>
      </c>
      <c r="D3154" s="112">
        <f t="shared" si="52"/>
        <v>-0.84043068182306591</v>
      </c>
      <c r="E3154" s="112">
        <v>2.3500962069316449E-3</v>
      </c>
    </row>
    <row r="3155" spans="2:5" x14ac:dyDescent="0.35">
      <c r="B3155" s="45" t="s">
        <v>5043</v>
      </c>
      <c r="C3155" s="146">
        <v>454.4306640625</v>
      </c>
      <c r="D3155" s="112">
        <f t="shared" si="52"/>
        <v>-0.34191116613212102</v>
      </c>
      <c r="E3155" s="112">
        <v>2.3464037179505427E-3</v>
      </c>
    </row>
    <row r="3156" spans="2:5" x14ac:dyDescent="0.35">
      <c r="B3156" s="45" t="s">
        <v>5502</v>
      </c>
      <c r="C3156" s="146">
        <v>690.5308837890625</v>
      </c>
      <c r="D3156" s="112">
        <f t="shared" si="52"/>
        <v>3.0503005686666458</v>
      </c>
      <c r="E3156" s="112">
        <v>2.3462024513483267E-3</v>
      </c>
    </row>
    <row r="3157" spans="2:5" x14ac:dyDescent="0.35">
      <c r="B3157" s="45" t="s">
        <v>3747</v>
      </c>
      <c r="C3157" s="146">
        <v>170.4888000488281</v>
      </c>
      <c r="D3157" s="112">
        <f t="shared" si="52"/>
        <v>0.39543344983849349</v>
      </c>
      <c r="E3157" s="112">
        <v>2.3455621454652347E-3</v>
      </c>
    </row>
    <row r="3158" spans="2:5" x14ac:dyDescent="0.35">
      <c r="B3158" s="45" t="s">
        <v>1893</v>
      </c>
      <c r="C3158" s="146">
        <v>122.1762313842773</v>
      </c>
      <c r="D3158" s="112">
        <f t="shared" si="52"/>
        <v>0.48681258903276853</v>
      </c>
      <c r="E3158" s="112">
        <v>2.3416936068044237E-3</v>
      </c>
    </row>
    <row r="3159" spans="2:5" x14ac:dyDescent="0.35">
      <c r="B3159" s="45" t="s">
        <v>2741</v>
      </c>
      <c r="C3159" s="146">
        <v>82.173255920410156</v>
      </c>
      <c r="D3159" s="112">
        <f t="shared" si="52"/>
        <v>0</v>
      </c>
      <c r="E3159" s="112">
        <v>2.334552786475712E-3</v>
      </c>
    </row>
    <row r="3160" spans="2:5" x14ac:dyDescent="0.35">
      <c r="B3160" s="45" t="s">
        <v>2722</v>
      </c>
      <c r="C3160" s="146">
        <v>82.173255920410156</v>
      </c>
      <c r="D3160" s="112">
        <f t="shared" si="52"/>
        <v>-0.3305486696049163</v>
      </c>
      <c r="E3160" s="112">
        <v>2.334552786475712E-3</v>
      </c>
    </row>
    <row r="3161" spans="2:5" x14ac:dyDescent="0.35">
      <c r="B3161" s="45" t="s">
        <v>1970</v>
      </c>
      <c r="C3161" s="146">
        <v>122.74716949462891</v>
      </c>
      <c r="D3161" s="112">
        <f t="shared" si="52"/>
        <v>3.7704038944932919E-2</v>
      </c>
      <c r="E3161" s="112">
        <v>2.3309011112681547E-3</v>
      </c>
    </row>
    <row r="3162" spans="2:5" x14ac:dyDescent="0.35">
      <c r="B3162" s="45" t="s">
        <v>2546</v>
      </c>
      <c r="C3162" s="146">
        <v>118.2872619628906</v>
      </c>
      <c r="D3162" s="112">
        <f t="shared" si="52"/>
        <v>-0.85170731987259807</v>
      </c>
      <c r="E3162" s="112">
        <v>2.3288536910579839E-3</v>
      </c>
    </row>
    <row r="3163" spans="2:5" x14ac:dyDescent="0.35">
      <c r="B3163" s="45" t="s">
        <v>5626</v>
      </c>
      <c r="C3163" s="146">
        <v>797.66082763671875</v>
      </c>
      <c r="D3163" s="112">
        <f t="shared" si="52"/>
        <v>16.98756590216372</v>
      </c>
      <c r="E3163" s="112">
        <v>2.3234892143162828E-3</v>
      </c>
    </row>
    <row r="3164" spans="2:5" x14ac:dyDescent="0.35">
      <c r="B3164" s="45" t="s">
        <v>616</v>
      </c>
      <c r="C3164" s="146">
        <v>44.345123291015618</v>
      </c>
      <c r="D3164" s="112">
        <f t="shared" si="52"/>
        <v>-0.52238096098948694</v>
      </c>
      <c r="E3164" s="112">
        <v>2.318087471351391E-3</v>
      </c>
    </row>
    <row r="3165" spans="2:5" x14ac:dyDescent="0.35">
      <c r="B3165" s="45" t="s">
        <v>2598</v>
      </c>
      <c r="C3165" s="146">
        <v>92.846221923828125</v>
      </c>
      <c r="D3165" s="112">
        <f t="shared" si="52"/>
        <v>-4.351608289861579E-2</v>
      </c>
      <c r="E3165" s="112">
        <v>2.3083614043818098E-3</v>
      </c>
    </row>
    <row r="3166" spans="2:5" x14ac:dyDescent="0.35">
      <c r="B3166" s="45" t="s">
        <v>2812</v>
      </c>
      <c r="C3166" s="146">
        <v>97.070343017578125</v>
      </c>
      <c r="D3166" s="112">
        <f t="shared" si="52"/>
        <v>-2.6287284413930895E-3</v>
      </c>
      <c r="E3166" s="112">
        <v>2.3059047184194213E-3</v>
      </c>
    </row>
    <row r="3167" spans="2:5" x14ac:dyDescent="0.35">
      <c r="B3167" s="45" t="s">
        <v>1691</v>
      </c>
      <c r="C3167" s="146">
        <v>97.326187133789063</v>
      </c>
      <c r="D3167" s="112">
        <f t="shared" si="52"/>
        <v>-0.94965743622570753</v>
      </c>
      <c r="E3167" s="112">
        <v>2.3032154817817022E-3</v>
      </c>
    </row>
    <row r="3168" spans="2:5" x14ac:dyDescent="0.35">
      <c r="B3168" s="45" t="s">
        <v>6669</v>
      </c>
      <c r="C3168" s="146">
        <v>1933.2783203125</v>
      </c>
      <c r="D3168" s="112">
        <f t="shared" si="52"/>
        <v>-0.19981285500203616</v>
      </c>
      <c r="E3168" s="112">
        <v>2.2974329531449491E-3</v>
      </c>
    </row>
    <row r="3169" spans="2:5" x14ac:dyDescent="0.35">
      <c r="B3169" s="45" t="s">
        <v>7389</v>
      </c>
      <c r="C3169" s="146">
        <v>2416.03271484375</v>
      </c>
      <c r="D3169" s="112">
        <f t="shared" si="52"/>
        <v>2.174522265205785</v>
      </c>
      <c r="E3169" s="112">
        <v>2.2960682237121964E-3</v>
      </c>
    </row>
    <row r="3170" spans="2:5" x14ac:dyDescent="0.35">
      <c r="B3170" s="45" t="s">
        <v>5783</v>
      </c>
      <c r="C3170" s="146">
        <v>761.0697021484375</v>
      </c>
      <c r="D3170" s="112">
        <f t="shared" si="52"/>
        <v>-0.67865894130699633</v>
      </c>
      <c r="E3170" s="112">
        <v>2.2844727631220942E-3</v>
      </c>
    </row>
    <row r="3171" spans="2:5" x14ac:dyDescent="0.35">
      <c r="B3171" s="45" t="s">
        <v>7428</v>
      </c>
      <c r="C3171" s="146">
        <v>2368.417236328125</v>
      </c>
      <c r="D3171" s="112">
        <f t="shared" si="52"/>
        <v>1.4625996018280142E-2</v>
      </c>
      <c r="E3171" s="112">
        <v>2.2814446394264672E-3</v>
      </c>
    </row>
    <row r="3172" spans="2:5" x14ac:dyDescent="0.35">
      <c r="B3172" s="45" t="s">
        <v>7267</v>
      </c>
      <c r="C3172" s="146">
        <v>2334.276123046875</v>
      </c>
      <c r="D3172" s="112">
        <f t="shared" si="52"/>
        <v>-4.713016727751676E-2</v>
      </c>
      <c r="E3172" s="112">
        <v>2.2760143290784206E-3</v>
      </c>
    </row>
    <row r="3173" spans="2:5" x14ac:dyDescent="0.35">
      <c r="B3173" s="45" t="s">
        <v>7168</v>
      </c>
      <c r="C3173" s="146">
        <v>2449.732421875</v>
      </c>
      <c r="D3173" s="112">
        <f t="shared" si="52"/>
        <v>2.2751606657085111</v>
      </c>
      <c r="E3173" s="112">
        <v>2.2696167222467389E-3</v>
      </c>
    </row>
    <row r="3174" spans="2:5" x14ac:dyDescent="0.35">
      <c r="B3174" s="45" t="s">
        <v>5757</v>
      </c>
      <c r="C3174" s="146">
        <v>747.97320556640625</v>
      </c>
      <c r="D3174" s="112">
        <f t="shared" si="52"/>
        <v>-0.68733784921546115</v>
      </c>
      <c r="E3174" s="112">
        <v>2.2661985474214455E-3</v>
      </c>
    </row>
    <row r="3175" spans="2:5" x14ac:dyDescent="0.35">
      <c r="B3175" s="45" t="s">
        <v>7393</v>
      </c>
      <c r="C3175" s="146">
        <v>2392.27294921875</v>
      </c>
      <c r="D3175" s="112">
        <f t="shared" si="52"/>
        <v>6.2883911985168464</v>
      </c>
      <c r="E3175" s="112">
        <v>2.2587452349558394E-3</v>
      </c>
    </row>
    <row r="3176" spans="2:5" x14ac:dyDescent="0.35">
      <c r="B3176" s="45" t="s">
        <v>4584</v>
      </c>
      <c r="C3176" s="146">
        <v>328.2305908203125</v>
      </c>
      <c r="D3176" s="112">
        <f t="shared" si="52"/>
        <v>1.740501529824962</v>
      </c>
      <c r="E3176" s="112">
        <v>2.2550939964179418E-3</v>
      </c>
    </row>
    <row r="3177" spans="2:5" x14ac:dyDescent="0.35">
      <c r="B3177" s="45" t="s">
        <v>1296</v>
      </c>
      <c r="C3177" s="146">
        <v>119.770263671875</v>
      </c>
      <c r="D3177" s="112">
        <f t="shared" si="52"/>
        <v>6.959870480572794E-2</v>
      </c>
      <c r="E3177" s="112">
        <v>2.2529182978749908E-3</v>
      </c>
    </row>
    <row r="3178" spans="2:5" x14ac:dyDescent="0.35">
      <c r="B3178" s="45" t="s">
        <v>1752</v>
      </c>
      <c r="C3178" s="146">
        <v>111.97682189941411</v>
      </c>
      <c r="D3178" s="112">
        <f t="shared" si="52"/>
        <v>-0.92340964322284724</v>
      </c>
      <c r="E3178" s="112">
        <v>2.2520413926561322E-3</v>
      </c>
    </row>
    <row r="3179" spans="2:5" x14ac:dyDescent="0.35">
      <c r="B3179" s="45" t="s">
        <v>6127</v>
      </c>
      <c r="C3179" s="146">
        <v>1462.0224609375</v>
      </c>
      <c r="D3179" s="112">
        <f t="shared" si="52"/>
        <v>9.7281332855607303</v>
      </c>
      <c r="E3179" s="112">
        <v>2.2511321560430373E-3</v>
      </c>
    </row>
    <row r="3180" spans="2:5" x14ac:dyDescent="0.35">
      <c r="B3180" s="45" t="s">
        <v>1643</v>
      </c>
      <c r="C3180" s="146">
        <v>136.279296875</v>
      </c>
      <c r="D3180" s="112">
        <f t="shared" si="52"/>
        <v>2.7646281253701424</v>
      </c>
      <c r="E3180" s="112">
        <v>2.2477407568256319E-3</v>
      </c>
    </row>
    <row r="3181" spans="2:5" x14ac:dyDescent="0.35">
      <c r="B3181" s="45" t="s">
        <v>460</v>
      </c>
      <c r="C3181" s="146">
        <v>36.199935913085938</v>
      </c>
      <c r="D3181" s="112">
        <f t="shared" si="52"/>
        <v>-0.95089949334812451</v>
      </c>
      <c r="E3181" s="112">
        <v>2.2416738845573332E-3</v>
      </c>
    </row>
    <row r="3182" spans="2:5" x14ac:dyDescent="0.35">
      <c r="B3182" s="45" t="s">
        <v>5773</v>
      </c>
      <c r="C3182" s="146">
        <v>737.261962890625</v>
      </c>
      <c r="D3182" s="112">
        <f t="shared" si="52"/>
        <v>4.69778436268499</v>
      </c>
      <c r="E3182" s="112">
        <v>2.2400699882893743E-3</v>
      </c>
    </row>
    <row r="3183" spans="2:5" x14ac:dyDescent="0.35">
      <c r="B3183" s="45" t="s">
        <v>1574</v>
      </c>
      <c r="C3183" s="146">
        <v>129.3945007324219</v>
      </c>
      <c r="D3183" s="112">
        <f t="shared" si="52"/>
        <v>-0.88499180078144835</v>
      </c>
      <c r="E3183" s="112">
        <v>2.238372288859097E-3</v>
      </c>
    </row>
    <row r="3184" spans="2:5" x14ac:dyDescent="0.35">
      <c r="B3184" s="45" t="s">
        <v>5962</v>
      </c>
      <c r="C3184" s="146">
        <v>1125.08935546875</v>
      </c>
      <c r="D3184" s="112">
        <f t="shared" si="52"/>
        <v>-3.5635038196429561E-2</v>
      </c>
      <c r="E3184" s="112">
        <v>2.2360398117959482E-3</v>
      </c>
    </row>
    <row r="3185" spans="2:5" x14ac:dyDescent="0.35">
      <c r="B3185" s="45" t="s">
        <v>5980</v>
      </c>
      <c r="C3185" s="146">
        <v>1166.663452148438</v>
      </c>
      <c r="D3185" s="112">
        <f t="shared" si="52"/>
        <v>-0.58168596195088351</v>
      </c>
      <c r="E3185" s="112">
        <v>2.2322730027835224E-3</v>
      </c>
    </row>
    <row r="3186" spans="2:5" x14ac:dyDescent="0.35">
      <c r="B3186" s="45" t="s">
        <v>7645</v>
      </c>
      <c r="C3186" s="146">
        <v>2788.965576171875</v>
      </c>
      <c r="D3186" s="112">
        <f t="shared" si="52"/>
        <v>0.75469861689031326</v>
      </c>
      <c r="E3186" s="112">
        <v>2.2321144612714281E-3</v>
      </c>
    </row>
    <row r="3187" spans="2:5" x14ac:dyDescent="0.35">
      <c r="B3187" s="45" t="s">
        <v>6334</v>
      </c>
      <c r="C3187" s="146">
        <v>1589.427124023438</v>
      </c>
      <c r="D3187" s="112">
        <f t="shared" si="52"/>
        <v>12.510348971782465</v>
      </c>
      <c r="E3187" s="112">
        <v>2.2228022502664936E-3</v>
      </c>
    </row>
    <row r="3188" spans="2:5" x14ac:dyDescent="0.35">
      <c r="B3188" s="45" t="s">
        <v>2088</v>
      </c>
      <c r="C3188" s="146">
        <v>117.64515686035161</v>
      </c>
      <c r="D3188" s="112">
        <f t="shared" si="52"/>
        <v>0.10636234260600268</v>
      </c>
      <c r="E3188" s="112">
        <v>2.2132554457377131E-3</v>
      </c>
    </row>
    <row r="3189" spans="2:5" x14ac:dyDescent="0.35">
      <c r="B3189" s="45" t="s">
        <v>2169</v>
      </c>
      <c r="C3189" s="146">
        <v>106.33510589599609</v>
      </c>
      <c r="D3189" s="112">
        <f t="shared" si="52"/>
        <v>-0.77797985933624025</v>
      </c>
      <c r="E3189" s="112">
        <v>2.2081209349607621E-3</v>
      </c>
    </row>
    <row r="3190" spans="2:5" x14ac:dyDescent="0.35">
      <c r="B3190" s="45" t="s">
        <v>4916</v>
      </c>
      <c r="C3190" s="146">
        <v>478.94351196289063</v>
      </c>
      <c r="D3190" s="112">
        <f t="shared" si="52"/>
        <v>4.9690122570159527</v>
      </c>
      <c r="E3190" s="112">
        <v>2.2058845128808337E-3</v>
      </c>
    </row>
    <row r="3191" spans="2:5" x14ac:dyDescent="0.35">
      <c r="B3191" s="45" t="s">
        <v>1081</v>
      </c>
      <c r="C3191" s="146">
        <v>80.238319396972656</v>
      </c>
      <c r="D3191" s="112">
        <f t="shared" si="52"/>
        <v>-0.95126744437860888</v>
      </c>
      <c r="E3191" s="112">
        <v>2.2042400770126091E-3</v>
      </c>
    </row>
    <row r="3192" spans="2:5" x14ac:dyDescent="0.35">
      <c r="B3192" s="45" t="s">
        <v>6228</v>
      </c>
      <c r="C3192" s="146">
        <v>1646.50341796875</v>
      </c>
      <c r="D3192" s="112">
        <f t="shared" si="52"/>
        <v>6.2873464928260958</v>
      </c>
      <c r="E3192" s="112">
        <v>2.2001635392238711E-3</v>
      </c>
    </row>
    <row r="3193" spans="2:5" x14ac:dyDescent="0.35">
      <c r="B3193" s="45" t="s">
        <v>4250</v>
      </c>
      <c r="C3193" s="146">
        <v>225.94004821777341</v>
      </c>
      <c r="D3193" s="112">
        <f t="shared" si="52"/>
        <v>1.0218087951617629</v>
      </c>
      <c r="E3193" s="112">
        <v>2.1978737485220559E-3</v>
      </c>
    </row>
    <row r="3194" spans="2:5" x14ac:dyDescent="0.35">
      <c r="B3194" s="45" t="s">
        <v>2481</v>
      </c>
      <c r="C3194" s="146">
        <v>111.75144195556641</v>
      </c>
      <c r="D3194" s="112">
        <f t="shared" si="52"/>
        <v>-0.94741623939542685</v>
      </c>
      <c r="E3194" s="112">
        <v>2.1916529032661525E-3</v>
      </c>
    </row>
    <row r="3195" spans="2:5" x14ac:dyDescent="0.35">
      <c r="B3195" s="45" t="s">
        <v>6723</v>
      </c>
      <c r="C3195" s="146">
        <v>2125.208251953125</v>
      </c>
      <c r="D3195" s="112">
        <f t="shared" si="52"/>
        <v>0.37690212037807674</v>
      </c>
      <c r="E3195" s="112">
        <v>2.1900034665652602E-3</v>
      </c>
    </row>
    <row r="3196" spans="2:5" x14ac:dyDescent="0.35">
      <c r="B3196" s="45" t="s">
        <v>6366</v>
      </c>
      <c r="C3196" s="146">
        <v>1543.470825195312</v>
      </c>
      <c r="D3196" s="112">
        <f t="shared" si="52"/>
        <v>13.841128773723661</v>
      </c>
      <c r="E3196" s="112">
        <v>2.1888007274281879E-3</v>
      </c>
    </row>
    <row r="3197" spans="2:5" x14ac:dyDescent="0.35">
      <c r="B3197" s="45" t="s">
        <v>2921</v>
      </c>
      <c r="C3197" s="146">
        <v>103.9995574951172</v>
      </c>
      <c r="D3197" s="112">
        <f t="shared" si="52"/>
        <v>-0.9572668942015472</v>
      </c>
      <c r="E3197" s="112">
        <v>2.188556074986091E-3</v>
      </c>
    </row>
    <row r="3198" spans="2:5" x14ac:dyDescent="0.35">
      <c r="B3198" s="45" t="s">
        <v>7938</v>
      </c>
      <c r="C3198" s="146">
        <v>2433.699951171875</v>
      </c>
      <c r="D3198" s="112">
        <f t="shared" si="52"/>
        <v>0.24669618978220195</v>
      </c>
      <c r="E3198" s="112">
        <v>2.1825271953806709E-3</v>
      </c>
    </row>
    <row r="3199" spans="2:5" x14ac:dyDescent="0.35">
      <c r="B3199" s="45" t="s">
        <v>6504</v>
      </c>
      <c r="C3199" s="146">
        <v>1952.119506835938</v>
      </c>
      <c r="D3199" s="112">
        <f t="shared" si="52"/>
        <v>12.064262611745495</v>
      </c>
      <c r="E3199" s="112">
        <v>2.1804892896644381E-3</v>
      </c>
    </row>
    <row r="3200" spans="2:5" x14ac:dyDescent="0.35">
      <c r="B3200" s="45" t="s">
        <v>1373</v>
      </c>
      <c r="C3200" s="146">
        <v>149.42439270019531</v>
      </c>
      <c r="D3200" s="112">
        <f t="shared" si="52"/>
        <v>-0.34582750706700627</v>
      </c>
      <c r="E3200" s="112">
        <v>2.1742977052185974E-3</v>
      </c>
    </row>
    <row r="3201" spans="2:5" x14ac:dyDescent="0.35">
      <c r="B3201" s="45" t="s">
        <v>4238</v>
      </c>
      <c r="C3201" s="146">
        <v>228.41741943359381</v>
      </c>
      <c r="D3201" s="112">
        <f t="shared" si="52"/>
        <v>1.7695947365436475</v>
      </c>
      <c r="E3201" s="112">
        <v>2.1737829326107113E-3</v>
      </c>
    </row>
    <row r="3202" spans="2:5" x14ac:dyDescent="0.35">
      <c r="B3202" s="45" t="s">
        <v>2351</v>
      </c>
      <c r="C3202" s="146">
        <v>82.473228454589844</v>
      </c>
      <c r="D3202" s="112">
        <f t="shared" si="52"/>
        <v>-0.63971786896125293</v>
      </c>
      <c r="E3202" s="112">
        <v>2.1720665327832878E-3</v>
      </c>
    </row>
    <row r="3203" spans="2:5" x14ac:dyDescent="0.35">
      <c r="B3203" s="45" t="s">
        <v>4239</v>
      </c>
      <c r="C3203" s="146">
        <v>228.91290283203119</v>
      </c>
      <c r="D3203" s="112">
        <f t="shared" si="52"/>
        <v>-0.69145130902732899</v>
      </c>
      <c r="E3203" s="112">
        <v>2.1692014543638373E-3</v>
      </c>
    </row>
    <row r="3204" spans="2:5" x14ac:dyDescent="0.35">
      <c r="B3204" s="45" t="s">
        <v>5762</v>
      </c>
      <c r="C3204" s="146">
        <v>741.90203857421875</v>
      </c>
      <c r="D3204" s="112">
        <f t="shared" si="52"/>
        <v>-0.65575943482950194</v>
      </c>
      <c r="E3204" s="112">
        <v>2.1674438376543424E-3</v>
      </c>
    </row>
    <row r="3205" spans="2:5" x14ac:dyDescent="0.35">
      <c r="B3205" s="45" t="s">
        <v>7011</v>
      </c>
      <c r="C3205" s="146">
        <v>2155.184814453125</v>
      </c>
      <c r="D3205" s="112">
        <f t="shared" si="52"/>
        <v>-2.4197859425654705E-2</v>
      </c>
      <c r="E3205" s="112">
        <v>2.1666444155634206E-3</v>
      </c>
    </row>
    <row r="3206" spans="2:5" x14ac:dyDescent="0.35">
      <c r="B3206" s="45" t="s">
        <v>7783</v>
      </c>
      <c r="C3206" s="146">
        <v>2208.62890625</v>
      </c>
      <c r="D3206" s="112">
        <f t="shared" si="52"/>
        <v>1.9458696439891598</v>
      </c>
      <c r="E3206" s="112">
        <v>2.1607306670548337E-3</v>
      </c>
    </row>
    <row r="3207" spans="2:5" x14ac:dyDescent="0.35">
      <c r="B3207" s="45" t="s">
        <v>5609</v>
      </c>
      <c r="C3207" s="146">
        <v>749.73748779296875</v>
      </c>
      <c r="D3207" s="112">
        <f t="shared" si="52"/>
        <v>-0.67735252910438704</v>
      </c>
      <c r="E3207" s="112">
        <v>2.160686583371508E-3</v>
      </c>
    </row>
    <row r="3208" spans="2:5" x14ac:dyDescent="0.35">
      <c r="B3208" s="45" t="s">
        <v>7788</v>
      </c>
      <c r="C3208" s="146">
        <v>2323.704833984375</v>
      </c>
      <c r="D3208" s="112">
        <f t="shared" si="52"/>
        <v>0.48453847353041624</v>
      </c>
      <c r="E3208" s="112">
        <v>2.1596473302543102E-3</v>
      </c>
    </row>
    <row r="3209" spans="2:5" x14ac:dyDescent="0.35">
      <c r="B3209" s="45" t="s">
        <v>6381</v>
      </c>
      <c r="C3209" s="146">
        <v>1565.270874023438</v>
      </c>
      <c r="D3209" s="112">
        <f t="shared" ref="D3209:D3272" si="53">(C3209-C3210)/C3210</f>
        <v>2.4278011948933047</v>
      </c>
      <c r="E3209" s="112">
        <v>2.1582507781897895E-3</v>
      </c>
    </row>
    <row r="3210" spans="2:5" x14ac:dyDescent="0.35">
      <c r="B3210" s="45" t="s">
        <v>4997</v>
      </c>
      <c r="C3210" s="146">
        <v>456.63992309570313</v>
      </c>
      <c r="D3210" s="112">
        <f t="shared" si="53"/>
        <v>3.3220116194390013</v>
      </c>
      <c r="E3210" s="112">
        <v>2.1547780711866395E-3</v>
      </c>
    </row>
    <row r="3211" spans="2:5" x14ac:dyDescent="0.35">
      <c r="B3211" s="45" t="s">
        <v>2905</v>
      </c>
      <c r="C3211" s="146">
        <v>105.6544876098633</v>
      </c>
      <c r="D3211" s="112">
        <f t="shared" si="53"/>
        <v>-2.1453197040117397E-3</v>
      </c>
      <c r="E3211" s="112">
        <v>2.1545641619118189E-3</v>
      </c>
    </row>
    <row r="3212" spans="2:5" x14ac:dyDescent="0.35">
      <c r="B3212" s="45" t="s">
        <v>2911</v>
      </c>
      <c r="C3212" s="146">
        <v>105.8816375732422</v>
      </c>
      <c r="D3212" s="112">
        <f t="shared" si="53"/>
        <v>-0.43080673497802713</v>
      </c>
      <c r="E3212" s="112">
        <v>2.1499319954839365E-3</v>
      </c>
    </row>
    <row r="3213" spans="2:5" x14ac:dyDescent="0.35">
      <c r="B3213" s="45" t="s">
        <v>3117</v>
      </c>
      <c r="C3213" s="146">
        <v>186.0205383300781</v>
      </c>
      <c r="D3213" s="112">
        <f t="shared" si="53"/>
        <v>-0.92132041279257137</v>
      </c>
      <c r="E3213" s="112">
        <v>2.1483105338728748E-3</v>
      </c>
    </row>
    <row r="3214" spans="2:5" x14ac:dyDescent="0.35">
      <c r="B3214" s="45" t="s">
        <v>7299</v>
      </c>
      <c r="C3214" s="146">
        <v>2364.279541015625</v>
      </c>
      <c r="D3214" s="112">
        <f t="shared" si="53"/>
        <v>2.9511214169958364E-2</v>
      </c>
      <c r="E3214" s="112">
        <v>2.1462538505025537E-3</v>
      </c>
    </row>
    <row r="3215" spans="2:5" x14ac:dyDescent="0.35">
      <c r="B3215" s="45" t="s">
        <v>7711</v>
      </c>
      <c r="C3215" s="146">
        <v>2296.5068359375</v>
      </c>
      <c r="D3215" s="112">
        <f t="shared" si="53"/>
        <v>20.257310296274795</v>
      </c>
      <c r="E3215" s="112">
        <v>2.1423587765383107E-3</v>
      </c>
    </row>
    <row r="3216" spans="2:5" x14ac:dyDescent="0.35">
      <c r="B3216" s="45" t="s">
        <v>2142</v>
      </c>
      <c r="C3216" s="146">
        <v>108.0337448120117</v>
      </c>
      <c r="D3216" s="112">
        <f t="shared" si="53"/>
        <v>-0.83778239785956421</v>
      </c>
      <c r="E3216" s="112">
        <v>2.1414811386320019E-3</v>
      </c>
    </row>
    <row r="3217" spans="2:5" x14ac:dyDescent="0.35">
      <c r="B3217" s="45" t="s">
        <v>5237</v>
      </c>
      <c r="C3217" s="146">
        <v>665.98040771484375</v>
      </c>
      <c r="D3217" s="112">
        <f t="shared" si="53"/>
        <v>-0.71693177352555737</v>
      </c>
      <c r="E3217" s="112">
        <v>2.135344469636917E-3</v>
      </c>
    </row>
    <row r="3218" spans="2:5" x14ac:dyDescent="0.35">
      <c r="B3218" s="45" t="s">
        <v>7410</v>
      </c>
      <c r="C3218" s="146">
        <v>2352.720458984375</v>
      </c>
      <c r="D3218" s="112">
        <f t="shared" si="53"/>
        <v>9.7560311139309082E-3</v>
      </c>
      <c r="E3218" s="112">
        <v>2.1337897286918439E-3</v>
      </c>
    </row>
    <row r="3219" spans="2:5" x14ac:dyDescent="0.35">
      <c r="B3219" s="45" t="s">
        <v>7727</v>
      </c>
      <c r="C3219" s="146">
        <v>2329.989013671875</v>
      </c>
      <c r="D3219" s="112">
        <f t="shared" si="53"/>
        <v>12.681239407999279</v>
      </c>
      <c r="E3219" s="112">
        <v>2.1327637282948686E-3</v>
      </c>
    </row>
    <row r="3220" spans="2:5" x14ac:dyDescent="0.35">
      <c r="B3220" s="45" t="s">
        <v>3082</v>
      </c>
      <c r="C3220" s="146">
        <v>170.30540466308591</v>
      </c>
      <c r="D3220" s="112">
        <f t="shared" si="53"/>
        <v>1.3383657182111869E-2</v>
      </c>
      <c r="E3220" s="112">
        <v>2.1325474635693746E-3</v>
      </c>
    </row>
    <row r="3221" spans="2:5" x14ac:dyDescent="0.35">
      <c r="B3221" s="45" t="s">
        <v>3624</v>
      </c>
      <c r="C3221" s="146">
        <v>168.05619812011719</v>
      </c>
      <c r="D3221" s="112">
        <f t="shared" si="53"/>
        <v>-0.89471256612411176</v>
      </c>
      <c r="E3221" s="112">
        <v>2.1301472568587632E-3</v>
      </c>
    </row>
    <row r="3222" spans="2:5" x14ac:dyDescent="0.35">
      <c r="B3222" s="45" t="s">
        <v>6238</v>
      </c>
      <c r="C3222" s="146">
        <v>1596.165771484375</v>
      </c>
      <c r="D3222" s="112">
        <f t="shared" si="53"/>
        <v>7.4883564394453623</v>
      </c>
      <c r="E3222" s="112">
        <v>2.1293675064220541E-3</v>
      </c>
    </row>
    <row r="3223" spans="2:5" x14ac:dyDescent="0.35">
      <c r="B3223" s="45" t="s">
        <v>3802</v>
      </c>
      <c r="C3223" s="146">
        <v>188.04179382324219</v>
      </c>
      <c r="D3223" s="112">
        <f t="shared" si="53"/>
        <v>-0.93053623236178773</v>
      </c>
      <c r="E3223" s="112">
        <v>2.1259027544442643E-3</v>
      </c>
    </row>
    <row r="3224" spans="2:5" x14ac:dyDescent="0.35">
      <c r="B3224" s="45" t="s">
        <v>7663</v>
      </c>
      <c r="C3224" s="146">
        <v>2707.048583984375</v>
      </c>
      <c r="D3224" s="112">
        <f t="shared" si="53"/>
        <v>19.41785814577646</v>
      </c>
      <c r="E3224" s="112">
        <v>2.1199110859257192E-3</v>
      </c>
    </row>
    <row r="3225" spans="2:5" x14ac:dyDescent="0.35">
      <c r="B3225" s="45" t="s">
        <v>1338</v>
      </c>
      <c r="C3225" s="146">
        <v>132.5823974609375</v>
      </c>
      <c r="D3225" s="112">
        <f t="shared" si="53"/>
        <v>-0.80625700426733526</v>
      </c>
      <c r="E3225" s="112">
        <v>2.1182037503026758E-3</v>
      </c>
    </row>
    <row r="3226" spans="2:5" x14ac:dyDescent="0.35">
      <c r="B3226" s="45" t="s">
        <v>5457</v>
      </c>
      <c r="C3226" s="146">
        <v>684.32098388671875</v>
      </c>
      <c r="D3226" s="112">
        <f t="shared" si="53"/>
        <v>5.6136802376094117</v>
      </c>
      <c r="E3226" s="112">
        <v>2.1178525270328973E-3</v>
      </c>
    </row>
    <row r="3227" spans="2:5" x14ac:dyDescent="0.35">
      <c r="B3227" s="45" t="s">
        <v>1239</v>
      </c>
      <c r="C3227" s="146">
        <v>103.4705276489258</v>
      </c>
      <c r="D3227" s="112">
        <f t="shared" si="53"/>
        <v>-0.94538180277626471</v>
      </c>
      <c r="E3227" s="112">
        <v>2.1166083075383913E-3</v>
      </c>
    </row>
    <row r="3228" spans="2:5" x14ac:dyDescent="0.35">
      <c r="B3228" s="45" t="s">
        <v>6690</v>
      </c>
      <c r="C3228" s="146">
        <v>1894.433227539062</v>
      </c>
      <c r="D3228" s="112">
        <f t="shared" si="53"/>
        <v>13.991981483172033</v>
      </c>
      <c r="E3228" s="112">
        <v>2.1160465225447123E-3</v>
      </c>
    </row>
    <row r="3229" spans="2:5" x14ac:dyDescent="0.35">
      <c r="B3229" s="45" t="s">
        <v>1342</v>
      </c>
      <c r="C3229" s="146">
        <v>126.36309814453119</v>
      </c>
      <c r="D3229" s="112">
        <f t="shared" si="53"/>
        <v>-0.94046943600096244</v>
      </c>
      <c r="E3229" s="112">
        <v>2.1128110406352222E-3</v>
      </c>
    </row>
    <row r="3230" spans="2:5" x14ac:dyDescent="0.35">
      <c r="B3230" s="45" t="s">
        <v>6970</v>
      </c>
      <c r="C3230" s="146">
        <v>2122.6591796875</v>
      </c>
      <c r="D3230" s="112">
        <f t="shared" si="53"/>
        <v>0.72106575519563987</v>
      </c>
      <c r="E3230" s="112">
        <v>2.11178076760384E-3</v>
      </c>
    </row>
    <row r="3231" spans="2:5" x14ac:dyDescent="0.35">
      <c r="B3231" s="45" t="s">
        <v>6010</v>
      </c>
      <c r="C3231" s="146">
        <v>1233.339965820312</v>
      </c>
      <c r="D3231" s="112">
        <f t="shared" si="53"/>
        <v>4.2780110191016982</v>
      </c>
      <c r="E3231" s="112">
        <v>2.1113376261646254E-3</v>
      </c>
    </row>
    <row r="3232" spans="2:5" x14ac:dyDescent="0.35">
      <c r="B3232" s="45" t="s">
        <v>4204</v>
      </c>
      <c r="C3232" s="146">
        <v>233.6751403808594</v>
      </c>
      <c r="D3232" s="112">
        <f t="shared" si="53"/>
        <v>0.18070940940220143</v>
      </c>
      <c r="E3232" s="112">
        <v>2.1031286885732142E-3</v>
      </c>
    </row>
    <row r="3233" spans="2:5" x14ac:dyDescent="0.35">
      <c r="B3233" s="45" t="s">
        <v>4154</v>
      </c>
      <c r="C3233" s="146">
        <v>197.9107971191406</v>
      </c>
      <c r="D3233" s="112">
        <f t="shared" si="53"/>
        <v>-0.91161299813749397</v>
      </c>
      <c r="E3233" s="112">
        <v>2.1008893548603931E-3</v>
      </c>
    </row>
    <row r="3234" spans="2:5" x14ac:dyDescent="0.35">
      <c r="B3234" s="45" t="s">
        <v>6863</v>
      </c>
      <c r="C3234" s="146">
        <v>2239.13916015625</v>
      </c>
      <c r="D3234" s="112">
        <f t="shared" si="53"/>
        <v>5.684886596172313</v>
      </c>
      <c r="E3234" s="112">
        <v>2.0934504937199761E-3</v>
      </c>
    </row>
    <row r="3235" spans="2:5" x14ac:dyDescent="0.35">
      <c r="B3235" s="45" t="s">
        <v>4598</v>
      </c>
      <c r="C3235" s="146">
        <v>334.9554443359375</v>
      </c>
      <c r="D3235" s="112">
        <f t="shared" si="53"/>
        <v>-0.85886204526240872</v>
      </c>
      <c r="E3235" s="112">
        <v>2.0934199016497106E-3</v>
      </c>
    </row>
    <row r="3236" spans="2:5" x14ac:dyDescent="0.35">
      <c r="B3236" s="45" t="s">
        <v>7181</v>
      </c>
      <c r="C3236" s="146">
        <v>2373.24853515625</v>
      </c>
      <c r="D3236" s="112">
        <f t="shared" si="53"/>
        <v>14.713443157115321</v>
      </c>
      <c r="E3236" s="112">
        <v>2.0839926561319342E-3</v>
      </c>
    </row>
    <row r="3237" spans="2:5" x14ac:dyDescent="0.35">
      <c r="B3237" s="45" t="s">
        <v>3453</v>
      </c>
      <c r="C3237" s="146">
        <v>151.03300476074219</v>
      </c>
      <c r="D3237" s="112">
        <f t="shared" si="53"/>
        <v>-0.23097340560463908</v>
      </c>
      <c r="E3237" s="112">
        <v>2.0727654674072091E-3</v>
      </c>
    </row>
    <row r="3238" spans="2:5" x14ac:dyDescent="0.35">
      <c r="B3238" s="45" t="s">
        <v>3890</v>
      </c>
      <c r="C3238" s="146">
        <v>196.39503479003909</v>
      </c>
      <c r="D3238" s="112">
        <f t="shared" si="53"/>
        <v>-5.6203580893331585E-4</v>
      </c>
      <c r="E3238" s="112">
        <v>2.0674395592161243E-3</v>
      </c>
    </row>
    <row r="3239" spans="2:5" x14ac:dyDescent="0.35">
      <c r="B3239" s="45" t="s">
        <v>3904</v>
      </c>
      <c r="C3239" s="146">
        <v>196.50547790527341</v>
      </c>
      <c r="D3239" s="112">
        <f t="shared" si="53"/>
        <v>-0.71220208713318911</v>
      </c>
      <c r="E3239" s="112">
        <v>2.0659632955564037E-3</v>
      </c>
    </row>
    <row r="3240" spans="2:5" x14ac:dyDescent="0.35">
      <c r="B3240" s="45" t="s">
        <v>5459</v>
      </c>
      <c r="C3240" s="146">
        <v>682.789794921875</v>
      </c>
      <c r="D3240" s="112">
        <f t="shared" si="53"/>
        <v>-0.71193680939219406</v>
      </c>
      <c r="E3240" s="112">
        <v>2.0597764226677343E-3</v>
      </c>
    </row>
    <row r="3241" spans="2:5" x14ac:dyDescent="0.35">
      <c r="B3241" s="45" t="s">
        <v>7430</v>
      </c>
      <c r="C3241" s="146">
        <v>2370.27783203125</v>
      </c>
      <c r="D3241" s="112">
        <f t="shared" si="53"/>
        <v>22.645142923639881</v>
      </c>
      <c r="E3241" s="112">
        <v>2.0573398460581758E-3</v>
      </c>
    </row>
    <row r="3242" spans="2:5" x14ac:dyDescent="0.35">
      <c r="B3242" s="45" t="s">
        <v>2282</v>
      </c>
      <c r="C3242" s="146">
        <v>100.24375152587891</v>
      </c>
      <c r="D3242" s="112">
        <f t="shared" si="53"/>
        <v>-0.49507341892790313</v>
      </c>
      <c r="E3242" s="112">
        <v>2.0491478217360012E-3</v>
      </c>
    </row>
    <row r="3243" spans="2:5" x14ac:dyDescent="0.35">
      <c r="B3243" s="45" t="s">
        <v>3931</v>
      </c>
      <c r="C3243" s="146">
        <v>198.5313415527344</v>
      </c>
      <c r="D3243" s="112">
        <f t="shared" si="53"/>
        <v>-0.92477179011888266</v>
      </c>
      <c r="E3243" s="112">
        <v>2.0450700979851607E-3</v>
      </c>
    </row>
    <row r="3244" spans="2:5" x14ac:dyDescent="0.35">
      <c r="B3244" s="45" t="s">
        <v>7881</v>
      </c>
      <c r="C3244" s="146">
        <v>2639.054443359375</v>
      </c>
      <c r="D3244" s="112">
        <f t="shared" si="53"/>
        <v>34.419893277323318</v>
      </c>
      <c r="E3244" s="112">
        <v>2.0343688381340057E-3</v>
      </c>
    </row>
    <row r="3245" spans="2:5" x14ac:dyDescent="0.35">
      <c r="B3245" s="45" t="s">
        <v>986</v>
      </c>
      <c r="C3245" s="146">
        <v>74.5076904296875</v>
      </c>
      <c r="D3245" s="112">
        <f t="shared" si="53"/>
        <v>-0.879367936026765</v>
      </c>
      <c r="E3245" s="112">
        <v>2.0327186542337464E-3</v>
      </c>
    </row>
    <row r="3246" spans="2:5" x14ac:dyDescent="0.35">
      <c r="B3246" s="45" t="s">
        <v>5210</v>
      </c>
      <c r="C3246" s="146">
        <v>617.6441650390625</v>
      </c>
      <c r="D3246" s="112">
        <f t="shared" si="53"/>
        <v>4.535432169057577</v>
      </c>
      <c r="E3246" s="112">
        <v>2.0314951055385275E-3</v>
      </c>
    </row>
    <row r="3247" spans="2:5" x14ac:dyDescent="0.35">
      <c r="B3247" s="45" t="s">
        <v>1872</v>
      </c>
      <c r="C3247" s="146">
        <v>111.5801162719727</v>
      </c>
      <c r="D3247" s="112">
        <f t="shared" si="53"/>
        <v>-0.83799288503825109</v>
      </c>
      <c r="E3247" s="112">
        <v>2.028169508162083E-3</v>
      </c>
    </row>
    <row r="3248" spans="2:5" x14ac:dyDescent="0.35">
      <c r="B3248" s="45" t="s">
        <v>5436</v>
      </c>
      <c r="C3248" s="146">
        <v>688.73590087890625</v>
      </c>
      <c r="D3248" s="112">
        <f t="shared" si="53"/>
        <v>-0.70216970546806889</v>
      </c>
      <c r="E3248" s="112">
        <v>2.0250511390901556E-3</v>
      </c>
    </row>
    <row r="3249" spans="2:5" x14ac:dyDescent="0.35">
      <c r="B3249" s="45" t="s">
        <v>7807</v>
      </c>
      <c r="C3249" s="146">
        <v>2312.51123046875</v>
      </c>
      <c r="D3249" s="112">
        <f t="shared" si="53"/>
        <v>-4.8591675590707031E-3</v>
      </c>
      <c r="E3249" s="112">
        <v>1.9994403978781665E-3</v>
      </c>
    </row>
    <row r="3250" spans="2:5" x14ac:dyDescent="0.35">
      <c r="B3250" s="45" t="s">
        <v>7817</v>
      </c>
      <c r="C3250" s="146">
        <v>2323.802978515625</v>
      </c>
      <c r="D3250" s="112">
        <f t="shared" si="53"/>
        <v>-0.15132549761998723</v>
      </c>
      <c r="E3250" s="112">
        <v>1.9899164094046421E-3</v>
      </c>
    </row>
    <row r="3251" spans="2:5" x14ac:dyDescent="0.35">
      <c r="B3251" s="45" t="s">
        <v>7629</v>
      </c>
      <c r="C3251" s="146">
        <v>2738.15576171875</v>
      </c>
      <c r="D3251" s="112">
        <f t="shared" si="53"/>
        <v>0.27715732017430533</v>
      </c>
      <c r="E3251" s="112">
        <v>1.9710681888819889E-3</v>
      </c>
    </row>
    <row r="3252" spans="2:5" x14ac:dyDescent="0.35">
      <c r="B3252" s="45" t="s">
        <v>7550</v>
      </c>
      <c r="C3252" s="146">
        <v>2143.945556640625</v>
      </c>
      <c r="D3252" s="112">
        <f t="shared" si="53"/>
        <v>-0.10706277109253322</v>
      </c>
      <c r="E3252" s="112">
        <v>1.9540246278299611E-3</v>
      </c>
    </row>
    <row r="3253" spans="2:5" x14ac:dyDescent="0.35">
      <c r="B3253" s="45" t="s">
        <v>7416</v>
      </c>
      <c r="C3253" s="146">
        <v>2401.003662109375</v>
      </c>
      <c r="D3253" s="112">
        <f t="shared" si="53"/>
        <v>15.575494037170939</v>
      </c>
      <c r="E3253" s="112">
        <v>1.9510235028543524E-3</v>
      </c>
    </row>
    <row r="3254" spans="2:5" x14ac:dyDescent="0.35">
      <c r="B3254" s="45" t="s">
        <v>3500</v>
      </c>
      <c r="C3254" s="146">
        <v>144.85261535644531</v>
      </c>
      <c r="D3254" s="112">
        <f t="shared" si="53"/>
        <v>0.80785670851835356</v>
      </c>
      <c r="E3254" s="112">
        <v>1.9507992862586457E-3</v>
      </c>
    </row>
    <row r="3255" spans="2:5" x14ac:dyDescent="0.35">
      <c r="B3255" s="45" t="s">
        <v>2644</v>
      </c>
      <c r="C3255" s="146">
        <v>80.123947143554688</v>
      </c>
      <c r="D3255" s="112">
        <f t="shared" si="53"/>
        <v>-0.92425298570873493</v>
      </c>
      <c r="E3255" s="112">
        <v>1.9506638324829511E-3</v>
      </c>
    </row>
    <row r="3256" spans="2:5" x14ac:dyDescent="0.35">
      <c r="B3256" s="45" t="s">
        <v>5911</v>
      </c>
      <c r="C3256" s="146">
        <v>1057.783569335938</v>
      </c>
      <c r="D3256" s="112">
        <f t="shared" si="53"/>
        <v>24.351604472293563</v>
      </c>
      <c r="E3256" s="112">
        <v>1.947732547935233E-3</v>
      </c>
    </row>
    <row r="3257" spans="2:5" x14ac:dyDescent="0.35">
      <c r="B3257" s="45" t="s">
        <v>528</v>
      </c>
      <c r="C3257" s="146">
        <v>41.724521636962891</v>
      </c>
      <c r="D3257" s="112">
        <f t="shared" si="53"/>
        <v>-0.8235447803981425</v>
      </c>
      <c r="E3257" s="112">
        <v>1.9444688211702429E-3</v>
      </c>
    </row>
    <row r="3258" spans="2:5" x14ac:dyDescent="0.35">
      <c r="B3258" s="45" t="s">
        <v>4361</v>
      </c>
      <c r="C3258" s="146">
        <v>236.45954895019531</v>
      </c>
      <c r="D3258" s="112">
        <f t="shared" si="53"/>
        <v>-0.8897518070995889</v>
      </c>
      <c r="E3258" s="112">
        <v>1.9379128239876277E-3</v>
      </c>
    </row>
    <row r="3259" spans="2:5" x14ac:dyDescent="0.35">
      <c r="B3259" s="45" t="s">
        <v>6973</v>
      </c>
      <c r="C3259" s="146">
        <v>2144.79296875</v>
      </c>
      <c r="D3259" s="112">
        <f t="shared" si="53"/>
        <v>-3.2201696106332015E-2</v>
      </c>
      <c r="E3259" s="112">
        <v>1.9370243546825716E-3</v>
      </c>
    </row>
    <row r="3260" spans="2:5" x14ac:dyDescent="0.35">
      <c r="B3260" s="45" t="s">
        <v>6795</v>
      </c>
      <c r="C3260" s="146">
        <v>2216.156982421875</v>
      </c>
      <c r="D3260" s="112">
        <f t="shared" si="53"/>
        <v>-7.4512357604015894E-2</v>
      </c>
      <c r="E3260" s="112">
        <v>1.9332519781753898E-3</v>
      </c>
    </row>
    <row r="3261" spans="2:5" x14ac:dyDescent="0.35">
      <c r="B3261" s="45" t="s">
        <v>7441</v>
      </c>
      <c r="C3261" s="146">
        <v>2394.5830078125</v>
      </c>
      <c r="D3261" s="112">
        <f t="shared" si="53"/>
        <v>0.69336189035735962</v>
      </c>
      <c r="E3261" s="112">
        <v>1.9305746991642825E-3</v>
      </c>
    </row>
    <row r="3262" spans="2:5" x14ac:dyDescent="0.35">
      <c r="B3262" s="45" t="s">
        <v>6107</v>
      </c>
      <c r="C3262" s="146">
        <v>1414.099975585938</v>
      </c>
      <c r="D3262" s="112">
        <f t="shared" si="53"/>
        <v>-0.49831734623145563</v>
      </c>
      <c r="E3262" s="112">
        <v>1.9175522585103415E-3</v>
      </c>
    </row>
    <row r="3263" spans="2:5" x14ac:dyDescent="0.35">
      <c r="B3263" s="45" t="s">
        <v>7641</v>
      </c>
      <c r="C3263" s="146">
        <v>2818.714111328125</v>
      </c>
      <c r="D3263" s="112">
        <f t="shared" si="53"/>
        <v>0.18478565046387491</v>
      </c>
      <c r="E3263" s="112">
        <v>1.9147144993543132E-3</v>
      </c>
    </row>
    <row r="3264" spans="2:5" x14ac:dyDescent="0.35">
      <c r="B3264" s="45" t="s">
        <v>7189</v>
      </c>
      <c r="C3264" s="146">
        <v>2379.092041015625</v>
      </c>
      <c r="D3264" s="112">
        <f t="shared" si="53"/>
        <v>-2.8961183203695558E-2</v>
      </c>
      <c r="E3264" s="112">
        <v>1.9130891820137745E-3</v>
      </c>
    </row>
    <row r="3265" spans="2:5" x14ac:dyDescent="0.35">
      <c r="B3265" s="45" t="s">
        <v>6921</v>
      </c>
      <c r="C3265" s="146">
        <v>2450.04833984375</v>
      </c>
      <c r="D3265" s="112">
        <f t="shared" si="53"/>
        <v>0.2104123416394762</v>
      </c>
      <c r="E3265" s="112">
        <v>1.9125937564801008E-3</v>
      </c>
    </row>
    <row r="3266" spans="2:5" x14ac:dyDescent="0.35">
      <c r="B3266" s="45" t="s">
        <v>6774</v>
      </c>
      <c r="C3266" s="146">
        <v>2024.1435546875</v>
      </c>
      <c r="D3266" s="112">
        <f t="shared" si="53"/>
        <v>0.27107825435188193</v>
      </c>
      <c r="E3266" s="112">
        <v>1.9118869191575517E-3</v>
      </c>
    </row>
    <row r="3267" spans="2:5" x14ac:dyDescent="0.35">
      <c r="B3267" s="45" t="s">
        <v>6335</v>
      </c>
      <c r="C3267" s="146">
        <v>1592.461791992188</v>
      </c>
      <c r="D3267" s="112">
        <f t="shared" si="53"/>
        <v>-0.18951643591301359</v>
      </c>
      <c r="E3267" s="112">
        <v>1.9092841206007065E-3</v>
      </c>
    </row>
    <row r="3268" spans="2:5" x14ac:dyDescent="0.35">
      <c r="B3268" s="45" t="s">
        <v>6694</v>
      </c>
      <c r="C3268" s="146">
        <v>1964.829223632812</v>
      </c>
      <c r="D3268" s="112">
        <f t="shared" si="53"/>
        <v>19.30074356311205</v>
      </c>
      <c r="E3268" s="112">
        <v>1.8991158062887277E-3</v>
      </c>
    </row>
    <row r="3269" spans="2:5" x14ac:dyDescent="0.35">
      <c r="B3269" s="45" t="s">
        <v>2567</v>
      </c>
      <c r="C3269" s="146">
        <v>96.78607177734375</v>
      </c>
      <c r="D3269" s="112">
        <f t="shared" si="53"/>
        <v>0.1475375640200971</v>
      </c>
      <c r="E3269" s="112">
        <v>1.8971843295196417E-3</v>
      </c>
    </row>
    <row r="3270" spans="2:5" x14ac:dyDescent="0.35">
      <c r="B3270" s="45" t="s">
        <v>2844</v>
      </c>
      <c r="C3270" s="146">
        <v>84.342399597167969</v>
      </c>
      <c r="D3270" s="112">
        <f t="shared" si="53"/>
        <v>-0.18083326886659751</v>
      </c>
      <c r="E3270" s="112">
        <v>1.8945039356905455E-3</v>
      </c>
    </row>
    <row r="3271" spans="2:5" x14ac:dyDescent="0.35">
      <c r="B3271" s="45" t="s">
        <v>2913</v>
      </c>
      <c r="C3271" s="146">
        <v>102.9612121582031</v>
      </c>
      <c r="D3271" s="112">
        <f t="shared" si="53"/>
        <v>-0.907536032859385</v>
      </c>
      <c r="E3271" s="112">
        <v>1.8942350887168257E-3</v>
      </c>
    </row>
    <row r="3272" spans="2:5" x14ac:dyDescent="0.35">
      <c r="B3272" s="45" t="s">
        <v>5943</v>
      </c>
      <c r="C3272" s="146">
        <v>1113.527954101562</v>
      </c>
      <c r="D3272" s="112">
        <f t="shared" si="53"/>
        <v>-0.28714674302926174</v>
      </c>
      <c r="E3272" s="112">
        <v>1.8896592748273303E-3</v>
      </c>
    </row>
    <row r="3273" spans="2:5" x14ac:dyDescent="0.35">
      <c r="B3273" s="45" t="s">
        <v>6251</v>
      </c>
      <c r="C3273" s="146">
        <v>1562.07177734375</v>
      </c>
      <c r="D3273" s="112">
        <f t="shared" ref="D3273:D3336" si="54">(C3273-C3274)/C3274</f>
        <v>-0.28123034075426795</v>
      </c>
      <c r="E3273" s="112">
        <v>1.8890786388486892E-3</v>
      </c>
    </row>
    <row r="3274" spans="2:5" x14ac:dyDescent="0.35">
      <c r="B3274" s="45" t="s">
        <v>6832</v>
      </c>
      <c r="C3274" s="146">
        <v>2173.2578125</v>
      </c>
      <c r="D3274" s="112">
        <f t="shared" si="54"/>
        <v>-0.19867952668636527</v>
      </c>
      <c r="E3274" s="112">
        <v>1.8865711743359691E-3</v>
      </c>
    </row>
    <row r="3275" spans="2:5" x14ac:dyDescent="0.35">
      <c r="B3275" s="45" t="s">
        <v>7635</v>
      </c>
      <c r="C3275" s="146">
        <v>2712.095703125</v>
      </c>
      <c r="D3275" s="112">
        <f t="shared" si="54"/>
        <v>17.067963391566138</v>
      </c>
      <c r="E3275" s="112">
        <v>1.882326754644466E-3</v>
      </c>
    </row>
    <row r="3276" spans="2:5" x14ac:dyDescent="0.35">
      <c r="B3276" s="45" t="s">
        <v>3522</v>
      </c>
      <c r="C3276" s="146">
        <v>150.105224609375</v>
      </c>
      <c r="D3276" s="112">
        <f t="shared" si="54"/>
        <v>0.42646195081254135</v>
      </c>
      <c r="E3276" s="112">
        <v>1.8822026894285988E-3</v>
      </c>
    </row>
    <row r="3277" spans="2:5" x14ac:dyDescent="0.35">
      <c r="B3277" s="45" t="s">
        <v>1852</v>
      </c>
      <c r="C3277" s="146">
        <v>105.2290420532227</v>
      </c>
      <c r="D3277" s="112">
        <f t="shared" si="54"/>
        <v>-0.47024192469839954</v>
      </c>
      <c r="E3277" s="112">
        <v>1.8808445430015983E-3</v>
      </c>
    </row>
    <row r="3278" spans="2:5" x14ac:dyDescent="0.35">
      <c r="B3278" s="45" t="s">
        <v>4136</v>
      </c>
      <c r="C3278" s="146">
        <v>198.63603210449219</v>
      </c>
      <c r="D3278" s="112">
        <f t="shared" si="54"/>
        <v>-0.19492727554623196</v>
      </c>
      <c r="E3278" s="112">
        <v>1.8779519771947369E-3</v>
      </c>
    </row>
    <row r="3279" spans="2:5" x14ac:dyDescent="0.35">
      <c r="B3279" s="45" t="s">
        <v>4429</v>
      </c>
      <c r="C3279" s="146">
        <v>246.73054504394531</v>
      </c>
      <c r="D3279" s="112">
        <f t="shared" si="54"/>
        <v>0.92788264497228401</v>
      </c>
      <c r="E3279" s="112">
        <v>1.8766444571049377E-3</v>
      </c>
    </row>
    <row r="3280" spans="2:5" x14ac:dyDescent="0.35">
      <c r="B3280" s="45" t="s">
        <v>3391</v>
      </c>
      <c r="C3280" s="146">
        <v>127.9800643920898</v>
      </c>
      <c r="D3280" s="112">
        <f t="shared" si="54"/>
        <v>-0.35091024851651914</v>
      </c>
      <c r="E3280" s="112">
        <v>1.8742509655544522E-3</v>
      </c>
    </row>
    <row r="3281" spans="2:5" x14ac:dyDescent="0.35">
      <c r="B3281" s="45" t="s">
        <v>3938</v>
      </c>
      <c r="C3281" s="146">
        <v>197.16851806640619</v>
      </c>
      <c r="D3281" s="112">
        <f t="shared" si="54"/>
        <v>-0.91720845972181264</v>
      </c>
      <c r="E3281" s="112">
        <v>1.871681138726174E-3</v>
      </c>
    </row>
    <row r="3282" spans="2:5" x14ac:dyDescent="0.35">
      <c r="B3282" s="45" t="s">
        <v>7261</v>
      </c>
      <c r="C3282" s="146">
        <v>2381.505615234375</v>
      </c>
      <c r="D3282" s="112">
        <f t="shared" si="54"/>
        <v>-4.4265108799976798E-2</v>
      </c>
      <c r="E3282" s="112">
        <v>1.8714259215856003E-3</v>
      </c>
    </row>
    <row r="3283" spans="2:5" x14ac:dyDescent="0.35">
      <c r="B3283" s="45" t="s">
        <v>7127</v>
      </c>
      <c r="C3283" s="146">
        <v>2491.8056640625</v>
      </c>
      <c r="D3283" s="112">
        <f t="shared" si="54"/>
        <v>19.281449474992634</v>
      </c>
      <c r="E3283" s="112">
        <v>1.8713363956867385E-3</v>
      </c>
    </row>
    <row r="3284" spans="2:5" x14ac:dyDescent="0.35">
      <c r="B3284" s="45" t="s">
        <v>1956</v>
      </c>
      <c r="C3284" s="146">
        <v>122.8613204956055</v>
      </c>
      <c r="D3284" s="112">
        <f t="shared" si="54"/>
        <v>-0.2384301644416407</v>
      </c>
      <c r="E3284" s="112">
        <v>1.8617929490394596E-3</v>
      </c>
    </row>
    <row r="3285" spans="2:5" x14ac:dyDescent="0.35">
      <c r="B3285" s="45" t="s">
        <v>3158</v>
      </c>
      <c r="C3285" s="146">
        <v>161.32640075683591</v>
      </c>
      <c r="D3285" s="112">
        <f t="shared" si="54"/>
        <v>-0.78097081134724522</v>
      </c>
      <c r="E3285" s="112">
        <v>1.8573713888047792E-3</v>
      </c>
    </row>
    <row r="3286" spans="2:5" x14ac:dyDescent="0.35">
      <c r="B3286" s="45" t="s">
        <v>5492</v>
      </c>
      <c r="C3286" s="146">
        <v>736.55206298828125</v>
      </c>
      <c r="D3286" s="112">
        <f t="shared" si="54"/>
        <v>4.0821054382609692</v>
      </c>
      <c r="E3286" s="112">
        <v>1.8514170758419336E-3</v>
      </c>
    </row>
    <row r="3287" spans="2:5" x14ac:dyDescent="0.35">
      <c r="B3287" s="45" t="s">
        <v>1396</v>
      </c>
      <c r="C3287" s="146">
        <v>144.93049621582031</v>
      </c>
      <c r="D3287" s="112">
        <f t="shared" si="54"/>
        <v>-0.90356599995630194</v>
      </c>
      <c r="E3287" s="112">
        <v>1.8505116911645345E-3</v>
      </c>
    </row>
    <row r="3288" spans="2:5" x14ac:dyDescent="0.35">
      <c r="B3288" s="45" t="s">
        <v>6295</v>
      </c>
      <c r="C3288" s="146">
        <v>1502.898315429688</v>
      </c>
      <c r="D3288" s="112">
        <f t="shared" si="54"/>
        <v>-0.23684925970601448</v>
      </c>
      <c r="E3288" s="112">
        <v>1.8443206235653907E-3</v>
      </c>
    </row>
    <row r="3289" spans="2:5" x14ac:dyDescent="0.35">
      <c r="B3289" s="45" t="s">
        <v>6438</v>
      </c>
      <c r="C3289" s="146">
        <v>1969.33349609375</v>
      </c>
      <c r="D3289" s="112">
        <f t="shared" si="54"/>
        <v>19.533232721284659</v>
      </c>
      <c r="E3289" s="112">
        <v>1.8387061778078534E-3</v>
      </c>
    </row>
    <row r="3290" spans="2:5" x14ac:dyDescent="0.35">
      <c r="B3290" s="45" t="s">
        <v>2231</v>
      </c>
      <c r="C3290" s="146">
        <v>95.909568786621094</v>
      </c>
      <c r="D3290" s="112">
        <f t="shared" si="54"/>
        <v>-0.94038586812071034</v>
      </c>
      <c r="E3290" s="112">
        <v>1.8357472060939635E-3</v>
      </c>
    </row>
    <row r="3291" spans="2:5" x14ac:dyDescent="0.35">
      <c r="B3291" s="45" t="s">
        <v>6260</v>
      </c>
      <c r="C3291" s="146">
        <v>1608.839477539062</v>
      </c>
      <c r="D3291" s="112">
        <f t="shared" si="54"/>
        <v>1.0528026563236428</v>
      </c>
      <c r="E3291" s="112">
        <v>1.8339877371308269E-3</v>
      </c>
    </row>
    <row r="3292" spans="2:5" x14ac:dyDescent="0.35">
      <c r="B3292" s="45" t="s">
        <v>5382</v>
      </c>
      <c r="C3292" s="146">
        <v>783.728271484375</v>
      </c>
      <c r="D3292" s="112">
        <f t="shared" si="54"/>
        <v>-0.64264150535917908</v>
      </c>
      <c r="E3292" s="112">
        <v>1.8334093385362763E-3</v>
      </c>
    </row>
    <row r="3293" spans="2:5" x14ac:dyDescent="0.35">
      <c r="B3293" s="45" t="s">
        <v>7078</v>
      </c>
      <c r="C3293" s="146">
        <v>2193.114990234375</v>
      </c>
      <c r="D3293" s="112">
        <f t="shared" si="54"/>
        <v>19.561653601876991</v>
      </c>
      <c r="E3293" s="112">
        <v>1.8305742933346419E-3</v>
      </c>
    </row>
    <row r="3294" spans="2:5" x14ac:dyDescent="0.35">
      <c r="B3294" s="45" t="s">
        <v>2926</v>
      </c>
      <c r="C3294" s="146">
        <v>106.6604385375977</v>
      </c>
      <c r="D3294" s="112">
        <f t="shared" si="54"/>
        <v>-0.75193343690705727</v>
      </c>
      <c r="E3294" s="112">
        <v>1.8291365071142903E-3</v>
      </c>
    </row>
    <row r="3295" spans="2:5" x14ac:dyDescent="0.35">
      <c r="B3295" s="45" t="s">
        <v>4689</v>
      </c>
      <c r="C3295" s="146">
        <v>429.96701049804688</v>
      </c>
      <c r="D3295" s="112">
        <f t="shared" si="54"/>
        <v>4.0220808303859377</v>
      </c>
      <c r="E3295" s="112">
        <v>1.828072059132138E-3</v>
      </c>
    </row>
    <row r="3296" spans="2:5" x14ac:dyDescent="0.35">
      <c r="B3296" s="45" t="s">
        <v>2629</v>
      </c>
      <c r="C3296" s="146">
        <v>85.615310668945313</v>
      </c>
      <c r="D3296" s="112">
        <f t="shared" si="54"/>
        <v>-0.94625821343813188</v>
      </c>
      <c r="E3296" s="112">
        <v>1.8254093735177532E-3</v>
      </c>
    </row>
    <row r="3297" spans="2:5" x14ac:dyDescent="0.35">
      <c r="B3297" s="45" t="s">
        <v>6240</v>
      </c>
      <c r="C3297" s="146">
        <v>1593.08642578125</v>
      </c>
      <c r="D3297" s="112">
        <f t="shared" si="54"/>
        <v>9.2589579235823205</v>
      </c>
      <c r="E3297" s="112">
        <v>1.8240854509034528E-3</v>
      </c>
    </row>
    <row r="3298" spans="2:5" x14ac:dyDescent="0.35">
      <c r="B3298" s="45" t="s">
        <v>3569</v>
      </c>
      <c r="C3298" s="146">
        <v>155.287353515625</v>
      </c>
      <c r="D3298" s="112">
        <f t="shared" si="54"/>
        <v>-0.68406264982861564</v>
      </c>
      <c r="E3298" s="112">
        <v>1.8196714904778072E-3</v>
      </c>
    </row>
    <row r="3299" spans="2:5" x14ac:dyDescent="0.35">
      <c r="B3299" s="45" t="s">
        <v>4956</v>
      </c>
      <c r="C3299" s="146">
        <v>491.51312255859381</v>
      </c>
      <c r="D3299" s="112">
        <f t="shared" si="54"/>
        <v>-0.80178174996691831</v>
      </c>
      <c r="E3299" s="112">
        <v>1.8183493110420985E-3</v>
      </c>
    </row>
    <row r="3300" spans="2:5" x14ac:dyDescent="0.35">
      <c r="B3300" s="45" t="s">
        <v>7206</v>
      </c>
      <c r="C3300" s="146">
        <v>2479.65625</v>
      </c>
      <c r="D3300" s="112">
        <f t="shared" si="54"/>
        <v>0.12848224735769742</v>
      </c>
      <c r="E3300" s="112">
        <v>1.8161895449701965E-3</v>
      </c>
    </row>
    <row r="3301" spans="2:5" x14ac:dyDescent="0.35">
      <c r="B3301" s="45" t="s">
        <v>7780</v>
      </c>
      <c r="C3301" s="146">
        <v>2197.33740234375</v>
      </c>
      <c r="D3301" s="112">
        <f t="shared" si="54"/>
        <v>19.760401865001676</v>
      </c>
      <c r="E3301" s="112">
        <v>1.8128881689428783E-3</v>
      </c>
    </row>
    <row r="3302" spans="2:5" x14ac:dyDescent="0.35">
      <c r="B3302" s="45" t="s">
        <v>2805</v>
      </c>
      <c r="C3302" s="146">
        <v>105.8427200317383</v>
      </c>
      <c r="D3302" s="112">
        <f t="shared" si="54"/>
        <v>-0.85952826138464689</v>
      </c>
      <c r="E3302" s="112">
        <v>1.8117511876140891E-3</v>
      </c>
    </row>
    <row r="3303" spans="2:5" x14ac:dyDescent="0.35">
      <c r="B3303" s="45" t="s">
        <v>5571</v>
      </c>
      <c r="C3303" s="146">
        <v>753.48052978515625</v>
      </c>
      <c r="D3303" s="112">
        <f t="shared" si="54"/>
        <v>-0.70554825158746026</v>
      </c>
      <c r="E3303" s="112">
        <v>1.8098272597704258E-3</v>
      </c>
    </row>
    <row r="3304" spans="2:5" x14ac:dyDescent="0.35">
      <c r="B3304" s="45" t="s">
        <v>7358</v>
      </c>
      <c r="C3304" s="146">
        <v>2558.927001953125</v>
      </c>
      <c r="D3304" s="112">
        <f t="shared" si="54"/>
        <v>1.2082937811231684</v>
      </c>
      <c r="E3304" s="112">
        <v>1.7931482449302296E-3</v>
      </c>
    </row>
    <row r="3305" spans="2:5" x14ac:dyDescent="0.35">
      <c r="B3305" s="45" t="s">
        <v>6044</v>
      </c>
      <c r="C3305" s="146">
        <v>1158.780151367188</v>
      </c>
      <c r="D3305" s="112">
        <f t="shared" si="54"/>
        <v>14.334750259451758</v>
      </c>
      <c r="E3305" s="112">
        <v>1.7894058435983724E-3</v>
      </c>
    </row>
    <row r="3306" spans="2:5" x14ac:dyDescent="0.35">
      <c r="B3306" s="45" t="s">
        <v>956</v>
      </c>
      <c r="C3306" s="146">
        <v>75.565635681152344</v>
      </c>
      <c r="D3306" s="112">
        <f t="shared" si="54"/>
        <v>-0.67980960958553371</v>
      </c>
      <c r="E3306" s="112">
        <v>1.7890428408398184E-3</v>
      </c>
    </row>
    <row r="3307" spans="2:5" x14ac:dyDescent="0.35">
      <c r="B3307" s="45" t="s">
        <v>4360</v>
      </c>
      <c r="C3307" s="146">
        <v>236.002197265625</v>
      </c>
      <c r="D3307" s="112">
        <f t="shared" si="54"/>
        <v>-0.90242833744363082</v>
      </c>
      <c r="E3307" s="112">
        <v>1.779759808207328E-3</v>
      </c>
    </row>
    <row r="3308" spans="2:5" x14ac:dyDescent="0.35">
      <c r="B3308" s="45" t="s">
        <v>7460</v>
      </c>
      <c r="C3308" s="146">
        <v>2418.757568359375</v>
      </c>
      <c r="D3308" s="112">
        <f t="shared" si="54"/>
        <v>4.0656188659352619</v>
      </c>
      <c r="E3308" s="112">
        <v>1.7716394110646318E-3</v>
      </c>
    </row>
    <row r="3309" spans="2:5" x14ac:dyDescent="0.35">
      <c r="B3309" s="45" t="s">
        <v>4870</v>
      </c>
      <c r="C3309" s="146">
        <v>477.485107421875</v>
      </c>
      <c r="D3309" s="112">
        <f t="shared" si="54"/>
        <v>-0.7636037340567845</v>
      </c>
      <c r="E3309" s="112">
        <v>1.7687236768298223E-3</v>
      </c>
    </row>
    <row r="3310" spans="2:5" x14ac:dyDescent="0.35">
      <c r="B3310" s="45" t="s">
        <v>6630</v>
      </c>
      <c r="C3310" s="146">
        <v>2019.850463867188</v>
      </c>
      <c r="D3310" s="112">
        <f t="shared" si="54"/>
        <v>34.64517501483725</v>
      </c>
      <c r="E3310" s="112">
        <v>1.7672852619151586E-3</v>
      </c>
    </row>
    <row r="3311" spans="2:5" x14ac:dyDescent="0.35">
      <c r="B3311" s="45" t="s">
        <v>769</v>
      </c>
      <c r="C3311" s="146">
        <v>56.66546630859375</v>
      </c>
      <c r="D3311" s="112">
        <f t="shared" si="54"/>
        <v>0.27480278740860253</v>
      </c>
      <c r="E3311" s="112">
        <v>1.765403989416478E-3</v>
      </c>
    </row>
    <row r="3312" spans="2:5" x14ac:dyDescent="0.35">
      <c r="B3312" s="45" t="s">
        <v>628</v>
      </c>
      <c r="C3312" s="146">
        <v>44.45037841796875</v>
      </c>
      <c r="D3312" s="112">
        <f t="shared" si="54"/>
        <v>-0.94262256270470912</v>
      </c>
      <c r="E3312" s="112">
        <v>1.7637727473898467E-3</v>
      </c>
    </row>
    <row r="3313" spans="2:5" x14ac:dyDescent="0.35">
      <c r="B3313" s="45" t="s">
        <v>5372</v>
      </c>
      <c r="C3313" s="146">
        <v>774.70135498046875</v>
      </c>
      <c r="D3313" s="112">
        <f t="shared" si="54"/>
        <v>3.0192340606363248</v>
      </c>
      <c r="E3313" s="112">
        <v>1.7453801685035711E-3</v>
      </c>
    </row>
    <row r="3314" spans="2:5" x14ac:dyDescent="0.35">
      <c r="B3314" s="45" t="s">
        <v>3949</v>
      </c>
      <c r="C3314" s="146">
        <v>192.7485046386719</v>
      </c>
      <c r="D3314" s="112">
        <f t="shared" si="54"/>
        <v>3.5460373442210118</v>
      </c>
      <c r="E3314" s="112">
        <v>1.7228060907004074E-3</v>
      </c>
    </row>
    <row r="3315" spans="2:5" x14ac:dyDescent="0.35">
      <c r="B3315" s="45" t="s">
        <v>683</v>
      </c>
      <c r="C3315" s="146">
        <v>42.399234771728523</v>
      </c>
      <c r="D3315" s="112">
        <f t="shared" si="54"/>
        <v>-0.98282087973823062</v>
      </c>
      <c r="E3315" s="112">
        <v>1.7218537077762232E-3</v>
      </c>
    </row>
    <row r="3316" spans="2:5" x14ac:dyDescent="0.35">
      <c r="B3316" s="45" t="s">
        <v>7454</v>
      </c>
      <c r="C3316" s="146">
        <v>2468.06787109375</v>
      </c>
      <c r="D3316" s="112">
        <f t="shared" si="54"/>
        <v>11.896276800585547</v>
      </c>
      <c r="E3316" s="112">
        <v>1.7164287659271549E-3</v>
      </c>
    </row>
    <row r="3317" spans="2:5" x14ac:dyDescent="0.35">
      <c r="B3317" s="45" t="s">
        <v>3779</v>
      </c>
      <c r="C3317" s="146">
        <v>191.3783264160156</v>
      </c>
      <c r="D3317" s="112">
        <f t="shared" si="54"/>
        <v>-0.90791627651655182</v>
      </c>
      <c r="E3317" s="112">
        <v>1.7086800370838147E-3</v>
      </c>
    </row>
    <row r="3318" spans="2:5" x14ac:dyDescent="0.35">
      <c r="B3318" s="45" t="s">
        <v>6713</v>
      </c>
      <c r="C3318" s="146">
        <v>2078.307861328125</v>
      </c>
      <c r="D3318" s="112">
        <f t="shared" si="54"/>
        <v>4.2069486404833836E-2</v>
      </c>
      <c r="E3318" s="112">
        <v>1.7062338371116215E-3</v>
      </c>
    </row>
    <row r="3319" spans="2:5" x14ac:dyDescent="0.35">
      <c r="B3319" s="45" t="s">
        <v>6641</v>
      </c>
      <c r="C3319" s="146">
        <v>1994.404296875</v>
      </c>
      <c r="D3319" s="112">
        <f t="shared" si="54"/>
        <v>-9.570800366406805E-2</v>
      </c>
      <c r="E3319" s="112">
        <v>1.6981738469455984E-3</v>
      </c>
    </row>
    <row r="3320" spans="2:5" x14ac:dyDescent="0.35">
      <c r="B3320" s="45" t="s">
        <v>7773</v>
      </c>
      <c r="C3320" s="146">
        <v>2205.487060546875</v>
      </c>
      <c r="D3320" s="112">
        <f t="shared" si="54"/>
        <v>-4.3421683236023703E-2</v>
      </c>
      <c r="E3320" s="112">
        <v>1.6946480037682992E-3</v>
      </c>
    </row>
    <row r="3321" spans="2:5" x14ac:dyDescent="0.35">
      <c r="B3321" s="45" t="s">
        <v>7952</v>
      </c>
      <c r="C3321" s="146">
        <v>2305.60009765625</v>
      </c>
      <c r="D3321" s="112">
        <f t="shared" si="54"/>
        <v>1.4269108293042707</v>
      </c>
      <c r="E3321" s="112">
        <v>1.6944634692238232E-3</v>
      </c>
    </row>
    <row r="3322" spans="2:5" x14ac:dyDescent="0.35">
      <c r="B3322" s="45" t="s">
        <v>5850</v>
      </c>
      <c r="C3322" s="146">
        <v>950.01434326171875</v>
      </c>
      <c r="D3322" s="112">
        <f t="shared" si="54"/>
        <v>1.9417303402278783</v>
      </c>
      <c r="E3322" s="112">
        <v>1.6913841155722085E-3</v>
      </c>
    </row>
    <row r="3323" spans="2:5" x14ac:dyDescent="0.35">
      <c r="B3323" s="45" t="s">
        <v>4592</v>
      </c>
      <c r="C3323" s="146">
        <v>322.94406127929688</v>
      </c>
      <c r="D3323" s="112">
        <f t="shared" si="54"/>
        <v>-0.49910520615332649</v>
      </c>
      <c r="E3323" s="112">
        <v>1.6876487661111217E-3</v>
      </c>
    </row>
    <row r="3324" spans="2:5" x14ac:dyDescent="0.35">
      <c r="B3324" s="45" t="s">
        <v>5214</v>
      </c>
      <c r="C3324" s="146">
        <v>644.73431396484375</v>
      </c>
      <c r="D3324" s="112">
        <f t="shared" si="54"/>
        <v>0.24559897270450398</v>
      </c>
      <c r="E3324" s="112">
        <v>1.6865896211488817E-3</v>
      </c>
    </row>
    <row r="3325" spans="2:5" x14ac:dyDescent="0.35">
      <c r="B3325" s="45" t="s">
        <v>5132</v>
      </c>
      <c r="C3325" s="146">
        <v>517.60986328125</v>
      </c>
      <c r="D3325" s="112">
        <f t="shared" si="54"/>
        <v>-0.78944331530966072</v>
      </c>
      <c r="E3325" s="112">
        <v>1.6824398354128782E-3</v>
      </c>
    </row>
    <row r="3326" spans="2:5" x14ac:dyDescent="0.35">
      <c r="B3326" s="45" t="s">
        <v>6925</v>
      </c>
      <c r="C3326" s="146">
        <v>2458.292236328125</v>
      </c>
      <c r="D3326" s="112">
        <f t="shared" si="54"/>
        <v>9.7947011525397905</v>
      </c>
      <c r="E3326" s="112">
        <v>1.6795191380424863E-3</v>
      </c>
    </row>
    <row r="3327" spans="2:5" x14ac:dyDescent="0.35">
      <c r="B3327" s="45" t="s">
        <v>4255</v>
      </c>
      <c r="C3327" s="146">
        <v>227.73138427734381</v>
      </c>
      <c r="D3327" s="112">
        <f t="shared" si="54"/>
        <v>1.1606810473638192</v>
      </c>
      <c r="E3327" s="112">
        <v>1.6764179181414079E-3</v>
      </c>
    </row>
    <row r="3328" spans="2:5" x14ac:dyDescent="0.35">
      <c r="B3328" s="45" t="s">
        <v>2262</v>
      </c>
      <c r="C3328" s="146">
        <v>105.39796447753911</v>
      </c>
      <c r="D3328" s="112">
        <f t="shared" si="54"/>
        <v>-0.9552986474143661</v>
      </c>
      <c r="E3328" s="112">
        <v>1.6695553614294854E-3</v>
      </c>
    </row>
    <row r="3329" spans="2:5" x14ac:dyDescent="0.35">
      <c r="B3329" s="45" t="s">
        <v>7703</v>
      </c>
      <c r="C3329" s="146">
        <v>2357.824951171875</v>
      </c>
      <c r="D3329" s="112">
        <f t="shared" si="54"/>
        <v>-2.9302885028541517E-2</v>
      </c>
      <c r="E3329" s="112">
        <v>1.6684013435578145E-3</v>
      </c>
    </row>
    <row r="3330" spans="2:5" x14ac:dyDescent="0.35">
      <c r="B3330" s="45" t="s">
        <v>7155</v>
      </c>
      <c r="C3330" s="146">
        <v>2429.001708984375</v>
      </c>
      <c r="D3330" s="112">
        <f t="shared" si="54"/>
        <v>0.54922860049370692</v>
      </c>
      <c r="E3330" s="112">
        <v>1.6672319750930041E-3</v>
      </c>
    </row>
    <row r="3331" spans="2:5" x14ac:dyDescent="0.35">
      <c r="B3331" s="45" t="s">
        <v>6382</v>
      </c>
      <c r="C3331" s="146">
        <v>1567.878173828125</v>
      </c>
      <c r="D3331" s="112">
        <f t="shared" si="54"/>
        <v>13.838679835396412</v>
      </c>
      <c r="E3331" s="112">
        <v>1.6657179584419995E-3</v>
      </c>
    </row>
    <row r="3332" spans="2:5" x14ac:dyDescent="0.35">
      <c r="B3332" s="45" t="s">
        <v>2250</v>
      </c>
      <c r="C3332" s="146">
        <v>105.6615676879883</v>
      </c>
      <c r="D3332" s="112">
        <f t="shared" si="54"/>
        <v>-0.86537827986830529</v>
      </c>
      <c r="E3332" s="112">
        <v>1.6656005781472969E-3</v>
      </c>
    </row>
    <row r="3333" spans="2:5" x14ac:dyDescent="0.35">
      <c r="B3333" s="45" t="s">
        <v>5796</v>
      </c>
      <c r="C3333" s="146">
        <v>784.8775634765625</v>
      </c>
      <c r="D3333" s="112">
        <f t="shared" si="54"/>
        <v>-0.62945768197425334</v>
      </c>
      <c r="E3333" s="112">
        <v>1.6602899536918142E-3</v>
      </c>
    </row>
    <row r="3334" spans="2:5" x14ac:dyDescent="0.35">
      <c r="B3334" s="45" t="s">
        <v>6969</v>
      </c>
      <c r="C3334" s="146">
        <v>2118.18603515625</v>
      </c>
      <c r="D3334" s="112">
        <f t="shared" si="54"/>
        <v>-0.12533640074016983</v>
      </c>
      <c r="E3334" s="112">
        <v>1.6526635706884559E-3</v>
      </c>
    </row>
    <row r="3335" spans="2:5" x14ac:dyDescent="0.35">
      <c r="B3335" s="45" t="s">
        <v>7140</v>
      </c>
      <c r="C3335" s="146">
        <v>2421.715087890625</v>
      </c>
      <c r="D3335" s="112">
        <f t="shared" si="54"/>
        <v>1.3944105649721685</v>
      </c>
      <c r="E3335" s="112">
        <v>1.6526340205305899E-3</v>
      </c>
    </row>
    <row r="3336" spans="2:5" x14ac:dyDescent="0.35">
      <c r="B3336" s="45" t="s">
        <v>5885</v>
      </c>
      <c r="C3336" s="146">
        <v>1011.403442382812</v>
      </c>
      <c r="D3336" s="112">
        <f t="shared" si="54"/>
        <v>-0.48181062329196889</v>
      </c>
      <c r="E3336" s="112">
        <v>1.6471642420404519E-3</v>
      </c>
    </row>
    <row r="3337" spans="2:5" x14ac:dyDescent="0.35">
      <c r="B3337" s="45" t="s">
        <v>6506</v>
      </c>
      <c r="C3337" s="146">
        <v>1951.802734375</v>
      </c>
      <c r="D3337" s="112">
        <f t="shared" ref="D3337:D3400" si="55">(C3337-C3338)/C3338</f>
        <v>-0.16357950938325347</v>
      </c>
      <c r="E3337" s="112">
        <v>1.6461931392122604E-3</v>
      </c>
    </row>
    <row r="3338" spans="2:5" x14ac:dyDescent="0.35">
      <c r="B3338" s="45" t="s">
        <v>7273</v>
      </c>
      <c r="C3338" s="146">
        <v>2333.5185546875</v>
      </c>
      <c r="D3338" s="112">
        <f t="shared" si="55"/>
        <v>29.651660602989775</v>
      </c>
      <c r="E3338" s="112">
        <v>1.6453947443570485E-3</v>
      </c>
    </row>
    <row r="3339" spans="2:5" x14ac:dyDescent="0.35">
      <c r="B3339" s="45" t="s">
        <v>2665</v>
      </c>
      <c r="C3339" s="146">
        <v>76.1302490234375</v>
      </c>
      <c r="D3339" s="112">
        <f t="shared" si="55"/>
        <v>-8.1345386465709116E-2</v>
      </c>
      <c r="E3339" s="112">
        <v>1.6420090931849696E-3</v>
      </c>
    </row>
    <row r="3340" spans="2:5" x14ac:dyDescent="0.35">
      <c r="B3340" s="45" t="s">
        <v>997</v>
      </c>
      <c r="C3340" s="146">
        <v>82.8714599609375</v>
      </c>
      <c r="D3340" s="112">
        <f t="shared" si="55"/>
        <v>-0.32517430513715112</v>
      </c>
      <c r="E3340" s="112">
        <v>1.631158605807087E-3</v>
      </c>
    </row>
    <row r="3341" spans="2:5" x14ac:dyDescent="0.35">
      <c r="B3341" s="45" t="s">
        <v>2007</v>
      </c>
      <c r="C3341" s="146">
        <v>122.8042449951172</v>
      </c>
      <c r="D3341" s="112">
        <f t="shared" si="55"/>
        <v>-0.83614982643659086</v>
      </c>
      <c r="E3341" s="112">
        <v>1.6299933715016868E-3</v>
      </c>
    </row>
    <row r="3342" spans="2:5" x14ac:dyDescent="0.35">
      <c r="B3342" s="45" t="s">
        <v>5778</v>
      </c>
      <c r="C3342" s="146">
        <v>749.4910888671875</v>
      </c>
      <c r="D3342" s="112">
        <f t="shared" si="55"/>
        <v>1.2251899889788453</v>
      </c>
      <c r="E3342" s="112">
        <v>1.6226243740807842E-3</v>
      </c>
    </row>
    <row r="3343" spans="2:5" x14ac:dyDescent="0.35">
      <c r="B3343" s="45" t="s">
        <v>4600</v>
      </c>
      <c r="C3343" s="146">
        <v>336.8211669921875</v>
      </c>
      <c r="D3343" s="112">
        <f t="shared" si="55"/>
        <v>-0.83233434363548231</v>
      </c>
      <c r="E3343" s="112">
        <v>1.6180047657132911E-3</v>
      </c>
    </row>
    <row r="3344" spans="2:5" x14ac:dyDescent="0.35">
      <c r="B3344" s="45" t="s">
        <v>6632</v>
      </c>
      <c r="C3344" s="146">
        <v>2008.885864257812</v>
      </c>
      <c r="D3344" s="112">
        <f t="shared" si="55"/>
        <v>1.626408867756487</v>
      </c>
      <c r="E3344" s="112">
        <v>1.6170198521322748E-3</v>
      </c>
    </row>
    <row r="3345" spans="2:5" x14ac:dyDescent="0.35">
      <c r="B3345" s="45" t="s">
        <v>5566</v>
      </c>
      <c r="C3345" s="146">
        <v>764.87933349609375</v>
      </c>
      <c r="D3345" s="112">
        <f t="shared" si="55"/>
        <v>5.1668036838333942</v>
      </c>
      <c r="E3345" s="112">
        <v>1.6152244313944832E-3</v>
      </c>
    </row>
    <row r="3346" spans="2:5" x14ac:dyDescent="0.35">
      <c r="B3346" s="45" t="s">
        <v>1989</v>
      </c>
      <c r="C3346" s="146">
        <v>124.0317306518555</v>
      </c>
      <c r="D3346" s="112">
        <f t="shared" si="55"/>
        <v>-0.94884185206395222</v>
      </c>
      <c r="E3346" s="112">
        <v>1.6137126141226343E-3</v>
      </c>
    </row>
    <row r="3347" spans="2:5" x14ac:dyDescent="0.35">
      <c r="B3347" s="45" t="s">
        <v>7456</v>
      </c>
      <c r="C3347" s="146">
        <v>2424.4765625</v>
      </c>
      <c r="D3347" s="112">
        <f t="shared" si="55"/>
        <v>5.6124258284067325</v>
      </c>
      <c r="E3347" s="112">
        <v>1.6082163161387155E-3</v>
      </c>
    </row>
    <row r="3348" spans="2:5" x14ac:dyDescent="0.35">
      <c r="B3348" s="45" t="s">
        <v>4662</v>
      </c>
      <c r="C3348" s="146">
        <v>366.65463256835938</v>
      </c>
      <c r="D3348" s="112">
        <f t="shared" si="55"/>
        <v>-0.76483329554340918</v>
      </c>
      <c r="E3348" s="112">
        <v>1.6072181845162173E-3</v>
      </c>
    </row>
    <row r="3349" spans="2:5" x14ac:dyDescent="0.35">
      <c r="B3349" s="45" t="s">
        <v>6250</v>
      </c>
      <c r="C3349" s="146">
        <v>1559.12646484375</v>
      </c>
      <c r="D3349" s="112">
        <f t="shared" si="55"/>
        <v>11.565479660135701</v>
      </c>
      <c r="E3349" s="112">
        <v>1.6051731919056948E-3</v>
      </c>
    </row>
    <row r="3350" spans="2:5" x14ac:dyDescent="0.35">
      <c r="B3350" s="45" t="s">
        <v>3048</v>
      </c>
      <c r="C3350" s="146">
        <v>124.08013916015619</v>
      </c>
      <c r="D3350" s="112">
        <f t="shared" si="55"/>
        <v>-0.94535547224520133</v>
      </c>
      <c r="E3350" s="112">
        <v>1.5956251455343619E-3</v>
      </c>
    </row>
    <row r="3351" spans="2:5" x14ac:dyDescent="0.35">
      <c r="B3351" s="45" t="s">
        <v>6858</v>
      </c>
      <c r="C3351" s="146">
        <v>2270.67822265625</v>
      </c>
      <c r="D3351" s="112">
        <f t="shared" si="55"/>
        <v>18.663389879175021</v>
      </c>
      <c r="E3351" s="112">
        <v>1.5932753120509659E-3</v>
      </c>
    </row>
    <row r="3352" spans="2:5" x14ac:dyDescent="0.35">
      <c r="B3352" s="45" t="s">
        <v>2462</v>
      </c>
      <c r="C3352" s="146">
        <v>115.4774551391602</v>
      </c>
      <c r="D3352" s="112">
        <f t="shared" si="55"/>
        <v>0.61608068433787178</v>
      </c>
      <c r="E3352" s="112">
        <v>1.5893494923157677E-3</v>
      </c>
    </row>
    <row r="3353" spans="2:5" x14ac:dyDescent="0.35">
      <c r="B3353" s="45" t="s">
        <v>886</v>
      </c>
      <c r="C3353" s="146">
        <v>71.455253601074219</v>
      </c>
      <c r="D3353" s="112">
        <f t="shared" si="55"/>
        <v>-0.8403099627135755</v>
      </c>
      <c r="E3353" s="112">
        <v>1.5887194927305067E-3</v>
      </c>
    </row>
    <row r="3354" spans="2:5" x14ac:dyDescent="0.35">
      <c r="B3354" s="45" t="s">
        <v>4714</v>
      </c>
      <c r="C3354" s="146">
        <v>447.46218872070313</v>
      </c>
      <c r="D3354" s="112">
        <f t="shared" si="55"/>
        <v>-0.81820397926650357</v>
      </c>
      <c r="E3354" s="112">
        <v>1.5804028948095555E-3</v>
      </c>
    </row>
    <row r="3355" spans="2:5" x14ac:dyDescent="0.35">
      <c r="B3355" s="45" t="s">
        <v>7242</v>
      </c>
      <c r="C3355" s="146">
        <v>2461.342041015625</v>
      </c>
      <c r="D3355" s="112">
        <f t="shared" si="55"/>
        <v>2.0648353130774835</v>
      </c>
      <c r="E3355" s="112">
        <v>1.5791154211673194E-3</v>
      </c>
    </row>
    <row r="3356" spans="2:5" x14ac:dyDescent="0.35">
      <c r="B3356" s="45" t="s">
        <v>5808</v>
      </c>
      <c r="C3356" s="146">
        <v>803.09112548828125</v>
      </c>
      <c r="D3356" s="112">
        <f t="shared" si="55"/>
        <v>3.7672414409970378</v>
      </c>
      <c r="E3356" s="112">
        <v>1.5683658387632532E-3</v>
      </c>
    </row>
    <row r="3357" spans="2:5" x14ac:dyDescent="0.35">
      <c r="B3357" s="45" t="s">
        <v>3088</v>
      </c>
      <c r="C3357" s="146">
        <v>168.46034240722659</v>
      </c>
      <c r="D3357" s="112">
        <f t="shared" si="55"/>
        <v>0.7959332833659426</v>
      </c>
      <c r="E3357" s="112">
        <v>1.5666407933708473E-3</v>
      </c>
    </row>
    <row r="3358" spans="2:5" x14ac:dyDescent="0.35">
      <c r="B3358" s="45" t="s">
        <v>2224</v>
      </c>
      <c r="C3358" s="146">
        <v>93.801002502441406</v>
      </c>
      <c r="D3358" s="112">
        <f t="shared" si="55"/>
        <v>-0.62006139001081029</v>
      </c>
      <c r="E3358" s="112">
        <v>1.5635218531363142E-3</v>
      </c>
    </row>
    <row r="3359" spans="2:5" x14ac:dyDescent="0.35">
      <c r="B3359" s="45" t="s">
        <v>4436</v>
      </c>
      <c r="C3359" s="146">
        <v>246.88462829589841</v>
      </c>
      <c r="D3359" s="112">
        <f t="shared" si="55"/>
        <v>1.2177093756082302</v>
      </c>
      <c r="E3359" s="112">
        <v>1.5627141419780118E-3</v>
      </c>
    </row>
    <row r="3360" spans="2:5" x14ac:dyDescent="0.35">
      <c r="B3360" s="45" t="s">
        <v>2132</v>
      </c>
      <c r="C3360" s="146">
        <v>111.32415771484381</v>
      </c>
      <c r="D3360" s="112">
        <f t="shared" si="55"/>
        <v>-0.94797363789616607</v>
      </c>
      <c r="E3360" s="112">
        <v>1.5582638434060369E-3</v>
      </c>
    </row>
    <row r="3361" spans="2:5" x14ac:dyDescent="0.35">
      <c r="B3361" s="45" t="s">
        <v>7549</v>
      </c>
      <c r="C3361" s="146">
        <v>2139.764404296875</v>
      </c>
      <c r="D3361" s="112">
        <f t="shared" si="55"/>
        <v>14.088699840840404</v>
      </c>
      <c r="E3361" s="112">
        <v>1.5522990744599608E-3</v>
      </c>
    </row>
    <row r="3362" spans="2:5" x14ac:dyDescent="0.35">
      <c r="B3362" s="45" t="s">
        <v>1384</v>
      </c>
      <c r="C3362" s="146">
        <v>141.8123779296875</v>
      </c>
      <c r="D3362" s="112">
        <f t="shared" si="55"/>
        <v>-0.92980561737778444</v>
      </c>
      <c r="E3362" s="112">
        <v>1.5520376609986508E-3</v>
      </c>
    </row>
    <row r="3363" spans="2:5" x14ac:dyDescent="0.35">
      <c r="B3363" s="45" t="s">
        <v>6773</v>
      </c>
      <c r="C3363" s="146">
        <v>2020.281005859375</v>
      </c>
      <c r="D3363" s="112">
        <f t="shared" si="55"/>
        <v>5.1456044591083625</v>
      </c>
      <c r="E3363" s="112">
        <v>1.5499381828106458E-3</v>
      </c>
    </row>
    <row r="3364" spans="2:5" x14ac:dyDescent="0.35">
      <c r="B3364" s="45" t="s">
        <v>4585</v>
      </c>
      <c r="C3364" s="146">
        <v>328.73593139648438</v>
      </c>
      <c r="D3364" s="112">
        <f t="shared" si="55"/>
        <v>-0.30148378666449821</v>
      </c>
      <c r="E3364" s="112">
        <v>1.5395901244577173E-3</v>
      </c>
    </row>
    <row r="3365" spans="2:5" x14ac:dyDescent="0.35">
      <c r="B3365" s="45" t="s">
        <v>4856</v>
      </c>
      <c r="C3365" s="146">
        <v>470.62033081054688</v>
      </c>
      <c r="D3365" s="112">
        <f t="shared" si="55"/>
        <v>-0.69422307099412905</v>
      </c>
      <c r="E3365" s="112">
        <v>1.5379013115479569E-3</v>
      </c>
    </row>
    <row r="3366" spans="2:5" x14ac:dyDescent="0.35">
      <c r="B3366" s="45" t="s">
        <v>6136</v>
      </c>
      <c r="C3366" s="146">
        <v>1539.096923828125</v>
      </c>
      <c r="D3366" s="112">
        <f t="shared" si="55"/>
        <v>1.4588152297652741</v>
      </c>
      <c r="E3366" s="112">
        <v>1.5303817232419118E-3</v>
      </c>
    </row>
    <row r="3367" spans="2:5" x14ac:dyDescent="0.35">
      <c r="B3367" s="45" t="s">
        <v>5181</v>
      </c>
      <c r="C3367" s="146">
        <v>625.95062255859375</v>
      </c>
      <c r="D3367" s="112">
        <f t="shared" si="55"/>
        <v>-0.47533281628418333</v>
      </c>
      <c r="E3367" s="112">
        <v>1.5235390246108047E-3</v>
      </c>
    </row>
    <row r="3368" spans="2:5" x14ac:dyDescent="0.35">
      <c r="B3368" s="45" t="s">
        <v>5988</v>
      </c>
      <c r="C3368" s="146">
        <v>1193.043212890625</v>
      </c>
      <c r="D3368" s="112">
        <f t="shared" si="55"/>
        <v>4.2476001746621028</v>
      </c>
      <c r="E3368" s="112">
        <v>1.5157884036448603E-3</v>
      </c>
    </row>
    <row r="3369" spans="2:5" x14ac:dyDescent="0.35">
      <c r="B3369" s="45" t="s">
        <v>4244</v>
      </c>
      <c r="C3369" s="146">
        <v>227.3502502441406</v>
      </c>
      <c r="D3369" s="112">
        <f t="shared" si="55"/>
        <v>-0.90713878824170546</v>
      </c>
      <c r="E3369" s="112">
        <v>1.5112444640748566E-3</v>
      </c>
    </row>
    <row r="3370" spans="2:5" x14ac:dyDescent="0.35">
      <c r="B3370" s="45" t="s">
        <v>7253</v>
      </c>
      <c r="C3370" s="146">
        <v>2448.280029296875</v>
      </c>
      <c r="D3370" s="112">
        <f t="shared" si="55"/>
        <v>0.69323891775541591</v>
      </c>
      <c r="E3370" s="112">
        <v>1.509731611924373E-3</v>
      </c>
    </row>
    <row r="3371" spans="2:5" x14ac:dyDescent="0.35">
      <c r="B3371" s="45" t="s">
        <v>6165</v>
      </c>
      <c r="C3371" s="146">
        <v>1445.915283203125</v>
      </c>
      <c r="D3371" s="112">
        <f t="shared" si="55"/>
        <v>14.920061919889546</v>
      </c>
      <c r="E3371" s="112">
        <v>1.5060294445159374E-3</v>
      </c>
    </row>
    <row r="3372" spans="2:5" x14ac:dyDescent="0.35">
      <c r="B3372" s="45" t="s">
        <v>1218</v>
      </c>
      <c r="C3372" s="146">
        <v>90.823471069335938</v>
      </c>
      <c r="D3372" s="112">
        <f t="shared" si="55"/>
        <v>-1.5017213934404366E-3</v>
      </c>
      <c r="E3372" s="112">
        <v>1.505739781109957E-3</v>
      </c>
    </row>
    <row r="3373" spans="2:5" x14ac:dyDescent="0.35">
      <c r="B3373" s="45" t="s">
        <v>1219</v>
      </c>
      <c r="C3373" s="146">
        <v>90.960067749023438</v>
      </c>
      <c r="D3373" s="112">
        <f t="shared" si="55"/>
        <v>-1.56942303734194E-2</v>
      </c>
      <c r="E3373" s="112">
        <v>1.5039799523101263E-3</v>
      </c>
    </row>
    <row r="3374" spans="2:5" x14ac:dyDescent="0.35">
      <c r="B3374" s="45" t="s">
        <v>1097</v>
      </c>
      <c r="C3374" s="146">
        <v>92.410377502441406</v>
      </c>
      <c r="D3374" s="112">
        <f t="shared" si="55"/>
        <v>-5.6929332063698698E-2</v>
      </c>
      <c r="E3374" s="112">
        <v>1.5010427674816622E-3</v>
      </c>
    </row>
    <row r="3375" spans="2:5" x14ac:dyDescent="0.35">
      <c r="B3375" s="45" t="s">
        <v>2288</v>
      </c>
      <c r="C3375" s="146">
        <v>97.988815307617188</v>
      </c>
      <c r="D3375" s="112">
        <f t="shared" si="55"/>
        <v>-0.11194583000867085</v>
      </c>
      <c r="E3375" s="112">
        <v>1.4964443947821648E-3</v>
      </c>
    </row>
    <row r="3376" spans="2:5" x14ac:dyDescent="0.35">
      <c r="B3376" s="45" t="s">
        <v>2987</v>
      </c>
      <c r="C3376" s="146">
        <v>110.3410339355469</v>
      </c>
      <c r="D3376" s="112">
        <f t="shared" si="55"/>
        <v>0.18211594587412908</v>
      </c>
      <c r="E3376" s="112">
        <v>1.4951150641687742E-3</v>
      </c>
    </row>
    <row r="3377" spans="2:5" x14ac:dyDescent="0.35">
      <c r="B3377" s="45" t="s">
        <v>1163</v>
      </c>
      <c r="C3377" s="146">
        <v>93.341972351074219</v>
      </c>
      <c r="D3377" s="112">
        <f t="shared" si="55"/>
        <v>-0.96171132237736501</v>
      </c>
      <c r="E3377" s="112">
        <v>1.4949752199037087E-3</v>
      </c>
    </row>
    <row r="3378" spans="2:5" x14ac:dyDescent="0.35">
      <c r="B3378" s="45" t="s">
        <v>7697</v>
      </c>
      <c r="C3378" s="146">
        <v>2437.847900390625</v>
      </c>
      <c r="D3378" s="112">
        <f t="shared" si="55"/>
        <v>13.49997631238895</v>
      </c>
      <c r="E3378" s="112">
        <v>1.4924962970927164E-3</v>
      </c>
    </row>
    <row r="3379" spans="2:5" x14ac:dyDescent="0.35">
      <c r="B3379" s="45" t="s">
        <v>3631</v>
      </c>
      <c r="C3379" s="146">
        <v>168.1277160644531</v>
      </c>
      <c r="D3379" s="112">
        <f t="shared" si="55"/>
        <v>2.6909374225099612</v>
      </c>
      <c r="E3379" s="112">
        <v>1.4899984321064777E-3</v>
      </c>
    </row>
    <row r="3380" spans="2:5" x14ac:dyDescent="0.35">
      <c r="B3380" s="45" t="s">
        <v>595</v>
      </c>
      <c r="C3380" s="146">
        <v>45.551494598388672</v>
      </c>
      <c r="D3380" s="112">
        <f t="shared" si="55"/>
        <v>-0.73456863642082415</v>
      </c>
      <c r="E3380" s="112">
        <v>1.4827181438270985E-3</v>
      </c>
    </row>
    <row r="3381" spans="2:5" x14ac:dyDescent="0.35">
      <c r="B3381" s="45" t="s">
        <v>3750</v>
      </c>
      <c r="C3381" s="146">
        <v>171.61308288574219</v>
      </c>
      <c r="D3381" s="112">
        <f t="shared" si="55"/>
        <v>-0.79813624630216151</v>
      </c>
      <c r="E3381" s="112">
        <v>1.4818087737399608E-3</v>
      </c>
    </row>
    <row r="3382" spans="2:5" x14ac:dyDescent="0.35">
      <c r="B3382" s="45" t="s">
        <v>5830</v>
      </c>
      <c r="C3382" s="146">
        <v>850.14312744140625</v>
      </c>
      <c r="D3382" s="112">
        <f t="shared" si="55"/>
        <v>9.4977358684672701</v>
      </c>
      <c r="E3382" s="112">
        <v>1.4815785203182107E-3</v>
      </c>
    </row>
    <row r="3383" spans="2:5" x14ac:dyDescent="0.35">
      <c r="B3383" s="45" t="s">
        <v>2342</v>
      </c>
      <c r="C3383" s="146">
        <v>80.983474731445313</v>
      </c>
      <c r="D3383" s="112">
        <f t="shared" si="55"/>
        <v>-0.96368942213004749</v>
      </c>
      <c r="E3383" s="112">
        <v>1.4738120274043558E-3</v>
      </c>
    </row>
    <row r="3384" spans="2:5" x14ac:dyDescent="0.35">
      <c r="B3384" s="45" t="s">
        <v>6934</v>
      </c>
      <c r="C3384" s="146">
        <v>2230.2998046875</v>
      </c>
      <c r="D3384" s="112">
        <f t="shared" si="55"/>
        <v>24.493492977403893</v>
      </c>
      <c r="E3384" s="112">
        <v>1.4648190199766586E-3</v>
      </c>
    </row>
    <row r="3385" spans="2:5" x14ac:dyDescent="0.35">
      <c r="B3385" s="45" t="s">
        <v>1031</v>
      </c>
      <c r="C3385" s="146">
        <v>87.485061645507813</v>
      </c>
      <c r="D3385" s="112">
        <f t="shared" si="55"/>
        <v>-0.30625720818493474</v>
      </c>
      <c r="E3385" s="112">
        <v>1.4610336160001216E-3</v>
      </c>
    </row>
    <row r="3386" spans="2:5" x14ac:dyDescent="0.35">
      <c r="B3386" s="45" t="s">
        <v>2519</v>
      </c>
      <c r="C3386" s="146">
        <v>126.1059036254883</v>
      </c>
      <c r="D3386" s="112">
        <f t="shared" si="55"/>
        <v>-0.8350373467965756</v>
      </c>
      <c r="E3386" s="112">
        <v>1.4552011262088417E-3</v>
      </c>
    </row>
    <row r="3387" spans="2:5" x14ac:dyDescent="0.35">
      <c r="B3387" s="45" t="s">
        <v>5400</v>
      </c>
      <c r="C3387" s="146">
        <v>764.45123291015625</v>
      </c>
      <c r="D3387" s="112">
        <f t="shared" si="55"/>
        <v>-0.59637759206901653</v>
      </c>
      <c r="E3387" s="112">
        <v>1.4364982002195124E-3</v>
      </c>
    </row>
    <row r="3388" spans="2:5" x14ac:dyDescent="0.35">
      <c r="B3388" s="45" t="s">
        <v>6429</v>
      </c>
      <c r="C3388" s="146">
        <v>1893.976196289062</v>
      </c>
      <c r="D3388" s="112">
        <f t="shared" si="55"/>
        <v>-0.19399189017954957</v>
      </c>
      <c r="E3388" s="112">
        <v>1.4260949756661064E-3</v>
      </c>
    </row>
    <row r="3389" spans="2:5" x14ac:dyDescent="0.35">
      <c r="B3389" s="45" t="s">
        <v>7824</v>
      </c>
      <c r="C3389" s="146">
        <v>2349.82275390625</v>
      </c>
      <c r="D3389" s="112">
        <f t="shared" si="55"/>
        <v>-0.10697096917139924</v>
      </c>
      <c r="E3389" s="112">
        <v>1.4228193589582319E-3</v>
      </c>
    </row>
    <row r="3390" spans="2:5" x14ac:dyDescent="0.35">
      <c r="B3390" s="45" t="s">
        <v>7609</v>
      </c>
      <c r="C3390" s="146">
        <v>2631.294921875</v>
      </c>
      <c r="D3390" s="112">
        <f t="shared" si="55"/>
        <v>11.251541011279661</v>
      </c>
      <c r="E3390" s="112">
        <v>1.4221631858388002E-3</v>
      </c>
    </row>
    <row r="3391" spans="2:5" x14ac:dyDescent="0.35">
      <c r="B3391" s="45" t="s">
        <v>4311</v>
      </c>
      <c r="C3391" s="146">
        <v>214.77256774902341</v>
      </c>
      <c r="D3391" s="112">
        <f t="shared" si="55"/>
        <v>5.2512736805768441</v>
      </c>
      <c r="E3391" s="112">
        <v>1.4214510112724578E-3</v>
      </c>
    </row>
    <row r="3392" spans="2:5" x14ac:dyDescent="0.35">
      <c r="B3392" s="45" t="s">
        <v>449</v>
      </c>
      <c r="C3392" s="146">
        <v>34.356609344482422</v>
      </c>
      <c r="D3392" s="112">
        <f t="shared" si="55"/>
        <v>-0.83549201853868116</v>
      </c>
      <c r="E3392" s="112">
        <v>1.4161113577668136E-3</v>
      </c>
    </row>
    <row r="3393" spans="2:5" x14ac:dyDescent="0.35">
      <c r="B3393" s="45" t="s">
        <v>3975</v>
      </c>
      <c r="C3393" s="146">
        <v>208.8446350097656</v>
      </c>
      <c r="D3393" s="112">
        <f t="shared" si="55"/>
        <v>0.17595898642111246</v>
      </c>
      <c r="E3393" s="112">
        <v>1.4125442947432614E-3</v>
      </c>
    </row>
    <row r="3394" spans="2:5" x14ac:dyDescent="0.35">
      <c r="B3394" s="45" t="s">
        <v>3612</v>
      </c>
      <c r="C3394" s="146">
        <v>177.59516906738281</v>
      </c>
      <c r="D3394" s="112">
        <f t="shared" si="55"/>
        <v>-0.8508933706843046</v>
      </c>
      <c r="E3394" s="112">
        <v>1.4103696412600232E-3</v>
      </c>
    </row>
    <row r="3395" spans="2:5" x14ac:dyDescent="0.35">
      <c r="B3395" s="45" t="s">
        <v>5993</v>
      </c>
      <c r="C3395" s="146">
        <v>1191.0615234375</v>
      </c>
      <c r="D3395" s="112">
        <f t="shared" si="55"/>
        <v>2.9092910195705426</v>
      </c>
      <c r="E3395" s="112">
        <v>1.4071995948057216E-3</v>
      </c>
    </row>
    <row r="3396" spans="2:5" x14ac:dyDescent="0.35">
      <c r="B3396" s="45" t="s">
        <v>4481</v>
      </c>
      <c r="C3396" s="146">
        <v>304.674560546875</v>
      </c>
      <c r="D3396" s="112">
        <f t="shared" si="55"/>
        <v>-0.34723661572271974</v>
      </c>
      <c r="E3396" s="112">
        <v>1.4054777119641339E-3</v>
      </c>
    </row>
    <row r="3397" spans="2:5" x14ac:dyDescent="0.35">
      <c r="B3397" s="45" t="s">
        <v>5027</v>
      </c>
      <c r="C3397" s="146">
        <v>466.74578857421881</v>
      </c>
      <c r="D3397" s="112">
        <f t="shared" si="55"/>
        <v>-0.79577062723440384</v>
      </c>
      <c r="E3397" s="112">
        <v>1.4046473116094047E-3</v>
      </c>
    </row>
    <row r="3398" spans="2:5" x14ac:dyDescent="0.35">
      <c r="B3398" s="45" t="s">
        <v>7962</v>
      </c>
      <c r="C3398" s="146">
        <v>2285.39990234375</v>
      </c>
      <c r="D3398" s="112">
        <f t="shared" si="55"/>
        <v>-5.572609292339134E-2</v>
      </c>
      <c r="E3398" s="112">
        <v>1.4021344493640329E-3</v>
      </c>
    </row>
    <row r="3399" spans="2:5" x14ac:dyDescent="0.35">
      <c r="B3399" s="45" t="s">
        <v>7685</v>
      </c>
      <c r="C3399" s="146">
        <v>2420.272216796875</v>
      </c>
      <c r="D3399" s="112">
        <f t="shared" si="55"/>
        <v>0.65945711367067061</v>
      </c>
      <c r="E3399" s="112">
        <v>1.401577443845989E-3</v>
      </c>
    </row>
    <row r="3400" spans="2:5" x14ac:dyDescent="0.35">
      <c r="B3400" s="45" t="s">
        <v>6114</v>
      </c>
      <c r="C3400" s="146">
        <v>1458.472290039062</v>
      </c>
      <c r="D3400" s="112">
        <f t="shared" si="55"/>
        <v>6.7907508916791288</v>
      </c>
      <c r="E3400" s="112">
        <v>1.4014652817796165E-3</v>
      </c>
    </row>
    <row r="3401" spans="2:5" x14ac:dyDescent="0.35">
      <c r="B3401" s="45" t="s">
        <v>4122</v>
      </c>
      <c r="C3401" s="146">
        <v>187.20561218261719</v>
      </c>
      <c r="D3401" s="112">
        <f t="shared" ref="D3401:D3464" si="56">(C3401-C3402)/C3402</f>
        <v>0.58425707493111867</v>
      </c>
      <c r="E3401" s="112">
        <v>1.3941005549711887E-3</v>
      </c>
    </row>
    <row r="3402" spans="2:5" x14ac:dyDescent="0.35">
      <c r="B3402" s="45" t="s">
        <v>1267</v>
      </c>
      <c r="C3402" s="146">
        <v>118.1661834716797</v>
      </c>
      <c r="D3402" s="112">
        <f t="shared" si="56"/>
        <v>-0.81306615630266166</v>
      </c>
      <c r="E3402" s="112">
        <v>1.3891050329567349E-3</v>
      </c>
    </row>
    <row r="3403" spans="2:5" x14ac:dyDescent="0.35">
      <c r="B3403" s="45" t="s">
        <v>5218</v>
      </c>
      <c r="C3403" s="146">
        <v>632.12835693359375</v>
      </c>
      <c r="D3403" s="112">
        <f t="shared" si="56"/>
        <v>-0.47662677252862218</v>
      </c>
      <c r="E3403" s="112">
        <v>1.3886486433699473E-3</v>
      </c>
    </row>
    <row r="3404" spans="2:5" x14ac:dyDescent="0.35">
      <c r="B3404" s="45" t="s">
        <v>6012</v>
      </c>
      <c r="C3404" s="146">
        <v>1207.796508789062</v>
      </c>
      <c r="D3404" s="112">
        <f t="shared" si="56"/>
        <v>0.78683513580137598</v>
      </c>
      <c r="E3404" s="112">
        <v>1.3874719651513958E-3</v>
      </c>
    </row>
    <row r="3405" spans="2:5" x14ac:dyDescent="0.35">
      <c r="B3405" s="45" t="s">
        <v>5467</v>
      </c>
      <c r="C3405" s="146">
        <v>675.9417724609375</v>
      </c>
      <c r="D3405" s="112">
        <f t="shared" si="56"/>
        <v>6.3244701527790017</v>
      </c>
      <c r="E3405" s="112">
        <v>1.3861636812456484E-3</v>
      </c>
    </row>
    <row r="3406" spans="2:5" x14ac:dyDescent="0.35">
      <c r="B3406" s="45" t="s">
        <v>2762</v>
      </c>
      <c r="C3406" s="146">
        <v>92.285415649414063</v>
      </c>
      <c r="D3406" s="112">
        <f t="shared" si="56"/>
        <v>-0.8547851565876452</v>
      </c>
      <c r="E3406" s="112">
        <v>1.3847648710310948E-3</v>
      </c>
    </row>
    <row r="3407" spans="2:5" x14ac:dyDescent="0.35">
      <c r="B3407" s="45" t="s">
        <v>5221</v>
      </c>
      <c r="C3407" s="146">
        <v>635.509521484375</v>
      </c>
      <c r="D3407" s="112">
        <f t="shared" si="56"/>
        <v>6.3237556605843093</v>
      </c>
      <c r="E3407" s="112">
        <v>1.3813465796933494E-3</v>
      </c>
    </row>
    <row r="3408" spans="2:5" x14ac:dyDescent="0.35">
      <c r="B3408" s="45" t="s">
        <v>1017</v>
      </c>
      <c r="C3408" s="146">
        <v>86.773719787597656</v>
      </c>
      <c r="D3408" s="112">
        <f t="shared" si="56"/>
        <v>-0.30518820193762319</v>
      </c>
      <c r="E3408" s="112">
        <v>1.3788587089353496E-3</v>
      </c>
    </row>
    <row r="3409" spans="2:5" x14ac:dyDescent="0.35">
      <c r="B3409" s="45" t="s">
        <v>1912</v>
      </c>
      <c r="C3409" s="146">
        <v>124.8880920410156</v>
      </c>
      <c r="D3409" s="112">
        <f t="shared" si="56"/>
        <v>-0.63651909553911468</v>
      </c>
      <c r="E3409" s="112">
        <v>1.3731055566175974E-3</v>
      </c>
    </row>
    <row r="3410" spans="2:5" x14ac:dyDescent="0.35">
      <c r="B3410" s="45" t="s">
        <v>4639</v>
      </c>
      <c r="C3410" s="146">
        <v>343.58914184570313</v>
      </c>
      <c r="D3410" s="112">
        <f t="shared" si="56"/>
        <v>1.7424006253184434</v>
      </c>
      <c r="E3410" s="112">
        <v>1.372105810196874E-3</v>
      </c>
    </row>
    <row r="3411" spans="2:5" x14ac:dyDescent="0.35">
      <c r="B3411" s="45" t="s">
        <v>1910</v>
      </c>
      <c r="C3411" s="146">
        <v>125.287727355957</v>
      </c>
      <c r="D3411" s="112">
        <f t="shared" si="56"/>
        <v>-0.34379902013279967</v>
      </c>
      <c r="E3411" s="112">
        <v>1.3686586498860805E-3</v>
      </c>
    </row>
    <row r="3412" spans="2:5" x14ac:dyDescent="0.35">
      <c r="B3412" s="45" t="s">
        <v>4026</v>
      </c>
      <c r="C3412" s="146">
        <v>190.92889404296881</v>
      </c>
      <c r="D3412" s="112">
        <f t="shared" si="56"/>
        <v>-0.92184288039876638</v>
      </c>
      <c r="E3412" s="112">
        <v>1.367117616210548E-3</v>
      </c>
    </row>
    <row r="3413" spans="2:5" x14ac:dyDescent="0.35">
      <c r="B3413" s="45" t="s">
        <v>7255</v>
      </c>
      <c r="C3413" s="146">
        <v>2442.885498046875</v>
      </c>
      <c r="D3413" s="112">
        <f t="shared" si="56"/>
        <v>4.1264917623293842</v>
      </c>
      <c r="E3413" s="112">
        <v>1.3580200088286311E-3</v>
      </c>
    </row>
    <row r="3414" spans="2:5" x14ac:dyDescent="0.35">
      <c r="B3414" s="45" t="s">
        <v>4868</v>
      </c>
      <c r="C3414" s="146">
        <v>476.52188110351563</v>
      </c>
      <c r="D3414" s="112">
        <f t="shared" si="56"/>
        <v>-0.79772992332046344</v>
      </c>
      <c r="E3414" s="112">
        <v>1.3502322168548059E-3</v>
      </c>
    </row>
    <row r="3415" spans="2:5" x14ac:dyDescent="0.35">
      <c r="B3415" s="45" t="s">
        <v>7411</v>
      </c>
      <c r="C3415" s="146">
        <v>2355.869384765625</v>
      </c>
      <c r="D3415" s="112">
        <f t="shared" si="56"/>
        <v>3.34490089604969E-2</v>
      </c>
      <c r="E3415" s="112">
        <v>1.3384190073347396E-3</v>
      </c>
    </row>
    <row r="3416" spans="2:5" x14ac:dyDescent="0.35">
      <c r="B3416" s="45" t="s">
        <v>7796</v>
      </c>
      <c r="C3416" s="146">
        <v>2279.618408203125</v>
      </c>
      <c r="D3416" s="112">
        <f t="shared" si="56"/>
        <v>10.66216891554223</v>
      </c>
      <c r="E3416" s="112">
        <v>1.3369652058746254E-3</v>
      </c>
    </row>
    <row r="3417" spans="2:5" x14ac:dyDescent="0.35">
      <c r="B3417" s="45" t="s">
        <v>4024</v>
      </c>
      <c r="C3417" s="146">
        <v>195.4712219238281</v>
      </c>
      <c r="D3417" s="112">
        <f t="shared" si="56"/>
        <v>-0.57523133250026903</v>
      </c>
      <c r="E3417" s="112">
        <v>1.3349932617192685E-3</v>
      </c>
    </row>
    <row r="3418" spans="2:5" x14ac:dyDescent="0.35">
      <c r="B3418" s="45" t="s">
        <v>4842</v>
      </c>
      <c r="C3418" s="146">
        <v>460.18276977539063</v>
      </c>
      <c r="D3418" s="112">
        <f t="shared" si="56"/>
        <v>3.2137777090971982</v>
      </c>
      <c r="E3418" s="112">
        <v>1.3105984966863512E-3</v>
      </c>
    </row>
    <row r="3419" spans="2:5" x14ac:dyDescent="0.35">
      <c r="B3419" s="45" t="s">
        <v>1856</v>
      </c>
      <c r="C3419" s="146">
        <v>109.2090759277344</v>
      </c>
      <c r="D3419" s="112">
        <f t="shared" si="56"/>
        <v>-0.90299374703578394</v>
      </c>
      <c r="E3419" s="112">
        <v>1.2942308028611202E-3</v>
      </c>
    </row>
    <row r="3420" spans="2:5" x14ac:dyDescent="0.35">
      <c r="B3420" s="45" t="s">
        <v>5960</v>
      </c>
      <c r="C3420" s="146">
        <v>1125.794189453125</v>
      </c>
      <c r="D3420" s="112">
        <f t="shared" si="56"/>
        <v>6.8654830568671512</v>
      </c>
      <c r="E3420" s="112">
        <v>1.292532376552163E-3</v>
      </c>
    </row>
    <row r="3421" spans="2:5" x14ac:dyDescent="0.35">
      <c r="B3421" s="45" t="s">
        <v>1381</v>
      </c>
      <c r="C3421" s="146">
        <v>143.13096618652341</v>
      </c>
      <c r="D3421" s="112">
        <f t="shared" si="56"/>
        <v>-0.81587640593942179</v>
      </c>
      <c r="E3421" s="112">
        <v>1.287765258667998E-3</v>
      </c>
    </row>
    <row r="3422" spans="2:5" x14ac:dyDescent="0.35">
      <c r="B3422" s="45" t="s">
        <v>5636</v>
      </c>
      <c r="C3422" s="146">
        <v>777.363525390625</v>
      </c>
      <c r="D3422" s="112">
        <f t="shared" si="56"/>
        <v>2.1854656821136937</v>
      </c>
      <c r="E3422" s="112">
        <v>1.2739660690281279E-3</v>
      </c>
    </row>
    <row r="3423" spans="2:5" x14ac:dyDescent="0.35">
      <c r="B3423" s="45" t="s">
        <v>4424</v>
      </c>
      <c r="C3423" s="146">
        <v>244.03450012207031</v>
      </c>
      <c r="D3423" s="112">
        <f t="shared" si="56"/>
        <v>-0.20872364757334191</v>
      </c>
      <c r="E3423" s="112">
        <v>1.2644582857108512E-3</v>
      </c>
    </row>
    <row r="3424" spans="2:5" x14ac:dyDescent="0.35">
      <c r="B3424" s="45" t="s">
        <v>4504</v>
      </c>
      <c r="C3424" s="146">
        <v>308.40615844726563</v>
      </c>
      <c r="D3424" s="112">
        <f t="shared" si="56"/>
        <v>6.9916318347322948</v>
      </c>
      <c r="E3424" s="112">
        <v>1.2619492335171813E-3</v>
      </c>
    </row>
    <row r="3425" spans="2:5" x14ac:dyDescent="0.35">
      <c r="B3425" s="45" t="s">
        <v>475</v>
      </c>
      <c r="C3425" s="146">
        <v>38.591136932373047</v>
      </c>
      <c r="D3425" s="112">
        <f t="shared" si="56"/>
        <v>-0.81792525134269856</v>
      </c>
      <c r="E3425" s="112">
        <v>1.2605284460671285E-3</v>
      </c>
    </row>
    <row r="3426" spans="2:5" x14ac:dyDescent="0.35">
      <c r="B3426" s="45" t="s">
        <v>4327</v>
      </c>
      <c r="C3426" s="146">
        <v>211.95216369628909</v>
      </c>
      <c r="D3426" s="112">
        <f t="shared" si="56"/>
        <v>1.4400799980325476</v>
      </c>
      <c r="E3426" s="112">
        <v>1.2602885905175654E-3</v>
      </c>
    </row>
    <row r="3427" spans="2:5" x14ac:dyDescent="0.35">
      <c r="B3427" s="45" t="s">
        <v>1191</v>
      </c>
      <c r="C3427" s="146">
        <v>86.86279296875</v>
      </c>
      <c r="D3427" s="112">
        <f t="shared" si="56"/>
        <v>-0.96327867674842227</v>
      </c>
      <c r="E3427" s="112">
        <v>1.2597005915773484E-3</v>
      </c>
    </row>
    <row r="3428" spans="2:5" x14ac:dyDescent="0.35">
      <c r="B3428" s="45" t="s">
        <v>7407</v>
      </c>
      <c r="C3428" s="146">
        <v>2365.459228515625</v>
      </c>
      <c r="D3428" s="112">
        <f t="shared" si="56"/>
        <v>8.5842217634285873</v>
      </c>
      <c r="E3428" s="112">
        <v>1.2519626827281647E-3</v>
      </c>
    </row>
    <row r="3429" spans="2:5" x14ac:dyDescent="0.35">
      <c r="B3429" s="45" t="s">
        <v>4432</v>
      </c>
      <c r="C3429" s="146">
        <v>246.8076477050781</v>
      </c>
      <c r="D3429" s="112">
        <f t="shared" si="56"/>
        <v>-0.89332978038213806</v>
      </c>
      <c r="E3429" s="112">
        <v>1.2504189212895955E-3</v>
      </c>
    </row>
    <row r="3430" spans="2:5" x14ac:dyDescent="0.35">
      <c r="B3430" s="45" t="s">
        <v>7506</v>
      </c>
      <c r="C3430" s="146">
        <v>2313.74462890625</v>
      </c>
      <c r="D3430" s="112">
        <f t="shared" si="56"/>
        <v>19.304703723073011</v>
      </c>
      <c r="E3430" s="112">
        <v>1.2478227020480204E-3</v>
      </c>
    </row>
    <row r="3431" spans="2:5" x14ac:dyDescent="0.35">
      <c r="B3431" s="45" t="s">
        <v>1841</v>
      </c>
      <c r="C3431" s="146">
        <v>113.9511642456055</v>
      </c>
      <c r="D3431" s="112">
        <f t="shared" si="56"/>
        <v>-0.93886937480472821</v>
      </c>
      <c r="E3431" s="112">
        <v>1.2401702264362676E-3</v>
      </c>
    </row>
    <row r="3432" spans="2:5" x14ac:dyDescent="0.35">
      <c r="B3432" s="45" t="s">
        <v>6492</v>
      </c>
      <c r="C3432" s="146">
        <v>1864.060180664062</v>
      </c>
      <c r="D3432" s="112">
        <f t="shared" si="56"/>
        <v>0.22881669835732887</v>
      </c>
      <c r="E3432" s="112">
        <v>1.2376483501136447E-3</v>
      </c>
    </row>
    <row r="3433" spans="2:5" x14ac:dyDescent="0.35">
      <c r="B3433" s="45" t="s">
        <v>6289</v>
      </c>
      <c r="C3433" s="146">
        <v>1516.955444335938</v>
      </c>
      <c r="D3433" s="112">
        <f t="shared" si="56"/>
        <v>2.5661439417244827</v>
      </c>
      <c r="E3433" s="112">
        <v>1.2371547004952587E-3</v>
      </c>
    </row>
    <row r="3434" spans="2:5" x14ac:dyDescent="0.35">
      <c r="B3434" s="45" t="s">
        <v>4726</v>
      </c>
      <c r="C3434" s="146">
        <v>425.376953125</v>
      </c>
      <c r="D3434" s="112">
        <f t="shared" si="56"/>
        <v>2.0519838357368947</v>
      </c>
      <c r="E3434" s="112">
        <v>1.2283025031799386E-3</v>
      </c>
    </row>
    <row r="3435" spans="2:5" x14ac:dyDescent="0.35">
      <c r="B3435" s="45" t="s">
        <v>1539</v>
      </c>
      <c r="C3435" s="146">
        <v>139.377197265625</v>
      </c>
      <c r="D3435" s="112">
        <f t="shared" si="56"/>
        <v>0.76464170914514629</v>
      </c>
      <c r="E3435" s="112">
        <v>1.2176761994121526E-3</v>
      </c>
    </row>
    <row r="3436" spans="2:5" x14ac:dyDescent="0.35">
      <c r="B3436" s="45" t="s">
        <v>2706</v>
      </c>
      <c r="C3436" s="146">
        <v>78.983283996582031</v>
      </c>
      <c r="D3436" s="112">
        <f t="shared" si="56"/>
        <v>1.3226447892646553</v>
      </c>
      <c r="E3436" s="112">
        <v>1.2131583189981619E-3</v>
      </c>
    </row>
    <row r="3437" spans="2:5" x14ac:dyDescent="0.35">
      <c r="B3437" s="45" t="s">
        <v>446</v>
      </c>
      <c r="C3437" s="146">
        <v>34.005752563476563</v>
      </c>
      <c r="D3437" s="112">
        <f t="shared" si="56"/>
        <v>-0.98611065199708869</v>
      </c>
      <c r="E3437" s="112">
        <v>1.1920766325351339E-3</v>
      </c>
    </row>
    <row r="3438" spans="2:5" x14ac:dyDescent="0.35">
      <c r="B3438" s="45" t="s">
        <v>7383</v>
      </c>
      <c r="C3438" s="146">
        <v>2448.333251953125</v>
      </c>
      <c r="D3438" s="112">
        <f t="shared" si="56"/>
        <v>23.815278905160575</v>
      </c>
      <c r="E3438" s="112">
        <v>1.1902419329960282E-3</v>
      </c>
    </row>
    <row r="3439" spans="2:5" x14ac:dyDescent="0.35">
      <c r="B3439" s="45" t="s">
        <v>2304</v>
      </c>
      <c r="C3439" s="146">
        <v>98.662330627441406</v>
      </c>
      <c r="D3439" s="112">
        <f t="shared" si="56"/>
        <v>-0.93762463623006198</v>
      </c>
      <c r="E3439" s="112">
        <v>1.1888657565706782E-3</v>
      </c>
    </row>
    <row r="3440" spans="2:5" x14ac:dyDescent="0.35">
      <c r="B3440" s="45" t="s">
        <v>6275</v>
      </c>
      <c r="C3440" s="146">
        <v>1581.751586914062</v>
      </c>
      <c r="D3440" s="112">
        <f t="shared" si="56"/>
        <v>1.3140065634043192</v>
      </c>
      <c r="E3440" s="112">
        <v>1.186492131685792E-3</v>
      </c>
    </row>
    <row r="3441" spans="2:5" x14ac:dyDescent="0.35">
      <c r="B3441" s="45" t="s">
        <v>5462</v>
      </c>
      <c r="C3441" s="146">
        <v>683.55535888671875</v>
      </c>
      <c r="D3441" s="112">
        <f t="shared" si="56"/>
        <v>13.253741021706997</v>
      </c>
      <c r="E3441" s="112">
        <v>1.1838770305506964E-3</v>
      </c>
    </row>
    <row r="3442" spans="2:5" x14ac:dyDescent="0.35">
      <c r="B3442" s="45" t="s">
        <v>719</v>
      </c>
      <c r="C3442" s="146">
        <v>47.956207275390618</v>
      </c>
      <c r="D3442" s="112">
        <f t="shared" si="56"/>
        <v>-0.51780045702860222</v>
      </c>
      <c r="E3442" s="112">
        <v>1.1834440164081516E-3</v>
      </c>
    </row>
    <row r="3443" spans="2:5" x14ac:dyDescent="0.35">
      <c r="B3443" s="45" t="s">
        <v>2301</v>
      </c>
      <c r="C3443" s="146">
        <v>99.453033447265625</v>
      </c>
      <c r="D3443" s="112">
        <f t="shared" si="56"/>
        <v>-0.33619749430048318</v>
      </c>
      <c r="E3443" s="112">
        <v>1.1788642519649721E-3</v>
      </c>
    </row>
    <row r="3444" spans="2:5" x14ac:dyDescent="0.35">
      <c r="B3444" s="45" t="s">
        <v>3521</v>
      </c>
      <c r="C3444" s="146">
        <v>149.82322692871091</v>
      </c>
      <c r="D3444" s="112">
        <f t="shared" si="56"/>
        <v>-0.92585595659050646</v>
      </c>
      <c r="E3444" s="112">
        <v>1.1781067109357176E-3</v>
      </c>
    </row>
    <row r="3445" spans="2:5" x14ac:dyDescent="0.35">
      <c r="B3445" s="45" t="s">
        <v>6518</v>
      </c>
      <c r="C3445" s="146">
        <v>2020.704833984375</v>
      </c>
      <c r="D3445" s="112">
        <f t="shared" si="56"/>
        <v>20.625834552106557</v>
      </c>
      <c r="E3445" s="112">
        <v>1.1638786358355354E-3</v>
      </c>
    </row>
    <row r="3446" spans="2:5" x14ac:dyDescent="0.35">
      <c r="B3446" s="45" t="s">
        <v>1106</v>
      </c>
      <c r="C3446" s="146">
        <v>93.43939208984375</v>
      </c>
      <c r="D3446" s="112">
        <f t="shared" si="56"/>
        <v>-0.94221295646491543</v>
      </c>
      <c r="E3446" s="112">
        <v>1.1635688030151752E-3</v>
      </c>
    </row>
    <row r="3447" spans="2:5" x14ac:dyDescent="0.35">
      <c r="B3447" s="45" t="s">
        <v>6348</v>
      </c>
      <c r="C3447" s="146">
        <v>1616.9609375</v>
      </c>
      <c r="D3447" s="112">
        <f t="shared" si="56"/>
        <v>18.578657706638523</v>
      </c>
      <c r="E3447" s="112">
        <v>1.1603992535288532E-3</v>
      </c>
    </row>
    <row r="3448" spans="2:5" x14ac:dyDescent="0.35">
      <c r="B3448" s="45" t="s">
        <v>2881</v>
      </c>
      <c r="C3448" s="146">
        <v>82.587936401367188</v>
      </c>
      <c r="D3448" s="112">
        <f t="shared" si="56"/>
        <v>-0.96714815413866217</v>
      </c>
      <c r="E3448" s="112">
        <v>1.1599619104837177E-3</v>
      </c>
    </row>
    <row r="3449" spans="2:5" x14ac:dyDescent="0.35">
      <c r="B3449" s="45" t="s">
        <v>7597</v>
      </c>
      <c r="C3449" s="146">
        <v>2513.951171875</v>
      </c>
      <c r="D3449" s="112">
        <f t="shared" si="56"/>
        <v>2.4194535193943429</v>
      </c>
      <c r="E3449" s="112">
        <v>1.1595281694563985E-3</v>
      </c>
    </row>
    <row r="3450" spans="2:5" x14ac:dyDescent="0.35">
      <c r="B3450" s="45" t="s">
        <v>5491</v>
      </c>
      <c r="C3450" s="146">
        <v>735.19091796875</v>
      </c>
      <c r="D3450" s="112">
        <f t="shared" si="56"/>
        <v>2.1877775160707245</v>
      </c>
      <c r="E3450" s="112">
        <v>1.1582993612065462E-3</v>
      </c>
    </row>
    <row r="3451" spans="2:5" x14ac:dyDescent="0.35">
      <c r="B3451" s="45" t="s">
        <v>4276</v>
      </c>
      <c r="C3451" s="146">
        <v>230.6280517578125</v>
      </c>
      <c r="D3451" s="112">
        <f t="shared" si="56"/>
        <v>-0.85103407764846883</v>
      </c>
      <c r="E3451" s="112">
        <v>1.1579816278218522E-3</v>
      </c>
    </row>
    <row r="3452" spans="2:5" x14ac:dyDescent="0.35">
      <c r="B3452" s="45" t="s">
        <v>6278</v>
      </c>
      <c r="C3452" s="146">
        <v>1548.193359375</v>
      </c>
      <c r="D3452" s="112">
        <f t="shared" si="56"/>
        <v>3.0411822819258996</v>
      </c>
      <c r="E3452" s="112">
        <v>1.1542307031050557E-3</v>
      </c>
    </row>
    <row r="3453" spans="2:5" x14ac:dyDescent="0.35">
      <c r="B3453" s="45" t="s">
        <v>4794</v>
      </c>
      <c r="C3453" s="146">
        <v>383.10406494140619</v>
      </c>
      <c r="D3453" s="112">
        <f t="shared" si="56"/>
        <v>-0.17442575535920574</v>
      </c>
      <c r="E3453" s="112">
        <v>1.1536724201950043E-3</v>
      </c>
    </row>
    <row r="3454" spans="2:5" x14ac:dyDescent="0.35">
      <c r="B3454" s="45" t="s">
        <v>5022</v>
      </c>
      <c r="C3454" s="146">
        <v>464.04556274414063</v>
      </c>
      <c r="D3454" s="112">
        <f t="shared" si="56"/>
        <v>0.51670023070915416</v>
      </c>
      <c r="E3454" s="112">
        <v>1.1480465892146168E-3</v>
      </c>
    </row>
    <row r="3455" spans="2:5" x14ac:dyDescent="0.35">
      <c r="B3455" s="45" t="s">
        <v>4530</v>
      </c>
      <c r="C3455" s="146">
        <v>305.95733642578119</v>
      </c>
      <c r="D3455" s="112">
        <f t="shared" si="56"/>
        <v>0.98196354871864144</v>
      </c>
      <c r="E3455" s="112">
        <v>1.1449805395247099E-3</v>
      </c>
    </row>
    <row r="3456" spans="2:5" x14ac:dyDescent="0.35">
      <c r="B3456" s="45" t="s">
        <v>3519</v>
      </c>
      <c r="C3456" s="146">
        <v>154.3708190917969</v>
      </c>
      <c r="D3456" s="112">
        <f t="shared" si="56"/>
        <v>-0.9286315785374698</v>
      </c>
      <c r="E3456" s="112">
        <v>1.1432622488038559E-3</v>
      </c>
    </row>
    <row r="3457" spans="2:5" x14ac:dyDescent="0.35">
      <c r="B3457" s="45" t="s">
        <v>6965</v>
      </c>
      <c r="C3457" s="146">
        <v>2163.012939453125</v>
      </c>
      <c r="D3457" s="112">
        <f t="shared" si="56"/>
        <v>1.773336133892172</v>
      </c>
      <c r="E3457" s="112">
        <v>1.1431044506606807E-3</v>
      </c>
    </row>
    <row r="3458" spans="2:5" x14ac:dyDescent="0.35">
      <c r="B3458" s="45" t="s">
        <v>5374</v>
      </c>
      <c r="C3458" s="146">
        <v>779.9317626953125</v>
      </c>
      <c r="D3458" s="112">
        <f t="shared" si="56"/>
        <v>5.2011052013421404</v>
      </c>
      <c r="E3458" s="112">
        <v>1.1369574635945626E-3</v>
      </c>
    </row>
    <row r="3459" spans="2:5" x14ac:dyDescent="0.35">
      <c r="B3459" s="45" t="s">
        <v>2017</v>
      </c>
      <c r="C3459" s="146">
        <v>125.7730255126953</v>
      </c>
      <c r="D3459" s="112">
        <f t="shared" si="56"/>
        <v>-0.94869489456918077</v>
      </c>
      <c r="E3459" s="112">
        <v>1.1363601858544378E-3</v>
      </c>
    </row>
    <row r="3460" spans="2:5" x14ac:dyDescent="0.35">
      <c r="B3460" s="45" t="s">
        <v>7115</v>
      </c>
      <c r="C3460" s="146">
        <v>2451.471923828125</v>
      </c>
      <c r="D3460" s="112">
        <f t="shared" si="56"/>
        <v>19.545525903772923</v>
      </c>
      <c r="E3460" s="112">
        <v>1.1326169863235501E-3</v>
      </c>
    </row>
    <row r="3461" spans="2:5" x14ac:dyDescent="0.35">
      <c r="B3461" s="45" t="s">
        <v>3329</v>
      </c>
      <c r="C3461" s="146">
        <v>119.3190155029297</v>
      </c>
      <c r="D3461" s="112">
        <f t="shared" si="56"/>
        <v>0.38689692430152278</v>
      </c>
      <c r="E3461" s="112">
        <v>1.1307975941438619E-3</v>
      </c>
    </row>
    <row r="3462" spans="2:5" x14ac:dyDescent="0.35">
      <c r="B3462" s="45" t="s">
        <v>2840</v>
      </c>
      <c r="C3462" s="146">
        <v>86.0330810546875</v>
      </c>
      <c r="D3462" s="112">
        <f t="shared" si="56"/>
        <v>-0.18531591299153674</v>
      </c>
      <c r="E3462" s="112">
        <v>1.1134601907353222E-3</v>
      </c>
    </row>
    <row r="3463" spans="2:5" x14ac:dyDescent="0.35">
      <c r="B3463" s="45" t="s">
        <v>2267</v>
      </c>
      <c r="C3463" s="146">
        <v>105.6029968261719</v>
      </c>
      <c r="D3463" s="112">
        <f t="shared" si="56"/>
        <v>1.4096940702943708</v>
      </c>
      <c r="E3463" s="112">
        <v>1.1103521679501284E-3</v>
      </c>
    </row>
    <row r="3464" spans="2:5" x14ac:dyDescent="0.35">
      <c r="B3464" s="45" t="s">
        <v>666</v>
      </c>
      <c r="C3464" s="146">
        <v>43.824234008789063</v>
      </c>
      <c r="D3464" s="112">
        <f t="shared" si="56"/>
        <v>-0.65237700603400317</v>
      </c>
      <c r="E3464" s="112">
        <v>1.1097531485487592E-3</v>
      </c>
    </row>
    <row r="3465" spans="2:5" x14ac:dyDescent="0.35">
      <c r="B3465" s="45" t="s">
        <v>1785</v>
      </c>
      <c r="C3465" s="146">
        <v>126.0682830810547</v>
      </c>
      <c r="D3465" s="112">
        <f t="shared" ref="D3465:D3528" si="57">(C3465-C3466)/C3466</f>
        <v>0.19247205030083481</v>
      </c>
      <c r="E3465" s="112">
        <v>1.1095555549630548E-3</v>
      </c>
    </row>
    <row r="3466" spans="2:5" x14ac:dyDescent="0.35">
      <c r="B3466" s="45" t="s">
        <v>2268</v>
      </c>
      <c r="C3466" s="146">
        <v>105.72011566162109</v>
      </c>
      <c r="D3466" s="112">
        <f t="shared" si="57"/>
        <v>-0.85079450587456484</v>
      </c>
      <c r="E3466" s="112">
        <v>1.1090484074232675E-3</v>
      </c>
    </row>
    <row r="3467" spans="2:5" x14ac:dyDescent="0.35">
      <c r="B3467" s="45" t="s">
        <v>5731</v>
      </c>
      <c r="C3467" s="146">
        <v>708.55377197265625</v>
      </c>
      <c r="D3467" s="112">
        <f t="shared" si="57"/>
        <v>3.1642137063506981</v>
      </c>
      <c r="E3467" s="112">
        <v>1.1029517973845642E-3</v>
      </c>
    </row>
    <row r="3468" spans="2:5" x14ac:dyDescent="0.35">
      <c r="B3468" s="45" t="s">
        <v>4070</v>
      </c>
      <c r="C3468" s="146">
        <v>170.153076171875</v>
      </c>
      <c r="D3468" s="112">
        <f t="shared" si="57"/>
        <v>-0.30972220519919225</v>
      </c>
      <c r="E3468" s="112">
        <v>1.0955252600581976E-3</v>
      </c>
    </row>
    <row r="3469" spans="2:5" x14ac:dyDescent="0.35">
      <c r="B3469" s="45" t="s">
        <v>4431</v>
      </c>
      <c r="C3469" s="146">
        <v>246.4994201660156</v>
      </c>
      <c r="D3469" s="112">
        <f t="shared" si="57"/>
        <v>0.6070832854578363</v>
      </c>
      <c r="E3469" s="112">
        <v>1.0946945826899861E-3</v>
      </c>
    </row>
    <row r="3470" spans="2:5" x14ac:dyDescent="0.35">
      <c r="B3470" s="45" t="s">
        <v>3166</v>
      </c>
      <c r="C3470" s="146">
        <v>153.38310241699219</v>
      </c>
      <c r="D3470" s="112">
        <f t="shared" si="57"/>
        <v>0.11230438903739831</v>
      </c>
      <c r="E3470" s="112">
        <v>1.084927819037147E-3</v>
      </c>
    </row>
    <row r="3471" spans="2:5" x14ac:dyDescent="0.35">
      <c r="B3471" s="45" t="s">
        <v>1463</v>
      </c>
      <c r="C3471" s="146">
        <v>137.8966979980469</v>
      </c>
      <c r="D3471" s="112">
        <f t="shared" si="57"/>
        <v>-0.93284276208123096</v>
      </c>
      <c r="E3471" s="112">
        <v>1.0817028495254408E-3</v>
      </c>
    </row>
    <row r="3472" spans="2:5" x14ac:dyDescent="0.35">
      <c r="B3472" s="45" t="s">
        <v>6752</v>
      </c>
      <c r="C3472" s="146">
        <v>2053.3408203125</v>
      </c>
      <c r="D3472" s="112">
        <f t="shared" si="57"/>
        <v>2.0638092669454926E-2</v>
      </c>
      <c r="E3472" s="112">
        <v>1.0758863505028005E-3</v>
      </c>
    </row>
    <row r="3473" spans="2:5" x14ac:dyDescent="0.35">
      <c r="B3473" s="45" t="s">
        <v>6698</v>
      </c>
      <c r="C3473" s="146">
        <v>2011.820678710938</v>
      </c>
      <c r="D3473" s="112">
        <f t="shared" si="57"/>
        <v>10.827988281698554</v>
      </c>
      <c r="E3473" s="112">
        <v>1.0751901794642336E-3</v>
      </c>
    </row>
    <row r="3474" spans="2:5" x14ac:dyDescent="0.35">
      <c r="B3474" s="45" t="s">
        <v>3746</v>
      </c>
      <c r="C3474" s="146">
        <v>170.08984375</v>
      </c>
      <c r="D3474" s="112">
        <f t="shared" si="57"/>
        <v>-7.4073520012208297E-3</v>
      </c>
      <c r="E3474" s="112">
        <v>1.0671635926853089E-3</v>
      </c>
    </row>
    <row r="3475" spans="2:5" x14ac:dyDescent="0.35">
      <c r="B3475" s="45" t="s">
        <v>3749</v>
      </c>
      <c r="C3475" s="146">
        <v>171.3591613769531</v>
      </c>
      <c r="D3475" s="112">
        <f t="shared" si="57"/>
        <v>0.48235030434515186</v>
      </c>
      <c r="E3475" s="112">
        <v>1.0590718943210332E-3</v>
      </c>
    </row>
    <row r="3476" spans="2:5" x14ac:dyDescent="0.35">
      <c r="B3476" s="45" t="s">
        <v>2463</v>
      </c>
      <c r="C3476" s="146">
        <v>115.5996398925781</v>
      </c>
      <c r="D3476" s="112">
        <f t="shared" si="57"/>
        <v>-0.95289665321764749</v>
      </c>
      <c r="E3476" s="112">
        <v>1.058083184034967E-3</v>
      </c>
    </row>
    <row r="3477" spans="2:5" x14ac:dyDescent="0.35">
      <c r="B3477" s="45" t="s">
        <v>6924</v>
      </c>
      <c r="C3477" s="146">
        <v>2454.17041015625</v>
      </c>
      <c r="D3477" s="112">
        <f t="shared" si="57"/>
        <v>13.486248258644766</v>
      </c>
      <c r="E3477" s="112">
        <v>1.0579926143670696E-3</v>
      </c>
    </row>
    <row r="3478" spans="2:5" x14ac:dyDescent="0.35">
      <c r="B3478" s="45" t="s">
        <v>3629</v>
      </c>
      <c r="C3478" s="146">
        <v>169.41380310058591</v>
      </c>
      <c r="D3478" s="112">
        <f t="shared" si="57"/>
        <v>0.27016880208998328</v>
      </c>
      <c r="E3478" s="112">
        <v>1.055360392274552E-3</v>
      </c>
    </row>
    <row r="3479" spans="2:5" x14ac:dyDescent="0.35">
      <c r="B3479" s="45" t="s">
        <v>1351</v>
      </c>
      <c r="C3479" s="146">
        <v>133.37896728515619</v>
      </c>
      <c r="D3479" s="112">
        <f t="shared" si="57"/>
        <v>-0.93318646845605246</v>
      </c>
      <c r="E3479" s="112">
        <v>1.05154157001895E-3</v>
      </c>
    </row>
    <row r="3480" spans="2:5" x14ac:dyDescent="0.35">
      <c r="B3480" s="45" t="s">
        <v>7042</v>
      </c>
      <c r="C3480" s="146">
        <v>1996.286743164062</v>
      </c>
      <c r="D3480" s="112">
        <f t="shared" si="57"/>
        <v>13.645575536318724</v>
      </c>
      <c r="E3480" s="112">
        <v>1.0513941102708953E-3</v>
      </c>
    </row>
    <row r="3481" spans="2:5" x14ac:dyDescent="0.35">
      <c r="B3481" s="45" t="s">
        <v>2051</v>
      </c>
      <c r="C3481" s="146">
        <v>136.30647277832031</v>
      </c>
      <c r="D3481" s="112">
        <f t="shared" si="57"/>
        <v>-0.94074876920611539</v>
      </c>
      <c r="E3481" s="112">
        <v>1.0489015613729001E-3</v>
      </c>
    </row>
    <row r="3482" spans="2:5" x14ac:dyDescent="0.35">
      <c r="B3482" s="45" t="s">
        <v>7732</v>
      </c>
      <c r="C3482" s="146">
        <v>2300.4833984375</v>
      </c>
      <c r="D3482" s="112">
        <f t="shared" si="57"/>
        <v>12.215155464110691</v>
      </c>
      <c r="E3482" s="112">
        <v>1.0467519826723398E-3</v>
      </c>
    </row>
    <row r="3483" spans="2:5" x14ac:dyDescent="0.35">
      <c r="B3483" s="45" t="s">
        <v>3829</v>
      </c>
      <c r="C3483" s="146">
        <v>174.07917785644531</v>
      </c>
      <c r="D3483" s="112">
        <f t="shared" si="57"/>
        <v>1.0265404439791197</v>
      </c>
      <c r="E3483" s="112">
        <v>1.0426821403283501E-3</v>
      </c>
    </row>
    <row r="3484" spans="2:5" x14ac:dyDescent="0.35">
      <c r="B3484" s="45" t="s">
        <v>2331</v>
      </c>
      <c r="C3484" s="146">
        <v>85.899681091308594</v>
      </c>
      <c r="D3484" s="112">
        <f t="shared" si="57"/>
        <v>-0.88503413612331072</v>
      </c>
      <c r="E3484" s="112">
        <v>1.0413137125598953E-3</v>
      </c>
    </row>
    <row r="3485" spans="2:5" x14ac:dyDescent="0.35">
      <c r="B3485" s="45" t="s">
        <v>5681</v>
      </c>
      <c r="C3485" s="146">
        <v>747.175537109375</v>
      </c>
      <c r="D3485" s="112">
        <f t="shared" si="57"/>
        <v>5.910710417233247</v>
      </c>
      <c r="E3485" s="112">
        <v>1.0371213899765322E-3</v>
      </c>
    </row>
    <row r="3486" spans="2:5" x14ac:dyDescent="0.35">
      <c r="B3486" s="45" t="s">
        <v>1727</v>
      </c>
      <c r="C3486" s="146">
        <v>108.1184844970703</v>
      </c>
      <c r="D3486" s="112">
        <f t="shared" si="57"/>
        <v>-0.74115069011597279</v>
      </c>
      <c r="E3486" s="112">
        <v>1.0354145981453799E-3</v>
      </c>
    </row>
    <row r="3487" spans="2:5" x14ac:dyDescent="0.35">
      <c r="B3487" s="45" t="s">
        <v>4691</v>
      </c>
      <c r="C3487" s="146">
        <v>417.68890380859381</v>
      </c>
      <c r="D3487" s="112">
        <f t="shared" si="57"/>
        <v>-0.46279856418995158</v>
      </c>
      <c r="E3487" s="112">
        <v>1.0339587087929102E-3</v>
      </c>
    </row>
    <row r="3488" spans="2:5" x14ac:dyDescent="0.35">
      <c r="B3488" s="45" t="s">
        <v>5394</v>
      </c>
      <c r="C3488" s="146">
        <v>777.52752685546875</v>
      </c>
      <c r="D3488" s="112">
        <f t="shared" si="57"/>
        <v>6.0074203148316982</v>
      </c>
      <c r="E3488" s="112">
        <v>1.0317556796264242E-3</v>
      </c>
    </row>
    <row r="3489" spans="2:5" x14ac:dyDescent="0.35">
      <c r="B3489" s="45" t="s">
        <v>1928</v>
      </c>
      <c r="C3489" s="146">
        <v>110.95774078369141</v>
      </c>
      <c r="D3489" s="112">
        <f t="shared" si="57"/>
        <v>-0.76511245825517993</v>
      </c>
      <c r="E3489" s="112">
        <v>1.0301830486671589E-3</v>
      </c>
    </row>
    <row r="3490" spans="2:5" x14ac:dyDescent="0.35">
      <c r="B3490" s="45" t="s">
        <v>4879</v>
      </c>
      <c r="C3490" s="146">
        <v>472.38665771484381</v>
      </c>
      <c r="D3490" s="112">
        <f t="shared" si="57"/>
        <v>-1.0189123504333267E-3</v>
      </c>
      <c r="E3490" s="112">
        <v>1.0206692804544685E-3</v>
      </c>
    </row>
    <row r="3491" spans="2:5" x14ac:dyDescent="0.35">
      <c r="B3491" s="45" t="s">
        <v>4880</v>
      </c>
      <c r="C3491" s="146">
        <v>472.86846923828119</v>
      </c>
      <c r="D3491" s="112">
        <f t="shared" si="57"/>
        <v>5.5922888073495187</v>
      </c>
      <c r="E3491" s="112">
        <v>1.019951591706961E-3</v>
      </c>
    </row>
    <row r="3492" spans="2:5" x14ac:dyDescent="0.35">
      <c r="B3492" s="45" t="s">
        <v>966</v>
      </c>
      <c r="C3492" s="146">
        <v>71.730545043945313</v>
      </c>
      <c r="D3492" s="112">
        <f t="shared" si="57"/>
        <v>-0.96974671233912046</v>
      </c>
      <c r="E3492" s="112">
        <v>1.0168951956998887E-3</v>
      </c>
    </row>
    <row r="3493" spans="2:5" x14ac:dyDescent="0.35">
      <c r="B3493" s="45" t="s">
        <v>7989</v>
      </c>
      <c r="C3493" s="146">
        <v>2371</v>
      </c>
      <c r="D3493" s="112">
        <f t="shared" si="57"/>
        <v>23.462048612278153</v>
      </c>
      <c r="E3493" s="112">
        <v>1.0132155048565286E-3</v>
      </c>
    </row>
    <row r="3494" spans="2:5" x14ac:dyDescent="0.35">
      <c r="B3494" s="45" t="s">
        <v>2898</v>
      </c>
      <c r="C3494" s="146">
        <v>96.925651550292969</v>
      </c>
      <c r="D3494" s="112">
        <f t="shared" si="57"/>
        <v>-0.33458367164836089</v>
      </c>
      <c r="E3494" s="112">
        <v>1.0052412322880207E-3</v>
      </c>
    </row>
    <row r="3495" spans="2:5" x14ac:dyDescent="0.35">
      <c r="B3495" s="45" t="s">
        <v>1394</v>
      </c>
      <c r="C3495" s="146">
        <v>145.66166687011719</v>
      </c>
      <c r="D3495" s="112">
        <f t="shared" si="57"/>
        <v>-0.92895247505216061</v>
      </c>
      <c r="E3495" s="112">
        <v>1.0048760027267581E-3</v>
      </c>
    </row>
    <row r="3496" spans="2:5" x14ac:dyDescent="0.35">
      <c r="B3496" s="45" t="s">
        <v>7086</v>
      </c>
      <c r="C3496" s="146">
        <v>2050.200439453125</v>
      </c>
      <c r="D3496" s="112">
        <f t="shared" si="57"/>
        <v>1.4756192238533345</v>
      </c>
      <c r="E3496" s="112">
        <v>1.0011655431218772E-3</v>
      </c>
    </row>
    <row r="3497" spans="2:5" x14ac:dyDescent="0.35">
      <c r="B3497" s="45" t="s">
        <v>5826</v>
      </c>
      <c r="C3497" s="146">
        <v>828.1566162109375</v>
      </c>
      <c r="D3497" s="112">
        <f t="shared" si="57"/>
        <v>-0.21555820315110635</v>
      </c>
      <c r="E3497" s="112">
        <v>9.9586728723877107E-4</v>
      </c>
    </row>
    <row r="3498" spans="2:5" x14ac:dyDescent="0.35">
      <c r="B3498" s="45" t="s">
        <v>5910</v>
      </c>
      <c r="C3498" s="146">
        <v>1055.727294921875</v>
      </c>
      <c r="D3498" s="112">
        <f t="shared" si="57"/>
        <v>8.3835668031178834</v>
      </c>
      <c r="E3498" s="112">
        <v>9.9584324566193605E-4</v>
      </c>
    </row>
    <row r="3499" spans="2:5" x14ac:dyDescent="0.35">
      <c r="B3499" s="45" t="s">
        <v>1754</v>
      </c>
      <c r="C3499" s="146">
        <v>112.5081024169922</v>
      </c>
      <c r="D3499" s="112">
        <f t="shared" si="57"/>
        <v>-0.20190393597506812</v>
      </c>
      <c r="E3499" s="112">
        <v>9.9518049177471494E-4</v>
      </c>
    </row>
    <row r="3500" spans="2:5" x14ac:dyDescent="0.35">
      <c r="B3500" s="45" t="s">
        <v>1656</v>
      </c>
      <c r="C3500" s="146">
        <v>140.97062683105469</v>
      </c>
      <c r="D3500" s="112">
        <f t="shared" si="57"/>
        <v>-0.22951914640940191</v>
      </c>
      <c r="E3500" s="112">
        <v>9.9290458938853968E-4</v>
      </c>
    </row>
    <row r="3501" spans="2:5" x14ac:dyDescent="0.35">
      <c r="B3501" s="45" t="s">
        <v>3875</v>
      </c>
      <c r="C3501" s="146">
        <v>182.9644775390625</v>
      </c>
      <c r="D3501" s="112">
        <f t="shared" si="57"/>
        <v>-0.82128637396611259</v>
      </c>
      <c r="E3501" s="112">
        <v>9.9191259815803587E-4</v>
      </c>
    </row>
    <row r="3502" spans="2:5" x14ac:dyDescent="0.35">
      <c r="B3502" s="45" t="s">
        <v>5888</v>
      </c>
      <c r="C3502" s="146">
        <v>1023.785827636719</v>
      </c>
      <c r="D3502" s="112">
        <f t="shared" si="57"/>
        <v>-8.1494702649660619E-2</v>
      </c>
      <c r="E3502" s="112">
        <v>9.8399388251744309E-4</v>
      </c>
    </row>
    <row r="3503" spans="2:5" x14ac:dyDescent="0.35">
      <c r="B3503" s="45" t="s">
        <v>5944</v>
      </c>
      <c r="C3503" s="146">
        <v>1114.62158203125</v>
      </c>
      <c r="D3503" s="112">
        <f t="shared" si="57"/>
        <v>-0.23852245846619213</v>
      </c>
      <c r="E3503" s="112">
        <v>9.8212885061366661E-4</v>
      </c>
    </row>
    <row r="3504" spans="2:5" x14ac:dyDescent="0.35">
      <c r="B3504" s="45" t="s">
        <v>6198</v>
      </c>
      <c r="C3504" s="146">
        <v>1463.761596679688</v>
      </c>
      <c r="D3504" s="112">
        <f t="shared" si="57"/>
        <v>9.5847160001769875</v>
      </c>
      <c r="E3504" s="112">
        <v>9.7650665886948233E-4</v>
      </c>
    </row>
    <row r="3505" spans="2:5" x14ac:dyDescent="0.35">
      <c r="B3505" s="45" t="s">
        <v>3339</v>
      </c>
      <c r="C3505" s="146">
        <v>138.29011535644531</v>
      </c>
      <c r="D3505" s="112">
        <f t="shared" si="57"/>
        <v>-0.2644359515372412</v>
      </c>
      <c r="E3505" s="112">
        <v>9.7557495194508959E-4</v>
      </c>
    </row>
    <row r="3506" spans="2:5" x14ac:dyDescent="0.35">
      <c r="B3506" s="45" t="s">
        <v>3800</v>
      </c>
      <c r="C3506" s="146">
        <v>188.00553894042969</v>
      </c>
      <c r="D3506" s="112">
        <f t="shared" si="57"/>
        <v>-0.59091919323920561</v>
      </c>
      <c r="E3506" s="112">
        <v>9.6569699975045348E-4</v>
      </c>
    </row>
    <row r="3507" spans="2:5" x14ac:dyDescent="0.35">
      <c r="B3507" s="45" t="s">
        <v>4841</v>
      </c>
      <c r="C3507" s="146">
        <v>459.5804443359375</v>
      </c>
      <c r="D3507" s="112">
        <f t="shared" si="57"/>
        <v>-0.80027128935494052</v>
      </c>
      <c r="E3507" s="112">
        <v>9.6184389016435356E-4</v>
      </c>
    </row>
    <row r="3508" spans="2:5" x14ac:dyDescent="0.35">
      <c r="B3508" s="45" t="s">
        <v>7715</v>
      </c>
      <c r="C3508" s="146">
        <v>2301.0234375</v>
      </c>
      <c r="D3508" s="112">
        <f t="shared" si="57"/>
        <v>11.112950305133349</v>
      </c>
      <c r="E3508" s="112">
        <v>9.6102960691244626E-4</v>
      </c>
    </row>
    <row r="3509" spans="2:5" x14ac:dyDescent="0.35">
      <c r="B3509" s="45" t="s">
        <v>3793</v>
      </c>
      <c r="C3509" s="146">
        <v>189.96391296386719</v>
      </c>
      <c r="D3509" s="112">
        <f t="shared" si="57"/>
        <v>0.56518359372004245</v>
      </c>
      <c r="E3509" s="112">
        <v>9.555709747626458E-4</v>
      </c>
    </row>
    <row r="3510" spans="2:5" x14ac:dyDescent="0.35">
      <c r="B3510" s="45" t="s">
        <v>2093</v>
      </c>
      <c r="C3510" s="146">
        <v>121.3684539794922</v>
      </c>
      <c r="D3510" s="112">
        <f t="shared" si="57"/>
        <v>0.38937875019891321</v>
      </c>
      <c r="E3510" s="112">
        <v>9.5180992694892687E-4</v>
      </c>
    </row>
    <row r="3511" spans="2:5" x14ac:dyDescent="0.35">
      <c r="B3511" s="45" t="s">
        <v>1167</v>
      </c>
      <c r="C3511" s="146">
        <v>87.354476928710938</v>
      </c>
      <c r="D3511" s="112">
        <f t="shared" si="57"/>
        <v>-0.55587663361792572</v>
      </c>
      <c r="E3511" s="112">
        <v>9.392444187778248E-4</v>
      </c>
    </row>
    <row r="3512" spans="2:5" x14ac:dyDescent="0.35">
      <c r="B3512" s="45" t="s">
        <v>3905</v>
      </c>
      <c r="C3512" s="146">
        <v>196.6896667480469</v>
      </c>
      <c r="D3512" s="112">
        <f t="shared" si="57"/>
        <v>-1.2943962586642183E-2</v>
      </c>
      <c r="E3512" s="112">
        <v>9.3732167030113856E-4</v>
      </c>
    </row>
    <row r="3513" spans="2:5" x14ac:dyDescent="0.35">
      <c r="B3513" s="45" t="s">
        <v>4143</v>
      </c>
      <c r="C3513" s="146">
        <v>199.26899719238281</v>
      </c>
      <c r="D3513" s="112">
        <f t="shared" si="57"/>
        <v>-0.57995038385800246</v>
      </c>
      <c r="E3513" s="112">
        <v>9.3522763043501426E-4</v>
      </c>
    </row>
    <row r="3514" spans="2:5" x14ac:dyDescent="0.35">
      <c r="B3514" s="45" t="s">
        <v>4865</v>
      </c>
      <c r="C3514" s="146">
        <v>474.39395141601563</v>
      </c>
      <c r="D3514" s="112">
        <f t="shared" si="57"/>
        <v>2.1642673171776292</v>
      </c>
      <c r="E3514" s="112">
        <v>9.3184565128071788E-4</v>
      </c>
    </row>
    <row r="3515" spans="2:5" x14ac:dyDescent="0.35">
      <c r="B3515" s="45" t="s">
        <v>3482</v>
      </c>
      <c r="C3515" s="146">
        <v>149.9222106933594</v>
      </c>
      <c r="D3515" s="112">
        <f t="shared" si="57"/>
        <v>-0.93375098753507679</v>
      </c>
      <c r="E3515" s="112">
        <v>9.266309203372462E-4</v>
      </c>
    </row>
    <row r="3516" spans="2:5" x14ac:dyDescent="0.35">
      <c r="B3516" s="45" t="s">
        <v>7837</v>
      </c>
      <c r="C3516" s="146">
        <v>2263.010498046875</v>
      </c>
      <c r="D3516" s="112">
        <f t="shared" si="57"/>
        <v>1.0672178182381808</v>
      </c>
      <c r="E3516" s="112">
        <v>9.2163102018884854E-4</v>
      </c>
    </row>
    <row r="3517" spans="2:5" x14ac:dyDescent="0.35">
      <c r="B3517" s="45" t="s">
        <v>5915</v>
      </c>
      <c r="C3517" s="146">
        <v>1094.713134765625</v>
      </c>
      <c r="D3517" s="112">
        <f t="shared" si="57"/>
        <v>11.251801657183062</v>
      </c>
      <c r="E3517" s="112">
        <v>9.2023735315447525E-4</v>
      </c>
    </row>
    <row r="3518" spans="2:5" x14ac:dyDescent="0.35">
      <c r="B3518" s="45" t="s">
        <v>1180</v>
      </c>
      <c r="C3518" s="146">
        <v>89.3511962890625</v>
      </c>
      <c r="D3518" s="112">
        <f t="shared" si="57"/>
        <v>1.3318007262337641</v>
      </c>
      <c r="E3518" s="112">
        <v>9.1789380122556769E-4</v>
      </c>
    </row>
    <row r="3519" spans="2:5" x14ac:dyDescent="0.35">
      <c r="B3519" s="45" t="s">
        <v>477</v>
      </c>
      <c r="C3519" s="146">
        <v>38.318538665771477</v>
      </c>
      <c r="D3519" s="112">
        <f t="shared" si="57"/>
        <v>-0.73635247292284611</v>
      </c>
      <c r="E3519" s="112">
        <v>9.1652096295047932E-4</v>
      </c>
    </row>
    <row r="3520" spans="2:5" x14ac:dyDescent="0.35">
      <c r="B3520" s="45" t="s">
        <v>3148</v>
      </c>
      <c r="C3520" s="146">
        <v>145.34002685546881</v>
      </c>
      <c r="D3520" s="112">
        <f t="shared" si="57"/>
        <v>-0.92260816343536989</v>
      </c>
      <c r="E3520" s="112">
        <v>9.1569298539720726E-4</v>
      </c>
    </row>
    <row r="3521" spans="2:5" x14ac:dyDescent="0.35">
      <c r="B3521" s="45" t="s">
        <v>6591</v>
      </c>
      <c r="C3521" s="146">
        <v>1877.976196289062</v>
      </c>
      <c r="D3521" s="112">
        <f t="shared" si="57"/>
        <v>2.8493867162290445</v>
      </c>
      <c r="E3521" s="112">
        <v>9.148801661170823E-4</v>
      </c>
    </row>
    <row r="3522" spans="2:5" x14ac:dyDescent="0.35">
      <c r="B3522" s="45" t="s">
        <v>4891</v>
      </c>
      <c r="C3522" s="146">
        <v>487.86373901367188</v>
      </c>
      <c r="D3522" s="112">
        <f t="shared" si="57"/>
        <v>2.8904021646713827</v>
      </c>
      <c r="E3522" s="112">
        <v>9.1474243614130457E-4</v>
      </c>
    </row>
    <row r="3523" spans="2:5" x14ac:dyDescent="0.35">
      <c r="B3523" s="45" t="s">
        <v>1917</v>
      </c>
      <c r="C3523" s="146">
        <v>125.40187835693359</v>
      </c>
      <c r="D3523" s="112">
        <f t="shared" si="57"/>
        <v>-1.1371959141895482E-3</v>
      </c>
      <c r="E3523" s="112">
        <v>9.111107958106276E-4</v>
      </c>
    </row>
    <row r="3524" spans="2:5" x14ac:dyDescent="0.35">
      <c r="B3524" s="45" t="s">
        <v>1914</v>
      </c>
      <c r="C3524" s="146">
        <v>125.5446472167969</v>
      </c>
      <c r="D3524" s="112">
        <f t="shared" si="57"/>
        <v>-0.94548001371929724</v>
      </c>
      <c r="E3524" s="112">
        <v>9.1031726557881914E-4</v>
      </c>
    </row>
    <row r="3525" spans="2:5" x14ac:dyDescent="0.35">
      <c r="B3525" s="45" t="s">
        <v>6885</v>
      </c>
      <c r="C3525" s="146">
        <v>2302.72705078125</v>
      </c>
      <c r="D3525" s="112">
        <f t="shared" si="57"/>
        <v>0.45753558104928876</v>
      </c>
      <c r="E3525" s="112">
        <v>9.0593311376013395E-4</v>
      </c>
    </row>
    <row r="3526" spans="2:5" x14ac:dyDescent="0.35">
      <c r="B3526" s="45" t="s">
        <v>6274</v>
      </c>
      <c r="C3526" s="146">
        <v>1579.877075195312</v>
      </c>
      <c r="D3526" s="112">
        <f t="shared" si="57"/>
        <v>2.1927160596613593</v>
      </c>
      <c r="E3526" s="112">
        <v>9.044396657924349E-4</v>
      </c>
    </row>
    <row r="3527" spans="2:5" x14ac:dyDescent="0.35">
      <c r="B3527" s="45" t="s">
        <v>4950</v>
      </c>
      <c r="C3527" s="146">
        <v>494.83795166015619</v>
      </c>
      <c r="D3527" s="112">
        <f t="shared" si="57"/>
        <v>0.63122865500205816</v>
      </c>
      <c r="E3527" s="112">
        <v>9.0220919031169561E-4</v>
      </c>
    </row>
    <row r="3528" spans="2:5" x14ac:dyDescent="0.35">
      <c r="B3528" s="45" t="s">
        <v>4484</v>
      </c>
      <c r="C3528" s="146">
        <v>303.3529052734375</v>
      </c>
      <c r="D3528" s="112">
        <f t="shared" si="57"/>
        <v>-0.72119625459424774</v>
      </c>
      <c r="E3528" s="112">
        <v>8.9776296318970473E-4</v>
      </c>
    </row>
    <row r="3529" spans="2:5" x14ac:dyDescent="0.35">
      <c r="B3529" s="45" t="s">
        <v>5953</v>
      </c>
      <c r="C3529" s="146">
        <v>1088.0517578125</v>
      </c>
      <c r="D3529" s="112">
        <f t="shared" ref="D3529:D3592" si="58">(C3529-C3530)/C3530</f>
        <v>-4.2722148076267475E-3</v>
      </c>
      <c r="E3529" s="112">
        <v>8.9125869151234383E-4</v>
      </c>
    </row>
    <row r="3530" spans="2:5" x14ac:dyDescent="0.35">
      <c r="B3530" s="45" t="s">
        <v>5951</v>
      </c>
      <c r="C3530" s="146">
        <v>1092.720092773438</v>
      </c>
      <c r="D3530" s="112">
        <f t="shared" si="58"/>
        <v>2.0103190515552405</v>
      </c>
      <c r="E3530" s="112">
        <v>8.874476638450361E-4</v>
      </c>
    </row>
    <row r="3531" spans="2:5" x14ac:dyDescent="0.35">
      <c r="B3531" s="45" t="s">
        <v>4798</v>
      </c>
      <c r="C3531" s="146">
        <v>362.991455078125</v>
      </c>
      <c r="D3531" s="112">
        <f t="shared" si="58"/>
        <v>-0.83341603823823651</v>
      </c>
      <c r="E3531" s="112">
        <v>8.8539346491757866E-4</v>
      </c>
    </row>
    <row r="3532" spans="2:5" x14ac:dyDescent="0.35">
      <c r="B3532" s="45" t="s">
        <v>7535</v>
      </c>
      <c r="C3532" s="146">
        <v>2179.030029296875</v>
      </c>
      <c r="D3532" s="112">
        <f t="shared" si="58"/>
        <v>-8.8143294085276009E-4</v>
      </c>
      <c r="E3532" s="112">
        <v>8.8298953297434363E-4</v>
      </c>
    </row>
    <row r="3533" spans="2:5" x14ac:dyDescent="0.35">
      <c r="B3533" s="45" t="s">
        <v>7536</v>
      </c>
      <c r="C3533" s="146">
        <v>2180.952392578125</v>
      </c>
      <c r="D3533" s="112">
        <f t="shared" si="58"/>
        <v>49.639090330228179</v>
      </c>
      <c r="E3533" s="112">
        <v>8.822105502925558E-4</v>
      </c>
    </row>
    <row r="3534" spans="2:5" x14ac:dyDescent="0.35">
      <c r="B3534" s="45" t="s">
        <v>669</v>
      </c>
      <c r="C3534" s="146">
        <v>43.068553924560547</v>
      </c>
      <c r="D3534" s="112">
        <f t="shared" si="58"/>
        <v>-0.90770160833307223</v>
      </c>
      <c r="E3534" s="112">
        <v>8.7781656825139062E-4</v>
      </c>
    </row>
    <row r="3535" spans="2:5" x14ac:dyDescent="0.35">
      <c r="B3535" s="45" t="s">
        <v>5030</v>
      </c>
      <c r="C3535" s="146">
        <v>466.62301635742188</v>
      </c>
      <c r="D3535" s="112">
        <f t="shared" si="58"/>
        <v>-0.66938844604491765</v>
      </c>
      <c r="E3535" s="112">
        <v>8.7766525854893944E-4</v>
      </c>
    </row>
    <row r="3536" spans="2:5" x14ac:dyDescent="0.35">
      <c r="B3536" s="45" t="s">
        <v>6106</v>
      </c>
      <c r="C3536" s="146">
        <v>1411.3935546875</v>
      </c>
      <c r="D3536" s="112">
        <f t="shared" si="58"/>
        <v>1.2260026472216206</v>
      </c>
      <c r="E3536" s="112">
        <v>8.7447803564290067E-4</v>
      </c>
    </row>
    <row r="3537" spans="2:5" x14ac:dyDescent="0.35">
      <c r="B3537" s="45" t="s">
        <v>5248</v>
      </c>
      <c r="C3537" s="146">
        <v>634.0484619140625</v>
      </c>
      <c r="D3537" s="112">
        <f t="shared" si="58"/>
        <v>-7.4288436511865896E-2</v>
      </c>
      <c r="E3537" s="112">
        <v>8.5641110276441878E-4</v>
      </c>
    </row>
    <row r="3538" spans="2:5" x14ac:dyDescent="0.35">
      <c r="B3538" s="45" t="s">
        <v>5357</v>
      </c>
      <c r="C3538" s="146">
        <v>684.930908203125</v>
      </c>
      <c r="D3538" s="112">
        <f t="shared" si="58"/>
        <v>6.3340021803836546</v>
      </c>
      <c r="E3538" s="112">
        <v>8.5388109201884287E-4</v>
      </c>
    </row>
    <row r="3539" spans="2:5" x14ac:dyDescent="0.35">
      <c r="B3539" s="45" t="s">
        <v>1226</v>
      </c>
      <c r="C3539" s="146">
        <v>93.391151428222656</v>
      </c>
      <c r="D3539" s="112">
        <f t="shared" si="58"/>
        <v>-0.87390034107680781</v>
      </c>
      <c r="E3539" s="112">
        <v>8.4893752398700246E-4</v>
      </c>
    </row>
    <row r="3540" spans="2:5" x14ac:dyDescent="0.35">
      <c r="B3540" s="45" t="s">
        <v>5289</v>
      </c>
      <c r="C3540" s="146">
        <v>740.61383056640625</v>
      </c>
      <c r="D3540" s="112">
        <f t="shared" si="58"/>
        <v>3.6029337013389009</v>
      </c>
      <c r="E3540" s="112">
        <v>8.4642346495017505E-4</v>
      </c>
    </row>
    <row r="3541" spans="2:5" x14ac:dyDescent="0.35">
      <c r="B3541" s="45" t="s">
        <v>3263</v>
      </c>
      <c r="C3541" s="146">
        <v>160.900390625</v>
      </c>
      <c r="D3541" s="112">
        <f t="shared" si="58"/>
        <v>-0.93158375599000798</v>
      </c>
      <c r="E3541" s="112">
        <v>8.3808389912714599E-4</v>
      </c>
    </row>
    <row r="3542" spans="2:5" x14ac:dyDescent="0.35">
      <c r="B3542" s="45" t="s">
        <v>7825</v>
      </c>
      <c r="C3542" s="146">
        <v>2351.786376953125</v>
      </c>
      <c r="D3542" s="112">
        <f t="shared" si="58"/>
        <v>9.2874179618605091</v>
      </c>
      <c r="E3542" s="112">
        <v>8.3564730301923949E-4</v>
      </c>
    </row>
    <row r="3543" spans="2:5" x14ac:dyDescent="0.35">
      <c r="B3543" s="45" t="s">
        <v>4280</v>
      </c>
      <c r="C3543" s="146">
        <v>228.6080322265625</v>
      </c>
      <c r="D3543" s="112">
        <f t="shared" si="58"/>
        <v>1.166590552358497</v>
      </c>
      <c r="E3543" s="112">
        <v>8.3449324242150752E-4</v>
      </c>
    </row>
    <row r="3544" spans="2:5" x14ac:dyDescent="0.35">
      <c r="B3544" s="45" t="s">
        <v>2247</v>
      </c>
      <c r="C3544" s="146">
        <v>105.5151062011719</v>
      </c>
      <c r="D3544" s="112">
        <f t="shared" si="58"/>
        <v>-0.95787233800939897</v>
      </c>
      <c r="E3544" s="112">
        <v>8.332995020253884E-4</v>
      </c>
    </row>
    <row r="3545" spans="2:5" x14ac:dyDescent="0.35">
      <c r="B3545" s="45" t="s">
        <v>6915</v>
      </c>
      <c r="C3545" s="146">
        <v>2504.6513671875</v>
      </c>
      <c r="D3545" s="112">
        <f t="shared" si="58"/>
        <v>28.300592036967569</v>
      </c>
      <c r="E3545" s="112">
        <v>8.3273856652679734E-4</v>
      </c>
    </row>
    <row r="3546" spans="2:5" x14ac:dyDescent="0.35">
      <c r="B3546" s="45" t="s">
        <v>1009</v>
      </c>
      <c r="C3546" s="146">
        <v>85.481254577636719</v>
      </c>
      <c r="D3546" s="112">
        <f t="shared" si="58"/>
        <v>-0.96937524343023718</v>
      </c>
      <c r="E3546" s="112">
        <v>8.2161671981985536E-4</v>
      </c>
    </row>
    <row r="3547" spans="2:5" x14ac:dyDescent="0.35">
      <c r="B3547" s="45" t="s">
        <v>7646</v>
      </c>
      <c r="C3547" s="146">
        <v>2791.246826171875</v>
      </c>
      <c r="D3547" s="112">
        <f t="shared" si="58"/>
        <v>34.11280632527906</v>
      </c>
      <c r="E3547" s="112">
        <v>8.1795559597090336E-4</v>
      </c>
    </row>
    <row r="3548" spans="2:5" x14ac:dyDescent="0.35">
      <c r="B3548" s="45" t="s">
        <v>2731</v>
      </c>
      <c r="C3548" s="146">
        <v>79.493698120117188</v>
      </c>
      <c r="D3548" s="112">
        <f t="shared" si="58"/>
        <v>-0.8022013264894835</v>
      </c>
      <c r="E3548" s="112">
        <v>8.0376293219787094E-4</v>
      </c>
    </row>
    <row r="3549" spans="2:5" x14ac:dyDescent="0.35">
      <c r="B3549" s="45" t="s">
        <v>4770</v>
      </c>
      <c r="C3549" s="146">
        <v>401.8919677734375</v>
      </c>
      <c r="D3549" s="112">
        <f t="shared" si="58"/>
        <v>1.2457992293215261</v>
      </c>
      <c r="E3549" s="112">
        <v>7.9962464303028286E-4</v>
      </c>
    </row>
    <row r="3550" spans="2:5" x14ac:dyDescent="0.35">
      <c r="B3550" s="45" t="s">
        <v>3610</v>
      </c>
      <c r="C3550" s="146">
        <v>178.9527587890625</v>
      </c>
      <c r="D3550" s="112">
        <f t="shared" si="58"/>
        <v>-0.25032827328189788</v>
      </c>
      <c r="E3550" s="112">
        <v>7.9933568181730517E-4</v>
      </c>
    </row>
    <row r="3551" spans="2:5" x14ac:dyDescent="0.35">
      <c r="B3551" s="45" t="s">
        <v>4267</v>
      </c>
      <c r="C3551" s="146">
        <v>238.7081604003906</v>
      </c>
      <c r="D3551" s="112">
        <f t="shared" si="58"/>
        <v>-0.62381457177610755</v>
      </c>
      <c r="E3551" s="112">
        <v>7.9858004624637643E-4</v>
      </c>
    </row>
    <row r="3552" spans="2:5" x14ac:dyDescent="0.35">
      <c r="B3552" s="45" t="s">
        <v>5249</v>
      </c>
      <c r="C3552" s="146">
        <v>634.5491943359375</v>
      </c>
      <c r="D3552" s="112">
        <f t="shared" si="58"/>
        <v>0.20861820144167578</v>
      </c>
      <c r="E3552" s="112">
        <v>7.8973840637258446E-4</v>
      </c>
    </row>
    <row r="3553" spans="2:5" x14ac:dyDescent="0.35">
      <c r="B3553" s="45" t="s">
        <v>5145</v>
      </c>
      <c r="C3553" s="146">
        <v>525.0203857421875</v>
      </c>
      <c r="D3553" s="112">
        <f t="shared" si="58"/>
        <v>12.890290568796583</v>
      </c>
      <c r="E3553" s="112">
        <v>7.8928232782441256E-4</v>
      </c>
    </row>
    <row r="3554" spans="2:5" x14ac:dyDescent="0.35">
      <c r="B3554" s="45" t="s">
        <v>487</v>
      </c>
      <c r="C3554" s="146">
        <v>37.797653198242188</v>
      </c>
      <c r="D3554" s="112">
        <f t="shared" si="58"/>
        <v>-0.5245574563905393</v>
      </c>
      <c r="E3554" s="112">
        <v>7.8590823407803548E-4</v>
      </c>
    </row>
    <row r="3555" spans="2:5" x14ac:dyDescent="0.35">
      <c r="B3555" s="45" t="s">
        <v>2651</v>
      </c>
      <c r="C3555" s="146">
        <v>79.49993896484375</v>
      </c>
      <c r="D3555" s="112">
        <f t="shared" si="58"/>
        <v>-0.7731260930327466</v>
      </c>
      <c r="E3555" s="112">
        <v>7.8543701050649254E-4</v>
      </c>
    </row>
    <row r="3556" spans="2:5" x14ac:dyDescent="0.35">
      <c r="B3556" s="45" t="s">
        <v>4650</v>
      </c>
      <c r="C3556" s="146">
        <v>350.41464233398438</v>
      </c>
      <c r="D3556" s="112">
        <f t="shared" si="58"/>
        <v>1.4633226790316354</v>
      </c>
      <c r="E3556" s="112">
        <v>7.8433676260229322E-4</v>
      </c>
    </row>
    <row r="3557" spans="2:5" x14ac:dyDescent="0.35">
      <c r="B3557" s="45" t="s">
        <v>1633</v>
      </c>
      <c r="C3557" s="146">
        <v>142.2528381347656</v>
      </c>
      <c r="D3557" s="112">
        <f t="shared" si="58"/>
        <v>-0.72723321778995131</v>
      </c>
      <c r="E3557" s="112">
        <v>7.8193116386398882E-4</v>
      </c>
    </row>
    <row r="3558" spans="2:5" x14ac:dyDescent="0.35">
      <c r="B3558" s="45" t="s">
        <v>4940</v>
      </c>
      <c r="C3558" s="146">
        <v>521.5181884765625</v>
      </c>
      <c r="D3558" s="112">
        <f t="shared" si="58"/>
        <v>2.8345729590828133</v>
      </c>
      <c r="E3558" s="112">
        <v>7.782936079548283E-4</v>
      </c>
    </row>
    <row r="3559" spans="2:5" x14ac:dyDescent="0.35">
      <c r="B3559" s="45" t="s">
        <v>3492</v>
      </c>
      <c r="C3559" s="146">
        <v>136.0042419433594</v>
      </c>
      <c r="D3559" s="112">
        <f t="shared" si="58"/>
        <v>-0.91241799210026298</v>
      </c>
      <c r="E3559" s="112">
        <v>7.7821815551202265E-4</v>
      </c>
    </row>
    <row r="3560" spans="2:5" x14ac:dyDescent="0.35">
      <c r="B3560" s="45" t="s">
        <v>6308</v>
      </c>
      <c r="C3560" s="146">
        <v>1552.878784179688</v>
      </c>
      <c r="D3560" s="112">
        <f t="shared" si="58"/>
        <v>-0.11329285993895089</v>
      </c>
      <c r="E3560" s="112">
        <v>7.7639495019977674E-4</v>
      </c>
    </row>
    <row r="3561" spans="2:5" x14ac:dyDescent="0.35">
      <c r="B3561" s="45" t="s">
        <v>6480</v>
      </c>
      <c r="C3561" s="146">
        <v>1751.287109375</v>
      </c>
      <c r="D3561" s="112">
        <f t="shared" si="58"/>
        <v>-0.20966880065260174</v>
      </c>
      <c r="E3561" s="112">
        <v>7.7458382860937645E-4</v>
      </c>
    </row>
    <row r="3562" spans="2:5" x14ac:dyDescent="0.35">
      <c r="B3562" s="45" t="s">
        <v>6881</v>
      </c>
      <c r="C3562" s="146">
        <v>2215.89013671875</v>
      </c>
      <c r="D3562" s="112">
        <f t="shared" si="58"/>
        <v>1.8462684044371036</v>
      </c>
      <c r="E3562" s="112">
        <v>7.7404279464291816E-4</v>
      </c>
    </row>
    <row r="3563" spans="2:5" x14ac:dyDescent="0.35">
      <c r="B3563" s="45" t="s">
        <v>5658</v>
      </c>
      <c r="C3563" s="146">
        <v>778.524658203125</v>
      </c>
      <c r="D3563" s="112">
        <f t="shared" si="58"/>
        <v>-0.6007001690380559</v>
      </c>
      <c r="E3563" s="112">
        <v>7.739211786700293E-4</v>
      </c>
    </row>
    <row r="3564" spans="2:5" x14ac:dyDescent="0.35">
      <c r="B3564" s="45" t="s">
        <v>6652</v>
      </c>
      <c r="C3564" s="146">
        <v>1949.724487304688</v>
      </c>
      <c r="D3564" s="112">
        <f t="shared" si="58"/>
        <v>3.1309028244976234</v>
      </c>
      <c r="E3564" s="112">
        <v>7.7381956019150454E-4</v>
      </c>
    </row>
    <row r="3565" spans="2:5" x14ac:dyDescent="0.35">
      <c r="B3565" s="45" t="s">
        <v>4883</v>
      </c>
      <c r="C3565" s="146">
        <v>471.98507690429688</v>
      </c>
      <c r="D3565" s="112">
        <f t="shared" si="58"/>
        <v>-0.76286307033583023</v>
      </c>
      <c r="E3565" s="112">
        <v>7.6568310930096527E-4</v>
      </c>
    </row>
    <row r="3566" spans="2:5" x14ac:dyDescent="0.35">
      <c r="B3566" s="45" t="s">
        <v>6685</v>
      </c>
      <c r="C3566" s="146">
        <v>1990.348266601562</v>
      </c>
      <c r="D3566" s="112">
        <f t="shared" si="58"/>
        <v>14.666624769523169</v>
      </c>
      <c r="E3566" s="112">
        <v>7.6317328606204278E-4</v>
      </c>
    </row>
    <row r="3567" spans="2:5" x14ac:dyDescent="0.35">
      <c r="B3567" s="45" t="s">
        <v>1509</v>
      </c>
      <c r="C3567" s="146">
        <v>127.04384613037109</v>
      </c>
      <c r="D3567" s="112">
        <f t="shared" si="58"/>
        <v>8.228022311029172E-2</v>
      </c>
      <c r="E3567" s="112">
        <v>7.3865958316305682E-4</v>
      </c>
    </row>
    <row r="3568" spans="2:5" x14ac:dyDescent="0.35">
      <c r="B3568" s="45" t="s">
        <v>2087</v>
      </c>
      <c r="C3568" s="146">
        <v>117.38535308837891</v>
      </c>
      <c r="D3568" s="112">
        <f t="shared" si="58"/>
        <v>0.3735817635113281</v>
      </c>
      <c r="E3568" s="112">
        <v>7.3790595234137478E-4</v>
      </c>
    </row>
    <row r="3569" spans="2:5" x14ac:dyDescent="0.35">
      <c r="B3569" s="45" t="s">
        <v>2628</v>
      </c>
      <c r="C3569" s="146">
        <v>85.459312438964844</v>
      </c>
      <c r="D3569" s="112">
        <f t="shared" si="58"/>
        <v>-0.96387999961717319</v>
      </c>
      <c r="E3569" s="112">
        <v>7.3071515920817242E-4</v>
      </c>
    </row>
    <row r="3570" spans="2:5" x14ac:dyDescent="0.35">
      <c r="B3570" s="45" t="s">
        <v>7300</v>
      </c>
      <c r="C3570" s="146">
        <v>2365.983154296875</v>
      </c>
      <c r="D3570" s="112">
        <f t="shared" si="58"/>
        <v>2.2718879213104746</v>
      </c>
      <c r="E3570" s="112">
        <v>7.2056339011341175E-4</v>
      </c>
    </row>
    <row r="3571" spans="2:5" x14ac:dyDescent="0.35">
      <c r="B3571" s="45" t="s">
        <v>5746</v>
      </c>
      <c r="C3571" s="146">
        <v>723.124755859375</v>
      </c>
      <c r="D3571" s="112">
        <f t="shared" si="58"/>
        <v>2.3843485168753937</v>
      </c>
      <c r="E3571" s="112">
        <v>7.2040663064661668E-4</v>
      </c>
    </row>
    <row r="3572" spans="2:5" x14ac:dyDescent="0.35">
      <c r="B3572" s="45" t="s">
        <v>4305</v>
      </c>
      <c r="C3572" s="146">
        <v>213.66734313964841</v>
      </c>
      <c r="D3572" s="112">
        <f t="shared" si="58"/>
        <v>1.3879249593262943</v>
      </c>
      <c r="E3572" s="112">
        <v>7.1407586312812257E-4</v>
      </c>
    </row>
    <row r="3573" spans="2:5" x14ac:dyDescent="0.35">
      <c r="B3573" s="45" t="s">
        <v>2793</v>
      </c>
      <c r="C3573" s="146">
        <v>89.478248596191406</v>
      </c>
      <c r="D3573" s="112">
        <f t="shared" si="58"/>
        <v>7.1383915342055325E-4</v>
      </c>
      <c r="E3573" s="112">
        <v>7.1383915342055325E-4</v>
      </c>
    </row>
    <row r="3574" spans="2:5" x14ac:dyDescent="0.35">
      <c r="B3574" s="45" t="s">
        <v>2792</v>
      </c>
      <c r="C3574" s="146">
        <v>89.414421081542969</v>
      </c>
      <c r="D3574" s="112">
        <f t="shared" si="58"/>
        <v>-0.96620516670676004</v>
      </c>
      <c r="E3574" s="112">
        <v>7.1366549888403309E-4</v>
      </c>
    </row>
    <row r="3575" spans="2:5" x14ac:dyDescent="0.35">
      <c r="B3575" s="45" t="s">
        <v>7885</v>
      </c>
      <c r="C3575" s="146">
        <v>2645.801513671875</v>
      </c>
      <c r="D3575" s="112">
        <f t="shared" si="58"/>
        <v>16.831515939436585</v>
      </c>
      <c r="E3575" s="112">
        <v>7.1314596822746803E-4</v>
      </c>
    </row>
    <row r="3576" spans="2:5" x14ac:dyDescent="0.35">
      <c r="B3576" s="45" t="s">
        <v>3505</v>
      </c>
      <c r="C3576" s="146">
        <v>148.37782287597659</v>
      </c>
      <c r="D3576" s="112">
        <f t="shared" si="58"/>
        <v>-0.9347719230338275</v>
      </c>
      <c r="E3576" s="112">
        <v>7.1306842740079019E-4</v>
      </c>
    </row>
    <row r="3577" spans="2:5" x14ac:dyDescent="0.35">
      <c r="B3577" s="45" t="s">
        <v>6930</v>
      </c>
      <c r="C3577" s="146">
        <v>2274.75390625</v>
      </c>
      <c r="D3577" s="112">
        <f t="shared" si="58"/>
        <v>26.100937254640325</v>
      </c>
      <c r="E3577" s="112">
        <v>7.1293903801990688E-4</v>
      </c>
    </row>
    <row r="3578" spans="2:5" x14ac:dyDescent="0.35">
      <c r="B3578" s="45" t="s">
        <v>1071</v>
      </c>
      <c r="C3578" s="146">
        <v>83.936355590820313</v>
      </c>
      <c r="D3578" s="112">
        <f t="shared" si="58"/>
        <v>-7.4473789544757141E-2</v>
      </c>
      <c r="E3578" s="112">
        <v>7.1194161769471906E-4</v>
      </c>
    </row>
    <row r="3579" spans="2:5" x14ac:dyDescent="0.35">
      <c r="B3579" s="45" t="s">
        <v>2796</v>
      </c>
      <c r="C3579" s="146">
        <v>90.690414428710938</v>
      </c>
      <c r="D3579" s="112">
        <f t="shared" si="58"/>
        <v>-0.92496448382673357</v>
      </c>
      <c r="E3579" s="112">
        <v>7.0378581204844266E-4</v>
      </c>
    </row>
    <row r="3580" spans="2:5" x14ac:dyDescent="0.35">
      <c r="B3580" s="45" t="s">
        <v>6013</v>
      </c>
      <c r="C3580" s="146">
        <v>1208.633178710938</v>
      </c>
      <c r="D3580" s="112">
        <f t="shared" si="58"/>
        <v>1.5670746880207509</v>
      </c>
      <c r="E3580" s="112">
        <v>6.9272424269114304E-4</v>
      </c>
    </row>
    <row r="3581" spans="2:5" x14ac:dyDescent="0.35">
      <c r="B3581" s="45" t="s">
        <v>4852</v>
      </c>
      <c r="C3581" s="146">
        <v>470.82119750976563</v>
      </c>
      <c r="D3581" s="112">
        <f t="shared" si="58"/>
        <v>-0.70466651919010093</v>
      </c>
      <c r="E3581" s="112">
        <v>6.829972409635671E-4</v>
      </c>
    </row>
    <row r="3582" spans="2:5" x14ac:dyDescent="0.35">
      <c r="B3582" s="45" t="s">
        <v>6243</v>
      </c>
      <c r="C3582" s="146">
        <v>1594.201904296875</v>
      </c>
      <c r="D3582" s="112">
        <f t="shared" si="58"/>
        <v>15.464211859908232</v>
      </c>
      <c r="E3582" s="112">
        <v>6.7198265993570418E-4</v>
      </c>
    </row>
    <row r="3583" spans="2:5" x14ac:dyDescent="0.35">
      <c r="B3583" s="45" t="s">
        <v>2897</v>
      </c>
      <c r="C3583" s="146">
        <v>96.828315734863281</v>
      </c>
      <c r="D3583" s="112">
        <f t="shared" si="58"/>
        <v>0.71178785155500279</v>
      </c>
      <c r="E3583" s="112">
        <v>6.705839386591917E-4</v>
      </c>
    </row>
    <row r="3584" spans="2:5" x14ac:dyDescent="0.35">
      <c r="B3584" s="45" t="s">
        <v>767</v>
      </c>
      <c r="C3584" s="146">
        <v>56.565605163574219</v>
      </c>
      <c r="D3584" s="112">
        <f t="shared" si="58"/>
        <v>-0.55916115501694708</v>
      </c>
      <c r="E3584" s="112">
        <v>6.6849196149551082E-4</v>
      </c>
    </row>
    <row r="3585" spans="2:5" x14ac:dyDescent="0.35">
      <c r="B3585" s="45" t="s">
        <v>1879</v>
      </c>
      <c r="C3585" s="146">
        <v>128.3135681152344</v>
      </c>
      <c r="D3585" s="112">
        <f t="shared" si="58"/>
        <v>-0.44234400249557798</v>
      </c>
      <c r="E3585" s="112">
        <v>6.674560950381634E-4</v>
      </c>
    </row>
    <row r="3586" spans="2:5" x14ac:dyDescent="0.35">
      <c r="B3586" s="45" t="s">
        <v>4278</v>
      </c>
      <c r="C3586" s="146">
        <v>230.094482421875</v>
      </c>
      <c r="D3586" s="112">
        <f t="shared" si="58"/>
        <v>-0.79492767112253115</v>
      </c>
      <c r="E3586" s="112">
        <v>6.6326123992226137E-4</v>
      </c>
    </row>
    <row r="3587" spans="2:5" x14ac:dyDescent="0.35">
      <c r="B3587" s="45" t="s">
        <v>5938</v>
      </c>
      <c r="C3587" s="146">
        <v>1122.016235351562</v>
      </c>
      <c r="D3587" s="112">
        <f t="shared" si="58"/>
        <v>-0.57028562329493315</v>
      </c>
      <c r="E3587" s="112">
        <v>6.6322173128959743E-4</v>
      </c>
    </row>
    <row r="3588" spans="2:5" x14ac:dyDescent="0.35">
      <c r="B3588" s="45" t="s">
        <v>7878</v>
      </c>
      <c r="C3588" s="146">
        <v>2611.074462890625</v>
      </c>
      <c r="D3588" s="112">
        <f t="shared" si="58"/>
        <v>27.789066575211585</v>
      </c>
      <c r="E3588" s="112">
        <v>6.46516376091394E-4</v>
      </c>
    </row>
    <row r="3589" spans="2:5" x14ac:dyDescent="0.35">
      <c r="B3589" s="45" t="s">
        <v>2326</v>
      </c>
      <c r="C3589" s="146">
        <v>90.696739196777344</v>
      </c>
      <c r="D3589" s="112">
        <f t="shared" si="58"/>
        <v>-0.9551958244771257</v>
      </c>
      <c r="E3589" s="112">
        <v>6.4603681037780068E-4</v>
      </c>
    </row>
    <row r="3590" spans="2:5" x14ac:dyDescent="0.35">
      <c r="B3590" s="45" t="s">
        <v>7017</v>
      </c>
      <c r="C3590" s="146">
        <v>2024.292114257812</v>
      </c>
      <c r="D3590" s="112">
        <f t="shared" si="58"/>
        <v>1.8110535780032988</v>
      </c>
      <c r="E3590" s="112">
        <v>6.4499147735067226E-4</v>
      </c>
    </row>
    <row r="3591" spans="2:5" x14ac:dyDescent="0.35">
      <c r="B3591" s="45" t="s">
        <v>5363</v>
      </c>
      <c r="C3591" s="146">
        <v>720.11865234375</v>
      </c>
      <c r="D3591" s="112">
        <f t="shared" si="58"/>
        <v>14.453631969911164</v>
      </c>
      <c r="E3591" s="112">
        <v>6.3786463174194546E-4</v>
      </c>
    </row>
    <row r="3592" spans="2:5" x14ac:dyDescent="0.35">
      <c r="B3592" s="45" t="s">
        <v>571</v>
      </c>
      <c r="C3592" s="146">
        <v>46.598667144775391</v>
      </c>
      <c r="D3592" s="112">
        <f t="shared" si="58"/>
        <v>-0.64904969377508548</v>
      </c>
      <c r="E3592" s="112">
        <v>6.3721649026840944E-4</v>
      </c>
    </row>
    <row r="3593" spans="2:5" x14ac:dyDescent="0.35">
      <c r="B3593" s="45" t="s">
        <v>1650</v>
      </c>
      <c r="C3593" s="146">
        <v>132.7785339355469</v>
      </c>
      <c r="D3593" s="112">
        <f t="shared" ref="D3593:D3656" si="59">(C3593-C3594)/C3594</f>
        <v>0.53045759179532459</v>
      </c>
      <c r="E3593" s="112">
        <v>6.2819740462406715E-4</v>
      </c>
    </row>
    <row r="3594" spans="2:5" x14ac:dyDescent="0.35">
      <c r="B3594" s="45" t="s">
        <v>1038</v>
      </c>
      <c r="C3594" s="146">
        <v>86.757408142089844</v>
      </c>
      <c r="D3594" s="112">
        <f t="shared" si="59"/>
        <v>-0.45977598560348576</v>
      </c>
      <c r="E3594" s="112">
        <v>6.2669691918011998E-4</v>
      </c>
    </row>
    <row r="3595" spans="2:5" x14ac:dyDescent="0.35">
      <c r="B3595" s="45" t="s">
        <v>3131</v>
      </c>
      <c r="C3595" s="146">
        <v>160.5952453613281</v>
      </c>
      <c r="D3595" s="112">
        <f t="shared" si="59"/>
        <v>-0.48785880106998752</v>
      </c>
      <c r="E3595" s="112">
        <v>6.2130195798041569E-4</v>
      </c>
    </row>
    <row r="3596" spans="2:5" x14ac:dyDescent="0.35">
      <c r="B3596" s="45" t="s">
        <v>4570</v>
      </c>
      <c r="C3596" s="146">
        <v>313.57611083984381</v>
      </c>
      <c r="D3596" s="112">
        <f t="shared" si="59"/>
        <v>-0.54516286959277727</v>
      </c>
      <c r="E3596" s="112">
        <v>6.2012520530448545E-4</v>
      </c>
    </row>
    <row r="3597" spans="2:5" x14ac:dyDescent="0.35">
      <c r="B3597" s="45" t="s">
        <v>5508</v>
      </c>
      <c r="C3597" s="146">
        <v>689.425048828125</v>
      </c>
      <c r="D3597" s="112">
        <f t="shared" si="59"/>
        <v>-2.4618012797551552E-3</v>
      </c>
      <c r="E3597" s="112">
        <v>6.1726142155092776E-4</v>
      </c>
    </row>
    <row r="3598" spans="2:5" x14ac:dyDescent="0.35">
      <c r="B3598" s="45" t="s">
        <v>5471</v>
      </c>
      <c r="C3598" s="146">
        <v>691.12646484375</v>
      </c>
      <c r="D3598" s="112">
        <f t="shared" si="59"/>
        <v>-0.72027615335467554</v>
      </c>
      <c r="E3598" s="112">
        <v>6.1600617508413642E-4</v>
      </c>
    </row>
    <row r="3599" spans="2:5" x14ac:dyDescent="0.35">
      <c r="B3599" s="45" t="s">
        <v>7125</v>
      </c>
      <c r="C3599" s="146">
        <v>2470.74560546875</v>
      </c>
      <c r="D3599" s="112">
        <f t="shared" si="59"/>
        <v>1.4353034968864988</v>
      </c>
      <c r="E3599" s="112">
        <v>6.0925377585077016E-4</v>
      </c>
    </row>
    <row r="3600" spans="2:5" x14ac:dyDescent="0.35">
      <c r="B3600" s="45" t="s">
        <v>5880</v>
      </c>
      <c r="C3600" s="146">
        <v>1014.553466796875</v>
      </c>
      <c r="D3600" s="112">
        <f t="shared" si="59"/>
        <v>0.31717435532725424</v>
      </c>
      <c r="E3600" s="112">
        <v>6.040665143751113E-4</v>
      </c>
    </row>
    <row r="3601" spans="2:5" x14ac:dyDescent="0.35">
      <c r="B3601" s="45" t="s">
        <v>5302</v>
      </c>
      <c r="C3601" s="146">
        <v>770.24993896484375</v>
      </c>
      <c r="D3601" s="112">
        <f t="shared" si="59"/>
        <v>6.6033624994059767</v>
      </c>
      <c r="E3601" s="112">
        <v>5.96642153461912E-4</v>
      </c>
    </row>
    <row r="3602" spans="2:5" x14ac:dyDescent="0.35">
      <c r="B3602" s="45" t="s">
        <v>2380</v>
      </c>
      <c r="C3602" s="146">
        <v>101.30385589599609</v>
      </c>
      <c r="D3602" s="112">
        <f t="shared" si="59"/>
        <v>-0.95914670816609804</v>
      </c>
      <c r="E3602" s="112">
        <v>5.887589762576022E-4</v>
      </c>
    </row>
    <row r="3603" spans="2:5" x14ac:dyDescent="0.35">
      <c r="B3603" s="45" t="s">
        <v>7477</v>
      </c>
      <c r="C3603" s="146">
        <v>2479.69873046875</v>
      </c>
      <c r="D3603" s="112">
        <f t="shared" si="59"/>
        <v>2.3830405575489921</v>
      </c>
      <c r="E3603" s="112">
        <v>5.8171946817541344E-4</v>
      </c>
    </row>
    <row r="3604" spans="2:5" x14ac:dyDescent="0.35">
      <c r="B3604" s="45" t="s">
        <v>5555</v>
      </c>
      <c r="C3604" s="146">
        <v>732.97930908203125</v>
      </c>
      <c r="D3604" s="112">
        <f t="shared" si="59"/>
        <v>7.1599478839977291</v>
      </c>
      <c r="E3604" s="112">
        <v>5.8056192361961368E-4</v>
      </c>
    </row>
    <row r="3605" spans="2:5" x14ac:dyDescent="0.35">
      <c r="B3605" s="45" t="s">
        <v>1178</v>
      </c>
      <c r="C3605" s="146">
        <v>89.826469421386719</v>
      </c>
      <c r="D3605" s="112">
        <f t="shared" si="59"/>
        <v>-0.81650419945840869</v>
      </c>
      <c r="E3605" s="112">
        <v>5.7831566942269559E-4</v>
      </c>
    </row>
    <row r="3606" spans="2:5" x14ac:dyDescent="0.35">
      <c r="B3606" s="45" t="s">
        <v>4887</v>
      </c>
      <c r="C3606" s="146">
        <v>489.52874755859381</v>
      </c>
      <c r="D3606" s="112">
        <f t="shared" si="59"/>
        <v>-0.81940472841894296</v>
      </c>
      <c r="E3606" s="112">
        <v>5.7480000671183409E-4</v>
      </c>
    </row>
    <row r="3607" spans="2:5" x14ac:dyDescent="0.35">
      <c r="B3607" s="45" t="s">
        <v>7627</v>
      </c>
      <c r="C3607" s="146">
        <v>2710.639892578125</v>
      </c>
      <c r="D3607" s="112">
        <f t="shared" si="59"/>
        <v>22.405855215708147</v>
      </c>
      <c r="E3607" s="112">
        <v>5.7333811926171862E-4</v>
      </c>
    </row>
    <row r="3608" spans="2:5" x14ac:dyDescent="0.35">
      <c r="B3608" s="45" t="s">
        <v>2982</v>
      </c>
      <c r="C3608" s="146">
        <v>115.8103332519531</v>
      </c>
      <c r="D3608" s="112">
        <f t="shared" si="59"/>
        <v>-0.95584614508937316</v>
      </c>
      <c r="E3608" s="112">
        <v>5.6918340209748271E-4</v>
      </c>
    </row>
    <row r="3609" spans="2:5" x14ac:dyDescent="0.35">
      <c r="B3609" s="45" t="s">
        <v>7889</v>
      </c>
      <c r="C3609" s="146">
        <v>2622.881591796875</v>
      </c>
      <c r="D3609" s="112">
        <f t="shared" si="59"/>
        <v>67.725330538898575</v>
      </c>
      <c r="E3609" s="112">
        <v>5.6774435336050917E-4</v>
      </c>
    </row>
    <row r="3610" spans="2:5" x14ac:dyDescent="0.35">
      <c r="B3610" s="45" t="s">
        <v>496</v>
      </c>
      <c r="C3610" s="146">
        <v>38.164699554443359</v>
      </c>
      <c r="D3610" s="112">
        <f t="shared" si="59"/>
        <v>-0.80739682728162632</v>
      </c>
      <c r="E3610" s="112">
        <v>5.6555700814642121E-4</v>
      </c>
    </row>
    <row r="3611" spans="2:5" x14ac:dyDescent="0.35">
      <c r="B3611" s="45" t="s">
        <v>4022</v>
      </c>
      <c r="C3611" s="146">
        <v>198.1519775390625</v>
      </c>
      <c r="D3611" s="112">
        <f t="shared" si="59"/>
        <v>0.90276979630566889</v>
      </c>
      <c r="E3611" s="112">
        <v>5.6392096970044969E-4</v>
      </c>
    </row>
    <row r="3612" spans="2:5" x14ac:dyDescent="0.35">
      <c r="B3612" s="45" t="s">
        <v>2265</v>
      </c>
      <c r="C3612" s="146">
        <v>104.1387023925781</v>
      </c>
      <c r="D3612" s="112">
        <f t="shared" si="59"/>
        <v>1.1703165972678464</v>
      </c>
      <c r="E3612" s="112">
        <v>5.6289445769166677E-4</v>
      </c>
    </row>
    <row r="3613" spans="2:5" x14ac:dyDescent="0.35">
      <c r="B3613" s="45" t="s">
        <v>720</v>
      </c>
      <c r="C3613" s="146">
        <v>47.983184814453118</v>
      </c>
      <c r="D3613" s="112">
        <f t="shared" si="59"/>
        <v>0.42380095023416281</v>
      </c>
      <c r="E3613" s="112">
        <v>5.6254530112400888E-4</v>
      </c>
    </row>
    <row r="3614" spans="2:5" x14ac:dyDescent="0.35">
      <c r="B3614" s="45" t="s">
        <v>442</v>
      </c>
      <c r="C3614" s="146">
        <v>33.700767517089837</v>
      </c>
      <c r="D3614" s="112">
        <f t="shared" si="59"/>
        <v>-0.7161865398376327</v>
      </c>
      <c r="E3614" s="112">
        <v>5.6039375249285032E-4</v>
      </c>
    </row>
    <row r="3615" spans="2:5" x14ac:dyDescent="0.35">
      <c r="B3615" s="45" t="s">
        <v>2977</v>
      </c>
      <c r="C3615" s="146">
        <v>118.7426681518555</v>
      </c>
      <c r="D3615" s="112">
        <f t="shared" si="59"/>
        <v>-0.84508825760827178</v>
      </c>
      <c r="E3615" s="112">
        <v>5.551840114207269E-4</v>
      </c>
    </row>
    <row r="3616" spans="2:5" x14ac:dyDescent="0.35">
      <c r="B3616" s="45" t="s">
        <v>5397</v>
      </c>
      <c r="C3616" s="146">
        <v>766.5181884765625</v>
      </c>
      <c r="D3616" s="112">
        <f t="shared" si="59"/>
        <v>6.19860030461244</v>
      </c>
      <c r="E3616" s="112">
        <v>5.5068141247870215E-4</v>
      </c>
    </row>
    <row r="3617" spans="2:5" x14ac:dyDescent="0.35">
      <c r="B3617" s="45" t="s">
        <v>2260</v>
      </c>
      <c r="C3617" s="146">
        <v>106.481559753418</v>
      </c>
      <c r="D3617" s="112">
        <f t="shared" si="59"/>
        <v>-0.9600869343070636</v>
      </c>
      <c r="E3617" s="112">
        <v>5.5035911344352567E-4</v>
      </c>
    </row>
    <row r="3618" spans="2:5" x14ac:dyDescent="0.35">
      <c r="B3618" s="45" t="s">
        <v>7620</v>
      </c>
      <c r="C3618" s="146">
        <v>2667.837158203125</v>
      </c>
      <c r="D3618" s="112">
        <f t="shared" si="59"/>
        <v>0.14033870606706186</v>
      </c>
      <c r="E3618" s="112">
        <v>5.4598737279446463E-4</v>
      </c>
    </row>
    <row r="3619" spans="2:5" x14ac:dyDescent="0.35">
      <c r="B3619" s="45" t="s">
        <v>7809</v>
      </c>
      <c r="C3619" s="146">
        <v>2339.512939453125</v>
      </c>
      <c r="D3619" s="112">
        <f t="shared" si="59"/>
        <v>10.352305533809805</v>
      </c>
      <c r="E3619" s="112">
        <v>5.4586742960027745E-4</v>
      </c>
    </row>
    <row r="3620" spans="2:5" x14ac:dyDescent="0.35">
      <c r="B3620" s="45" t="s">
        <v>3987</v>
      </c>
      <c r="C3620" s="146">
        <v>206.08262634277341</v>
      </c>
      <c r="D3620" s="112">
        <f t="shared" si="59"/>
        <v>-0.54601314823686464</v>
      </c>
      <c r="E3620" s="112">
        <v>5.4265264615210016E-4</v>
      </c>
    </row>
    <row r="3621" spans="2:5" x14ac:dyDescent="0.35">
      <c r="B3621" s="45" t="s">
        <v>5046</v>
      </c>
      <c r="C3621" s="146">
        <v>453.93963623046881</v>
      </c>
      <c r="D3621" s="112">
        <f t="shared" si="59"/>
        <v>-9.6406722677436843E-3</v>
      </c>
      <c r="E3621" s="112">
        <v>5.4107683977249257E-4</v>
      </c>
    </row>
    <row r="3622" spans="2:5" x14ac:dyDescent="0.35">
      <c r="B3622" s="45" t="s">
        <v>5104</v>
      </c>
      <c r="C3622" s="146">
        <v>458.3585205078125</v>
      </c>
      <c r="D3622" s="112">
        <f t="shared" si="59"/>
        <v>3.0138326911406947</v>
      </c>
      <c r="E3622" s="112">
        <v>5.3632426094203742E-4</v>
      </c>
    </row>
    <row r="3623" spans="2:5" x14ac:dyDescent="0.35">
      <c r="B3623" s="45" t="s">
        <v>2507</v>
      </c>
      <c r="C3623" s="146">
        <v>114.19472503662109</v>
      </c>
      <c r="D3623" s="112">
        <f t="shared" si="59"/>
        <v>-0.95005465056420302</v>
      </c>
      <c r="E3623" s="112">
        <v>5.3510338357838844E-4</v>
      </c>
    </row>
    <row r="3624" spans="2:5" x14ac:dyDescent="0.35">
      <c r="B3624" s="45" t="s">
        <v>7830</v>
      </c>
      <c r="C3624" s="146">
        <v>2286.3935546875</v>
      </c>
      <c r="D3624" s="112">
        <f t="shared" si="59"/>
        <v>0.65221169820900848</v>
      </c>
      <c r="E3624" s="112">
        <v>5.1569185024189011E-4</v>
      </c>
    </row>
    <row r="3625" spans="2:5" x14ac:dyDescent="0.35">
      <c r="B3625" s="45" t="s">
        <v>6179</v>
      </c>
      <c r="C3625" s="146">
        <v>1383.838134765625</v>
      </c>
      <c r="D3625" s="112">
        <f t="shared" si="59"/>
        <v>-0.24963439507360352</v>
      </c>
      <c r="E3625" s="112">
        <v>5.1285939100584191E-4</v>
      </c>
    </row>
    <row r="3626" spans="2:5" x14ac:dyDescent="0.35">
      <c r="B3626" s="45" t="s">
        <v>6414</v>
      </c>
      <c r="C3626" s="146">
        <v>1844.218505859375</v>
      </c>
      <c r="D3626" s="112">
        <f t="shared" si="59"/>
        <v>2.8855519340652727</v>
      </c>
      <c r="E3626" s="112">
        <v>5.1204938561358446E-4</v>
      </c>
    </row>
    <row r="3627" spans="2:5" x14ac:dyDescent="0.35">
      <c r="B3627" s="45" t="s">
        <v>4866</v>
      </c>
      <c r="C3627" s="146">
        <v>474.6348876953125</v>
      </c>
      <c r="D3627" s="112">
        <f t="shared" si="59"/>
        <v>-0.58351575855024129</v>
      </c>
      <c r="E3627" s="112">
        <v>5.0788227501152947E-4</v>
      </c>
    </row>
    <row r="3628" spans="2:5" x14ac:dyDescent="0.35">
      <c r="B3628" s="45" t="s">
        <v>6034</v>
      </c>
      <c r="C3628" s="146">
        <v>1139.622680664062</v>
      </c>
      <c r="D3628" s="112">
        <f t="shared" si="59"/>
        <v>8.3354739277549328</v>
      </c>
      <c r="E3628" s="112">
        <v>5.026203237145536E-4</v>
      </c>
    </row>
    <row r="3629" spans="2:5" x14ac:dyDescent="0.35">
      <c r="B3629" s="45" t="s">
        <v>2514</v>
      </c>
      <c r="C3629" s="146">
        <v>122.0744323730469</v>
      </c>
      <c r="D3629" s="112">
        <f t="shared" si="59"/>
        <v>7.9847360628299308E-2</v>
      </c>
      <c r="E3629" s="112">
        <v>5.0073371746309171E-4</v>
      </c>
    </row>
    <row r="3630" spans="2:5" x14ac:dyDescent="0.35">
      <c r="B3630" s="45" t="s">
        <v>1844</v>
      </c>
      <c r="C3630" s="146">
        <v>113.0478591918945</v>
      </c>
      <c r="D3630" s="112">
        <f t="shared" si="59"/>
        <v>1.0887158889138857</v>
      </c>
      <c r="E3630" s="112">
        <v>4.9925675294674229E-4</v>
      </c>
    </row>
    <row r="3631" spans="2:5" x14ac:dyDescent="0.35">
      <c r="B3631" s="45" t="s">
        <v>752</v>
      </c>
      <c r="C3631" s="146">
        <v>54.123138427734382</v>
      </c>
      <c r="D3631" s="112">
        <f t="shared" si="59"/>
        <v>-0.97540547591346494</v>
      </c>
      <c r="E3631" s="112">
        <v>4.9904876102008634E-4</v>
      </c>
    </row>
    <row r="3632" spans="2:5" x14ac:dyDescent="0.35">
      <c r="B3632" s="45" t="s">
        <v>6978</v>
      </c>
      <c r="C3632" s="146">
        <v>2200.617431640625</v>
      </c>
      <c r="D3632" s="112">
        <f t="shared" si="59"/>
        <v>18.053008825479409</v>
      </c>
      <c r="E3632" s="112">
        <v>4.8738320174023886E-4</v>
      </c>
    </row>
    <row r="3633" spans="2:5" x14ac:dyDescent="0.35">
      <c r="B3633" s="45" t="s">
        <v>1737</v>
      </c>
      <c r="C3633" s="146">
        <v>115.49973297119141</v>
      </c>
      <c r="D3633" s="112">
        <f t="shared" si="59"/>
        <v>-0.22970895613292108</v>
      </c>
      <c r="E3633" s="112">
        <v>4.8428924836233509E-4</v>
      </c>
    </row>
    <row r="3634" spans="2:5" x14ac:dyDescent="0.35">
      <c r="B3634" s="45" t="s">
        <v>3656</v>
      </c>
      <c r="C3634" s="146">
        <v>149.94297790527341</v>
      </c>
      <c r="D3634" s="112">
        <f t="shared" si="59"/>
        <v>-0.75595229107240036</v>
      </c>
      <c r="E3634" s="112">
        <v>4.7668591498987192E-4</v>
      </c>
    </row>
    <row r="3635" spans="2:5" x14ac:dyDescent="0.35">
      <c r="B3635" s="45" t="s">
        <v>5186</v>
      </c>
      <c r="C3635" s="146">
        <v>614.4002685546875</v>
      </c>
      <c r="D3635" s="112">
        <f t="shared" si="59"/>
        <v>1.4925018815090652</v>
      </c>
      <c r="E3635" s="112">
        <v>4.7149605579237475E-4</v>
      </c>
    </row>
    <row r="3636" spans="2:5" x14ac:dyDescent="0.35">
      <c r="B3636" s="45" t="s">
        <v>4435</v>
      </c>
      <c r="C3636" s="146">
        <v>246.4994201660156</v>
      </c>
      <c r="D3636" s="112">
        <f t="shared" si="59"/>
        <v>1.0105266930860755</v>
      </c>
      <c r="E3636" s="112">
        <v>4.6881727249159456E-4</v>
      </c>
    </row>
    <row r="3637" spans="2:5" x14ac:dyDescent="0.35">
      <c r="B3637" s="45" t="s">
        <v>1983</v>
      </c>
      <c r="C3637" s="146">
        <v>122.6044006347656</v>
      </c>
      <c r="D3637" s="112">
        <f t="shared" si="59"/>
        <v>-0.50297011623258991</v>
      </c>
      <c r="E3637" s="112">
        <v>4.6580480948123454E-4</v>
      </c>
    </row>
    <row r="3638" spans="2:5" x14ac:dyDescent="0.35">
      <c r="B3638" s="45" t="s">
        <v>4388</v>
      </c>
      <c r="C3638" s="146">
        <v>246.6741027832031</v>
      </c>
      <c r="D3638" s="112">
        <f t="shared" si="59"/>
        <v>0.98514301755102973</v>
      </c>
      <c r="E3638" s="112">
        <v>4.639652711131134E-4</v>
      </c>
    </row>
    <row r="3639" spans="2:5" x14ac:dyDescent="0.35">
      <c r="B3639" s="45" t="s">
        <v>1888</v>
      </c>
      <c r="C3639" s="146">
        <v>124.26011657714839</v>
      </c>
      <c r="D3639" s="112">
        <f t="shared" si="59"/>
        <v>0.40083773199972772</v>
      </c>
      <c r="E3639" s="112">
        <v>4.6014839125279482E-4</v>
      </c>
    </row>
    <row r="3640" spans="2:5" x14ac:dyDescent="0.35">
      <c r="B3640" s="45" t="s">
        <v>1045</v>
      </c>
      <c r="C3640" s="146">
        <v>88.704147338867188</v>
      </c>
      <c r="D3640" s="112">
        <f t="shared" si="59"/>
        <v>-0.96628340795086143</v>
      </c>
      <c r="E3640" s="112">
        <v>4.591571300063487E-4</v>
      </c>
    </row>
    <row r="3641" spans="2:5" x14ac:dyDescent="0.35">
      <c r="B3641" s="45" t="s">
        <v>7351</v>
      </c>
      <c r="C3641" s="146">
        <v>2630.875244140625</v>
      </c>
      <c r="D3641" s="112">
        <f t="shared" si="59"/>
        <v>0.35535951146979905</v>
      </c>
      <c r="E3641" s="112">
        <v>4.5371081974506411E-4</v>
      </c>
    </row>
    <row r="3642" spans="2:5" x14ac:dyDescent="0.35">
      <c r="B3642" s="45" t="s">
        <v>6655</v>
      </c>
      <c r="C3642" s="146">
        <v>1941.09033203125</v>
      </c>
      <c r="D3642" s="112">
        <f t="shared" si="59"/>
        <v>11.192749485400475</v>
      </c>
      <c r="E3642" s="112">
        <v>4.4751895003335932E-4</v>
      </c>
    </row>
    <row r="3643" spans="2:5" x14ac:dyDescent="0.35">
      <c r="B3643" s="45" t="s">
        <v>3575</v>
      </c>
      <c r="C3643" s="146">
        <v>159.20037841796881</v>
      </c>
      <c r="D3643" s="112">
        <f t="shared" si="59"/>
        <v>-0.79671161421564929</v>
      </c>
      <c r="E3643" s="112">
        <v>4.4310263900708847E-4</v>
      </c>
    </row>
    <row r="3644" spans="2:5" x14ac:dyDescent="0.35">
      <c r="B3644" s="45" t="s">
        <v>5675</v>
      </c>
      <c r="C3644" s="146">
        <v>783.12579345703125</v>
      </c>
      <c r="D3644" s="112">
        <f t="shared" si="59"/>
        <v>-0.66127988130108828</v>
      </c>
      <c r="E3644" s="112">
        <v>4.3937286093252465E-4</v>
      </c>
    </row>
    <row r="3645" spans="2:5" x14ac:dyDescent="0.35">
      <c r="B3645" s="45" t="s">
        <v>7510</v>
      </c>
      <c r="C3645" s="146">
        <v>2312.014404296875</v>
      </c>
      <c r="D3645" s="112">
        <f t="shared" si="59"/>
        <v>4.4250360883463451E-2</v>
      </c>
      <c r="E3645" s="112">
        <v>4.3662088186642589E-4</v>
      </c>
    </row>
    <row r="3646" spans="2:5" x14ac:dyDescent="0.35">
      <c r="B3646" s="45" t="s">
        <v>6808</v>
      </c>
      <c r="C3646" s="146">
        <v>2214.042236328125</v>
      </c>
      <c r="D3646" s="112">
        <f t="shared" si="59"/>
        <v>-1.5945030964138112E-2</v>
      </c>
      <c r="E3646" s="112">
        <v>4.3652562229998368E-4</v>
      </c>
    </row>
    <row r="3647" spans="2:5" x14ac:dyDescent="0.35">
      <c r="B3647" s="45" t="s">
        <v>6986</v>
      </c>
      <c r="C3647" s="146">
        <v>2249.917236328125</v>
      </c>
      <c r="D3647" s="112">
        <f t="shared" si="59"/>
        <v>12.219357366918707</v>
      </c>
      <c r="E3647" s="112">
        <v>4.3520966706080518E-4</v>
      </c>
    </row>
    <row r="3648" spans="2:5" x14ac:dyDescent="0.35">
      <c r="B3648" s="45" t="s">
        <v>3742</v>
      </c>
      <c r="C3648" s="146">
        <v>170.19868469238281</v>
      </c>
      <c r="D3648" s="112">
        <f t="shared" si="59"/>
        <v>7.5151918472243479E-2</v>
      </c>
      <c r="E3648" s="112">
        <v>4.2630142569226879E-4</v>
      </c>
    </row>
    <row r="3649" spans="2:5" x14ac:dyDescent="0.35">
      <c r="B3649" s="45" t="s">
        <v>3126</v>
      </c>
      <c r="C3649" s="146">
        <v>158.30198669433591</v>
      </c>
      <c r="D3649" s="112">
        <f t="shared" si="59"/>
        <v>1.1078653434093337</v>
      </c>
      <c r="E3649" s="112">
        <v>4.2043876256386267E-4</v>
      </c>
    </row>
    <row r="3650" spans="2:5" x14ac:dyDescent="0.35">
      <c r="B3650" s="45" t="s">
        <v>2667</v>
      </c>
      <c r="C3650" s="146">
        <v>75.100616455078125</v>
      </c>
      <c r="D3650" s="112">
        <f t="shared" si="59"/>
        <v>-0.93605270641678318</v>
      </c>
      <c r="E3650" s="112">
        <v>4.1556993907921529E-4</v>
      </c>
    </row>
    <row r="3651" spans="2:5" x14ac:dyDescent="0.35">
      <c r="B3651" s="45" t="s">
        <v>6049</v>
      </c>
      <c r="C3651" s="146">
        <v>1174.414306640625</v>
      </c>
      <c r="D3651" s="112">
        <f t="shared" si="59"/>
        <v>-0.54124025514833818</v>
      </c>
      <c r="E3651" s="112">
        <v>4.1260980484845636E-4</v>
      </c>
    </row>
    <row r="3652" spans="2:5" x14ac:dyDescent="0.35">
      <c r="B3652" s="45" t="s">
        <v>7359</v>
      </c>
      <c r="C3652" s="146">
        <v>2559.976806640625</v>
      </c>
      <c r="D3652" s="112">
        <f t="shared" si="59"/>
        <v>75.464070922582195</v>
      </c>
      <c r="E3652" s="112">
        <v>4.1025190898322879E-4</v>
      </c>
    </row>
    <row r="3653" spans="2:5" x14ac:dyDescent="0.35">
      <c r="B3653" s="45" t="s">
        <v>438</v>
      </c>
      <c r="C3653" s="146">
        <v>33.479473114013672</v>
      </c>
      <c r="D3653" s="112">
        <f t="shared" si="59"/>
        <v>-0.98549220883658417</v>
      </c>
      <c r="E3653" s="112">
        <v>4.0340119987655894E-4</v>
      </c>
    </row>
    <row r="3654" spans="2:5" x14ac:dyDescent="0.35">
      <c r="B3654" s="45" t="s">
        <v>7516</v>
      </c>
      <c r="C3654" s="146">
        <v>2307.689208984375</v>
      </c>
      <c r="D3654" s="112">
        <f t="shared" si="59"/>
        <v>6.8042838831127819</v>
      </c>
      <c r="E3654" s="112">
        <v>3.9593359999847593E-4</v>
      </c>
    </row>
    <row r="3655" spans="2:5" x14ac:dyDescent="0.35">
      <c r="B3655" s="45" t="s">
        <v>4554</v>
      </c>
      <c r="C3655" s="146">
        <v>295.6951904296875</v>
      </c>
      <c r="D3655" s="112">
        <f t="shared" si="59"/>
        <v>-0.87017222151237128</v>
      </c>
      <c r="E3655" s="112">
        <v>3.9440319156844441E-4</v>
      </c>
    </row>
    <row r="3656" spans="2:5" x14ac:dyDescent="0.35">
      <c r="B3656" s="45" t="s">
        <v>7840</v>
      </c>
      <c r="C3656" s="146">
        <v>2277.595703125</v>
      </c>
      <c r="D3656" s="112">
        <f t="shared" si="59"/>
        <v>-3.9132678337660945E-2</v>
      </c>
      <c r="E3656" s="112">
        <v>3.9215581142849486E-4</v>
      </c>
    </row>
    <row r="3657" spans="2:5" x14ac:dyDescent="0.35">
      <c r="B3657" s="45" t="s">
        <v>7586</v>
      </c>
      <c r="C3657" s="146">
        <v>2370.35400390625</v>
      </c>
      <c r="D3657" s="112">
        <f t="shared" ref="D3657:D3720" si="60">(C3657-C3658)/C3658</f>
        <v>26.676007419296621</v>
      </c>
      <c r="E3657" s="112">
        <v>3.6866104944550411E-4</v>
      </c>
    </row>
    <row r="3658" spans="2:5" x14ac:dyDescent="0.35">
      <c r="B3658" s="45" t="s">
        <v>2630</v>
      </c>
      <c r="C3658" s="146">
        <v>85.646530151367188</v>
      </c>
      <c r="D3658" s="112">
        <f t="shared" si="60"/>
        <v>-0.37258017586079584</v>
      </c>
      <c r="E3658" s="112">
        <v>3.6464835761203446E-4</v>
      </c>
    </row>
    <row r="3659" spans="2:5" x14ac:dyDescent="0.35">
      <c r="B3659" s="45" t="s">
        <v>1403</v>
      </c>
      <c r="C3659" s="146">
        <v>136.50593566894531</v>
      </c>
      <c r="D3659" s="112">
        <f t="shared" si="60"/>
        <v>-0.35189914665777627</v>
      </c>
      <c r="E3659" s="112">
        <v>3.6420376803812513E-4</v>
      </c>
    </row>
    <row r="3660" spans="2:5" x14ac:dyDescent="0.35">
      <c r="B3660" s="45" t="s">
        <v>4190</v>
      </c>
      <c r="C3660" s="146">
        <v>210.62452697753909</v>
      </c>
      <c r="D3660" s="112">
        <f t="shared" si="60"/>
        <v>-0.53965893080061222</v>
      </c>
      <c r="E3660" s="112">
        <v>3.5851613887902066E-4</v>
      </c>
    </row>
    <row r="3661" spans="2:5" x14ac:dyDescent="0.35">
      <c r="B3661" s="45" t="s">
        <v>5011</v>
      </c>
      <c r="C3661" s="146">
        <v>457.5401611328125</v>
      </c>
      <c r="D3661" s="112">
        <f t="shared" si="60"/>
        <v>-0.81813501304050962</v>
      </c>
      <c r="E3661" s="112">
        <v>3.5803623198546881E-4</v>
      </c>
    </row>
    <row r="3662" spans="2:5" x14ac:dyDescent="0.35">
      <c r="B3662" s="45" t="s">
        <v>7866</v>
      </c>
      <c r="C3662" s="146">
        <v>2515.8232421875</v>
      </c>
      <c r="D3662" s="112">
        <f t="shared" si="60"/>
        <v>0.14458918772782517</v>
      </c>
      <c r="E3662" s="112">
        <v>3.5510584542275555E-4</v>
      </c>
    </row>
    <row r="3663" spans="2:5" x14ac:dyDescent="0.35">
      <c r="B3663" s="45" t="s">
        <v>7532</v>
      </c>
      <c r="C3663" s="146">
        <v>2198.01416015625</v>
      </c>
      <c r="D3663" s="112">
        <f t="shared" si="60"/>
        <v>5.5010000909830064</v>
      </c>
      <c r="E3663" s="112">
        <v>3.5011441774727872E-4</v>
      </c>
    </row>
    <row r="3664" spans="2:5" x14ac:dyDescent="0.35">
      <c r="B3664" s="45" t="s">
        <v>4596</v>
      </c>
      <c r="C3664" s="146">
        <v>338.10400390625</v>
      </c>
      <c r="D3664" s="112">
        <f t="shared" si="60"/>
        <v>-0.82255692468938235</v>
      </c>
      <c r="E3664" s="112">
        <v>3.4527692943348579E-4</v>
      </c>
    </row>
    <row r="3665" spans="2:5" x14ac:dyDescent="0.35">
      <c r="B3665" s="45" t="s">
        <v>6688</v>
      </c>
      <c r="C3665" s="146">
        <v>1905.42236328125</v>
      </c>
      <c r="D3665" s="112">
        <f t="shared" si="60"/>
        <v>11.780182767383526</v>
      </c>
      <c r="E3665" s="112">
        <v>3.3786321256646073E-4</v>
      </c>
    </row>
    <row r="3666" spans="2:5" x14ac:dyDescent="0.35">
      <c r="B3666" s="45" t="s">
        <v>1366</v>
      </c>
      <c r="C3666" s="146">
        <v>149.0919494628906</v>
      </c>
      <c r="D3666" s="112">
        <f t="shared" si="60"/>
        <v>-0.83973486918406204</v>
      </c>
      <c r="E3666" s="112">
        <v>3.3150239177254308E-4</v>
      </c>
    </row>
    <row r="3667" spans="2:5" x14ac:dyDescent="0.35">
      <c r="B3667" s="45" t="s">
        <v>5842</v>
      </c>
      <c r="C3667" s="146">
        <v>930.28314208984375</v>
      </c>
      <c r="D3667" s="112">
        <f t="shared" si="60"/>
        <v>1.5996410214557351</v>
      </c>
      <c r="E3667" s="112">
        <v>3.2644681932573046E-4</v>
      </c>
    </row>
    <row r="3668" spans="2:5" x14ac:dyDescent="0.35">
      <c r="B3668" s="45" t="s">
        <v>4631</v>
      </c>
      <c r="C3668" s="146">
        <v>357.85061645507813</v>
      </c>
      <c r="D3668" s="112">
        <f t="shared" si="60"/>
        <v>0.51900070742181492</v>
      </c>
      <c r="E3668" s="112">
        <v>3.2596192464435944E-4</v>
      </c>
    </row>
    <row r="3669" spans="2:5" x14ac:dyDescent="0.35">
      <c r="B3669" s="45" t="s">
        <v>4359</v>
      </c>
      <c r="C3669" s="146">
        <v>235.5829162597656</v>
      </c>
      <c r="D3669" s="112">
        <f t="shared" si="60"/>
        <v>1.6784356531626163</v>
      </c>
      <c r="E3669" s="112">
        <v>3.23373377164095E-4</v>
      </c>
    </row>
    <row r="3670" spans="2:5" x14ac:dyDescent="0.35">
      <c r="B3670" s="45" t="s">
        <v>1186</v>
      </c>
      <c r="C3670" s="146">
        <v>87.955413818359375</v>
      </c>
      <c r="D3670" s="112">
        <f t="shared" si="60"/>
        <v>-0.7732884282132948</v>
      </c>
      <c r="E3670" s="112">
        <v>3.1123900804388407E-4</v>
      </c>
    </row>
    <row r="3671" spans="2:5" x14ac:dyDescent="0.35">
      <c r="B3671" s="45" t="s">
        <v>4833</v>
      </c>
      <c r="C3671" s="146">
        <v>387.96173095703119</v>
      </c>
      <c r="D3671" s="112">
        <f t="shared" si="60"/>
        <v>3.0438461091906164</v>
      </c>
      <c r="E3671" s="112">
        <v>3.1049390720608181E-4</v>
      </c>
    </row>
    <row r="3672" spans="2:5" x14ac:dyDescent="0.35">
      <c r="B3672" s="45" t="s">
        <v>2232</v>
      </c>
      <c r="C3672" s="146">
        <v>95.938796997070313</v>
      </c>
      <c r="D3672" s="112">
        <f t="shared" si="60"/>
        <v>-0.9171724450133516</v>
      </c>
      <c r="E3672" s="112">
        <v>3.0474759525032853E-4</v>
      </c>
    </row>
    <row r="3673" spans="2:5" x14ac:dyDescent="0.35">
      <c r="B3673" s="45" t="s">
        <v>5978</v>
      </c>
      <c r="C3673" s="146">
        <v>1158.295654296875</v>
      </c>
      <c r="D3673" s="112">
        <f t="shared" si="60"/>
        <v>-0.43446734393248859</v>
      </c>
      <c r="E3673" s="112">
        <v>3.0434738148940393E-4</v>
      </c>
    </row>
    <row r="3674" spans="2:5" x14ac:dyDescent="0.35">
      <c r="B3674" s="45" t="s">
        <v>7085</v>
      </c>
      <c r="C3674" s="146">
        <v>2048.14990234375</v>
      </c>
      <c r="D3674" s="112">
        <f t="shared" si="60"/>
        <v>-8.3039491012970191E-3</v>
      </c>
      <c r="E3674" s="112">
        <v>2.9582408709175588E-4</v>
      </c>
    </row>
    <row r="3675" spans="2:5" x14ac:dyDescent="0.35">
      <c r="B3675" s="45" t="s">
        <v>8027</v>
      </c>
      <c r="C3675" s="146">
        <v>2065.300048828125</v>
      </c>
      <c r="D3675" s="112">
        <f t="shared" si="60"/>
        <v>18.431818225866714</v>
      </c>
      <c r="E3675" s="112">
        <v>2.9064642342312196E-4</v>
      </c>
    </row>
    <row r="3676" spans="2:5" x14ac:dyDescent="0.35">
      <c r="B3676" s="45" t="s">
        <v>2563</v>
      </c>
      <c r="C3676" s="146">
        <v>106.28444671630859</v>
      </c>
      <c r="D3676" s="112">
        <f t="shared" si="60"/>
        <v>7.5704580361813196E-3</v>
      </c>
      <c r="E3676" s="112">
        <v>2.8742911565751261E-4</v>
      </c>
    </row>
    <row r="3677" spans="2:5" x14ac:dyDescent="0.35">
      <c r="B3677" s="45" t="s">
        <v>2249</v>
      </c>
      <c r="C3677" s="146">
        <v>105.4858703613281</v>
      </c>
      <c r="D3677" s="112">
        <f t="shared" si="60"/>
        <v>5.5599132210654948E-4</v>
      </c>
      <c r="E3677" s="112">
        <v>2.7809931705031506E-4</v>
      </c>
    </row>
    <row r="3678" spans="2:5" x14ac:dyDescent="0.35">
      <c r="B3678" s="45" t="s">
        <v>2246</v>
      </c>
      <c r="C3678" s="146">
        <v>105.4272537231445</v>
      </c>
      <c r="D3678" s="112">
        <f t="shared" si="60"/>
        <v>-4.8267635725692648E-2</v>
      </c>
      <c r="E3678" s="112">
        <v>2.7789194744495658E-4</v>
      </c>
    </row>
    <row r="3679" spans="2:5" x14ac:dyDescent="0.35">
      <c r="B3679" s="45" t="s">
        <v>2487</v>
      </c>
      <c r="C3679" s="146">
        <v>110.774055480957</v>
      </c>
      <c r="D3679" s="112">
        <f t="shared" si="60"/>
        <v>-0.95219233181093843</v>
      </c>
      <c r="E3679" s="112">
        <v>2.7577656628081812E-4</v>
      </c>
    </row>
    <row r="3680" spans="2:5" x14ac:dyDescent="0.35">
      <c r="B3680" s="45" t="s">
        <v>7709</v>
      </c>
      <c r="C3680" s="146">
        <v>2317.0771484375</v>
      </c>
      <c r="D3680" s="112">
        <f t="shared" si="60"/>
        <v>46.174914144166976</v>
      </c>
      <c r="E3680" s="112">
        <v>2.7550201124899794E-4</v>
      </c>
    </row>
    <row r="3681" spans="2:5" x14ac:dyDescent="0.35">
      <c r="B3681" s="45" t="s">
        <v>728</v>
      </c>
      <c r="C3681" s="146">
        <v>49.116722106933587</v>
      </c>
      <c r="D3681" s="112">
        <f t="shared" si="60"/>
        <v>-0.93737748009546429</v>
      </c>
      <c r="E3681" s="112">
        <v>2.7454685009122617E-4</v>
      </c>
    </row>
    <row r="3682" spans="2:5" x14ac:dyDescent="0.35">
      <c r="B3682" s="45" t="s">
        <v>5671</v>
      </c>
      <c r="C3682" s="146">
        <v>784.33001708984375</v>
      </c>
      <c r="D3682" s="112">
        <f t="shared" si="60"/>
        <v>7.636800990407111</v>
      </c>
      <c r="E3682" s="112">
        <v>2.7422872684078857E-4</v>
      </c>
    </row>
    <row r="3683" spans="2:5" x14ac:dyDescent="0.35">
      <c r="B3683" s="45" t="s">
        <v>1145</v>
      </c>
      <c r="C3683" s="146">
        <v>90.81256103515625</v>
      </c>
      <c r="D3683" s="112">
        <f t="shared" si="60"/>
        <v>-0.26694582665102307</v>
      </c>
      <c r="E3683" s="112">
        <v>2.7092983387900263E-4</v>
      </c>
    </row>
    <row r="3684" spans="2:5" x14ac:dyDescent="0.35">
      <c r="B3684" s="45" t="s">
        <v>3016</v>
      </c>
      <c r="C3684" s="146">
        <v>123.88246917724609</v>
      </c>
      <c r="D3684" s="112">
        <f t="shared" si="60"/>
        <v>-3.9713717700420939E-2</v>
      </c>
      <c r="E3684" s="112">
        <v>2.6587475906651492E-4</v>
      </c>
    </row>
    <row r="3685" spans="2:5" x14ac:dyDescent="0.35">
      <c r="B3685" s="45" t="s">
        <v>3402</v>
      </c>
      <c r="C3685" s="146">
        <v>129.0057678222656</v>
      </c>
      <c r="D3685" s="112">
        <f t="shared" si="60"/>
        <v>-0.72545987178397264</v>
      </c>
      <c r="E3685" s="112">
        <v>2.6525387232771957E-4</v>
      </c>
    </row>
    <row r="3686" spans="2:5" x14ac:dyDescent="0.35">
      <c r="B3686" s="45" t="s">
        <v>4855</v>
      </c>
      <c r="C3686" s="146">
        <v>469.89767456054688</v>
      </c>
      <c r="D3686" s="112">
        <f t="shared" si="60"/>
        <v>4.2719682474833394E-4</v>
      </c>
      <c r="E3686" s="112">
        <v>2.5659919536988513E-4</v>
      </c>
    </row>
    <row r="3687" spans="2:5" x14ac:dyDescent="0.35">
      <c r="B3687" s="45" t="s">
        <v>4846</v>
      </c>
      <c r="C3687" s="146">
        <v>469.697021484375</v>
      </c>
      <c r="D3687" s="112">
        <f t="shared" si="60"/>
        <v>10.11759116228825</v>
      </c>
      <c r="E3687" s="112">
        <v>2.5651382311854391E-4</v>
      </c>
    </row>
    <row r="3688" spans="2:5" x14ac:dyDescent="0.35">
      <c r="B3688" s="45" t="s">
        <v>654</v>
      </c>
      <c r="C3688" s="146">
        <v>42.248092651367188</v>
      </c>
      <c r="D3688" s="112">
        <f t="shared" si="60"/>
        <v>-0.86131600706931133</v>
      </c>
      <c r="E3688" s="112">
        <v>2.5559384746773334E-4</v>
      </c>
    </row>
    <row r="3689" spans="2:5" x14ac:dyDescent="0.35">
      <c r="B3689" s="45" t="s">
        <v>4543</v>
      </c>
      <c r="C3689" s="146">
        <v>304.63568115234381</v>
      </c>
      <c r="D3689" s="112">
        <f t="shared" si="60"/>
        <v>1.6945576346807862</v>
      </c>
      <c r="E3689" s="112">
        <v>2.5541714308980018E-4</v>
      </c>
    </row>
    <row r="3690" spans="2:5" x14ac:dyDescent="0.35">
      <c r="B3690" s="45" t="s">
        <v>2117</v>
      </c>
      <c r="C3690" s="146">
        <v>113.0559158325195</v>
      </c>
      <c r="D3690" s="112">
        <f t="shared" si="60"/>
        <v>-0.63184106189427613</v>
      </c>
      <c r="E3690" s="112">
        <v>2.5535478925556E-4</v>
      </c>
    </row>
    <row r="3691" spans="2:5" x14ac:dyDescent="0.35">
      <c r="B3691" s="45" t="s">
        <v>4494</v>
      </c>
      <c r="C3691" s="146">
        <v>307.08453369140619</v>
      </c>
      <c r="D3691" s="112">
        <f t="shared" si="60"/>
        <v>-0.35573345305378395</v>
      </c>
      <c r="E3691" s="112">
        <v>2.5328036844503093E-4</v>
      </c>
    </row>
    <row r="3692" spans="2:5" x14ac:dyDescent="0.35">
      <c r="B3692" s="45" t="s">
        <v>4869</v>
      </c>
      <c r="C3692" s="146">
        <v>476.64205932617188</v>
      </c>
      <c r="D3692" s="112">
        <f t="shared" si="60"/>
        <v>3.2608680410555699</v>
      </c>
      <c r="E3692" s="112">
        <v>2.5219874977817333E-4</v>
      </c>
    </row>
    <row r="3693" spans="2:5" x14ac:dyDescent="0.35">
      <c r="B3693" s="45" t="s">
        <v>1763</v>
      </c>
      <c r="C3693" s="146">
        <v>111.86501312255859</v>
      </c>
      <c r="D3693" s="112">
        <f t="shared" si="60"/>
        <v>-8.4091136810158965E-2</v>
      </c>
      <c r="E3693" s="112">
        <v>2.5002206879614139E-4</v>
      </c>
    </row>
    <row r="3694" spans="2:5" x14ac:dyDescent="0.35">
      <c r="B3694" s="45" t="s">
        <v>2510</v>
      </c>
      <c r="C3694" s="146">
        <v>122.1355285644531</v>
      </c>
      <c r="D3694" s="112">
        <f t="shared" si="60"/>
        <v>-0.82651544752930817</v>
      </c>
      <c r="E3694" s="112">
        <v>2.4999145555299222E-4</v>
      </c>
    </row>
    <row r="3695" spans="2:5" x14ac:dyDescent="0.35">
      <c r="B3695" s="45" t="s">
        <v>5530</v>
      </c>
      <c r="C3695" s="146">
        <v>704.01385498046875</v>
      </c>
      <c r="D3695" s="112">
        <f t="shared" si="60"/>
        <v>-0.71146213864610652</v>
      </c>
      <c r="E3695" s="112">
        <v>2.4141981909296041E-4</v>
      </c>
    </row>
    <row r="3696" spans="2:5" x14ac:dyDescent="0.35">
      <c r="B3696" s="45" t="s">
        <v>7418</v>
      </c>
      <c r="C3696" s="146">
        <v>2439.935791015625</v>
      </c>
      <c r="D3696" s="112">
        <f t="shared" si="60"/>
        <v>0.58752032059279424</v>
      </c>
      <c r="E3696" s="112">
        <v>2.3469639394245104E-4</v>
      </c>
    </row>
    <row r="3697" spans="2:5" x14ac:dyDescent="0.35">
      <c r="B3697" s="45" t="s">
        <v>6306</v>
      </c>
      <c r="C3697" s="146">
        <v>1536.94775390625</v>
      </c>
      <c r="D3697" s="112">
        <f t="shared" si="60"/>
        <v>11.712990061063124</v>
      </c>
      <c r="E3697" s="112">
        <v>2.3236875276578587E-4</v>
      </c>
    </row>
    <row r="3698" spans="2:5" x14ac:dyDescent="0.35">
      <c r="B3698" s="45" t="s">
        <v>1773</v>
      </c>
      <c r="C3698" s="146">
        <v>120.89585113525391</v>
      </c>
      <c r="D3698" s="112">
        <f t="shared" si="60"/>
        <v>-0.83462569905491346</v>
      </c>
      <c r="E3698" s="112">
        <v>2.3153067847755935E-4</v>
      </c>
    </row>
    <row r="3699" spans="2:5" x14ac:dyDescent="0.35">
      <c r="B3699" s="45" t="s">
        <v>5403</v>
      </c>
      <c r="C3699" s="146">
        <v>731.04376220703125</v>
      </c>
      <c r="D3699" s="112">
        <f t="shared" si="60"/>
        <v>-7.2178700138530389E-3</v>
      </c>
      <c r="E3699" s="112">
        <v>2.3073727867635135E-4</v>
      </c>
    </row>
    <row r="3700" spans="2:5" x14ac:dyDescent="0.35">
      <c r="B3700" s="45" t="s">
        <v>5406</v>
      </c>
      <c r="C3700" s="146">
        <v>736.35870361328125</v>
      </c>
      <c r="D3700" s="112">
        <f t="shared" si="60"/>
        <v>14.614043449021485</v>
      </c>
      <c r="E3700" s="112">
        <v>2.2940316873179263E-4</v>
      </c>
    </row>
    <row r="3701" spans="2:5" x14ac:dyDescent="0.35">
      <c r="B3701" s="45" t="s">
        <v>577</v>
      </c>
      <c r="C3701" s="146">
        <v>47.160026550292969</v>
      </c>
      <c r="D3701" s="112">
        <f t="shared" si="60"/>
        <v>-0.69971823440495784</v>
      </c>
      <c r="E3701" s="112">
        <v>2.287236999096513E-4</v>
      </c>
    </row>
    <row r="3702" spans="2:5" x14ac:dyDescent="0.35">
      <c r="B3702" s="45" t="s">
        <v>3664</v>
      </c>
      <c r="C3702" s="146">
        <v>157.0525817871094</v>
      </c>
      <c r="D3702" s="112">
        <f t="shared" si="60"/>
        <v>0.25173779197866641</v>
      </c>
      <c r="E3702" s="112">
        <v>2.2769115051120945E-4</v>
      </c>
    </row>
    <row r="3703" spans="2:5" x14ac:dyDescent="0.35">
      <c r="B3703" s="45" t="s">
        <v>1804</v>
      </c>
      <c r="C3703" s="146">
        <v>125.46763610839839</v>
      </c>
      <c r="D3703" s="112">
        <f t="shared" si="60"/>
        <v>-0.94215856995383851</v>
      </c>
      <c r="E3703" s="112">
        <v>2.249173377080112E-4</v>
      </c>
    </row>
    <row r="3704" spans="2:5" x14ac:dyDescent="0.35">
      <c r="B3704" s="45" t="s">
        <v>6831</v>
      </c>
      <c r="C3704" s="146">
        <v>2169.16552734375</v>
      </c>
      <c r="D3704" s="112">
        <f t="shared" si="60"/>
        <v>14.778409024692436</v>
      </c>
      <c r="E3704" s="112">
        <v>2.122026784368419E-4</v>
      </c>
    </row>
    <row r="3705" spans="2:5" x14ac:dyDescent="0.35">
      <c r="B3705" s="45" t="s">
        <v>2037</v>
      </c>
      <c r="C3705" s="146">
        <v>137.47682189941409</v>
      </c>
      <c r="D3705" s="112">
        <f t="shared" si="60"/>
        <v>-0.14583258673993235</v>
      </c>
      <c r="E3705" s="112">
        <v>2.0793071966030612E-4</v>
      </c>
    </row>
    <row r="3706" spans="2:5" x14ac:dyDescent="0.35">
      <c r="B3706" s="45" t="s">
        <v>3074</v>
      </c>
      <c r="C3706" s="146">
        <v>160.9483337402344</v>
      </c>
      <c r="D3706" s="112">
        <f t="shared" si="60"/>
        <v>-0.9388454350986134</v>
      </c>
      <c r="E3706" s="112">
        <v>2.0463215899651943E-4</v>
      </c>
    </row>
    <row r="3707" spans="2:5" x14ac:dyDescent="0.35">
      <c r="B3707" s="45" t="s">
        <v>7610</v>
      </c>
      <c r="C3707" s="146">
        <v>2631.82861328125</v>
      </c>
      <c r="D3707" s="112">
        <f t="shared" si="60"/>
        <v>22.84898660191508</v>
      </c>
      <c r="E3707" s="112">
        <v>2.0282462517341227E-4</v>
      </c>
    </row>
    <row r="3708" spans="2:5" x14ac:dyDescent="0.35">
      <c r="B3708" s="45" t="s">
        <v>1246</v>
      </c>
      <c r="C3708" s="146">
        <v>110.35389709472661</v>
      </c>
      <c r="D3708" s="112">
        <f t="shared" si="60"/>
        <v>-0.95690763504284693</v>
      </c>
      <c r="E3708" s="112">
        <v>1.9735224374439454E-4</v>
      </c>
    </row>
    <row r="3709" spans="2:5" x14ac:dyDescent="0.35">
      <c r="B3709" s="45" t="s">
        <v>7892</v>
      </c>
      <c r="C3709" s="146">
        <v>2560.868896484375</v>
      </c>
      <c r="D3709" s="112">
        <f t="shared" si="60"/>
        <v>5.0694964855102338</v>
      </c>
      <c r="E3709" s="112">
        <v>1.9375840481909191E-4</v>
      </c>
    </row>
    <row r="3710" spans="2:5" x14ac:dyDescent="0.35">
      <c r="B3710" s="45" t="s">
        <v>4763</v>
      </c>
      <c r="C3710" s="146">
        <v>421.9244384765625</v>
      </c>
      <c r="D3710" s="112">
        <f t="shared" si="60"/>
        <v>-0.83480249166653286</v>
      </c>
      <c r="E3710" s="112">
        <v>1.9040745749037763E-4</v>
      </c>
    </row>
    <row r="3711" spans="2:5" x14ac:dyDescent="0.35">
      <c r="B3711" s="45" t="s">
        <v>7341</v>
      </c>
      <c r="C3711" s="146">
        <v>2554.060546875</v>
      </c>
      <c r="D3711" s="112">
        <f t="shared" si="60"/>
        <v>56.693412482023895</v>
      </c>
      <c r="E3711" s="112">
        <v>1.8681620631545858E-4</v>
      </c>
    </row>
    <row r="3712" spans="2:5" x14ac:dyDescent="0.35">
      <c r="B3712" s="45" t="s">
        <v>618</v>
      </c>
      <c r="C3712" s="146">
        <v>44.269535064697273</v>
      </c>
      <c r="D3712" s="112">
        <f t="shared" si="60"/>
        <v>-0.78902421687123725</v>
      </c>
      <c r="E3712" s="112">
        <v>1.827133676290228E-4</v>
      </c>
    </row>
    <row r="3713" spans="2:5" x14ac:dyDescent="0.35">
      <c r="B3713" s="45" t="s">
        <v>4193</v>
      </c>
      <c r="C3713" s="146">
        <v>209.8323059082031</v>
      </c>
      <c r="D3713" s="112">
        <f t="shared" si="60"/>
        <v>-0.54188196588886117</v>
      </c>
      <c r="E3713" s="112">
        <v>1.8008459321001619E-4</v>
      </c>
    </row>
    <row r="3714" spans="2:5" x14ac:dyDescent="0.35">
      <c r="B3714" s="45" t="s">
        <v>4990</v>
      </c>
      <c r="C3714" s="146">
        <v>458.03109741210938</v>
      </c>
      <c r="D3714" s="112">
        <f t="shared" si="60"/>
        <v>-0.78749448516189979</v>
      </c>
      <c r="E3714" s="112">
        <v>1.7859424074890163E-4</v>
      </c>
    </row>
    <row r="3715" spans="2:5" x14ac:dyDescent="0.35">
      <c r="B3715" s="45" t="s">
        <v>7526</v>
      </c>
      <c r="C3715" s="146">
        <v>2155.384521484375</v>
      </c>
      <c r="D3715" s="112">
        <f t="shared" si="60"/>
        <v>1.92057837240897</v>
      </c>
      <c r="E3715" s="112">
        <v>1.7854555387017315E-4</v>
      </c>
    </row>
    <row r="3716" spans="2:5" x14ac:dyDescent="0.35">
      <c r="B3716" s="45" t="s">
        <v>5770</v>
      </c>
      <c r="C3716" s="146">
        <v>737.99920654296875</v>
      </c>
      <c r="D3716" s="112">
        <f t="shared" si="60"/>
        <v>-0.73216568675739835</v>
      </c>
      <c r="E3716" s="112">
        <v>1.7660326816135071E-4</v>
      </c>
    </row>
    <row r="3717" spans="2:5" x14ac:dyDescent="0.35">
      <c r="B3717" s="45" t="s">
        <v>7638</v>
      </c>
      <c r="C3717" s="146">
        <v>2755.431884765625</v>
      </c>
      <c r="D3717" s="112">
        <f t="shared" si="60"/>
        <v>2.6922127957900672</v>
      </c>
      <c r="E3717" s="112">
        <v>1.760859505034534E-4</v>
      </c>
    </row>
    <row r="3718" spans="2:5" x14ac:dyDescent="0.35">
      <c r="B3718" s="45" t="s">
        <v>5756</v>
      </c>
      <c r="C3718" s="146">
        <v>746.281982421875</v>
      </c>
      <c r="D3718" s="112">
        <f t="shared" si="60"/>
        <v>-0.51744038276774751</v>
      </c>
      <c r="E3718" s="112">
        <v>1.7431559859575738E-4</v>
      </c>
    </row>
    <row r="3719" spans="2:5" x14ac:dyDescent="0.35">
      <c r="B3719" s="45" t="s">
        <v>6123</v>
      </c>
      <c r="C3719" s="146">
        <v>1546.50732421875</v>
      </c>
      <c r="D3719" s="112">
        <f t="shared" si="60"/>
        <v>2.2529318684213617</v>
      </c>
      <c r="E3719" s="112">
        <v>1.7241918324464482E-4</v>
      </c>
    </row>
    <row r="3720" spans="2:5" x14ac:dyDescent="0.35">
      <c r="B3720" s="45" t="s">
        <v>5084</v>
      </c>
      <c r="C3720" s="146">
        <v>475.41952514648438</v>
      </c>
      <c r="D3720" s="112">
        <f t="shared" si="60"/>
        <v>1.1170410246890667</v>
      </c>
      <c r="E3720" s="112">
        <v>1.7225368685807734E-4</v>
      </c>
    </row>
    <row r="3721" spans="2:5" x14ac:dyDescent="0.35">
      <c r="B3721" s="45" t="s">
        <v>4226</v>
      </c>
      <c r="C3721" s="146">
        <v>224.56793212890619</v>
      </c>
      <c r="D3721" s="112">
        <f t="shared" ref="D3721:D3784" si="61">(C3721-C3722)/C3722</f>
        <v>2.1208436227984533E-3</v>
      </c>
      <c r="E3721" s="112">
        <v>1.7010107048118995E-4</v>
      </c>
    </row>
    <row r="3722" spans="2:5" x14ac:dyDescent="0.35">
      <c r="B3722" s="45" t="s">
        <v>4216</v>
      </c>
      <c r="C3722" s="146">
        <v>224.09266662597659</v>
      </c>
      <c r="D3722" s="112">
        <f t="shared" si="61"/>
        <v>-0.70638542760846901</v>
      </c>
      <c r="E3722" s="112">
        <v>1.6814599730841017E-4</v>
      </c>
    </row>
    <row r="3723" spans="2:5" x14ac:dyDescent="0.35">
      <c r="B3723" s="45" t="s">
        <v>5602</v>
      </c>
      <c r="C3723" s="146">
        <v>763.22052001953125</v>
      </c>
      <c r="D3723" s="112">
        <f t="shared" si="61"/>
        <v>-0.59918709819280724</v>
      </c>
      <c r="E3723" s="112">
        <v>1.6732636070844318E-4</v>
      </c>
    </row>
    <row r="3724" spans="2:5" x14ac:dyDescent="0.35">
      <c r="B3724" s="45" t="s">
        <v>6588</v>
      </c>
      <c r="C3724" s="146">
        <v>1904.181518554688</v>
      </c>
      <c r="D3724" s="112">
        <f t="shared" si="61"/>
        <v>2.2758354385176123</v>
      </c>
      <c r="E3724" s="112">
        <v>1.6619152688657674E-4</v>
      </c>
    </row>
    <row r="3725" spans="2:5" x14ac:dyDescent="0.35">
      <c r="B3725" s="45" t="s">
        <v>5156</v>
      </c>
      <c r="C3725" s="146">
        <v>581.28118896484375</v>
      </c>
      <c r="D3725" s="112">
        <f t="shared" si="61"/>
        <v>-4.1962202229970047E-2</v>
      </c>
      <c r="E3725" s="112">
        <v>1.4229671732499813E-4</v>
      </c>
    </row>
    <row r="3726" spans="2:5" x14ac:dyDescent="0.35">
      <c r="B3726" s="45" t="s">
        <v>5172</v>
      </c>
      <c r="C3726" s="146">
        <v>606.74139404296875</v>
      </c>
      <c r="D3726" s="112">
        <f t="shared" si="61"/>
        <v>-0.17308935734828965</v>
      </c>
      <c r="E3726" s="112">
        <v>1.363248196890466E-4</v>
      </c>
    </row>
    <row r="3727" spans="2:5" x14ac:dyDescent="0.35">
      <c r="B3727" s="45" t="s">
        <v>5582</v>
      </c>
      <c r="C3727" s="146">
        <v>733.74481201171875</v>
      </c>
      <c r="D3727" s="112">
        <f t="shared" si="61"/>
        <v>1.1200392240785264</v>
      </c>
      <c r="E3727" s="112">
        <v>1.1588746420425079E-4</v>
      </c>
    </row>
    <row r="3728" spans="2:5" x14ac:dyDescent="0.35">
      <c r="B3728" s="45" t="s">
        <v>4647</v>
      </c>
      <c r="C3728" s="146">
        <v>346.09963989257813</v>
      </c>
      <c r="D3728" s="112">
        <f t="shared" si="61"/>
        <v>-0.56806109777829172</v>
      </c>
      <c r="E3728" s="112">
        <v>1.1340681024650813E-4</v>
      </c>
    </row>
    <row r="3729" spans="2:5" x14ac:dyDescent="0.35">
      <c r="B3729" s="45" t="s">
        <v>5811</v>
      </c>
      <c r="C3729" s="146">
        <v>801.2698974609375</v>
      </c>
      <c r="D3729" s="112">
        <f t="shared" si="61"/>
        <v>-0.65934099639287747</v>
      </c>
      <c r="E3729" s="112">
        <v>1.080250252388511E-4</v>
      </c>
    </row>
    <row r="3730" spans="2:5" x14ac:dyDescent="0.35">
      <c r="B3730" s="45" t="s">
        <v>7271</v>
      </c>
      <c r="C3730" s="146">
        <v>2352.1171875</v>
      </c>
      <c r="D3730" s="112">
        <f t="shared" si="61"/>
        <v>0.44913414272876367</v>
      </c>
      <c r="E3730" s="112">
        <v>1.0058855202623648E-4</v>
      </c>
    </row>
    <row r="3731" spans="2:5" x14ac:dyDescent="0.35">
      <c r="B3731" s="45" t="s">
        <v>6406</v>
      </c>
      <c r="C3731" s="146">
        <v>1623.119018554688</v>
      </c>
      <c r="D3731" s="112">
        <f t="shared" si="61"/>
        <v>47.422476065357074</v>
      </c>
      <c r="E3731" s="112">
        <v>8.3035694743637423E-5</v>
      </c>
    </row>
    <row r="3732" spans="2:5" x14ac:dyDescent="0.35">
      <c r="B3732" s="45" t="s">
        <v>436</v>
      </c>
      <c r="C3732" s="146">
        <v>33.519950866699219</v>
      </c>
      <c r="D3732" s="112">
        <f t="shared" si="61"/>
        <v>-0.53777458372351605</v>
      </c>
      <c r="E3732" s="112">
        <v>8.0465749873070115E-5</v>
      </c>
    </row>
    <row r="3733" spans="2:5" x14ac:dyDescent="0.35">
      <c r="B3733" s="45" t="s">
        <v>890</v>
      </c>
      <c r="C3733" s="146">
        <v>72.518623352050781</v>
      </c>
      <c r="D3733" s="112">
        <f t="shared" si="61"/>
        <v>-0.96406916901594752</v>
      </c>
      <c r="E3733" s="112">
        <v>7.491228581478001E-5</v>
      </c>
    </row>
    <row r="3734" spans="2:5" x14ac:dyDescent="0.35">
      <c r="B3734" s="45" t="s">
        <v>7090</v>
      </c>
      <c r="C3734" s="146">
        <v>2018.284057617188</v>
      </c>
      <c r="D3734" s="112">
        <f t="shared" si="61"/>
        <v>2.383688133401006</v>
      </c>
      <c r="E3734" s="112">
        <v>6.9922342045217602E-5</v>
      </c>
    </row>
    <row r="3735" spans="2:5" x14ac:dyDescent="0.35">
      <c r="B3735" s="45" t="s">
        <v>5197</v>
      </c>
      <c r="C3735" s="146">
        <v>596.474609375</v>
      </c>
      <c r="D3735" s="112">
        <f t="shared" si="61"/>
        <v>3.0427254839462967</v>
      </c>
      <c r="E3735" s="112">
        <v>6.9279836610105871E-5</v>
      </c>
    </row>
    <row r="3736" spans="2:5" x14ac:dyDescent="0.35">
      <c r="B3736" s="45" t="s">
        <v>1375</v>
      </c>
      <c r="C3736" s="146">
        <v>147.5426940917969</v>
      </c>
      <c r="D3736" s="112">
        <f t="shared" si="61"/>
        <v>-0.81584403349903267</v>
      </c>
      <c r="E3736" s="112">
        <v>5.6159932732576372E-5</v>
      </c>
    </row>
    <row r="3737" spans="2:5" x14ac:dyDescent="0.35">
      <c r="B3737" s="45" t="s">
        <v>5810</v>
      </c>
      <c r="C3737" s="146">
        <v>801.183349609375</v>
      </c>
      <c r="D3737" s="112">
        <f t="shared" si="61"/>
        <v>2.9946191919827544E-2</v>
      </c>
      <c r="E3737" s="112">
        <v>5.4624946413079942E-5</v>
      </c>
    </row>
    <row r="3738" spans="2:5" x14ac:dyDescent="0.35">
      <c r="B3738" s="45" t="s">
        <v>5300</v>
      </c>
      <c r="C3738" s="146">
        <v>777.8885498046875</v>
      </c>
      <c r="D3738" s="112">
        <f t="shared" si="61"/>
        <v>-0.59405587327003728</v>
      </c>
      <c r="E3738" s="112">
        <v>5.3592826188263986E-5</v>
      </c>
    </row>
    <row r="3739" spans="2:5" x14ac:dyDescent="0.35">
      <c r="B3739" s="45" t="s">
        <v>6582</v>
      </c>
      <c r="C3739" s="146">
        <v>1916.245361328125</v>
      </c>
      <c r="D3739" s="112">
        <f t="shared" si="61"/>
        <v>-5.9764075610951829E-3</v>
      </c>
      <c r="E3739" s="112">
        <v>4.726975742077856E-5</v>
      </c>
    </row>
    <row r="3740" spans="2:5" x14ac:dyDescent="0.35">
      <c r="B3740" s="45" t="s">
        <v>6432</v>
      </c>
      <c r="C3740" s="146">
        <v>1927.766479492188</v>
      </c>
      <c r="D3740" s="112">
        <f t="shared" si="61"/>
        <v>15.131796997300697</v>
      </c>
      <c r="E3740" s="112">
        <v>4.6797256553814901E-5</v>
      </c>
    </row>
    <row r="3741" spans="2:5" x14ac:dyDescent="0.35">
      <c r="B3741" s="45" t="s">
        <v>1295</v>
      </c>
      <c r="C3741" s="146">
        <v>119.50103759765619</v>
      </c>
      <c r="D3741" s="112">
        <f t="shared" si="61"/>
        <v>-0.91806674845882275</v>
      </c>
      <c r="E3741" s="112">
        <v>4.5969614084138343E-5</v>
      </c>
    </row>
    <row r="3742" spans="2:5" x14ac:dyDescent="0.35">
      <c r="B3742" s="45" t="s">
        <v>6115</v>
      </c>
      <c r="C3742" s="146">
        <v>1458.516967773438</v>
      </c>
      <c r="D3742" s="112">
        <f t="shared" si="61"/>
        <v>-0.37892662924685566</v>
      </c>
      <c r="E3742" s="112">
        <v>3.0633241838768768E-5</v>
      </c>
    </row>
    <row r="3743" spans="2:5" x14ac:dyDescent="0.35">
      <c r="B3743" s="45" t="s">
        <v>7110</v>
      </c>
      <c r="C3743" s="146">
        <v>2348.381103515625</v>
      </c>
      <c r="D3743" s="112">
        <f t="shared" si="61"/>
        <v>-2.1750144399298918E-3</v>
      </c>
      <c r="E3743" s="112">
        <v>2.0168888449932555E-5</v>
      </c>
    </row>
    <row r="3744" spans="2:5" x14ac:dyDescent="0.35">
      <c r="B3744" s="45" t="s">
        <v>7976</v>
      </c>
      <c r="C3744" s="146">
        <v>2353.5</v>
      </c>
      <c r="D3744" s="112">
        <f t="shared" si="61"/>
        <v>6.7895685395842426E-2</v>
      </c>
      <c r="E3744" s="112">
        <v>0</v>
      </c>
    </row>
    <row r="3745" spans="2:5" x14ac:dyDescent="0.35">
      <c r="B3745" s="45" t="s">
        <v>7782</v>
      </c>
      <c r="C3745" s="146">
        <v>2203.866943359375</v>
      </c>
      <c r="D3745" s="112">
        <f t="shared" si="61"/>
        <v>3.3759363572525E-2</v>
      </c>
      <c r="E3745" s="112">
        <v>0</v>
      </c>
    </row>
    <row r="3746" spans="2:5" x14ac:dyDescent="0.35">
      <c r="B3746" s="45" t="s">
        <v>7770</v>
      </c>
      <c r="C3746" s="146">
        <v>2131.8955078125</v>
      </c>
      <c r="D3746" s="112">
        <f t="shared" si="61"/>
        <v>2.521127535792711</v>
      </c>
      <c r="E3746" s="112">
        <v>0</v>
      </c>
    </row>
    <row r="3747" spans="2:5" x14ac:dyDescent="0.35">
      <c r="B3747" s="45" t="s">
        <v>5199</v>
      </c>
      <c r="C3747" s="146">
        <v>605.45819091796875</v>
      </c>
      <c r="D3747" s="112">
        <f t="shared" si="61"/>
        <v>0.24251450241373909</v>
      </c>
      <c r="E3747" s="112">
        <v>0</v>
      </c>
    </row>
    <row r="3748" spans="2:5" x14ac:dyDescent="0.35">
      <c r="B3748" s="45" t="s">
        <v>5082</v>
      </c>
      <c r="C3748" s="146">
        <v>487.28460693359381</v>
      </c>
      <c r="D3748" s="112">
        <f t="shared" si="61"/>
        <v>-7.1689731498029109E-3</v>
      </c>
      <c r="E3748" s="112">
        <v>0</v>
      </c>
    </row>
    <row r="3749" spans="2:5" x14ac:dyDescent="0.35">
      <c r="B3749" s="45" t="s">
        <v>5066</v>
      </c>
      <c r="C3749" s="146">
        <v>490.80316162109381</v>
      </c>
      <c r="D3749" s="112">
        <f t="shared" si="61"/>
        <v>7.0593600697742245E-2</v>
      </c>
      <c r="E3749" s="112">
        <v>0</v>
      </c>
    </row>
    <row r="3750" spans="2:5" x14ac:dyDescent="0.35">
      <c r="B3750" s="45" t="s">
        <v>5039</v>
      </c>
      <c r="C3750" s="146">
        <v>458.44021606445313</v>
      </c>
      <c r="D3750" s="112">
        <f t="shared" si="61"/>
        <v>-2.8697646393151123E-2</v>
      </c>
      <c r="E3750" s="112">
        <v>0</v>
      </c>
    </row>
    <row r="3751" spans="2:5" x14ac:dyDescent="0.35">
      <c r="B3751" s="45" t="s">
        <v>4884</v>
      </c>
      <c r="C3751" s="146">
        <v>471.98507690429688</v>
      </c>
      <c r="D3751" s="112">
        <f t="shared" si="61"/>
        <v>0.10290759284429656</v>
      </c>
      <c r="E3751" s="112">
        <v>0</v>
      </c>
    </row>
    <row r="3752" spans="2:5" x14ac:dyDescent="0.35">
      <c r="B3752" s="45" t="s">
        <v>4721</v>
      </c>
      <c r="C3752" s="146">
        <v>427.9461669921875</v>
      </c>
      <c r="D3752" s="112">
        <f t="shared" si="61"/>
        <v>-1.8047953889020807E-2</v>
      </c>
      <c r="E3752" s="112">
        <v>0</v>
      </c>
    </row>
    <row r="3753" spans="2:5" x14ac:dyDescent="0.35">
      <c r="B3753" s="45" t="s">
        <v>4701</v>
      </c>
      <c r="C3753" s="146">
        <v>435.81167602539063</v>
      </c>
      <c r="D3753" s="112">
        <f t="shared" si="61"/>
        <v>7.8430990522868491E-2</v>
      </c>
      <c r="E3753" s="112">
        <v>0</v>
      </c>
    </row>
    <row r="3754" spans="2:5" x14ac:dyDescent="0.35">
      <c r="B3754" s="45" t="s">
        <v>4680</v>
      </c>
      <c r="C3754" s="146">
        <v>404.11642456054688</v>
      </c>
      <c r="D3754" s="112">
        <f t="shared" si="61"/>
        <v>0.65204444771308079</v>
      </c>
      <c r="E3754" s="112">
        <v>0</v>
      </c>
    </row>
    <row r="3755" spans="2:5" x14ac:dyDescent="0.35">
      <c r="B3755" s="45" t="s">
        <v>4381</v>
      </c>
      <c r="C3755" s="146">
        <v>244.61595153808591</v>
      </c>
      <c r="D3755" s="112">
        <f t="shared" si="61"/>
        <v>0.14566232858909775</v>
      </c>
      <c r="E3755" s="112">
        <v>0</v>
      </c>
    </row>
    <row r="3756" spans="2:5" x14ac:dyDescent="0.35">
      <c r="B3756" s="45" t="s">
        <v>4304</v>
      </c>
      <c r="C3756" s="146">
        <v>213.51487731933591</v>
      </c>
      <c r="D3756" s="112">
        <f t="shared" si="61"/>
        <v>-7.1356632264038403E-4</v>
      </c>
      <c r="E3756" s="112">
        <v>0</v>
      </c>
    </row>
    <row r="3757" spans="2:5" x14ac:dyDescent="0.35">
      <c r="B3757" s="45" t="s">
        <v>4302</v>
      </c>
      <c r="C3757" s="146">
        <v>213.66734313964841</v>
      </c>
      <c r="D3757" s="112">
        <f t="shared" si="61"/>
        <v>2.6176362560300596E-2</v>
      </c>
      <c r="E3757" s="112">
        <v>0</v>
      </c>
    </row>
    <row r="3758" spans="2:5" x14ac:dyDescent="0.35">
      <c r="B3758" s="45" t="s">
        <v>4297</v>
      </c>
      <c r="C3758" s="146">
        <v>208.21697998046881</v>
      </c>
      <c r="D3758" s="112">
        <f t="shared" si="61"/>
        <v>5.3480284342312584E-2</v>
      </c>
      <c r="E3758" s="112">
        <v>0</v>
      </c>
    </row>
    <row r="3759" spans="2:5" x14ac:dyDescent="0.35">
      <c r="B3759" s="45" t="s">
        <v>4156</v>
      </c>
      <c r="C3759" s="146">
        <v>197.64677429199219</v>
      </c>
      <c r="D3759" s="112">
        <f t="shared" si="61"/>
        <v>0.10569262326917825</v>
      </c>
      <c r="E3759" s="112">
        <v>0</v>
      </c>
    </row>
    <row r="3760" spans="2:5" x14ac:dyDescent="0.35">
      <c r="B3760" s="45" t="s">
        <v>4107</v>
      </c>
      <c r="C3760" s="146">
        <v>178.7538146972656</v>
      </c>
      <c r="D3760" s="112">
        <f t="shared" si="61"/>
        <v>-0.1649945497458557</v>
      </c>
      <c r="E3760" s="112">
        <v>0</v>
      </c>
    </row>
    <row r="3761" spans="2:5" x14ac:dyDescent="0.35">
      <c r="B3761" s="45" t="s">
        <v>3963</v>
      </c>
      <c r="C3761" s="146">
        <v>214.07502746582031</v>
      </c>
      <c r="D3761" s="112">
        <f t="shared" si="61"/>
        <v>0.25725943554785147</v>
      </c>
      <c r="E3761" s="112">
        <v>0</v>
      </c>
    </row>
    <row r="3762" spans="2:5" x14ac:dyDescent="0.35">
      <c r="B3762" s="45" t="s">
        <v>3849</v>
      </c>
      <c r="C3762" s="146">
        <v>170.27116394042969</v>
      </c>
      <c r="D3762" s="112">
        <f t="shared" si="61"/>
        <v>-7.8194443147783354E-3</v>
      </c>
      <c r="E3762" s="112">
        <v>0</v>
      </c>
    </row>
    <row r="3763" spans="2:5" x14ac:dyDescent="0.35">
      <c r="B3763" s="45" t="s">
        <v>3751</v>
      </c>
      <c r="C3763" s="146">
        <v>171.61308288574219</v>
      </c>
      <c r="D3763" s="112">
        <f t="shared" si="61"/>
        <v>0.34344930742720831</v>
      </c>
      <c r="E3763" s="112">
        <v>0</v>
      </c>
    </row>
    <row r="3764" spans="2:5" x14ac:dyDescent="0.35">
      <c r="B3764" s="45" t="s">
        <v>3390</v>
      </c>
      <c r="C3764" s="146">
        <v>127.7406463623047</v>
      </c>
      <c r="D3764" s="112">
        <f t="shared" si="61"/>
        <v>-3.512417244971721E-2</v>
      </c>
      <c r="E3764" s="112">
        <v>0</v>
      </c>
    </row>
    <row r="3765" spans="2:5" x14ac:dyDescent="0.35">
      <c r="B3765" s="45" t="s">
        <v>3372</v>
      </c>
      <c r="C3765" s="146">
        <v>132.39076232910159</v>
      </c>
      <c r="D3765" s="112">
        <f t="shared" si="61"/>
        <v>-9.2207328038724168E-2</v>
      </c>
      <c r="E3765" s="112">
        <v>0</v>
      </c>
    </row>
    <row r="3766" spans="2:5" x14ac:dyDescent="0.35">
      <c r="B3766" s="45" t="s">
        <v>3280</v>
      </c>
      <c r="C3766" s="146">
        <v>145.8381042480469</v>
      </c>
      <c r="D3766" s="112">
        <f t="shared" si="61"/>
        <v>-6.6235270532153709E-2</v>
      </c>
      <c r="E3766" s="112">
        <v>0</v>
      </c>
    </row>
    <row r="3767" spans="2:5" x14ac:dyDescent="0.35">
      <c r="B3767" s="45" t="s">
        <v>3232</v>
      </c>
      <c r="C3767" s="146">
        <v>156.18292236328119</v>
      </c>
      <c r="D3767" s="112">
        <f t="shared" si="61"/>
        <v>-3.0131335303846662E-2</v>
      </c>
      <c r="E3767" s="112">
        <v>0</v>
      </c>
    </row>
    <row r="3768" spans="2:5" x14ac:dyDescent="0.35">
      <c r="B3768" s="45" t="s">
        <v>3202</v>
      </c>
      <c r="C3768" s="146">
        <v>161.0351257324219</v>
      </c>
      <c r="D3768" s="112">
        <f t="shared" si="61"/>
        <v>0.48155014457035206</v>
      </c>
      <c r="E3768" s="112">
        <v>0</v>
      </c>
    </row>
    <row r="3769" spans="2:5" x14ac:dyDescent="0.35">
      <c r="B3769" s="45" t="s">
        <v>2993</v>
      </c>
      <c r="C3769" s="146">
        <v>108.6936721801758</v>
      </c>
      <c r="D3769" s="112">
        <f t="shared" si="61"/>
        <v>-2.5406263801393922E-2</v>
      </c>
      <c r="E3769" s="112">
        <v>0</v>
      </c>
    </row>
    <row r="3770" spans="2:5" x14ac:dyDescent="0.35">
      <c r="B3770" s="45" t="s">
        <v>2958</v>
      </c>
      <c r="C3770" s="146">
        <v>111.52716064453119</v>
      </c>
      <c r="D3770" s="112">
        <f t="shared" si="61"/>
        <v>4.5628183923301417E-2</v>
      </c>
      <c r="E3770" s="112">
        <v>0</v>
      </c>
    </row>
    <row r="3771" spans="2:5" x14ac:dyDescent="0.35">
      <c r="B3771" s="45" t="s">
        <v>2927</v>
      </c>
      <c r="C3771" s="146">
        <v>106.6604385375977</v>
      </c>
      <c r="D3771" s="112">
        <f t="shared" si="61"/>
        <v>0.27425070921352362</v>
      </c>
      <c r="E3771" s="112">
        <v>0</v>
      </c>
    </row>
    <row r="3772" spans="2:5" x14ac:dyDescent="0.35">
      <c r="B3772" s="45" t="s">
        <v>2857</v>
      </c>
      <c r="C3772" s="146">
        <v>83.704437255859375</v>
      </c>
      <c r="D3772" s="112">
        <f t="shared" si="61"/>
        <v>-6.4369234659136651E-3</v>
      </c>
      <c r="E3772" s="112">
        <v>0</v>
      </c>
    </row>
    <row r="3773" spans="2:5" x14ac:dyDescent="0.35">
      <c r="B3773" s="45" t="s">
        <v>2849</v>
      </c>
      <c r="C3773" s="146">
        <v>84.246726989746094</v>
      </c>
      <c r="D3773" s="112">
        <f t="shared" si="61"/>
        <v>6.0955848420365935E-3</v>
      </c>
      <c r="E3773" s="112">
        <v>0</v>
      </c>
    </row>
    <row r="3774" spans="2:5" x14ac:dyDescent="0.35">
      <c r="B3774" s="45" t="s">
        <v>2842</v>
      </c>
      <c r="C3774" s="146">
        <v>83.736305236816406</v>
      </c>
      <c r="D3774" s="112">
        <f t="shared" si="61"/>
        <v>-8.9490161079701633E-2</v>
      </c>
      <c r="E3774" s="112">
        <v>0</v>
      </c>
    </row>
    <row r="3775" spans="2:5" x14ac:dyDescent="0.35">
      <c r="B3775" s="45" t="s">
        <v>2829</v>
      </c>
      <c r="C3775" s="146">
        <v>91.966392517089844</v>
      </c>
      <c r="D3775" s="112">
        <f t="shared" si="61"/>
        <v>6.0315870574851584E-2</v>
      </c>
      <c r="E3775" s="112">
        <v>0</v>
      </c>
    </row>
    <row r="3776" spans="2:5" x14ac:dyDescent="0.35">
      <c r="B3776" s="45" t="s">
        <v>2757</v>
      </c>
      <c r="C3776" s="146">
        <v>86.734901428222656</v>
      </c>
      <c r="D3776" s="112">
        <f t="shared" si="61"/>
        <v>1.3417815445824727E-2</v>
      </c>
      <c r="E3776" s="112">
        <v>0</v>
      </c>
    </row>
    <row r="3777" spans="2:5" x14ac:dyDescent="0.35">
      <c r="B3777" s="45" t="s">
        <v>2748</v>
      </c>
      <c r="C3777" s="146">
        <v>85.586517333984375</v>
      </c>
      <c r="D3777" s="112">
        <f t="shared" si="61"/>
        <v>7.66453109862969E-2</v>
      </c>
      <c r="E3777" s="112">
        <v>0</v>
      </c>
    </row>
    <row r="3778" spans="2:5" x14ac:dyDescent="0.35">
      <c r="B3778" s="45" t="s">
        <v>2732</v>
      </c>
      <c r="C3778" s="146">
        <v>79.493698120117188</v>
      </c>
      <c r="D3778" s="112">
        <f t="shared" si="61"/>
        <v>-1.7349869593284772E-2</v>
      </c>
      <c r="E3778" s="112">
        <v>0</v>
      </c>
    </row>
    <row r="3779" spans="2:5" x14ac:dyDescent="0.35">
      <c r="B3779" s="45" t="s">
        <v>2725</v>
      </c>
      <c r="C3779" s="146">
        <v>80.897254943847656</v>
      </c>
      <c r="D3779" s="112">
        <f t="shared" si="61"/>
        <v>5.3155977231636974E-2</v>
      </c>
      <c r="E3779" s="112">
        <v>0</v>
      </c>
    </row>
    <row r="3780" spans="2:5" x14ac:dyDescent="0.35">
      <c r="B3780" s="45" t="s">
        <v>2712</v>
      </c>
      <c r="C3780" s="146">
        <v>76.814125061035156</v>
      </c>
      <c r="D3780" s="112">
        <f t="shared" si="61"/>
        <v>7.4999858527095162E-2</v>
      </c>
      <c r="E3780" s="112">
        <v>0</v>
      </c>
    </row>
    <row r="3781" spans="2:5" x14ac:dyDescent="0.35">
      <c r="B3781" s="45" t="s">
        <v>2694</v>
      </c>
      <c r="C3781" s="146">
        <v>71.455009460449219</v>
      </c>
      <c r="D3781" s="112">
        <f t="shared" si="61"/>
        <v>-0.22836325695387516</v>
      </c>
      <c r="E3781" s="112">
        <v>0</v>
      </c>
    </row>
    <row r="3782" spans="2:5" x14ac:dyDescent="0.35">
      <c r="B3782" s="45" t="s">
        <v>2603</v>
      </c>
      <c r="C3782" s="146">
        <v>92.601875305175781</v>
      </c>
      <c r="D3782" s="112">
        <f t="shared" si="61"/>
        <v>-5.9016006216108035E-3</v>
      </c>
      <c r="E3782" s="112">
        <v>0</v>
      </c>
    </row>
    <row r="3783" spans="2:5" x14ac:dyDescent="0.35">
      <c r="B3783" s="45" t="s">
        <v>2595</v>
      </c>
      <c r="C3783" s="146">
        <v>93.151618957519531</v>
      </c>
      <c r="D3783" s="112">
        <f t="shared" si="61"/>
        <v>2.9014600724027083E-2</v>
      </c>
      <c r="E3783" s="112">
        <v>0</v>
      </c>
    </row>
    <row r="3784" spans="2:5" x14ac:dyDescent="0.35">
      <c r="B3784" s="45" t="s">
        <v>2592</v>
      </c>
      <c r="C3784" s="146">
        <v>90.525070190429688</v>
      </c>
      <c r="D3784" s="112">
        <f t="shared" si="61"/>
        <v>-0.1482754722141367</v>
      </c>
      <c r="E3784" s="112">
        <v>0</v>
      </c>
    </row>
    <row r="3785" spans="2:5" x14ac:dyDescent="0.35">
      <c r="B3785" s="45" t="s">
        <v>2564</v>
      </c>
      <c r="C3785" s="146">
        <v>106.28444671630859</v>
      </c>
      <c r="D3785" s="112">
        <f t="shared" ref="D3785:D3848" si="62">(C3785-C3786)/C3786</f>
        <v>-7.3976014695759942E-2</v>
      </c>
      <c r="E3785" s="112">
        <v>0</v>
      </c>
    </row>
    <row r="3786" spans="2:5" x14ac:dyDescent="0.35">
      <c r="B3786" s="45" t="s">
        <v>2543</v>
      </c>
      <c r="C3786" s="146">
        <v>114.77504730224609</v>
      </c>
      <c r="D3786" s="112">
        <f t="shared" si="62"/>
        <v>0</v>
      </c>
      <c r="E3786" s="112">
        <v>0</v>
      </c>
    </row>
    <row r="3787" spans="2:5" x14ac:dyDescent="0.35">
      <c r="B3787" s="45" t="s">
        <v>2542</v>
      </c>
      <c r="C3787" s="146">
        <v>114.77504730224609</v>
      </c>
      <c r="D3787" s="112">
        <f t="shared" si="62"/>
        <v>-3.7397464540500344E-2</v>
      </c>
      <c r="E3787" s="112">
        <v>0</v>
      </c>
    </row>
    <row r="3788" spans="2:5" x14ac:dyDescent="0.35">
      <c r="B3788" s="45" t="s">
        <v>2538</v>
      </c>
      <c r="C3788" s="146">
        <v>119.2341003417969</v>
      </c>
      <c r="D3788" s="112">
        <f t="shared" si="62"/>
        <v>-2.6919003645383001E-2</v>
      </c>
      <c r="E3788" s="112">
        <v>0</v>
      </c>
    </row>
    <row r="3789" spans="2:5" x14ac:dyDescent="0.35">
      <c r="B3789" s="45" t="s">
        <v>2516</v>
      </c>
      <c r="C3789" s="146">
        <v>122.5325546264648</v>
      </c>
      <c r="D3789" s="112">
        <f t="shared" si="62"/>
        <v>0.11786012085811702</v>
      </c>
      <c r="E3789" s="112">
        <v>0</v>
      </c>
    </row>
    <row r="3790" spans="2:5" x14ac:dyDescent="0.35">
      <c r="B3790" s="45" t="s">
        <v>2495</v>
      </c>
      <c r="C3790" s="146">
        <v>109.6134948730469</v>
      </c>
      <c r="D3790" s="112">
        <f t="shared" si="62"/>
        <v>-2.6580306450578999E-2</v>
      </c>
      <c r="E3790" s="112">
        <v>0</v>
      </c>
    </row>
    <row r="3791" spans="2:5" x14ac:dyDescent="0.35">
      <c r="B3791" s="45" t="s">
        <v>2456</v>
      </c>
      <c r="C3791" s="146">
        <v>112.6066131591797</v>
      </c>
      <c r="D3791" s="112">
        <f t="shared" si="62"/>
        <v>3.7715289952770611E-2</v>
      </c>
      <c r="E3791" s="112">
        <v>0</v>
      </c>
    </row>
    <row r="3792" spans="2:5" x14ac:dyDescent="0.35">
      <c r="B3792" s="45" t="s">
        <v>2422</v>
      </c>
      <c r="C3792" s="146">
        <v>108.51397705078119</v>
      </c>
      <c r="D3792" s="112">
        <f t="shared" si="62"/>
        <v>7.1173215382713484E-2</v>
      </c>
      <c r="E3792" s="112">
        <v>0</v>
      </c>
    </row>
    <row r="3793" spans="2:5" x14ac:dyDescent="0.35">
      <c r="B3793" s="45" t="s">
        <v>2381</v>
      </c>
      <c r="C3793" s="146">
        <v>101.30385589599609</v>
      </c>
      <c r="D3793" s="112">
        <f t="shared" si="62"/>
        <v>0.147098423300006</v>
      </c>
      <c r="E3793" s="112">
        <v>0</v>
      </c>
    </row>
    <row r="3794" spans="2:5" x14ac:dyDescent="0.35">
      <c r="B3794" s="45" t="s">
        <v>2359</v>
      </c>
      <c r="C3794" s="146">
        <v>88.313133239746094</v>
      </c>
      <c r="D3794" s="112">
        <f t="shared" si="62"/>
        <v>2.8809637342034008E-2</v>
      </c>
      <c r="E3794" s="112">
        <v>0</v>
      </c>
    </row>
    <row r="3795" spans="2:5" x14ac:dyDescent="0.35">
      <c r="B3795" s="45" t="s">
        <v>2346</v>
      </c>
      <c r="C3795" s="146">
        <v>85.840110778808594</v>
      </c>
      <c r="D3795" s="112">
        <f t="shared" si="62"/>
        <v>1.1231981262355337E-2</v>
      </c>
      <c r="E3795" s="112">
        <v>0</v>
      </c>
    </row>
    <row r="3796" spans="2:5" x14ac:dyDescent="0.35">
      <c r="B3796" s="45" t="s">
        <v>2337</v>
      </c>
      <c r="C3796" s="146">
        <v>84.886665344238281</v>
      </c>
      <c r="D3796" s="112">
        <f t="shared" si="62"/>
        <v>3.5100461134106331E-4</v>
      </c>
      <c r="E3796" s="112">
        <v>0</v>
      </c>
    </row>
    <row r="3797" spans="2:5" x14ac:dyDescent="0.35">
      <c r="B3797" s="45" t="s">
        <v>2333</v>
      </c>
      <c r="C3797" s="146">
        <v>84.856880187988281</v>
      </c>
      <c r="D3797" s="112">
        <f t="shared" si="62"/>
        <v>-6.949660915223535E-2</v>
      </c>
      <c r="E3797" s="112">
        <v>0</v>
      </c>
    </row>
    <row r="3798" spans="2:5" x14ac:dyDescent="0.35">
      <c r="B3798" s="45" t="s">
        <v>2314</v>
      </c>
      <c r="C3798" s="146">
        <v>91.194595336914063</v>
      </c>
      <c r="D3798" s="112">
        <f t="shared" si="62"/>
        <v>-2.2598847419613786E-2</v>
      </c>
      <c r="E3798" s="112">
        <v>0</v>
      </c>
    </row>
    <row r="3799" spans="2:5" x14ac:dyDescent="0.35">
      <c r="B3799" s="45" t="s">
        <v>2312</v>
      </c>
      <c r="C3799" s="146">
        <v>93.303138732910156</v>
      </c>
      <c r="D3799" s="112">
        <f t="shared" si="62"/>
        <v>-4.9806304499318943E-2</v>
      </c>
      <c r="E3799" s="112">
        <v>0</v>
      </c>
    </row>
    <row r="3800" spans="2:5" x14ac:dyDescent="0.35">
      <c r="B3800" s="45" t="s">
        <v>2291</v>
      </c>
      <c r="C3800" s="146">
        <v>98.193809509277344</v>
      </c>
      <c r="D3800" s="112">
        <f t="shared" si="62"/>
        <v>-7.1190861883212803E-2</v>
      </c>
      <c r="E3800" s="112">
        <v>0</v>
      </c>
    </row>
    <row r="3801" spans="2:5" x14ac:dyDescent="0.35">
      <c r="B3801" s="45" t="s">
        <v>2269</v>
      </c>
      <c r="C3801" s="146">
        <v>105.72011566162109</v>
      </c>
      <c r="D3801" s="112">
        <f t="shared" si="62"/>
        <v>-1.4200420074448085E-2</v>
      </c>
      <c r="E3801" s="112">
        <v>0</v>
      </c>
    </row>
    <row r="3802" spans="2:5" x14ac:dyDescent="0.35">
      <c r="B3802" s="45" t="s">
        <v>2255</v>
      </c>
      <c r="C3802" s="146">
        <v>107.2430114746094</v>
      </c>
      <c r="D3802" s="112">
        <f t="shared" si="62"/>
        <v>0.11307071520358378</v>
      </c>
      <c r="E3802" s="112">
        <v>0</v>
      </c>
    </row>
    <row r="3803" spans="2:5" x14ac:dyDescent="0.35">
      <c r="B3803" s="45" t="s">
        <v>2229</v>
      </c>
      <c r="C3803" s="146">
        <v>96.348785400390625</v>
      </c>
      <c r="D3803" s="112">
        <f t="shared" si="62"/>
        <v>2.7803434961825937E-2</v>
      </c>
      <c r="E3803" s="112">
        <v>0</v>
      </c>
    </row>
    <row r="3804" spans="2:5" x14ac:dyDescent="0.35">
      <c r="B3804" s="45" t="s">
        <v>2220</v>
      </c>
      <c r="C3804" s="146">
        <v>93.742424011230469</v>
      </c>
      <c r="D3804" s="112">
        <f t="shared" si="62"/>
        <v>-9.3971147196901431E-2</v>
      </c>
      <c r="E3804" s="112">
        <v>0</v>
      </c>
    </row>
    <row r="3805" spans="2:5" x14ac:dyDescent="0.35">
      <c r="B3805" s="45" t="s">
        <v>2208</v>
      </c>
      <c r="C3805" s="146">
        <v>103.4651641845703</v>
      </c>
      <c r="D3805" s="112">
        <f t="shared" si="62"/>
        <v>2.6140140073486987E-2</v>
      </c>
      <c r="E3805" s="112">
        <v>0</v>
      </c>
    </row>
    <row r="3806" spans="2:5" x14ac:dyDescent="0.35">
      <c r="B3806" s="45" t="s">
        <v>2204</v>
      </c>
      <c r="C3806" s="146">
        <v>100.8294677734375</v>
      </c>
      <c r="D3806" s="112">
        <f t="shared" si="62"/>
        <v>1.9845907882107692E-2</v>
      </c>
      <c r="E3806" s="112">
        <v>0</v>
      </c>
    </row>
    <row r="3807" spans="2:5" x14ac:dyDescent="0.35">
      <c r="B3807" s="45" t="s">
        <v>2195</v>
      </c>
      <c r="C3807" s="146">
        <v>98.867355346679688</v>
      </c>
      <c r="D3807" s="112">
        <f t="shared" si="62"/>
        <v>-6.5337855825475868E-2</v>
      </c>
      <c r="E3807" s="112">
        <v>0</v>
      </c>
    </row>
    <row r="3808" spans="2:5" x14ac:dyDescent="0.35">
      <c r="B3808" s="45" t="s">
        <v>2179</v>
      </c>
      <c r="C3808" s="146">
        <v>105.77870941162109</v>
      </c>
      <c r="D3808" s="112">
        <f t="shared" si="62"/>
        <v>3.89113313286843E-3</v>
      </c>
      <c r="E3808" s="112">
        <v>0</v>
      </c>
    </row>
    <row r="3809" spans="2:5" x14ac:dyDescent="0.35">
      <c r="B3809" s="45" t="s">
        <v>2164</v>
      </c>
      <c r="C3809" s="146">
        <v>105.3687057495117</v>
      </c>
      <c r="D3809" s="112">
        <f t="shared" si="62"/>
        <v>3.0945718856690119E-2</v>
      </c>
      <c r="E3809" s="112">
        <v>0</v>
      </c>
    </row>
    <row r="3810" spans="2:5" x14ac:dyDescent="0.35">
      <c r="B3810" s="45" t="s">
        <v>2161</v>
      </c>
      <c r="C3810" s="146">
        <v>102.20587158203119</v>
      </c>
      <c r="D3810" s="112">
        <f t="shared" si="62"/>
        <v>-0.12565839978519319</v>
      </c>
      <c r="E3810" s="112">
        <v>0</v>
      </c>
    </row>
    <row r="3811" spans="2:5" x14ac:dyDescent="0.35">
      <c r="B3811" s="45" t="s">
        <v>2085</v>
      </c>
      <c r="C3811" s="146">
        <v>116.89466857910161</v>
      </c>
      <c r="D3811" s="112">
        <f t="shared" si="62"/>
        <v>-9.061060829588935E-2</v>
      </c>
      <c r="E3811" s="112">
        <v>0</v>
      </c>
    </row>
    <row r="3812" spans="2:5" x14ac:dyDescent="0.35">
      <c r="B3812" s="45" t="s">
        <v>2062</v>
      </c>
      <c r="C3812" s="146">
        <v>128.54193115234381</v>
      </c>
      <c r="D3812" s="112">
        <f t="shared" si="62"/>
        <v>-2.5957773856022451E-2</v>
      </c>
      <c r="E3812" s="112">
        <v>0</v>
      </c>
    </row>
    <row r="3813" spans="2:5" x14ac:dyDescent="0.35">
      <c r="B3813" s="45" t="s">
        <v>2058</v>
      </c>
      <c r="C3813" s="146">
        <v>131.96751403808591</v>
      </c>
      <c r="D3813" s="112">
        <f t="shared" si="62"/>
        <v>6.8902342449143963E-2</v>
      </c>
      <c r="E3813" s="112">
        <v>0</v>
      </c>
    </row>
    <row r="3814" spans="2:5" x14ac:dyDescent="0.35">
      <c r="B3814" s="45" t="s">
        <v>1994</v>
      </c>
      <c r="C3814" s="146">
        <v>123.4607772827148</v>
      </c>
      <c r="D3814" s="112">
        <f t="shared" si="62"/>
        <v>-2.9970004734803167E-3</v>
      </c>
      <c r="E3814" s="112">
        <v>0</v>
      </c>
    </row>
    <row r="3815" spans="2:5" x14ac:dyDescent="0.35">
      <c r="B3815" s="45" t="s">
        <v>1988</v>
      </c>
      <c r="C3815" s="146">
        <v>123.831901550293</v>
      </c>
      <c r="D3815" s="112">
        <f t="shared" si="62"/>
        <v>3.1874452661475663E-2</v>
      </c>
      <c r="E3815" s="112">
        <v>0</v>
      </c>
    </row>
    <row r="3816" spans="2:5" x14ac:dyDescent="0.35">
      <c r="B3816" s="45" t="s">
        <v>1977</v>
      </c>
      <c r="C3816" s="146">
        <v>120.0067520141602</v>
      </c>
      <c r="D3816" s="112">
        <f t="shared" si="62"/>
        <v>-2.8874717042405008E-2</v>
      </c>
      <c r="E3816" s="112">
        <v>0</v>
      </c>
    </row>
    <row r="3817" spans="2:5" x14ac:dyDescent="0.35">
      <c r="B3817" s="45" t="s">
        <v>1967</v>
      </c>
      <c r="C3817" s="146">
        <v>123.5749435424805</v>
      </c>
      <c r="D3817" s="112">
        <f t="shared" si="62"/>
        <v>2.171298944761213E-2</v>
      </c>
      <c r="E3817" s="112">
        <v>0</v>
      </c>
    </row>
    <row r="3818" spans="2:5" x14ac:dyDescent="0.35">
      <c r="B3818" s="45" t="s">
        <v>1952</v>
      </c>
      <c r="C3818" s="146">
        <v>120.9487838745117</v>
      </c>
      <c r="D3818" s="112">
        <f t="shared" si="62"/>
        <v>8.3293235708203437E-3</v>
      </c>
      <c r="E3818" s="112">
        <v>0</v>
      </c>
    </row>
    <row r="3819" spans="2:5" x14ac:dyDescent="0.35">
      <c r="B3819" s="45" t="s">
        <v>1934</v>
      </c>
      <c r="C3819" s="146">
        <v>119.94968414306641</v>
      </c>
      <c r="D3819" s="112">
        <f t="shared" si="62"/>
        <v>-6.0795374170596633E-2</v>
      </c>
      <c r="E3819" s="112">
        <v>0</v>
      </c>
    </row>
    <row r="3820" spans="2:5" x14ac:dyDescent="0.35">
      <c r="B3820" s="45" t="s">
        <v>1905</v>
      </c>
      <c r="C3820" s="146">
        <v>127.714111328125</v>
      </c>
      <c r="D3820" s="112">
        <f t="shared" si="62"/>
        <v>3.5168949700531943E-2</v>
      </c>
      <c r="E3820" s="112">
        <v>0</v>
      </c>
    </row>
    <row r="3821" spans="2:5" x14ac:dyDescent="0.35">
      <c r="B3821" s="45" t="s">
        <v>1900</v>
      </c>
      <c r="C3821" s="146">
        <v>123.37513732910161</v>
      </c>
      <c r="D3821" s="112">
        <f t="shared" si="62"/>
        <v>0.1079515522224876</v>
      </c>
      <c r="E3821" s="112">
        <v>0</v>
      </c>
    </row>
    <row r="3822" spans="2:5" x14ac:dyDescent="0.35">
      <c r="B3822" s="45" t="s">
        <v>1871</v>
      </c>
      <c r="C3822" s="146">
        <v>111.35427093505859</v>
      </c>
      <c r="D3822" s="112">
        <f t="shared" si="62"/>
        <v>-6.1607958926184751E-2</v>
      </c>
      <c r="E3822" s="112">
        <v>0</v>
      </c>
    </row>
    <row r="3823" spans="2:5" x14ac:dyDescent="0.35">
      <c r="B3823" s="45" t="s">
        <v>1832</v>
      </c>
      <c r="C3823" s="146">
        <v>118.66497802734381</v>
      </c>
      <c r="D3823" s="112">
        <f t="shared" si="62"/>
        <v>-9.5064019193586737E-4</v>
      </c>
      <c r="E3823" s="112">
        <v>0</v>
      </c>
    </row>
    <row r="3824" spans="2:5" x14ac:dyDescent="0.35">
      <c r="B3824" s="45" t="s">
        <v>1824</v>
      </c>
      <c r="C3824" s="146">
        <v>118.77789306640619</v>
      </c>
      <c r="D3824" s="112">
        <f t="shared" si="62"/>
        <v>1.1894564359008002E-3</v>
      </c>
      <c r="E3824" s="112">
        <v>0</v>
      </c>
    </row>
    <row r="3825" spans="2:5" x14ac:dyDescent="0.35">
      <c r="B3825" s="45" t="s">
        <v>1812</v>
      </c>
      <c r="C3825" s="146">
        <v>118.63677978515619</v>
      </c>
      <c r="D3825" s="112">
        <f t="shared" si="62"/>
        <v>-3.7554354335024298E-2</v>
      </c>
      <c r="E3825" s="112">
        <v>0</v>
      </c>
    </row>
    <row r="3826" spans="2:5" x14ac:dyDescent="0.35">
      <c r="B3826" s="45" t="s">
        <v>1806</v>
      </c>
      <c r="C3826" s="146">
        <v>123.2659530639648</v>
      </c>
      <c r="D3826" s="112">
        <f t="shared" si="62"/>
        <v>-2.1143776443882881E-2</v>
      </c>
      <c r="E3826" s="112">
        <v>0</v>
      </c>
    </row>
    <row r="3827" spans="2:5" x14ac:dyDescent="0.35">
      <c r="B3827" s="45" t="s">
        <v>1784</v>
      </c>
      <c r="C3827" s="146">
        <v>125.9285583496094</v>
      </c>
      <c r="D3827" s="112">
        <f t="shared" si="62"/>
        <v>9.400046846795744E-2</v>
      </c>
      <c r="E3827" s="112">
        <v>0</v>
      </c>
    </row>
    <row r="3828" spans="2:5" x14ac:dyDescent="0.35">
      <c r="B3828" s="45" t="s">
        <v>1757</v>
      </c>
      <c r="C3828" s="146">
        <v>115.1083221435547</v>
      </c>
      <c r="D3828" s="112">
        <f t="shared" si="62"/>
        <v>2.7452130875834497E-2</v>
      </c>
      <c r="E3828" s="112">
        <v>0</v>
      </c>
    </row>
    <row r="3829" spans="2:5" x14ac:dyDescent="0.35">
      <c r="B3829" s="45" t="s">
        <v>1733</v>
      </c>
      <c r="C3829" s="146">
        <v>112.0327835083008</v>
      </c>
      <c r="D3829" s="112">
        <f t="shared" si="62"/>
        <v>-3.9318917147219155E-2</v>
      </c>
      <c r="E3829" s="112">
        <v>0</v>
      </c>
    </row>
    <row r="3830" spans="2:5" x14ac:dyDescent="0.35">
      <c r="B3830" s="45" t="s">
        <v>1673</v>
      </c>
      <c r="C3830" s="146">
        <v>116.6180801391602</v>
      </c>
      <c r="D3830" s="112">
        <f t="shared" si="62"/>
        <v>-0.12170983755726118</v>
      </c>
      <c r="E3830" s="112">
        <v>0</v>
      </c>
    </row>
    <row r="3831" spans="2:5" x14ac:dyDescent="0.35">
      <c r="B3831" s="45" t="s">
        <v>1652</v>
      </c>
      <c r="C3831" s="146">
        <v>132.7785339355469</v>
      </c>
      <c r="D3831" s="112">
        <f t="shared" si="62"/>
        <v>0</v>
      </c>
      <c r="E3831" s="112">
        <v>0</v>
      </c>
    </row>
    <row r="3832" spans="2:5" x14ac:dyDescent="0.35">
      <c r="B3832" s="45" t="s">
        <v>1651</v>
      </c>
      <c r="C3832" s="146">
        <v>132.7785339355469</v>
      </c>
      <c r="D3832" s="112">
        <f t="shared" si="62"/>
        <v>1.3358819740537754E-2</v>
      </c>
      <c r="E3832" s="112">
        <v>0</v>
      </c>
    </row>
    <row r="3833" spans="2:5" x14ac:dyDescent="0.35">
      <c r="B3833" s="45" t="s">
        <v>1639</v>
      </c>
      <c r="C3833" s="146">
        <v>131.02815246582031</v>
      </c>
      <c r="D3833" s="112">
        <f t="shared" si="62"/>
        <v>-2.056122458290599E-2</v>
      </c>
      <c r="E3833" s="112">
        <v>0</v>
      </c>
    </row>
    <row r="3834" spans="2:5" x14ac:dyDescent="0.35">
      <c r="B3834" s="45" t="s">
        <v>1629</v>
      </c>
      <c r="C3834" s="146">
        <v>133.77880859375</v>
      </c>
      <c r="D3834" s="112">
        <f t="shared" si="62"/>
        <v>3.9621066864787271E-3</v>
      </c>
      <c r="E3834" s="112">
        <v>0</v>
      </c>
    </row>
    <row r="3835" spans="2:5" x14ac:dyDescent="0.35">
      <c r="B3835" s="45" t="s">
        <v>1563</v>
      </c>
      <c r="C3835" s="146">
        <v>133.2508544921875</v>
      </c>
      <c r="D3835" s="112">
        <f t="shared" si="62"/>
        <v>-5.1836609410638133E-2</v>
      </c>
      <c r="E3835" s="112">
        <v>0</v>
      </c>
    </row>
    <row r="3836" spans="2:5" x14ac:dyDescent="0.35">
      <c r="B3836" s="45" t="s">
        <v>1557</v>
      </c>
      <c r="C3836" s="146">
        <v>140.53575134277341</v>
      </c>
      <c r="D3836" s="112">
        <f t="shared" si="62"/>
        <v>-1.8892141795777372E-2</v>
      </c>
      <c r="E3836" s="112">
        <v>0</v>
      </c>
    </row>
    <row r="3837" spans="2:5" x14ac:dyDescent="0.35">
      <c r="B3837" s="45" t="s">
        <v>1552</v>
      </c>
      <c r="C3837" s="146">
        <v>143.24189758300781</v>
      </c>
      <c r="D3837" s="112">
        <f t="shared" si="62"/>
        <v>-0.11605651738640138</v>
      </c>
      <c r="E3837" s="112">
        <v>0</v>
      </c>
    </row>
    <row r="3838" spans="2:5" x14ac:dyDescent="0.35">
      <c r="B3838" s="45" t="s">
        <v>1533</v>
      </c>
      <c r="C3838" s="146">
        <v>162.0487060546875</v>
      </c>
      <c r="D3838" s="112">
        <f t="shared" si="62"/>
        <v>0</v>
      </c>
      <c r="E3838" s="112">
        <v>0</v>
      </c>
    </row>
    <row r="3839" spans="2:5" x14ac:dyDescent="0.35">
      <c r="B3839" s="45" t="s">
        <v>1532</v>
      </c>
      <c r="C3839" s="146">
        <v>162.0487060546875</v>
      </c>
      <c r="D3839" s="112">
        <f t="shared" si="62"/>
        <v>0.15055635015749175</v>
      </c>
      <c r="E3839" s="112">
        <v>0</v>
      </c>
    </row>
    <row r="3840" spans="2:5" x14ac:dyDescent="0.35">
      <c r="B3840" s="45" t="s">
        <v>1495</v>
      </c>
      <c r="C3840" s="146">
        <v>140.8437805175781</v>
      </c>
      <c r="D3840" s="112">
        <f t="shared" si="62"/>
        <v>0.19444457384865113</v>
      </c>
      <c r="E3840" s="112">
        <v>0</v>
      </c>
    </row>
    <row r="3841" spans="2:5" x14ac:dyDescent="0.35">
      <c r="B3841" s="45" t="s">
        <v>1477</v>
      </c>
      <c r="C3841" s="146">
        <v>117.91571044921881</v>
      </c>
      <c r="D3841" s="112">
        <f t="shared" si="62"/>
        <v>-6.7394104327545945E-2</v>
      </c>
      <c r="E3841" s="112">
        <v>0</v>
      </c>
    </row>
    <row r="3842" spans="2:5" x14ac:dyDescent="0.35">
      <c r="B3842" s="45" t="s">
        <v>1449</v>
      </c>
      <c r="C3842" s="146">
        <v>126.4368057250977</v>
      </c>
      <c r="D3842" s="112">
        <f t="shared" si="62"/>
        <v>-4.5297091589077819E-2</v>
      </c>
      <c r="E3842" s="112">
        <v>0</v>
      </c>
    </row>
    <row r="3843" spans="2:5" x14ac:dyDescent="0.35">
      <c r="B3843" s="45" t="s">
        <v>1438</v>
      </c>
      <c r="C3843" s="146">
        <v>132.4357604980469</v>
      </c>
      <c r="D3843" s="112">
        <f t="shared" si="62"/>
        <v>2.2547906506677146E-3</v>
      </c>
      <c r="E3843" s="112">
        <v>0</v>
      </c>
    </row>
    <row r="3844" spans="2:5" x14ac:dyDescent="0.35">
      <c r="B3844" s="45" t="s">
        <v>1424</v>
      </c>
      <c r="C3844" s="146">
        <v>132.1378173828125</v>
      </c>
      <c r="D3844" s="112">
        <f t="shared" si="62"/>
        <v>-8.6109713682429312E-2</v>
      </c>
      <c r="E3844" s="112">
        <v>0</v>
      </c>
    </row>
    <row r="3845" spans="2:5" x14ac:dyDescent="0.35">
      <c r="B3845" s="45" t="s">
        <v>1398</v>
      </c>
      <c r="C3845" s="146">
        <v>144.58827209472659</v>
      </c>
      <c r="D3845" s="112">
        <f t="shared" si="62"/>
        <v>0.25320304033168239</v>
      </c>
      <c r="E3845" s="112">
        <v>0</v>
      </c>
    </row>
    <row r="3846" spans="2:5" x14ac:dyDescent="0.35">
      <c r="B3846" s="45" t="s">
        <v>1299</v>
      </c>
      <c r="C3846" s="146">
        <v>115.37497711181641</v>
      </c>
      <c r="D3846" s="112">
        <f t="shared" si="62"/>
        <v>-5.8295825339941175E-2</v>
      </c>
      <c r="E3846" s="112">
        <v>0</v>
      </c>
    </row>
    <row r="3847" spans="2:5" x14ac:dyDescent="0.35">
      <c r="B3847" s="45" t="s">
        <v>1290</v>
      </c>
      <c r="C3847" s="146">
        <v>122.517219543457</v>
      </c>
      <c r="D3847" s="112">
        <f t="shared" si="62"/>
        <v>4.0517641427221546E-3</v>
      </c>
      <c r="E3847" s="112">
        <v>0</v>
      </c>
    </row>
    <row r="3848" spans="2:5" x14ac:dyDescent="0.35">
      <c r="B3848" s="45" t="s">
        <v>1282</v>
      </c>
      <c r="C3848" s="146">
        <v>122.02281188964839</v>
      </c>
      <c r="D3848" s="112">
        <f t="shared" si="62"/>
        <v>-1.819953710103906E-3</v>
      </c>
      <c r="E3848" s="112">
        <v>0</v>
      </c>
    </row>
    <row r="3849" spans="2:5" x14ac:dyDescent="0.35">
      <c r="B3849" s="45" t="s">
        <v>1278</v>
      </c>
      <c r="C3849" s="146">
        <v>122.2452926635742</v>
      </c>
      <c r="D3849" s="112">
        <f t="shared" ref="D3849:D3912" si="63">(C3849-C3850)/C3850</f>
        <v>9.2478104667231734E-2</v>
      </c>
      <c r="E3849" s="112">
        <v>0</v>
      </c>
    </row>
    <row r="3850" spans="2:5" x14ac:dyDescent="0.35">
      <c r="B3850" s="45" t="s">
        <v>1259</v>
      </c>
      <c r="C3850" s="146">
        <v>111.8972473144531</v>
      </c>
      <c r="D3850" s="112">
        <f t="shared" si="63"/>
        <v>6.2369939035365446E-2</v>
      </c>
      <c r="E3850" s="112">
        <v>0</v>
      </c>
    </row>
    <row r="3851" spans="2:5" x14ac:dyDescent="0.35">
      <c r="B3851" s="45" t="s">
        <v>1252</v>
      </c>
      <c r="C3851" s="146">
        <v>105.3279495239258</v>
      </c>
      <c r="D3851" s="112">
        <f t="shared" si="63"/>
        <v>9.0497704673915505E-2</v>
      </c>
      <c r="E3851" s="112">
        <v>0</v>
      </c>
    </row>
    <row r="3852" spans="2:5" x14ac:dyDescent="0.35">
      <c r="B3852" s="45" t="s">
        <v>1234</v>
      </c>
      <c r="C3852" s="146">
        <v>96.587043762207031</v>
      </c>
      <c r="D3852" s="112">
        <f t="shared" si="63"/>
        <v>3.7437238845170168E-2</v>
      </c>
      <c r="E3852" s="112">
        <v>0</v>
      </c>
    </row>
    <row r="3853" spans="2:5" x14ac:dyDescent="0.35">
      <c r="B3853" s="45" t="s">
        <v>1230</v>
      </c>
      <c r="C3853" s="146">
        <v>93.101577758789063</v>
      </c>
      <c r="D3853" s="112">
        <f t="shared" si="63"/>
        <v>2.9727568382571283E-2</v>
      </c>
      <c r="E3853" s="112">
        <v>0</v>
      </c>
    </row>
    <row r="3854" spans="2:5" x14ac:dyDescent="0.35">
      <c r="B3854" s="45" t="s">
        <v>1212</v>
      </c>
      <c r="C3854" s="146">
        <v>90.413795471191406</v>
      </c>
      <c r="D3854" s="112">
        <f t="shared" si="63"/>
        <v>-3.0117319490420911E-3</v>
      </c>
      <c r="E3854" s="112">
        <v>0</v>
      </c>
    </row>
    <row r="3855" spans="2:5" x14ac:dyDescent="0.35">
      <c r="B3855" s="45" t="s">
        <v>1207</v>
      </c>
      <c r="C3855" s="146">
        <v>90.686920166015625</v>
      </c>
      <c r="D3855" s="112">
        <f t="shared" si="63"/>
        <v>4.5340075188049271E-2</v>
      </c>
      <c r="E3855" s="112">
        <v>0</v>
      </c>
    </row>
    <row r="3856" spans="2:5" x14ac:dyDescent="0.35">
      <c r="B3856" s="45" t="s">
        <v>1190</v>
      </c>
      <c r="C3856" s="146">
        <v>86.753509521484375</v>
      </c>
      <c r="D3856" s="112">
        <f t="shared" si="63"/>
        <v>-4.0744272619659835E-2</v>
      </c>
      <c r="E3856" s="112">
        <v>0</v>
      </c>
    </row>
    <row r="3857" spans="2:5" x14ac:dyDescent="0.35">
      <c r="B3857" s="45" t="s">
        <v>1175</v>
      </c>
      <c r="C3857" s="146">
        <v>90.4383544921875</v>
      </c>
      <c r="D3857" s="112">
        <f t="shared" si="63"/>
        <v>-3.34143904013544E-3</v>
      </c>
      <c r="E3857" s="112">
        <v>0</v>
      </c>
    </row>
    <row r="3858" spans="2:5" x14ac:dyDescent="0.35">
      <c r="B3858" s="45" t="s">
        <v>1165</v>
      </c>
      <c r="C3858" s="146">
        <v>90.741561889648438</v>
      </c>
      <c r="D3858" s="112">
        <f t="shared" si="63"/>
        <v>-1.4682000178445639E-2</v>
      </c>
      <c r="E3858" s="112">
        <v>0</v>
      </c>
    </row>
    <row r="3859" spans="2:5" x14ac:dyDescent="0.35">
      <c r="B3859" s="45" t="s">
        <v>1152</v>
      </c>
      <c r="C3859" s="146">
        <v>92.093681335449219</v>
      </c>
      <c r="D3859" s="112">
        <f t="shared" si="63"/>
        <v>0</v>
      </c>
      <c r="E3859" s="112">
        <v>0</v>
      </c>
    </row>
    <row r="3860" spans="2:5" x14ac:dyDescent="0.35">
      <c r="B3860" s="45" t="s">
        <v>1151</v>
      </c>
      <c r="C3860" s="146">
        <v>92.093681335449219</v>
      </c>
      <c r="D3860" s="112">
        <f t="shared" si="63"/>
        <v>4.5507620071724944E-2</v>
      </c>
      <c r="E3860" s="112">
        <v>0</v>
      </c>
    </row>
    <row r="3861" spans="2:5" x14ac:dyDescent="0.35">
      <c r="B3861" s="45" t="s">
        <v>1125</v>
      </c>
      <c r="C3861" s="146">
        <v>88.085136413574219</v>
      </c>
      <c r="D3861" s="112">
        <f t="shared" si="63"/>
        <v>-6.9783763652924366E-3</v>
      </c>
      <c r="E3861" s="112">
        <v>0</v>
      </c>
    </row>
    <row r="3862" spans="2:5" x14ac:dyDescent="0.35">
      <c r="B3862" s="45" t="s">
        <v>1046</v>
      </c>
      <c r="C3862" s="146">
        <v>88.704147338867188</v>
      </c>
      <c r="D3862" s="112">
        <f t="shared" si="63"/>
        <v>3.2978260744022117E-2</v>
      </c>
      <c r="E3862" s="112">
        <v>0</v>
      </c>
    </row>
    <row r="3863" spans="2:5" x14ac:dyDescent="0.35">
      <c r="B3863" s="45" t="s">
        <v>1042</v>
      </c>
      <c r="C3863" s="146">
        <v>85.872230529785156</v>
      </c>
      <c r="D3863" s="112">
        <f t="shared" si="63"/>
        <v>-1.9253964518365354E-3</v>
      </c>
      <c r="E3863" s="112">
        <v>0</v>
      </c>
    </row>
    <row r="3864" spans="2:5" x14ac:dyDescent="0.35">
      <c r="B3864" s="45" t="s">
        <v>1029</v>
      </c>
      <c r="C3864" s="146">
        <v>86.037887573242188</v>
      </c>
      <c r="D3864" s="112">
        <f t="shared" si="63"/>
        <v>-3.4785163750849162E-2</v>
      </c>
      <c r="E3864" s="112">
        <v>0</v>
      </c>
    </row>
    <row r="3865" spans="2:5" x14ac:dyDescent="0.35">
      <c r="B3865" s="45" t="s">
        <v>1025</v>
      </c>
      <c r="C3865" s="146">
        <v>89.138587951660156</v>
      </c>
      <c r="D3865" s="112">
        <f t="shared" si="63"/>
        <v>4.1732524061967341E-2</v>
      </c>
      <c r="E3865" s="112">
        <v>0</v>
      </c>
    </row>
    <row r="3866" spans="2:5" x14ac:dyDescent="0.35">
      <c r="B3866" s="45" t="s">
        <v>1007</v>
      </c>
      <c r="C3866" s="146">
        <v>85.567634582519531</v>
      </c>
      <c r="D3866" s="112">
        <f t="shared" si="63"/>
        <v>6.8227670221291448E-2</v>
      </c>
      <c r="E3866" s="112">
        <v>0</v>
      </c>
    </row>
    <row r="3867" spans="2:5" x14ac:dyDescent="0.35">
      <c r="B3867" s="45" t="s">
        <v>988</v>
      </c>
      <c r="C3867" s="146">
        <v>80.102432250976563</v>
      </c>
      <c r="D3867" s="112">
        <f t="shared" si="63"/>
        <v>0.11369595822191975</v>
      </c>
      <c r="E3867" s="112">
        <v>0</v>
      </c>
    </row>
    <row r="3868" spans="2:5" x14ac:dyDescent="0.35">
      <c r="B3868" s="45" t="s">
        <v>973</v>
      </c>
      <c r="C3868" s="146">
        <v>71.92486572265625</v>
      </c>
      <c r="D3868" s="112">
        <f t="shared" si="63"/>
        <v>-4.9436225967787052E-2</v>
      </c>
      <c r="E3868" s="112">
        <v>0</v>
      </c>
    </row>
    <row r="3869" spans="2:5" x14ac:dyDescent="0.35">
      <c r="B3869" s="45" t="s">
        <v>951</v>
      </c>
      <c r="C3869" s="146">
        <v>75.665481567382813</v>
      </c>
      <c r="D3869" s="112">
        <f t="shared" si="63"/>
        <v>8.6035118211791842E-2</v>
      </c>
      <c r="E3869" s="112">
        <v>0</v>
      </c>
    </row>
    <row r="3870" spans="2:5" x14ac:dyDescent="0.35">
      <c r="B3870" s="45" t="s">
        <v>922</v>
      </c>
      <c r="C3870" s="146">
        <v>69.671302795410156</v>
      </c>
      <c r="D3870" s="112">
        <f t="shared" si="63"/>
        <v>6.4722243989545954E-3</v>
      </c>
      <c r="E3870" s="112">
        <v>0</v>
      </c>
    </row>
    <row r="3871" spans="2:5" x14ac:dyDescent="0.35">
      <c r="B3871" s="45" t="s">
        <v>912</v>
      </c>
      <c r="C3871" s="146">
        <v>69.223274230957031</v>
      </c>
      <c r="D3871" s="112">
        <f t="shared" si="63"/>
        <v>-4.5441418614582119E-2</v>
      </c>
      <c r="E3871" s="112">
        <v>0</v>
      </c>
    </row>
    <row r="3872" spans="2:5" x14ac:dyDescent="0.35">
      <c r="B3872" s="45" t="s">
        <v>895</v>
      </c>
      <c r="C3872" s="146">
        <v>72.518623352050781</v>
      </c>
      <c r="D3872" s="112">
        <f t="shared" si="63"/>
        <v>0</v>
      </c>
      <c r="E3872" s="112">
        <v>0</v>
      </c>
    </row>
    <row r="3873" spans="2:5" x14ac:dyDescent="0.35">
      <c r="B3873" s="45" t="s">
        <v>894</v>
      </c>
      <c r="C3873" s="146">
        <v>72.518623352050781</v>
      </c>
      <c r="D3873" s="112">
        <f t="shared" si="63"/>
        <v>0</v>
      </c>
      <c r="E3873" s="112">
        <v>0</v>
      </c>
    </row>
    <row r="3874" spans="2:5" x14ac:dyDescent="0.35">
      <c r="B3874" s="45" t="s">
        <v>893</v>
      </c>
      <c r="C3874" s="146">
        <v>72.518623352050781</v>
      </c>
      <c r="D3874" s="112">
        <f t="shared" si="63"/>
        <v>0</v>
      </c>
      <c r="E3874" s="112">
        <v>0</v>
      </c>
    </row>
    <row r="3875" spans="2:5" x14ac:dyDescent="0.35">
      <c r="B3875" s="45" t="s">
        <v>892</v>
      </c>
      <c r="C3875" s="146">
        <v>72.518623352050781</v>
      </c>
      <c r="D3875" s="112">
        <f t="shared" si="63"/>
        <v>0</v>
      </c>
      <c r="E3875" s="112">
        <v>0</v>
      </c>
    </row>
    <row r="3876" spans="2:5" x14ac:dyDescent="0.35">
      <c r="B3876" s="45" t="s">
        <v>891</v>
      </c>
      <c r="C3876" s="146">
        <v>72.518623352050781</v>
      </c>
      <c r="D3876" s="112">
        <f t="shared" si="63"/>
        <v>-8.4091502575196209E-2</v>
      </c>
      <c r="E3876" s="112">
        <v>0</v>
      </c>
    </row>
    <row r="3877" spans="2:5" x14ac:dyDescent="0.35">
      <c r="B3877" s="45" t="s">
        <v>857</v>
      </c>
      <c r="C3877" s="146">
        <v>79.176712036132813</v>
      </c>
      <c r="D3877" s="112">
        <f t="shared" si="63"/>
        <v>9.4745598775318726E-2</v>
      </c>
      <c r="E3877" s="112">
        <v>0</v>
      </c>
    </row>
    <row r="3878" spans="2:5" x14ac:dyDescent="0.35">
      <c r="B3878" s="45" t="s">
        <v>837</v>
      </c>
      <c r="C3878" s="146">
        <v>72.324302673339844</v>
      </c>
      <c r="D3878" s="112">
        <f t="shared" si="63"/>
        <v>0.21577005191430387</v>
      </c>
      <c r="E3878" s="112">
        <v>0</v>
      </c>
    </row>
    <row r="3879" spans="2:5" x14ac:dyDescent="0.35">
      <c r="B3879" s="45" t="s">
        <v>781</v>
      </c>
      <c r="C3879" s="146">
        <v>59.488471984863281</v>
      </c>
      <c r="D3879" s="112">
        <f t="shared" si="63"/>
        <v>4.6529681707470766E-2</v>
      </c>
      <c r="E3879" s="112">
        <v>0</v>
      </c>
    </row>
    <row r="3880" spans="2:5" x14ac:dyDescent="0.35">
      <c r="B3880" s="45" t="s">
        <v>772</v>
      </c>
      <c r="C3880" s="146">
        <v>56.843559265136719</v>
      </c>
      <c r="D3880" s="112">
        <f t="shared" si="63"/>
        <v>3.1428834552087608E-3</v>
      </c>
      <c r="E3880" s="112">
        <v>0</v>
      </c>
    </row>
    <row r="3881" spans="2:5" x14ac:dyDescent="0.35">
      <c r="B3881" s="45" t="s">
        <v>770</v>
      </c>
      <c r="C3881" s="146">
        <v>56.66546630859375</v>
      </c>
      <c r="D3881" s="112">
        <f t="shared" si="63"/>
        <v>1.765403989416478E-3</v>
      </c>
      <c r="E3881" s="112">
        <v>0</v>
      </c>
    </row>
    <row r="3882" spans="2:5" x14ac:dyDescent="0.35">
      <c r="B3882" s="45" t="s">
        <v>768</v>
      </c>
      <c r="C3882" s="146">
        <v>56.565605163574219</v>
      </c>
      <c r="D3882" s="112">
        <f t="shared" si="63"/>
        <v>6.6277217047958862E-3</v>
      </c>
      <c r="E3882" s="112">
        <v>0</v>
      </c>
    </row>
    <row r="3883" spans="2:5" x14ac:dyDescent="0.35">
      <c r="B3883" s="45" t="s">
        <v>764</v>
      </c>
      <c r="C3883" s="146">
        <v>56.193172454833977</v>
      </c>
      <c r="D3883" s="112">
        <f t="shared" si="63"/>
        <v>4.4183290575607326E-2</v>
      </c>
      <c r="E3883" s="112">
        <v>0</v>
      </c>
    </row>
    <row r="3884" spans="2:5" x14ac:dyDescent="0.35">
      <c r="B3884" s="45" t="s">
        <v>757</v>
      </c>
      <c r="C3884" s="146">
        <v>53.8154296875</v>
      </c>
      <c r="D3884" s="112">
        <f t="shared" si="63"/>
        <v>-5.685345476505157E-3</v>
      </c>
      <c r="E3884" s="112">
        <v>0</v>
      </c>
    </row>
    <row r="3885" spans="2:5" x14ac:dyDescent="0.35">
      <c r="B3885" s="45" t="s">
        <v>753</v>
      </c>
      <c r="C3885" s="146">
        <v>54.123138427734382</v>
      </c>
      <c r="D3885" s="112">
        <f t="shared" si="63"/>
        <v>-2.7307540585480416E-2</v>
      </c>
      <c r="E3885" s="112">
        <v>0</v>
      </c>
    </row>
    <row r="3886" spans="2:5" x14ac:dyDescent="0.35">
      <c r="B3886" s="45" t="s">
        <v>742</v>
      </c>
      <c r="C3886" s="146">
        <v>55.642601013183587</v>
      </c>
      <c r="D3886" s="112">
        <f t="shared" si="63"/>
        <v>0.17002443143452423</v>
      </c>
      <c r="E3886" s="112">
        <v>0</v>
      </c>
    </row>
    <row r="3887" spans="2:5" x14ac:dyDescent="0.35">
      <c r="B3887" s="45" t="s">
        <v>711</v>
      </c>
      <c r="C3887" s="146">
        <v>47.556785583496087</v>
      </c>
      <c r="D3887" s="112">
        <f t="shared" si="63"/>
        <v>8.8388100820110921E-2</v>
      </c>
      <c r="E3887" s="112">
        <v>0</v>
      </c>
    </row>
    <row r="3888" spans="2:5" x14ac:dyDescent="0.35">
      <c r="B3888" s="45" t="s">
        <v>693</v>
      </c>
      <c r="C3888" s="146">
        <v>43.694694519042969</v>
      </c>
      <c r="D3888" s="112">
        <f t="shared" si="63"/>
        <v>0</v>
      </c>
      <c r="E3888" s="112">
        <v>0</v>
      </c>
    </row>
    <row r="3889" spans="2:5" x14ac:dyDescent="0.35">
      <c r="B3889" s="45" t="s">
        <v>692</v>
      </c>
      <c r="C3889" s="146">
        <v>43.694694519042969</v>
      </c>
      <c r="D3889" s="112">
        <f t="shared" si="63"/>
        <v>4.2800455850807231E-3</v>
      </c>
      <c r="E3889" s="112">
        <v>0</v>
      </c>
    </row>
    <row r="3890" spans="2:5" x14ac:dyDescent="0.35">
      <c r="B3890" s="45" t="s">
        <v>690</v>
      </c>
      <c r="C3890" s="146">
        <v>43.508476257324219</v>
      </c>
      <c r="D3890" s="112">
        <f t="shared" si="63"/>
        <v>1.1799357692248325E-2</v>
      </c>
      <c r="E3890" s="112">
        <v>0</v>
      </c>
    </row>
    <row r="3891" spans="2:5" x14ac:dyDescent="0.35">
      <c r="B3891" s="45" t="s">
        <v>659</v>
      </c>
      <c r="C3891" s="146">
        <v>43.001091003417969</v>
      </c>
      <c r="D3891" s="112">
        <f t="shared" si="63"/>
        <v>-9.6340457773558246E-3</v>
      </c>
      <c r="E3891" s="112">
        <v>0</v>
      </c>
    </row>
    <row r="3892" spans="2:5" x14ac:dyDescent="0.35">
      <c r="B3892" s="45" t="s">
        <v>650</v>
      </c>
      <c r="C3892" s="146">
        <v>43.419395446777337</v>
      </c>
      <c r="D3892" s="112">
        <f t="shared" si="63"/>
        <v>8.0805814220118709E-4</v>
      </c>
      <c r="E3892" s="112">
        <v>0</v>
      </c>
    </row>
    <row r="3893" spans="2:5" x14ac:dyDescent="0.35">
      <c r="B3893" s="45" t="s">
        <v>643</v>
      </c>
      <c r="C3893" s="146">
        <v>43.38433837890625</v>
      </c>
      <c r="D3893" s="112">
        <f t="shared" si="63"/>
        <v>-1.9158795807743483E-2</v>
      </c>
      <c r="E3893" s="112">
        <v>0</v>
      </c>
    </row>
    <row r="3894" spans="2:5" x14ac:dyDescent="0.35">
      <c r="B3894" s="45" t="s">
        <v>630</v>
      </c>
      <c r="C3894" s="146">
        <v>44.231765747070313</v>
      </c>
      <c r="D3894" s="112">
        <f t="shared" si="63"/>
        <v>-2.8972240383195749E-2</v>
      </c>
      <c r="E3894" s="112">
        <v>0</v>
      </c>
    </row>
    <row r="3895" spans="2:5" x14ac:dyDescent="0.35">
      <c r="B3895" s="45" t="s">
        <v>596</v>
      </c>
      <c r="C3895" s="146">
        <v>45.551494598388672</v>
      </c>
      <c r="D3895" s="112">
        <f t="shared" si="63"/>
        <v>0.17624858781326538</v>
      </c>
      <c r="E3895" s="112">
        <v>0</v>
      </c>
    </row>
    <row r="3896" spans="2:5" x14ac:dyDescent="0.35">
      <c r="B3896" s="45" t="s">
        <v>502</v>
      </c>
      <c r="C3896" s="146">
        <v>38.726078033447273</v>
      </c>
      <c r="D3896" s="112">
        <f t="shared" si="63"/>
        <v>7.3007859515017755E-3</v>
      </c>
      <c r="E3896" s="112">
        <v>0</v>
      </c>
    </row>
    <row r="3897" spans="2:5" x14ac:dyDescent="0.35">
      <c r="B3897" s="45" t="s">
        <v>490</v>
      </c>
      <c r="C3897" s="146">
        <v>38.445396423339837</v>
      </c>
      <c r="D3897" s="112">
        <f t="shared" si="63"/>
        <v>7.8537395390559425E-3</v>
      </c>
      <c r="E3897" s="112">
        <v>0</v>
      </c>
    </row>
    <row r="3898" spans="2:5" x14ac:dyDescent="0.35">
      <c r="B3898" s="45" t="s">
        <v>479</v>
      </c>
      <c r="C3898" s="146">
        <v>38.145809173583977</v>
      </c>
      <c r="D3898" s="112">
        <f t="shared" si="63"/>
        <v>2.2691062373507913E-3</v>
      </c>
      <c r="E3898" s="112">
        <v>0</v>
      </c>
    </row>
    <row r="3899" spans="2:5" x14ac:dyDescent="0.35">
      <c r="B3899" s="45" t="s">
        <v>470</v>
      </c>
      <c r="C3899" s="146">
        <v>38.0594482421875</v>
      </c>
      <c r="D3899" s="112">
        <f t="shared" si="63"/>
        <v>0.11390232057028978</v>
      </c>
      <c r="E3899" s="112">
        <v>0</v>
      </c>
    </row>
    <row r="3900" spans="2:5" x14ac:dyDescent="0.35">
      <c r="B3900" s="45" t="s">
        <v>452</v>
      </c>
      <c r="C3900" s="146">
        <v>34.167671203613281</v>
      </c>
      <c r="D3900" s="112">
        <f t="shared" si="63"/>
        <v>-0.97799657345121782</v>
      </c>
      <c r="E3900" s="112">
        <v>0</v>
      </c>
    </row>
    <row r="3901" spans="2:5" x14ac:dyDescent="0.35">
      <c r="B3901" s="45" t="s">
        <v>6309</v>
      </c>
      <c r="C3901" s="146">
        <v>1552.834106445312</v>
      </c>
      <c r="D3901" s="112">
        <f t="shared" si="63"/>
        <v>0.1784640448884437</v>
      </c>
      <c r="E3901" s="112">
        <v>-2.8770909121223277E-5</v>
      </c>
    </row>
    <row r="3902" spans="2:5" x14ac:dyDescent="0.35">
      <c r="B3902" s="45" t="s">
        <v>6076</v>
      </c>
      <c r="C3902" s="146">
        <v>1317.67626953125</v>
      </c>
      <c r="D3902" s="112">
        <f t="shared" si="63"/>
        <v>17.409285136260962</v>
      </c>
      <c r="E3902" s="112">
        <v>-3.3534770461907186E-5</v>
      </c>
    </row>
    <row r="3903" spans="2:5" x14ac:dyDescent="0.35">
      <c r="B3903" s="45" t="s">
        <v>915</v>
      </c>
      <c r="C3903" s="146">
        <v>71.57672119140625</v>
      </c>
      <c r="D3903" s="112">
        <f t="shared" si="63"/>
        <v>-0.97204874804472108</v>
      </c>
      <c r="E3903" s="112">
        <v>-3.7411846338568684E-5</v>
      </c>
    </row>
    <row r="3904" spans="2:5" x14ac:dyDescent="0.35">
      <c r="B3904" s="45" t="s">
        <v>7893</v>
      </c>
      <c r="C3904" s="146">
        <v>2560.769775390625</v>
      </c>
      <c r="D3904" s="112">
        <f t="shared" si="63"/>
        <v>21.736523058170629</v>
      </c>
      <c r="E3904" s="112">
        <v>-3.8706039924994177E-5</v>
      </c>
    </row>
    <row r="3905" spans="2:5" x14ac:dyDescent="0.35">
      <c r="B3905" s="45" t="s">
        <v>1306</v>
      </c>
      <c r="C3905" s="146">
        <v>112.62802886962891</v>
      </c>
      <c r="D3905" s="112">
        <f t="shared" si="63"/>
        <v>-0.85354870251983384</v>
      </c>
      <c r="E3905" s="112">
        <v>-4.8363842405548256E-5</v>
      </c>
    </row>
    <row r="3906" spans="2:5" x14ac:dyDescent="0.35">
      <c r="B3906" s="45" t="s">
        <v>5568</v>
      </c>
      <c r="C3906" s="146">
        <v>769.04766845703125</v>
      </c>
      <c r="D3906" s="112">
        <f t="shared" si="63"/>
        <v>2.2507525325368427E-2</v>
      </c>
      <c r="E3906" s="112">
        <v>-5.5314062453623883E-5</v>
      </c>
    </row>
    <row r="3907" spans="2:5" x14ac:dyDescent="0.35">
      <c r="B3907" s="45" t="s">
        <v>5570</v>
      </c>
      <c r="C3907" s="146">
        <v>752.11932373046875</v>
      </c>
      <c r="D3907" s="112">
        <f t="shared" si="63"/>
        <v>-0.69066964060240621</v>
      </c>
      <c r="E3907" s="112">
        <v>-5.6558974700204977E-5</v>
      </c>
    </row>
    <row r="3908" spans="2:5" x14ac:dyDescent="0.35">
      <c r="B3908" s="45" t="s">
        <v>7423</v>
      </c>
      <c r="C3908" s="146">
        <v>2431.443603515625</v>
      </c>
      <c r="D3908" s="112">
        <f t="shared" si="63"/>
        <v>27.118169760442402</v>
      </c>
      <c r="E3908" s="112">
        <v>-5.8836646877405615E-5</v>
      </c>
    </row>
    <row r="3909" spans="2:5" x14ac:dyDescent="0.35">
      <c r="B3909" s="45" t="s">
        <v>1019</v>
      </c>
      <c r="C3909" s="146">
        <v>86.472328186035156</v>
      </c>
      <c r="D3909" s="112">
        <f t="shared" si="63"/>
        <v>-0.96796644833323009</v>
      </c>
      <c r="E3909" s="112">
        <v>-6.2550673544594043E-5</v>
      </c>
    </row>
    <row r="3910" spans="2:5" x14ac:dyDescent="0.35">
      <c r="B3910" s="45" t="s">
        <v>7665</v>
      </c>
      <c r="C3910" s="146">
        <v>2699.429931640625</v>
      </c>
      <c r="D3910" s="112">
        <f t="shared" si="63"/>
        <v>1.2024785107820577</v>
      </c>
      <c r="E3910" s="112">
        <v>-7.171500511229412E-5</v>
      </c>
    </row>
    <row r="3911" spans="2:5" x14ac:dyDescent="0.35">
      <c r="B3911" s="45" t="s">
        <v>6056</v>
      </c>
      <c r="C3911" s="146">
        <v>1225.6328125</v>
      </c>
      <c r="D3911" s="112">
        <f t="shared" si="63"/>
        <v>1.4819204633004683</v>
      </c>
      <c r="E3911" s="112">
        <v>-7.180484617940704E-5</v>
      </c>
    </row>
    <row r="3912" spans="2:5" x14ac:dyDescent="0.35">
      <c r="B3912" s="45" t="s">
        <v>4958</v>
      </c>
      <c r="C3912" s="146">
        <v>493.82437133789063</v>
      </c>
      <c r="D3912" s="112">
        <f t="shared" si="63"/>
        <v>-0.7756183156136881</v>
      </c>
      <c r="E3912" s="112">
        <v>-8.2123388259102968E-5</v>
      </c>
    </row>
    <row r="3913" spans="2:5" x14ac:dyDescent="0.35">
      <c r="B3913" s="45" t="s">
        <v>7756</v>
      </c>
      <c r="C3913" s="146">
        <v>2200.822998046875</v>
      </c>
      <c r="D3913" s="112">
        <f t="shared" ref="D3913:D3976" si="64">(C3913-C3914)/C3914</f>
        <v>0.12651665224556757</v>
      </c>
      <c r="E3913" s="112">
        <v>-8.9180982488249242E-5</v>
      </c>
    </row>
    <row r="3914" spans="2:5" x14ac:dyDescent="0.35">
      <c r="B3914" s="45" t="s">
        <v>6674</v>
      </c>
      <c r="C3914" s="146">
        <v>1953.6533203125</v>
      </c>
      <c r="D3914" s="112">
        <f t="shared" si="64"/>
        <v>-0.18261483326532144</v>
      </c>
      <c r="E3914" s="112">
        <v>-9.3590921205815938E-5</v>
      </c>
    </row>
    <row r="3915" spans="2:5" x14ac:dyDescent="0.35">
      <c r="B3915" s="45" t="s">
        <v>7391</v>
      </c>
      <c r="C3915" s="146">
        <v>2390.125732421875</v>
      </c>
      <c r="D3915" s="112">
        <f t="shared" si="64"/>
        <v>29.733024458216118</v>
      </c>
      <c r="E3915" s="112">
        <v>-9.9888335463024821E-5</v>
      </c>
    </row>
    <row r="3916" spans="2:5" x14ac:dyDescent="0.35">
      <c r="B3916" s="45" t="s">
        <v>824</v>
      </c>
      <c r="C3916" s="146">
        <v>77.770599365234375</v>
      </c>
      <c r="D3916" s="112">
        <f t="shared" si="64"/>
        <v>-0.96427801868542218</v>
      </c>
      <c r="E3916" s="112">
        <v>-1.0446693758752784E-4</v>
      </c>
    </row>
    <row r="3917" spans="2:5" x14ac:dyDescent="0.35">
      <c r="B3917" s="45" t="s">
        <v>7534</v>
      </c>
      <c r="C3917" s="146">
        <v>2177.107666015625</v>
      </c>
      <c r="D3917" s="112">
        <f t="shared" si="64"/>
        <v>2.0586057094916699</v>
      </c>
      <c r="E3917" s="112">
        <v>-1.1044559696573989E-4</v>
      </c>
    </row>
    <row r="3918" spans="2:5" x14ac:dyDescent="0.35">
      <c r="B3918" s="45" t="s">
        <v>5533</v>
      </c>
      <c r="C3918" s="146">
        <v>711.79742431640625</v>
      </c>
      <c r="D3918" s="112">
        <f t="shared" si="64"/>
        <v>-0.69398141986499384</v>
      </c>
      <c r="E3918" s="112">
        <v>-1.1977551136941391E-4</v>
      </c>
    </row>
    <row r="3919" spans="2:5" x14ac:dyDescent="0.35">
      <c r="B3919" s="45" t="s">
        <v>7192</v>
      </c>
      <c r="C3919" s="146">
        <v>2325.994140625</v>
      </c>
      <c r="D3919" s="112">
        <f t="shared" si="64"/>
        <v>8.0432115146030519E-2</v>
      </c>
      <c r="E3919" s="112">
        <v>-1.2205572058790347E-4</v>
      </c>
    </row>
    <row r="3920" spans="2:5" x14ac:dyDescent="0.35">
      <c r="B3920" s="45" t="s">
        <v>7529</v>
      </c>
      <c r="C3920" s="146">
        <v>2152.8369140625</v>
      </c>
      <c r="D3920" s="112">
        <f t="shared" si="64"/>
        <v>0.4022025565888741</v>
      </c>
      <c r="E3920" s="112">
        <v>-1.3391235782016987E-4</v>
      </c>
    </row>
    <row r="3921" spans="2:5" x14ac:dyDescent="0.35">
      <c r="B3921" s="45" t="s">
        <v>6140</v>
      </c>
      <c r="C3921" s="146">
        <v>1535.3251953125</v>
      </c>
      <c r="D3921" s="112">
        <f t="shared" si="64"/>
        <v>-0.30656530343306132</v>
      </c>
      <c r="E3921" s="112">
        <v>-1.4452427109446211E-4</v>
      </c>
    </row>
    <row r="3922" spans="2:5" x14ac:dyDescent="0.35">
      <c r="B3922" s="45" t="s">
        <v>6811</v>
      </c>
      <c r="C3922" s="146">
        <v>2214.087646484375</v>
      </c>
      <c r="D3922" s="112">
        <f t="shared" si="64"/>
        <v>7.6133596355927695</v>
      </c>
      <c r="E3922" s="112">
        <v>-1.4564138658538091E-4</v>
      </c>
    </row>
    <row r="3923" spans="2:5" x14ac:dyDescent="0.35">
      <c r="B3923" s="45" t="s">
        <v>4406</v>
      </c>
      <c r="C3923" s="146">
        <v>257.052734375</v>
      </c>
      <c r="D3923" s="112">
        <f t="shared" si="64"/>
        <v>-0.45603695622368895</v>
      </c>
      <c r="E3923" s="112">
        <v>-1.4992224341603351E-4</v>
      </c>
    </row>
    <row r="3924" spans="2:5" x14ac:dyDescent="0.35">
      <c r="B3924" s="45" t="s">
        <v>5095</v>
      </c>
      <c r="C3924" s="146">
        <v>472.55551147460938</v>
      </c>
      <c r="D3924" s="112">
        <f t="shared" si="64"/>
        <v>1.3869427186358453E-2</v>
      </c>
      <c r="E3924" s="112">
        <v>-1.7304412838350504E-4</v>
      </c>
    </row>
    <row r="3925" spans="2:5" x14ac:dyDescent="0.35">
      <c r="B3925" s="45" t="s">
        <v>5026</v>
      </c>
      <c r="C3925" s="146">
        <v>466.09109497070313</v>
      </c>
      <c r="D3925" s="112">
        <f t="shared" si="64"/>
        <v>-0.35649657355697589</v>
      </c>
      <c r="E3925" s="112">
        <v>-1.7550918284195373E-4</v>
      </c>
    </row>
    <row r="3926" spans="2:5" x14ac:dyDescent="0.35">
      <c r="B3926" s="45" t="s">
        <v>5489</v>
      </c>
      <c r="C3926" s="146">
        <v>724.30242919921875</v>
      </c>
      <c r="D3926" s="112">
        <f t="shared" si="64"/>
        <v>3.1811580358667517E-3</v>
      </c>
      <c r="E3926" s="112">
        <v>-1.7608806627584104E-4</v>
      </c>
    </row>
    <row r="3927" spans="2:5" x14ac:dyDescent="0.35">
      <c r="B3927" s="45" t="s">
        <v>5540</v>
      </c>
      <c r="C3927" s="146">
        <v>722.005615234375</v>
      </c>
      <c r="D3927" s="112">
        <f t="shared" si="64"/>
        <v>0.56140158328090428</v>
      </c>
      <c r="E3927" s="112">
        <v>-1.7656362557726544E-4</v>
      </c>
    </row>
    <row r="3928" spans="2:5" x14ac:dyDescent="0.35">
      <c r="B3928" s="45" t="s">
        <v>5001</v>
      </c>
      <c r="C3928" s="146">
        <v>462.40866088867188</v>
      </c>
      <c r="D3928" s="112">
        <f t="shared" si="64"/>
        <v>8.6564064084221123E-3</v>
      </c>
      <c r="E3928" s="112">
        <v>-1.7750038155983508E-4</v>
      </c>
    </row>
    <row r="3929" spans="2:5" x14ac:dyDescent="0.35">
      <c r="B3929" s="45" t="s">
        <v>5055</v>
      </c>
      <c r="C3929" s="146">
        <v>458.44021606445313</v>
      </c>
      <c r="D3929" s="112">
        <f t="shared" si="64"/>
        <v>-0.77120119513817598</v>
      </c>
      <c r="E3929" s="112">
        <v>-1.7837117697489007E-4</v>
      </c>
    </row>
    <row r="3930" spans="2:5" x14ac:dyDescent="0.35">
      <c r="B3930" s="45" t="s">
        <v>6767</v>
      </c>
      <c r="C3930" s="146">
        <v>2003.682739257812</v>
      </c>
      <c r="D3930" s="112">
        <f t="shared" si="64"/>
        <v>44.845099991420184</v>
      </c>
      <c r="E3930" s="112">
        <v>-1.8346633322736716E-4</v>
      </c>
    </row>
    <row r="3931" spans="2:5" x14ac:dyDescent="0.35">
      <c r="B3931" s="45" t="s">
        <v>697</v>
      </c>
      <c r="C3931" s="146">
        <v>43.705493927001953</v>
      </c>
      <c r="D3931" s="112">
        <f t="shared" si="64"/>
        <v>-0.78454592994177674</v>
      </c>
      <c r="E3931" s="112">
        <v>-1.8500333311429636E-4</v>
      </c>
    </row>
    <row r="3932" spans="2:5" x14ac:dyDescent="0.35">
      <c r="B3932" s="45" t="s">
        <v>4176</v>
      </c>
      <c r="C3932" s="146">
        <v>202.85295104980469</v>
      </c>
      <c r="D3932" s="112">
        <f t="shared" si="64"/>
        <v>-0.52375099268017489</v>
      </c>
      <c r="E3932" s="112">
        <v>-1.8583639388035998E-4</v>
      </c>
    </row>
    <row r="3933" spans="2:5" x14ac:dyDescent="0.35">
      <c r="B3933" s="45" t="s">
        <v>4759</v>
      </c>
      <c r="C3933" s="146">
        <v>425.9388427734375</v>
      </c>
      <c r="D3933" s="112">
        <f t="shared" si="64"/>
        <v>1.5323831700920669</v>
      </c>
      <c r="E3933" s="112">
        <v>-1.8854143713847968E-4</v>
      </c>
    </row>
    <row r="3934" spans="2:5" x14ac:dyDescent="0.35">
      <c r="B3934" s="45" t="s">
        <v>3087</v>
      </c>
      <c r="C3934" s="146">
        <v>168.19683837890619</v>
      </c>
      <c r="D3934" s="112">
        <f t="shared" si="64"/>
        <v>-0.92936391931707973</v>
      </c>
      <c r="E3934" s="112">
        <v>-1.9564439522395366E-4</v>
      </c>
    </row>
    <row r="3935" spans="2:5" x14ac:dyDescent="0.35">
      <c r="B3935" s="45" t="s">
        <v>7310</v>
      </c>
      <c r="C3935" s="146">
        <v>2381.174560546875</v>
      </c>
      <c r="D3935" s="112">
        <f t="shared" si="64"/>
        <v>12.171052300636877</v>
      </c>
      <c r="E3935" s="112">
        <v>-1.9856019767041836E-4</v>
      </c>
    </row>
    <row r="3936" spans="2:5" x14ac:dyDescent="0.35">
      <c r="B3936" s="45" t="s">
        <v>3807</v>
      </c>
      <c r="C3936" s="146">
        <v>180.7884826660156</v>
      </c>
      <c r="D3936" s="112">
        <f t="shared" si="64"/>
        <v>3.0171602029919458E-2</v>
      </c>
      <c r="E3936" s="112">
        <v>-2.004129942219225E-4</v>
      </c>
    </row>
    <row r="3937" spans="2:5" x14ac:dyDescent="0.35">
      <c r="B3937" s="45" t="s">
        <v>3680</v>
      </c>
      <c r="C3937" s="146">
        <v>175.4935607910156</v>
      </c>
      <c r="D3937" s="112">
        <f t="shared" si="64"/>
        <v>0.31209150960594867</v>
      </c>
      <c r="E3937" s="112">
        <v>-2.0671926272315666E-4</v>
      </c>
    </row>
    <row r="3938" spans="2:5" x14ac:dyDescent="0.35">
      <c r="B3938" s="45" t="s">
        <v>1630</v>
      </c>
      <c r="C3938" s="146">
        <v>133.7510070800781</v>
      </c>
      <c r="D3938" s="112">
        <f t="shared" si="64"/>
        <v>-0.22877382997490267</v>
      </c>
      <c r="E3938" s="112">
        <v>-2.0781702247273771E-4</v>
      </c>
    </row>
    <row r="3939" spans="2:5" x14ac:dyDescent="0.35">
      <c r="B3939" s="45" t="s">
        <v>3840</v>
      </c>
      <c r="C3939" s="146">
        <v>173.42643737792969</v>
      </c>
      <c r="D3939" s="112">
        <f t="shared" si="64"/>
        <v>3.4996094994516365</v>
      </c>
      <c r="E3939" s="112">
        <v>-2.0874296097271933E-4</v>
      </c>
    </row>
    <row r="3940" spans="2:5" x14ac:dyDescent="0.35">
      <c r="B3940" s="45" t="s">
        <v>474</v>
      </c>
      <c r="C3940" s="146">
        <v>38.542552947998047</v>
      </c>
      <c r="D3940" s="112">
        <f t="shared" si="64"/>
        <v>-0.75919633338325598</v>
      </c>
      <c r="E3940" s="112">
        <v>-2.0987905978930952E-4</v>
      </c>
    </row>
    <row r="3941" spans="2:5" x14ac:dyDescent="0.35">
      <c r="B3941" s="45" t="s">
        <v>3239</v>
      </c>
      <c r="C3941" s="146">
        <v>160.05799865722659</v>
      </c>
      <c r="D3941" s="112">
        <f t="shared" si="64"/>
        <v>-9.0956904527587604E-2</v>
      </c>
      <c r="E3941" s="112">
        <v>-2.1054598032517631E-4</v>
      </c>
    </row>
    <row r="3942" spans="2:5" x14ac:dyDescent="0.35">
      <c r="B3942" s="45" t="s">
        <v>4038</v>
      </c>
      <c r="C3942" s="146">
        <v>176.07305908203119</v>
      </c>
      <c r="D3942" s="112">
        <f t="shared" si="64"/>
        <v>-0.91851404777580414</v>
      </c>
      <c r="E3942" s="112">
        <v>-2.1140982279415943E-4</v>
      </c>
    </row>
    <row r="3943" spans="2:5" x14ac:dyDescent="0.35">
      <c r="B3943" s="45" t="s">
        <v>6873</v>
      </c>
      <c r="C3943" s="146">
        <v>2160.778076171875</v>
      </c>
      <c r="D3943" s="112">
        <f t="shared" si="64"/>
        <v>15.733023736383254</v>
      </c>
      <c r="E3943" s="112">
        <v>-2.1417816528160644E-4</v>
      </c>
    </row>
    <row r="3944" spans="2:5" x14ac:dyDescent="0.35">
      <c r="B3944" s="45" t="s">
        <v>2073</v>
      </c>
      <c r="C3944" s="146">
        <v>129.13255310058591</v>
      </c>
      <c r="D3944" s="112">
        <f t="shared" si="64"/>
        <v>4.2805218073309718E-2</v>
      </c>
      <c r="E3944" s="112">
        <v>-2.2327965682551439E-4</v>
      </c>
    </row>
    <row r="3945" spans="2:5" x14ac:dyDescent="0.35">
      <c r="B3945" s="45" t="s">
        <v>1987</v>
      </c>
      <c r="C3945" s="146">
        <v>123.831901550293</v>
      </c>
      <c r="D3945" s="112">
        <f t="shared" si="64"/>
        <v>3.9329238657432888E-2</v>
      </c>
      <c r="E3945" s="112">
        <v>-2.3055641893528442E-4</v>
      </c>
    </row>
    <row r="3946" spans="2:5" x14ac:dyDescent="0.35">
      <c r="B3946" s="45" t="s">
        <v>2095</v>
      </c>
      <c r="C3946" s="146">
        <v>119.14598083496089</v>
      </c>
      <c r="D3946" s="112">
        <f t="shared" si="64"/>
        <v>-0.1630051395477195</v>
      </c>
      <c r="E3946" s="112">
        <v>-2.4230998687836851E-4</v>
      </c>
    </row>
    <row r="3947" spans="2:5" x14ac:dyDescent="0.35">
      <c r="B3947" s="45" t="s">
        <v>3502</v>
      </c>
      <c r="C3947" s="146">
        <v>142.34971618652341</v>
      </c>
      <c r="D3947" s="112">
        <f t="shared" si="64"/>
        <v>0.8813032473698843</v>
      </c>
      <c r="E3947" s="112">
        <v>-2.4733856523719293E-4</v>
      </c>
    </row>
    <row r="3948" spans="2:5" x14ac:dyDescent="0.35">
      <c r="B3948" s="45" t="s">
        <v>950</v>
      </c>
      <c r="C3948" s="146">
        <v>75.665481567382813</v>
      </c>
      <c r="D3948" s="112">
        <f t="shared" si="64"/>
        <v>-0.96537385110029694</v>
      </c>
      <c r="E3948" s="112">
        <v>-2.4989654847403327E-4</v>
      </c>
    </row>
    <row r="3949" spans="2:5" x14ac:dyDescent="0.35">
      <c r="B3949" s="45" t="s">
        <v>6819</v>
      </c>
      <c r="C3949" s="146">
        <v>2185.212158203125</v>
      </c>
      <c r="D3949" s="112">
        <f t="shared" si="64"/>
        <v>0.58749746483829424</v>
      </c>
      <c r="E3949" s="112">
        <v>-2.5265581810389513E-4</v>
      </c>
    </row>
    <row r="3950" spans="2:5" x14ac:dyDescent="0.35">
      <c r="B3950" s="45" t="s">
        <v>6095</v>
      </c>
      <c r="C3950" s="146">
        <v>1376.513793945312</v>
      </c>
      <c r="D3950" s="112">
        <f t="shared" si="64"/>
        <v>32.605687372574074</v>
      </c>
      <c r="E3950" s="112">
        <v>-2.5595587239227559E-4</v>
      </c>
    </row>
    <row r="3951" spans="2:5" x14ac:dyDescent="0.35">
      <c r="B3951" s="45" t="s">
        <v>514</v>
      </c>
      <c r="C3951" s="146">
        <v>40.960739135742188</v>
      </c>
      <c r="D3951" s="112">
        <f t="shared" si="64"/>
        <v>-0.66687742234594272</v>
      </c>
      <c r="E3951" s="112">
        <v>-2.6358316877618548E-4</v>
      </c>
    </row>
    <row r="3952" spans="2:5" x14ac:dyDescent="0.35">
      <c r="B3952" s="45" t="s">
        <v>3042</v>
      </c>
      <c r="C3952" s="146">
        <v>122.9599609375</v>
      </c>
      <c r="D3952" s="112">
        <f t="shared" si="64"/>
        <v>-7.0607173389149068E-3</v>
      </c>
      <c r="E3952" s="112">
        <v>-2.6778860394177135E-4</v>
      </c>
    </row>
    <row r="3953" spans="2:5" x14ac:dyDescent="0.35">
      <c r="B3953" s="45" t="s">
        <v>3325</v>
      </c>
      <c r="C3953" s="146">
        <v>123.8343200683594</v>
      </c>
      <c r="D3953" s="112">
        <f t="shared" si="64"/>
        <v>0.17557481352089682</v>
      </c>
      <c r="E3953" s="112">
        <v>-2.7236386333923649E-4</v>
      </c>
    </row>
    <row r="3954" spans="2:5" x14ac:dyDescent="0.35">
      <c r="B3954" s="45" t="s">
        <v>2165</v>
      </c>
      <c r="C3954" s="146">
        <v>105.33937835693359</v>
      </c>
      <c r="D3954" s="112">
        <f t="shared" si="64"/>
        <v>-1.6350810369953582E-2</v>
      </c>
      <c r="E3954" s="112">
        <v>-2.7833114556640262E-4</v>
      </c>
    </row>
    <row r="3955" spans="2:5" x14ac:dyDescent="0.35">
      <c r="B3955" s="45" t="s">
        <v>2389</v>
      </c>
      <c r="C3955" s="146">
        <v>107.09039306640619</v>
      </c>
      <c r="D3955" s="112">
        <f t="shared" si="64"/>
        <v>-0.74968688908776204</v>
      </c>
      <c r="E3955" s="112">
        <v>-2.8118656743020021E-4</v>
      </c>
    </row>
    <row r="3956" spans="2:5" x14ac:dyDescent="0.35">
      <c r="B3956" s="45" t="s">
        <v>4722</v>
      </c>
      <c r="C3956" s="146">
        <v>427.82574462890619</v>
      </c>
      <c r="D3956" s="112">
        <f t="shared" si="64"/>
        <v>-0.83089667957605429</v>
      </c>
      <c r="E3956" s="112">
        <v>-2.8139605532091435E-4</v>
      </c>
    </row>
    <row r="3957" spans="2:5" x14ac:dyDescent="0.35">
      <c r="B3957" s="45" t="s">
        <v>7345</v>
      </c>
      <c r="C3957" s="146">
        <v>2529.966552734375</v>
      </c>
      <c r="D3957" s="112">
        <f t="shared" si="64"/>
        <v>2.4250720467048232</v>
      </c>
      <c r="E3957" s="112">
        <v>-2.8276019485081242E-4</v>
      </c>
    </row>
    <row r="3958" spans="2:5" x14ac:dyDescent="0.35">
      <c r="B3958" s="45" t="s">
        <v>5615</v>
      </c>
      <c r="C3958" s="146">
        <v>738.66082763671875</v>
      </c>
      <c r="D3958" s="112">
        <f t="shared" si="64"/>
        <v>5.6467113324322531</v>
      </c>
      <c r="E3958" s="112">
        <v>-2.9110150446775554E-4</v>
      </c>
    </row>
    <row r="3959" spans="2:5" x14ac:dyDescent="0.35">
      <c r="B3959" s="45" t="s">
        <v>2984</v>
      </c>
      <c r="C3959" s="146">
        <v>111.13177490234381</v>
      </c>
      <c r="D3959" s="112">
        <f t="shared" si="64"/>
        <v>0.14163341534772417</v>
      </c>
      <c r="E3959" s="112">
        <v>-2.9635055071886707E-4</v>
      </c>
    </row>
    <row r="3960" spans="2:5" x14ac:dyDescent="0.35">
      <c r="B3960" s="45" t="s">
        <v>2306</v>
      </c>
      <c r="C3960" s="146">
        <v>97.344535827636719</v>
      </c>
      <c r="D3960" s="112">
        <f t="shared" si="64"/>
        <v>-0.95011083099354621</v>
      </c>
      <c r="E3960" s="112">
        <v>-3.005567900722864E-4</v>
      </c>
    </row>
    <row r="3961" spans="2:5" x14ac:dyDescent="0.35">
      <c r="B3961" s="45" t="s">
        <v>6507</v>
      </c>
      <c r="C3961" s="146">
        <v>1951.2158203125</v>
      </c>
      <c r="D3961" s="112">
        <f t="shared" si="64"/>
        <v>17.473566919376147</v>
      </c>
      <c r="E3961" s="112">
        <v>-3.0070357632116943E-4</v>
      </c>
    </row>
    <row r="3962" spans="2:5" x14ac:dyDescent="0.35">
      <c r="B3962" s="45" t="s">
        <v>2906</v>
      </c>
      <c r="C3962" s="146">
        <v>105.6220397949219</v>
      </c>
      <c r="D3962" s="112">
        <f t="shared" si="64"/>
        <v>-0.95338245047473891</v>
      </c>
      <c r="E3962" s="112">
        <v>-3.0711251055618106E-4</v>
      </c>
    </row>
    <row r="3963" spans="2:5" x14ac:dyDescent="0.35">
      <c r="B3963" s="45" t="s">
        <v>6940</v>
      </c>
      <c r="C3963" s="146">
        <v>2265.714111328125</v>
      </c>
      <c r="D3963" s="112">
        <f t="shared" si="64"/>
        <v>0.76284075934038476</v>
      </c>
      <c r="E3963" s="112">
        <v>-3.0819027781937012E-4</v>
      </c>
    </row>
    <row r="3964" spans="2:5" x14ac:dyDescent="0.35">
      <c r="B3964" s="45" t="s">
        <v>6067</v>
      </c>
      <c r="C3964" s="146">
        <v>1285.263061523438</v>
      </c>
      <c r="D3964" s="112">
        <f t="shared" si="64"/>
        <v>11.043674136334555</v>
      </c>
      <c r="E3964" s="112">
        <v>-3.0820002922417534E-4</v>
      </c>
    </row>
    <row r="3965" spans="2:5" x14ac:dyDescent="0.35">
      <c r="B3965" s="45" t="s">
        <v>2946</v>
      </c>
      <c r="C3965" s="146">
        <v>106.71685791015619</v>
      </c>
      <c r="D3965" s="112">
        <f t="shared" si="64"/>
        <v>2.8373738444610542E-2</v>
      </c>
      <c r="E3965" s="112">
        <v>-3.085354543124199E-4</v>
      </c>
    </row>
    <row r="3966" spans="2:5" x14ac:dyDescent="0.35">
      <c r="B3966" s="45" t="s">
        <v>2920</v>
      </c>
      <c r="C3966" s="146">
        <v>103.77244567871089</v>
      </c>
      <c r="D3966" s="112">
        <f t="shared" si="64"/>
        <v>-0.80254826205054597</v>
      </c>
      <c r="E3966" s="112">
        <v>-3.1287853470311799E-4</v>
      </c>
    </row>
    <row r="3967" spans="2:5" x14ac:dyDescent="0.35">
      <c r="B3967" s="45" t="s">
        <v>5118</v>
      </c>
      <c r="C3967" s="146">
        <v>525.55853271484375</v>
      </c>
      <c r="D3967" s="112">
        <f t="shared" si="64"/>
        <v>-0.74020670742863159</v>
      </c>
      <c r="E3967" s="112">
        <v>-3.1462381962372619E-4</v>
      </c>
    </row>
    <row r="3968" spans="2:5" x14ac:dyDescent="0.35">
      <c r="B3968" s="45" t="s">
        <v>7016</v>
      </c>
      <c r="C3968" s="146">
        <v>2022.9873046875</v>
      </c>
      <c r="D3968" s="112">
        <f t="shared" si="64"/>
        <v>8.1940455916936159</v>
      </c>
      <c r="E3968" s="112">
        <v>-3.2218070917495231E-4</v>
      </c>
    </row>
    <row r="3969" spans="2:5" x14ac:dyDescent="0.35">
      <c r="B3969" s="45" t="s">
        <v>4342</v>
      </c>
      <c r="C3969" s="146">
        <v>220.03233337402341</v>
      </c>
      <c r="D3969" s="112">
        <f t="shared" si="64"/>
        <v>1.8165592535467959E-2</v>
      </c>
      <c r="E3969" s="112">
        <v>-3.4648091370593104E-4</v>
      </c>
    </row>
    <row r="3970" spans="2:5" x14ac:dyDescent="0.35">
      <c r="B3970" s="45" t="s">
        <v>4344</v>
      </c>
      <c r="C3970" s="146">
        <v>216.10662841796881</v>
      </c>
      <c r="D3970" s="112">
        <f t="shared" si="64"/>
        <v>-0.91016835326073442</v>
      </c>
      <c r="E3970" s="112">
        <v>-3.5256105076282091E-4</v>
      </c>
    </row>
    <row r="3971" spans="2:5" x14ac:dyDescent="0.35">
      <c r="B3971" s="45" t="s">
        <v>7458</v>
      </c>
      <c r="C3971" s="146">
        <v>2405.684814453125</v>
      </c>
      <c r="D3971" s="112">
        <f t="shared" si="64"/>
        <v>10.466861743762896</v>
      </c>
      <c r="E3971" s="112">
        <v>-3.5953308987748993E-4</v>
      </c>
    </row>
    <row r="3972" spans="2:5" x14ac:dyDescent="0.35">
      <c r="B3972" s="45" t="s">
        <v>4192</v>
      </c>
      <c r="C3972" s="146">
        <v>209.7945251464844</v>
      </c>
      <c r="D3972" s="112">
        <f t="shared" si="64"/>
        <v>-0.91121785616319118</v>
      </c>
      <c r="E3972" s="112">
        <v>-3.5989415185830884E-4</v>
      </c>
    </row>
    <row r="3973" spans="2:5" x14ac:dyDescent="0.35">
      <c r="B3973" s="45" t="s">
        <v>7427</v>
      </c>
      <c r="C3973" s="146">
        <v>2363.026123046875</v>
      </c>
      <c r="D3973" s="112">
        <f t="shared" si="64"/>
        <v>8.3691757175334613E-2</v>
      </c>
      <c r="E3973" s="112">
        <v>-3.6323368660399948E-4</v>
      </c>
    </row>
    <row r="3974" spans="2:5" x14ac:dyDescent="0.35">
      <c r="B3974" s="45" t="s">
        <v>6961</v>
      </c>
      <c r="C3974" s="146">
        <v>2180.533447265625</v>
      </c>
      <c r="D3974" s="112">
        <f t="shared" si="64"/>
        <v>0.17105362788433673</v>
      </c>
      <c r="E3974" s="112">
        <v>-3.6330218179412855E-4</v>
      </c>
    </row>
    <row r="3975" spans="2:5" x14ac:dyDescent="0.35">
      <c r="B3975" s="45" t="s">
        <v>6498</v>
      </c>
      <c r="C3975" s="146">
        <v>1862.026977539062</v>
      </c>
      <c r="D3975" s="112">
        <f t="shared" si="64"/>
        <v>0.40601802047270591</v>
      </c>
      <c r="E3975" s="112">
        <v>-3.6397525728492475E-4</v>
      </c>
    </row>
    <row r="3976" spans="2:5" x14ac:dyDescent="0.35">
      <c r="B3976" s="45" t="s">
        <v>6079</v>
      </c>
      <c r="C3976" s="146">
        <v>1324.326538085938</v>
      </c>
      <c r="D3976" s="112">
        <f t="shared" si="64"/>
        <v>5.5156602526099316</v>
      </c>
      <c r="E3976" s="112">
        <v>-3.6561821405269441E-4</v>
      </c>
    </row>
    <row r="3977" spans="2:5" x14ac:dyDescent="0.35">
      <c r="B3977" s="45" t="s">
        <v>4004</v>
      </c>
      <c r="C3977" s="146">
        <v>203.25285339355469</v>
      </c>
      <c r="D3977" s="112">
        <f t="shared" ref="D3977:D4040" si="65">(C3977-C3978)/C3978</f>
        <v>-0.91281875618890684</v>
      </c>
      <c r="E3977" s="112">
        <v>-3.66221774751245E-4</v>
      </c>
    </row>
    <row r="3978" spans="2:5" x14ac:dyDescent="0.35">
      <c r="B3978" s="45" t="s">
        <v>7496</v>
      </c>
      <c r="C3978" s="146">
        <v>2331.3828125</v>
      </c>
      <c r="D3978" s="112">
        <f t="shared" si="65"/>
        <v>10.827858160613838</v>
      </c>
      <c r="E3978" s="112">
        <v>-3.7098728677652243E-4</v>
      </c>
    </row>
    <row r="3979" spans="2:5" x14ac:dyDescent="0.35">
      <c r="B3979" s="45" t="s">
        <v>4017</v>
      </c>
      <c r="C3979" s="146">
        <v>197.1094665527344</v>
      </c>
      <c r="D3979" s="112">
        <f t="shared" si="65"/>
        <v>-0.91785837137936954</v>
      </c>
      <c r="E3979" s="112">
        <v>-3.776316398359902E-4</v>
      </c>
    </row>
    <row r="3980" spans="2:5" x14ac:dyDescent="0.35">
      <c r="B3980" s="45" t="s">
        <v>7435</v>
      </c>
      <c r="C3980" s="146">
        <v>2399.62939453125</v>
      </c>
      <c r="D3980" s="112">
        <f t="shared" si="65"/>
        <v>-6.8607556792499497E-2</v>
      </c>
      <c r="E3980" s="112">
        <v>-3.8036649837652661E-4</v>
      </c>
    </row>
    <row r="3981" spans="2:5" x14ac:dyDescent="0.35">
      <c r="B3981" s="45" t="s">
        <v>7349</v>
      </c>
      <c r="C3981" s="146">
        <v>2576.38916015625</v>
      </c>
      <c r="D3981" s="112">
        <f t="shared" si="65"/>
        <v>20.210476236357419</v>
      </c>
      <c r="E3981" s="112">
        <v>-3.8874702401081216E-4</v>
      </c>
    </row>
    <row r="3982" spans="2:5" x14ac:dyDescent="0.35">
      <c r="B3982" s="45" t="s">
        <v>1565</v>
      </c>
      <c r="C3982" s="146">
        <v>121.4677658081055</v>
      </c>
      <c r="D3982" s="112">
        <f t="shared" si="65"/>
        <v>-0.81013752076904821</v>
      </c>
      <c r="E3982" s="112">
        <v>-3.8895681593620812E-4</v>
      </c>
    </row>
    <row r="3983" spans="2:5" x14ac:dyDescent="0.35">
      <c r="B3983" s="45" t="s">
        <v>5240</v>
      </c>
      <c r="C3983" s="146">
        <v>639.76708984375</v>
      </c>
      <c r="D3983" s="112">
        <f t="shared" si="65"/>
        <v>2.3467991472353629</v>
      </c>
      <c r="E3983" s="112">
        <v>-3.913771899575512E-4</v>
      </c>
    </row>
    <row r="3984" spans="2:5" x14ac:dyDescent="0.35">
      <c r="B3984" s="45" t="s">
        <v>4162</v>
      </c>
      <c r="C3984" s="146">
        <v>191.15789794921881</v>
      </c>
      <c r="D3984" s="112">
        <f t="shared" si="65"/>
        <v>-0.6319863329027211</v>
      </c>
      <c r="E3984" s="112">
        <v>-3.9432950658658042E-4</v>
      </c>
    </row>
    <row r="3985" spans="2:5" x14ac:dyDescent="0.35">
      <c r="B3985" s="45" t="s">
        <v>5134</v>
      </c>
      <c r="C3985" s="146">
        <v>519.4315185546875</v>
      </c>
      <c r="D3985" s="112">
        <f t="shared" si="65"/>
        <v>-0.31722585149346211</v>
      </c>
      <c r="E3985" s="112">
        <v>-3.9806172482059911E-4</v>
      </c>
    </row>
    <row r="3986" spans="2:5" x14ac:dyDescent="0.35">
      <c r="B3986" s="45" t="s">
        <v>5784</v>
      </c>
      <c r="C3986" s="146">
        <v>760.7662353515625</v>
      </c>
      <c r="D3986" s="112">
        <f t="shared" si="65"/>
        <v>8.8675887683330394</v>
      </c>
      <c r="E3986" s="112">
        <v>-3.987371932141538E-4</v>
      </c>
    </row>
    <row r="3987" spans="2:5" x14ac:dyDescent="0.35">
      <c r="B3987" s="45" t="s">
        <v>2662</v>
      </c>
      <c r="C3987" s="146">
        <v>77.097480773925781</v>
      </c>
      <c r="D3987" s="112">
        <f t="shared" si="65"/>
        <v>-0.89323646999867889</v>
      </c>
      <c r="E3987" s="112">
        <v>-4.0457352065318146E-4</v>
      </c>
    </row>
    <row r="3988" spans="2:5" x14ac:dyDescent="0.35">
      <c r="B3988" s="45" t="s">
        <v>5539</v>
      </c>
      <c r="C3988" s="146">
        <v>722.13311767578125</v>
      </c>
      <c r="D3988" s="112">
        <f t="shared" si="65"/>
        <v>4.3867786264963788</v>
      </c>
      <c r="E3988" s="112">
        <v>-4.1220623863454721E-4</v>
      </c>
    </row>
    <row r="3989" spans="2:5" x14ac:dyDescent="0.35">
      <c r="B3989" s="45" t="s">
        <v>1648</v>
      </c>
      <c r="C3989" s="146">
        <v>134.05657958984381</v>
      </c>
      <c r="D3989" s="112">
        <f t="shared" si="65"/>
        <v>-0.71969231002877943</v>
      </c>
      <c r="E3989" s="112">
        <v>-4.1471459728233221E-4</v>
      </c>
    </row>
    <row r="3990" spans="2:5" x14ac:dyDescent="0.35">
      <c r="B3990" s="45" t="s">
        <v>4873</v>
      </c>
      <c r="C3990" s="146">
        <v>478.24795532226563</v>
      </c>
      <c r="D3990" s="112">
        <f t="shared" si="65"/>
        <v>1.7116031334122641</v>
      </c>
      <c r="E3990" s="112">
        <v>-4.1951022993918038E-4</v>
      </c>
    </row>
    <row r="3991" spans="2:5" x14ac:dyDescent="0.35">
      <c r="B3991" s="45" t="s">
        <v>4102</v>
      </c>
      <c r="C3991" s="146">
        <v>176.37092590332031</v>
      </c>
      <c r="D3991" s="112">
        <f t="shared" si="65"/>
        <v>-0.62853293415867828</v>
      </c>
      <c r="E3991" s="112">
        <v>-4.2184375816954747E-4</v>
      </c>
    </row>
    <row r="3992" spans="2:5" x14ac:dyDescent="0.35">
      <c r="B3992" s="45" t="s">
        <v>4858</v>
      </c>
      <c r="C3992" s="146">
        <v>474.79559326171881</v>
      </c>
      <c r="D3992" s="112">
        <f t="shared" si="65"/>
        <v>-0.80531917385597052</v>
      </c>
      <c r="E3992" s="112">
        <v>-4.2230242520310493E-4</v>
      </c>
    </row>
    <row r="3993" spans="2:5" x14ac:dyDescent="0.35">
      <c r="B3993" s="45" t="s">
        <v>6888</v>
      </c>
      <c r="C3993" s="146">
        <v>2438.841064453125</v>
      </c>
      <c r="D3993" s="112">
        <f t="shared" si="65"/>
        <v>4.2288687724836578</v>
      </c>
      <c r="E3993" s="112">
        <v>-4.3636819189073607E-4</v>
      </c>
    </row>
    <row r="3994" spans="2:5" x14ac:dyDescent="0.35">
      <c r="B3994" s="45" t="s">
        <v>5031</v>
      </c>
      <c r="C3994" s="146">
        <v>466.41848754882813</v>
      </c>
      <c r="D3994" s="112">
        <f t="shared" si="65"/>
        <v>2.5894704864383216</v>
      </c>
      <c r="E3994" s="112">
        <v>-4.3831701700090575E-4</v>
      </c>
    </row>
    <row r="3995" spans="2:5" x14ac:dyDescent="0.35">
      <c r="B3995" s="45" t="s">
        <v>2067</v>
      </c>
      <c r="C3995" s="146">
        <v>129.94075012207031</v>
      </c>
      <c r="D3995" s="112">
        <f t="shared" si="65"/>
        <v>7.5054030137956987E-2</v>
      </c>
      <c r="E3995" s="112">
        <v>-4.3899099211633938E-4</v>
      </c>
    </row>
    <row r="3996" spans="2:5" x14ac:dyDescent="0.35">
      <c r="B3996" s="45" t="s">
        <v>1315</v>
      </c>
      <c r="C3996" s="146">
        <v>120.86904144287109</v>
      </c>
      <c r="D3996" s="112">
        <f t="shared" si="65"/>
        <v>-0.5094280268255138</v>
      </c>
      <c r="E3996" s="112">
        <v>-4.5432898996225534E-4</v>
      </c>
    </row>
    <row r="3997" spans="2:5" x14ac:dyDescent="0.35">
      <c r="B3997" s="45" t="s">
        <v>4434</v>
      </c>
      <c r="C3997" s="146">
        <v>246.3839111328125</v>
      </c>
      <c r="D3997" s="112">
        <f t="shared" si="65"/>
        <v>1.8464207092722675</v>
      </c>
      <c r="E3997" s="112">
        <v>-4.6859758584950044E-4</v>
      </c>
    </row>
    <row r="3998" spans="2:5" x14ac:dyDescent="0.35">
      <c r="B3998" s="45" t="s">
        <v>1053</v>
      </c>
      <c r="C3998" s="146">
        <v>86.5592041015625</v>
      </c>
      <c r="D3998" s="112">
        <f t="shared" si="65"/>
        <v>-0.85791926103661253</v>
      </c>
      <c r="E3998" s="112">
        <v>-4.7027414568772351E-4</v>
      </c>
    </row>
    <row r="3999" spans="2:5" x14ac:dyDescent="0.35">
      <c r="B3999" s="45" t="s">
        <v>5193</v>
      </c>
      <c r="C3999" s="146">
        <v>609.2254638671875</v>
      </c>
      <c r="D3999" s="112">
        <f t="shared" si="65"/>
        <v>0.44708758681539684</v>
      </c>
      <c r="E3999" s="112">
        <v>-4.7535137398777542E-4</v>
      </c>
    </row>
    <row r="4000" spans="2:5" x14ac:dyDescent="0.35">
      <c r="B4000" s="45" t="s">
        <v>4732</v>
      </c>
      <c r="C4000" s="146">
        <v>421.0010986328125</v>
      </c>
      <c r="D4000" s="112">
        <f t="shared" si="65"/>
        <v>-0.82517203783473825</v>
      </c>
      <c r="E4000" s="112">
        <v>-4.7638234019147598E-4</v>
      </c>
    </row>
    <row r="4001" spans="2:5" x14ac:dyDescent="0.35">
      <c r="B4001" s="45" t="s">
        <v>7444</v>
      </c>
      <c r="C4001" s="146">
        <v>2408.087890625</v>
      </c>
      <c r="D4001" s="112">
        <f t="shared" si="65"/>
        <v>19.5652291901213</v>
      </c>
      <c r="E4001" s="112">
        <v>-4.7870686723444031E-4</v>
      </c>
    </row>
    <row r="4002" spans="2:5" x14ac:dyDescent="0.35">
      <c r="B4002" s="45" t="s">
        <v>1921</v>
      </c>
      <c r="C4002" s="146">
        <v>117.09511566162109</v>
      </c>
      <c r="D4002" s="112">
        <f t="shared" si="65"/>
        <v>0.52587539371254943</v>
      </c>
      <c r="E4002" s="112">
        <v>-4.8686560210499288E-4</v>
      </c>
    </row>
    <row r="4003" spans="2:5" x14ac:dyDescent="0.35">
      <c r="B4003" s="45" t="s">
        <v>982</v>
      </c>
      <c r="C4003" s="146">
        <v>76.739631652832031</v>
      </c>
      <c r="D4003" s="112">
        <f t="shared" si="65"/>
        <v>-0.48558037966869633</v>
      </c>
      <c r="E4003" s="112">
        <v>-4.9208172730225836E-4</v>
      </c>
    </row>
    <row r="4004" spans="2:5" x14ac:dyDescent="0.35">
      <c r="B4004" s="45" t="s">
        <v>1369</v>
      </c>
      <c r="C4004" s="146">
        <v>149.17710876464841</v>
      </c>
      <c r="D4004" s="112">
        <f t="shared" si="65"/>
        <v>0.3202513299277544</v>
      </c>
      <c r="E4004" s="112">
        <v>-4.9717144921170508E-4</v>
      </c>
    </row>
    <row r="4005" spans="2:5" x14ac:dyDescent="0.35">
      <c r="B4005" s="45" t="s">
        <v>1843</v>
      </c>
      <c r="C4005" s="146">
        <v>112.9914474487305</v>
      </c>
      <c r="D4005" s="112">
        <f t="shared" si="65"/>
        <v>-0.9254221765237266</v>
      </c>
      <c r="E4005" s="112">
        <v>-4.9900762002267414E-4</v>
      </c>
    </row>
    <row r="4006" spans="2:5" x14ac:dyDescent="0.35">
      <c r="B4006" s="45" t="s">
        <v>6288</v>
      </c>
      <c r="C4006" s="146">
        <v>1515.0810546875</v>
      </c>
      <c r="D4006" s="112">
        <f t="shared" si="65"/>
        <v>-5.4237062376165046E-2</v>
      </c>
      <c r="E4006" s="112">
        <v>-5.0065386183517917E-4</v>
      </c>
    </row>
    <row r="4007" spans="2:5" x14ac:dyDescent="0.35">
      <c r="B4007" s="45" t="s">
        <v>6222</v>
      </c>
      <c r="C4007" s="146">
        <v>1601.967041015625</v>
      </c>
      <c r="D4007" s="112">
        <f t="shared" si="65"/>
        <v>1.154180159380567</v>
      </c>
      <c r="E4007" s="112">
        <v>-5.0107034383267831E-4</v>
      </c>
    </row>
    <row r="4008" spans="2:5" x14ac:dyDescent="0.35">
      <c r="B4008" s="45" t="s">
        <v>5605</v>
      </c>
      <c r="C4008" s="146">
        <v>743.65509033203125</v>
      </c>
      <c r="D4008" s="112">
        <f t="shared" si="65"/>
        <v>0.16299133553655615</v>
      </c>
      <c r="E4008" s="112">
        <v>-5.1475268901882804E-4</v>
      </c>
    </row>
    <row r="4009" spans="2:5" x14ac:dyDescent="0.35">
      <c r="B4009" s="45" t="s">
        <v>5241</v>
      </c>
      <c r="C4009" s="146">
        <v>639.43304443359375</v>
      </c>
      <c r="D4009" s="112">
        <f t="shared" si="65"/>
        <v>12.765983544896759</v>
      </c>
      <c r="E4009" s="112">
        <v>-5.2213597019789464E-4</v>
      </c>
    </row>
    <row r="4010" spans="2:5" x14ac:dyDescent="0.35">
      <c r="B4010" s="45" t="s">
        <v>587</v>
      </c>
      <c r="C4010" s="146">
        <v>46.450225830078118</v>
      </c>
      <c r="D4010" s="112">
        <f t="shared" si="65"/>
        <v>-0.93631777329915378</v>
      </c>
      <c r="E4010" s="112">
        <v>-5.2285895005685162E-4</v>
      </c>
    </row>
    <row r="4011" spans="2:5" x14ac:dyDescent="0.35">
      <c r="B4011" s="45" t="s">
        <v>5494</v>
      </c>
      <c r="C4011" s="146">
        <v>729.40643310546875</v>
      </c>
      <c r="D4011" s="112">
        <f t="shared" si="65"/>
        <v>0.56357118101052972</v>
      </c>
      <c r="E4011" s="112">
        <v>-5.2463571564058409E-4</v>
      </c>
    </row>
    <row r="4012" spans="2:5" x14ac:dyDescent="0.35">
      <c r="B4012" s="45" t="s">
        <v>5028</v>
      </c>
      <c r="C4012" s="146">
        <v>466.50030517578119</v>
      </c>
      <c r="D4012" s="112">
        <f t="shared" si="65"/>
        <v>-0.59043221652301958</v>
      </c>
      <c r="E4012" s="112">
        <v>-5.2594668114199503E-4</v>
      </c>
    </row>
    <row r="4013" spans="2:5" x14ac:dyDescent="0.35">
      <c r="B4013" s="45" t="s">
        <v>6035</v>
      </c>
      <c r="C4013" s="146">
        <v>1139.00634765625</v>
      </c>
      <c r="D4013" s="112">
        <f t="shared" si="65"/>
        <v>-0.60205159612421322</v>
      </c>
      <c r="E4013" s="112">
        <v>-5.4082199158488661E-4</v>
      </c>
    </row>
    <row r="4014" spans="2:5" x14ac:dyDescent="0.35">
      <c r="B4014" s="45" t="s">
        <v>7651</v>
      </c>
      <c r="C4014" s="146">
        <v>2862.196044921875</v>
      </c>
      <c r="D4014" s="112">
        <f t="shared" si="65"/>
        <v>0.17228152903551786</v>
      </c>
      <c r="E4014" s="112">
        <v>-5.422886233797412E-4</v>
      </c>
    </row>
    <row r="4015" spans="2:5" x14ac:dyDescent="0.35">
      <c r="B4015" s="45" t="s">
        <v>7256</v>
      </c>
      <c r="C4015" s="146">
        <v>2441.560302734375</v>
      </c>
      <c r="D4015" s="112">
        <f t="shared" si="65"/>
        <v>5.8265550913885793</v>
      </c>
      <c r="E4015" s="112">
        <v>-5.4247131662925438E-4</v>
      </c>
    </row>
    <row r="4016" spans="2:5" x14ac:dyDescent="0.35">
      <c r="B4016" s="45" t="s">
        <v>4632</v>
      </c>
      <c r="C4016" s="146">
        <v>357.65628051757813</v>
      </c>
      <c r="D4016" s="112">
        <f t="shared" si="65"/>
        <v>-0.50166597768270238</v>
      </c>
      <c r="E4016" s="112">
        <v>-5.4306442007874946E-4</v>
      </c>
    </row>
    <row r="4017" spans="2:5" x14ac:dyDescent="0.35">
      <c r="B4017" s="45" t="s">
        <v>5752</v>
      </c>
      <c r="C4017" s="146">
        <v>717.70391845703125</v>
      </c>
      <c r="D4017" s="112">
        <f t="shared" si="65"/>
        <v>-0.62311746406304502</v>
      </c>
      <c r="E4017" s="112">
        <v>-5.4346463378821788E-4</v>
      </c>
    </row>
    <row r="4018" spans="2:5" x14ac:dyDescent="0.35">
      <c r="B4018" s="45" t="s">
        <v>6580</v>
      </c>
      <c r="C4018" s="146">
        <v>1904.317260742188</v>
      </c>
      <c r="D4018" s="112">
        <f t="shared" si="65"/>
        <v>17.057838870239614</v>
      </c>
      <c r="E4018" s="112">
        <v>-5.4546569309684475E-4</v>
      </c>
    </row>
    <row r="4019" spans="2:5" x14ac:dyDescent="0.35">
      <c r="B4019" s="45" t="s">
        <v>2248</v>
      </c>
      <c r="C4019" s="146">
        <v>105.45654296875</v>
      </c>
      <c r="D4019" s="112">
        <f t="shared" si="65"/>
        <v>2.1309565903233998</v>
      </c>
      <c r="E4019" s="112">
        <v>-5.5502225728938312E-4</v>
      </c>
    </row>
    <row r="4020" spans="2:5" x14ac:dyDescent="0.35">
      <c r="B4020" s="45" t="s">
        <v>443</v>
      </c>
      <c r="C4020" s="146">
        <v>33.681892395019531</v>
      </c>
      <c r="D4020" s="112">
        <f t="shared" si="65"/>
        <v>-0.71755604171191723</v>
      </c>
      <c r="E4020" s="112">
        <v>-5.6007988722315367E-4</v>
      </c>
    </row>
    <row r="4021" spans="2:5" x14ac:dyDescent="0.35">
      <c r="B4021" s="45" t="s">
        <v>3330</v>
      </c>
      <c r="C4021" s="146">
        <v>119.251594543457</v>
      </c>
      <c r="D4021" s="112">
        <f t="shared" si="65"/>
        <v>-0.93421941835664535</v>
      </c>
      <c r="E4021" s="112">
        <v>-5.6504790278833188E-4</v>
      </c>
    </row>
    <row r="4022" spans="2:5" x14ac:dyDescent="0.35">
      <c r="B4022" s="45" t="s">
        <v>6467</v>
      </c>
      <c r="C4022" s="146">
        <v>1812.869262695312</v>
      </c>
      <c r="D4022" s="112">
        <f t="shared" si="65"/>
        <v>-0.28599152441490461</v>
      </c>
      <c r="E4022" s="112">
        <v>-5.7303254340334393E-4</v>
      </c>
    </row>
    <row r="4023" spans="2:5" x14ac:dyDescent="0.35">
      <c r="B4023" s="45" t="s">
        <v>7162</v>
      </c>
      <c r="C4023" s="146">
        <v>2539.00244140625</v>
      </c>
      <c r="D4023" s="112">
        <f t="shared" si="65"/>
        <v>59.46438912080373</v>
      </c>
      <c r="E4023" s="112">
        <v>-5.7362664756692059E-4</v>
      </c>
    </row>
    <row r="4024" spans="2:5" x14ac:dyDescent="0.35">
      <c r="B4024" s="45" t="s">
        <v>531</v>
      </c>
      <c r="C4024" s="146">
        <v>41.99169921875</v>
      </c>
      <c r="D4024" s="112">
        <f t="shared" si="65"/>
        <v>-0.98094720308889305</v>
      </c>
      <c r="E4024" s="112">
        <v>-5.7816063568616623E-4</v>
      </c>
    </row>
    <row r="4025" spans="2:5" x14ac:dyDescent="0.35">
      <c r="B4025" s="45" t="s">
        <v>7777</v>
      </c>
      <c r="C4025" s="146">
        <v>2203.965087890625</v>
      </c>
      <c r="D4025" s="112">
        <f t="shared" si="65"/>
        <v>20.890138188841419</v>
      </c>
      <c r="E4025" s="112">
        <v>-5.7878795292952727E-4</v>
      </c>
    </row>
    <row r="4026" spans="2:5" x14ac:dyDescent="0.35">
      <c r="B4026" s="45" t="s">
        <v>2240</v>
      </c>
      <c r="C4026" s="146">
        <v>100.6830139160156</v>
      </c>
      <c r="D4026" s="112">
        <f t="shared" si="65"/>
        <v>-0.94846906057831692</v>
      </c>
      <c r="E4026" s="112">
        <v>-5.8177550735758854E-4</v>
      </c>
    </row>
    <row r="4027" spans="2:5" x14ac:dyDescent="0.35">
      <c r="B4027" s="45" t="s">
        <v>6673</v>
      </c>
      <c r="C4027" s="146">
        <v>1953.836181640625</v>
      </c>
      <c r="D4027" s="112">
        <f t="shared" si="65"/>
        <v>0.74524052600285162</v>
      </c>
      <c r="E4027" s="112">
        <v>-5.8413326705432031E-4</v>
      </c>
    </row>
    <row r="4028" spans="2:5" x14ac:dyDescent="0.35">
      <c r="B4028" s="45" t="s">
        <v>5919</v>
      </c>
      <c r="C4028" s="146">
        <v>1119.522583007812</v>
      </c>
      <c r="D4028" s="112">
        <f t="shared" si="65"/>
        <v>23.433750924978025</v>
      </c>
      <c r="E4028" s="112">
        <v>-5.8595286702844474E-4</v>
      </c>
    </row>
    <row r="4029" spans="2:5" x14ac:dyDescent="0.35">
      <c r="B4029" s="45" t="s">
        <v>606</v>
      </c>
      <c r="C4029" s="146">
        <v>45.818695068359382</v>
      </c>
      <c r="D4029" s="112">
        <f t="shared" si="65"/>
        <v>-0.93639378173718923</v>
      </c>
      <c r="E4029" s="112">
        <v>-5.8877506495980732E-4</v>
      </c>
    </row>
    <row r="4030" spans="2:5" x14ac:dyDescent="0.35">
      <c r="B4030" s="45" t="s">
        <v>5748</v>
      </c>
      <c r="C4030" s="146">
        <v>720.34930419921875</v>
      </c>
      <c r="D4030" s="112">
        <f t="shared" si="65"/>
        <v>-0.71551323836205938</v>
      </c>
      <c r="E4030" s="112">
        <v>-6.0164405907611187E-4</v>
      </c>
    </row>
    <row r="4031" spans="2:5" x14ac:dyDescent="0.35">
      <c r="B4031" s="45" t="s">
        <v>7599</v>
      </c>
      <c r="C4031" s="146">
        <v>2532.101318359375</v>
      </c>
      <c r="D4031" s="112">
        <f t="shared" si="65"/>
        <v>4.4312015628830332</v>
      </c>
      <c r="E4031" s="112">
        <v>-6.1294017796367805E-4</v>
      </c>
    </row>
    <row r="4032" spans="2:5" x14ac:dyDescent="0.35">
      <c r="B4032" s="45" t="s">
        <v>5029</v>
      </c>
      <c r="C4032" s="146">
        <v>466.21383666992188</v>
      </c>
      <c r="D4032" s="112">
        <f t="shared" si="65"/>
        <v>-0.59257402178422514</v>
      </c>
      <c r="E4032" s="112">
        <v>-6.1407999669233751E-4</v>
      </c>
    </row>
    <row r="4033" spans="2:5" x14ac:dyDescent="0.35">
      <c r="B4033" s="45" t="s">
        <v>6041</v>
      </c>
      <c r="C4033" s="146">
        <v>1144.290893554688</v>
      </c>
      <c r="D4033" s="112">
        <f t="shared" si="65"/>
        <v>3.6568649191351192</v>
      </c>
      <c r="E4033" s="112">
        <v>-6.155778291758253E-4</v>
      </c>
    </row>
    <row r="4034" spans="2:5" x14ac:dyDescent="0.35">
      <c r="B4034" s="45" t="s">
        <v>4383</v>
      </c>
      <c r="C4034" s="146">
        <v>245.72129821777341</v>
      </c>
      <c r="D4034" s="112">
        <f t="shared" si="65"/>
        <v>-0.3662417313972624</v>
      </c>
      <c r="E4034" s="112">
        <v>-6.1953977435444949E-4</v>
      </c>
    </row>
    <row r="4035" spans="2:5" x14ac:dyDescent="0.35">
      <c r="B4035" s="45" t="s">
        <v>4834</v>
      </c>
      <c r="C4035" s="146">
        <v>387.72085571289063</v>
      </c>
      <c r="D4035" s="112">
        <f t="shared" si="65"/>
        <v>-0.82060267148853716</v>
      </c>
      <c r="E4035" s="112">
        <v>-6.2087372263850001E-4</v>
      </c>
    </row>
    <row r="4036" spans="2:5" x14ac:dyDescent="0.35">
      <c r="B4036" s="45" t="s">
        <v>6872</v>
      </c>
      <c r="C4036" s="146">
        <v>2161.240966796875</v>
      </c>
      <c r="D4036" s="112">
        <f t="shared" si="65"/>
        <v>15.053922667062917</v>
      </c>
      <c r="E4036" s="112">
        <v>-6.2091164957823726E-4</v>
      </c>
    </row>
    <row r="4037" spans="2:5" x14ac:dyDescent="0.35">
      <c r="B4037" s="45" t="s">
        <v>1662</v>
      </c>
      <c r="C4037" s="146">
        <v>134.62385559082031</v>
      </c>
      <c r="D4037" s="112">
        <f t="shared" si="65"/>
        <v>-0.70455071206196185</v>
      </c>
      <c r="E4037" s="112">
        <v>-6.2243690789244598E-4</v>
      </c>
    </row>
    <row r="4038" spans="2:5" x14ac:dyDescent="0.35">
      <c r="B4038" s="45" t="s">
        <v>4996</v>
      </c>
      <c r="C4038" s="146">
        <v>455.6580810546875</v>
      </c>
      <c r="D4038" s="112">
        <f t="shared" si="65"/>
        <v>-0.32039150827801244</v>
      </c>
      <c r="E4038" s="112">
        <v>-6.2822991903168941E-4</v>
      </c>
    </row>
    <row r="4039" spans="2:5" x14ac:dyDescent="0.35">
      <c r="B4039" s="45" t="s">
        <v>5425</v>
      </c>
      <c r="C4039" s="146">
        <v>670.471435546875</v>
      </c>
      <c r="D4039" s="112">
        <f t="shared" si="65"/>
        <v>18.622977274376595</v>
      </c>
      <c r="E4039" s="112">
        <v>-6.2864392861880101E-4</v>
      </c>
    </row>
    <row r="4040" spans="2:5" x14ac:dyDescent="0.35">
      <c r="B4040" s="45" t="s">
        <v>451</v>
      </c>
      <c r="C4040" s="146">
        <v>34.167671203613281</v>
      </c>
      <c r="D4040" s="112">
        <f t="shared" si="65"/>
        <v>-0.98256261242504428</v>
      </c>
      <c r="E4040" s="112">
        <v>-6.3163102393940028E-4</v>
      </c>
    </row>
    <row r="4041" spans="2:5" x14ac:dyDescent="0.35">
      <c r="B4041" s="45" t="s">
        <v>6701</v>
      </c>
      <c r="C4041" s="146">
        <v>1959.448974609375</v>
      </c>
      <c r="D4041" s="112">
        <f t="shared" ref="D4041:D4104" si="66">(C4041-C4042)/C4042</f>
        <v>1.6090882116371259</v>
      </c>
      <c r="E4041" s="112">
        <v>-6.3335906490748889E-4</v>
      </c>
    </row>
    <row r="4042" spans="2:5" x14ac:dyDescent="0.35">
      <c r="B4042" s="45" t="s">
        <v>5781</v>
      </c>
      <c r="C4042" s="146">
        <v>751.00909423828125</v>
      </c>
      <c r="D4042" s="112">
        <f t="shared" si="66"/>
        <v>-0.51422646046715303</v>
      </c>
      <c r="E4042" s="112">
        <v>-6.3448514478760948E-4</v>
      </c>
    </row>
    <row r="4043" spans="2:5" x14ac:dyDescent="0.35">
      <c r="B4043" s="45" t="s">
        <v>6213</v>
      </c>
      <c r="C4043" s="146">
        <v>1546.006591796875</v>
      </c>
      <c r="D4043" s="112">
        <f t="shared" si="66"/>
        <v>4.0840189360836927</v>
      </c>
      <c r="E4043" s="112">
        <v>-6.3473876996085357E-4</v>
      </c>
    </row>
    <row r="4044" spans="2:5" x14ac:dyDescent="0.35">
      <c r="B4044" s="45" t="s">
        <v>4527</v>
      </c>
      <c r="C4044" s="146">
        <v>304.0914306640625</v>
      </c>
      <c r="D4044" s="112">
        <f t="shared" si="66"/>
        <v>0.95673124977294655</v>
      </c>
      <c r="E4044" s="112">
        <v>-6.3876282402370037E-4</v>
      </c>
    </row>
    <row r="4045" spans="2:5" x14ac:dyDescent="0.35">
      <c r="B4045" s="45" t="s">
        <v>3271</v>
      </c>
      <c r="C4045" s="146">
        <v>155.4078674316406</v>
      </c>
      <c r="D4045" s="112">
        <f t="shared" si="66"/>
        <v>0.7023042961212308</v>
      </c>
      <c r="E4045" s="112">
        <v>-6.5025177509333209E-4</v>
      </c>
    </row>
    <row r="4046" spans="2:5" x14ac:dyDescent="0.35">
      <c r="B4046" s="45" t="s">
        <v>2364</v>
      </c>
      <c r="C4046" s="146">
        <v>91.292648315429688</v>
      </c>
      <c r="D4046" s="112">
        <f t="shared" si="66"/>
        <v>-0.60459420969036315</v>
      </c>
      <c r="E4046" s="112">
        <v>-6.5234524839855544E-4</v>
      </c>
    </row>
    <row r="4047" spans="2:5" x14ac:dyDescent="0.35">
      <c r="B4047" s="45" t="s">
        <v>4202</v>
      </c>
      <c r="C4047" s="146">
        <v>230.88343811035159</v>
      </c>
      <c r="D4047" s="112">
        <f t="shared" si="66"/>
        <v>1.9468912374977447</v>
      </c>
      <c r="E4047" s="112">
        <v>-6.5305842092349504E-4</v>
      </c>
    </row>
    <row r="4048" spans="2:5" x14ac:dyDescent="0.35">
      <c r="B4048" s="45" t="s">
        <v>904</v>
      </c>
      <c r="C4048" s="146">
        <v>78.348136901855469</v>
      </c>
      <c r="D4048" s="112">
        <f t="shared" si="66"/>
        <v>-0.73587080393448123</v>
      </c>
      <c r="E4048" s="112">
        <v>-6.5453655824124874E-4</v>
      </c>
    </row>
    <row r="4049" spans="2:5" x14ac:dyDescent="0.35">
      <c r="B4049" s="45" t="s">
        <v>4562</v>
      </c>
      <c r="C4049" s="146">
        <v>296.62808227539063</v>
      </c>
      <c r="D4049" s="112">
        <f t="shared" si="66"/>
        <v>-0.51976354556162496</v>
      </c>
      <c r="E4049" s="112">
        <v>-6.5482397274701186E-4</v>
      </c>
    </row>
    <row r="4050" spans="2:5" x14ac:dyDescent="0.35">
      <c r="B4050" s="45" t="s">
        <v>5191</v>
      </c>
      <c r="C4050" s="146">
        <v>617.6708984375</v>
      </c>
      <c r="D4050" s="112">
        <f t="shared" si="66"/>
        <v>0.29927252360326295</v>
      </c>
      <c r="E4050" s="112">
        <v>-6.6951721686235393E-4</v>
      </c>
    </row>
    <row r="4051" spans="2:5" x14ac:dyDescent="0.35">
      <c r="B4051" s="45" t="s">
        <v>4862</v>
      </c>
      <c r="C4051" s="146">
        <v>475.39749145507813</v>
      </c>
      <c r="D4051" s="112">
        <f t="shared" si="66"/>
        <v>3.0492318036242179E-3</v>
      </c>
      <c r="E4051" s="112">
        <v>-6.7518371091243535E-4</v>
      </c>
    </row>
    <row r="4052" spans="2:5" x14ac:dyDescent="0.35">
      <c r="B4052" s="45" t="s">
        <v>4864</v>
      </c>
      <c r="C4052" s="146">
        <v>473.95230102539063</v>
      </c>
      <c r="D4052" s="112">
        <f t="shared" si="66"/>
        <v>2.1109004522888313</v>
      </c>
      <c r="E4052" s="112">
        <v>-6.7724110825846391E-4</v>
      </c>
    </row>
    <row r="4053" spans="2:5" x14ac:dyDescent="0.35">
      <c r="B4053" s="45" t="s">
        <v>3486</v>
      </c>
      <c r="C4053" s="146">
        <v>152.35212707519531</v>
      </c>
      <c r="D4053" s="112">
        <f t="shared" si="66"/>
        <v>-0.78871641359738265</v>
      </c>
      <c r="E4053" s="112">
        <v>-6.8278917878237134E-4</v>
      </c>
    </row>
    <row r="4054" spans="2:5" x14ac:dyDescent="0.35">
      <c r="B4054" s="45" t="s">
        <v>5344</v>
      </c>
      <c r="C4054" s="146">
        <v>721.078857421875</v>
      </c>
      <c r="D4054" s="112">
        <f t="shared" si="66"/>
        <v>-0.10330776698727001</v>
      </c>
      <c r="E4054" s="112">
        <v>-6.9427738817718688E-4</v>
      </c>
    </row>
    <row r="4055" spans="2:5" x14ac:dyDescent="0.35">
      <c r="B4055" s="45" t="s">
        <v>5648</v>
      </c>
      <c r="C4055" s="146">
        <v>804.15423583984375</v>
      </c>
      <c r="D4055" s="112">
        <f t="shared" si="66"/>
        <v>22.171301750497541</v>
      </c>
      <c r="E4055" s="112">
        <v>-6.9475926250242429E-4</v>
      </c>
    </row>
    <row r="4056" spans="2:5" x14ac:dyDescent="0.35">
      <c r="B4056" s="45" t="s">
        <v>455</v>
      </c>
      <c r="C4056" s="146">
        <v>34.704750061035163</v>
      </c>
      <c r="D4056" s="112">
        <f t="shared" si="66"/>
        <v>-0.60143323205069044</v>
      </c>
      <c r="E4056" s="112">
        <v>-6.995817557775509E-4</v>
      </c>
    </row>
    <row r="4057" spans="2:5" x14ac:dyDescent="0.35">
      <c r="B4057" s="45" t="s">
        <v>2609</v>
      </c>
      <c r="C4057" s="146">
        <v>87.073867797851563</v>
      </c>
      <c r="D4057" s="112">
        <f t="shared" si="66"/>
        <v>-0.96599574349191264</v>
      </c>
      <c r="E4057" s="112">
        <v>-7.0099235160081227E-4</v>
      </c>
    </row>
    <row r="4058" spans="2:5" x14ac:dyDescent="0.35">
      <c r="B4058" s="45" t="s">
        <v>7209</v>
      </c>
      <c r="C4058" s="146">
        <v>2560.675537109375</v>
      </c>
      <c r="D4058" s="112">
        <f t="shared" si="66"/>
        <v>0.13243219811126106</v>
      </c>
      <c r="E4058" s="112">
        <v>-7.0198872987963391E-4</v>
      </c>
    </row>
    <row r="4059" spans="2:5" x14ac:dyDescent="0.35">
      <c r="B4059" s="45" t="s">
        <v>6800</v>
      </c>
      <c r="C4059" s="146">
        <v>2261.217529296875</v>
      </c>
      <c r="D4059" s="112">
        <f t="shared" si="66"/>
        <v>9.5904448331015626</v>
      </c>
      <c r="E4059" s="112">
        <v>-7.1133101869334326E-4</v>
      </c>
    </row>
    <row r="4060" spans="2:5" x14ac:dyDescent="0.35">
      <c r="B4060" s="45" t="s">
        <v>4303</v>
      </c>
      <c r="C4060" s="146">
        <v>213.51487731933591</v>
      </c>
      <c r="D4060" s="112">
        <f t="shared" si="66"/>
        <v>1.8433262027902078</v>
      </c>
      <c r="E4060" s="112">
        <v>-7.1356632264038403E-4</v>
      </c>
    </row>
    <row r="4061" spans="2:5" x14ac:dyDescent="0.35">
      <c r="B4061" s="45" t="s">
        <v>953</v>
      </c>
      <c r="C4061" s="146">
        <v>75.093345642089844</v>
      </c>
      <c r="D4061" s="112">
        <f t="shared" si="66"/>
        <v>-0.13270723452790315</v>
      </c>
      <c r="E4061" s="112">
        <v>-7.1829525945433929E-4</v>
      </c>
    </row>
    <row r="4062" spans="2:5" x14ac:dyDescent="0.35">
      <c r="B4062" s="45" t="s">
        <v>1011</v>
      </c>
      <c r="C4062" s="146">
        <v>86.5836181640625</v>
      </c>
      <c r="D4062" s="112">
        <f t="shared" si="66"/>
        <v>-0.95340084550739768</v>
      </c>
      <c r="E4062" s="112">
        <v>-7.2106090433135799E-4</v>
      </c>
    </row>
    <row r="4063" spans="2:5" x14ac:dyDescent="0.35">
      <c r="B4063" s="45" t="s">
        <v>6448</v>
      </c>
      <c r="C4063" s="146">
        <v>1858.05126953125</v>
      </c>
      <c r="D4063" s="112">
        <f t="shared" si="66"/>
        <v>8.1819430173105232</v>
      </c>
      <c r="E4063" s="112">
        <v>-7.2884794887271469E-4</v>
      </c>
    </row>
    <row r="4064" spans="2:5" x14ac:dyDescent="0.35">
      <c r="B4064" s="45" t="s">
        <v>4000</v>
      </c>
      <c r="C4064" s="146">
        <v>202.35926818847659</v>
      </c>
      <c r="D4064" s="112">
        <f t="shared" si="66"/>
        <v>0.44333284104215243</v>
      </c>
      <c r="E4064" s="112">
        <v>-7.3555678642293714E-4</v>
      </c>
    </row>
    <row r="4065" spans="2:5" x14ac:dyDescent="0.35">
      <c r="B4065" s="45" t="s">
        <v>3443</v>
      </c>
      <c r="C4065" s="146">
        <v>140.20277404785159</v>
      </c>
      <c r="D4065" s="112">
        <f t="shared" si="66"/>
        <v>-0.94487182714766338</v>
      </c>
      <c r="E4065" s="112">
        <v>-7.4223879230258421E-4</v>
      </c>
    </row>
    <row r="4066" spans="2:5" x14ac:dyDescent="0.35">
      <c r="B4066" s="45" t="s">
        <v>7601</v>
      </c>
      <c r="C4066" s="146">
        <v>2543.214599609375</v>
      </c>
      <c r="D4066" s="112">
        <f t="shared" si="66"/>
        <v>0.44704579278004192</v>
      </c>
      <c r="E4066" s="112">
        <v>-7.4351845865390834E-4</v>
      </c>
    </row>
    <row r="4067" spans="2:5" x14ac:dyDescent="0.35">
      <c r="B4067" s="45" t="s">
        <v>6475</v>
      </c>
      <c r="C4067" s="146">
        <v>1757.521850585938</v>
      </c>
      <c r="D4067" s="112">
        <f t="shared" si="66"/>
        <v>1.1680754711412309</v>
      </c>
      <c r="E4067" s="112">
        <v>-7.4505387638284528E-4</v>
      </c>
    </row>
    <row r="4068" spans="2:5" x14ac:dyDescent="0.35">
      <c r="B4068" s="45" t="s">
        <v>5806</v>
      </c>
      <c r="C4068" s="146">
        <v>810.6368408203125</v>
      </c>
      <c r="D4068" s="112">
        <f t="shared" si="66"/>
        <v>3.0420346251014294</v>
      </c>
      <c r="E4068" s="112">
        <v>-7.4837746844374272E-4</v>
      </c>
    </row>
    <row r="4069" spans="2:5" x14ac:dyDescent="0.35">
      <c r="B4069" s="45" t="s">
        <v>4170</v>
      </c>
      <c r="C4069" s="146">
        <v>200.55168151855469</v>
      </c>
      <c r="D4069" s="112">
        <f t="shared" si="66"/>
        <v>0.46661599912873558</v>
      </c>
      <c r="E4069" s="112">
        <v>-7.5175376901346692E-4</v>
      </c>
    </row>
    <row r="4070" spans="2:5" x14ac:dyDescent="0.35">
      <c r="B4070" s="45" t="s">
        <v>3558</v>
      </c>
      <c r="C4070" s="146">
        <v>136.7445068359375</v>
      </c>
      <c r="D4070" s="112">
        <f t="shared" si="66"/>
        <v>-0.94548703560904479</v>
      </c>
      <c r="E4070" s="112">
        <v>-7.72917126604062E-4</v>
      </c>
    </row>
    <row r="4071" spans="2:5" x14ac:dyDescent="0.35">
      <c r="B4071" s="45" t="s">
        <v>7324</v>
      </c>
      <c r="C4071" s="146">
        <v>2508.476806640625</v>
      </c>
      <c r="D4071" s="112">
        <f t="shared" si="66"/>
        <v>12.314477879305676</v>
      </c>
      <c r="E4071" s="112">
        <v>-7.7304824525147649E-4</v>
      </c>
    </row>
    <row r="4072" spans="2:5" x14ac:dyDescent="0.35">
      <c r="B4072" s="45" t="s">
        <v>3879</v>
      </c>
      <c r="C4072" s="146">
        <v>188.4021911621094</v>
      </c>
      <c r="D4072" s="112">
        <f t="shared" si="66"/>
        <v>-0.23437336452608387</v>
      </c>
      <c r="E4072" s="112">
        <v>-7.813523602949779E-4</v>
      </c>
    </row>
    <row r="4073" spans="2:5" x14ac:dyDescent="0.35">
      <c r="B4073" s="45" t="s">
        <v>4418</v>
      </c>
      <c r="C4073" s="146">
        <v>246.0758056640625</v>
      </c>
      <c r="D4073" s="112">
        <f t="shared" si="66"/>
        <v>-0.17259165980529859</v>
      </c>
      <c r="E4073" s="112">
        <v>-7.8199715045963476E-4</v>
      </c>
    </row>
    <row r="4074" spans="2:5" x14ac:dyDescent="0.35">
      <c r="B4074" s="45" t="s">
        <v>4556</v>
      </c>
      <c r="C4074" s="146">
        <v>297.405517578125</v>
      </c>
      <c r="D4074" s="112">
        <f t="shared" si="66"/>
        <v>0.6174669589997831</v>
      </c>
      <c r="E4074" s="112">
        <v>-7.8355168949597166E-4</v>
      </c>
    </row>
    <row r="4075" spans="2:5" x14ac:dyDescent="0.35">
      <c r="B4075" s="45" t="s">
        <v>3811</v>
      </c>
      <c r="C4075" s="146">
        <v>183.87115478515619</v>
      </c>
      <c r="D4075" s="112">
        <f t="shared" si="66"/>
        <v>-0.92865278770768778</v>
      </c>
      <c r="E4075" s="112">
        <v>-7.8816320658489213E-4</v>
      </c>
    </row>
    <row r="4076" spans="2:5" x14ac:dyDescent="0.35">
      <c r="B4076" s="45" t="s">
        <v>6909</v>
      </c>
      <c r="C4076" s="146">
        <v>2577.131591796875</v>
      </c>
      <c r="D4076" s="112">
        <f t="shared" si="66"/>
        <v>2.7646802671207187</v>
      </c>
      <c r="E4076" s="112">
        <v>-7.8992635179164197E-4</v>
      </c>
    </row>
    <row r="4077" spans="2:5" x14ac:dyDescent="0.35">
      <c r="B4077" s="45" t="s">
        <v>5233</v>
      </c>
      <c r="C4077" s="146">
        <v>684.55523681640625</v>
      </c>
      <c r="D4077" s="112">
        <f t="shared" si="66"/>
        <v>-0.71737932189097553</v>
      </c>
      <c r="E4077" s="112">
        <v>-7.9218540987265073E-4</v>
      </c>
    </row>
    <row r="4078" spans="2:5" x14ac:dyDescent="0.35">
      <c r="B4078" s="45" t="s">
        <v>7446</v>
      </c>
      <c r="C4078" s="146">
        <v>2422.169677734375</v>
      </c>
      <c r="D4078" s="112">
        <f t="shared" si="66"/>
        <v>6.7460228225788149E-2</v>
      </c>
      <c r="E4078" s="112">
        <v>-7.9312468161709206E-4</v>
      </c>
    </row>
    <row r="4079" spans="2:5" x14ac:dyDescent="0.35">
      <c r="B4079" s="45" t="s">
        <v>7558</v>
      </c>
      <c r="C4079" s="146">
        <v>2269.095947265625</v>
      </c>
      <c r="D4079" s="112">
        <f t="shared" si="66"/>
        <v>3.9973197296569065</v>
      </c>
      <c r="E4079" s="112">
        <v>-8.0436918029706188E-4</v>
      </c>
    </row>
    <row r="4080" spans="2:5" x14ac:dyDescent="0.35">
      <c r="B4080" s="45" t="s">
        <v>5044</v>
      </c>
      <c r="C4080" s="146">
        <v>454.06259155273438</v>
      </c>
      <c r="D4080" s="112">
        <f t="shared" si="66"/>
        <v>8.1208611220428704E-4</v>
      </c>
      <c r="E4080" s="112">
        <v>-8.0996406905103186E-4</v>
      </c>
    </row>
    <row r="4081" spans="2:5" x14ac:dyDescent="0.35">
      <c r="B4081" s="45" t="s">
        <v>5045</v>
      </c>
      <c r="C4081" s="146">
        <v>453.69415283203119</v>
      </c>
      <c r="D4081" s="112">
        <f t="shared" si="66"/>
        <v>4.2442286155829425</v>
      </c>
      <c r="E4081" s="112">
        <v>-8.1142716347376467E-4</v>
      </c>
    </row>
    <row r="4082" spans="2:5" x14ac:dyDescent="0.35">
      <c r="B4082" s="45" t="s">
        <v>1012</v>
      </c>
      <c r="C4082" s="146">
        <v>86.513038635253906</v>
      </c>
      <c r="D4082" s="112">
        <f t="shared" si="66"/>
        <v>-0.82518895945946114</v>
      </c>
      <c r="E4082" s="112">
        <v>-8.1516030751748575E-4</v>
      </c>
    </row>
    <row r="4083" spans="2:5" x14ac:dyDescent="0.35">
      <c r="B4083" s="45" t="s">
        <v>5072</v>
      </c>
      <c r="C4083" s="146">
        <v>494.89459228515619</v>
      </c>
      <c r="D4083" s="112">
        <f t="shared" si="66"/>
        <v>5.5952346867562577</v>
      </c>
      <c r="E4083" s="112">
        <v>-8.2593396927487818E-4</v>
      </c>
    </row>
    <row r="4084" spans="2:5" x14ac:dyDescent="0.35">
      <c r="B4084" s="45" t="s">
        <v>2668</v>
      </c>
      <c r="C4084" s="146">
        <v>75.0382080078125</v>
      </c>
      <c r="D4084" s="112">
        <f t="shared" si="66"/>
        <v>-0.43862082821539627</v>
      </c>
      <c r="E4084" s="112">
        <v>-8.3099780283368222E-4</v>
      </c>
    </row>
    <row r="4085" spans="2:5" x14ac:dyDescent="0.35">
      <c r="B4085" s="45" t="s">
        <v>1626</v>
      </c>
      <c r="C4085" s="146">
        <v>133.6676025390625</v>
      </c>
      <c r="D4085" s="112">
        <f t="shared" si="66"/>
        <v>0.74376504824046252</v>
      </c>
      <c r="E4085" s="112">
        <v>-8.3126808989010103E-4</v>
      </c>
    </row>
    <row r="4086" spans="2:5" x14ac:dyDescent="0.35">
      <c r="B4086" s="45" t="s">
        <v>2714</v>
      </c>
      <c r="C4086" s="146">
        <v>76.654594421386719</v>
      </c>
      <c r="D4086" s="112">
        <f t="shared" si="66"/>
        <v>-0.27190369763955152</v>
      </c>
      <c r="E4086" s="112">
        <v>-8.3197116204572616E-4</v>
      </c>
    </row>
    <row r="4087" spans="2:5" x14ac:dyDescent="0.35">
      <c r="B4087" s="45" t="s">
        <v>2277</v>
      </c>
      <c r="C4087" s="146">
        <v>105.2808456420898</v>
      </c>
      <c r="D4087" s="112">
        <f t="shared" si="66"/>
        <v>-0.5364560354529212</v>
      </c>
      <c r="E4087" s="112">
        <v>-8.3383493037078116E-4</v>
      </c>
    </row>
    <row r="4088" spans="2:5" x14ac:dyDescent="0.35">
      <c r="B4088" s="45" t="s">
        <v>4282</v>
      </c>
      <c r="C4088" s="146">
        <v>227.12159729003909</v>
      </c>
      <c r="D4088" s="112">
        <f t="shared" si="66"/>
        <v>-0.90688398614665544</v>
      </c>
      <c r="E4088" s="112">
        <v>-8.382823294340808E-4</v>
      </c>
    </row>
    <row r="4089" spans="2:5" x14ac:dyDescent="0.35">
      <c r="B4089" s="45" t="s">
        <v>7421</v>
      </c>
      <c r="C4089" s="146">
        <v>2439.125</v>
      </c>
      <c r="D4089" s="112">
        <f t="shared" si="66"/>
        <v>0.11713629341967183</v>
      </c>
      <c r="E4089" s="112">
        <v>-8.4037907967139712E-4</v>
      </c>
    </row>
    <row r="4090" spans="2:5" x14ac:dyDescent="0.35">
      <c r="B4090" s="45" t="s">
        <v>6820</v>
      </c>
      <c r="C4090" s="146">
        <v>2183.372802734375</v>
      </c>
      <c r="D4090" s="112">
        <f t="shared" si="66"/>
        <v>47.787575748173573</v>
      </c>
      <c r="E4090" s="112">
        <v>-8.4172855337876255E-4</v>
      </c>
    </row>
    <row r="4091" spans="2:5" x14ac:dyDescent="0.35">
      <c r="B4091" s="45" t="s">
        <v>623</v>
      </c>
      <c r="C4091" s="146">
        <v>44.752639770507813</v>
      </c>
      <c r="D4091" s="112">
        <f t="shared" si="66"/>
        <v>-0.73900289784293849</v>
      </c>
      <c r="E4091" s="112">
        <v>-8.4350093769641797E-4</v>
      </c>
    </row>
    <row r="4092" spans="2:5" x14ac:dyDescent="0.35">
      <c r="B4092" s="45" t="s">
        <v>3752</v>
      </c>
      <c r="C4092" s="146">
        <v>171.46795654296881</v>
      </c>
      <c r="D4092" s="112">
        <f t="shared" si="66"/>
        <v>3.1506022761354466</v>
      </c>
      <c r="E4092" s="112">
        <v>-8.4566013460642706E-4</v>
      </c>
    </row>
    <row r="4093" spans="2:5" x14ac:dyDescent="0.35">
      <c r="B4093" s="45" t="s">
        <v>535</v>
      </c>
      <c r="C4093" s="146">
        <v>41.31158447265625</v>
      </c>
      <c r="D4093" s="112">
        <f t="shared" si="66"/>
        <v>-0.81535020800583591</v>
      </c>
      <c r="E4093" s="112">
        <v>-8.488958863933422E-4</v>
      </c>
    </row>
    <row r="4094" spans="2:5" x14ac:dyDescent="0.35">
      <c r="B4094" s="45" t="s">
        <v>4259</v>
      </c>
      <c r="C4094" s="146">
        <v>223.72938537597659</v>
      </c>
      <c r="D4094" s="112">
        <f t="shared" si="66"/>
        <v>-0.90921915789167107</v>
      </c>
      <c r="E4094" s="112">
        <v>-8.5139016668182486E-4</v>
      </c>
    </row>
    <row r="4095" spans="2:5" x14ac:dyDescent="0.35">
      <c r="B4095" s="45" t="s">
        <v>7944</v>
      </c>
      <c r="C4095" s="146">
        <v>2464.5</v>
      </c>
      <c r="D4095" s="112">
        <f t="shared" si="66"/>
        <v>0.58445348938777475</v>
      </c>
      <c r="E4095" s="112">
        <v>-8.5141391920218494E-4</v>
      </c>
    </row>
    <row r="4096" spans="2:5" x14ac:dyDescent="0.35">
      <c r="B4096" s="45" t="s">
        <v>6143</v>
      </c>
      <c r="C4096" s="146">
        <v>1555.425903320312</v>
      </c>
      <c r="D4096" s="112">
        <f t="shared" si="66"/>
        <v>1.0582791870038466</v>
      </c>
      <c r="E4096" s="112">
        <v>-8.550176574790171E-4</v>
      </c>
    </row>
    <row r="4097" spans="2:5" x14ac:dyDescent="0.35">
      <c r="B4097" s="45" t="s">
        <v>5787</v>
      </c>
      <c r="C4097" s="146">
        <v>755.6923828125</v>
      </c>
      <c r="D4097" s="112">
        <f t="shared" si="66"/>
        <v>9.0756872974056737</v>
      </c>
      <c r="E4097" s="112">
        <v>-8.6015705552721722E-4</v>
      </c>
    </row>
    <row r="4098" spans="2:5" x14ac:dyDescent="0.35">
      <c r="B4098" s="45" t="s">
        <v>880</v>
      </c>
      <c r="C4098" s="146">
        <v>75.001571655273438</v>
      </c>
      <c r="D4098" s="112">
        <f t="shared" si="66"/>
        <v>-0.55197833805238627</v>
      </c>
      <c r="E4098" s="112">
        <v>-8.6308724641222191E-4</v>
      </c>
    </row>
    <row r="4099" spans="2:5" x14ac:dyDescent="0.35">
      <c r="B4099" s="45" t="s">
        <v>3869</v>
      </c>
      <c r="C4099" s="146">
        <v>167.4061279296875</v>
      </c>
      <c r="D4099" s="112">
        <f t="shared" si="66"/>
        <v>0.31487606529815765</v>
      </c>
      <c r="E4099" s="112">
        <v>-8.6570593282666003E-4</v>
      </c>
    </row>
    <row r="4100" spans="2:5" x14ac:dyDescent="0.35">
      <c r="B4100" s="45" t="s">
        <v>1504</v>
      </c>
      <c r="C4100" s="146">
        <v>127.31703948974609</v>
      </c>
      <c r="D4100" s="112">
        <f t="shared" si="66"/>
        <v>-0.92270361202975826</v>
      </c>
      <c r="E4100" s="112">
        <v>-8.6611526110570594E-4</v>
      </c>
    </row>
    <row r="4101" spans="2:5" x14ac:dyDescent="0.35">
      <c r="B4101" s="45" t="s">
        <v>6344</v>
      </c>
      <c r="C4101" s="146">
        <v>1647.1279296875</v>
      </c>
      <c r="D4101" s="112">
        <f t="shared" si="66"/>
        <v>15.23063809492019</v>
      </c>
      <c r="E4101" s="112">
        <v>-8.6642157670335795E-4</v>
      </c>
    </row>
    <row r="4102" spans="2:5" x14ac:dyDescent="0.35">
      <c r="B4102" s="45" t="s">
        <v>2377</v>
      </c>
      <c r="C4102" s="146">
        <v>101.4826354980469</v>
      </c>
      <c r="D4102" s="112">
        <f t="shared" si="66"/>
        <v>-0.83223793538700896</v>
      </c>
      <c r="E4102" s="112">
        <v>-8.7995062361571127E-4</v>
      </c>
    </row>
    <row r="4103" spans="2:5" x14ac:dyDescent="0.35">
      <c r="B4103" s="45" t="s">
        <v>5200</v>
      </c>
      <c r="C4103" s="146">
        <v>604.9200439453125</v>
      </c>
      <c r="D4103" s="112">
        <f t="shared" si="66"/>
        <v>1.3586442105052732</v>
      </c>
      <c r="E4103" s="112">
        <v>-8.8882598456606148E-4</v>
      </c>
    </row>
    <row r="4104" spans="2:5" x14ac:dyDescent="0.35">
      <c r="B4104" s="45" t="s">
        <v>4392</v>
      </c>
      <c r="C4104" s="146">
        <v>256.46939086914063</v>
      </c>
      <c r="D4104" s="112">
        <f t="shared" si="66"/>
        <v>4.3543205900463917</v>
      </c>
      <c r="E4104" s="112">
        <v>-8.9092494153527983E-4</v>
      </c>
    </row>
    <row r="4105" spans="2:5" x14ac:dyDescent="0.35">
      <c r="B4105" s="45" t="s">
        <v>718</v>
      </c>
      <c r="C4105" s="146">
        <v>47.899520874023438</v>
      </c>
      <c r="D4105" s="112">
        <f t="shared" ref="D4105:D4168" si="67">(C4105-C4106)/C4106</f>
        <v>-0.95912982069081021</v>
      </c>
      <c r="E4105" s="112">
        <v>-9.0086692328867029E-4</v>
      </c>
    </row>
    <row r="4106" spans="2:5" x14ac:dyDescent="0.35">
      <c r="B4106" s="45" t="s">
        <v>6025</v>
      </c>
      <c r="C4106" s="146">
        <v>1171.991943359375</v>
      </c>
      <c r="D4106" s="112">
        <f t="shared" si="67"/>
        <v>0.58379967593083282</v>
      </c>
      <c r="E4106" s="112">
        <v>-9.0118046315680806E-4</v>
      </c>
    </row>
    <row r="4107" spans="2:5" x14ac:dyDescent="0.35">
      <c r="B4107" s="45" t="s">
        <v>5306</v>
      </c>
      <c r="C4107" s="146">
        <v>739.98748779296875</v>
      </c>
      <c r="D4107" s="112">
        <f t="shared" si="67"/>
        <v>15.521110518722416</v>
      </c>
      <c r="E4107" s="112">
        <v>-9.0202631236958593E-4</v>
      </c>
    </row>
    <row r="4108" spans="2:5" x14ac:dyDescent="0.35">
      <c r="B4108" s="45" t="s">
        <v>622</v>
      </c>
      <c r="C4108" s="146">
        <v>44.790420532226563</v>
      </c>
      <c r="D4108" s="112">
        <f t="shared" si="67"/>
        <v>-0.98192068183065684</v>
      </c>
      <c r="E4108" s="112">
        <v>-9.0340862532724839E-4</v>
      </c>
    </row>
    <row r="4109" spans="2:5" x14ac:dyDescent="0.35">
      <c r="B4109" s="45" t="s">
        <v>7478</v>
      </c>
      <c r="C4109" s="146">
        <v>2477.439697265625</v>
      </c>
      <c r="D4109" s="112">
        <f t="shared" si="67"/>
        <v>24.846784543649878</v>
      </c>
      <c r="E4109" s="112">
        <v>-9.1101115444696117E-4</v>
      </c>
    </row>
    <row r="4110" spans="2:5" x14ac:dyDescent="0.35">
      <c r="B4110" s="45" t="s">
        <v>2233</v>
      </c>
      <c r="C4110" s="146">
        <v>95.850982666015625</v>
      </c>
      <c r="D4110" s="112">
        <f t="shared" si="67"/>
        <v>-0.96084282809669352</v>
      </c>
      <c r="E4110" s="112">
        <v>-9.1531615783517787E-4</v>
      </c>
    </row>
    <row r="4111" spans="2:5" x14ac:dyDescent="0.35">
      <c r="B4111" s="45" t="s">
        <v>7143</v>
      </c>
      <c r="C4111" s="146">
        <v>2447.8525390625</v>
      </c>
      <c r="D4111" s="112">
        <f t="shared" si="67"/>
        <v>-8.765261366165597E-2</v>
      </c>
      <c r="E4111" s="112">
        <v>-9.2061863898506549E-4</v>
      </c>
    </row>
    <row r="4112" spans="2:5" x14ac:dyDescent="0.35">
      <c r="B4112" s="45" t="s">
        <v>7631</v>
      </c>
      <c r="C4112" s="146">
        <v>2683.02685546875</v>
      </c>
      <c r="D4112" s="112">
        <f t="shared" si="67"/>
        <v>0.33482415332441079</v>
      </c>
      <c r="E4112" s="112">
        <v>-9.2147012667668745E-4</v>
      </c>
    </row>
    <row r="4113" spans="2:5" x14ac:dyDescent="0.35">
      <c r="B4113" s="45" t="s">
        <v>6618</v>
      </c>
      <c r="C4113" s="146">
        <v>2010.022705078125</v>
      </c>
      <c r="D4113" s="112">
        <f t="shared" si="67"/>
        <v>2.294472742047007E-2</v>
      </c>
      <c r="E4113" s="112">
        <v>-9.2698525803415542E-4</v>
      </c>
    </row>
    <row r="4114" spans="2:5" x14ac:dyDescent="0.35">
      <c r="B4114" s="45" t="s">
        <v>6677</v>
      </c>
      <c r="C4114" s="146">
        <v>1964.937744140625</v>
      </c>
      <c r="D4114" s="112">
        <f t="shared" si="67"/>
        <v>15.015460507967328</v>
      </c>
      <c r="E4114" s="112">
        <v>-9.2907413656612245E-4</v>
      </c>
    </row>
    <row r="4115" spans="2:5" x14ac:dyDescent="0.35">
      <c r="B4115" s="45" t="s">
        <v>2008</v>
      </c>
      <c r="C4115" s="146">
        <v>122.690055847168</v>
      </c>
      <c r="D4115" s="112">
        <f t="shared" si="67"/>
        <v>1.6311385774553033E-3</v>
      </c>
      <c r="E4115" s="112">
        <v>-9.2984691167430572E-4</v>
      </c>
    </row>
    <row r="4116" spans="2:5" x14ac:dyDescent="0.35">
      <c r="B4116" s="45" t="s">
        <v>1972</v>
      </c>
      <c r="C4116" s="146">
        <v>122.49025726318359</v>
      </c>
      <c r="D4116" s="112">
        <f t="shared" si="67"/>
        <v>-0.84004949954108132</v>
      </c>
      <c r="E4116" s="112">
        <v>-9.309891895481966E-4</v>
      </c>
    </row>
    <row r="4117" spans="2:5" x14ac:dyDescent="0.35">
      <c r="B4117" s="45" t="s">
        <v>5398</v>
      </c>
      <c r="C4117" s="146">
        <v>765.801025390625</v>
      </c>
      <c r="D4117" s="112">
        <f t="shared" si="67"/>
        <v>2.8716388798588217</v>
      </c>
      <c r="E4117" s="112">
        <v>-9.3561130931915052E-4</v>
      </c>
    </row>
    <row r="4118" spans="2:5" x14ac:dyDescent="0.35">
      <c r="B4118" s="45" t="s">
        <v>4146</v>
      </c>
      <c r="C4118" s="146">
        <v>197.7976379394531</v>
      </c>
      <c r="D4118" s="112">
        <f t="shared" si="67"/>
        <v>-0.47684480601973306</v>
      </c>
      <c r="E4118" s="112">
        <v>-9.5296954636106296E-4</v>
      </c>
    </row>
    <row r="4119" spans="2:5" x14ac:dyDescent="0.35">
      <c r="B4119" s="45" t="s">
        <v>4821</v>
      </c>
      <c r="C4119" s="146">
        <v>378.08596801757813</v>
      </c>
      <c r="D4119" s="112">
        <f t="shared" si="67"/>
        <v>-0.85006164247086125</v>
      </c>
      <c r="E4119" s="112">
        <v>-9.5492583922716326E-4</v>
      </c>
    </row>
    <row r="4120" spans="2:5" x14ac:dyDescent="0.35">
      <c r="B4120" s="45" t="s">
        <v>7133</v>
      </c>
      <c r="C4120" s="146">
        <v>2521.609375</v>
      </c>
      <c r="D4120" s="112">
        <f t="shared" si="67"/>
        <v>3.4932552857050818E-2</v>
      </c>
      <c r="E4120" s="112">
        <v>-9.6851340012235783E-4</v>
      </c>
    </row>
    <row r="4121" spans="2:5" x14ac:dyDescent="0.35">
      <c r="B4121" s="45" t="s">
        <v>7247</v>
      </c>
      <c r="C4121" s="146">
        <v>2436.496337890625</v>
      </c>
      <c r="D4121" s="112">
        <f t="shared" si="67"/>
        <v>0.13332128834853266</v>
      </c>
      <c r="E4121" s="112">
        <v>-9.7031086986422454E-4</v>
      </c>
    </row>
    <row r="4122" spans="2:5" x14ac:dyDescent="0.35">
      <c r="B4122" s="45" t="s">
        <v>6975</v>
      </c>
      <c r="C4122" s="146">
        <v>2149.87255859375</v>
      </c>
      <c r="D4122" s="112">
        <f t="shared" si="67"/>
        <v>3.8046719350880567E-2</v>
      </c>
      <c r="E4122" s="112">
        <v>-9.7430746230117628E-4</v>
      </c>
    </row>
    <row r="4123" spans="2:5" x14ac:dyDescent="0.35">
      <c r="B4123" s="45" t="s">
        <v>7094</v>
      </c>
      <c r="C4123" s="146">
        <v>2071.074951171875</v>
      </c>
      <c r="D4123" s="112">
        <f t="shared" si="67"/>
        <v>9.7621553590003902</v>
      </c>
      <c r="E4123" s="112">
        <v>-9.7522152991425209E-4</v>
      </c>
    </row>
    <row r="4124" spans="2:5" x14ac:dyDescent="0.35">
      <c r="B4124" s="45" t="s">
        <v>4165</v>
      </c>
      <c r="C4124" s="146">
        <v>192.44053649902341</v>
      </c>
      <c r="D4124" s="112">
        <f t="shared" si="67"/>
        <v>-0.74739306843626485</v>
      </c>
      <c r="E4124" s="112">
        <v>-9.7923463331605612E-4</v>
      </c>
    </row>
    <row r="4125" spans="2:5" x14ac:dyDescent="0.35">
      <c r="B4125" s="45" t="s">
        <v>5314</v>
      </c>
      <c r="C4125" s="146">
        <v>761.818115234375</v>
      </c>
      <c r="D4125" s="112">
        <f t="shared" si="67"/>
        <v>-0.72347265598760468</v>
      </c>
      <c r="E4125" s="112">
        <v>-9.8543774021645695E-4</v>
      </c>
    </row>
    <row r="4126" spans="2:5" x14ac:dyDescent="0.35">
      <c r="B4126" s="45" t="s">
        <v>7637</v>
      </c>
      <c r="C4126" s="146">
        <v>2754.94677734375</v>
      </c>
      <c r="D4126" s="112">
        <f t="shared" si="67"/>
        <v>1.6070402082256874</v>
      </c>
      <c r="E4126" s="112">
        <v>-9.8553445767363222E-4</v>
      </c>
    </row>
    <row r="4127" spans="2:5" x14ac:dyDescent="0.35">
      <c r="B4127" s="45" t="s">
        <v>5912</v>
      </c>
      <c r="C4127" s="146">
        <v>1056.733520507812</v>
      </c>
      <c r="D4127" s="112">
        <f t="shared" si="67"/>
        <v>1.3346495821982427</v>
      </c>
      <c r="E4127" s="112">
        <v>-9.9268778469031784E-4</v>
      </c>
    </row>
    <row r="4128" spans="2:5" x14ac:dyDescent="0.35">
      <c r="B4128" s="45" t="s">
        <v>5090</v>
      </c>
      <c r="C4128" s="146">
        <v>452.63046264648438</v>
      </c>
      <c r="D4128" s="112">
        <f t="shared" si="67"/>
        <v>-0.33543064796765859</v>
      </c>
      <c r="E4128" s="112">
        <v>-9.9316069602749203E-4</v>
      </c>
    </row>
    <row r="4129" spans="2:5" x14ac:dyDescent="0.35">
      <c r="B4129" s="45" t="s">
        <v>5455</v>
      </c>
      <c r="C4129" s="146">
        <v>681.08837890625</v>
      </c>
      <c r="D4129" s="112">
        <f t="shared" si="67"/>
        <v>2.7665667076971832</v>
      </c>
      <c r="E4129" s="112">
        <v>-9.981109391938353E-4</v>
      </c>
    </row>
    <row r="4130" spans="2:5" x14ac:dyDescent="0.35">
      <c r="B4130" s="45" t="s">
        <v>3718</v>
      </c>
      <c r="C4130" s="146">
        <v>180.82472229003909</v>
      </c>
      <c r="D4130" s="112">
        <f t="shared" si="67"/>
        <v>1.0496154288853681</v>
      </c>
      <c r="E4130" s="112">
        <v>-1.0019039969436235E-3</v>
      </c>
    </row>
    <row r="4131" spans="2:5" x14ac:dyDescent="0.35">
      <c r="B4131" s="45" t="s">
        <v>2360</v>
      </c>
      <c r="C4131" s="146">
        <v>88.223731994628906</v>
      </c>
      <c r="D4131" s="112">
        <f t="shared" si="67"/>
        <v>-0.93485805151047219</v>
      </c>
      <c r="E4131" s="112">
        <v>-1.0123210652541053E-3</v>
      </c>
    </row>
    <row r="4132" spans="2:5" x14ac:dyDescent="0.35">
      <c r="B4132" s="45" t="s">
        <v>6182</v>
      </c>
      <c r="C4132" s="146">
        <v>1354.33056640625</v>
      </c>
      <c r="D4132" s="112">
        <f t="shared" si="67"/>
        <v>-0.41589648214633751</v>
      </c>
      <c r="E4132" s="112">
        <v>-1.0147717267849133E-3</v>
      </c>
    </row>
    <row r="4133" spans="2:5" x14ac:dyDescent="0.35">
      <c r="B4133" s="45" t="s">
        <v>7746</v>
      </c>
      <c r="C4133" s="146">
        <v>2318.648193359375</v>
      </c>
      <c r="D4133" s="112">
        <f t="shared" si="67"/>
        <v>16.334591832939886</v>
      </c>
      <c r="E4133" s="112">
        <v>-1.0153746209569619E-3</v>
      </c>
    </row>
    <row r="4134" spans="2:5" x14ac:dyDescent="0.35">
      <c r="B4134" s="45" t="s">
        <v>3384</v>
      </c>
      <c r="C4134" s="146">
        <v>133.7584533691406</v>
      </c>
      <c r="D4134" s="112">
        <f t="shared" si="67"/>
        <v>-0.71561279062034155</v>
      </c>
      <c r="E4134" s="112">
        <v>-1.0209741294345078E-3</v>
      </c>
    </row>
    <row r="4135" spans="2:5" x14ac:dyDescent="0.35">
      <c r="B4135" s="45" t="s">
        <v>4853</v>
      </c>
      <c r="C4135" s="146">
        <v>470.33920288085938</v>
      </c>
      <c r="D4135" s="112">
        <f t="shared" si="67"/>
        <v>-0.80546163179786612</v>
      </c>
      <c r="E4135" s="112">
        <v>-1.0237317934187801E-3</v>
      </c>
    </row>
    <row r="4136" spans="2:5" x14ac:dyDescent="0.35">
      <c r="B4136" s="45" t="s">
        <v>7139</v>
      </c>
      <c r="C4136" s="146">
        <v>2417.719482421875</v>
      </c>
      <c r="D4136" s="112">
        <f t="shared" si="67"/>
        <v>12.773836956397018</v>
      </c>
      <c r="E4136" s="112">
        <v>-1.0295379335702904E-3</v>
      </c>
    </row>
    <row r="4137" spans="2:5" x14ac:dyDescent="0.35">
      <c r="B4137" s="45" t="s">
        <v>3679</v>
      </c>
      <c r="C4137" s="146">
        <v>175.52984619140619</v>
      </c>
      <c r="D4137" s="112">
        <f t="shared" si="67"/>
        <v>-0.92751176823051118</v>
      </c>
      <c r="E4137" s="112">
        <v>-1.0320085923142043E-3</v>
      </c>
    </row>
    <row r="4138" spans="2:5" x14ac:dyDescent="0.35">
      <c r="B4138" s="45" t="s">
        <v>7226</v>
      </c>
      <c r="C4138" s="146">
        <v>2421.494384765625</v>
      </c>
      <c r="D4138" s="112">
        <f t="shared" si="67"/>
        <v>8.3703820896787864E-2</v>
      </c>
      <c r="E4138" s="112">
        <v>-1.0349776310473952E-3</v>
      </c>
    </row>
    <row r="4139" spans="2:5" x14ac:dyDescent="0.35">
      <c r="B4139" s="45" t="s">
        <v>6862</v>
      </c>
      <c r="C4139" s="146">
        <v>2234.46142578125</v>
      </c>
      <c r="D4139" s="112">
        <f t="shared" si="67"/>
        <v>-0.1310620485236364</v>
      </c>
      <c r="E4139" s="112">
        <v>-1.0355996097727947E-3</v>
      </c>
    </row>
    <row r="4140" spans="2:5" x14ac:dyDescent="0.35">
      <c r="B4140" s="45" t="s">
        <v>7917</v>
      </c>
      <c r="C4140" s="146">
        <v>2571.485595703125</v>
      </c>
      <c r="D4140" s="112">
        <f t="shared" si="67"/>
        <v>13.787333381885956</v>
      </c>
      <c r="E4140" s="112">
        <v>-1.0406138141958049E-3</v>
      </c>
    </row>
    <row r="4141" spans="2:5" x14ac:dyDescent="0.35">
      <c r="B4141" s="45" t="s">
        <v>3830</v>
      </c>
      <c r="C4141" s="146">
        <v>173.8978576660156</v>
      </c>
      <c r="D4141" s="112">
        <f t="shared" si="67"/>
        <v>-0.9324109586792324</v>
      </c>
      <c r="E4141" s="112">
        <v>-1.0415960866913211E-3</v>
      </c>
    </row>
    <row r="4142" spans="2:5" x14ac:dyDescent="0.35">
      <c r="B4142" s="45" t="s">
        <v>6898</v>
      </c>
      <c r="C4142" s="146">
        <v>2572.87060546875</v>
      </c>
      <c r="D4142" s="112">
        <f t="shared" si="67"/>
        <v>4.4734972602916709</v>
      </c>
      <c r="E4142" s="112">
        <v>-1.0427056201264176E-3</v>
      </c>
    </row>
    <row r="4143" spans="2:5" x14ac:dyDescent="0.35">
      <c r="B4143" s="45" t="s">
        <v>4972</v>
      </c>
      <c r="C4143" s="146">
        <v>470.05972290039063</v>
      </c>
      <c r="D4143" s="112">
        <f t="shared" si="67"/>
        <v>-0.78704347726541724</v>
      </c>
      <c r="E4143" s="112">
        <v>-1.0435172641143492E-3</v>
      </c>
    </row>
    <row r="4144" spans="2:5" x14ac:dyDescent="0.35">
      <c r="B4144" s="45" t="s">
        <v>7754</v>
      </c>
      <c r="C4144" s="146">
        <v>2207.3037109375</v>
      </c>
      <c r="D4144" s="112">
        <f t="shared" si="67"/>
        <v>1.8592455527853884</v>
      </c>
      <c r="E4144" s="112">
        <v>-1.0442439683613193E-3</v>
      </c>
    </row>
    <row r="4145" spans="2:5" x14ac:dyDescent="0.35">
      <c r="B4145" s="45" t="s">
        <v>5619</v>
      </c>
      <c r="C4145" s="146">
        <v>771.9881591796875</v>
      </c>
      <c r="D4145" s="112">
        <f t="shared" si="67"/>
        <v>0.13424163506866965</v>
      </c>
      <c r="E4145" s="112">
        <v>-1.0570512282849975E-3</v>
      </c>
    </row>
    <row r="4146" spans="2:5" x14ac:dyDescent="0.35">
      <c r="B4146" s="45" t="s">
        <v>5517</v>
      </c>
      <c r="C4146" s="146">
        <v>680.62054443359375</v>
      </c>
      <c r="D4146" s="112">
        <f t="shared" si="67"/>
        <v>8.346501998631922</v>
      </c>
      <c r="E4146" s="112">
        <v>-1.0611716262809016E-3</v>
      </c>
    </row>
    <row r="4147" spans="2:5" x14ac:dyDescent="0.35">
      <c r="B4147" s="45" t="s">
        <v>897</v>
      </c>
      <c r="C4147" s="146">
        <v>72.820884704589844</v>
      </c>
      <c r="D4147" s="112">
        <f t="shared" si="67"/>
        <v>-0.50683655580522868</v>
      </c>
      <c r="E4147" s="112">
        <v>-1.073569887798446E-3</v>
      </c>
    </row>
    <row r="4148" spans="2:5" x14ac:dyDescent="0.35">
      <c r="B4148" s="45" t="s">
        <v>1388</v>
      </c>
      <c r="C4148" s="146">
        <v>147.66075134277341</v>
      </c>
      <c r="D4148" s="112">
        <f t="shared" si="67"/>
        <v>-0.93624989894420274</v>
      </c>
      <c r="E4148" s="112">
        <v>-1.0777766400044205E-3</v>
      </c>
    </row>
    <row r="4149" spans="2:5" x14ac:dyDescent="0.35">
      <c r="B4149" s="45" t="s">
        <v>7513</v>
      </c>
      <c r="C4149" s="146">
        <v>2316.243408203125</v>
      </c>
      <c r="D4149" s="112">
        <f t="shared" si="67"/>
        <v>10.241425337107987</v>
      </c>
      <c r="E4149" s="112">
        <v>-1.0779598278338747E-3</v>
      </c>
    </row>
    <row r="4150" spans="2:5" x14ac:dyDescent="0.35">
      <c r="B4150" s="45" t="s">
        <v>4002</v>
      </c>
      <c r="C4150" s="146">
        <v>206.04534912109381</v>
      </c>
      <c r="D4150" s="112">
        <f t="shared" si="67"/>
        <v>-0.89877531166683</v>
      </c>
      <c r="E4150" s="112">
        <v>-1.0829982006251204E-3</v>
      </c>
    </row>
    <row r="4151" spans="2:5" x14ac:dyDescent="0.35">
      <c r="B4151" s="45" t="s">
        <v>6512</v>
      </c>
      <c r="C4151" s="146">
        <v>2035.524658203125</v>
      </c>
      <c r="D4151" s="112">
        <f t="shared" si="67"/>
        <v>13.631813300896228</v>
      </c>
      <c r="E4151" s="112">
        <v>-1.0866129156993059E-3</v>
      </c>
    </row>
    <row r="4152" spans="2:5" x14ac:dyDescent="0.35">
      <c r="B4152" s="45" t="s">
        <v>1413</v>
      </c>
      <c r="C4152" s="146">
        <v>139.1163635253906</v>
      </c>
      <c r="D4152" s="112">
        <f t="shared" si="67"/>
        <v>0.94154824179203356</v>
      </c>
      <c r="E4152" s="112">
        <v>-1.0896152381789197E-3</v>
      </c>
    </row>
    <row r="4153" spans="2:5" x14ac:dyDescent="0.35">
      <c r="B4153" s="45" t="s">
        <v>967</v>
      </c>
      <c r="C4153" s="146">
        <v>71.65228271484375</v>
      </c>
      <c r="D4153" s="112">
        <f t="shared" si="67"/>
        <v>-0.95642594871053288</v>
      </c>
      <c r="E4153" s="112">
        <v>-1.0910600087259273E-3</v>
      </c>
    </row>
    <row r="4154" spans="2:5" x14ac:dyDescent="0.35">
      <c r="B4154" s="45" t="s">
        <v>6409</v>
      </c>
      <c r="C4154" s="146">
        <v>1644.379638671875</v>
      </c>
      <c r="D4154" s="112">
        <f t="shared" si="67"/>
        <v>5.6949852250810507</v>
      </c>
      <c r="E4154" s="112">
        <v>-1.0920630589108422E-3</v>
      </c>
    </row>
    <row r="4155" spans="2:5" x14ac:dyDescent="0.35">
      <c r="B4155" s="45" t="s">
        <v>4416</v>
      </c>
      <c r="C4155" s="146">
        <v>245.61363220214841</v>
      </c>
      <c r="D4155" s="112">
        <f t="shared" si="67"/>
        <v>-0.8869489308769628</v>
      </c>
      <c r="E4155" s="112">
        <v>-1.0965480456530039E-3</v>
      </c>
    </row>
    <row r="4156" spans="2:5" x14ac:dyDescent="0.35">
      <c r="B4156" s="45" t="s">
        <v>7546</v>
      </c>
      <c r="C4156" s="146">
        <v>2172.590087890625</v>
      </c>
      <c r="D4156" s="112">
        <f t="shared" si="67"/>
        <v>-0.10408656169458763</v>
      </c>
      <c r="E4156" s="112">
        <v>-1.1047539553996843E-3</v>
      </c>
    </row>
    <row r="4157" spans="2:5" x14ac:dyDescent="0.35">
      <c r="B4157" s="45" t="s">
        <v>7934</v>
      </c>
      <c r="C4157" s="146">
        <v>2425</v>
      </c>
      <c r="D4157" s="112">
        <f t="shared" si="67"/>
        <v>21.14786865255639</v>
      </c>
      <c r="E4157" s="112">
        <v>-1.112143685866825E-3</v>
      </c>
    </row>
    <row r="4158" spans="2:5" x14ac:dyDescent="0.35">
      <c r="B4158" s="45" t="s">
        <v>2496</v>
      </c>
      <c r="C4158" s="146">
        <v>109.49134826660161</v>
      </c>
      <c r="D4158" s="112">
        <f t="shared" si="67"/>
        <v>-0.29608217277121957</v>
      </c>
      <c r="E4158" s="112">
        <v>-1.1143391293815337E-3</v>
      </c>
    </row>
    <row r="4159" spans="2:5" x14ac:dyDescent="0.35">
      <c r="B4159" s="45" t="s">
        <v>3472</v>
      </c>
      <c r="C4159" s="146">
        <v>155.54563903808591</v>
      </c>
      <c r="D4159" s="112">
        <f t="shared" si="67"/>
        <v>3.4069863609975042E-2</v>
      </c>
      <c r="E4159" s="112">
        <v>-1.1146263076897479E-3</v>
      </c>
    </row>
    <row r="4160" spans="2:5" x14ac:dyDescent="0.35">
      <c r="B4160" s="45" t="s">
        <v>3184</v>
      </c>
      <c r="C4160" s="146">
        <v>150.42082214355469</v>
      </c>
      <c r="D4160" s="112">
        <f t="shared" si="67"/>
        <v>0.7641051088918478</v>
      </c>
      <c r="E4160" s="112">
        <v>-1.1188546462713982E-3</v>
      </c>
    </row>
    <row r="4161" spans="2:5" x14ac:dyDescent="0.35">
      <c r="B4161" s="45" t="s">
        <v>2835</v>
      </c>
      <c r="C4161" s="146">
        <v>85.267494201660156</v>
      </c>
      <c r="D4161" s="112">
        <f t="shared" si="67"/>
        <v>0.48146776931894941</v>
      </c>
      <c r="E4161" s="112">
        <v>-1.1213071871357663E-3</v>
      </c>
    </row>
    <row r="4162" spans="2:5" x14ac:dyDescent="0.35">
      <c r="B4162" s="45" t="s">
        <v>790</v>
      </c>
      <c r="C4162" s="146">
        <v>57.55609130859375</v>
      </c>
      <c r="D4162" s="112">
        <f t="shared" si="67"/>
        <v>-0.97391124279999342</v>
      </c>
      <c r="E4162" s="112">
        <v>-1.1236708585135331E-3</v>
      </c>
    </row>
    <row r="4163" spans="2:5" x14ac:dyDescent="0.35">
      <c r="B4163" s="45" t="s">
        <v>6879</v>
      </c>
      <c r="C4163" s="146">
        <v>2206.16455078125</v>
      </c>
      <c r="D4163" s="112">
        <f t="shared" si="67"/>
        <v>20.377238550094056</v>
      </c>
      <c r="E4163" s="112">
        <v>-1.1323473525245798E-3</v>
      </c>
    </row>
    <row r="4164" spans="2:5" x14ac:dyDescent="0.35">
      <c r="B4164" s="45" t="s">
        <v>2190</v>
      </c>
      <c r="C4164" s="146">
        <v>103.2015686035156</v>
      </c>
      <c r="D4164" s="112">
        <f t="shared" si="67"/>
        <v>-0.48121509511708849</v>
      </c>
      <c r="E4164" s="112">
        <v>-1.1336425103541205E-3</v>
      </c>
    </row>
    <row r="4165" spans="2:5" x14ac:dyDescent="0.35">
      <c r="B4165" s="45" t="s">
        <v>4181</v>
      </c>
      <c r="C4165" s="146">
        <v>198.92939758300781</v>
      </c>
      <c r="D4165" s="112">
        <f t="shared" si="67"/>
        <v>-0.69961408687734095</v>
      </c>
      <c r="E4165" s="112">
        <v>-1.136848154000862E-3</v>
      </c>
    </row>
    <row r="4166" spans="2:5" x14ac:dyDescent="0.35">
      <c r="B4166" s="45" t="s">
        <v>5431</v>
      </c>
      <c r="C4166" s="146">
        <v>662.24609375</v>
      </c>
      <c r="D4166" s="112">
        <f t="shared" si="67"/>
        <v>-0.12264958170312833</v>
      </c>
      <c r="E4166" s="112">
        <v>-1.1452054189205611E-3</v>
      </c>
    </row>
    <row r="4167" spans="2:5" x14ac:dyDescent="0.35">
      <c r="B4167" s="45" t="s">
        <v>5788</v>
      </c>
      <c r="C4167" s="146">
        <v>754.8250732421875</v>
      </c>
      <c r="D4167" s="112">
        <f t="shared" si="67"/>
        <v>-0.69128203443527048</v>
      </c>
      <c r="E4167" s="112">
        <v>-1.1477018824572354E-3</v>
      </c>
    </row>
    <row r="4168" spans="2:5" x14ac:dyDescent="0.35">
      <c r="B4168" s="45" t="s">
        <v>7144</v>
      </c>
      <c r="C4168" s="146">
        <v>2445.03125</v>
      </c>
      <c r="D4168" s="112">
        <f t="shared" si="67"/>
        <v>11.785256454242868</v>
      </c>
      <c r="E4168" s="112">
        <v>-1.1525567890541813E-3</v>
      </c>
    </row>
    <row r="4169" spans="2:5" x14ac:dyDescent="0.35">
      <c r="B4169" s="45" t="s">
        <v>3946</v>
      </c>
      <c r="C4169" s="146">
        <v>191.23834228515619</v>
      </c>
      <c r="D4169" s="112">
        <f t="shared" ref="D4169:D4232" si="68">(C4169-C4170)/C4170</f>
        <v>0.55979998511512497</v>
      </c>
      <c r="E4169" s="112">
        <v>-1.1542557672343475E-3</v>
      </c>
    </row>
    <row r="4170" spans="2:5" x14ac:dyDescent="0.35">
      <c r="B4170" s="45" t="s">
        <v>1971</v>
      </c>
      <c r="C4170" s="146">
        <v>122.6044006347656</v>
      </c>
      <c r="D4170" s="112">
        <f t="shared" si="68"/>
        <v>-0.34343519523135535</v>
      </c>
      <c r="E4170" s="112">
        <v>-1.1631132550845244E-3</v>
      </c>
    </row>
    <row r="4171" spans="2:5" x14ac:dyDescent="0.35">
      <c r="B4171" s="45" t="s">
        <v>3769</v>
      </c>
      <c r="C4171" s="146">
        <v>186.7361755371094</v>
      </c>
      <c r="D4171" s="112">
        <f t="shared" si="68"/>
        <v>-0.90445940159543403</v>
      </c>
      <c r="E4171" s="112">
        <v>-1.1637908976517767E-3</v>
      </c>
    </row>
    <row r="4172" spans="2:5" x14ac:dyDescent="0.35">
      <c r="B4172" s="45" t="s">
        <v>6647</v>
      </c>
      <c r="C4172" s="146">
        <v>1954.521728515625</v>
      </c>
      <c r="D4172" s="112">
        <f t="shared" si="68"/>
        <v>9.3398346211354522</v>
      </c>
      <c r="E4172" s="112">
        <v>-1.166988528927353E-3</v>
      </c>
    </row>
    <row r="4173" spans="2:5" x14ac:dyDescent="0.35">
      <c r="B4173" s="45" t="s">
        <v>3928</v>
      </c>
      <c r="C4173" s="146">
        <v>189.02833557128909</v>
      </c>
      <c r="D4173" s="112">
        <f t="shared" si="68"/>
        <v>-0.91213024251056951</v>
      </c>
      <c r="E4173" s="112">
        <v>-1.1677348797558341E-3</v>
      </c>
    </row>
    <row r="4174" spans="2:5" x14ac:dyDescent="0.35">
      <c r="B4174" s="45" t="s">
        <v>6834</v>
      </c>
      <c r="C4174" s="146">
        <v>2151.233154296875</v>
      </c>
      <c r="D4174" s="112">
        <f t="shared" si="68"/>
        <v>20.040358570392623</v>
      </c>
      <c r="E4174" s="112">
        <v>-1.1742488219537715E-3</v>
      </c>
    </row>
    <row r="4175" spans="2:5" x14ac:dyDescent="0.35">
      <c r="B4175" s="45" t="s">
        <v>2396</v>
      </c>
      <c r="C4175" s="146">
        <v>102.24317932128911</v>
      </c>
      <c r="D4175" s="112">
        <f t="shared" si="68"/>
        <v>0.27138428167292566</v>
      </c>
      <c r="E4175" s="112">
        <v>-1.1763433572074917E-3</v>
      </c>
    </row>
    <row r="4176" spans="2:5" x14ac:dyDescent="0.35">
      <c r="B4176" s="45" t="s">
        <v>2729</v>
      </c>
      <c r="C4176" s="146">
        <v>80.418785095214844</v>
      </c>
      <c r="D4176" s="112">
        <f t="shared" si="68"/>
        <v>-0.43136331773293496</v>
      </c>
      <c r="E4176" s="112">
        <v>-1.188644765874221E-3</v>
      </c>
    </row>
    <row r="4177" spans="2:5" x14ac:dyDescent="0.35">
      <c r="B4177" s="45" t="s">
        <v>3285</v>
      </c>
      <c r="C4177" s="146">
        <v>141.42384338378909</v>
      </c>
      <c r="D4177" s="112">
        <f t="shared" si="68"/>
        <v>-0.9433618497310462</v>
      </c>
      <c r="E4177" s="112">
        <v>-1.1901635418764967E-3</v>
      </c>
    </row>
    <row r="4178" spans="2:5" x14ac:dyDescent="0.35">
      <c r="B4178" s="45" t="s">
        <v>7849</v>
      </c>
      <c r="C4178" s="146">
        <v>2496.971435546875</v>
      </c>
      <c r="D4178" s="112">
        <f t="shared" si="68"/>
        <v>5.7607332460224656</v>
      </c>
      <c r="E4178" s="112">
        <v>-1.1906497664453371E-3</v>
      </c>
    </row>
    <row r="4179" spans="2:5" x14ac:dyDescent="0.35">
      <c r="B4179" s="45" t="s">
        <v>4788</v>
      </c>
      <c r="C4179" s="146">
        <v>369.33441162109381</v>
      </c>
      <c r="D4179" s="112">
        <f t="shared" si="68"/>
        <v>-0.21380929820639749</v>
      </c>
      <c r="E4179" s="112">
        <v>-1.1942901525076699E-3</v>
      </c>
    </row>
    <row r="4180" spans="2:5" x14ac:dyDescent="0.35">
      <c r="B4180" s="45" t="s">
        <v>4854</v>
      </c>
      <c r="C4180" s="146">
        <v>469.77713012695313</v>
      </c>
      <c r="D4180" s="112">
        <f t="shared" si="68"/>
        <v>-0.79489908767631823</v>
      </c>
      <c r="E4180" s="112">
        <v>-1.1950370083197753E-3</v>
      </c>
    </row>
    <row r="4181" spans="2:5" x14ac:dyDescent="0.35">
      <c r="B4181" s="45" t="s">
        <v>7713</v>
      </c>
      <c r="C4181" s="146">
        <v>2290.46826171875</v>
      </c>
      <c r="D4181" s="112">
        <f t="shared" si="68"/>
        <v>2.0283461251332824</v>
      </c>
      <c r="E4181" s="112">
        <v>-1.1988690750013387E-3</v>
      </c>
    </row>
    <row r="4182" spans="2:5" x14ac:dyDescent="0.35">
      <c r="B4182" s="45" t="s">
        <v>5786</v>
      </c>
      <c r="C4182" s="146">
        <v>756.34295654296875</v>
      </c>
      <c r="D4182" s="112">
        <f t="shared" si="68"/>
        <v>18.868442898113873</v>
      </c>
      <c r="E4182" s="112">
        <v>-1.2025621667010697E-3</v>
      </c>
    </row>
    <row r="4183" spans="2:5" x14ac:dyDescent="0.35">
      <c r="B4183" s="45" t="s">
        <v>498</v>
      </c>
      <c r="C4183" s="146">
        <v>38.067550659179688</v>
      </c>
      <c r="D4183" s="112">
        <f t="shared" si="68"/>
        <v>-0.94682108024448197</v>
      </c>
      <c r="E4183" s="112">
        <v>-1.2037584648181146E-3</v>
      </c>
    </row>
    <row r="4184" spans="2:5" x14ac:dyDescent="0.35">
      <c r="B4184" s="45" t="s">
        <v>5742</v>
      </c>
      <c r="C4184" s="146">
        <v>715.839111328125</v>
      </c>
      <c r="D4184" s="112">
        <f t="shared" si="68"/>
        <v>-0.71615929860274086</v>
      </c>
      <c r="E4184" s="112">
        <v>-1.2102173307107274E-3</v>
      </c>
    </row>
    <row r="4185" spans="2:5" x14ac:dyDescent="0.35">
      <c r="B4185" s="45" t="s">
        <v>7906</v>
      </c>
      <c r="C4185" s="146">
        <v>2521.974853515625</v>
      </c>
      <c r="D4185" s="112">
        <f t="shared" si="68"/>
        <v>1.2617625508280341</v>
      </c>
      <c r="E4185" s="112">
        <v>-1.2180681331118934E-3</v>
      </c>
    </row>
    <row r="4186" spans="2:5" x14ac:dyDescent="0.35">
      <c r="B4186" s="45" t="s">
        <v>5965</v>
      </c>
      <c r="C4186" s="146">
        <v>1115.048461914062</v>
      </c>
      <c r="D4186" s="112">
        <f t="shared" si="68"/>
        <v>-0.51946173055026401</v>
      </c>
      <c r="E4186" s="112">
        <v>-1.2225473552590449E-3</v>
      </c>
    </row>
    <row r="4187" spans="2:5" x14ac:dyDescent="0.35">
      <c r="B4187" s="45" t="s">
        <v>7707</v>
      </c>
      <c r="C4187" s="146">
        <v>2320.41552734375</v>
      </c>
      <c r="D4187" s="112">
        <f t="shared" si="68"/>
        <v>0.44089485542723578</v>
      </c>
      <c r="E4187" s="112">
        <v>-1.2256090608690443E-3</v>
      </c>
    </row>
    <row r="4188" spans="2:5" x14ac:dyDescent="0.35">
      <c r="B4188" s="45" t="s">
        <v>6360</v>
      </c>
      <c r="C4188" s="146">
        <v>1610.39892578125</v>
      </c>
      <c r="D4188" s="112">
        <f t="shared" si="68"/>
        <v>8.1329882198682171</v>
      </c>
      <c r="E4188" s="112">
        <v>-1.2263991598801386E-3</v>
      </c>
    </row>
    <row r="4189" spans="2:5" x14ac:dyDescent="0.35">
      <c r="B4189" s="45" t="s">
        <v>3686</v>
      </c>
      <c r="C4189" s="146">
        <v>176.32771301269531</v>
      </c>
      <c r="D4189" s="112">
        <f t="shared" si="68"/>
        <v>-0.92807210886528468</v>
      </c>
      <c r="E4189" s="112">
        <v>-1.2324900629409909E-3</v>
      </c>
    </row>
    <row r="4190" spans="2:5" x14ac:dyDescent="0.35">
      <c r="B4190" s="45" t="s">
        <v>7234</v>
      </c>
      <c r="C4190" s="146">
        <v>2451.451171875</v>
      </c>
      <c r="D4190" s="112">
        <f t="shared" si="68"/>
        <v>0.86037270284506395</v>
      </c>
      <c r="E4190" s="112">
        <v>-1.2338926283643717E-3</v>
      </c>
    </row>
    <row r="4191" spans="2:5" x14ac:dyDescent="0.35">
      <c r="B4191" s="45" t="s">
        <v>6075</v>
      </c>
      <c r="C4191" s="146">
        <v>1317.720458984375</v>
      </c>
      <c r="D4191" s="112">
        <f t="shared" si="68"/>
        <v>-0.45649805775030933</v>
      </c>
      <c r="E4191" s="112">
        <v>-1.2351828940399974E-3</v>
      </c>
    </row>
    <row r="4192" spans="2:5" x14ac:dyDescent="0.35">
      <c r="B4192" s="45" t="s">
        <v>7931</v>
      </c>
      <c r="C4192" s="146">
        <v>2424.5</v>
      </c>
      <c r="D4192" s="112">
        <f t="shared" si="68"/>
        <v>16.586489357039348</v>
      </c>
      <c r="E4192" s="112">
        <v>-1.2358393408856848E-3</v>
      </c>
    </row>
    <row r="4193" spans="2:5" x14ac:dyDescent="0.35">
      <c r="B4193" s="45" t="s">
        <v>3425</v>
      </c>
      <c r="C4193" s="146">
        <v>137.86151123046881</v>
      </c>
      <c r="D4193" s="112">
        <f t="shared" si="68"/>
        <v>-0.94289084041819848</v>
      </c>
      <c r="E4193" s="112">
        <v>-1.2383245188473759E-3</v>
      </c>
    </row>
    <row r="4194" spans="2:5" x14ac:dyDescent="0.35">
      <c r="B4194" s="45" t="s">
        <v>7928</v>
      </c>
      <c r="C4194" s="146">
        <v>2414</v>
      </c>
      <c r="D4194" s="112">
        <f t="shared" si="68"/>
        <v>0.52190351839249127</v>
      </c>
      <c r="E4194" s="112">
        <v>-1.2412081092263137E-3</v>
      </c>
    </row>
    <row r="4195" spans="2:5" x14ac:dyDescent="0.35">
      <c r="B4195" s="45" t="s">
        <v>6351</v>
      </c>
      <c r="C4195" s="146">
        <v>1586.171508789062</v>
      </c>
      <c r="D4195" s="112">
        <f t="shared" si="68"/>
        <v>19.675236387311905</v>
      </c>
      <c r="E4195" s="112">
        <v>-1.245491875133214E-3</v>
      </c>
    </row>
    <row r="4196" spans="2:5" x14ac:dyDescent="0.35">
      <c r="B4196" s="45" t="s">
        <v>2713</v>
      </c>
      <c r="C4196" s="146">
        <v>76.718421936035156</v>
      </c>
      <c r="D4196" s="112">
        <f t="shared" si="68"/>
        <v>-0.45566450357311566</v>
      </c>
      <c r="E4196" s="112">
        <v>-1.245905293120972E-3</v>
      </c>
    </row>
    <row r="4197" spans="2:5" x14ac:dyDescent="0.35">
      <c r="B4197" s="45" t="s">
        <v>3547</v>
      </c>
      <c r="C4197" s="146">
        <v>140.93959045410159</v>
      </c>
      <c r="D4197" s="112">
        <f t="shared" si="68"/>
        <v>-0.42823561061855731</v>
      </c>
      <c r="E4197" s="112">
        <v>-1.248788138102192E-3</v>
      </c>
    </row>
    <row r="4198" spans="2:5" x14ac:dyDescent="0.35">
      <c r="B4198" s="45" t="s">
        <v>4433</v>
      </c>
      <c r="C4198" s="146">
        <v>246.4994201660156</v>
      </c>
      <c r="D4198" s="112">
        <f t="shared" si="68"/>
        <v>-0.89972816978830095</v>
      </c>
      <c r="E4198" s="112">
        <v>-1.2488573264586005E-3</v>
      </c>
    </row>
    <row r="4199" spans="2:5" x14ac:dyDescent="0.35">
      <c r="B4199" s="45" t="s">
        <v>7464</v>
      </c>
      <c r="C4199" s="146">
        <v>2458.311767578125</v>
      </c>
      <c r="D4199" s="112">
        <f t="shared" si="68"/>
        <v>2.2623505588854691</v>
      </c>
      <c r="E4199" s="112">
        <v>-1.2495731187244237E-3</v>
      </c>
    </row>
    <row r="4200" spans="2:5" x14ac:dyDescent="0.35">
      <c r="B4200" s="45" t="s">
        <v>5686</v>
      </c>
      <c r="C4200" s="146">
        <v>753.5400390625</v>
      </c>
      <c r="D4200" s="112">
        <f t="shared" si="68"/>
        <v>-0.25311414679604038</v>
      </c>
      <c r="E4200" s="112">
        <v>-1.2537315461281472E-3</v>
      </c>
    </row>
    <row r="4201" spans="2:5" x14ac:dyDescent="0.35">
      <c r="B4201" s="45" t="s">
        <v>5878</v>
      </c>
      <c r="C4201" s="146">
        <v>1008.909240722656</v>
      </c>
      <c r="D4201" s="112">
        <f t="shared" si="68"/>
        <v>4.6879617230083026</v>
      </c>
      <c r="E4201" s="112">
        <v>-1.2557133355634671E-3</v>
      </c>
    </row>
    <row r="4202" spans="2:5" x14ac:dyDescent="0.35">
      <c r="B4202" s="45" t="s">
        <v>4104</v>
      </c>
      <c r="C4202" s="146">
        <v>177.37623596191409</v>
      </c>
      <c r="D4202" s="112">
        <f t="shared" si="68"/>
        <v>2.6123121909988409</v>
      </c>
      <c r="E4202" s="112">
        <v>-1.257735948136339E-3</v>
      </c>
    </row>
    <row r="4203" spans="2:5" x14ac:dyDescent="0.35">
      <c r="B4203" s="45" t="s">
        <v>727</v>
      </c>
      <c r="C4203" s="146">
        <v>49.103240966796882</v>
      </c>
      <c r="D4203" s="112">
        <f t="shared" si="68"/>
        <v>-0.97780023243174508</v>
      </c>
      <c r="E4203" s="112">
        <v>-1.2617565183898286E-3</v>
      </c>
    </row>
    <row r="4204" spans="2:5" x14ac:dyDescent="0.35">
      <c r="B4204" s="45" t="s">
        <v>6794</v>
      </c>
      <c r="C4204" s="146">
        <v>2211.880859375</v>
      </c>
      <c r="D4204" s="112">
        <f t="shared" si="68"/>
        <v>-0.11415982028712017</v>
      </c>
      <c r="E4204" s="112">
        <v>-1.2665144879710887E-3</v>
      </c>
    </row>
    <row r="4205" spans="2:5" x14ac:dyDescent="0.35">
      <c r="B4205" s="45" t="s">
        <v>7319</v>
      </c>
      <c r="C4205" s="146">
        <v>2496.929931640625</v>
      </c>
      <c r="D4205" s="112">
        <f t="shared" si="68"/>
        <v>5.5600711135882171E-2</v>
      </c>
      <c r="E4205" s="112">
        <v>-1.2683082215531737E-3</v>
      </c>
    </row>
    <row r="4206" spans="2:5" x14ac:dyDescent="0.35">
      <c r="B4206" s="45" t="s">
        <v>7429</v>
      </c>
      <c r="C4206" s="146">
        <v>2365.411376953125</v>
      </c>
      <c r="D4206" s="112">
        <f t="shared" si="68"/>
        <v>9.1766669239623608E-2</v>
      </c>
      <c r="E4206" s="112">
        <v>-1.2691426700052789E-3</v>
      </c>
    </row>
    <row r="4207" spans="2:5" x14ac:dyDescent="0.35">
      <c r="B4207" s="45" t="s">
        <v>6836</v>
      </c>
      <c r="C4207" s="146">
        <v>2166.590576171875</v>
      </c>
      <c r="D4207" s="112">
        <f t="shared" si="68"/>
        <v>3.3104590263058606E-2</v>
      </c>
      <c r="E4207" s="112">
        <v>-1.2714878692652077E-3</v>
      </c>
    </row>
    <row r="4208" spans="2:5" x14ac:dyDescent="0.35">
      <c r="B4208" s="45" t="s">
        <v>7100</v>
      </c>
      <c r="C4208" s="146">
        <v>2097.164794921875</v>
      </c>
      <c r="D4208" s="112">
        <f t="shared" si="68"/>
        <v>15.33772545090776</v>
      </c>
      <c r="E4208" s="112">
        <v>-1.2760200545008803E-3</v>
      </c>
    </row>
    <row r="4209" spans="2:5" x14ac:dyDescent="0.35">
      <c r="B4209" s="45" t="s">
        <v>3036</v>
      </c>
      <c r="C4209" s="146">
        <v>128.36332702636719</v>
      </c>
      <c r="D4209" s="112">
        <f t="shared" si="68"/>
        <v>2.0700948171191231</v>
      </c>
      <c r="E4209" s="112">
        <v>-1.2814587497668646E-3</v>
      </c>
    </row>
    <row r="4210" spans="2:5" x14ac:dyDescent="0.35">
      <c r="B4210" s="45" t="s">
        <v>524</v>
      </c>
      <c r="C4210" s="146">
        <v>41.810867309570313</v>
      </c>
      <c r="D4210" s="112">
        <f t="shared" si="68"/>
        <v>-0.67166462044972353</v>
      </c>
      <c r="E4210" s="112">
        <v>-1.2897027341807307E-3</v>
      </c>
    </row>
    <row r="4211" spans="2:5" x14ac:dyDescent="0.35">
      <c r="B4211" s="45" t="s">
        <v>3038</v>
      </c>
      <c r="C4211" s="146">
        <v>127.3419494628906</v>
      </c>
      <c r="D4211" s="112">
        <f t="shared" si="68"/>
        <v>-0.94155965710629941</v>
      </c>
      <c r="E4211" s="112">
        <v>-1.291783487538115E-3</v>
      </c>
    </row>
    <row r="4212" spans="2:5" x14ac:dyDescent="0.35">
      <c r="B4212" s="45" t="s">
        <v>7098</v>
      </c>
      <c r="C4212" s="146">
        <v>2179.007568359375</v>
      </c>
      <c r="D4212" s="112">
        <f t="shared" si="68"/>
        <v>15.883682975580497</v>
      </c>
      <c r="E4212" s="112">
        <v>-1.2926374828839109E-3</v>
      </c>
    </row>
    <row r="4213" spans="2:5" x14ac:dyDescent="0.35">
      <c r="B4213" s="45" t="s">
        <v>1782</v>
      </c>
      <c r="C4213" s="146">
        <v>129.0599670410156</v>
      </c>
      <c r="D4213" s="112">
        <f t="shared" si="68"/>
        <v>-0.94728762620944484</v>
      </c>
      <c r="E4213" s="112">
        <v>-1.2980178336057398E-3</v>
      </c>
    </row>
    <row r="4214" spans="2:5" x14ac:dyDescent="0.35">
      <c r="B4214" s="45" t="s">
        <v>7374</v>
      </c>
      <c r="C4214" s="146">
        <v>2448.380859375</v>
      </c>
      <c r="D4214" s="112">
        <f t="shared" si="68"/>
        <v>19.380609389501647</v>
      </c>
      <c r="E4214" s="112">
        <v>-1.3039674109724068E-3</v>
      </c>
    </row>
    <row r="4215" spans="2:5" x14ac:dyDescent="0.35">
      <c r="B4215" s="45" t="s">
        <v>1273</v>
      </c>
      <c r="C4215" s="146">
        <v>120.1328582763672</v>
      </c>
      <c r="D4215" s="112">
        <f t="shared" si="68"/>
        <v>-0.92602915055937285</v>
      </c>
      <c r="E4215" s="112">
        <v>-1.3168796212954343E-3</v>
      </c>
    </row>
    <row r="4216" spans="2:5" x14ac:dyDescent="0.35">
      <c r="B4216" s="45" t="s">
        <v>6235</v>
      </c>
      <c r="C4216" s="146">
        <v>1624.056762695312</v>
      </c>
      <c r="D4216" s="112">
        <f t="shared" si="68"/>
        <v>0.69289951764678515</v>
      </c>
      <c r="E4216" s="112">
        <v>-1.317162369706521E-3</v>
      </c>
    </row>
    <row r="4217" spans="2:5" x14ac:dyDescent="0.35">
      <c r="B4217" s="45" t="s">
        <v>5870</v>
      </c>
      <c r="C4217" s="146">
        <v>959.33441162109375</v>
      </c>
      <c r="D4217" s="112">
        <f t="shared" si="68"/>
        <v>3.8537822843687155</v>
      </c>
      <c r="E4217" s="112">
        <v>-1.3208989610461565E-3</v>
      </c>
    </row>
    <row r="4218" spans="2:5" x14ac:dyDescent="0.35">
      <c r="B4218" s="45" t="s">
        <v>4155</v>
      </c>
      <c r="C4218" s="146">
        <v>197.64677429199219</v>
      </c>
      <c r="D4218" s="112">
        <f t="shared" si="68"/>
        <v>4.1857514312334834</v>
      </c>
      <c r="E4218" s="112">
        <v>-1.334049637471116E-3</v>
      </c>
    </row>
    <row r="4219" spans="2:5" x14ac:dyDescent="0.35">
      <c r="B4219" s="45" t="s">
        <v>497</v>
      </c>
      <c r="C4219" s="146">
        <v>38.113430023193359</v>
      </c>
      <c r="D4219" s="112">
        <f t="shared" si="68"/>
        <v>-0.89108702166162423</v>
      </c>
      <c r="E4219" s="112">
        <v>-1.3433757332967371E-3</v>
      </c>
    </row>
    <row r="4220" spans="2:5" x14ac:dyDescent="0.35">
      <c r="B4220" s="45" t="s">
        <v>4651</v>
      </c>
      <c r="C4220" s="146">
        <v>349.94387817382813</v>
      </c>
      <c r="D4220" s="112">
        <f t="shared" si="68"/>
        <v>1.2362634946343238</v>
      </c>
      <c r="E4220" s="112">
        <v>-1.3434488839297962E-3</v>
      </c>
    </row>
    <row r="4221" spans="2:5" x14ac:dyDescent="0.35">
      <c r="B4221" s="45" t="s">
        <v>3579</v>
      </c>
      <c r="C4221" s="146">
        <v>156.48597717285159</v>
      </c>
      <c r="D4221" s="112">
        <f t="shared" si="68"/>
        <v>-0.93053147467696806</v>
      </c>
      <c r="E4221" s="112">
        <v>-1.3494560449601339E-3</v>
      </c>
    </row>
    <row r="4222" spans="2:5" x14ac:dyDescent="0.35">
      <c r="B4222" s="45" t="s">
        <v>7832</v>
      </c>
      <c r="C4222" s="146">
        <v>2252.616943359375</v>
      </c>
      <c r="D4222" s="112">
        <f t="shared" si="68"/>
        <v>0.13575498063483091</v>
      </c>
      <c r="E4222" s="112">
        <v>-1.3494693851309645E-3</v>
      </c>
    </row>
    <row r="4223" spans="2:5" x14ac:dyDescent="0.35">
      <c r="B4223" s="45" t="s">
        <v>6600</v>
      </c>
      <c r="C4223" s="146">
        <v>1983.365234375</v>
      </c>
      <c r="D4223" s="112">
        <f t="shared" si="68"/>
        <v>-0.13397726108581498</v>
      </c>
      <c r="E4223" s="112">
        <v>-1.3512224432737346E-3</v>
      </c>
    </row>
    <row r="4224" spans="2:5" x14ac:dyDescent="0.35">
      <c r="B4224" s="45" t="s">
        <v>7964</v>
      </c>
      <c r="C4224" s="146">
        <v>2290.199951171875</v>
      </c>
      <c r="D4224" s="112">
        <f t="shared" si="68"/>
        <v>17.126709819649612</v>
      </c>
      <c r="E4224" s="112">
        <v>-1.3518063882805688E-3</v>
      </c>
    </row>
    <row r="4225" spans="2:5" x14ac:dyDescent="0.35">
      <c r="B4225" s="45" t="s">
        <v>2020</v>
      </c>
      <c r="C4225" s="146">
        <v>126.3439407348633</v>
      </c>
      <c r="D4225" s="112">
        <f t="shared" si="68"/>
        <v>-0.9444966340334916</v>
      </c>
      <c r="E4225" s="112">
        <v>-1.3536477995001203E-3</v>
      </c>
    </row>
    <row r="4226" spans="2:5" x14ac:dyDescent="0.35">
      <c r="B4226" s="45" t="s">
        <v>7750</v>
      </c>
      <c r="C4226" s="146">
        <v>2276.329345703125</v>
      </c>
      <c r="D4226" s="112">
        <f t="shared" si="68"/>
        <v>-4.6316602580409053E-2</v>
      </c>
      <c r="E4226" s="112">
        <v>-1.3569304346354538E-3</v>
      </c>
    </row>
    <row r="4227" spans="2:5" x14ac:dyDescent="0.35">
      <c r="B4227" s="45" t="s">
        <v>7392</v>
      </c>
      <c r="C4227" s="146">
        <v>2386.881591796875</v>
      </c>
      <c r="D4227" s="112">
        <f t="shared" si="68"/>
        <v>1.2518917411910599E-2</v>
      </c>
      <c r="E4227" s="112">
        <v>-1.3573096096968782E-3</v>
      </c>
    </row>
    <row r="4228" spans="2:5" x14ac:dyDescent="0.35">
      <c r="B4228" s="45" t="s">
        <v>7263</v>
      </c>
      <c r="C4228" s="146">
        <v>2357.369873046875</v>
      </c>
      <c r="D4228" s="112">
        <f t="shared" si="68"/>
        <v>0.15139448383304982</v>
      </c>
      <c r="E4228" s="112">
        <v>-1.3634337473381344E-3</v>
      </c>
    </row>
    <row r="4229" spans="2:5" x14ac:dyDescent="0.35">
      <c r="B4229" s="45" t="s">
        <v>7087</v>
      </c>
      <c r="C4229" s="146">
        <v>2047.404174804688</v>
      </c>
      <c r="D4229" s="112">
        <f t="shared" si="68"/>
        <v>-0.16336031324377345</v>
      </c>
      <c r="E4229" s="112">
        <v>-1.3638981802105783E-3</v>
      </c>
    </row>
    <row r="4230" spans="2:5" x14ac:dyDescent="0.35">
      <c r="B4230" s="45" t="s">
        <v>7679</v>
      </c>
      <c r="C4230" s="146">
        <v>2447.175537109375</v>
      </c>
      <c r="D4230" s="112">
        <f t="shared" si="68"/>
        <v>25.499137958169101</v>
      </c>
      <c r="E4230" s="112">
        <v>-1.3663970535637607E-3</v>
      </c>
    </row>
    <row r="4231" spans="2:5" x14ac:dyDescent="0.35">
      <c r="B4231" s="45" t="s">
        <v>2815</v>
      </c>
      <c r="C4231" s="146">
        <v>92.349250793457031</v>
      </c>
      <c r="D4231" s="112">
        <f t="shared" si="68"/>
        <v>-0.12501978832599353</v>
      </c>
      <c r="E4231" s="112">
        <v>-1.3793279828926699E-3</v>
      </c>
    </row>
    <row r="4232" spans="2:5" x14ac:dyDescent="0.35">
      <c r="B4232" s="45" t="s">
        <v>2185</v>
      </c>
      <c r="C4232" s="146">
        <v>105.5443878173828</v>
      </c>
      <c r="D4232" s="112">
        <f t="shared" si="68"/>
        <v>1.9461806557709814E-3</v>
      </c>
      <c r="E4232" s="112">
        <v>-1.3853932829220714E-3</v>
      </c>
    </row>
    <row r="4233" spans="2:5" x14ac:dyDescent="0.35">
      <c r="B4233" s="45" t="s">
        <v>2183</v>
      </c>
      <c r="C4233" s="146">
        <v>105.33937835693359</v>
      </c>
      <c r="D4233" s="112">
        <f t="shared" ref="D4233:D4296" si="69">(C4233-C4234)/C4234</f>
        <v>-0.95747960517939235</v>
      </c>
      <c r="E4233" s="112">
        <v>-1.3887357983843104E-3</v>
      </c>
    </row>
    <row r="4234" spans="2:5" x14ac:dyDescent="0.35">
      <c r="B4234" s="45" t="s">
        <v>7221</v>
      </c>
      <c r="C4234" s="146">
        <v>2477.384765625</v>
      </c>
      <c r="D4234" s="112">
        <f t="shared" si="69"/>
        <v>19.253477135390561</v>
      </c>
      <c r="E4234" s="112">
        <v>-1.3926067549546481E-3</v>
      </c>
    </row>
    <row r="4235" spans="2:5" x14ac:dyDescent="0.35">
      <c r="B4235" s="45" t="s">
        <v>1973</v>
      </c>
      <c r="C4235" s="146">
        <v>122.31898498535161</v>
      </c>
      <c r="D4235" s="112">
        <f t="shared" si="69"/>
        <v>1.1184591264983232</v>
      </c>
      <c r="E4235" s="112">
        <v>-1.3982522500870544E-3</v>
      </c>
    </row>
    <row r="4236" spans="2:5" x14ac:dyDescent="0.35">
      <c r="B4236" s="45" t="s">
        <v>775</v>
      </c>
      <c r="C4236" s="146">
        <v>57.739601135253913</v>
      </c>
      <c r="D4236" s="112">
        <f t="shared" si="69"/>
        <v>-0.3340863825962469</v>
      </c>
      <c r="E4236" s="112">
        <v>-1.4002480914493253E-3</v>
      </c>
    </row>
    <row r="4237" spans="2:5" x14ac:dyDescent="0.35">
      <c r="B4237" s="45" t="s">
        <v>2616</v>
      </c>
      <c r="C4237" s="146">
        <v>86.707344055175781</v>
      </c>
      <c r="D4237" s="112">
        <f t="shared" si="69"/>
        <v>-0.96129284082202504</v>
      </c>
      <c r="E4237" s="112">
        <v>-1.4069165076944152E-3</v>
      </c>
    </row>
    <row r="4238" spans="2:5" x14ac:dyDescent="0.35">
      <c r="B4238" s="45" t="s">
        <v>6984</v>
      </c>
      <c r="C4238" s="146">
        <v>2240.08544921875</v>
      </c>
      <c r="D4238" s="112">
        <f t="shared" si="69"/>
        <v>-4.8350553048182532E-2</v>
      </c>
      <c r="E4238" s="112">
        <v>-1.4123293072642832E-3</v>
      </c>
    </row>
    <row r="4239" spans="2:5" x14ac:dyDescent="0.35">
      <c r="B4239" s="45" t="s">
        <v>7702</v>
      </c>
      <c r="C4239" s="146">
        <v>2353.897705078125</v>
      </c>
      <c r="D4239" s="112">
        <f t="shared" si="69"/>
        <v>18.489537602265081</v>
      </c>
      <c r="E4239" s="112">
        <v>-1.4161225233391449E-3</v>
      </c>
    </row>
    <row r="4240" spans="2:5" x14ac:dyDescent="0.35">
      <c r="B4240" s="45" t="s">
        <v>1953</v>
      </c>
      <c r="C4240" s="146">
        <v>120.7775039672852</v>
      </c>
      <c r="D4240" s="112">
        <f t="shared" si="69"/>
        <v>0.37309221178401908</v>
      </c>
      <c r="E4240" s="112">
        <v>-1.4161358365059225E-3</v>
      </c>
    </row>
    <row r="4241" spans="2:5" x14ac:dyDescent="0.35">
      <c r="B4241" s="45" t="s">
        <v>1126</v>
      </c>
      <c r="C4241" s="146">
        <v>87.960227966308594</v>
      </c>
      <c r="D4241" s="112">
        <f t="shared" si="69"/>
        <v>-0.88888897134239198</v>
      </c>
      <c r="E4241" s="112">
        <v>-1.4180422753636809E-3</v>
      </c>
    </row>
    <row r="4242" spans="2:5" x14ac:dyDescent="0.35">
      <c r="B4242" s="45" t="s">
        <v>5813</v>
      </c>
      <c r="C4242" s="146">
        <v>791.64263916015625</v>
      </c>
      <c r="D4242" s="112">
        <f t="shared" si="69"/>
        <v>5.6744145537254633</v>
      </c>
      <c r="E4242" s="112">
        <v>-1.4223080948454843E-3</v>
      </c>
    </row>
    <row r="4243" spans="2:5" x14ac:dyDescent="0.35">
      <c r="B4243" s="45" t="s">
        <v>1825</v>
      </c>
      <c r="C4243" s="146">
        <v>118.6085510253906</v>
      </c>
      <c r="D4243" s="112">
        <f t="shared" si="69"/>
        <v>-0.80503432923600415</v>
      </c>
      <c r="E4243" s="112">
        <v>-1.4257033581233929E-3</v>
      </c>
    </row>
    <row r="4244" spans="2:5" x14ac:dyDescent="0.35">
      <c r="B4244" s="45" t="s">
        <v>5194</v>
      </c>
      <c r="C4244" s="146">
        <v>608.3560791015625</v>
      </c>
      <c r="D4244" s="112">
        <f t="shared" si="69"/>
        <v>-0.73471505806599557</v>
      </c>
      <c r="E4244" s="112">
        <v>-1.4270328756555845E-3</v>
      </c>
    </row>
    <row r="4245" spans="2:5" x14ac:dyDescent="0.35">
      <c r="B4245" s="45" t="s">
        <v>7712</v>
      </c>
      <c r="C4245" s="146">
        <v>2293.217529296875</v>
      </c>
      <c r="D4245" s="112">
        <f t="shared" si="69"/>
        <v>5.5218970131735282E-2</v>
      </c>
      <c r="E4245" s="112">
        <v>-1.432308665121918E-3</v>
      </c>
    </row>
    <row r="4246" spans="2:5" x14ac:dyDescent="0.35">
      <c r="B4246" s="45" t="s">
        <v>7538</v>
      </c>
      <c r="C4246" s="146">
        <v>2173.21484375</v>
      </c>
      <c r="D4246" s="112">
        <f t="shared" si="69"/>
        <v>39.211307850383037</v>
      </c>
      <c r="E4246" s="112">
        <v>-1.4352249569847576E-3</v>
      </c>
    </row>
    <row r="4247" spans="2:5" x14ac:dyDescent="0.35">
      <c r="B4247" s="45" t="s">
        <v>754</v>
      </c>
      <c r="C4247" s="146">
        <v>54.044868469238281</v>
      </c>
      <c r="D4247" s="112">
        <f t="shared" si="69"/>
        <v>-0.34136701483739118</v>
      </c>
      <c r="E4247" s="112">
        <v>-1.4461459695395804E-3</v>
      </c>
    </row>
    <row r="4248" spans="2:5" x14ac:dyDescent="0.35">
      <c r="B4248" s="45" t="s">
        <v>2353</v>
      </c>
      <c r="C4248" s="146">
        <v>82.056121826171875</v>
      </c>
      <c r="D4248" s="112">
        <f t="shared" si="69"/>
        <v>-0.14734288180515714</v>
      </c>
      <c r="E4248" s="112">
        <v>-1.4503918991963705E-3</v>
      </c>
    </row>
    <row r="4249" spans="2:5" x14ac:dyDescent="0.35">
      <c r="B4249" s="45" t="s">
        <v>1685</v>
      </c>
      <c r="C4249" s="146">
        <v>96.23577880859375</v>
      </c>
      <c r="D4249" s="112">
        <f t="shared" si="69"/>
        <v>-0.44774745184750742</v>
      </c>
      <c r="E4249" s="112">
        <v>-1.4505065215004362E-3</v>
      </c>
    </row>
    <row r="4250" spans="2:5" x14ac:dyDescent="0.35">
      <c r="B4250" s="45" t="s">
        <v>3844</v>
      </c>
      <c r="C4250" s="146">
        <v>174.26045227050781</v>
      </c>
      <c r="D4250" s="112">
        <f t="shared" si="69"/>
        <v>-0.54656106373831481</v>
      </c>
      <c r="E4250" s="112">
        <v>-1.4550177345862515E-3</v>
      </c>
    </row>
    <row r="4251" spans="2:5" x14ac:dyDescent="0.35">
      <c r="B4251" s="45" t="s">
        <v>4836</v>
      </c>
      <c r="C4251" s="146">
        <v>384.30853271484381</v>
      </c>
      <c r="D4251" s="112">
        <f t="shared" si="69"/>
        <v>-4.4842854435078829E-2</v>
      </c>
      <c r="E4251" s="112">
        <v>-1.4601033538130105E-3</v>
      </c>
    </row>
    <row r="4252" spans="2:5" x14ac:dyDescent="0.35">
      <c r="B4252" s="45" t="s">
        <v>4672</v>
      </c>
      <c r="C4252" s="146">
        <v>402.35110473632813</v>
      </c>
      <c r="D4252" s="112">
        <f t="shared" si="69"/>
        <v>-0.79934015714495488</v>
      </c>
      <c r="E4252" s="112">
        <v>-1.4602165589012203E-3</v>
      </c>
    </row>
    <row r="4253" spans="2:5" x14ac:dyDescent="0.35">
      <c r="B4253" s="45" t="s">
        <v>6626</v>
      </c>
      <c r="C4253" s="146">
        <v>2005.14013671875</v>
      </c>
      <c r="D4253" s="112">
        <f t="shared" si="69"/>
        <v>0.83893473694203713</v>
      </c>
      <c r="E4253" s="112">
        <v>-1.4785630844567975E-3</v>
      </c>
    </row>
    <row r="4254" spans="2:5" x14ac:dyDescent="0.35">
      <c r="B4254" s="45" t="s">
        <v>5917</v>
      </c>
      <c r="C4254" s="146">
        <v>1090.38134765625</v>
      </c>
      <c r="D4254" s="112">
        <f t="shared" si="69"/>
        <v>4.4963173278227018</v>
      </c>
      <c r="E4254" s="112">
        <v>-1.4828404672692765E-3</v>
      </c>
    </row>
    <row r="4255" spans="2:5" x14ac:dyDescent="0.35">
      <c r="B4255" s="45" t="s">
        <v>3907</v>
      </c>
      <c r="C4255" s="146">
        <v>198.38398742675781</v>
      </c>
      <c r="D4255" s="112">
        <f t="shared" si="69"/>
        <v>-0.57593000879433687</v>
      </c>
      <c r="E4255" s="112">
        <v>-1.4831876091779145E-3</v>
      </c>
    </row>
    <row r="4256" spans="2:5" x14ac:dyDescent="0.35">
      <c r="B4256" s="45" t="s">
        <v>5061</v>
      </c>
      <c r="C4256" s="146">
        <v>467.80953979492188</v>
      </c>
      <c r="D4256" s="112">
        <f t="shared" si="69"/>
        <v>-0.78556842810399041</v>
      </c>
      <c r="E4256" s="112">
        <v>-1.4844997447559347E-3</v>
      </c>
    </row>
    <row r="4257" spans="2:5" x14ac:dyDescent="0.35">
      <c r="B4257" s="45" t="s">
        <v>6738</v>
      </c>
      <c r="C4257" s="146">
        <v>2181.626220703125</v>
      </c>
      <c r="D4257" s="112">
        <f t="shared" si="69"/>
        <v>23.104497571258918</v>
      </c>
      <c r="E4257" s="112">
        <v>-1.4938581857148762E-3</v>
      </c>
    </row>
    <row r="4258" spans="2:5" x14ac:dyDescent="0.35">
      <c r="B4258" s="45" t="s">
        <v>1109</v>
      </c>
      <c r="C4258" s="146">
        <v>90.50701904296875</v>
      </c>
      <c r="D4258" s="112">
        <f t="shared" si="69"/>
        <v>-0.81046652232455352</v>
      </c>
      <c r="E4258" s="112">
        <v>-1.4979715477151116E-3</v>
      </c>
    </row>
    <row r="4259" spans="2:5" x14ac:dyDescent="0.35">
      <c r="B4259" s="45" t="s">
        <v>4874</v>
      </c>
      <c r="C4259" s="146">
        <v>477.52523803710938</v>
      </c>
      <c r="D4259" s="112">
        <f t="shared" si="69"/>
        <v>-0.76113338711244349</v>
      </c>
      <c r="E4259" s="112">
        <v>-1.5111769472579337E-3</v>
      </c>
    </row>
    <row r="4260" spans="2:5" x14ac:dyDescent="0.35">
      <c r="B4260" s="45" t="s">
        <v>7055</v>
      </c>
      <c r="C4260" s="146">
        <v>1999.129272460938</v>
      </c>
      <c r="D4260" s="112">
        <f t="shared" si="69"/>
        <v>-0.21143479393468662</v>
      </c>
      <c r="E4260" s="112">
        <v>-1.5128937088821905E-3</v>
      </c>
    </row>
    <row r="4261" spans="2:5" x14ac:dyDescent="0.35">
      <c r="B4261" s="45" t="s">
        <v>7163</v>
      </c>
      <c r="C4261" s="146">
        <v>2535.147705078125</v>
      </c>
      <c r="D4261" s="112">
        <f t="shared" si="69"/>
        <v>2.5129131879735431</v>
      </c>
      <c r="E4261" s="112">
        <v>-1.5182089884049181E-3</v>
      </c>
    </row>
    <row r="4262" spans="2:5" x14ac:dyDescent="0.35">
      <c r="B4262" s="45" t="s">
        <v>5549</v>
      </c>
      <c r="C4262" s="146">
        <v>721.66534423828125</v>
      </c>
      <c r="D4262" s="112">
        <f t="shared" si="69"/>
        <v>-0.53974324449625277</v>
      </c>
      <c r="E4262" s="112">
        <v>-1.5301617943427081E-3</v>
      </c>
    </row>
    <row r="4263" spans="2:5" x14ac:dyDescent="0.35">
      <c r="B4263" s="45" t="s">
        <v>6254</v>
      </c>
      <c r="C4263" s="146">
        <v>1567.962524414062</v>
      </c>
      <c r="D4263" s="112">
        <f t="shared" si="69"/>
        <v>17.897779973203097</v>
      </c>
      <c r="E4263" s="112">
        <v>-1.5343789818921456E-3</v>
      </c>
    </row>
    <row r="4264" spans="2:5" x14ac:dyDescent="0.35">
      <c r="B4264" s="45" t="s">
        <v>2878</v>
      </c>
      <c r="C4264" s="146">
        <v>82.970726013183594</v>
      </c>
      <c r="D4264" s="112">
        <f t="shared" si="69"/>
        <v>-0.56672387033707228</v>
      </c>
      <c r="E4264" s="112">
        <v>-1.5352748258539105E-3</v>
      </c>
    </row>
    <row r="4265" spans="2:5" x14ac:dyDescent="0.35">
      <c r="B4265" s="45" t="s">
        <v>3935</v>
      </c>
      <c r="C4265" s="146">
        <v>191.4961853027344</v>
      </c>
      <c r="D4265" s="112">
        <f t="shared" si="69"/>
        <v>-0.57627487979610248</v>
      </c>
      <c r="E4265" s="112">
        <v>-1.5364534561689892E-3</v>
      </c>
    </row>
    <row r="4266" spans="2:5" x14ac:dyDescent="0.35">
      <c r="B4266" s="45" t="s">
        <v>5091</v>
      </c>
      <c r="C4266" s="146">
        <v>451.9349365234375</v>
      </c>
      <c r="D4266" s="112">
        <f t="shared" si="69"/>
        <v>-0.75085022820356484</v>
      </c>
      <c r="E4266" s="112">
        <v>-1.5366312708610117E-3</v>
      </c>
    </row>
    <row r="4267" spans="2:5" x14ac:dyDescent="0.35">
      <c r="B4267" s="45" t="s">
        <v>6466</v>
      </c>
      <c r="C4267" s="146">
        <v>1813.90869140625</v>
      </c>
      <c r="D4267" s="112">
        <f t="shared" si="69"/>
        <v>-0.14466499646688508</v>
      </c>
      <c r="E4267" s="112">
        <v>-1.542013570444855E-3</v>
      </c>
    </row>
    <row r="4268" spans="2:5" x14ac:dyDescent="0.35">
      <c r="B4268" s="45" t="s">
        <v>6614</v>
      </c>
      <c r="C4268" s="146">
        <v>2120.69970703125</v>
      </c>
      <c r="D4268" s="112">
        <f t="shared" si="69"/>
        <v>1.720437868935748</v>
      </c>
      <c r="E4268" s="112">
        <v>-1.5421040616786451E-3</v>
      </c>
    </row>
    <row r="4269" spans="2:5" x14ac:dyDescent="0.35">
      <c r="B4269" s="45" t="s">
        <v>5799</v>
      </c>
      <c r="C4269" s="146">
        <v>779.54351806640625</v>
      </c>
      <c r="D4269" s="112">
        <f t="shared" si="69"/>
        <v>5.0099055838017303</v>
      </c>
      <c r="E4269" s="112">
        <v>-1.5552766993205719E-3</v>
      </c>
    </row>
    <row r="4270" spans="2:5" x14ac:dyDescent="0.35">
      <c r="B4270" s="45" t="s">
        <v>2070</v>
      </c>
      <c r="C4270" s="146">
        <v>129.70977783203119</v>
      </c>
      <c r="D4270" s="112">
        <f t="shared" si="69"/>
        <v>-0.89559840704872684</v>
      </c>
      <c r="E4270" s="112">
        <v>-1.5558076398778499E-3</v>
      </c>
    </row>
    <row r="4271" spans="2:5" x14ac:dyDescent="0.35">
      <c r="B4271" s="45" t="s">
        <v>6059</v>
      </c>
      <c r="C4271" s="146">
        <v>1242.411865234375</v>
      </c>
      <c r="D4271" s="112">
        <f t="shared" si="69"/>
        <v>1.4935540613783476</v>
      </c>
      <c r="E4271" s="112">
        <v>-1.5573324459886482E-3</v>
      </c>
    </row>
    <row r="4272" spans="2:5" x14ac:dyDescent="0.35">
      <c r="B4272" s="45" t="s">
        <v>4966</v>
      </c>
      <c r="C4272" s="146">
        <v>498.24942016601563</v>
      </c>
      <c r="D4272" s="112">
        <f t="shared" si="69"/>
        <v>-0.76617964825487972</v>
      </c>
      <c r="E4272" s="112">
        <v>-1.5579637934253511E-3</v>
      </c>
    </row>
    <row r="4273" spans="2:5" x14ac:dyDescent="0.35">
      <c r="B4273" s="45" t="s">
        <v>7009</v>
      </c>
      <c r="C4273" s="146">
        <v>2130.906982421875</v>
      </c>
      <c r="D4273" s="112">
        <f t="shared" si="69"/>
        <v>1.8767621855290526</v>
      </c>
      <c r="E4273" s="112">
        <v>-1.5721912495614532E-3</v>
      </c>
    </row>
    <row r="4274" spans="2:5" x14ac:dyDescent="0.35">
      <c r="B4274" s="45" t="s">
        <v>5763</v>
      </c>
      <c r="C4274" s="146">
        <v>740.73101806640625</v>
      </c>
      <c r="D4274" s="112">
        <f t="shared" si="69"/>
        <v>7.2510133059345128</v>
      </c>
      <c r="E4274" s="112">
        <v>-1.5784031407474733E-3</v>
      </c>
    </row>
    <row r="4275" spans="2:5" x14ac:dyDescent="0.35">
      <c r="B4275" s="45" t="s">
        <v>1177</v>
      </c>
      <c r="C4275" s="146">
        <v>89.774551391601563</v>
      </c>
      <c r="D4275" s="112">
        <f t="shared" si="69"/>
        <v>-0.63008003233258703</v>
      </c>
      <c r="E4275" s="112">
        <v>-1.5802396730777357E-3</v>
      </c>
    </row>
    <row r="4276" spans="2:5" x14ac:dyDescent="0.35">
      <c r="B4276" s="45" t="s">
        <v>4421</v>
      </c>
      <c r="C4276" s="146">
        <v>242.68641662597659</v>
      </c>
      <c r="D4276" s="112">
        <f t="shared" si="69"/>
        <v>2.245327674663629</v>
      </c>
      <c r="E4276" s="112">
        <v>-1.5843754802278012E-3</v>
      </c>
    </row>
    <row r="4277" spans="2:5" x14ac:dyDescent="0.35">
      <c r="B4277" s="45" t="s">
        <v>874</v>
      </c>
      <c r="C4277" s="146">
        <v>74.780250549316406</v>
      </c>
      <c r="D4277" s="112">
        <f t="shared" si="69"/>
        <v>-0.27459853720725375</v>
      </c>
      <c r="E4277" s="112">
        <v>-1.5854887593787289E-3</v>
      </c>
    </row>
    <row r="4278" spans="2:5" x14ac:dyDescent="0.35">
      <c r="B4278" s="45" t="s">
        <v>1242</v>
      </c>
      <c r="C4278" s="146">
        <v>103.0880889892578</v>
      </c>
      <c r="D4278" s="112">
        <f t="shared" si="69"/>
        <v>-0.78844378106262147</v>
      </c>
      <c r="E4278" s="112">
        <v>-1.5873269213659245E-3</v>
      </c>
    </row>
    <row r="4279" spans="2:5" x14ac:dyDescent="0.35">
      <c r="B4279" s="45" t="s">
        <v>5081</v>
      </c>
      <c r="C4279" s="146">
        <v>487.28460693359381</v>
      </c>
      <c r="D4279" s="112">
        <f t="shared" si="69"/>
        <v>2.2963348130773347</v>
      </c>
      <c r="E4279" s="112">
        <v>-1.592652899774301E-3</v>
      </c>
    </row>
    <row r="4280" spans="2:5" x14ac:dyDescent="0.35">
      <c r="B4280" s="45" t="s">
        <v>3275</v>
      </c>
      <c r="C4280" s="146">
        <v>147.82618713378909</v>
      </c>
      <c r="D4280" s="112">
        <f t="shared" si="69"/>
        <v>-0.9401383004564744</v>
      </c>
      <c r="E4280" s="112">
        <v>-1.5930506796845987E-3</v>
      </c>
    </row>
    <row r="4281" spans="2:5" x14ac:dyDescent="0.35">
      <c r="B4281" s="45" t="s">
        <v>7482</v>
      </c>
      <c r="C4281" s="146">
        <v>2469.4619140625</v>
      </c>
      <c r="D4281" s="112">
        <f t="shared" si="69"/>
        <v>3.1581652686061036E-2</v>
      </c>
      <c r="E4281" s="112">
        <v>-1.5932197400527902E-3</v>
      </c>
    </row>
    <row r="4282" spans="2:5" x14ac:dyDescent="0.35">
      <c r="B4282" s="45" t="s">
        <v>7742</v>
      </c>
      <c r="C4282" s="146">
        <v>2393.85986328125</v>
      </c>
      <c r="D4282" s="112">
        <f t="shared" si="69"/>
        <v>0.11828827447899702</v>
      </c>
      <c r="E4282" s="112">
        <v>-1.5969967825870738E-3</v>
      </c>
    </row>
    <row r="4283" spans="2:5" x14ac:dyDescent="0.35">
      <c r="B4283" s="45" t="s">
        <v>6972</v>
      </c>
      <c r="C4283" s="146">
        <v>2140.646484375</v>
      </c>
      <c r="D4283" s="112">
        <f t="shared" si="69"/>
        <v>-9.9455179960285217E-2</v>
      </c>
      <c r="E4283" s="112">
        <v>-1.6079098094795967E-3</v>
      </c>
    </row>
    <row r="4284" spans="2:5" x14ac:dyDescent="0.35">
      <c r="B4284" s="45" t="s">
        <v>7260</v>
      </c>
      <c r="C4284" s="146">
        <v>2377.05712890625</v>
      </c>
      <c r="D4284" s="112">
        <f t="shared" si="69"/>
        <v>70.029075890947865</v>
      </c>
      <c r="E4284" s="112">
        <v>-1.6099053683268653E-3</v>
      </c>
    </row>
    <row r="4285" spans="2:5" x14ac:dyDescent="0.35">
      <c r="B4285" s="45" t="s">
        <v>437</v>
      </c>
      <c r="C4285" s="146">
        <v>33.465972900390618</v>
      </c>
      <c r="D4285" s="112">
        <f t="shared" si="69"/>
        <v>-0.969346521198449</v>
      </c>
      <c r="E4285" s="112">
        <v>-1.6103235509878353E-3</v>
      </c>
    </row>
    <row r="4286" spans="2:5" x14ac:dyDescent="0.35">
      <c r="B4286" s="45" t="s">
        <v>5950</v>
      </c>
      <c r="C4286" s="146">
        <v>1091.751220703125</v>
      </c>
      <c r="D4286" s="112">
        <f t="shared" si="69"/>
        <v>7.8388082304713826</v>
      </c>
      <c r="E4286" s="112">
        <v>-1.6110634693367691E-3</v>
      </c>
    </row>
    <row r="4287" spans="2:5" x14ac:dyDescent="0.35">
      <c r="B4287" s="45" t="s">
        <v>1962</v>
      </c>
      <c r="C4287" s="146">
        <v>123.51792144775391</v>
      </c>
      <c r="D4287" s="112">
        <f t="shared" si="69"/>
        <v>-0.9420619251763922</v>
      </c>
      <c r="E4287" s="112">
        <v>-1.6147705656773385E-3</v>
      </c>
    </row>
    <row r="4288" spans="2:5" x14ac:dyDescent="0.35">
      <c r="B4288" s="45" t="s">
        <v>7769</v>
      </c>
      <c r="C4288" s="146">
        <v>2131.8955078125</v>
      </c>
      <c r="D4288" s="112">
        <f t="shared" si="69"/>
        <v>-6.1263427578475624E-2</v>
      </c>
      <c r="E4288" s="112">
        <v>-1.6324202923173349E-3</v>
      </c>
    </row>
    <row r="4289" spans="2:5" x14ac:dyDescent="0.35">
      <c r="B4289" s="45" t="s">
        <v>6931</v>
      </c>
      <c r="C4289" s="146">
        <v>2271.0263671875</v>
      </c>
      <c r="D4289" s="112">
        <f t="shared" si="69"/>
        <v>20.339622113984046</v>
      </c>
      <c r="E4289" s="112">
        <v>-1.6386559672492045E-3</v>
      </c>
    </row>
    <row r="4290" spans="2:5" x14ac:dyDescent="0.35">
      <c r="B4290" s="45" t="s">
        <v>2259</v>
      </c>
      <c r="C4290" s="146">
        <v>106.42298889160161</v>
      </c>
      <c r="D4290" s="112">
        <f t="shared" si="69"/>
        <v>-0.78513588107930987</v>
      </c>
      <c r="E4290" s="112">
        <v>-1.6479985113183196E-3</v>
      </c>
    </row>
    <row r="4291" spans="2:5" x14ac:dyDescent="0.35">
      <c r="B4291" s="45" t="s">
        <v>5071</v>
      </c>
      <c r="C4291" s="146">
        <v>495.30368041992188</v>
      </c>
      <c r="D4291" s="112">
        <f t="shared" si="69"/>
        <v>2.8757846962595406</v>
      </c>
      <c r="E4291" s="112">
        <v>-1.6493894140497049E-3</v>
      </c>
    </row>
    <row r="4292" spans="2:5" x14ac:dyDescent="0.35">
      <c r="B4292" s="45" t="s">
        <v>1433</v>
      </c>
      <c r="C4292" s="146">
        <v>127.7944259643555</v>
      </c>
      <c r="D4292" s="112">
        <f t="shared" si="69"/>
        <v>-0.94775947148186102</v>
      </c>
      <c r="E4292" s="112">
        <v>-1.6600783258009055E-3</v>
      </c>
    </row>
    <row r="4293" spans="2:5" x14ac:dyDescent="0.35">
      <c r="B4293" s="45" t="s">
        <v>7924</v>
      </c>
      <c r="C4293" s="146">
        <v>2446.269775390625</v>
      </c>
      <c r="D4293" s="112">
        <f t="shared" si="69"/>
        <v>9.7042861549596537</v>
      </c>
      <c r="E4293" s="112">
        <v>-1.6602262283661453E-3</v>
      </c>
    </row>
    <row r="4294" spans="2:5" x14ac:dyDescent="0.35">
      <c r="B4294" s="45" t="s">
        <v>4240</v>
      </c>
      <c r="C4294" s="146">
        <v>228.53179931640619</v>
      </c>
      <c r="D4294" s="112">
        <f t="shared" si="69"/>
        <v>-0.90256798966710905</v>
      </c>
      <c r="E4294" s="112">
        <v>-1.6648406922900336E-3</v>
      </c>
    </row>
    <row r="4295" spans="2:5" x14ac:dyDescent="0.35">
      <c r="B4295" s="45" t="s">
        <v>7736</v>
      </c>
      <c r="C4295" s="146">
        <v>2345.551513671875</v>
      </c>
      <c r="D4295" s="112">
        <f t="shared" si="69"/>
        <v>3.8648079060263747</v>
      </c>
      <c r="E4295" s="112">
        <v>-1.6716430442004992E-3</v>
      </c>
    </row>
    <row r="4296" spans="2:5" x14ac:dyDescent="0.35">
      <c r="B4296" s="45" t="s">
        <v>4922</v>
      </c>
      <c r="C4296" s="146">
        <v>482.14678955078119</v>
      </c>
      <c r="D4296" s="112">
        <f t="shared" si="69"/>
        <v>-0.69028769258382738</v>
      </c>
      <c r="E4296" s="112">
        <v>-1.6788668707038623E-3</v>
      </c>
    </row>
    <row r="4297" spans="2:5" x14ac:dyDescent="0.35">
      <c r="B4297" s="45" t="s">
        <v>6142</v>
      </c>
      <c r="C4297" s="146">
        <v>1556.756958007812</v>
      </c>
      <c r="D4297" s="112">
        <f t="shared" ref="D4297:D4360" si="70">(C4297-C4298)/C4298</f>
        <v>-0.36567077988212482</v>
      </c>
      <c r="E4297" s="112">
        <v>-1.6789828344984635E-3</v>
      </c>
    </row>
    <row r="4298" spans="2:5" x14ac:dyDescent="0.35">
      <c r="B4298" s="45" t="s">
        <v>7465</v>
      </c>
      <c r="C4298" s="146">
        <v>2454.17822265625</v>
      </c>
      <c r="D4298" s="112">
        <f t="shared" si="70"/>
        <v>0.12569002631940535</v>
      </c>
      <c r="E4298" s="112">
        <v>-1.6814567527158194E-3</v>
      </c>
    </row>
    <row r="4299" spans="2:5" x14ac:dyDescent="0.35">
      <c r="B4299" s="45" t="s">
        <v>6717</v>
      </c>
      <c r="C4299" s="146">
        <v>2180.154541015625</v>
      </c>
      <c r="D4299" s="112">
        <f t="shared" si="70"/>
        <v>0.44783918030426645</v>
      </c>
      <c r="E4299" s="112">
        <v>-1.6845200677340735E-3</v>
      </c>
    </row>
    <row r="4300" spans="2:5" x14ac:dyDescent="0.35">
      <c r="B4300" s="45" t="s">
        <v>6297</v>
      </c>
      <c r="C4300" s="146">
        <v>1505.798828125</v>
      </c>
      <c r="D4300" s="112">
        <f t="shared" si="70"/>
        <v>12.275765037169414</v>
      </c>
      <c r="E4300" s="112">
        <v>-1.6865830216445899E-3</v>
      </c>
    </row>
    <row r="4301" spans="2:5" x14ac:dyDescent="0.35">
      <c r="B4301" s="45" t="s">
        <v>1302</v>
      </c>
      <c r="C4301" s="146">
        <v>113.4246368408203</v>
      </c>
      <c r="D4301" s="112">
        <f t="shared" si="70"/>
        <v>0.28870348669033513</v>
      </c>
      <c r="E4301" s="112">
        <v>-1.6925195871961569E-3</v>
      </c>
    </row>
    <row r="4302" spans="2:5" x14ac:dyDescent="0.35">
      <c r="B4302" s="45" t="s">
        <v>1060</v>
      </c>
      <c r="C4302" s="146">
        <v>88.014533996582031</v>
      </c>
      <c r="D4302" s="112">
        <f t="shared" si="70"/>
        <v>-0.25816978438694793</v>
      </c>
      <c r="E4302" s="112">
        <v>-1.6933474757154605E-3</v>
      </c>
    </row>
    <row r="4303" spans="2:5" x14ac:dyDescent="0.35">
      <c r="B4303" s="45" t="s">
        <v>3319</v>
      </c>
      <c r="C4303" s="146">
        <v>118.64511871337891</v>
      </c>
      <c r="D4303" s="112">
        <f t="shared" si="70"/>
        <v>-0.84769049191523393</v>
      </c>
      <c r="E4303" s="112">
        <v>-1.7010376021239614E-3</v>
      </c>
    </row>
    <row r="4304" spans="2:5" x14ac:dyDescent="0.35">
      <c r="B4304" s="45" t="s">
        <v>5319</v>
      </c>
      <c r="C4304" s="146">
        <v>778.97381591796875</v>
      </c>
      <c r="D4304" s="112">
        <f t="shared" si="70"/>
        <v>-0.6637192571268492</v>
      </c>
      <c r="E4304" s="112">
        <v>-1.7119043210839797E-3</v>
      </c>
    </row>
    <row r="4305" spans="2:5" x14ac:dyDescent="0.35">
      <c r="B4305" s="45" t="s">
        <v>7708</v>
      </c>
      <c r="C4305" s="146">
        <v>2316.43896484375</v>
      </c>
      <c r="D4305" s="112">
        <f t="shared" si="70"/>
        <v>0.14886364847206199</v>
      </c>
      <c r="E4305" s="112">
        <v>-1.7137286202148852E-3</v>
      </c>
    </row>
    <row r="4306" spans="2:5" x14ac:dyDescent="0.35">
      <c r="B4306" s="45" t="s">
        <v>6629</v>
      </c>
      <c r="C4306" s="146">
        <v>2016.287109375</v>
      </c>
      <c r="D4306" s="112">
        <f t="shared" si="70"/>
        <v>16.235974542711084</v>
      </c>
      <c r="E4306" s="112">
        <v>-1.7189792302198022E-3</v>
      </c>
    </row>
    <row r="4307" spans="2:5" x14ac:dyDescent="0.35">
      <c r="B4307" s="45" t="s">
        <v>2097</v>
      </c>
      <c r="C4307" s="146">
        <v>116.9813232421875</v>
      </c>
      <c r="D4307" s="112">
        <f t="shared" si="70"/>
        <v>-0.9540734771839865</v>
      </c>
      <c r="E4307" s="112">
        <v>-1.7237594153752178E-3</v>
      </c>
    </row>
    <row r="4308" spans="2:5" x14ac:dyDescent="0.35">
      <c r="B4308" s="45" t="s">
        <v>7330</v>
      </c>
      <c r="C4308" s="146">
        <v>2547.140869140625</v>
      </c>
      <c r="D4308" s="112">
        <f t="shared" si="70"/>
        <v>12.49875059506544</v>
      </c>
      <c r="E4308" s="112">
        <v>-1.7249830807558656E-3</v>
      </c>
    </row>
    <row r="4309" spans="2:5" x14ac:dyDescent="0.35">
      <c r="B4309" s="45" t="s">
        <v>3798</v>
      </c>
      <c r="C4309" s="146">
        <v>188.69456481933591</v>
      </c>
      <c r="D4309" s="112">
        <f t="shared" si="70"/>
        <v>-0.91963766669695834</v>
      </c>
      <c r="E4309" s="112">
        <v>-1.7266354076426911E-3</v>
      </c>
    </row>
    <row r="4310" spans="2:5" x14ac:dyDescent="0.35">
      <c r="B4310" s="45" t="s">
        <v>7283</v>
      </c>
      <c r="C4310" s="146">
        <v>2348.04736328125</v>
      </c>
      <c r="D4310" s="112">
        <f t="shared" si="70"/>
        <v>11.282852870655381</v>
      </c>
      <c r="E4310" s="112">
        <v>-1.7302812293445732E-3</v>
      </c>
    </row>
    <row r="4311" spans="2:5" x14ac:dyDescent="0.35">
      <c r="B4311" s="45" t="s">
        <v>3953</v>
      </c>
      <c r="C4311" s="146">
        <v>191.16465759277341</v>
      </c>
      <c r="D4311" s="112">
        <f t="shared" si="70"/>
        <v>-0.92144198512755071</v>
      </c>
      <c r="E4311" s="112">
        <v>-1.7312496822685292E-3</v>
      </c>
    </row>
    <row r="4312" spans="2:5" x14ac:dyDescent="0.35">
      <c r="B4312" s="45" t="s">
        <v>7137</v>
      </c>
      <c r="C4312" s="146">
        <v>2433.420166015625</v>
      </c>
      <c r="D4312" s="112">
        <f t="shared" si="70"/>
        <v>49.668396316709604</v>
      </c>
      <c r="E4312" s="112">
        <v>-1.7356696334632298E-3</v>
      </c>
    </row>
    <row r="4313" spans="2:5" x14ac:dyDescent="0.35">
      <c r="B4313" s="45" t="s">
        <v>723</v>
      </c>
      <c r="C4313" s="146">
        <v>48.026390075683587</v>
      </c>
      <c r="D4313" s="112">
        <f t="shared" si="70"/>
        <v>-0.9333771543653232</v>
      </c>
      <c r="E4313" s="112">
        <v>-1.7387741075610471E-3</v>
      </c>
    </row>
    <row r="4314" spans="2:5" x14ac:dyDescent="0.35">
      <c r="B4314" s="45" t="s">
        <v>5728</v>
      </c>
      <c r="C4314" s="146">
        <v>720.86968994140625</v>
      </c>
      <c r="D4314" s="112">
        <f t="shared" si="70"/>
        <v>-2.4540098218867303E-2</v>
      </c>
      <c r="E4314" s="112">
        <v>-1.7414774818695408E-3</v>
      </c>
    </row>
    <row r="4315" spans="2:5" x14ac:dyDescent="0.35">
      <c r="B4315" s="45" t="s">
        <v>5612</v>
      </c>
      <c r="C4315" s="146">
        <v>739.00494384765625</v>
      </c>
      <c r="D4315" s="112">
        <f t="shared" si="70"/>
        <v>-0.22389915031080618</v>
      </c>
      <c r="E4315" s="112">
        <v>-1.7426013849624615E-3</v>
      </c>
    </row>
    <row r="4316" spans="2:5" x14ac:dyDescent="0.35">
      <c r="B4316" s="45" t="s">
        <v>5863</v>
      </c>
      <c r="C4316" s="146">
        <v>952.20220947265625</v>
      </c>
      <c r="D4316" s="112">
        <f t="shared" si="70"/>
        <v>0.24292754412502124</v>
      </c>
      <c r="E4316" s="112">
        <v>-1.7428840924490017E-3</v>
      </c>
    </row>
    <row r="4317" spans="2:5" x14ac:dyDescent="0.35">
      <c r="B4317" s="45" t="s">
        <v>5396</v>
      </c>
      <c r="C4317" s="146">
        <v>766.0963134765625</v>
      </c>
      <c r="D4317" s="112">
        <f t="shared" si="70"/>
        <v>1.1818282637845685</v>
      </c>
      <c r="E4317" s="112">
        <v>-1.7588901654371561E-3</v>
      </c>
    </row>
    <row r="4318" spans="2:5" x14ac:dyDescent="0.35">
      <c r="B4318" s="45" t="s">
        <v>4635</v>
      </c>
      <c r="C4318" s="146">
        <v>351.1258544921875</v>
      </c>
      <c r="D4318" s="112">
        <f t="shared" si="70"/>
        <v>-0.76593663088475794</v>
      </c>
      <c r="E4318" s="112">
        <v>-1.7685982837005168E-3</v>
      </c>
    </row>
    <row r="4319" spans="2:5" x14ac:dyDescent="0.35">
      <c r="B4319" s="45" t="s">
        <v>6294</v>
      </c>
      <c r="C4319" s="146">
        <v>1500.131591796875</v>
      </c>
      <c r="D4319" s="112">
        <f t="shared" si="70"/>
        <v>1.4008527280881087</v>
      </c>
      <c r="E4319" s="112">
        <v>-1.7817380259444353E-3</v>
      </c>
    </row>
    <row r="4320" spans="2:5" x14ac:dyDescent="0.35">
      <c r="B4320" s="45" t="s">
        <v>5182</v>
      </c>
      <c r="C4320" s="146">
        <v>624.83282470703125</v>
      </c>
      <c r="D4320" s="112">
        <f t="shared" si="70"/>
        <v>-0.48064088407207772</v>
      </c>
      <c r="E4320" s="112">
        <v>-1.7857604278648442E-3</v>
      </c>
    </row>
    <row r="4321" spans="2:5" x14ac:dyDescent="0.35">
      <c r="B4321" s="45" t="s">
        <v>6007</v>
      </c>
      <c r="C4321" s="146">
        <v>1203.084350585938</v>
      </c>
      <c r="D4321" s="112">
        <f t="shared" si="70"/>
        <v>9.1056342852609315</v>
      </c>
      <c r="E4321" s="112">
        <v>-1.7904772901172355E-3</v>
      </c>
    </row>
    <row r="4322" spans="2:5" x14ac:dyDescent="0.35">
      <c r="B4322" s="45" t="s">
        <v>2468</v>
      </c>
      <c r="C4322" s="146">
        <v>119.0508499145508</v>
      </c>
      <c r="D4322" s="112">
        <f t="shared" si="70"/>
        <v>-0.14547267185304338</v>
      </c>
      <c r="E4322" s="112">
        <v>-1.7925756712644373E-3</v>
      </c>
    </row>
    <row r="4323" spans="2:5" x14ac:dyDescent="0.35">
      <c r="B4323" s="45" t="s">
        <v>1491</v>
      </c>
      <c r="C4323" s="146">
        <v>139.3177795410156</v>
      </c>
      <c r="D4323" s="112">
        <f t="shared" si="70"/>
        <v>-0.92485494318416006</v>
      </c>
      <c r="E4323" s="112">
        <v>-1.7992110234994936E-3</v>
      </c>
    </row>
    <row r="4324" spans="2:5" x14ac:dyDescent="0.35">
      <c r="B4324" s="45" t="s">
        <v>6494</v>
      </c>
      <c r="C4324" s="146">
        <v>1853.984619140625</v>
      </c>
      <c r="D4324" s="112">
        <f t="shared" si="70"/>
        <v>9.1737346712902674</v>
      </c>
      <c r="E4324" s="112">
        <v>-1.8002353299483669E-3</v>
      </c>
    </row>
    <row r="4325" spans="2:5" x14ac:dyDescent="0.35">
      <c r="B4325" s="45" t="s">
        <v>3104</v>
      </c>
      <c r="C4325" s="146">
        <v>182.2324523925781</v>
      </c>
      <c r="D4325" s="112">
        <f t="shared" si="70"/>
        <v>-0.90648007660267027</v>
      </c>
      <c r="E4325" s="112">
        <v>-1.8046905572525378E-3</v>
      </c>
    </row>
    <row r="4326" spans="2:5" x14ac:dyDescent="0.35">
      <c r="B4326" s="45" t="s">
        <v>6505</v>
      </c>
      <c r="C4326" s="146">
        <v>1948.594970703125</v>
      </c>
      <c r="D4326" s="112">
        <f t="shared" si="70"/>
        <v>14.98950052625081</v>
      </c>
      <c r="E4326" s="112">
        <v>-1.8054919898452546E-3</v>
      </c>
    </row>
    <row r="4327" spans="2:5" x14ac:dyDescent="0.35">
      <c r="B4327" s="45" t="s">
        <v>1475</v>
      </c>
      <c r="C4327" s="146">
        <v>121.8671569824219</v>
      </c>
      <c r="D4327" s="112">
        <f t="shared" si="70"/>
        <v>0.48895303302913684</v>
      </c>
      <c r="E4327" s="112">
        <v>-1.8086758072185616E-3</v>
      </c>
    </row>
    <row r="4328" spans="2:5" x14ac:dyDescent="0.35">
      <c r="B4328" s="45" t="s">
        <v>2349</v>
      </c>
      <c r="C4328" s="146">
        <v>81.847549438476563</v>
      </c>
      <c r="D4328" s="112">
        <f t="shared" si="70"/>
        <v>-0.96715862996661373</v>
      </c>
      <c r="E4328" s="112">
        <v>-1.8168033936986716E-3</v>
      </c>
    </row>
    <row r="4329" spans="2:5" x14ac:dyDescent="0.35">
      <c r="B4329" s="45" t="s">
        <v>7920</v>
      </c>
      <c r="C4329" s="146">
        <v>2492.208740234375</v>
      </c>
      <c r="D4329" s="112">
        <f t="shared" si="70"/>
        <v>28.178986585173149</v>
      </c>
      <c r="E4329" s="112">
        <v>-1.8279456654053704E-3</v>
      </c>
    </row>
    <row r="4330" spans="2:5" x14ac:dyDescent="0.35">
      <c r="B4330" s="45" t="s">
        <v>1008</v>
      </c>
      <c r="C4330" s="146">
        <v>85.411079406738281</v>
      </c>
      <c r="D4330" s="112">
        <f t="shared" si="70"/>
        <v>-0.62526174770005472</v>
      </c>
      <c r="E4330" s="112">
        <v>-1.8296073807003706E-3</v>
      </c>
    </row>
    <row r="4331" spans="2:5" x14ac:dyDescent="0.35">
      <c r="B4331" s="45" t="s">
        <v>4237</v>
      </c>
      <c r="C4331" s="146">
        <v>227.9219665527344</v>
      </c>
      <c r="D4331" s="112">
        <f t="shared" si="70"/>
        <v>-0.911378005261682</v>
      </c>
      <c r="E4331" s="112">
        <v>-1.8360701309824657E-3</v>
      </c>
    </row>
    <row r="4332" spans="2:5" x14ac:dyDescent="0.35">
      <c r="B4332" s="45" t="s">
        <v>7211</v>
      </c>
      <c r="C4332" s="146">
        <v>2571.84423828125</v>
      </c>
      <c r="D4332" s="112">
        <f t="shared" si="70"/>
        <v>10.415203056093512</v>
      </c>
      <c r="E4332" s="112">
        <v>-1.8367091296685946E-3</v>
      </c>
    </row>
    <row r="4333" spans="2:5" x14ac:dyDescent="0.35">
      <c r="B4333" s="45" t="s">
        <v>4214</v>
      </c>
      <c r="C4333" s="146">
        <v>225.29991149902341</v>
      </c>
      <c r="D4333" s="112">
        <f t="shared" si="70"/>
        <v>0.66681454945364094</v>
      </c>
      <c r="E4333" s="112">
        <v>-1.838977673622599E-3</v>
      </c>
    </row>
    <row r="4334" spans="2:5" x14ac:dyDescent="0.35">
      <c r="B4334" s="45" t="s">
        <v>1641</v>
      </c>
      <c r="C4334" s="146">
        <v>135.16795349121091</v>
      </c>
      <c r="D4334" s="112">
        <f t="shared" si="70"/>
        <v>-0.25301137866647411</v>
      </c>
      <c r="E4334" s="112">
        <v>-1.8465861874498917E-3</v>
      </c>
    </row>
    <row r="4335" spans="2:5" x14ac:dyDescent="0.35">
      <c r="B4335" s="45" t="s">
        <v>4058</v>
      </c>
      <c r="C4335" s="146">
        <v>180.95048522949219</v>
      </c>
      <c r="D4335" s="112">
        <f t="shared" si="70"/>
        <v>-0.9250158267147357</v>
      </c>
      <c r="E4335" s="112">
        <v>-1.8486231574582732E-3</v>
      </c>
    </row>
    <row r="4336" spans="2:5" x14ac:dyDescent="0.35">
      <c r="B4336" s="45" t="s">
        <v>7448</v>
      </c>
      <c r="C4336" s="146">
        <v>2413.182373046875</v>
      </c>
      <c r="D4336" s="112">
        <f t="shared" si="70"/>
        <v>4.0633077063995664</v>
      </c>
      <c r="E4336" s="112">
        <v>-1.8487881541029757E-3</v>
      </c>
    </row>
    <row r="4337" spans="2:5" x14ac:dyDescent="0.35">
      <c r="B4337" s="45" t="s">
        <v>4871</v>
      </c>
      <c r="C4337" s="146">
        <v>476.60195922851563</v>
      </c>
      <c r="D4337" s="112">
        <f t="shared" si="70"/>
        <v>2.4449195448697485</v>
      </c>
      <c r="E4337" s="112">
        <v>-1.8495826982496489E-3</v>
      </c>
    </row>
    <row r="4338" spans="2:5" x14ac:dyDescent="0.35">
      <c r="B4338" s="45" t="s">
        <v>1418</v>
      </c>
      <c r="C4338" s="146">
        <v>138.34922790527341</v>
      </c>
      <c r="D4338" s="112">
        <f t="shared" si="70"/>
        <v>7.2711150127539328E-2</v>
      </c>
      <c r="E4338" s="112">
        <v>-1.8513438177866685E-3</v>
      </c>
    </row>
    <row r="4339" spans="2:5" x14ac:dyDescent="0.35">
      <c r="B4339" s="45" t="s">
        <v>3394</v>
      </c>
      <c r="C4339" s="146">
        <v>128.9715576171875</v>
      </c>
      <c r="D4339" s="112">
        <f t="shared" si="70"/>
        <v>-0.42213744633139172</v>
      </c>
      <c r="E4339" s="112">
        <v>-1.852392888682106E-3</v>
      </c>
    </row>
    <row r="4340" spans="2:5" x14ac:dyDescent="0.35">
      <c r="B4340" s="45" t="s">
        <v>4209</v>
      </c>
      <c r="C4340" s="146">
        <v>223.187255859375</v>
      </c>
      <c r="D4340" s="112">
        <f t="shared" si="70"/>
        <v>0.82038535895821851</v>
      </c>
      <c r="E4340" s="112">
        <v>-1.8561484918793504E-3</v>
      </c>
    </row>
    <row r="4341" spans="2:5" x14ac:dyDescent="0.35">
      <c r="B4341" s="45" t="s">
        <v>2006</v>
      </c>
      <c r="C4341" s="146">
        <v>122.6044006347656</v>
      </c>
      <c r="D4341" s="112">
        <f t="shared" si="70"/>
        <v>-0.94270706055335252</v>
      </c>
      <c r="E4341" s="112">
        <v>-1.8591378251443811E-3</v>
      </c>
    </row>
    <row r="4342" spans="2:5" x14ac:dyDescent="0.35">
      <c r="B4342" s="45" t="s">
        <v>7551</v>
      </c>
      <c r="C4342" s="146">
        <v>2139.95654296875</v>
      </c>
      <c r="D4342" s="112">
        <f t="shared" si="70"/>
        <v>2.1319909827082819</v>
      </c>
      <c r="E4342" s="112">
        <v>-1.860594668329841E-3</v>
      </c>
    </row>
    <row r="4343" spans="2:5" x14ac:dyDescent="0.35">
      <c r="B4343" s="45" t="s">
        <v>5527</v>
      </c>
      <c r="C4343" s="146">
        <v>683.257568359375</v>
      </c>
      <c r="D4343" s="112">
        <f t="shared" si="70"/>
        <v>-0.71738796972907293</v>
      </c>
      <c r="E4343" s="112">
        <v>-1.8641334115710017E-3</v>
      </c>
    </row>
    <row r="4344" spans="2:5" x14ac:dyDescent="0.35">
      <c r="B4344" s="45" t="s">
        <v>7447</v>
      </c>
      <c r="C4344" s="146">
        <v>2417.652099609375</v>
      </c>
      <c r="D4344" s="112">
        <f t="shared" si="70"/>
        <v>18.768050561953714</v>
      </c>
      <c r="E4344" s="112">
        <v>-1.8650956481403927E-3</v>
      </c>
    </row>
    <row r="4345" spans="2:5" x14ac:dyDescent="0.35">
      <c r="B4345" s="45" t="s">
        <v>3012</v>
      </c>
      <c r="C4345" s="146">
        <v>122.3009872436523</v>
      </c>
      <c r="D4345" s="112">
        <f t="shared" si="70"/>
        <v>2.5647923761261135</v>
      </c>
      <c r="E4345" s="112">
        <v>-1.8824482574232501E-3</v>
      </c>
    </row>
    <row r="4346" spans="2:5" x14ac:dyDescent="0.35">
      <c r="B4346" s="45" t="s">
        <v>448</v>
      </c>
      <c r="C4346" s="146">
        <v>34.308025360107422</v>
      </c>
      <c r="D4346" s="112">
        <f t="shared" si="70"/>
        <v>-0.22487792463125297</v>
      </c>
      <c r="E4346" s="112">
        <v>-1.8844423964911351E-3</v>
      </c>
    </row>
    <row r="4347" spans="2:5" x14ac:dyDescent="0.35">
      <c r="B4347" s="45" t="s">
        <v>617</v>
      </c>
      <c r="C4347" s="146">
        <v>44.261447906494141</v>
      </c>
      <c r="D4347" s="112">
        <f t="shared" si="70"/>
        <v>-0.74044020731007831</v>
      </c>
      <c r="E4347" s="112">
        <v>-1.8869128849266278E-3</v>
      </c>
    </row>
    <row r="4348" spans="2:5" x14ac:dyDescent="0.35">
      <c r="B4348" s="45" t="s">
        <v>3744</v>
      </c>
      <c r="C4348" s="146">
        <v>170.5250549316406</v>
      </c>
      <c r="D4348" s="112">
        <f t="shared" si="70"/>
        <v>-0.19316014184979874</v>
      </c>
      <c r="E4348" s="112">
        <v>-1.9106141928458258E-3</v>
      </c>
    </row>
    <row r="4349" spans="2:5" x14ac:dyDescent="0.35">
      <c r="B4349" s="45" t="s">
        <v>3961</v>
      </c>
      <c r="C4349" s="146">
        <v>211.34931945800781</v>
      </c>
      <c r="D4349" s="112">
        <f t="shared" si="70"/>
        <v>1.5433649952014628</v>
      </c>
      <c r="E4349" s="112">
        <v>-1.9133072638733333E-3</v>
      </c>
    </row>
    <row r="4350" spans="2:5" x14ac:dyDescent="0.35">
      <c r="B4350" s="45" t="s">
        <v>2877</v>
      </c>
      <c r="C4350" s="146">
        <v>83.098304748535156</v>
      </c>
      <c r="D4350" s="112">
        <f t="shared" si="70"/>
        <v>-0.91288250204647148</v>
      </c>
      <c r="E4350" s="112">
        <v>-1.9161950785739866E-3</v>
      </c>
    </row>
    <row r="4351" spans="2:5" x14ac:dyDescent="0.35">
      <c r="B4351" s="45" t="s">
        <v>5862</v>
      </c>
      <c r="C4351" s="146">
        <v>953.86468505859375</v>
      </c>
      <c r="D4351" s="112">
        <f t="shared" si="70"/>
        <v>-0.33181470697638621</v>
      </c>
      <c r="E4351" s="112">
        <v>-1.9230142870554335E-3</v>
      </c>
    </row>
    <row r="4352" spans="2:5" x14ac:dyDescent="0.35">
      <c r="B4352" s="45" t="s">
        <v>6160</v>
      </c>
      <c r="C4352" s="146">
        <v>1427.545166015625</v>
      </c>
      <c r="D4352" s="112">
        <f t="shared" si="70"/>
        <v>-0.34893038065452303</v>
      </c>
      <c r="E4352" s="112">
        <v>-1.9232763377264954E-3</v>
      </c>
    </row>
    <row r="4353" spans="2:5" x14ac:dyDescent="0.35">
      <c r="B4353" s="45" t="s">
        <v>6727</v>
      </c>
      <c r="C4353" s="146">
        <v>2192.615234375</v>
      </c>
      <c r="D4353" s="112">
        <f t="shared" si="70"/>
        <v>10.685043396292087</v>
      </c>
      <c r="E4353" s="112">
        <v>-1.9255904379048483E-3</v>
      </c>
    </row>
    <row r="4354" spans="2:5" x14ac:dyDescent="0.35">
      <c r="B4354" s="45" t="s">
        <v>3801</v>
      </c>
      <c r="C4354" s="146">
        <v>187.64288330078119</v>
      </c>
      <c r="D4354" s="112">
        <f t="shared" si="70"/>
        <v>-0.91462461435378173</v>
      </c>
      <c r="E4354" s="112">
        <v>-1.9289625278721349E-3</v>
      </c>
    </row>
    <row r="4355" spans="2:5" x14ac:dyDescent="0.35">
      <c r="B4355" s="45" t="s">
        <v>6813</v>
      </c>
      <c r="C4355" s="146">
        <v>2197.85693359375</v>
      </c>
      <c r="D4355" s="112">
        <f t="shared" si="70"/>
        <v>5.7313649570628872E-2</v>
      </c>
      <c r="E4355" s="112">
        <v>-1.9415882708689143E-3</v>
      </c>
    </row>
    <row r="4356" spans="2:5" x14ac:dyDescent="0.35">
      <c r="B4356" s="45" t="s">
        <v>7058</v>
      </c>
      <c r="C4356" s="146">
        <v>2078.718017578125</v>
      </c>
      <c r="D4356" s="112">
        <f t="shared" si="70"/>
        <v>18.788533486938139</v>
      </c>
      <c r="E4356" s="112">
        <v>-1.9463059162940759E-3</v>
      </c>
    </row>
    <row r="4357" spans="2:5" x14ac:dyDescent="0.35">
      <c r="B4357" s="45" t="s">
        <v>2271</v>
      </c>
      <c r="C4357" s="146">
        <v>105.0465927124023</v>
      </c>
      <c r="D4357" s="112">
        <f t="shared" si="70"/>
        <v>-0.85105246758016728</v>
      </c>
      <c r="E4357" s="112">
        <v>-1.9472249344536766E-3</v>
      </c>
    </row>
    <row r="4358" spans="2:5" x14ac:dyDescent="0.35">
      <c r="B4358" s="45" t="s">
        <v>5339</v>
      </c>
      <c r="C4358" s="146">
        <v>705.259033203125</v>
      </c>
      <c r="D4358" s="112">
        <f t="shared" si="70"/>
        <v>-4.4637360409549652E-2</v>
      </c>
      <c r="E4358" s="112">
        <v>-1.9493790257389032E-3</v>
      </c>
    </row>
    <row r="4359" spans="2:5" x14ac:dyDescent="0.35">
      <c r="B4359" s="45" t="s">
        <v>5557</v>
      </c>
      <c r="C4359" s="146">
        <v>738.2108154296875</v>
      </c>
      <c r="D4359" s="112">
        <f t="shared" si="70"/>
        <v>-0.36700716654355581</v>
      </c>
      <c r="E4359" s="112">
        <v>-1.955186020758276E-3</v>
      </c>
    </row>
    <row r="4360" spans="2:5" x14ac:dyDescent="0.35">
      <c r="B4360" s="45" t="s">
        <v>5976</v>
      </c>
      <c r="C4360" s="146">
        <v>1166.223022460938</v>
      </c>
      <c r="D4360" s="112">
        <f t="shared" si="70"/>
        <v>-0.37299644098312018</v>
      </c>
      <c r="E4360" s="112">
        <v>-1.9597890155497134E-3</v>
      </c>
    </row>
    <row r="4361" spans="2:5" x14ac:dyDescent="0.35">
      <c r="B4361" s="45" t="s">
        <v>6454</v>
      </c>
      <c r="C4361" s="146">
        <v>1859.994262695312</v>
      </c>
      <c r="D4361" s="112">
        <f t="shared" ref="D4361:D4424" si="71">(C4361-C4362)/C4362</f>
        <v>-0.19782789660816094</v>
      </c>
      <c r="E4361" s="112">
        <v>-1.9635750217908777E-3</v>
      </c>
    </row>
    <row r="4362" spans="2:5" x14ac:dyDescent="0.35">
      <c r="B4362" s="45" t="s">
        <v>7787</v>
      </c>
      <c r="C4362" s="146">
        <v>2318.697265625</v>
      </c>
      <c r="D4362" s="112">
        <f t="shared" si="71"/>
        <v>25.730393528759361</v>
      </c>
      <c r="E4362" s="112">
        <v>-1.9651989237170538E-3</v>
      </c>
    </row>
    <row r="4363" spans="2:5" x14ac:dyDescent="0.35">
      <c r="B4363" s="45" t="s">
        <v>1062</v>
      </c>
      <c r="C4363" s="146">
        <v>86.743850708007813</v>
      </c>
      <c r="D4363" s="112">
        <f t="shared" si="71"/>
        <v>-1.2517828577801038E-2</v>
      </c>
      <c r="E4363" s="112">
        <v>-1.9676783204088865E-3</v>
      </c>
    </row>
    <row r="4364" spans="2:5" x14ac:dyDescent="0.35">
      <c r="B4364" s="45" t="s">
        <v>1118</v>
      </c>
      <c r="C4364" s="146">
        <v>87.843460083007813</v>
      </c>
      <c r="D4364" s="112">
        <f t="shared" si="71"/>
        <v>-0.88748948947211748</v>
      </c>
      <c r="E4364" s="112">
        <v>-1.9742395372499021E-3</v>
      </c>
    </row>
    <row r="4365" spans="2:5" x14ac:dyDescent="0.35">
      <c r="B4365" s="45" t="s">
        <v>5798</v>
      </c>
      <c r="C4365" s="146">
        <v>780.7578125</v>
      </c>
      <c r="D4365" s="112">
        <f t="shared" si="71"/>
        <v>0.12602394133238032</v>
      </c>
      <c r="E4365" s="112">
        <v>-1.9954729127249567E-3</v>
      </c>
    </row>
    <row r="4366" spans="2:5" x14ac:dyDescent="0.35">
      <c r="B4366" s="45" t="s">
        <v>5440</v>
      </c>
      <c r="C4366" s="146">
        <v>693.3758544921875</v>
      </c>
      <c r="D4366" s="112">
        <f t="shared" si="71"/>
        <v>-0.69828008864830249</v>
      </c>
      <c r="E4366" s="112">
        <v>-2.0035006355048493E-3</v>
      </c>
    </row>
    <row r="4367" spans="2:5" x14ac:dyDescent="0.35">
      <c r="B4367" s="45" t="s">
        <v>7731</v>
      </c>
      <c r="C4367" s="146">
        <v>2298.077880859375</v>
      </c>
      <c r="D4367" s="112">
        <f t="shared" si="71"/>
        <v>4.9254831564478622E-2</v>
      </c>
      <c r="E4367" s="112">
        <v>-2.0040651712409118E-3</v>
      </c>
    </row>
    <row r="4368" spans="2:5" x14ac:dyDescent="0.35">
      <c r="B4368" s="45" t="s">
        <v>8012</v>
      </c>
      <c r="C4368" s="146">
        <v>2190.199951171875</v>
      </c>
      <c r="D4368" s="112">
        <f t="shared" si="71"/>
        <v>23.07652451978019</v>
      </c>
      <c r="E4368" s="112">
        <v>-2.0049878285680338E-3</v>
      </c>
    </row>
    <row r="4369" spans="2:5" x14ac:dyDescent="0.35">
      <c r="B4369" s="45" t="s">
        <v>1135</v>
      </c>
      <c r="C4369" s="146">
        <v>90.968276977539063</v>
      </c>
      <c r="D4369" s="112">
        <f t="shared" si="71"/>
        <v>5.0766850269393864E-2</v>
      </c>
      <c r="E4369" s="112">
        <v>-2.0077203531050029E-3</v>
      </c>
    </row>
    <row r="4370" spans="2:5" x14ac:dyDescent="0.35">
      <c r="B4370" s="45" t="s">
        <v>1195</v>
      </c>
      <c r="C4370" s="146">
        <v>86.573226928710938</v>
      </c>
      <c r="D4370" s="112">
        <f t="shared" si="71"/>
        <v>-0.45618512580851028</v>
      </c>
      <c r="E4370" s="112">
        <v>-2.0152608915906789E-3</v>
      </c>
    </row>
    <row r="4371" spans="2:5" x14ac:dyDescent="0.35">
      <c r="B4371" s="45" t="s">
        <v>3581</v>
      </c>
      <c r="C4371" s="146">
        <v>159.1961364746094</v>
      </c>
      <c r="D4371" s="112">
        <f t="shared" si="71"/>
        <v>-0.92543674458903369</v>
      </c>
      <c r="E4371" s="112">
        <v>-2.0156588531827068E-3</v>
      </c>
    </row>
    <row r="4372" spans="2:5" x14ac:dyDescent="0.35">
      <c r="B4372" s="45" t="s">
        <v>6828</v>
      </c>
      <c r="C4372" s="146">
        <v>2135.048095703125</v>
      </c>
      <c r="D4372" s="112">
        <f t="shared" si="71"/>
        <v>2.0797528987279565</v>
      </c>
      <c r="E4372" s="112">
        <v>-2.0202308378771314E-3</v>
      </c>
    </row>
    <row r="4373" spans="2:5" x14ac:dyDescent="0.35">
      <c r="B4373" s="45" t="s">
        <v>5477</v>
      </c>
      <c r="C4373" s="146">
        <v>693.2530517578125</v>
      </c>
      <c r="D4373" s="112">
        <f t="shared" si="71"/>
        <v>-4.7762136753777655E-2</v>
      </c>
      <c r="E4373" s="112">
        <v>-2.0203401172384197E-3</v>
      </c>
    </row>
    <row r="4374" spans="2:5" x14ac:dyDescent="0.35">
      <c r="B4374" s="45" t="s">
        <v>5701</v>
      </c>
      <c r="C4374" s="146">
        <v>728.02508544921875</v>
      </c>
      <c r="D4374" s="112">
        <f t="shared" si="71"/>
        <v>0.50402161218175545</v>
      </c>
      <c r="E4374" s="112">
        <v>-2.021064214638425E-3</v>
      </c>
    </row>
    <row r="4375" spans="2:5" x14ac:dyDescent="0.35">
      <c r="B4375" s="45" t="s">
        <v>5064</v>
      </c>
      <c r="C4375" s="146">
        <v>484.05227661132813</v>
      </c>
      <c r="D4375" s="112">
        <f t="shared" si="71"/>
        <v>0.96585519629178307</v>
      </c>
      <c r="E4375" s="112">
        <v>-2.0243997583933157E-3</v>
      </c>
    </row>
    <row r="4376" spans="2:5" x14ac:dyDescent="0.35">
      <c r="B4376" s="45" t="s">
        <v>4430</v>
      </c>
      <c r="C4376" s="146">
        <v>246.22987365722659</v>
      </c>
      <c r="D4376" s="112">
        <f t="shared" si="71"/>
        <v>-0.4848427723633027</v>
      </c>
      <c r="E4376" s="112">
        <v>-2.0292233644178376E-3</v>
      </c>
    </row>
    <row r="4377" spans="2:5" x14ac:dyDescent="0.35">
      <c r="B4377" s="45" t="s">
        <v>4917</v>
      </c>
      <c r="C4377" s="146">
        <v>477.9703369140625</v>
      </c>
      <c r="D4377" s="112">
        <f t="shared" si="71"/>
        <v>2.5697358151092087</v>
      </c>
      <c r="E4377" s="112">
        <v>-2.0319203090144967E-3</v>
      </c>
    </row>
    <row r="4378" spans="2:5" x14ac:dyDescent="0.35">
      <c r="B4378" s="45" t="s">
        <v>3383</v>
      </c>
      <c r="C4378" s="146">
        <v>133.89515686035159</v>
      </c>
      <c r="D4378" s="112">
        <f t="shared" si="71"/>
        <v>-0.34726610894503129</v>
      </c>
      <c r="E4378" s="112">
        <v>-2.0391491618844625E-3</v>
      </c>
    </row>
    <row r="4379" spans="2:5" x14ac:dyDescent="0.35">
      <c r="B4379" s="45" t="s">
        <v>4323</v>
      </c>
      <c r="C4379" s="146">
        <v>205.12977600097659</v>
      </c>
      <c r="D4379" s="112">
        <f t="shared" si="71"/>
        <v>-0.73853186902406931</v>
      </c>
      <c r="E4379" s="112">
        <v>-2.0394395071194633E-3</v>
      </c>
    </row>
    <row r="4380" spans="2:5" x14ac:dyDescent="0.35">
      <c r="B4380" s="45" t="s">
        <v>5817</v>
      </c>
      <c r="C4380" s="146">
        <v>784.53070068359375</v>
      </c>
      <c r="D4380" s="112">
        <f t="shared" si="71"/>
        <v>-0.65590931913270123</v>
      </c>
      <c r="E4380" s="112">
        <v>-2.0409876088108118E-3</v>
      </c>
    </row>
    <row r="4381" spans="2:5" x14ac:dyDescent="0.35">
      <c r="B4381" s="45" t="s">
        <v>7717</v>
      </c>
      <c r="C4381" s="146">
        <v>2280.011474609375</v>
      </c>
      <c r="D4381" s="112">
        <f t="shared" si="71"/>
        <v>0.29632114813392285</v>
      </c>
      <c r="E4381" s="112">
        <v>-2.0414550881483508E-3</v>
      </c>
    </row>
    <row r="4382" spans="2:5" x14ac:dyDescent="0.35">
      <c r="B4382" s="45" t="s">
        <v>6474</v>
      </c>
      <c r="C4382" s="146">
        <v>1758.832275390625</v>
      </c>
      <c r="D4382" s="112">
        <f t="shared" si="71"/>
        <v>-0.24859997296528291</v>
      </c>
      <c r="E4382" s="112">
        <v>-2.050774060025207E-3</v>
      </c>
    </row>
    <row r="4383" spans="2:5" x14ac:dyDescent="0.35">
      <c r="B4383" s="45" t="s">
        <v>7737</v>
      </c>
      <c r="C4383" s="146">
        <v>2340.740234375</v>
      </c>
      <c r="D4383" s="112">
        <f t="shared" si="71"/>
        <v>17.742701534796904</v>
      </c>
      <c r="E4383" s="112">
        <v>-2.0512358261290616E-3</v>
      </c>
    </row>
    <row r="4384" spans="2:5" x14ac:dyDescent="0.35">
      <c r="B4384" s="45" t="s">
        <v>2023</v>
      </c>
      <c r="C4384" s="146">
        <v>124.8880920410156</v>
      </c>
      <c r="D4384" s="112">
        <f t="shared" si="71"/>
        <v>-0.83214825369637546</v>
      </c>
      <c r="E4384" s="112">
        <v>-2.0529163983722342E-3</v>
      </c>
    </row>
    <row r="4385" spans="2:5" x14ac:dyDescent="0.35">
      <c r="B4385" s="45" t="s">
        <v>5604</v>
      </c>
      <c r="C4385" s="146">
        <v>744.0380859375</v>
      </c>
      <c r="D4385" s="112">
        <f t="shared" si="71"/>
        <v>-0.5091867441865523</v>
      </c>
      <c r="E4385" s="112">
        <v>-2.0534728118693415E-3</v>
      </c>
    </row>
    <row r="4386" spans="2:5" x14ac:dyDescent="0.35">
      <c r="B4386" s="45" t="s">
        <v>6323</v>
      </c>
      <c r="C4386" s="146">
        <v>1515.929077148438</v>
      </c>
      <c r="D4386" s="112">
        <f t="shared" si="71"/>
        <v>35.240436141861572</v>
      </c>
      <c r="E4386" s="112">
        <v>-2.0562389550886E-3</v>
      </c>
    </row>
    <row r="4387" spans="2:5" x14ac:dyDescent="0.35">
      <c r="B4387" s="45" t="s">
        <v>541</v>
      </c>
      <c r="C4387" s="146">
        <v>41.829769134521477</v>
      </c>
      <c r="D4387" s="112">
        <f t="shared" si="71"/>
        <v>-0.78786420753149167</v>
      </c>
      <c r="E4387" s="112">
        <v>-2.0601452849731312E-3</v>
      </c>
    </row>
    <row r="4388" spans="2:5" x14ac:dyDescent="0.35">
      <c r="B4388" s="45" t="s">
        <v>4020</v>
      </c>
      <c r="C4388" s="146">
        <v>197.1839294433594</v>
      </c>
      <c r="D4388" s="112">
        <f t="shared" si="71"/>
        <v>-0.92592272896700467</v>
      </c>
      <c r="E4388" s="112">
        <v>-2.0729003283450021E-3</v>
      </c>
    </row>
    <row r="4389" spans="2:5" x14ac:dyDescent="0.35">
      <c r="B4389" s="45" t="s">
        <v>7624</v>
      </c>
      <c r="C4389" s="146">
        <v>2661.8681640625</v>
      </c>
      <c r="D4389" s="112">
        <f t="shared" si="71"/>
        <v>9.5671744623446284E-2</v>
      </c>
      <c r="E4389" s="112">
        <v>-2.0740143031934329E-3</v>
      </c>
    </row>
    <row r="4390" spans="2:5" x14ac:dyDescent="0.35">
      <c r="B4390" s="45" t="s">
        <v>7372</v>
      </c>
      <c r="C4390" s="146">
        <v>2429.439453125</v>
      </c>
      <c r="D4390" s="112">
        <f t="shared" si="71"/>
        <v>5.5497894887684383E-2</v>
      </c>
      <c r="E4390" s="112">
        <v>-2.0773791908480191E-3</v>
      </c>
    </row>
    <row r="4391" spans="2:5" x14ac:dyDescent="0.35">
      <c r="B4391" s="45" t="s">
        <v>7951</v>
      </c>
      <c r="C4391" s="146">
        <v>2301.699951171875</v>
      </c>
      <c r="D4391" s="112">
        <f t="shared" si="71"/>
        <v>20.173871744436074</v>
      </c>
      <c r="E4391" s="112">
        <v>-2.0810963919900283E-3</v>
      </c>
    </row>
    <row r="4392" spans="2:5" x14ac:dyDescent="0.35">
      <c r="B4392" s="45" t="s">
        <v>2932</v>
      </c>
      <c r="C4392" s="146">
        <v>108.70472717285161</v>
      </c>
      <c r="D4392" s="112">
        <f t="shared" si="71"/>
        <v>-0.75820845706469009</v>
      </c>
      <c r="E4392" s="112">
        <v>-2.0850381806419181E-3</v>
      </c>
    </row>
    <row r="4393" spans="2:5" x14ac:dyDescent="0.35">
      <c r="B4393" s="45" t="s">
        <v>4710</v>
      </c>
      <c r="C4393" s="146">
        <v>449.58035278320313</v>
      </c>
      <c r="D4393" s="112">
        <f t="shared" si="71"/>
        <v>-0.59119581832214096</v>
      </c>
      <c r="E4393" s="112">
        <v>-2.0897262756627362E-3</v>
      </c>
    </row>
    <row r="4394" spans="2:5" x14ac:dyDescent="0.35">
      <c r="B4394" s="45" t="s">
        <v>5921</v>
      </c>
      <c r="C4394" s="146">
        <v>1099.744995117188</v>
      </c>
      <c r="D4394" s="112">
        <f t="shared" si="71"/>
        <v>0.86982648020657782</v>
      </c>
      <c r="E4394" s="112">
        <v>-2.1040955761822485E-3</v>
      </c>
    </row>
    <row r="4395" spans="2:5" x14ac:dyDescent="0.35">
      <c r="B4395" s="45" t="s">
        <v>5164</v>
      </c>
      <c r="C4395" s="146">
        <v>588.15350341796875</v>
      </c>
      <c r="D4395" s="112">
        <f t="shared" si="71"/>
        <v>2.697199209516723</v>
      </c>
      <c r="E4395" s="112">
        <v>-2.1070445311595506E-3</v>
      </c>
    </row>
    <row r="4396" spans="2:5" x14ac:dyDescent="0.35">
      <c r="B4396" s="45" t="s">
        <v>3258</v>
      </c>
      <c r="C4396" s="146">
        <v>159.08082580566409</v>
      </c>
      <c r="D4396" s="112">
        <f t="shared" si="71"/>
        <v>-0.92690436958355138</v>
      </c>
      <c r="E4396" s="112">
        <v>-2.113690373409484E-3</v>
      </c>
    </row>
    <row r="4397" spans="2:5" x14ac:dyDescent="0.35">
      <c r="B4397" s="45" t="s">
        <v>7537</v>
      </c>
      <c r="C4397" s="146">
        <v>2176.33837890625</v>
      </c>
      <c r="D4397" s="112">
        <f t="shared" si="71"/>
        <v>0.24787948390882733</v>
      </c>
      <c r="E4397" s="112">
        <v>-2.115595777136946E-3</v>
      </c>
    </row>
    <row r="4398" spans="2:5" x14ac:dyDescent="0.35">
      <c r="B4398" s="45" t="s">
        <v>6421</v>
      </c>
      <c r="C4398" s="146">
        <v>1744.029296875</v>
      </c>
      <c r="D4398" s="112">
        <f t="shared" si="71"/>
        <v>10.76515254840244</v>
      </c>
      <c r="E4398" s="112">
        <v>-2.1344984780669145E-3</v>
      </c>
    </row>
    <row r="4399" spans="2:5" x14ac:dyDescent="0.35">
      <c r="B4399" s="45" t="s">
        <v>3516</v>
      </c>
      <c r="C4399" s="146">
        <v>148.23686218261719</v>
      </c>
      <c r="D4399" s="112">
        <f t="shared" si="71"/>
        <v>-0.280818829377184</v>
      </c>
      <c r="E4399" s="112">
        <v>-2.1356576037145159E-3</v>
      </c>
    </row>
    <row r="4400" spans="2:5" x14ac:dyDescent="0.35">
      <c r="B4400" s="45" t="s">
        <v>3973</v>
      </c>
      <c r="C4400" s="146">
        <v>206.11894226074219</v>
      </c>
      <c r="D4400" s="112">
        <f t="shared" si="71"/>
        <v>3.551118806249538</v>
      </c>
      <c r="E4400" s="112">
        <v>-2.1398845357662776E-3</v>
      </c>
    </row>
    <row r="4401" spans="2:5" x14ac:dyDescent="0.35">
      <c r="B4401" s="45" t="s">
        <v>604</v>
      </c>
      <c r="C4401" s="146">
        <v>45.289730072021477</v>
      </c>
      <c r="D4401" s="112">
        <f t="shared" si="71"/>
        <v>-0.67931943098119929</v>
      </c>
      <c r="E4401" s="112">
        <v>-2.1402943848223251E-3</v>
      </c>
    </row>
    <row r="4402" spans="2:5" x14ac:dyDescent="0.35">
      <c r="B4402" s="45" t="s">
        <v>1411</v>
      </c>
      <c r="C4402" s="146">
        <v>141.23004150390619</v>
      </c>
      <c r="D4402" s="112">
        <f t="shared" si="71"/>
        <v>-0.88108651543358751</v>
      </c>
      <c r="E4402" s="112">
        <v>-2.1444566641545264E-3</v>
      </c>
    </row>
    <row r="4403" spans="2:5" x14ac:dyDescent="0.35">
      <c r="B4403" s="45" t="s">
        <v>6051</v>
      </c>
      <c r="C4403" s="146">
        <v>1187.670532226562</v>
      </c>
      <c r="D4403" s="112">
        <f t="shared" si="71"/>
        <v>-0.50694515603137724</v>
      </c>
      <c r="E4403" s="112">
        <v>-2.1458782891232006E-3</v>
      </c>
    </row>
    <row r="4404" spans="2:5" x14ac:dyDescent="0.35">
      <c r="B4404" s="45" t="s">
        <v>7929</v>
      </c>
      <c r="C4404" s="146">
        <v>2408.800048828125</v>
      </c>
      <c r="D4404" s="112">
        <f t="shared" si="71"/>
        <v>57.380564900127979</v>
      </c>
      <c r="E4404" s="112">
        <v>-2.1540808499896438E-3</v>
      </c>
    </row>
    <row r="4405" spans="2:5" x14ac:dyDescent="0.35">
      <c r="B4405" s="45" t="s">
        <v>539</v>
      </c>
      <c r="C4405" s="146">
        <v>41.260307312011719</v>
      </c>
      <c r="D4405" s="112">
        <f t="shared" si="71"/>
        <v>-0.44912073367028066</v>
      </c>
      <c r="E4405" s="112">
        <v>-2.1546202743540589E-3</v>
      </c>
    </row>
    <row r="4406" spans="2:5" x14ac:dyDescent="0.35">
      <c r="B4406" s="45" t="s">
        <v>873</v>
      </c>
      <c r="C4406" s="146">
        <v>74.899002075195313</v>
      </c>
      <c r="D4406" s="112">
        <f t="shared" si="71"/>
        <v>-0.96227779579130279</v>
      </c>
      <c r="E4406" s="112">
        <v>-2.1576701065926436E-3</v>
      </c>
    </row>
    <row r="4407" spans="2:5" x14ac:dyDescent="0.35">
      <c r="B4407" s="45" t="s">
        <v>6679</v>
      </c>
      <c r="C4407" s="146">
        <v>1985.54150390625</v>
      </c>
      <c r="D4407" s="112">
        <f t="shared" si="71"/>
        <v>9.7772925272317774</v>
      </c>
      <c r="E4407" s="112">
        <v>-2.1581847592648576E-3</v>
      </c>
    </row>
    <row r="4408" spans="2:5" x14ac:dyDescent="0.35">
      <c r="B4408" s="45" t="s">
        <v>3781</v>
      </c>
      <c r="C4408" s="146">
        <v>184.2337951660156</v>
      </c>
      <c r="D4408" s="112">
        <f t="shared" si="71"/>
        <v>0.72842393272315231</v>
      </c>
      <c r="E4408" s="112">
        <v>-2.1604801551858024E-3</v>
      </c>
    </row>
    <row r="4409" spans="2:5" x14ac:dyDescent="0.35">
      <c r="B4409" s="45" t="s">
        <v>2144</v>
      </c>
      <c r="C4409" s="146">
        <v>106.5906295776367</v>
      </c>
      <c r="D4409" s="112">
        <f t="shared" si="71"/>
        <v>-0.64970225167656437</v>
      </c>
      <c r="E4409" s="112">
        <v>-2.1616544105540775E-3</v>
      </c>
    </row>
    <row r="4410" spans="2:5" x14ac:dyDescent="0.35">
      <c r="B4410" s="45" t="s">
        <v>4526</v>
      </c>
      <c r="C4410" s="146">
        <v>304.28579711914063</v>
      </c>
      <c r="D4410" s="112">
        <f t="shared" si="71"/>
        <v>-0.51942618037000021</v>
      </c>
      <c r="E4410" s="112">
        <v>-2.1672269372618024E-3</v>
      </c>
    </row>
    <row r="4411" spans="2:5" x14ac:dyDescent="0.35">
      <c r="B4411" s="45" t="s">
        <v>5250</v>
      </c>
      <c r="C4411" s="146">
        <v>633.17181396484375</v>
      </c>
      <c r="D4411" s="112">
        <f t="shared" si="71"/>
        <v>2.4599419968125091</v>
      </c>
      <c r="E4411" s="112">
        <v>-2.1706439522552593E-3</v>
      </c>
    </row>
    <row r="4412" spans="2:5" x14ac:dyDescent="0.35">
      <c r="B4412" s="45" t="s">
        <v>3772</v>
      </c>
      <c r="C4412" s="146">
        <v>183.0007019042969</v>
      </c>
      <c r="D4412" s="112">
        <f t="shared" si="71"/>
        <v>-0.39619832224253043</v>
      </c>
      <c r="E4412" s="112">
        <v>-2.1753382898142101E-3</v>
      </c>
    </row>
    <row r="4413" spans="2:5" x14ac:dyDescent="0.35">
      <c r="B4413" s="45" t="s">
        <v>4483</v>
      </c>
      <c r="C4413" s="146">
        <v>303.080810546875</v>
      </c>
      <c r="D4413" s="112">
        <f t="shared" si="71"/>
        <v>0.82445710960095941</v>
      </c>
      <c r="E4413" s="112">
        <v>-2.1756241280274382E-3</v>
      </c>
    </row>
    <row r="4414" spans="2:5" x14ac:dyDescent="0.35">
      <c r="B4414" s="45" t="s">
        <v>3085</v>
      </c>
      <c r="C4414" s="146">
        <v>166.12109375</v>
      </c>
      <c r="D4414" s="112">
        <f t="shared" si="71"/>
        <v>-0.76316437747643917</v>
      </c>
      <c r="E4414" s="112">
        <v>-2.1772271117796922E-3</v>
      </c>
    </row>
    <row r="4415" spans="2:5" x14ac:dyDescent="0.35">
      <c r="B4415" s="45" t="s">
        <v>5523</v>
      </c>
      <c r="C4415" s="146">
        <v>701.41937255859375</v>
      </c>
      <c r="D4415" s="112">
        <f t="shared" si="71"/>
        <v>2.0919313810834277</v>
      </c>
      <c r="E4415" s="112">
        <v>-2.1782313702479314E-3</v>
      </c>
    </row>
    <row r="4416" spans="2:5" x14ac:dyDescent="0.35">
      <c r="B4416" s="45" t="s">
        <v>4245</v>
      </c>
      <c r="C4416" s="146">
        <v>226.8547668457031</v>
      </c>
      <c r="D4416" s="112">
        <f t="shared" si="71"/>
        <v>-0.9148226918661011</v>
      </c>
      <c r="E4416" s="112">
        <v>-2.179383563050509E-3</v>
      </c>
    </row>
    <row r="4417" spans="2:5" x14ac:dyDescent="0.35">
      <c r="B4417" s="45" t="s">
        <v>7617</v>
      </c>
      <c r="C4417" s="146">
        <v>2663.323974609375</v>
      </c>
      <c r="D4417" s="112">
        <f t="shared" si="71"/>
        <v>10.765914496852714</v>
      </c>
      <c r="E4417" s="112">
        <v>-2.1817776699679168E-3</v>
      </c>
    </row>
    <row r="4418" spans="2:5" x14ac:dyDescent="0.35">
      <c r="B4418" s="45" t="s">
        <v>4246</v>
      </c>
      <c r="C4418" s="146">
        <v>226.3592834472656</v>
      </c>
      <c r="D4418" s="112">
        <f t="shared" si="71"/>
        <v>-0.65938541755352342</v>
      </c>
      <c r="E4418" s="112">
        <v>-2.1841436498202687E-3</v>
      </c>
    </row>
    <row r="4419" spans="2:5" x14ac:dyDescent="0.35">
      <c r="B4419" s="45" t="s">
        <v>5236</v>
      </c>
      <c r="C4419" s="146">
        <v>664.56134033203125</v>
      </c>
      <c r="D4419" s="112">
        <f t="shared" si="71"/>
        <v>8.1814378191564607</v>
      </c>
      <c r="E4419" s="112">
        <v>-2.193435035650307E-3</v>
      </c>
    </row>
    <row r="4420" spans="2:5" x14ac:dyDescent="0.35">
      <c r="B4420" s="45" t="s">
        <v>868</v>
      </c>
      <c r="C4420" s="146">
        <v>72.380966186523438</v>
      </c>
      <c r="D4420" s="112">
        <f t="shared" si="71"/>
        <v>-0.34640898677498744</v>
      </c>
      <c r="E4420" s="112">
        <v>-2.1954162350999035E-3</v>
      </c>
    </row>
    <row r="4421" spans="2:5" x14ac:dyDescent="0.35">
      <c r="B4421" s="45" t="s">
        <v>2486</v>
      </c>
      <c r="C4421" s="146">
        <v>110.74351501464839</v>
      </c>
      <c r="D4421" s="112">
        <f t="shared" si="71"/>
        <v>-0.38719570501750333</v>
      </c>
      <c r="E4421" s="112">
        <v>-2.2019045869758505E-3</v>
      </c>
    </row>
    <row r="4422" spans="2:5" x14ac:dyDescent="0.35">
      <c r="B4422" s="45" t="s">
        <v>3711</v>
      </c>
      <c r="C4422" s="146">
        <v>180.71595764160159</v>
      </c>
      <c r="D4422" s="112">
        <f t="shared" si="71"/>
        <v>1.0361043420436329</v>
      </c>
      <c r="E4422" s="112">
        <v>-2.2026958739615045E-3</v>
      </c>
    </row>
    <row r="4423" spans="2:5" x14ac:dyDescent="0.35">
      <c r="B4423" s="45" t="s">
        <v>1182</v>
      </c>
      <c r="C4423" s="146">
        <v>88.755744934082031</v>
      </c>
      <c r="D4423" s="112">
        <f t="shared" si="71"/>
        <v>-0.88135505632920275</v>
      </c>
      <c r="E4423" s="112">
        <v>-2.2106210503717804E-3</v>
      </c>
    </row>
    <row r="4424" spans="2:5" x14ac:dyDescent="0.35">
      <c r="B4424" s="45" t="s">
        <v>5610</v>
      </c>
      <c r="C4424" s="146">
        <v>748.07861328125</v>
      </c>
      <c r="D4424" s="112">
        <f t="shared" si="71"/>
        <v>-0.51624771928528312</v>
      </c>
      <c r="E4424" s="112">
        <v>-2.2126071307999326E-3</v>
      </c>
    </row>
    <row r="4425" spans="2:5" x14ac:dyDescent="0.35">
      <c r="B4425" s="45" t="s">
        <v>6277</v>
      </c>
      <c r="C4425" s="146">
        <v>1546.408447265625</v>
      </c>
      <c r="D4425" s="112">
        <f t="shared" ref="D4425:D4488" si="72">(C4425-C4426)/C4426</f>
        <v>2.3665856058563097</v>
      </c>
      <c r="E4425" s="112">
        <v>-2.2169407289114201E-3</v>
      </c>
    </row>
    <row r="4426" spans="2:5" x14ac:dyDescent="0.35">
      <c r="B4426" s="45" t="s">
        <v>5100</v>
      </c>
      <c r="C4426" s="146">
        <v>459.34030151367188</v>
      </c>
      <c r="D4426" s="112">
        <f t="shared" si="72"/>
        <v>3.0360268780417288</v>
      </c>
      <c r="E4426" s="112">
        <v>-2.2218495238373027E-3</v>
      </c>
    </row>
    <row r="4427" spans="2:5" x14ac:dyDescent="0.35">
      <c r="B4427" s="45" t="s">
        <v>1840</v>
      </c>
      <c r="C4427" s="146">
        <v>113.8100204467773</v>
      </c>
      <c r="D4427" s="112">
        <f t="shared" si="72"/>
        <v>-0.92506068066027636</v>
      </c>
      <c r="E4427" s="112">
        <v>-2.2269338871398845E-3</v>
      </c>
    </row>
    <row r="4428" spans="2:5" x14ac:dyDescent="0.35">
      <c r="B4428" s="45" t="s">
        <v>6282</v>
      </c>
      <c r="C4428" s="146">
        <v>1518.695678710938</v>
      </c>
      <c r="D4428" s="112">
        <f t="shared" si="72"/>
        <v>-0.37779099098990948</v>
      </c>
      <c r="E4428" s="112">
        <v>-2.2283369717069996E-3</v>
      </c>
    </row>
    <row r="4429" spans="2:5" x14ac:dyDescent="0.35">
      <c r="B4429" s="45" t="s">
        <v>7925</v>
      </c>
      <c r="C4429" s="146">
        <v>2440.812744140625</v>
      </c>
      <c r="D4429" s="112">
        <f t="shared" si="72"/>
        <v>27.518659482495803</v>
      </c>
      <c r="E4429" s="112">
        <v>-2.2307561107517714E-3</v>
      </c>
    </row>
    <row r="4430" spans="2:5" x14ac:dyDescent="0.35">
      <c r="B4430" s="45" t="s">
        <v>2747</v>
      </c>
      <c r="C4430" s="146">
        <v>85.586517333984375</v>
      </c>
      <c r="D4430" s="112">
        <f t="shared" si="72"/>
        <v>-0.80013756982448947</v>
      </c>
      <c r="E4430" s="112">
        <v>-2.231061239446842E-3</v>
      </c>
    </row>
    <row r="4431" spans="2:5" x14ac:dyDescent="0.35">
      <c r="B4431" s="45" t="s">
        <v>4724</v>
      </c>
      <c r="C4431" s="146">
        <v>428.22714233398438</v>
      </c>
      <c r="D4431" s="112">
        <f t="shared" si="72"/>
        <v>0.67873949901540187</v>
      </c>
      <c r="E4431" s="112">
        <v>-2.2448544545618631E-3</v>
      </c>
    </row>
    <row r="4432" spans="2:5" x14ac:dyDescent="0.35">
      <c r="B4432" s="45" t="s">
        <v>4448</v>
      </c>
      <c r="C4432" s="146">
        <v>255.0885009765625</v>
      </c>
      <c r="D4432" s="112">
        <f t="shared" si="72"/>
        <v>-0.50006256141006478</v>
      </c>
      <c r="E4432" s="112">
        <v>-2.2593399499717583E-3</v>
      </c>
    </row>
    <row r="4433" spans="2:5" x14ac:dyDescent="0.35">
      <c r="B4433" s="45" t="s">
        <v>5124</v>
      </c>
      <c r="C4433" s="146">
        <v>510.2408447265625</v>
      </c>
      <c r="D4433" s="112">
        <f t="shared" si="72"/>
        <v>2.8218794024457448</v>
      </c>
      <c r="E4433" s="112">
        <v>-2.2663812868598757E-3</v>
      </c>
    </row>
    <row r="4434" spans="2:5" x14ac:dyDescent="0.35">
      <c r="B4434" s="45" t="s">
        <v>3336</v>
      </c>
      <c r="C4434" s="146">
        <v>133.5052185058594</v>
      </c>
      <c r="D4434" s="112">
        <f t="shared" si="72"/>
        <v>2.277215961154759E-3</v>
      </c>
      <c r="E4434" s="112">
        <v>-2.266550229813355E-3</v>
      </c>
    </row>
    <row r="4435" spans="2:5" x14ac:dyDescent="0.35">
      <c r="B4435" s="45" t="s">
        <v>3337</v>
      </c>
      <c r="C4435" s="146">
        <v>133.20188903808591</v>
      </c>
      <c r="D4435" s="112">
        <f t="shared" si="72"/>
        <v>-0.79172832452356845</v>
      </c>
      <c r="E4435" s="112">
        <v>-2.272042030777857E-3</v>
      </c>
    </row>
    <row r="4436" spans="2:5" x14ac:dyDescent="0.35">
      <c r="B4436" s="45" t="s">
        <v>5244</v>
      </c>
      <c r="C4436" s="146">
        <v>639.558349609375</v>
      </c>
      <c r="D4436" s="112">
        <f t="shared" si="72"/>
        <v>-0.72438818973811614</v>
      </c>
      <c r="E4436" s="112">
        <v>-2.2789900917489893E-3</v>
      </c>
    </row>
    <row r="4437" spans="2:5" x14ac:dyDescent="0.35">
      <c r="B4437" s="45" t="s">
        <v>7305</v>
      </c>
      <c r="C4437" s="146">
        <v>2320.504150390625</v>
      </c>
      <c r="D4437" s="112">
        <f t="shared" si="72"/>
        <v>0.14923870131033681</v>
      </c>
      <c r="E4437" s="112">
        <v>-2.2791168674067708E-3</v>
      </c>
    </row>
    <row r="4438" spans="2:5" x14ac:dyDescent="0.35">
      <c r="B4438" s="45" t="s">
        <v>7060</v>
      </c>
      <c r="C4438" s="146">
        <v>2019.166381835938</v>
      </c>
      <c r="D4438" s="112">
        <f t="shared" si="72"/>
        <v>3.3612226892321106</v>
      </c>
      <c r="E4438" s="112">
        <v>-2.2794169493917295E-3</v>
      </c>
    </row>
    <row r="4439" spans="2:5" x14ac:dyDescent="0.35">
      <c r="B4439" s="45" t="s">
        <v>5023</v>
      </c>
      <c r="C4439" s="146">
        <v>462.98171997070313</v>
      </c>
      <c r="D4439" s="112">
        <f t="shared" si="72"/>
        <v>-0.80598415736499751</v>
      </c>
      <c r="E4439" s="112">
        <v>-2.2925394807062679E-3</v>
      </c>
    </row>
    <row r="4440" spans="2:5" x14ac:dyDescent="0.35">
      <c r="B4440" s="45" t="s">
        <v>7400</v>
      </c>
      <c r="C4440" s="146">
        <v>2386.308837890625</v>
      </c>
      <c r="D4440" s="112">
        <f t="shared" si="72"/>
        <v>30.53761515104522</v>
      </c>
      <c r="E4440" s="112">
        <v>-2.2941173828668069E-3</v>
      </c>
    </row>
    <row r="4441" spans="2:5" x14ac:dyDescent="0.35">
      <c r="B4441" s="45" t="s">
        <v>878</v>
      </c>
      <c r="C4441" s="146">
        <v>75.665481567382813</v>
      </c>
      <c r="D4441" s="112">
        <f t="shared" si="72"/>
        <v>0.35668948169648396</v>
      </c>
      <c r="E4441" s="112">
        <v>-2.3132357626349503E-3</v>
      </c>
    </row>
    <row r="4442" spans="2:5" x14ac:dyDescent="0.35">
      <c r="B4442" s="45" t="s">
        <v>799</v>
      </c>
      <c r="C4442" s="146">
        <v>55.772144317626953</v>
      </c>
      <c r="D4442" s="112">
        <f t="shared" si="72"/>
        <v>-0.89210393392790244</v>
      </c>
      <c r="E4442" s="112">
        <v>-2.3170011615029885E-3</v>
      </c>
    </row>
    <row r="4443" spans="2:5" x14ac:dyDescent="0.35">
      <c r="B4443" s="45" t="s">
        <v>5122</v>
      </c>
      <c r="C4443" s="146">
        <v>516.90618896484375</v>
      </c>
      <c r="D4443" s="112">
        <f t="shared" si="72"/>
        <v>0.33171438163430433</v>
      </c>
      <c r="E4443" s="112">
        <v>-2.3172088036028295E-3</v>
      </c>
    </row>
    <row r="4444" spans="2:5" x14ac:dyDescent="0.35">
      <c r="B4444" s="45" t="s">
        <v>4669</v>
      </c>
      <c r="C4444" s="146">
        <v>388.15093994140619</v>
      </c>
      <c r="D4444" s="112">
        <f t="shared" si="72"/>
        <v>-0.65232326640685667</v>
      </c>
      <c r="E4444" s="112">
        <v>-2.3190972738352145E-3</v>
      </c>
    </row>
    <row r="4445" spans="2:5" x14ac:dyDescent="0.35">
      <c r="B4445" s="45" t="s">
        <v>5964</v>
      </c>
      <c r="C4445" s="146">
        <v>1116.413330078125</v>
      </c>
      <c r="D4445" s="112">
        <f t="shared" si="72"/>
        <v>12.966204255549025</v>
      </c>
      <c r="E4445" s="112">
        <v>-2.3223653414821441E-3</v>
      </c>
    </row>
    <row r="4446" spans="2:5" x14ac:dyDescent="0.35">
      <c r="B4446" s="45" t="s">
        <v>2645</v>
      </c>
      <c r="C4446" s="146">
        <v>79.936775207519531</v>
      </c>
      <c r="D4446" s="112">
        <f t="shared" si="72"/>
        <v>0.47716406326550304</v>
      </c>
      <c r="E4446" s="112">
        <v>-2.3360298975262442E-3</v>
      </c>
    </row>
    <row r="4447" spans="2:5" x14ac:dyDescent="0.35">
      <c r="B4447" s="45" t="s">
        <v>747</v>
      </c>
      <c r="C4447" s="146">
        <v>54.115028381347663</v>
      </c>
      <c r="D4447" s="112">
        <f t="shared" si="72"/>
        <v>-0.97745572018424343</v>
      </c>
      <c r="E4447" s="112">
        <v>-2.338741636739377E-3</v>
      </c>
    </row>
    <row r="4448" spans="2:5" x14ac:dyDescent="0.35">
      <c r="B4448" s="45" t="s">
        <v>7228</v>
      </c>
      <c r="C4448" s="146">
        <v>2400.388427734375</v>
      </c>
      <c r="D4448" s="112">
        <f t="shared" si="72"/>
        <v>27.151508842048205</v>
      </c>
      <c r="E4448" s="112">
        <v>-2.3404230275302341E-3</v>
      </c>
    </row>
    <row r="4449" spans="2:5" x14ac:dyDescent="0.35">
      <c r="B4449" s="45" t="s">
        <v>1067</v>
      </c>
      <c r="C4449" s="146">
        <v>85.266777038574219</v>
      </c>
      <c r="D4449" s="112">
        <f t="shared" si="72"/>
        <v>-0.13909374453560647</v>
      </c>
      <c r="E4449" s="112">
        <v>-2.3511871446417051E-3</v>
      </c>
    </row>
    <row r="4450" spans="2:5" x14ac:dyDescent="0.35">
      <c r="B4450" s="45" t="s">
        <v>2198</v>
      </c>
      <c r="C4450" s="146">
        <v>99.043045043945313</v>
      </c>
      <c r="D4450" s="112">
        <f t="shared" si="72"/>
        <v>-0.31499945597899154</v>
      </c>
      <c r="E4450" s="112">
        <v>-2.3601187198659503E-3</v>
      </c>
    </row>
    <row r="4451" spans="2:5" x14ac:dyDescent="0.35">
      <c r="B4451" s="45" t="s">
        <v>1397</v>
      </c>
      <c r="C4451" s="146">
        <v>144.58827209472659</v>
      </c>
      <c r="D4451" s="112">
        <f t="shared" si="72"/>
        <v>-0.6951373573659444</v>
      </c>
      <c r="E4451" s="112">
        <v>-2.3612982086537912E-3</v>
      </c>
    </row>
    <row r="4452" spans="2:5" x14ac:dyDescent="0.35">
      <c r="B4452" s="45" t="s">
        <v>4863</v>
      </c>
      <c r="C4452" s="146">
        <v>474.27349853515619</v>
      </c>
      <c r="D4452" s="112">
        <f t="shared" si="72"/>
        <v>0.95116841649583506</v>
      </c>
      <c r="E4452" s="112">
        <v>-2.3643223620756983E-3</v>
      </c>
    </row>
    <row r="4453" spans="2:5" x14ac:dyDescent="0.35">
      <c r="B4453" s="45" t="s">
        <v>4420</v>
      </c>
      <c r="C4453" s="146">
        <v>243.071533203125</v>
      </c>
      <c r="D4453" s="112">
        <f t="shared" si="72"/>
        <v>-0.74360079413575153</v>
      </c>
      <c r="E4453" s="112">
        <v>-2.3715845728326467E-3</v>
      </c>
    </row>
    <row r="4454" spans="2:5" x14ac:dyDescent="0.35">
      <c r="B4454" s="45" t="s">
        <v>5857</v>
      </c>
      <c r="C4454" s="146">
        <v>948.01983642578125</v>
      </c>
      <c r="D4454" s="112">
        <f t="shared" si="72"/>
        <v>0.91754724036702207</v>
      </c>
      <c r="E4454" s="112">
        <v>-2.372874671765932E-3</v>
      </c>
    </row>
    <row r="4455" spans="2:5" x14ac:dyDescent="0.35">
      <c r="B4455" s="45" t="s">
        <v>4949</v>
      </c>
      <c r="C4455" s="146">
        <v>494.39190673828119</v>
      </c>
      <c r="D4455" s="112">
        <f t="shared" si="72"/>
        <v>-0.33744983708862986</v>
      </c>
      <c r="E4455" s="112">
        <v>-2.3729632691348174E-3</v>
      </c>
    </row>
    <row r="4456" spans="2:5" x14ac:dyDescent="0.35">
      <c r="B4456" s="45" t="s">
        <v>5758</v>
      </c>
      <c r="C4456" s="146">
        <v>746.1954345703125</v>
      </c>
      <c r="D4456" s="112">
        <f t="shared" si="72"/>
        <v>5.2327729772391907</v>
      </c>
      <c r="E4456" s="112">
        <v>-2.3767843324648567E-3</v>
      </c>
    </row>
    <row r="4457" spans="2:5" x14ac:dyDescent="0.35">
      <c r="B4457" s="45" t="s">
        <v>1978</v>
      </c>
      <c r="C4457" s="146">
        <v>119.7212600708008</v>
      </c>
      <c r="D4457" s="112">
        <f t="shared" si="72"/>
        <v>-0.92062492169780841</v>
      </c>
      <c r="E4457" s="112">
        <v>-2.3789656712458712E-3</v>
      </c>
    </row>
    <row r="4458" spans="2:5" x14ac:dyDescent="0.35">
      <c r="B4458" s="45" t="s">
        <v>6209</v>
      </c>
      <c r="C4458" s="146">
        <v>1508.2978515625</v>
      </c>
      <c r="D4458" s="112">
        <f t="shared" si="72"/>
        <v>1.1993799858168552</v>
      </c>
      <c r="E4458" s="112">
        <v>-2.3906822010682418E-3</v>
      </c>
    </row>
    <row r="4459" spans="2:5" x14ac:dyDescent="0.35">
      <c r="B4459" s="45" t="s">
        <v>5443</v>
      </c>
      <c r="C4459" s="146">
        <v>685.783203125</v>
      </c>
      <c r="D4459" s="112">
        <f t="shared" si="72"/>
        <v>3.7375080322673679</v>
      </c>
      <c r="E4459" s="112">
        <v>-2.3930055197524175E-3</v>
      </c>
    </row>
    <row r="4460" spans="2:5" x14ac:dyDescent="0.35">
      <c r="B4460" s="45" t="s">
        <v>1592</v>
      </c>
      <c r="C4460" s="146">
        <v>144.756103515625</v>
      </c>
      <c r="D4460" s="112">
        <f t="shared" si="72"/>
        <v>-0.93884223971198177</v>
      </c>
      <c r="E4460" s="112">
        <v>-2.3936068970200259E-3</v>
      </c>
    </row>
    <row r="4461" spans="2:5" x14ac:dyDescent="0.35">
      <c r="B4461" s="45" t="s">
        <v>7308</v>
      </c>
      <c r="C4461" s="146">
        <v>2366.929443359375</v>
      </c>
      <c r="D4461" s="112">
        <f t="shared" si="72"/>
        <v>10.470489456027771</v>
      </c>
      <c r="E4461" s="112">
        <v>-2.3936519141137692E-3</v>
      </c>
    </row>
    <row r="4462" spans="2:5" x14ac:dyDescent="0.35">
      <c r="B4462" s="45" t="s">
        <v>4318</v>
      </c>
      <c r="C4462" s="146">
        <v>206.34947204589841</v>
      </c>
      <c r="D4462" s="112">
        <f t="shared" si="72"/>
        <v>-0.7714421361859729</v>
      </c>
      <c r="E4462" s="112">
        <v>-2.3953602113933399E-3</v>
      </c>
    </row>
    <row r="4463" spans="2:5" x14ac:dyDescent="0.35">
      <c r="B4463" s="45" t="s">
        <v>5840</v>
      </c>
      <c r="C4463" s="146">
        <v>902.83251953125</v>
      </c>
      <c r="D4463" s="112">
        <f t="shared" si="72"/>
        <v>9.1093237479791789</v>
      </c>
      <c r="E4463" s="112">
        <v>-2.3959479708493673E-3</v>
      </c>
    </row>
    <row r="4464" spans="2:5" x14ac:dyDescent="0.35">
      <c r="B4464" s="45" t="s">
        <v>1112</v>
      </c>
      <c r="C4464" s="146">
        <v>89.306915283203125</v>
      </c>
      <c r="D4464" s="112">
        <f t="shared" si="72"/>
        <v>0.12164592908248312</v>
      </c>
      <c r="E4464" s="112">
        <v>-2.3963345405059624E-3</v>
      </c>
    </row>
    <row r="4465" spans="2:5" x14ac:dyDescent="0.35">
      <c r="B4465" s="45" t="s">
        <v>2737</v>
      </c>
      <c r="C4465" s="146">
        <v>79.621307373046875</v>
      </c>
      <c r="D4465" s="112">
        <f t="shared" si="72"/>
        <v>-0.95940928563867489</v>
      </c>
      <c r="E4465" s="112">
        <v>-2.3977156746826634E-3</v>
      </c>
    </row>
    <row r="4466" spans="2:5" x14ac:dyDescent="0.35">
      <c r="B4466" s="45" t="s">
        <v>6708</v>
      </c>
      <c r="C4466" s="146">
        <v>1961.564575195312</v>
      </c>
      <c r="D4466" s="112">
        <f t="shared" si="72"/>
        <v>-0.13800119044834733</v>
      </c>
      <c r="E4466" s="112">
        <v>-2.4085646241165208E-3</v>
      </c>
    </row>
    <row r="4467" spans="2:5" x14ac:dyDescent="0.35">
      <c r="B4467" s="45" t="s">
        <v>7956</v>
      </c>
      <c r="C4467" s="146">
        <v>2275.60009765625</v>
      </c>
      <c r="D4467" s="112">
        <f t="shared" si="72"/>
        <v>-7.6274378735256554E-2</v>
      </c>
      <c r="E4467" s="112">
        <v>-2.4111173401163131E-3</v>
      </c>
    </row>
    <row r="4468" spans="2:5" x14ac:dyDescent="0.35">
      <c r="B4468" s="45" t="s">
        <v>7483</v>
      </c>
      <c r="C4468" s="146">
        <v>2463.502197265625</v>
      </c>
      <c r="D4468" s="112">
        <f t="shared" si="72"/>
        <v>0.30983183392786673</v>
      </c>
      <c r="E4468" s="112">
        <v>-2.413366556875015E-3</v>
      </c>
    </row>
    <row r="4469" spans="2:5" x14ac:dyDescent="0.35">
      <c r="B4469" s="45" t="s">
        <v>6444</v>
      </c>
      <c r="C4469" s="146">
        <v>1880.777465820312</v>
      </c>
      <c r="D4469" s="112">
        <f t="shared" si="72"/>
        <v>0.20444037909004165</v>
      </c>
      <c r="E4469" s="112">
        <v>-2.4203754929443123E-3</v>
      </c>
    </row>
    <row r="4470" spans="2:5" x14ac:dyDescent="0.35">
      <c r="B4470" s="45" t="s">
        <v>6331</v>
      </c>
      <c r="C4470" s="146">
        <v>1561.536376953125</v>
      </c>
      <c r="D4470" s="112">
        <f t="shared" si="72"/>
        <v>0.94914394633316146</v>
      </c>
      <c r="E4470" s="112">
        <v>-2.4231900685472547E-3</v>
      </c>
    </row>
    <row r="4471" spans="2:5" x14ac:dyDescent="0.35">
      <c r="B4471" s="45" t="s">
        <v>5809</v>
      </c>
      <c r="C4471" s="146">
        <v>801.13958740234375</v>
      </c>
      <c r="D4471" s="112">
        <f t="shared" si="72"/>
        <v>0.68179037223847549</v>
      </c>
      <c r="E4471" s="112">
        <v>-2.4300331855254412E-3</v>
      </c>
    </row>
    <row r="4472" spans="2:5" x14ac:dyDescent="0.35">
      <c r="B4472" s="45" t="s">
        <v>4875</v>
      </c>
      <c r="C4472" s="146">
        <v>476.36114501953119</v>
      </c>
      <c r="D4472" s="112">
        <f t="shared" si="72"/>
        <v>-0.78056854856939273</v>
      </c>
      <c r="E4472" s="112">
        <v>-2.437762289514252E-3</v>
      </c>
    </row>
    <row r="4473" spans="2:5" x14ac:dyDescent="0.35">
      <c r="B4473" s="45" t="s">
        <v>6953</v>
      </c>
      <c r="C4473" s="146">
        <v>2170.88818359375</v>
      </c>
      <c r="D4473" s="112">
        <f t="shared" si="72"/>
        <v>7.7775140160216416E-2</v>
      </c>
      <c r="E4473" s="112">
        <v>-2.4409572842572056E-3</v>
      </c>
    </row>
    <row r="4474" spans="2:5" x14ac:dyDescent="0.35">
      <c r="B4474" s="45" t="s">
        <v>6624</v>
      </c>
      <c r="C4474" s="146">
        <v>2014.231079101562</v>
      </c>
      <c r="D4474" s="112">
        <f t="shared" si="72"/>
        <v>11.380678193422522</v>
      </c>
      <c r="E4474" s="112">
        <v>-2.4435041680377009E-3</v>
      </c>
    </row>
    <row r="4475" spans="2:5" x14ac:dyDescent="0.35">
      <c r="B4475" s="45" t="s">
        <v>3859</v>
      </c>
      <c r="C4475" s="146">
        <v>162.6914978027344</v>
      </c>
      <c r="D4475" s="112">
        <f t="shared" si="72"/>
        <v>-0.1755478446934004</v>
      </c>
      <c r="E4475" s="112">
        <v>-2.4462271628703149E-3</v>
      </c>
    </row>
    <row r="4476" spans="2:5" x14ac:dyDescent="0.35">
      <c r="B4476" s="45" t="s">
        <v>4014</v>
      </c>
      <c r="C4476" s="146">
        <v>197.3328552246094</v>
      </c>
      <c r="D4476" s="112">
        <f t="shared" si="72"/>
        <v>4.1328084395771896</v>
      </c>
      <c r="E4476" s="112">
        <v>-2.4472135890003604E-3</v>
      </c>
    </row>
    <row r="4477" spans="2:5" x14ac:dyDescent="0.35">
      <c r="B4477" s="45" t="s">
        <v>489</v>
      </c>
      <c r="C4477" s="146">
        <v>38.445396423339837</v>
      </c>
      <c r="D4477" s="112">
        <f t="shared" si="72"/>
        <v>-0.97980282896629078</v>
      </c>
      <c r="E4477" s="112">
        <v>-2.450858364616974E-3</v>
      </c>
    </row>
    <row r="4478" spans="2:5" x14ac:dyDescent="0.35">
      <c r="B4478" s="45" t="s">
        <v>6585</v>
      </c>
      <c r="C4478" s="146">
        <v>1903.504028320312</v>
      </c>
      <c r="D4478" s="112">
        <f t="shared" si="72"/>
        <v>8.8398566757988792</v>
      </c>
      <c r="E4478" s="112">
        <v>-2.4623853241527625E-3</v>
      </c>
    </row>
    <row r="4479" spans="2:5" x14ac:dyDescent="0.35">
      <c r="B4479" s="45" t="s">
        <v>3955</v>
      </c>
      <c r="C4479" s="146">
        <v>193.44834899902341</v>
      </c>
      <c r="D4479" s="112">
        <f t="shared" si="72"/>
        <v>3.3333267536163445</v>
      </c>
      <c r="E4479" s="112">
        <v>-2.4691538704370956E-3</v>
      </c>
    </row>
    <row r="4480" spans="2:5" x14ac:dyDescent="0.35">
      <c r="B4480" s="45" t="s">
        <v>624</v>
      </c>
      <c r="C4480" s="146">
        <v>44.641994476318359</v>
      </c>
      <c r="D4480" s="112">
        <f t="shared" si="72"/>
        <v>-0.95911907552693931</v>
      </c>
      <c r="E4480" s="112">
        <v>-2.4723746969305899E-3</v>
      </c>
    </row>
    <row r="4481" spans="2:5" x14ac:dyDescent="0.35">
      <c r="B4481" s="45" t="s">
        <v>5916</v>
      </c>
      <c r="C4481" s="146">
        <v>1092.000610351562</v>
      </c>
      <c r="D4481" s="112">
        <f t="shared" si="72"/>
        <v>7.4892518048097285</v>
      </c>
      <c r="E4481" s="112">
        <v>-2.4778403838588256E-3</v>
      </c>
    </row>
    <row r="4482" spans="2:5" x14ac:dyDescent="0.35">
      <c r="B4482" s="45" t="s">
        <v>1435</v>
      </c>
      <c r="C4482" s="146">
        <v>128.63331604003909</v>
      </c>
      <c r="D4482" s="112">
        <f t="shared" si="72"/>
        <v>-0.72003562905689666</v>
      </c>
      <c r="E4482" s="112">
        <v>-2.4818109197072848E-3</v>
      </c>
    </row>
    <row r="4483" spans="2:5" x14ac:dyDescent="0.35">
      <c r="B4483" s="45" t="s">
        <v>5102</v>
      </c>
      <c r="C4483" s="146">
        <v>459.46316528320313</v>
      </c>
      <c r="D4483" s="112">
        <f t="shared" si="72"/>
        <v>-0.60575663243849887</v>
      </c>
      <c r="E4483" s="112">
        <v>-2.4869436452448035E-3</v>
      </c>
    </row>
    <row r="4484" spans="2:5" x14ac:dyDescent="0.35">
      <c r="B4484" s="45" t="s">
        <v>6027</v>
      </c>
      <c r="C4484" s="146">
        <v>1165.430297851562</v>
      </c>
      <c r="D4484" s="112">
        <f t="shared" si="72"/>
        <v>-0.3972587510032583</v>
      </c>
      <c r="E4484" s="112">
        <v>-2.4877194320568341E-3</v>
      </c>
    </row>
    <row r="4485" spans="2:5" x14ac:dyDescent="0.35">
      <c r="B4485" s="45" t="s">
        <v>6434</v>
      </c>
      <c r="C4485" s="146">
        <v>1933.549926757812</v>
      </c>
      <c r="D4485" s="112">
        <f t="shared" si="72"/>
        <v>1.4452490312565169</v>
      </c>
      <c r="E4485" s="112">
        <v>-2.4938847836693794E-3</v>
      </c>
    </row>
    <row r="4486" spans="2:5" x14ac:dyDescent="0.35">
      <c r="B4486" s="45" t="s">
        <v>5655</v>
      </c>
      <c r="C4486" s="146">
        <v>790.7374267578125</v>
      </c>
      <c r="D4486" s="112">
        <f t="shared" si="72"/>
        <v>-0.66549239698291929</v>
      </c>
      <c r="E4486" s="112">
        <v>-2.4954855894965856E-3</v>
      </c>
    </row>
    <row r="4487" spans="2:5" x14ac:dyDescent="0.35">
      <c r="B4487" s="45" t="s">
        <v>7426</v>
      </c>
      <c r="C4487" s="146">
        <v>2363.884765625</v>
      </c>
      <c r="D4487" s="112">
        <f t="shared" si="72"/>
        <v>2.3178353224982953</v>
      </c>
      <c r="E4487" s="112">
        <v>-2.4964189698171491E-3</v>
      </c>
    </row>
    <row r="4488" spans="2:5" x14ac:dyDescent="0.35">
      <c r="B4488" s="45" t="s">
        <v>5543</v>
      </c>
      <c r="C4488" s="146">
        <v>712.47802734375</v>
      </c>
      <c r="D4488" s="112">
        <f t="shared" si="72"/>
        <v>-0.52308428083299086</v>
      </c>
      <c r="E4488" s="112">
        <v>-2.5010023492400089E-3</v>
      </c>
    </row>
    <row r="4489" spans="2:5" x14ac:dyDescent="0.35">
      <c r="B4489" s="45" t="s">
        <v>6292</v>
      </c>
      <c r="C4489" s="146">
        <v>1493.928588867188</v>
      </c>
      <c r="D4489" s="112">
        <f t="shared" ref="D4489:D4552" si="73">(C4489-C4490)/C4490</f>
        <v>-0.36200843436126395</v>
      </c>
      <c r="E4489" s="112">
        <v>-2.5029806898244022E-3</v>
      </c>
    </row>
    <row r="4490" spans="2:5" x14ac:dyDescent="0.35">
      <c r="B4490" s="45" t="s">
        <v>7107</v>
      </c>
      <c r="C4490" s="146">
        <v>2341.61181640625</v>
      </c>
      <c r="D4490" s="112">
        <f t="shared" si="73"/>
        <v>0.4595160755757951</v>
      </c>
      <c r="E4490" s="112">
        <v>-2.5031951644621793E-3</v>
      </c>
    </row>
    <row r="4491" spans="2:5" x14ac:dyDescent="0.35">
      <c r="B4491" s="45" t="s">
        <v>6358</v>
      </c>
      <c r="C4491" s="146">
        <v>1604.37548828125</v>
      </c>
      <c r="D4491" s="112">
        <f t="shared" si="73"/>
        <v>1.0460972029136899</v>
      </c>
      <c r="E4491" s="112">
        <v>-2.515219693712276E-3</v>
      </c>
    </row>
    <row r="4492" spans="2:5" x14ac:dyDescent="0.35">
      <c r="B4492" s="45" t="s">
        <v>5670</v>
      </c>
      <c r="C4492" s="146">
        <v>784.114990234375</v>
      </c>
      <c r="D4492" s="112">
        <f t="shared" si="73"/>
        <v>9.5770822776029831</v>
      </c>
      <c r="E4492" s="112">
        <v>-2.5164313416437939E-3</v>
      </c>
    </row>
    <row r="4493" spans="2:5" x14ac:dyDescent="0.35">
      <c r="B4493" s="45" t="s">
        <v>2674</v>
      </c>
      <c r="C4493" s="146">
        <v>74.133392333984375</v>
      </c>
      <c r="D4493" s="112">
        <f t="shared" si="73"/>
        <v>-0.562689023529649</v>
      </c>
      <c r="E4493" s="112">
        <v>-2.5188503152900076E-3</v>
      </c>
    </row>
    <row r="4494" spans="2:5" x14ac:dyDescent="0.35">
      <c r="B4494" s="45" t="s">
        <v>3634</v>
      </c>
      <c r="C4494" s="146">
        <v>169.52099609375</v>
      </c>
      <c r="D4494" s="112">
        <f t="shared" si="73"/>
        <v>0.51889207576927732</v>
      </c>
      <c r="E4494" s="112">
        <v>-2.5225753253059124E-3</v>
      </c>
    </row>
    <row r="4495" spans="2:5" x14ac:dyDescent="0.35">
      <c r="B4495" s="45" t="s">
        <v>1858</v>
      </c>
      <c r="C4495" s="146">
        <v>111.6083221435547</v>
      </c>
      <c r="D4495" s="112">
        <f t="shared" si="73"/>
        <v>1.2660993380805277E-3</v>
      </c>
      <c r="E4495" s="112">
        <v>-2.5228890816583211E-3</v>
      </c>
    </row>
    <row r="4496" spans="2:5" x14ac:dyDescent="0.35">
      <c r="B4496" s="45" t="s">
        <v>1865</v>
      </c>
      <c r="C4496" s="146">
        <v>111.4671936035156</v>
      </c>
      <c r="D4496" s="112">
        <f t="shared" si="73"/>
        <v>-0.95143755619993065</v>
      </c>
      <c r="E4496" s="112">
        <v>-2.5255304419541736E-3</v>
      </c>
    </row>
    <row r="4497" spans="2:5" x14ac:dyDescent="0.35">
      <c r="B4497" s="45" t="s">
        <v>7501</v>
      </c>
      <c r="C4497" s="146">
        <v>2295.33740234375</v>
      </c>
      <c r="D4497" s="112">
        <f t="shared" si="73"/>
        <v>12.759780527324962</v>
      </c>
      <c r="E4497" s="112">
        <v>-2.5271809879601364E-3</v>
      </c>
    </row>
    <row r="4498" spans="2:5" x14ac:dyDescent="0.35">
      <c r="B4498" s="45" t="s">
        <v>3533</v>
      </c>
      <c r="C4498" s="146">
        <v>166.8149719238281</v>
      </c>
      <c r="D4498" s="112">
        <f t="shared" si="73"/>
        <v>-0.91734234069395026</v>
      </c>
      <c r="E4498" s="112">
        <v>-2.5292636285395628E-3</v>
      </c>
    </row>
    <row r="4499" spans="2:5" x14ac:dyDescent="0.35">
      <c r="B4499" s="45" t="s">
        <v>7089</v>
      </c>
      <c r="C4499" s="146">
        <v>2018.142944335938</v>
      </c>
      <c r="D4499" s="112">
        <f t="shared" si="73"/>
        <v>16.288561801003077</v>
      </c>
      <c r="E4499" s="112">
        <v>-2.5325493467324672E-3</v>
      </c>
    </row>
    <row r="4500" spans="2:5" x14ac:dyDescent="0.35">
      <c r="B4500" s="45" t="s">
        <v>2962</v>
      </c>
      <c r="C4500" s="146">
        <v>116.7328414916992</v>
      </c>
      <c r="D4500" s="112">
        <f t="shared" si="73"/>
        <v>-0.23472764581376657</v>
      </c>
      <c r="E4500" s="112">
        <v>-2.5337576298435863E-3</v>
      </c>
    </row>
    <row r="4501" spans="2:5" x14ac:dyDescent="0.35">
      <c r="B4501" s="45" t="s">
        <v>3526</v>
      </c>
      <c r="C4501" s="146">
        <v>152.53764343261719</v>
      </c>
      <c r="D4501" s="112">
        <f t="shared" si="73"/>
        <v>-0.89744770982749944</v>
      </c>
      <c r="E4501" s="112">
        <v>-2.5359896301412384E-3</v>
      </c>
    </row>
    <row r="4502" spans="2:5" x14ac:dyDescent="0.35">
      <c r="B4502" s="45" t="s">
        <v>6299</v>
      </c>
      <c r="C4502" s="146">
        <v>1487.413330078125</v>
      </c>
      <c r="D4502" s="112">
        <f t="shared" si="73"/>
        <v>-0.24104479271366508</v>
      </c>
      <c r="E4502" s="112">
        <v>-2.5436390074203494E-3</v>
      </c>
    </row>
    <row r="4503" spans="2:5" x14ac:dyDescent="0.35">
      <c r="B4503" s="45" t="s">
        <v>6695</v>
      </c>
      <c r="C4503" s="146">
        <v>1959.817016601562</v>
      </c>
      <c r="D4503" s="112">
        <f t="shared" si="73"/>
        <v>14.244258978207846</v>
      </c>
      <c r="E4503" s="112">
        <v>-2.5509631936269915E-3</v>
      </c>
    </row>
    <row r="4504" spans="2:5" x14ac:dyDescent="0.35">
      <c r="B4504" s="45" t="s">
        <v>3026</v>
      </c>
      <c r="C4504" s="146">
        <v>128.56098937988281</v>
      </c>
      <c r="D4504" s="112">
        <f t="shared" si="73"/>
        <v>-0.949883965549009</v>
      </c>
      <c r="E4504" s="112">
        <v>-2.5565386301925142E-3</v>
      </c>
    </row>
    <row r="4505" spans="2:5" x14ac:dyDescent="0.35">
      <c r="B4505" s="45" t="s">
        <v>7212</v>
      </c>
      <c r="C4505" s="146">
        <v>2565.2666015625</v>
      </c>
      <c r="D4505" s="112">
        <f t="shared" si="73"/>
        <v>0.65804145209355247</v>
      </c>
      <c r="E4505" s="112">
        <v>-2.557556410626874E-3</v>
      </c>
    </row>
    <row r="4506" spans="2:5" x14ac:dyDescent="0.35">
      <c r="B4506" s="45" t="s">
        <v>6271</v>
      </c>
      <c r="C4506" s="146">
        <v>1547.166748046875</v>
      </c>
      <c r="D4506" s="112">
        <f t="shared" si="73"/>
        <v>8.0866557382573045</v>
      </c>
      <c r="E4506" s="112">
        <v>-2.5606503790688039E-3</v>
      </c>
    </row>
    <row r="4507" spans="2:5" x14ac:dyDescent="0.35">
      <c r="B4507" s="45" t="s">
        <v>3246</v>
      </c>
      <c r="C4507" s="146">
        <v>170.26800537109381</v>
      </c>
      <c r="D4507" s="112">
        <f t="shared" si="73"/>
        <v>-0.83823699277837249</v>
      </c>
      <c r="E4507" s="112">
        <v>-2.5661921414576331E-3</v>
      </c>
    </row>
    <row r="4508" spans="2:5" x14ac:dyDescent="0.35">
      <c r="B4508" s="45" t="s">
        <v>5926</v>
      </c>
      <c r="C4508" s="146">
        <v>1052.576904296875</v>
      </c>
      <c r="D4508" s="112">
        <f t="shared" si="73"/>
        <v>0.42650938305157876</v>
      </c>
      <c r="E4508" s="112">
        <v>-2.5706387776511727E-3</v>
      </c>
    </row>
    <row r="4509" spans="2:5" x14ac:dyDescent="0.35">
      <c r="B4509" s="45" t="s">
        <v>5769</v>
      </c>
      <c r="C4509" s="146">
        <v>737.868896484375</v>
      </c>
      <c r="D4509" s="112">
        <f t="shared" si="73"/>
        <v>2.9469840209794178</v>
      </c>
      <c r="E4509" s="112">
        <v>-2.5794298390793523E-3</v>
      </c>
    </row>
    <row r="4510" spans="2:5" x14ac:dyDescent="0.35">
      <c r="B4510" s="45" t="s">
        <v>4121</v>
      </c>
      <c r="C4510" s="146">
        <v>186.94499206542969</v>
      </c>
      <c r="D4510" s="112">
        <f t="shared" si="73"/>
        <v>0.54419608106091466</v>
      </c>
      <c r="E4510" s="112">
        <v>-2.5822768486695844E-3</v>
      </c>
    </row>
    <row r="4511" spans="2:5" x14ac:dyDescent="0.35">
      <c r="B4511" s="45" t="s">
        <v>1937</v>
      </c>
      <c r="C4511" s="146">
        <v>121.06298828125</v>
      </c>
      <c r="D4511" s="112">
        <f t="shared" si="73"/>
        <v>-0.94851155923666852</v>
      </c>
      <c r="E4511" s="112">
        <v>-2.5866924129053022E-3</v>
      </c>
    </row>
    <row r="4512" spans="2:5" x14ac:dyDescent="0.35">
      <c r="B4512" s="45" t="s">
        <v>7264</v>
      </c>
      <c r="C4512" s="146">
        <v>2351.265380859375</v>
      </c>
      <c r="D4512" s="112">
        <f t="shared" si="73"/>
        <v>-8.3011905784324796E-2</v>
      </c>
      <c r="E4512" s="112">
        <v>-2.589535166838291E-3</v>
      </c>
    </row>
    <row r="4513" spans="2:5" x14ac:dyDescent="0.35">
      <c r="B4513" s="45" t="s">
        <v>6904</v>
      </c>
      <c r="C4513" s="146">
        <v>2564.11767578125</v>
      </c>
      <c r="D4513" s="112">
        <f t="shared" si="73"/>
        <v>0.30372345281909019</v>
      </c>
      <c r="E4513" s="112">
        <v>-2.5941263494138906E-3</v>
      </c>
    </row>
    <row r="4514" spans="2:5" x14ac:dyDescent="0.35">
      <c r="B4514" s="45" t="s">
        <v>6676</v>
      </c>
      <c r="C4514" s="146">
        <v>1966.765014648438</v>
      </c>
      <c r="D4514" s="112">
        <f t="shared" si="73"/>
        <v>-0.2705621986640096</v>
      </c>
      <c r="E4514" s="112">
        <v>-2.5948924503528042E-3</v>
      </c>
    </row>
    <row r="4515" spans="2:5" x14ac:dyDescent="0.35">
      <c r="B4515" s="45" t="s">
        <v>7633</v>
      </c>
      <c r="C4515" s="146">
        <v>2696.275146484375</v>
      </c>
      <c r="D4515" s="112">
        <f t="shared" si="73"/>
        <v>25.850118707512276</v>
      </c>
      <c r="E4515" s="112">
        <v>-2.6030532930976778E-3</v>
      </c>
    </row>
    <row r="4516" spans="2:5" x14ac:dyDescent="0.35">
      <c r="B4516" s="45" t="s">
        <v>2297</v>
      </c>
      <c r="C4516" s="146">
        <v>100.4194869995117</v>
      </c>
      <c r="D4516" s="112">
        <f t="shared" si="73"/>
        <v>-0.22429314828524757</v>
      </c>
      <c r="E4516" s="112">
        <v>-2.6173920133510521E-3</v>
      </c>
    </row>
    <row r="4517" spans="2:5" x14ac:dyDescent="0.35">
      <c r="B4517" s="45" t="s">
        <v>1945</v>
      </c>
      <c r="C4517" s="146">
        <v>129.45545959472659</v>
      </c>
      <c r="D4517" s="112">
        <f t="shared" si="73"/>
        <v>0.3051333132322539</v>
      </c>
      <c r="E4517" s="112">
        <v>-2.6389414797563394E-3</v>
      </c>
    </row>
    <row r="4518" spans="2:5" x14ac:dyDescent="0.35">
      <c r="B4518" s="45" t="s">
        <v>2302</v>
      </c>
      <c r="C4518" s="146">
        <v>99.189453125</v>
      </c>
      <c r="D4518" s="112">
        <f t="shared" si="73"/>
        <v>-0.80275182756660701</v>
      </c>
      <c r="E4518" s="112">
        <v>-2.6502994743281198E-3</v>
      </c>
    </row>
    <row r="4519" spans="2:5" x14ac:dyDescent="0.35">
      <c r="B4519" s="45" t="s">
        <v>4934</v>
      </c>
      <c r="C4519" s="146">
        <v>502.86627197265619</v>
      </c>
      <c r="D4519" s="112">
        <f t="shared" si="73"/>
        <v>9.0386940969739482E-2</v>
      </c>
      <c r="E4519" s="112">
        <v>-2.6537718392955103E-3</v>
      </c>
    </row>
    <row r="4520" spans="2:5" x14ac:dyDescent="0.35">
      <c r="B4520" s="45" t="s">
        <v>5002</v>
      </c>
      <c r="C4520" s="146">
        <v>461.18148803710938</v>
      </c>
      <c r="D4520" s="112">
        <f t="shared" si="73"/>
        <v>1.7757261217453185E-4</v>
      </c>
      <c r="E4520" s="112">
        <v>-2.6538708189506651E-3</v>
      </c>
    </row>
    <row r="4521" spans="2:5" x14ac:dyDescent="0.35">
      <c r="B4521" s="45" t="s">
        <v>5009</v>
      </c>
      <c r="C4521" s="146">
        <v>461.099609375</v>
      </c>
      <c r="D4521" s="112">
        <f t="shared" si="73"/>
        <v>-0.82670327129387322</v>
      </c>
      <c r="E4521" s="112">
        <v>-2.6549333236872714E-3</v>
      </c>
    </row>
    <row r="4522" spans="2:5" x14ac:dyDescent="0.35">
      <c r="B4522" s="45" t="s">
        <v>7621</v>
      </c>
      <c r="C4522" s="146">
        <v>2660.751953125</v>
      </c>
      <c r="D4522" s="112">
        <f t="shared" si="73"/>
        <v>0.12624351464729167</v>
      </c>
      <c r="E4522" s="112">
        <v>-2.655786188575736E-3</v>
      </c>
    </row>
    <row r="4523" spans="2:5" x14ac:dyDescent="0.35">
      <c r="B4523" s="45" t="s">
        <v>7406</v>
      </c>
      <c r="C4523" s="146">
        <v>2362.50146484375</v>
      </c>
      <c r="D4523" s="112">
        <f t="shared" si="73"/>
        <v>53.299797834129997</v>
      </c>
      <c r="E4523" s="112">
        <v>-2.658565471258686E-3</v>
      </c>
    </row>
    <row r="4524" spans="2:5" x14ac:dyDescent="0.35">
      <c r="B4524" s="45" t="s">
        <v>689</v>
      </c>
      <c r="C4524" s="146">
        <v>43.508476257324219</v>
      </c>
      <c r="D4524" s="112">
        <f t="shared" si="73"/>
        <v>-0.70043813750377826</v>
      </c>
      <c r="E4524" s="112">
        <v>-2.6600428509992997E-3</v>
      </c>
    </row>
    <row r="4525" spans="2:5" x14ac:dyDescent="0.35">
      <c r="B4525" s="45" t="s">
        <v>3511</v>
      </c>
      <c r="C4525" s="146">
        <v>145.24037170410159</v>
      </c>
      <c r="D4525" s="112">
        <f t="shared" si="73"/>
        <v>-0.94312292042681289</v>
      </c>
      <c r="E4525" s="112">
        <v>-2.6628563393506525E-3</v>
      </c>
    </row>
    <row r="4526" spans="2:5" x14ac:dyDescent="0.35">
      <c r="B4526" s="45" t="s">
        <v>7340</v>
      </c>
      <c r="C4526" s="146">
        <v>2553.58349609375</v>
      </c>
      <c r="D4526" s="112">
        <f t="shared" si="73"/>
        <v>19.712114468856772</v>
      </c>
      <c r="E4526" s="112">
        <v>-2.6646202789760648E-3</v>
      </c>
    </row>
    <row r="4527" spans="2:5" x14ac:dyDescent="0.35">
      <c r="B4527" s="45" t="s">
        <v>3021</v>
      </c>
      <c r="C4527" s="146">
        <v>123.28936767578119</v>
      </c>
      <c r="D4527" s="112">
        <f t="shared" si="73"/>
        <v>0.38312004384275195</v>
      </c>
      <c r="E4527" s="112">
        <v>-2.6657446961755073E-3</v>
      </c>
    </row>
    <row r="4528" spans="2:5" x14ac:dyDescent="0.35">
      <c r="B4528" s="45" t="s">
        <v>1102</v>
      </c>
      <c r="C4528" s="146">
        <v>89.138587951660156</v>
      </c>
      <c r="D4528" s="112">
        <f t="shared" si="73"/>
        <v>-0.40806828762447661</v>
      </c>
      <c r="E4528" s="112">
        <v>-2.6737753369726882E-3</v>
      </c>
    </row>
    <row r="4529" spans="2:5" x14ac:dyDescent="0.35">
      <c r="B4529" s="45" t="s">
        <v>3183</v>
      </c>
      <c r="C4529" s="146">
        <v>150.58930969238281</v>
      </c>
      <c r="D4529" s="112">
        <f t="shared" si="73"/>
        <v>-0.94755308812967087</v>
      </c>
      <c r="E4529" s="112">
        <v>-2.6779792595055742E-3</v>
      </c>
    </row>
    <row r="4530" spans="2:5" x14ac:dyDescent="0.35">
      <c r="B4530" s="45" t="s">
        <v>7654</v>
      </c>
      <c r="C4530" s="146">
        <v>2871.271240234375</v>
      </c>
      <c r="D4530" s="112">
        <f t="shared" si="73"/>
        <v>0.32336791618557825</v>
      </c>
      <c r="E4530" s="112">
        <v>-2.680131461699009E-3</v>
      </c>
    </row>
    <row r="4531" spans="2:5" x14ac:dyDescent="0.35">
      <c r="B4531" s="45" t="s">
        <v>6869</v>
      </c>
      <c r="C4531" s="146">
        <v>2169.669677734375</v>
      </c>
      <c r="D4531" s="112">
        <f t="shared" si="73"/>
        <v>0.33713289927132944</v>
      </c>
      <c r="E4531" s="112">
        <v>-2.6822302832900228E-3</v>
      </c>
    </row>
    <row r="4532" spans="2:5" x14ac:dyDescent="0.35">
      <c r="B4532" s="45" t="s">
        <v>6346</v>
      </c>
      <c r="C4532" s="146">
        <v>1622.628295898438</v>
      </c>
      <c r="D4532" s="112">
        <f t="shared" si="73"/>
        <v>1.19340162970067</v>
      </c>
      <c r="E4532" s="112">
        <v>-2.6881696227601419E-3</v>
      </c>
    </row>
    <row r="4533" spans="2:5" x14ac:dyDescent="0.35">
      <c r="B4533" s="45" t="s">
        <v>5768</v>
      </c>
      <c r="C4533" s="146">
        <v>739.777099609375</v>
      </c>
      <c r="D4533" s="112">
        <f t="shared" si="73"/>
        <v>8.7965407740585339E-2</v>
      </c>
      <c r="E4533" s="112">
        <v>-2.6894987441161556E-3</v>
      </c>
    </row>
    <row r="4534" spans="2:5" x14ac:dyDescent="0.35">
      <c r="B4534" s="45" t="s">
        <v>5359</v>
      </c>
      <c r="C4534" s="146">
        <v>679.96380615234375</v>
      </c>
      <c r="D4534" s="112">
        <f t="shared" si="73"/>
        <v>-0.68060360768969208</v>
      </c>
      <c r="E4534" s="112">
        <v>-2.6938525071887242E-3</v>
      </c>
    </row>
    <row r="4535" spans="2:5" x14ac:dyDescent="0.35">
      <c r="B4535" s="45" t="s">
        <v>7542</v>
      </c>
      <c r="C4535" s="146">
        <v>2128.902587890625</v>
      </c>
      <c r="D4535" s="112">
        <f t="shared" si="73"/>
        <v>1.7672106238856862</v>
      </c>
      <c r="E4535" s="112">
        <v>-2.7017450919574618E-3</v>
      </c>
    </row>
    <row r="4536" spans="2:5" x14ac:dyDescent="0.35">
      <c r="B4536" s="45" t="s">
        <v>5260</v>
      </c>
      <c r="C4536" s="146">
        <v>769.33160400390625</v>
      </c>
      <c r="D4536" s="112">
        <f t="shared" si="73"/>
        <v>9.3333967314447808</v>
      </c>
      <c r="E4536" s="112">
        <v>-2.7055309455140328E-3</v>
      </c>
    </row>
    <row r="4537" spans="2:5" x14ac:dyDescent="0.35">
      <c r="B4537" s="45" t="s">
        <v>815</v>
      </c>
      <c r="C4537" s="146">
        <v>74.45098876953125</v>
      </c>
      <c r="D4537" s="112">
        <f t="shared" si="73"/>
        <v>-0.68751006708271611</v>
      </c>
      <c r="E4537" s="112">
        <v>-2.7115049486089483E-3</v>
      </c>
    </row>
    <row r="4538" spans="2:5" x14ac:dyDescent="0.35">
      <c r="B4538" s="45" t="s">
        <v>4375</v>
      </c>
      <c r="C4538" s="146">
        <v>238.25083923339841</v>
      </c>
      <c r="D4538" s="112">
        <f t="shared" si="73"/>
        <v>1.907273039067185</v>
      </c>
      <c r="E4538" s="112">
        <v>-2.7121694737066351E-3</v>
      </c>
    </row>
    <row r="4539" spans="2:5" x14ac:dyDescent="0.35">
      <c r="B4539" s="45" t="s">
        <v>2723</v>
      </c>
      <c r="C4539" s="146">
        <v>81.949935913085938</v>
      </c>
      <c r="D4539" s="112">
        <f t="shared" si="73"/>
        <v>-0.57915777973832849</v>
      </c>
      <c r="E4539" s="112">
        <v>-2.7176726152912558E-3</v>
      </c>
    </row>
    <row r="4540" spans="2:5" x14ac:dyDescent="0.35">
      <c r="B4540" s="45" t="s">
        <v>3113</v>
      </c>
      <c r="C4540" s="146">
        <v>194.72840881347659</v>
      </c>
      <c r="D4540" s="112">
        <f t="shared" si="73"/>
        <v>-0.91966660319757321</v>
      </c>
      <c r="E4540" s="112">
        <v>-2.7233858195291642E-3</v>
      </c>
    </row>
    <row r="4541" spans="2:5" x14ac:dyDescent="0.35">
      <c r="B4541" s="45" t="s">
        <v>7225</v>
      </c>
      <c r="C4541" s="146">
        <v>2424.003173828125</v>
      </c>
      <c r="D4541" s="112">
        <f t="shared" si="73"/>
        <v>0.75312013603003825</v>
      </c>
      <c r="E4541" s="112">
        <v>-2.7257330209944823E-3</v>
      </c>
    </row>
    <row r="4542" spans="2:5" x14ac:dyDescent="0.35">
      <c r="B4542" s="45" t="s">
        <v>6082</v>
      </c>
      <c r="C4542" s="146">
        <v>1382.679443359375</v>
      </c>
      <c r="D4542" s="112">
        <f t="shared" si="73"/>
        <v>9.235325346005224</v>
      </c>
      <c r="E4542" s="112">
        <v>-2.7318338944973992E-3</v>
      </c>
    </row>
    <row r="4543" spans="2:5" x14ac:dyDescent="0.35">
      <c r="B4543" s="45" t="s">
        <v>3309</v>
      </c>
      <c r="C4543" s="146">
        <v>135.0889587402344</v>
      </c>
      <c r="D4543" s="112">
        <f t="shared" si="73"/>
        <v>-0.94996007518047676</v>
      </c>
      <c r="E4543" s="112">
        <v>-2.7361368316231789E-3</v>
      </c>
    </row>
    <row r="4544" spans="2:5" x14ac:dyDescent="0.35">
      <c r="B4544" s="45" t="s">
        <v>7664</v>
      </c>
      <c r="C4544" s="146">
        <v>2699.62353515625</v>
      </c>
      <c r="D4544" s="112">
        <f t="shared" si="73"/>
        <v>30.268943535902835</v>
      </c>
      <c r="E4544" s="112">
        <v>-2.7428576169831525E-3</v>
      </c>
    </row>
    <row r="4545" spans="2:5" x14ac:dyDescent="0.35">
      <c r="B4545" s="45" t="s">
        <v>1196</v>
      </c>
      <c r="C4545" s="146">
        <v>86.335617065429688</v>
      </c>
      <c r="D4545" s="112">
        <f t="shared" si="73"/>
        <v>-0.81241191823598691</v>
      </c>
      <c r="E4545" s="112">
        <v>-2.7446113736399221E-3</v>
      </c>
    </row>
    <row r="4546" spans="2:5" x14ac:dyDescent="0.35">
      <c r="B4546" s="45" t="s">
        <v>5035</v>
      </c>
      <c r="C4546" s="146">
        <v>460.24041748046881</v>
      </c>
      <c r="D4546" s="112">
        <f t="shared" si="73"/>
        <v>-0.36350109306494832</v>
      </c>
      <c r="E4546" s="112">
        <v>-2.7481172860669241E-3</v>
      </c>
    </row>
    <row r="4547" spans="2:5" x14ac:dyDescent="0.35">
      <c r="B4547" s="45" t="s">
        <v>5724</v>
      </c>
      <c r="C4547" s="146">
        <v>723.08123779296875</v>
      </c>
      <c r="D4547" s="112">
        <f t="shared" si="73"/>
        <v>1.4463246165409807</v>
      </c>
      <c r="E4547" s="112">
        <v>-2.7511762555887608E-3</v>
      </c>
    </row>
    <row r="4548" spans="2:5" x14ac:dyDescent="0.35">
      <c r="B4548" s="45" t="s">
        <v>4553</v>
      </c>
      <c r="C4548" s="146">
        <v>295.57861328125</v>
      </c>
      <c r="D4548" s="112">
        <f t="shared" si="73"/>
        <v>-0.78683869954510721</v>
      </c>
      <c r="E4548" s="112">
        <v>-2.7539399400778419E-3</v>
      </c>
    </row>
    <row r="4549" spans="2:5" x14ac:dyDescent="0.35">
      <c r="B4549" s="45" t="s">
        <v>6085</v>
      </c>
      <c r="C4549" s="146">
        <v>1386.642944335938</v>
      </c>
      <c r="D4549" s="112">
        <f t="shared" si="73"/>
        <v>0.19215491892588565</v>
      </c>
      <c r="E4549" s="112">
        <v>-2.7555650993475672E-3</v>
      </c>
    </row>
    <row r="4550" spans="2:5" x14ac:dyDescent="0.35">
      <c r="B4550" s="45" t="s">
        <v>6038</v>
      </c>
      <c r="C4550" s="146">
        <v>1163.139892578125</v>
      </c>
      <c r="D4550" s="112">
        <f t="shared" si="73"/>
        <v>0.8973493598286173</v>
      </c>
      <c r="E4550" s="112">
        <v>-2.7565260529284819E-3</v>
      </c>
    </row>
    <row r="4551" spans="2:5" x14ac:dyDescent="0.35">
      <c r="B4551" s="45" t="s">
        <v>5170</v>
      </c>
      <c r="C4551" s="146">
        <v>613.03411865234375</v>
      </c>
      <c r="D4551" s="112">
        <f t="shared" si="73"/>
        <v>-0.4714882183498883</v>
      </c>
      <c r="E4551" s="112">
        <v>-2.7613834837058814E-3</v>
      </c>
    </row>
    <row r="4552" spans="2:5" x14ac:dyDescent="0.35">
      <c r="B4552" s="45" t="s">
        <v>6039</v>
      </c>
      <c r="C4552" s="146">
        <v>1159.925170898438</v>
      </c>
      <c r="D4552" s="112">
        <f t="shared" si="73"/>
        <v>2.4533058935133054</v>
      </c>
      <c r="E4552" s="112">
        <v>-2.7638306451355085E-3</v>
      </c>
    </row>
    <row r="4553" spans="2:5" x14ac:dyDescent="0.35">
      <c r="B4553" s="45" t="s">
        <v>4601</v>
      </c>
      <c r="C4553" s="146">
        <v>335.88833618164063</v>
      </c>
      <c r="D4553" s="112">
        <f t="shared" ref="D4553:D4616" si="74">(C4553-C4554)/C4554</f>
        <v>-0.86593742990161526</v>
      </c>
      <c r="E4553" s="112">
        <v>-2.7695136231402932E-3</v>
      </c>
    </row>
    <row r="4554" spans="2:5" x14ac:dyDescent="0.35">
      <c r="B4554" s="45" t="s">
        <v>7473</v>
      </c>
      <c r="C4554" s="146">
        <v>2505.45947265625</v>
      </c>
      <c r="D4554" s="112">
        <f t="shared" si="74"/>
        <v>15.474677768728736</v>
      </c>
      <c r="E4554" s="112">
        <v>-2.7737110804432574E-3</v>
      </c>
    </row>
    <row r="4555" spans="2:5" x14ac:dyDescent="0.35">
      <c r="B4555" s="45" t="s">
        <v>3567</v>
      </c>
      <c r="C4555" s="146">
        <v>152.07942199707031</v>
      </c>
      <c r="D4555" s="112">
        <f t="shared" si="74"/>
        <v>-0.38319434488406973</v>
      </c>
      <c r="E4555" s="112">
        <v>-2.7739531363612344E-3</v>
      </c>
    </row>
    <row r="4556" spans="2:5" x14ac:dyDescent="0.35">
      <c r="B4556" s="45" t="s">
        <v>4387</v>
      </c>
      <c r="C4556" s="146">
        <v>246.55970764160159</v>
      </c>
      <c r="D4556" s="112">
        <f t="shared" si="74"/>
        <v>-0.89066088352922324</v>
      </c>
      <c r="E4556" s="112">
        <v>-2.7748327691443767E-3</v>
      </c>
    </row>
    <row r="4557" spans="2:5" x14ac:dyDescent="0.35">
      <c r="B4557" s="45" t="s">
        <v>8009</v>
      </c>
      <c r="C4557" s="146">
        <v>2255</v>
      </c>
      <c r="D4557" s="112">
        <f t="shared" si="74"/>
        <v>11.778624447931426</v>
      </c>
      <c r="E4557" s="112">
        <v>-2.7860295812534379E-3</v>
      </c>
    </row>
    <row r="4558" spans="2:5" x14ac:dyDescent="0.35">
      <c r="B4558" s="45" t="s">
        <v>3090</v>
      </c>
      <c r="C4558" s="146">
        <v>176.46656799316409</v>
      </c>
      <c r="D4558" s="112">
        <f t="shared" si="74"/>
        <v>-0.76162749234605165</v>
      </c>
      <c r="E4558" s="112">
        <v>-2.7930626986183422E-3</v>
      </c>
    </row>
    <row r="4559" spans="2:5" x14ac:dyDescent="0.35">
      <c r="B4559" s="45" t="s">
        <v>5761</v>
      </c>
      <c r="C4559" s="146">
        <v>740.2974853515625</v>
      </c>
      <c r="D4559" s="112">
        <f t="shared" si="74"/>
        <v>3.9980525410095469</v>
      </c>
      <c r="E4559" s="112">
        <v>-2.8040456658395777E-3</v>
      </c>
    </row>
    <row r="4560" spans="2:5" x14ac:dyDescent="0.35">
      <c r="B4560" s="45" t="s">
        <v>3451</v>
      </c>
      <c r="C4560" s="146">
        <v>148.1171875</v>
      </c>
      <c r="D4560" s="112">
        <f t="shared" si="74"/>
        <v>-0.93926085799964942</v>
      </c>
      <c r="E4560" s="112">
        <v>-2.8047185676233709E-3</v>
      </c>
    </row>
    <row r="4561" spans="2:5" x14ac:dyDescent="0.35">
      <c r="B4561" s="45" t="s">
        <v>7230</v>
      </c>
      <c r="C4561" s="146">
        <v>2438.578857421875</v>
      </c>
      <c r="D4561" s="112">
        <f t="shared" si="74"/>
        <v>19.917805887401745</v>
      </c>
      <c r="E4561" s="112">
        <v>-2.8060627007806898E-3</v>
      </c>
    </row>
    <row r="4562" spans="2:5" x14ac:dyDescent="0.35">
      <c r="B4562" s="45" t="s">
        <v>1265</v>
      </c>
      <c r="C4562" s="146">
        <v>116.5790939331055</v>
      </c>
      <c r="D4562" s="112">
        <f t="shared" si="74"/>
        <v>-0.79047179534153078</v>
      </c>
      <c r="E4562" s="112">
        <v>-2.827276839176455E-3</v>
      </c>
    </row>
    <row r="4563" spans="2:5" x14ac:dyDescent="0.35">
      <c r="B4563" s="45" t="s">
        <v>4896</v>
      </c>
      <c r="C4563" s="146">
        <v>556.3885498046875</v>
      </c>
      <c r="D4563" s="112">
        <f t="shared" si="74"/>
        <v>4.4192362296208181</v>
      </c>
      <c r="E4563" s="112">
        <v>-2.8342401589187228E-3</v>
      </c>
    </row>
    <row r="4564" spans="2:5" x14ac:dyDescent="0.35">
      <c r="B4564" s="45" t="s">
        <v>2914</v>
      </c>
      <c r="C4564" s="146">
        <v>102.6691818237305</v>
      </c>
      <c r="D4564" s="112">
        <f t="shared" si="74"/>
        <v>-0.32300723615123533</v>
      </c>
      <c r="E4564" s="112">
        <v>-2.836314067708194E-3</v>
      </c>
    </row>
    <row r="4565" spans="2:5" x14ac:dyDescent="0.35">
      <c r="B4565" s="45" t="s">
        <v>3177</v>
      </c>
      <c r="C4565" s="146">
        <v>151.65476989746091</v>
      </c>
      <c r="D4565" s="112">
        <f t="shared" si="74"/>
        <v>-0.93109793685786779</v>
      </c>
      <c r="E4565" s="112">
        <v>-2.8409287577620497E-3</v>
      </c>
    </row>
    <row r="4566" spans="2:5" x14ac:dyDescent="0.35">
      <c r="B4566" s="45" t="s">
        <v>7755</v>
      </c>
      <c r="C4566" s="146">
        <v>2201.019287109375</v>
      </c>
      <c r="D4566" s="112">
        <f t="shared" si="74"/>
        <v>-0.11417351847630426</v>
      </c>
      <c r="E4566" s="112">
        <v>-2.8471042734104948E-3</v>
      </c>
    </row>
    <row r="4567" spans="2:5" x14ac:dyDescent="0.35">
      <c r="B4567" s="45" t="s">
        <v>7128</v>
      </c>
      <c r="C4567" s="146">
        <v>2484.70703125</v>
      </c>
      <c r="D4567" s="112">
        <f t="shared" si="74"/>
        <v>1.1503731009398288</v>
      </c>
      <c r="E4567" s="112">
        <v>-2.8487907042183971E-3</v>
      </c>
    </row>
    <row r="4568" spans="2:5" x14ac:dyDescent="0.35">
      <c r="B4568" s="45" t="s">
        <v>6045</v>
      </c>
      <c r="C4568" s="146">
        <v>1155.477172851562</v>
      </c>
      <c r="D4568" s="112">
        <f t="shared" si="74"/>
        <v>2.9305681528906235E-2</v>
      </c>
      <c r="E4568" s="112">
        <v>-2.8503927269800805E-3</v>
      </c>
    </row>
    <row r="4569" spans="2:5" x14ac:dyDescent="0.35">
      <c r="B4569" s="45" t="s">
        <v>5961</v>
      </c>
      <c r="C4569" s="146">
        <v>1122.579223632812</v>
      </c>
      <c r="D4569" s="112">
        <f t="shared" si="74"/>
        <v>8.6698909121020566</v>
      </c>
      <c r="E4569" s="112">
        <v>-2.8557314031569863E-3</v>
      </c>
    </row>
    <row r="4570" spans="2:5" x14ac:dyDescent="0.35">
      <c r="B4570" s="45" t="s">
        <v>1261</v>
      </c>
      <c r="C4570" s="146">
        <v>116.0901641845703</v>
      </c>
      <c r="D4570" s="112">
        <f t="shared" si="74"/>
        <v>0.56735137264289592</v>
      </c>
      <c r="E4570" s="112">
        <v>-2.8623481136676857E-3</v>
      </c>
    </row>
    <row r="4571" spans="2:5" x14ac:dyDescent="0.35">
      <c r="B4571" s="45" t="s">
        <v>843</v>
      </c>
      <c r="C4571" s="146">
        <v>74.067733764648438</v>
      </c>
      <c r="D4571" s="112">
        <f t="shared" si="74"/>
        <v>-0.77111685156266729</v>
      </c>
      <c r="E4571" s="112">
        <v>-2.8709476571764756E-3</v>
      </c>
    </row>
    <row r="4572" spans="2:5" x14ac:dyDescent="0.35">
      <c r="B4572" s="45" t="s">
        <v>4613</v>
      </c>
      <c r="C4572" s="146">
        <v>323.60501098632813</v>
      </c>
      <c r="D4572" s="112">
        <f t="shared" si="74"/>
        <v>0.79612284768739083</v>
      </c>
      <c r="E4572" s="112">
        <v>-2.8742422625324948E-3</v>
      </c>
    </row>
    <row r="4573" spans="2:5" x14ac:dyDescent="0.35">
      <c r="B4573" s="45" t="s">
        <v>4093</v>
      </c>
      <c r="C4573" s="146">
        <v>180.16864013671881</v>
      </c>
      <c r="D4573" s="112">
        <f t="shared" si="74"/>
        <v>1.0769186930091192</v>
      </c>
      <c r="E4573" s="112">
        <v>-2.8848070964174019E-3</v>
      </c>
    </row>
    <row r="4574" spans="2:5" x14ac:dyDescent="0.35">
      <c r="B4574" s="45" t="s">
        <v>1194</v>
      </c>
      <c r="C4574" s="146">
        <v>86.748046875</v>
      </c>
      <c r="D4574" s="112">
        <f t="shared" si="74"/>
        <v>-0.96248408725374379</v>
      </c>
      <c r="E4574" s="112">
        <v>-2.8884930148420029E-3</v>
      </c>
    </row>
    <row r="4575" spans="2:5" x14ac:dyDescent="0.35">
      <c r="B4575" s="45" t="s">
        <v>7998</v>
      </c>
      <c r="C4575" s="146">
        <v>2312.300048828125</v>
      </c>
      <c r="D4575" s="112">
        <f t="shared" si="74"/>
        <v>2.156490849775853</v>
      </c>
      <c r="E4575" s="112">
        <v>-2.8891553134432943E-3</v>
      </c>
    </row>
    <row r="4576" spans="2:5" x14ac:dyDescent="0.35">
      <c r="B4576" s="45" t="s">
        <v>5554</v>
      </c>
      <c r="C4576" s="146">
        <v>732.55401611328125</v>
      </c>
      <c r="D4576" s="112">
        <f t="shared" si="74"/>
        <v>-0.51069150057299939</v>
      </c>
      <c r="E4576" s="112">
        <v>-2.8944905402556085E-3</v>
      </c>
    </row>
    <row r="4577" spans="2:5" x14ac:dyDescent="0.35">
      <c r="B4577" s="45" t="s">
        <v>6120</v>
      </c>
      <c r="C4577" s="146">
        <v>1497.120971679688</v>
      </c>
      <c r="D4577" s="112">
        <f t="shared" si="74"/>
        <v>0.33579240501807067</v>
      </c>
      <c r="E4577" s="112">
        <v>-2.8958456537596785E-3</v>
      </c>
    </row>
    <row r="4578" spans="2:5" x14ac:dyDescent="0.35">
      <c r="B4578" s="45" t="s">
        <v>5969</v>
      </c>
      <c r="C4578" s="146">
        <v>1120.773681640625</v>
      </c>
      <c r="D4578" s="112">
        <f t="shared" si="74"/>
        <v>-0.49674236177236741</v>
      </c>
      <c r="E4578" s="112">
        <v>-2.8991947718925806E-3</v>
      </c>
    </row>
    <row r="4579" spans="2:5" x14ac:dyDescent="0.35">
      <c r="B4579" s="45" t="s">
        <v>6933</v>
      </c>
      <c r="C4579" s="146">
        <v>2227.03759765625</v>
      </c>
      <c r="D4579" s="112">
        <f t="shared" si="74"/>
        <v>24.721235089025267</v>
      </c>
      <c r="E4579" s="112">
        <v>-2.9001545393670947E-3</v>
      </c>
    </row>
    <row r="4580" spans="2:5" x14ac:dyDescent="0.35">
      <c r="B4580" s="45" t="s">
        <v>1022</v>
      </c>
      <c r="C4580" s="146">
        <v>86.5836181640625</v>
      </c>
      <c r="D4580" s="112">
        <f t="shared" si="74"/>
        <v>-0.95409184943971503</v>
      </c>
      <c r="E4580" s="112">
        <v>-2.9078042598594386E-3</v>
      </c>
    </row>
    <row r="4581" spans="2:5" x14ac:dyDescent="0.35">
      <c r="B4581" s="45" t="s">
        <v>6456</v>
      </c>
      <c r="C4581" s="146">
        <v>1886.018432617188</v>
      </c>
      <c r="D4581" s="112">
        <f t="shared" si="74"/>
        <v>10.731476020454947</v>
      </c>
      <c r="E4581" s="112">
        <v>-2.9142802896412147E-3</v>
      </c>
    </row>
    <row r="4582" spans="2:5" x14ac:dyDescent="0.35">
      <c r="B4582" s="45" t="s">
        <v>3262</v>
      </c>
      <c r="C4582" s="146">
        <v>160.7656555175781</v>
      </c>
      <c r="D4582" s="112">
        <f t="shared" si="74"/>
        <v>-0.80568197654315354</v>
      </c>
      <c r="E4582" s="112">
        <v>-2.9256581879204585E-3</v>
      </c>
    </row>
    <row r="4583" spans="2:5" x14ac:dyDescent="0.35">
      <c r="B4583" s="45" t="s">
        <v>5825</v>
      </c>
      <c r="C4583" s="146">
        <v>827.33270263671875</v>
      </c>
      <c r="D4583" s="112">
        <f t="shared" si="74"/>
        <v>6.2294639577326283</v>
      </c>
      <c r="E4583" s="112">
        <v>-2.9267057634580615E-3</v>
      </c>
    </row>
    <row r="4584" spans="2:5" x14ac:dyDescent="0.35">
      <c r="B4584" s="45" t="s">
        <v>2504</v>
      </c>
      <c r="C4584" s="146">
        <v>114.4390106201172</v>
      </c>
      <c r="D4584" s="112">
        <f t="shared" si="74"/>
        <v>-0.86140835920358816</v>
      </c>
      <c r="E4584" s="112">
        <v>-2.9277851765460868E-3</v>
      </c>
    </row>
    <row r="4585" spans="2:5" x14ac:dyDescent="0.35">
      <c r="B4585" s="45" t="s">
        <v>5827</v>
      </c>
      <c r="C4585" s="146">
        <v>825.72808837890625</v>
      </c>
      <c r="D4585" s="112">
        <f t="shared" si="74"/>
        <v>0.99772241202532197</v>
      </c>
      <c r="E4585" s="112">
        <v>-2.9324499551093199E-3</v>
      </c>
    </row>
    <row r="4586" spans="2:5" x14ac:dyDescent="0.35">
      <c r="B4586" s="45" t="s">
        <v>4696</v>
      </c>
      <c r="C4586" s="146">
        <v>413.33474731445313</v>
      </c>
      <c r="D4586" s="112">
        <f t="shared" si="74"/>
        <v>-9.774464689965473E-2</v>
      </c>
      <c r="E4586" s="112">
        <v>-2.9333775029446408E-3</v>
      </c>
    </row>
    <row r="4587" spans="2:5" x14ac:dyDescent="0.35">
      <c r="B4587" s="45" t="s">
        <v>5103</v>
      </c>
      <c r="C4587" s="146">
        <v>458.11282348632813</v>
      </c>
      <c r="D4587" s="112">
        <f t="shared" si="74"/>
        <v>1.2163985047464179</v>
      </c>
      <c r="E4587" s="112">
        <v>-2.9389555004756011E-3</v>
      </c>
    </row>
    <row r="4588" spans="2:5" x14ac:dyDescent="0.35">
      <c r="B4588" s="45" t="s">
        <v>4286</v>
      </c>
      <c r="C4588" s="146">
        <v>206.69244384765619</v>
      </c>
      <c r="D4588" s="112">
        <f t="shared" si="74"/>
        <v>1.3927166769529473</v>
      </c>
      <c r="E4588" s="112">
        <v>-2.9417562297942412E-3</v>
      </c>
    </row>
    <row r="4589" spans="2:5" x14ac:dyDescent="0.35">
      <c r="B4589" s="45" t="s">
        <v>2833</v>
      </c>
      <c r="C4589" s="146">
        <v>86.384002685546875</v>
      </c>
      <c r="D4589" s="112">
        <f t="shared" si="74"/>
        <v>-0.29538548011139887</v>
      </c>
      <c r="E4589" s="112">
        <v>-2.9451471732619208E-3</v>
      </c>
    </row>
    <row r="4590" spans="2:5" x14ac:dyDescent="0.35">
      <c r="B4590" s="45" t="s">
        <v>3043</v>
      </c>
      <c r="C4590" s="146">
        <v>122.5975341796875</v>
      </c>
      <c r="D4590" s="112">
        <f t="shared" si="74"/>
        <v>2.1983055001880381</v>
      </c>
      <c r="E4590" s="112">
        <v>-2.9475184852792847E-3</v>
      </c>
    </row>
    <row r="4591" spans="2:5" x14ac:dyDescent="0.35">
      <c r="B4591" s="45" t="s">
        <v>491</v>
      </c>
      <c r="C4591" s="146">
        <v>38.332027435302727</v>
      </c>
      <c r="D4591" s="112">
        <f t="shared" si="74"/>
        <v>-0.96398245177220265</v>
      </c>
      <c r="E4591" s="112">
        <v>-2.948831292796454E-3</v>
      </c>
    </row>
    <row r="4592" spans="2:5" x14ac:dyDescent="0.35">
      <c r="B4592" s="45" t="s">
        <v>5907</v>
      </c>
      <c r="C4592" s="146">
        <v>1064.259765625</v>
      </c>
      <c r="D4592" s="112">
        <f t="shared" si="74"/>
        <v>8.1044337484461462</v>
      </c>
      <c r="E4592" s="112">
        <v>-2.9510919268847719E-3</v>
      </c>
    </row>
    <row r="4593" spans="2:5" x14ac:dyDescent="0.35">
      <c r="B4593" s="45" t="s">
        <v>2084</v>
      </c>
      <c r="C4593" s="146">
        <v>116.89466857910161</v>
      </c>
      <c r="D4593" s="112">
        <f t="shared" si="74"/>
        <v>-0.94775480550472535</v>
      </c>
      <c r="E4593" s="112">
        <v>-2.9539900144537334E-3</v>
      </c>
    </row>
    <row r="4594" spans="2:5" x14ac:dyDescent="0.35">
      <c r="B4594" s="45" t="s">
        <v>7522</v>
      </c>
      <c r="C4594" s="146">
        <v>2237.42431640625</v>
      </c>
      <c r="D4594" s="112">
        <f t="shared" si="74"/>
        <v>4.4576487971326246</v>
      </c>
      <c r="E4594" s="112">
        <v>-2.9553981301517519E-3</v>
      </c>
    </row>
    <row r="4595" spans="2:5" x14ac:dyDescent="0.35">
      <c r="B4595" s="45" t="s">
        <v>4677</v>
      </c>
      <c r="C4595" s="146">
        <v>409.96121215820313</v>
      </c>
      <c r="D4595" s="112">
        <f t="shared" si="74"/>
        <v>-0.81143031949580324</v>
      </c>
      <c r="E4595" s="112">
        <v>-2.9573706224572689E-3</v>
      </c>
    </row>
    <row r="4596" spans="2:5" x14ac:dyDescent="0.35">
      <c r="B4596" s="45" t="s">
        <v>6962</v>
      </c>
      <c r="C4596" s="146">
        <v>2174.056884765625</v>
      </c>
      <c r="D4596" s="112">
        <f t="shared" si="74"/>
        <v>4.0470694271677363</v>
      </c>
      <c r="E4596" s="112">
        <v>-2.9701734261960385E-3</v>
      </c>
    </row>
    <row r="4597" spans="2:5" x14ac:dyDescent="0.35">
      <c r="B4597" s="45" t="s">
        <v>4738</v>
      </c>
      <c r="C4597" s="146">
        <v>430.75628662109381</v>
      </c>
      <c r="D4597" s="112">
        <f t="shared" si="74"/>
        <v>0.87332606168084026</v>
      </c>
      <c r="E4597" s="112">
        <v>-2.973275275364941E-3</v>
      </c>
    </row>
    <row r="4598" spans="2:5" x14ac:dyDescent="0.35">
      <c r="B4598" s="45" t="s">
        <v>4277</v>
      </c>
      <c r="C4598" s="146">
        <v>229.94197082519531</v>
      </c>
      <c r="D4598" s="112">
        <f t="shared" si="74"/>
        <v>-0.89843179038117427</v>
      </c>
      <c r="E4598" s="112">
        <v>-2.9748373078989365E-3</v>
      </c>
    </row>
    <row r="4599" spans="2:5" x14ac:dyDescent="0.35">
      <c r="B4599" s="45" t="s">
        <v>6859</v>
      </c>
      <c r="C4599" s="146">
        <v>2263.916748046875</v>
      </c>
      <c r="D4599" s="112">
        <f t="shared" si="74"/>
        <v>2.5218838217383488</v>
      </c>
      <c r="E4599" s="112">
        <v>-2.9777334991416774E-3</v>
      </c>
    </row>
    <row r="4600" spans="2:5" x14ac:dyDescent="0.35">
      <c r="B4600" s="45" t="s">
        <v>5215</v>
      </c>
      <c r="C4600" s="146">
        <v>642.81414794921875</v>
      </c>
      <c r="D4600" s="112">
        <f t="shared" si="74"/>
        <v>-0.73970604997805811</v>
      </c>
      <c r="E4600" s="112">
        <v>-2.9782283555171585E-3</v>
      </c>
    </row>
    <row r="4601" spans="2:5" x14ac:dyDescent="0.35">
      <c r="B4601" s="45" t="s">
        <v>7135</v>
      </c>
      <c r="C4601" s="146">
        <v>2469.570068359375</v>
      </c>
      <c r="D4601" s="112">
        <f t="shared" si="74"/>
        <v>32.075685125094161</v>
      </c>
      <c r="E4601" s="112">
        <v>-2.9797182815390726E-3</v>
      </c>
    </row>
    <row r="4602" spans="2:5" x14ac:dyDescent="0.35">
      <c r="B4602" s="45" t="s">
        <v>962</v>
      </c>
      <c r="C4602" s="146">
        <v>74.664215087890625</v>
      </c>
      <c r="D4602" s="112">
        <f t="shared" si="74"/>
        <v>-0.61817931267822279</v>
      </c>
      <c r="E4602" s="112">
        <v>-2.9909086889575178E-3</v>
      </c>
    </row>
    <row r="4603" spans="2:5" x14ac:dyDescent="0.35">
      <c r="B4603" s="45" t="s">
        <v>3942</v>
      </c>
      <c r="C4603" s="146">
        <v>195.5478515625</v>
      </c>
      <c r="D4603" s="112">
        <f t="shared" si="74"/>
        <v>0.75608601042517387</v>
      </c>
      <c r="E4603" s="112">
        <v>-3.0045019295097878E-3</v>
      </c>
    </row>
    <row r="4604" spans="2:5" x14ac:dyDescent="0.35">
      <c r="B4604" s="45" t="s">
        <v>2484</v>
      </c>
      <c r="C4604" s="146">
        <v>111.3543701171875</v>
      </c>
      <c r="D4604" s="112">
        <f t="shared" si="74"/>
        <v>1.6502854486555587</v>
      </c>
      <c r="E4604" s="112">
        <v>-3.0076906467456175E-3</v>
      </c>
    </row>
    <row r="4605" spans="2:5" x14ac:dyDescent="0.35">
      <c r="B4605" s="45" t="s">
        <v>530</v>
      </c>
      <c r="C4605" s="146">
        <v>42.0159912109375</v>
      </c>
      <c r="D4605" s="112">
        <f t="shared" si="74"/>
        <v>-0.14541328771912565</v>
      </c>
      <c r="E4605" s="112">
        <v>-3.0098236785166877E-3</v>
      </c>
    </row>
    <row r="4606" spans="2:5" x14ac:dyDescent="0.35">
      <c r="B4606" s="45" t="s">
        <v>726</v>
      </c>
      <c r="C4606" s="146">
        <v>49.165275573730469</v>
      </c>
      <c r="D4606" s="112">
        <f t="shared" si="74"/>
        <v>-0.80685361028577751</v>
      </c>
      <c r="E4606" s="112">
        <v>-3.0107594755069949E-3</v>
      </c>
    </row>
    <row r="4607" spans="2:5" x14ac:dyDescent="0.35">
      <c r="B4607" s="45" t="s">
        <v>4466</v>
      </c>
      <c r="C4607" s="146">
        <v>254.5492858886719</v>
      </c>
      <c r="D4607" s="112">
        <f t="shared" si="74"/>
        <v>2.4807184507283382</v>
      </c>
      <c r="E4607" s="112">
        <v>-3.0168017311811542E-3</v>
      </c>
    </row>
    <row r="4608" spans="2:5" x14ac:dyDescent="0.35">
      <c r="B4608" s="45" t="s">
        <v>970</v>
      </c>
      <c r="C4608" s="146">
        <v>73.131248474121094</v>
      </c>
      <c r="D4608" s="112">
        <f t="shared" si="74"/>
        <v>-0.92760556287714302</v>
      </c>
      <c r="E4608" s="112">
        <v>-3.0170162336628993E-3</v>
      </c>
    </row>
    <row r="4609" spans="2:5" x14ac:dyDescent="0.35">
      <c r="B4609" s="45" t="s">
        <v>5877</v>
      </c>
      <c r="C4609" s="146">
        <v>1010.177734375</v>
      </c>
      <c r="D4609" s="112">
        <f t="shared" si="74"/>
        <v>0.3977699361708435</v>
      </c>
      <c r="E4609" s="112">
        <v>-3.023142245146718E-3</v>
      </c>
    </row>
    <row r="4610" spans="2:5" x14ac:dyDescent="0.35">
      <c r="B4610" s="45" t="s">
        <v>5697</v>
      </c>
      <c r="C4610" s="146">
        <v>722.70672607421875</v>
      </c>
      <c r="D4610" s="112">
        <f t="shared" si="74"/>
        <v>4.5616443374883824</v>
      </c>
      <c r="E4610" s="112">
        <v>-3.0254884328722647E-3</v>
      </c>
    </row>
    <row r="4611" spans="2:5" x14ac:dyDescent="0.35">
      <c r="B4611" s="45" t="s">
        <v>3058</v>
      </c>
      <c r="C4611" s="146">
        <v>129.9447937011719</v>
      </c>
      <c r="D4611" s="112">
        <f t="shared" si="74"/>
        <v>0.57521004420303934</v>
      </c>
      <c r="E4611" s="112">
        <v>-3.0333741396745386E-3</v>
      </c>
    </row>
    <row r="4612" spans="2:5" x14ac:dyDescent="0.35">
      <c r="B4612" s="45" t="s">
        <v>992</v>
      </c>
      <c r="C4612" s="146">
        <v>82.493629455566406</v>
      </c>
      <c r="D4612" s="112">
        <f t="shared" si="74"/>
        <v>-0.25767347067116092</v>
      </c>
      <c r="E4612" s="112">
        <v>-3.0334228819610411E-3</v>
      </c>
    </row>
    <row r="4613" spans="2:5" x14ac:dyDescent="0.35">
      <c r="B4613" s="45" t="s">
        <v>1866</v>
      </c>
      <c r="C4613" s="146">
        <v>111.1284942626953</v>
      </c>
      <c r="D4613" s="112">
        <f t="shared" si="74"/>
        <v>-0.95228438349331934</v>
      </c>
      <c r="E4613" s="112">
        <v>-3.0385562771503738E-3</v>
      </c>
    </row>
    <row r="4614" spans="2:5" x14ac:dyDescent="0.35">
      <c r="B4614" s="45" t="s">
        <v>7266</v>
      </c>
      <c r="C4614" s="146">
        <v>2328.975341796875</v>
      </c>
      <c r="D4614" s="112">
        <f t="shared" si="74"/>
        <v>0.15978517523340244</v>
      </c>
      <c r="E4614" s="112">
        <v>-3.0387020657969502E-3</v>
      </c>
    </row>
    <row r="4615" spans="2:5" x14ac:dyDescent="0.35">
      <c r="B4615" s="45" t="s">
        <v>6625</v>
      </c>
      <c r="C4615" s="146">
        <v>2008.109252929688</v>
      </c>
      <c r="D4615" s="112">
        <f t="shared" si="74"/>
        <v>27.068291606126454</v>
      </c>
      <c r="E4615" s="112">
        <v>-3.0392869196540751E-3</v>
      </c>
    </row>
    <row r="4616" spans="2:5" x14ac:dyDescent="0.35">
      <c r="B4616" s="45" t="s">
        <v>2680</v>
      </c>
      <c r="C4616" s="146">
        <v>71.543693542480469</v>
      </c>
      <c r="D4616" s="112">
        <f t="shared" si="74"/>
        <v>-0.96697796336083042</v>
      </c>
      <c r="E4616" s="112">
        <v>-3.0439062020585573E-3</v>
      </c>
    </row>
    <row r="4617" spans="2:5" x14ac:dyDescent="0.35">
      <c r="B4617" s="45" t="s">
        <v>6743</v>
      </c>
      <c r="C4617" s="146">
        <v>2166.5439453125</v>
      </c>
      <c r="D4617" s="112">
        <f t="shared" ref="D4617:D4680" si="75">(C4617-C4618)/C4618</f>
        <v>-4.0084856920769414E-2</v>
      </c>
      <c r="E4617" s="112">
        <v>-3.0470874604986895E-3</v>
      </c>
    </row>
    <row r="4618" spans="2:5" x14ac:dyDescent="0.35">
      <c r="B4618" s="45" t="s">
        <v>6860</v>
      </c>
      <c r="C4618" s="146">
        <v>2257.01611328125</v>
      </c>
      <c r="D4618" s="112">
        <f t="shared" si="75"/>
        <v>10.599561318381772</v>
      </c>
      <c r="E4618" s="112">
        <v>-3.0480956384894946E-3</v>
      </c>
    </row>
    <row r="4619" spans="2:5" x14ac:dyDescent="0.35">
      <c r="B4619" s="45" t="s">
        <v>4011</v>
      </c>
      <c r="C4619" s="146">
        <v>194.57771301269531</v>
      </c>
      <c r="D4619" s="112">
        <f t="shared" si="75"/>
        <v>0.8517837612476864</v>
      </c>
      <c r="E4619" s="112">
        <v>-3.0522514233964604E-3</v>
      </c>
    </row>
    <row r="4620" spans="2:5" x14ac:dyDescent="0.35">
      <c r="B4620" s="45" t="s">
        <v>2263</v>
      </c>
      <c r="C4620" s="146">
        <v>105.07582855224609</v>
      </c>
      <c r="D4620" s="112">
        <f t="shared" si="75"/>
        <v>-0.38178642347675712</v>
      </c>
      <c r="E4620" s="112">
        <v>-3.0563771026304817E-3</v>
      </c>
    </row>
    <row r="4621" spans="2:5" x14ac:dyDescent="0.35">
      <c r="B4621" s="45" t="s">
        <v>4069</v>
      </c>
      <c r="C4621" s="146">
        <v>169.96687316894531</v>
      </c>
      <c r="D4621" s="112">
        <f t="shared" si="75"/>
        <v>-0.44042287325055374</v>
      </c>
      <c r="E4621" s="112">
        <v>-3.0573406202338131E-3</v>
      </c>
    </row>
    <row r="4622" spans="2:5" x14ac:dyDescent="0.35">
      <c r="B4622" s="45" t="s">
        <v>4482</v>
      </c>
      <c r="C4622" s="146">
        <v>303.74163818359381</v>
      </c>
      <c r="D4622" s="112">
        <f t="shared" si="75"/>
        <v>-0.87544913617589615</v>
      </c>
      <c r="E4622" s="112">
        <v>-3.062029076555148E-3</v>
      </c>
    </row>
    <row r="4623" spans="2:5" x14ac:dyDescent="0.35">
      <c r="B4623" s="45" t="s">
        <v>7387</v>
      </c>
      <c r="C4623" s="146">
        <v>2438.695556640625</v>
      </c>
      <c r="D4623" s="112">
        <f t="shared" si="75"/>
        <v>25.891370356124536</v>
      </c>
      <c r="E4623" s="112">
        <v>-3.0621050108098364E-3</v>
      </c>
    </row>
    <row r="4624" spans="2:5" x14ac:dyDescent="0.35">
      <c r="B4624" s="45" t="s">
        <v>1217</v>
      </c>
      <c r="C4624" s="146">
        <v>90.686920166015625</v>
      </c>
      <c r="D4624" s="112">
        <f t="shared" si="75"/>
        <v>-0.92269128179704962</v>
      </c>
      <c r="E4624" s="112">
        <v>-3.0625601828930915E-3</v>
      </c>
    </row>
    <row r="4625" spans="2:5" x14ac:dyDescent="0.35">
      <c r="B4625" s="45" t="s">
        <v>6024</v>
      </c>
      <c r="C4625" s="146">
        <v>1173.049072265625</v>
      </c>
      <c r="D4625" s="112">
        <f t="shared" si="75"/>
        <v>0.6687504590982728</v>
      </c>
      <c r="E4625" s="112">
        <v>-3.0691337311947609E-3</v>
      </c>
    </row>
    <row r="4626" spans="2:5" x14ac:dyDescent="0.35">
      <c r="B4626" s="45" t="s">
        <v>5522</v>
      </c>
      <c r="C4626" s="146">
        <v>702.9505615234375</v>
      </c>
      <c r="D4626" s="112">
        <f t="shared" si="75"/>
        <v>-0.65021416942849397</v>
      </c>
      <c r="E4626" s="112">
        <v>-3.0766008075179059E-3</v>
      </c>
    </row>
    <row r="4627" spans="2:5" x14ac:dyDescent="0.35">
      <c r="B4627" s="45" t="s">
        <v>6697</v>
      </c>
      <c r="C4627" s="146">
        <v>2009.659912109375</v>
      </c>
      <c r="D4627" s="112">
        <f t="shared" si="75"/>
        <v>3.3134395552268305E-2</v>
      </c>
      <c r="E4627" s="112">
        <v>-3.0792085059547108E-3</v>
      </c>
    </row>
    <row r="4628" spans="2:5" x14ac:dyDescent="0.35">
      <c r="B4628" s="45" t="s">
        <v>6508</v>
      </c>
      <c r="C4628" s="146">
        <v>1945.206665039062</v>
      </c>
      <c r="D4628" s="112">
        <f t="shared" si="75"/>
        <v>-0.1381753287751204</v>
      </c>
      <c r="E4628" s="112">
        <v>-3.079697904702079E-3</v>
      </c>
    </row>
    <row r="4629" spans="2:5" x14ac:dyDescent="0.35">
      <c r="B4629" s="45" t="s">
        <v>6798</v>
      </c>
      <c r="C4629" s="146">
        <v>2257.079345703125</v>
      </c>
      <c r="D4629" s="112">
        <f t="shared" si="75"/>
        <v>-7.176685346130672E-2</v>
      </c>
      <c r="E4629" s="112">
        <v>-3.0871419658286847E-3</v>
      </c>
    </row>
    <row r="4630" spans="2:5" x14ac:dyDescent="0.35">
      <c r="B4630" s="45" t="s">
        <v>7422</v>
      </c>
      <c r="C4630" s="146">
        <v>2431.586669921875</v>
      </c>
      <c r="D4630" s="112">
        <f t="shared" si="75"/>
        <v>21.776358170181457</v>
      </c>
      <c r="E4630" s="112">
        <v>-3.0905878452826322E-3</v>
      </c>
    </row>
    <row r="4631" spans="2:5" x14ac:dyDescent="0.35">
      <c r="B4631" s="45" t="s">
        <v>2390</v>
      </c>
      <c r="C4631" s="146">
        <v>106.7592391967773</v>
      </c>
      <c r="D4631" s="112">
        <f t="shared" si="75"/>
        <v>-0.95712866652209094</v>
      </c>
      <c r="E4631" s="112">
        <v>-3.0922836320485371E-3</v>
      </c>
    </row>
    <row r="4632" spans="2:5" x14ac:dyDescent="0.35">
      <c r="B4632" s="45" t="s">
        <v>7852</v>
      </c>
      <c r="C4632" s="146">
        <v>2490.224365234375</v>
      </c>
      <c r="D4632" s="112">
        <f t="shared" si="75"/>
        <v>18.168563054372463</v>
      </c>
      <c r="E4632" s="112">
        <v>-3.0982267880506962E-3</v>
      </c>
    </row>
    <row r="4633" spans="2:5" x14ac:dyDescent="0.35">
      <c r="B4633" s="45" t="s">
        <v>2069</v>
      </c>
      <c r="C4633" s="146">
        <v>129.9118957519531</v>
      </c>
      <c r="D4633" s="112">
        <f t="shared" si="75"/>
        <v>-0.91747954509151985</v>
      </c>
      <c r="E4633" s="112">
        <v>-3.1006791612607091E-3</v>
      </c>
    </row>
    <row r="4634" spans="2:5" x14ac:dyDescent="0.35">
      <c r="B4634" s="45" t="s">
        <v>6245</v>
      </c>
      <c r="C4634" s="146">
        <v>1574.29931640625</v>
      </c>
      <c r="D4634" s="112">
        <f t="shared" si="75"/>
        <v>-0.30259116088186555</v>
      </c>
      <c r="E4634" s="112">
        <v>-3.1082477362573773E-3</v>
      </c>
    </row>
    <row r="4635" spans="2:5" x14ac:dyDescent="0.35">
      <c r="B4635" s="45" t="s">
        <v>7834</v>
      </c>
      <c r="C4635" s="146">
        <v>2257.35498046875</v>
      </c>
      <c r="D4635" s="112">
        <f t="shared" si="75"/>
        <v>30.549031742667001</v>
      </c>
      <c r="E4635" s="112">
        <v>-3.110950104474619E-3</v>
      </c>
    </row>
    <row r="4636" spans="2:5" x14ac:dyDescent="0.35">
      <c r="B4636" s="45" t="s">
        <v>2696</v>
      </c>
      <c r="C4636" s="146">
        <v>71.550689697265625</v>
      </c>
      <c r="D4636" s="112">
        <f t="shared" si="75"/>
        <v>-0.9387585068041373</v>
      </c>
      <c r="E4636" s="112">
        <v>-3.1113268241017172E-3</v>
      </c>
    </row>
    <row r="4637" spans="2:5" x14ac:dyDescent="0.35">
      <c r="B4637" s="45" t="s">
        <v>6026</v>
      </c>
      <c r="C4637" s="146">
        <v>1168.336791992188</v>
      </c>
      <c r="D4637" s="112">
        <f t="shared" si="75"/>
        <v>-0.48010637297004949</v>
      </c>
      <c r="E4637" s="112">
        <v>-3.1187512746119997E-3</v>
      </c>
    </row>
    <row r="4638" spans="2:5" x14ac:dyDescent="0.35">
      <c r="B4638" s="45" t="s">
        <v>6937</v>
      </c>
      <c r="C4638" s="146">
        <v>2247.26123046875</v>
      </c>
      <c r="D4638" s="112">
        <f t="shared" si="75"/>
        <v>-0.1094757411286736</v>
      </c>
      <c r="E4638" s="112">
        <v>-3.1214247437945141E-3</v>
      </c>
    </row>
    <row r="4639" spans="2:5" x14ac:dyDescent="0.35">
      <c r="B4639" s="45" t="s">
        <v>7218</v>
      </c>
      <c r="C4639" s="146">
        <v>2523.526123046875</v>
      </c>
      <c r="D4639" s="112">
        <f t="shared" si="75"/>
        <v>25.987241169762871</v>
      </c>
      <c r="E4639" s="112">
        <v>-3.1220780548446847E-3</v>
      </c>
    </row>
    <row r="4640" spans="2:5" x14ac:dyDescent="0.35">
      <c r="B4640" s="45" t="s">
        <v>2225</v>
      </c>
      <c r="C4640" s="146">
        <v>93.50811767578125</v>
      </c>
      <c r="D4640" s="112">
        <f t="shared" si="75"/>
        <v>-0.95510400088711411</v>
      </c>
      <c r="E4640" s="112">
        <v>-3.1224061454197486E-3</v>
      </c>
    </row>
    <row r="4641" spans="2:5" x14ac:dyDescent="0.35">
      <c r="B4641" s="45" t="s">
        <v>7057</v>
      </c>
      <c r="C4641" s="146">
        <v>2082.771728515625</v>
      </c>
      <c r="D4641" s="112">
        <f t="shared" si="75"/>
        <v>21.765543132128069</v>
      </c>
      <c r="E4641" s="112">
        <v>-3.1225479112220438E-3</v>
      </c>
    </row>
    <row r="4642" spans="2:5" x14ac:dyDescent="0.35">
      <c r="B4642" s="45" t="s">
        <v>2782</v>
      </c>
      <c r="C4642" s="146">
        <v>91.487899780273438</v>
      </c>
      <c r="D4642" s="112">
        <f t="shared" si="75"/>
        <v>3.943174215890756E-2</v>
      </c>
      <c r="E4642" s="112">
        <v>-3.1283218832146922E-3</v>
      </c>
    </row>
    <row r="4643" spans="2:5" x14ac:dyDescent="0.35">
      <c r="B4643" s="45" t="s">
        <v>1117</v>
      </c>
      <c r="C4643" s="146">
        <v>88.017227172851563</v>
      </c>
      <c r="D4643" s="112">
        <f t="shared" si="75"/>
        <v>0.11062319542650124</v>
      </c>
      <c r="E4643" s="112">
        <v>-3.1370704954739518E-3</v>
      </c>
    </row>
    <row r="4644" spans="2:5" x14ac:dyDescent="0.35">
      <c r="B4644" s="45" t="s">
        <v>2652</v>
      </c>
      <c r="C4644" s="146">
        <v>79.25030517578125</v>
      </c>
      <c r="D4644" s="112">
        <f t="shared" si="75"/>
        <v>-0.54999617036304627</v>
      </c>
      <c r="E4644" s="112">
        <v>-3.1400500718987015E-3</v>
      </c>
    </row>
    <row r="4645" spans="2:5" x14ac:dyDescent="0.35">
      <c r="B4645" s="45" t="s">
        <v>4037</v>
      </c>
      <c r="C4645" s="146">
        <v>176.11029052734381</v>
      </c>
      <c r="D4645" s="112">
        <f t="shared" si="75"/>
        <v>-0.56453734665321353</v>
      </c>
      <c r="E4645" s="112">
        <v>-3.1611229552451115E-3</v>
      </c>
    </row>
    <row r="4646" spans="2:5" x14ac:dyDescent="0.35">
      <c r="B4646" s="45" t="s">
        <v>4768</v>
      </c>
      <c r="C4646" s="146">
        <v>404.42111206054688</v>
      </c>
      <c r="D4646" s="112">
        <f t="shared" si="75"/>
        <v>3.3117359964092921</v>
      </c>
      <c r="E4646" s="112">
        <v>-3.1665015190496704E-3</v>
      </c>
    </row>
    <row r="4647" spans="2:5" x14ac:dyDescent="0.35">
      <c r="B4647" s="45" t="s">
        <v>2367</v>
      </c>
      <c r="C4647" s="146">
        <v>93.795425415039063</v>
      </c>
      <c r="D4647" s="112">
        <f t="shared" si="75"/>
        <v>-0.88017680254762964</v>
      </c>
      <c r="E4647" s="112">
        <v>-3.1667048974017612E-3</v>
      </c>
    </row>
    <row r="4648" spans="2:5" x14ac:dyDescent="0.35">
      <c r="B4648" s="45" t="s">
        <v>5674</v>
      </c>
      <c r="C4648" s="146">
        <v>782.7818603515625</v>
      </c>
      <c r="D4648" s="112">
        <f t="shared" si="75"/>
        <v>7.1222019485377732</v>
      </c>
      <c r="E4648" s="112">
        <v>-3.1762874511385231E-3</v>
      </c>
    </row>
    <row r="4649" spans="2:5" x14ac:dyDescent="0.35">
      <c r="B4649" s="45" t="s">
        <v>1684</v>
      </c>
      <c r="C4649" s="146">
        <v>96.375572204589844</v>
      </c>
      <c r="D4649" s="112">
        <f t="shared" si="75"/>
        <v>-0.12335845784959924</v>
      </c>
      <c r="E4649" s="112">
        <v>-3.181073653391913E-3</v>
      </c>
    </row>
    <row r="4650" spans="2:5" x14ac:dyDescent="0.35">
      <c r="B4650" s="45" t="s">
        <v>2176</v>
      </c>
      <c r="C4650" s="146">
        <v>109.9372634887695</v>
      </c>
      <c r="D4650" s="112">
        <f t="shared" si="75"/>
        <v>-0.85640824323699494</v>
      </c>
      <c r="E4650" s="112">
        <v>-3.1857911211805394E-3</v>
      </c>
    </row>
    <row r="4651" spans="2:5" x14ac:dyDescent="0.35">
      <c r="B4651" s="45" t="s">
        <v>5621</v>
      </c>
      <c r="C4651" s="146">
        <v>765.623779296875</v>
      </c>
      <c r="D4651" s="112">
        <f t="shared" si="75"/>
        <v>2.9725422236202169E-3</v>
      </c>
      <c r="E4651" s="112">
        <v>-3.1912393847525048E-3</v>
      </c>
    </row>
    <row r="4652" spans="2:5" x14ac:dyDescent="0.35">
      <c r="B4652" s="45" t="s">
        <v>5399</v>
      </c>
      <c r="C4652" s="146">
        <v>763.35467529296875</v>
      </c>
      <c r="D4652" s="112">
        <f t="shared" si="75"/>
        <v>-0.67894783075491549</v>
      </c>
      <c r="E4652" s="112">
        <v>-3.1944983312191299E-3</v>
      </c>
    </row>
    <row r="4653" spans="2:5" x14ac:dyDescent="0.35">
      <c r="B4653" s="45" t="s">
        <v>7492</v>
      </c>
      <c r="C4653" s="146">
        <v>2377.66552734375</v>
      </c>
      <c r="D4653" s="112">
        <f t="shared" si="75"/>
        <v>-1.9939700474788317E-2</v>
      </c>
      <c r="E4653" s="112">
        <v>-3.2037152903123256E-3</v>
      </c>
    </row>
    <row r="4654" spans="2:5" x14ac:dyDescent="0.35">
      <c r="B4654" s="45" t="s">
        <v>7149</v>
      </c>
      <c r="C4654" s="146">
        <v>2426.0400390625</v>
      </c>
      <c r="D4654" s="112">
        <f t="shared" si="75"/>
        <v>11.347736350021478</v>
      </c>
      <c r="E4654" s="112">
        <v>-3.206131955571971E-3</v>
      </c>
    </row>
    <row r="4655" spans="2:5" x14ac:dyDescent="0.35">
      <c r="B4655" s="45" t="s">
        <v>4018</v>
      </c>
      <c r="C4655" s="146">
        <v>196.47650146484381</v>
      </c>
      <c r="D4655" s="112">
        <f t="shared" si="75"/>
        <v>-0.11684222778287463</v>
      </c>
      <c r="E4655" s="112">
        <v>-3.2112363701276314E-3</v>
      </c>
    </row>
    <row r="4656" spans="2:5" x14ac:dyDescent="0.35">
      <c r="B4656" s="45" t="s">
        <v>4210</v>
      </c>
      <c r="C4656" s="146">
        <v>222.47044372558591</v>
      </c>
      <c r="D4656" s="112">
        <f t="shared" si="75"/>
        <v>0.43962847655243309</v>
      </c>
      <c r="E4656" s="112">
        <v>-3.2117072770532079E-3</v>
      </c>
    </row>
    <row r="4657" spans="2:5" x14ac:dyDescent="0.35">
      <c r="B4657" s="45" t="s">
        <v>1614</v>
      </c>
      <c r="C4657" s="146">
        <v>154.5332336425781</v>
      </c>
      <c r="D4657" s="112">
        <f t="shared" si="75"/>
        <v>-0.54035227636022731</v>
      </c>
      <c r="E4657" s="112">
        <v>-3.2258016892279602E-3</v>
      </c>
    </row>
    <row r="4658" spans="2:5" x14ac:dyDescent="0.35">
      <c r="B4658" s="45" t="s">
        <v>4603</v>
      </c>
      <c r="C4658" s="146">
        <v>336.19927978515619</v>
      </c>
      <c r="D4658" s="112">
        <f t="shared" si="75"/>
        <v>2.7838629768038454</v>
      </c>
      <c r="E4658" s="112">
        <v>-3.2272173456873578E-3</v>
      </c>
    </row>
    <row r="4659" spans="2:5" x14ac:dyDescent="0.35">
      <c r="B4659" s="45" t="s">
        <v>1103</v>
      </c>
      <c r="C4659" s="146">
        <v>88.850807189941406</v>
      </c>
      <c r="D4659" s="112">
        <f t="shared" si="75"/>
        <v>-0.8767301500646778</v>
      </c>
      <c r="E4659" s="112">
        <v>-3.2284644431972995E-3</v>
      </c>
    </row>
    <row r="4660" spans="2:5" x14ac:dyDescent="0.35">
      <c r="B4660" s="45" t="s">
        <v>5747</v>
      </c>
      <c r="C4660" s="146">
        <v>720.782958984375</v>
      </c>
      <c r="D4660" s="112">
        <f t="shared" si="75"/>
        <v>15.077808354670552</v>
      </c>
      <c r="E4660" s="112">
        <v>-3.2384410242143691E-3</v>
      </c>
    </row>
    <row r="4661" spans="2:5" x14ac:dyDescent="0.35">
      <c r="B4661" s="45" t="s">
        <v>621</v>
      </c>
      <c r="C4661" s="146">
        <v>44.830921173095703</v>
      </c>
      <c r="D4661" s="112">
        <f t="shared" si="75"/>
        <v>-0.81979106531376422</v>
      </c>
      <c r="E4661" s="112">
        <v>-3.239851281844246E-3</v>
      </c>
    </row>
    <row r="4662" spans="2:5" x14ac:dyDescent="0.35">
      <c r="B4662" s="45" t="s">
        <v>4412</v>
      </c>
      <c r="C4662" s="146">
        <v>248.77191162109381</v>
      </c>
      <c r="D4662" s="112">
        <f t="shared" si="75"/>
        <v>-0.89214311223884946</v>
      </c>
      <c r="E4662" s="112">
        <v>-3.2408473071142115E-3</v>
      </c>
    </row>
    <row r="4663" spans="2:5" x14ac:dyDescent="0.35">
      <c r="B4663" s="45" t="s">
        <v>7950</v>
      </c>
      <c r="C4663" s="146">
        <v>2306.5</v>
      </c>
      <c r="D4663" s="112">
        <f t="shared" si="75"/>
        <v>6.7331657766496829</v>
      </c>
      <c r="E4663" s="112">
        <v>-3.2411408815903198E-3</v>
      </c>
    </row>
    <row r="4664" spans="2:5" x14ac:dyDescent="0.35">
      <c r="B4664" s="45" t="s">
        <v>4486</v>
      </c>
      <c r="C4664" s="146">
        <v>298.26077270507813</v>
      </c>
      <c r="D4664" s="112">
        <f t="shared" si="75"/>
        <v>-0.61874784133240202</v>
      </c>
      <c r="E4664" s="112">
        <v>-3.2473419851608214E-3</v>
      </c>
    </row>
    <row r="4665" spans="2:5" x14ac:dyDescent="0.35">
      <c r="B4665" s="45" t="s">
        <v>5797</v>
      </c>
      <c r="C4665" s="146">
        <v>782.31890869140625</v>
      </c>
      <c r="D4665" s="112">
        <f t="shared" si="75"/>
        <v>3.8766562018886068</v>
      </c>
      <c r="E4665" s="112">
        <v>-3.2599413006824405E-3</v>
      </c>
    </row>
    <row r="4666" spans="2:5" x14ac:dyDescent="0.35">
      <c r="B4666" s="45" t="s">
        <v>3075</v>
      </c>
      <c r="C4666" s="146">
        <v>160.4211730957031</v>
      </c>
      <c r="D4666" s="112">
        <f t="shared" si="75"/>
        <v>-0.92693529663262053</v>
      </c>
      <c r="E4666" s="112">
        <v>-3.2753408021118612E-3</v>
      </c>
    </row>
    <row r="4667" spans="2:5" x14ac:dyDescent="0.35">
      <c r="B4667" s="45" t="s">
        <v>6730</v>
      </c>
      <c r="C4667" s="146">
        <v>2195.604248046875</v>
      </c>
      <c r="D4667" s="112">
        <f t="shared" si="75"/>
        <v>12.396046963350473</v>
      </c>
      <c r="E4667" s="112">
        <v>-3.276934490791179E-3</v>
      </c>
    </row>
    <row r="4668" spans="2:5" x14ac:dyDescent="0.35">
      <c r="B4668" s="45" t="s">
        <v>3249</v>
      </c>
      <c r="C4668" s="146">
        <v>163.8994140625</v>
      </c>
      <c r="D4668" s="112">
        <f t="shared" si="75"/>
        <v>0.53753723491815875</v>
      </c>
      <c r="E4668" s="112">
        <v>-3.2783867182372898E-3</v>
      </c>
    </row>
    <row r="4669" spans="2:5" x14ac:dyDescent="0.35">
      <c r="B4669" s="45" t="s">
        <v>2258</v>
      </c>
      <c r="C4669" s="146">
        <v>106.5986633300781</v>
      </c>
      <c r="D4669" s="112">
        <f t="shared" si="75"/>
        <v>-0.38620463945491584</v>
      </c>
      <c r="E4669" s="112">
        <v>-3.2862356397952647E-3</v>
      </c>
    </row>
    <row r="4670" spans="2:5" x14ac:dyDescent="0.35">
      <c r="B4670" s="45" t="s">
        <v>3216</v>
      </c>
      <c r="C4670" s="146">
        <v>173.67134094238281</v>
      </c>
      <c r="D4670" s="112">
        <f t="shared" si="75"/>
        <v>2.8629885479579023</v>
      </c>
      <c r="E4670" s="112">
        <v>-3.2875142763114673E-3</v>
      </c>
    </row>
    <row r="4671" spans="2:5" x14ac:dyDescent="0.35">
      <c r="B4671" s="45" t="s">
        <v>612</v>
      </c>
      <c r="C4671" s="146">
        <v>44.957767486572273</v>
      </c>
      <c r="D4671" s="112">
        <f t="shared" si="75"/>
        <v>-0.59493091070669202</v>
      </c>
      <c r="E4671" s="112">
        <v>-3.2909286469023878E-3</v>
      </c>
    </row>
    <row r="4672" spans="2:5" x14ac:dyDescent="0.35">
      <c r="B4672" s="45" t="s">
        <v>2485</v>
      </c>
      <c r="C4672" s="146">
        <v>110.98789978027339</v>
      </c>
      <c r="D4672" s="112">
        <f t="shared" si="75"/>
        <v>-0.82413160406263397</v>
      </c>
      <c r="E4672" s="112">
        <v>-3.2910278826815491E-3</v>
      </c>
    </row>
    <row r="4673" spans="2:5" x14ac:dyDescent="0.35">
      <c r="B4673" s="45" t="s">
        <v>5251</v>
      </c>
      <c r="C4673" s="146">
        <v>631.0849609375</v>
      </c>
      <c r="D4673" s="112">
        <f t="shared" si="75"/>
        <v>4.2817713763505543</v>
      </c>
      <c r="E4673" s="112">
        <v>-3.2958716438688798E-3</v>
      </c>
    </row>
    <row r="4674" spans="2:5" x14ac:dyDescent="0.35">
      <c r="B4674" s="45" t="s">
        <v>1836</v>
      </c>
      <c r="C4674" s="146">
        <v>119.48358154296881</v>
      </c>
      <c r="D4674" s="112">
        <f t="shared" si="75"/>
        <v>-0.95044612734269884</v>
      </c>
      <c r="E4674" s="112">
        <v>-3.2961144976399533E-3</v>
      </c>
    </row>
    <row r="4675" spans="2:5" x14ac:dyDescent="0.35">
      <c r="B4675" s="45" t="s">
        <v>7146</v>
      </c>
      <c r="C4675" s="146">
        <v>2411.185546875</v>
      </c>
      <c r="D4675" s="112">
        <f t="shared" si="75"/>
        <v>12.802202455476348</v>
      </c>
      <c r="E4675" s="112">
        <v>-3.3032769977196369E-3</v>
      </c>
    </row>
    <row r="4676" spans="2:5" x14ac:dyDescent="0.35">
      <c r="B4676" s="45" t="s">
        <v>3814</v>
      </c>
      <c r="C4676" s="146">
        <v>174.6957092285156</v>
      </c>
      <c r="D4676" s="112">
        <f t="shared" si="75"/>
        <v>-0.74721486901068002</v>
      </c>
      <c r="E4676" s="112">
        <v>-3.3103842608664066E-3</v>
      </c>
    </row>
    <row r="4677" spans="2:5" x14ac:dyDescent="0.35">
      <c r="B4677" s="45" t="s">
        <v>5589</v>
      </c>
      <c r="C4677" s="146">
        <v>691.08380126953125</v>
      </c>
      <c r="D4677" s="112">
        <f t="shared" si="75"/>
        <v>-0.70879379338497106</v>
      </c>
      <c r="E4677" s="112">
        <v>-3.3123988202120938E-3</v>
      </c>
    </row>
    <row r="4678" spans="2:5" x14ac:dyDescent="0.35">
      <c r="B4678" s="45" t="s">
        <v>7198</v>
      </c>
      <c r="C4678" s="146">
        <v>2373.1767578125</v>
      </c>
      <c r="D4678" s="112">
        <f t="shared" si="75"/>
        <v>16.312703046065277</v>
      </c>
      <c r="E4678" s="112">
        <v>-3.3190121258267541E-3</v>
      </c>
    </row>
    <row r="4679" spans="2:5" x14ac:dyDescent="0.35">
      <c r="B4679" s="45" t="s">
        <v>2035</v>
      </c>
      <c r="C4679" s="146">
        <v>137.07719421386719</v>
      </c>
      <c r="D4679" s="112">
        <f t="shared" si="75"/>
        <v>0.43429582207337741</v>
      </c>
      <c r="E4679" s="112">
        <v>-3.3204932201099818E-3</v>
      </c>
    </row>
    <row r="4680" spans="2:5" x14ac:dyDescent="0.35">
      <c r="B4680" s="45" t="s">
        <v>2825</v>
      </c>
      <c r="C4680" s="146">
        <v>95.571075439453125</v>
      </c>
      <c r="D4680" s="112">
        <f t="shared" si="75"/>
        <v>-0.70667578951509336</v>
      </c>
      <c r="E4680" s="112">
        <v>-3.3264112662608901E-3</v>
      </c>
    </row>
    <row r="4681" spans="2:5" x14ac:dyDescent="0.35">
      <c r="B4681" s="45" t="s">
        <v>4590</v>
      </c>
      <c r="C4681" s="146">
        <v>325.82061767578119</v>
      </c>
      <c r="D4681" s="112">
        <f t="shared" ref="D4681:D4744" si="76">(C4681-C4682)/C4682</f>
        <v>2.0556771136682044</v>
      </c>
      <c r="E4681" s="112">
        <v>-3.3291163157507346E-3</v>
      </c>
    </row>
    <row r="4682" spans="2:5" x14ac:dyDescent="0.35">
      <c r="B4682" s="45" t="s">
        <v>2909</v>
      </c>
      <c r="C4682" s="146">
        <v>106.6279602050781</v>
      </c>
      <c r="D4682" s="112">
        <f t="shared" si="76"/>
        <v>-0.86326335496969786</v>
      </c>
      <c r="E4682" s="112">
        <v>-3.3360146961505131E-3</v>
      </c>
    </row>
    <row r="4683" spans="2:5" x14ac:dyDescent="0.35">
      <c r="B4683" s="45" t="s">
        <v>5376</v>
      </c>
      <c r="C4683" s="146">
        <v>779.8052978515625</v>
      </c>
      <c r="D4683" s="112">
        <f t="shared" si="76"/>
        <v>6.876786444599127E-2</v>
      </c>
      <c r="E4683" s="112">
        <v>-3.342569754272095E-3</v>
      </c>
    </row>
    <row r="4684" spans="2:5" x14ac:dyDescent="0.35">
      <c r="B4684" s="45" t="s">
        <v>5694</v>
      </c>
      <c r="C4684" s="146">
        <v>729.63018798828125</v>
      </c>
      <c r="D4684" s="112">
        <f t="shared" si="76"/>
        <v>-0.71339492482738853</v>
      </c>
      <c r="E4684" s="112">
        <v>-3.3481402185349522E-3</v>
      </c>
    </row>
    <row r="4685" spans="2:5" x14ac:dyDescent="0.35">
      <c r="B4685" s="45" t="s">
        <v>7337</v>
      </c>
      <c r="C4685" s="146">
        <v>2545.7685546875</v>
      </c>
      <c r="D4685" s="112">
        <f t="shared" si="76"/>
        <v>2.5554023485844453</v>
      </c>
      <c r="E4685" s="112">
        <v>-3.3533880306269416E-3</v>
      </c>
    </row>
    <row r="4686" spans="2:5" x14ac:dyDescent="0.35">
      <c r="B4686" s="45" t="s">
        <v>5328</v>
      </c>
      <c r="C4686" s="146">
        <v>716.02825927734375</v>
      </c>
      <c r="D4686" s="112">
        <f t="shared" si="76"/>
        <v>-0.408348069902781</v>
      </c>
      <c r="E4686" s="112">
        <v>-3.3697862548299549E-3</v>
      </c>
    </row>
    <row r="4687" spans="2:5" x14ac:dyDescent="0.35">
      <c r="B4687" s="45" t="s">
        <v>5999</v>
      </c>
      <c r="C4687" s="146">
        <v>1210.21875</v>
      </c>
      <c r="D4687" s="112">
        <f t="shared" si="76"/>
        <v>1.637037699052337</v>
      </c>
      <c r="E4687" s="112">
        <v>-3.3729523461029586E-3</v>
      </c>
    </row>
    <row r="4688" spans="2:5" x14ac:dyDescent="0.35">
      <c r="B4688" s="45" t="s">
        <v>4994</v>
      </c>
      <c r="C4688" s="146">
        <v>458.93115234375</v>
      </c>
      <c r="D4688" s="112">
        <f t="shared" si="76"/>
        <v>-0.8141408177091346</v>
      </c>
      <c r="E4688" s="112">
        <v>-3.3763877389680554E-3</v>
      </c>
    </row>
    <row r="4689" spans="2:5" x14ac:dyDescent="0.35">
      <c r="B4689" s="45" t="s">
        <v>7124</v>
      </c>
      <c r="C4689" s="146">
        <v>2469.2412109375</v>
      </c>
      <c r="D4689" s="112">
        <f t="shared" si="76"/>
        <v>3.6608300379498221E-2</v>
      </c>
      <c r="E4689" s="112">
        <v>-3.3773190861983984E-3</v>
      </c>
    </row>
    <row r="4690" spans="2:5" x14ac:dyDescent="0.35">
      <c r="B4690" s="45" t="s">
        <v>7439</v>
      </c>
      <c r="C4690" s="146">
        <v>2382.038818359375</v>
      </c>
      <c r="D4690" s="112">
        <f t="shared" si="76"/>
        <v>12.102240912110096</v>
      </c>
      <c r="E4690" s="112">
        <v>-3.3783780332904152E-3</v>
      </c>
    </row>
    <row r="4691" spans="2:5" x14ac:dyDescent="0.35">
      <c r="B4691" s="45" t="s">
        <v>3700</v>
      </c>
      <c r="C4691" s="146">
        <v>181.8039245605469</v>
      </c>
      <c r="D4691" s="112">
        <f t="shared" si="76"/>
        <v>-0.12773838612996843</v>
      </c>
      <c r="E4691" s="112">
        <v>-3.3797271743363014E-3</v>
      </c>
    </row>
    <row r="4692" spans="2:5" x14ac:dyDescent="0.35">
      <c r="B4692" s="45" t="s">
        <v>3991</v>
      </c>
      <c r="C4692" s="146">
        <v>208.42820739746091</v>
      </c>
      <c r="D4692" s="112">
        <f t="shared" si="76"/>
        <v>0.4347084825463442</v>
      </c>
      <c r="E4692" s="112">
        <v>-3.3826276294037266E-3</v>
      </c>
    </row>
    <row r="4693" spans="2:5" x14ac:dyDescent="0.35">
      <c r="B4693" s="45" t="s">
        <v>3509</v>
      </c>
      <c r="C4693" s="146">
        <v>145.27565002441409</v>
      </c>
      <c r="D4693" s="112">
        <f t="shared" si="76"/>
        <v>-0.38113262761835848</v>
      </c>
      <c r="E4693" s="112">
        <v>-3.3855926561434263E-3</v>
      </c>
    </row>
    <row r="4694" spans="2:5" x14ac:dyDescent="0.35">
      <c r="B4694" s="45" t="s">
        <v>4273</v>
      </c>
      <c r="C4694" s="146">
        <v>234.74440002441409</v>
      </c>
      <c r="D4694" s="112">
        <f t="shared" si="76"/>
        <v>1.7145067275057988</v>
      </c>
      <c r="E4694" s="112">
        <v>-3.3982724379555598E-3</v>
      </c>
    </row>
    <row r="4695" spans="2:5" x14ac:dyDescent="0.35">
      <c r="B4695" s="45" t="s">
        <v>1018</v>
      </c>
      <c r="C4695" s="146">
        <v>86.477737426757813</v>
      </c>
      <c r="D4695" s="112">
        <f t="shared" si="76"/>
        <v>-0.15485538315443059</v>
      </c>
      <c r="E4695" s="112">
        <v>-3.4109677626399017E-3</v>
      </c>
    </row>
    <row r="4696" spans="2:5" x14ac:dyDescent="0.35">
      <c r="B4696" s="45" t="s">
        <v>2188</v>
      </c>
      <c r="C4696" s="146">
        <v>102.3230056762695</v>
      </c>
      <c r="D4696" s="112">
        <f t="shared" si="76"/>
        <v>-0.92704892207377632</v>
      </c>
      <c r="E4696" s="112">
        <v>-3.4227876529679658E-3</v>
      </c>
    </row>
    <row r="4697" spans="2:5" x14ac:dyDescent="0.35">
      <c r="B4697" s="45" t="s">
        <v>6191</v>
      </c>
      <c r="C4697" s="146">
        <v>1402.625</v>
      </c>
      <c r="D4697" s="112">
        <f t="shared" si="76"/>
        <v>6.1020468837039692</v>
      </c>
      <c r="E4697" s="112">
        <v>-3.4241751623447585E-3</v>
      </c>
    </row>
    <row r="4698" spans="2:5" x14ac:dyDescent="0.35">
      <c r="B4698" s="45" t="s">
        <v>4153</v>
      </c>
      <c r="C4698" s="146">
        <v>197.4958801269531</v>
      </c>
      <c r="D4698" s="112">
        <f t="shared" si="76"/>
        <v>-0.52963394560566768</v>
      </c>
      <c r="E4698" s="112">
        <v>-3.4265012328691773E-3</v>
      </c>
    </row>
    <row r="4699" spans="2:5" x14ac:dyDescent="0.35">
      <c r="B4699" s="45" t="s">
        <v>4750</v>
      </c>
      <c r="C4699" s="146">
        <v>419.87698364257813</v>
      </c>
      <c r="D4699" s="112">
        <f t="shared" si="76"/>
        <v>-0.69705394416723787</v>
      </c>
      <c r="E4699" s="112">
        <v>-3.4302036102573825E-3</v>
      </c>
    </row>
    <row r="4700" spans="2:5" x14ac:dyDescent="0.35">
      <c r="B4700" s="45" t="s">
        <v>6193</v>
      </c>
      <c r="C4700" s="146">
        <v>1385.979370117188</v>
      </c>
      <c r="D4700" s="112">
        <f t="shared" si="76"/>
        <v>9.746395528780404</v>
      </c>
      <c r="E4700" s="112">
        <v>-3.4334934220041973E-3</v>
      </c>
    </row>
    <row r="4701" spans="2:5" x14ac:dyDescent="0.35">
      <c r="B4701" s="45" t="s">
        <v>3401</v>
      </c>
      <c r="C4701" s="146">
        <v>128.9715576171875</v>
      </c>
      <c r="D4701" s="112">
        <f t="shared" si="76"/>
        <v>-0.27865770600096468</v>
      </c>
      <c r="E4701" s="112">
        <v>-3.4350404307585806E-3</v>
      </c>
    </row>
    <row r="4702" spans="2:5" x14ac:dyDescent="0.35">
      <c r="B4702" s="45" t="s">
        <v>3691</v>
      </c>
      <c r="C4702" s="146">
        <v>178.79383850097659</v>
      </c>
      <c r="D4702" s="112">
        <f t="shared" si="76"/>
        <v>-0.74535448292984041</v>
      </c>
      <c r="E4702" s="112">
        <v>-3.4360920557303565E-3</v>
      </c>
    </row>
    <row r="4703" spans="2:5" x14ac:dyDescent="0.35">
      <c r="B4703" s="45" t="s">
        <v>5337</v>
      </c>
      <c r="C4703" s="146">
        <v>702.12835693359375</v>
      </c>
      <c r="D4703" s="112">
        <f t="shared" si="76"/>
        <v>-0.64174322195165334</v>
      </c>
      <c r="E4703" s="112">
        <v>-3.4362680393026732E-3</v>
      </c>
    </row>
    <row r="4704" spans="2:5" x14ac:dyDescent="0.35">
      <c r="B4704" s="45" t="s">
        <v>6605</v>
      </c>
      <c r="C4704" s="146">
        <v>1959.8466796875</v>
      </c>
      <c r="D4704" s="112">
        <f t="shared" si="76"/>
        <v>-0.23197181206666737</v>
      </c>
      <c r="E4704" s="112">
        <v>-3.4465528574682863E-3</v>
      </c>
    </row>
    <row r="4705" spans="2:5" x14ac:dyDescent="0.35">
      <c r="B4705" s="45" t="s">
        <v>7471</v>
      </c>
      <c r="C4705" s="146">
        <v>2551.7900390625</v>
      </c>
      <c r="D4705" s="112">
        <f t="shared" si="76"/>
        <v>0.64019255855979984</v>
      </c>
      <c r="E4705" s="112">
        <v>-3.4535447602169035E-3</v>
      </c>
    </row>
    <row r="4706" spans="2:5" x14ac:dyDescent="0.35">
      <c r="B4706" s="45" t="s">
        <v>6375</v>
      </c>
      <c r="C4706" s="146">
        <v>1555.786865234375</v>
      </c>
      <c r="D4706" s="112">
        <f t="shared" si="76"/>
        <v>-0.29251945001614799</v>
      </c>
      <c r="E4706" s="112">
        <v>-3.4549485221583975E-3</v>
      </c>
    </row>
    <row r="4707" spans="2:5" x14ac:dyDescent="0.35">
      <c r="B4707" s="45" t="s">
        <v>6747</v>
      </c>
      <c r="C4707" s="146">
        <v>2199.052490234375</v>
      </c>
      <c r="D4707" s="112">
        <f t="shared" si="76"/>
        <v>-5.3482492568256504E-2</v>
      </c>
      <c r="E4707" s="112">
        <v>-3.4588390081541553E-3</v>
      </c>
    </row>
    <row r="4708" spans="2:5" x14ac:dyDescent="0.35">
      <c r="B4708" s="45" t="s">
        <v>7497</v>
      </c>
      <c r="C4708" s="146">
        <v>2323.308837890625</v>
      </c>
      <c r="D4708" s="112">
        <f t="shared" si="76"/>
        <v>24.350511346182824</v>
      </c>
      <c r="E4708" s="112">
        <v>-3.4631698261158046E-3</v>
      </c>
    </row>
    <row r="4709" spans="2:5" x14ac:dyDescent="0.35">
      <c r="B4709" s="45" t="s">
        <v>2830</v>
      </c>
      <c r="C4709" s="146">
        <v>91.647415161132813</v>
      </c>
      <c r="D4709" s="112">
        <f t="shared" si="76"/>
        <v>-0.62314029124626691</v>
      </c>
      <c r="E4709" s="112">
        <v>-3.4684121800010437E-3</v>
      </c>
    </row>
    <row r="4710" spans="2:5" x14ac:dyDescent="0.35">
      <c r="B4710" s="45" t="s">
        <v>4425</v>
      </c>
      <c r="C4710" s="146">
        <v>243.18708801269531</v>
      </c>
      <c r="D4710" s="112">
        <f t="shared" si="76"/>
        <v>-0.87870988117068227</v>
      </c>
      <c r="E4710" s="112">
        <v>-3.4725094564543525E-3</v>
      </c>
    </row>
    <row r="4711" spans="2:5" x14ac:dyDescent="0.35">
      <c r="B4711" s="45" t="s">
        <v>6639</v>
      </c>
      <c r="C4711" s="146">
        <v>2005.003295898438</v>
      </c>
      <c r="D4711" s="112">
        <f t="shared" si="76"/>
        <v>14.363548257539573</v>
      </c>
      <c r="E4711" s="112">
        <v>-3.4738595060233471E-3</v>
      </c>
    </row>
    <row r="4712" spans="2:5" x14ac:dyDescent="0.35">
      <c r="B4712" s="45" t="s">
        <v>2524</v>
      </c>
      <c r="C4712" s="146">
        <v>130.50392150878909</v>
      </c>
      <c r="D4712" s="112">
        <f t="shared" si="76"/>
        <v>-0.79119319541241018</v>
      </c>
      <c r="E4712" s="112">
        <v>-3.4978397306403577E-3</v>
      </c>
    </row>
    <row r="4713" spans="2:5" x14ac:dyDescent="0.35">
      <c r="B4713" s="45" t="s">
        <v>5180</v>
      </c>
      <c r="C4713" s="146">
        <v>624.9984130859375</v>
      </c>
      <c r="D4713" s="112">
        <f t="shared" si="76"/>
        <v>-0.745646747941348</v>
      </c>
      <c r="E4713" s="112">
        <v>-3.4984688481541903E-3</v>
      </c>
    </row>
    <row r="4714" spans="2:5" x14ac:dyDescent="0.35">
      <c r="B4714" s="45" t="s">
        <v>7578</v>
      </c>
      <c r="C4714" s="146">
        <v>2457.206298828125</v>
      </c>
      <c r="D4714" s="112">
        <f t="shared" si="76"/>
        <v>9.3499539689178981</v>
      </c>
      <c r="E4714" s="112">
        <v>-3.5082643813939018E-3</v>
      </c>
    </row>
    <row r="4715" spans="2:5" x14ac:dyDescent="0.35">
      <c r="B4715" s="45" t="s">
        <v>4376</v>
      </c>
      <c r="C4715" s="146">
        <v>237.41229248046881</v>
      </c>
      <c r="D4715" s="112">
        <f t="shared" si="76"/>
        <v>4.1004401282563503</v>
      </c>
      <c r="E4715" s="112">
        <v>-3.5195962189586835E-3</v>
      </c>
    </row>
    <row r="4716" spans="2:5" x14ac:dyDescent="0.35">
      <c r="B4716" s="45" t="s">
        <v>592</v>
      </c>
      <c r="C4716" s="146">
        <v>46.547412872314453</v>
      </c>
      <c r="D4716" s="112">
        <f t="shared" si="76"/>
        <v>-0.93080517745721325</v>
      </c>
      <c r="E4716" s="112">
        <v>-3.5241336681669845E-3</v>
      </c>
    </row>
    <row r="4717" spans="2:5" x14ac:dyDescent="0.35">
      <c r="B4717" s="45" t="s">
        <v>5229</v>
      </c>
      <c r="C4717" s="146">
        <v>672.7008056640625</v>
      </c>
      <c r="D4717" s="112">
        <f t="shared" si="76"/>
        <v>5.7799745386397214</v>
      </c>
      <c r="E4717" s="112">
        <v>-3.5245200652085488E-3</v>
      </c>
    </row>
    <row r="4718" spans="2:5" x14ac:dyDescent="0.35">
      <c r="B4718" s="45" t="s">
        <v>2200</v>
      </c>
      <c r="C4718" s="146">
        <v>99.218780517578125</v>
      </c>
      <c r="D4718" s="112">
        <f t="shared" si="76"/>
        <v>-0.96054809732967783</v>
      </c>
      <c r="E4718" s="112">
        <v>-3.5294209594980133E-3</v>
      </c>
    </row>
    <row r="4719" spans="2:5" x14ac:dyDescent="0.35">
      <c r="B4719" s="45" t="s">
        <v>7865</v>
      </c>
      <c r="C4719" s="146">
        <v>2514.93017578125</v>
      </c>
      <c r="D4719" s="112">
        <f t="shared" si="76"/>
        <v>30.235746899398713</v>
      </c>
      <c r="E4719" s="112">
        <v>-3.5381074955526987E-3</v>
      </c>
    </row>
    <row r="4720" spans="2:5" x14ac:dyDescent="0.35">
      <c r="B4720" s="45" t="s">
        <v>2728</v>
      </c>
      <c r="C4720" s="146">
        <v>80.514488220214844</v>
      </c>
      <c r="D4720" s="112">
        <f t="shared" si="76"/>
        <v>-0.96699647667863331</v>
      </c>
      <c r="E4720" s="112">
        <v>-3.5531695072697823E-3</v>
      </c>
    </row>
    <row r="4721" spans="2:5" x14ac:dyDescent="0.35">
      <c r="B4721" s="45" t="s">
        <v>7254</v>
      </c>
      <c r="C4721" s="146">
        <v>2439.572509765625</v>
      </c>
      <c r="D4721" s="112">
        <f t="shared" si="76"/>
        <v>1.6107546751167316E-2</v>
      </c>
      <c r="E4721" s="112">
        <v>-3.5565864309037905E-3</v>
      </c>
    </row>
    <row r="4722" spans="2:5" x14ac:dyDescent="0.35">
      <c r="B4722" s="45" t="s">
        <v>7983</v>
      </c>
      <c r="C4722" s="146">
        <v>2400.89990234375</v>
      </c>
      <c r="D4722" s="112">
        <f t="shared" si="76"/>
        <v>-6.7308991834709703E-2</v>
      </c>
      <c r="E4722" s="112">
        <v>-3.5692457589748912E-3</v>
      </c>
    </row>
    <row r="4723" spans="2:5" x14ac:dyDescent="0.35">
      <c r="B4723" s="45" t="s">
        <v>7916</v>
      </c>
      <c r="C4723" s="146">
        <v>2574.164306640625</v>
      </c>
      <c r="D4723" s="112">
        <f t="shared" si="76"/>
        <v>18.289246484152223</v>
      </c>
      <c r="E4723" s="112">
        <v>-3.5718697021699893E-3</v>
      </c>
    </row>
    <row r="4724" spans="2:5" x14ac:dyDescent="0.35">
      <c r="B4724" s="45" t="s">
        <v>3361</v>
      </c>
      <c r="C4724" s="146">
        <v>133.45074462890619</v>
      </c>
      <c r="D4724" s="112">
        <f t="shared" si="76"/>
        <v>0.67004711779448556</v>
      </c>
      <c r="E4724" s="112">
        <v>-3.5740335355321346E-3</v>
      </c>
    </row>
    <row r="4725" spans="2:5" x14ac:dyDescent="0.35">
      <c r="B4725" s="45" t="s">
        <v>2708</v>
      </c>
      <c r="C4725" s="146">
        <v>79.908370971679688</v>
      </c>
      <c r="D4725" s="112">
        <f t="shared" si="76"/>
        <v>-0.61924834615913704</v>
      </c>
      <c r="E4725" s="112">
        <v>-3.5800243564570629E-3</v>
      </c>
    </row>
    <row r="4726" spans="2:5" x14ac:dyDescent="0.35">
      <c r="B4726" s="45" t="s">
        <v>4191</v>
      </c>
      <c r="C4726" s="146">
        <v>209.87005615234381</v>
      </c>
      <c r="D4726" s="112">
        <f t="shared" si="76"/>
        <v>0.74287582461306823</v>
      </c>
      <c r="E4726" s="112">
        <v>-3.5820653749206546E-3</v>
      </c>
    </row>
    <row r="4727" spans="2:5" x14ac:dyDescent="0.35">
      <c r="B4727" s="45" t="s">
        <v>2081</v>
      </c>
      <c r="C4727" s="146">
        <v>120.41595458984381</v>
      </c>
      <c r="D4727" s="112">
        <f t="shared" si="76"/>
        <v>-0.93830767926090852</v>
      </c>
      <c r="E4727" s="112">
        <v>-3.5827223765788068E-3</v>
      </c>
    </row>
    <row r="4728" spans="2:5" x14ac:dyDescent="0.35">
      <c r="B4728" s="45" t="s">
        <v>7025</v>
      </c>
      <c r="C4728" s="146">
        <v>1951.879150390625</v>
      </c>
      <c r="D4728" s="112">
        <f t="shared" si="76"/>
        <v>11.314079693106695</v>
      </c>
      <c r="E4728" s="112">
        <v>-3.5919135986532246E-3</v>
      </c>
    </row>
    <row r="4729" spans="2:5" x14ac:dyDescent="0.35">
      <c r="B4729" s="45" t="s">
        <v>3259</v>
      </c>
      <c r="C4729" s="146">
        <v>158.50791931152341</v>
      </c>
      <c r="D4729" s="112">
        <f t="shared" si="76"/>
        <v>-0.92062910585676094</v>
      </c>
      <c r="E4729" s="112">
        <v>-3.6013547908064947E-3</v>
      </c>
    </row>
    <row r="4730" spans="2:5" x14ac:dyDescent="0.35">
      <c r="B4730" s="45" t="s">
        <v>6637</v>
      </c>
      <c r="C4730" s="146">
        <v>1997.053466796875</v>
      </c>
      <c r="D4730" s="112">
        <f t="shared" si="76"/>
        <v>-0.19104847035172579</v>
      </c>
      <c r="E4730" s="112">
        <v>-3.6016207323745957E-3</v>
      </c>
    </row>
    <row r="4731" spans="2:5" x14ac:dyDescent="0.35">
      <c r="B4731" s="45" t="s">
        <v>7922</v>
      </c>
      <c r="C4731" s="146">
        <v>2468.693603515625</v>
      </c>
      <c r="D4731" s="112">
        <f t="shared" si="76"/>
        <v>-5.1754991974149234E-2</v>
      </c>
      <c r="E4731" s="112">
        <v>-3.6042326503254816E-3</v>
      </c>
    </row>
    <row r="4732" spans="2:5" x14ac:dyDescent="0.35">
      <c r="B4732" s="45" t="s">
        <v>7887</v>
      </c>
      <c r="C4732" s="146">
        <v>2603.434326171875</v>
      </c>
      <c r="D4732" s="112">
        <f t="shared" si="76"/>
        <v>0.40170932643621071</v>
      </c>
      <c r="E4732" s="112">
        <v>-3.6074572929587403E-3</v>
      </c>
    </row>
    <row r="4733" spans="2:5" x14ac:dyDescent="0.35">
      <c r="B4733" s="45" t="s">
        <v>6493</v>
      </c>
      <c r="C4733" s="146">
        <v>1857.328247070312</v>
      </c>
      <c r="D4733" s="112">
        <f t="shared" si="76"/>
        <v>21.602023492597908</v>
      </c>
      <c r="E4733" s="112">
        <v>-3.6114357591994603E-3</v>
      </c>
    </row>
    <row r="4734" spans="2:5" x14ac:dyDescent="0.35">
      <c r="B4734" s="45" t="s">
        <v>2352</v>
      </c>
      <c r="C4734" s="146">
        <v>82.175308227539063</v>
      </c>
      <c r="D4734" s="112">
        <f t="shared" si="76"/>
        <v>-0.34723074564144046</v>
      </c>
      <c r="E4734" s="112">
        <v>-3.6123264801597717E-3</v>
      </c>
    </row>
    <row r="4735" spans="2:5" x14ac:dyDescent="0.35">
      <c r="B4735" s="45" t="s">
        <v>2021</v>
      </c>
      <c r="C4735" s="146">
        <v>125.88722229003911</v>
      </c>
      <c r="D4735" s="112">
        <f t="shared" si="76"/>
        <v>-0.25908824552934945</v>
      </c>
      <c r="E4735" s="112">
        <v>-3.6148820605701086E-3</v>
      </c>
    </row>
    <row r="4736" spans="2:5" x14ac:dyDescent="0.35">
      <c r="B4736" s="45" t="s">
        <v>3745</v>
      </c>
      <c r="C4736" s="146">
        <v>169.90852355957031</v>
      </c>
      <c r="D4736" s="112">
        <f t="shared" si="76"/>
        <v>-0.53768607148260472</v>
      </c>
      <c r="E4736" s="112">
        <v>-3.615488482425276E-3</v>
      </c>
    </row>
    <row r="4737" spans="2:5" x14ac:dyDescent="0.35">
      <c r="B4737" s="45" t="s">
        <v>4660</v>
      </c>
      <c r="C4737" s="146">
        <v>367.51763916015619</v>
      </c>
      <c r="D4737" s="112">
        <f t="shared" si="76"/>
        <v>-0.83527029648894868</v>
      </c>
      <c r="E4737" s="112">
        <v>-3.6157636772207271E-3</v>
      </c>
    </row>
    <row r="4738" spans="2:5" x14ac:dyDescent="0.35">
      <c r="B4738" s="45" t="s">
        <v>6864</v>
      </c>
      <c r="C4738" s="146">
        <v>2231.034423828125</v>
      </c>
      <c r="D4738" s="112">
        <f t="shared" si="76"/>
        <v>26.208891264233145</v>
      </c>
      <c r="E4738" s="112">
        <v>-3.6195768768384367E-3</v>
      </c>
    </row>
    <row r="4739" spans="2:5" x14ac:dyDescent="0.35">
      <c r="B4739" s="45" t="s">
        <v>2348</v>
      </c>
      <c r="C4739" s="146">
        <v>81.99652099609375</v>
      </c>
      <c r="D4739" s="112">
        <f t="shared" si="76"/>
        <v>6.1824729061722768E-2</v>
      </c>
      <c r="E4739" s="112">
        <v>-3.6206362359178165E-3</v>
      </c>
    </row>
    <row r="4740" spans="2:5" x14ac:dyDescent="0.35">
      <c r="B4740" s="45" t="s">
        <v>2659</v>
      </c>
      <c r="C4740" s="146">
        <v>77.222274780273438</v>
      </c>
      <c r="D4740" s="112">
        <f t="shared" si="76"/>
        <v>-0.9706106309810808</v>
      </c>
      <c r="E4740" s="112">
        <v>-3.6233745855435546E-3</v>
      </c>
    </row>
    <row r="4741" spans="2:5" x14ac:dyDescent="0.35">
      <c r="B4741" s="45" t="s">
        <v>7608</v>
      </c>
      <c r="C4741" s="146">
        <v>2627.55810546875</v>
      </c>
      <c r="D4741" s="112">
        <f t="shared" si="76"/>
        <v>2.4749564903077577</v>
      </c>
      <c r="E4741" s="112">
        <v>-3.625191591347829E-3</v>
      </c>
    </row>
    <row r="4742" spans="2:5" x14ac:dyDescent="0.35">
      <c r="B4742" s="45" t="s">
        <v>5275</v>
      </c>
      <c r="C4742" s="146">
        <v>756.14129638671875</v>
      </c>
      <c r="D4742" s="112">
        <f t="shared" si="76"/>
        <v>0.48156941642439988</v>
      </c>
      <c r="E4742" s="112">
        <v>-3.6305188454658927E-3</v>
      </c>
    </row>
    <row r="4743" spans="2:5" x14ac:dyDescent="0.35">
      <c r="B4743" s="45" t="s">
        <v>5127</v>
      </c>
      <c r="C4743" s="146">
        <v>510.36508178710938</v>
      </c>
      <c r="D4743" s="112">
        <f t="shared" si="76"/>
        <v>2.6905391283508151</v>
      </c>
      <c r="E4743" s="112">
        <v>-3.6368270457963884E-3</v>
      </c>
    </row>
    <row r="4744" spans="2:5" x14ac:dyDescent="0.35">
      <c r="B4744" s="45" t="s">
        <v>3311</v>
      </c>
      <c r="C4744" s="146">
        <v>138.29011535644531</v>
      </c>
      <c r="D4744" s="112">
        <f t="shared" si="76"/>
        <v>-0.33632268244830144</v>
      </c>
      <c r="E4744" s="112">
        <v>-3.6414491303089764E-3</v>
      </c>
    </row>
    <row r="4745" spans="2:5" x14ac:dyDescent="0.35">
      <c r="B4745" s="45" t="s">
        <v>4292</v>
      </c>
      <c r="C4745" s="146">
        <v>208.3695068359375</v>
      </c>
      <c r="D4745" s="112">
        <f t="shared" ref="D4745:D4808" si="77">(C4745-C4746)/C4746</f>
        <v>-0.51194949096686704</v>
      </c>
      <c r="E4745" s="112">
        <v>-3.6449901978459851E-3</v>
      </c>
    </row>
    <row r="4746" spans="2:5" x14ac:dyDescent="0.35">
      <c r="B4746" s="45" t="s">
        <v>4740</v>
      </c>
      <c r="C4746" s="146">
        <v>426.9425048828125</v>
      </c>
      <c r="D4746" s="112">
        <f t="shared" si="77"/>
        <v>-9.0792570522616856E-2</v>
      </c>
      <c r="E4746" s="112">
        <v>-3.6536362518883965E-3</v>
      </c>
    </row>
    <row r="4747" spans="2:5" x14ac:dyDescent="0.35">
      <c r="B4747" s="45" t="s">
        <v>4845</v>
      </c>
      <c r="C4747" s="146">
        <v>469.57656860351563</v>
      </c>
      <c r="D4747" s="112">
        <f t="shared" si="77"/>
        <v>-0.80650503418631103</v>
      </c>
      <c r="E4747" s="112">
        <v>-3.6625413891847314E-3</v>
      </c>
    </row>
    <row r="4748" spans="2:5" x14ac:dyDescent="0.35">
      <c r="B4748" s="45" t="s">
        <v>7380</v>
      </c>
      <c r="C4748" s="146">
        <v>2426.8154296875</v>
      </c>
      <c r="D4748" s="112">
        <f t="shared" si="77"/>
        <v>0.13591130320329667</v>
      </c>
      <c r="E4748" s="112">
        <v>-3.6630051316150973E-3</v>
      </c>
    </row>
    <row r="4749" spans="2:5" x14ac:dyDescent="0.35">
      <c r="B4749" s="45" t="s">
        <v>7548</v>
      </c>
      <c r="C4749" s="146">
        <v>2136.447998046875</v>
      </c>
      <c r="D4749" s="112">
        <f t="shared" si="77"/>
        <v>11.798105488246913</v>
      </c>
      <c r="E4749" s="112">
        <v>-3.6760042891081108E-3</v>
      </c>
    </row>
    <row r="4750" spans="2:5" x14ac:dyDescent="0.35">
      <c r="B4750" s="45" t="s">
        <v>3867</v>
      </c>
      <c r="C4750" s="146">
        <v>166.93470764160159</v>
      </c>
      <c r="D4750" s="112">
        <f t="shared" si="77"/>
        <v>-0.93317168188462885</v>
      </c>
      <c r="E4750" s="112">
        <v>-3.6792957492250704E-3</v>
      </c>
    </row>
    <row r="4751" spans="2:5" x14ac:dyDescent="0.35">
      <c r="B4751" s="45" t="s">
        <v>7851</v>
      </c>
      <c r="C4751" s="146">
        <v>2497.963623046875</v>
      </c>
      <c r="D4751" s="112">
        <f t="shared" si="77"/>
        <v>27.927659709816105</v>
      </c>
      <c r="E4751" s="112">
        <v>-3.6803319825961535E-3</v>
      </c>
    </row>
    <row r="4752" spans="2:5" x14ac:dyDescent="0.35">
      <c r="B4752" s="45" t="s">
        <v>2750</v>
      </c>
      <c r="C4752" s="146">
        <v>86.352081298828125</v>
      </c>
      <c r="D4752" s="112">
        <f t="shared" si="77"/>
        <v>-0.57714310051871087</v>
      </c>
      <c r="E4752" s="112">
        <v>-3.6805845555587637E-3</v>
      </c>
    </row>
    <row r="4753" spans="2:5" x14ac:dyDescent="0.35">
      <c r="B4753" s="45" t="s">
        <v>4187</v>
      </c>
      <c r="C4753" s="146">
        <v>204.21112060546881</v>
      </c>
      <c r="D4753" s="112">
        <f t="shared" si="77"/>
        <v>-0.44599952710033008</v>
      </c>
      <c r="E4753" s="112">
        <v>-3.6811116693701296E-3</v>
      </c>
    </row>
    <row r="4754" spans="2:5" x14ac:dyDescent="0.35">
      <c r="B4754" s="45" t="s">
        <v>4816</v>
      </c>
      <c r="C4754" s="146">
        <v>368.61181640625</v>
      </c>
      <c r="D4754" s="112">
        <f t="shared" si="77"/>
        <v>1.9988323006024324</v>
      </c>
      <c r="E4754" s="112">
        <v>-3.6891475219363022E-3</v>
      </c>
    </row>
    <row r="4755" spans="2:5" x14ac:dyDescent="0.35">
      <c r="B4755" s="45" t="s">
        <v>1883</v>
      </c>
      <c r="C4755" s="146">
        <v>122.9184494018555</v>
      </c>
      <c r="D4755" s="112">
        <f t="shared" si="77"/>
        <v>-0.47201668267105984</v>
      </c>
      <c r="E4755" s="112">
        <v>-3.7016204166638433E-3</v>
      </c>
    </row>
    <row r="4756" spans="2:5" x14ac:dyDescent="0.35">
      <c r="B4756" s="45" t="s">
        <v>4205</v>
      </c>
      <c r="C4756" s="146">
        <v>232.80744934082031</v>
      </c>
      <c r="D4756" s="112">
        <f t="shared" si="77"/>
        <v>1.1860208316647503</v>
      </c>
      <c r="E4756" s="112">
        <v>-3.7132364128459276E-3</v>
      </c>
    </row>
    <row r="4757" spans="2:5" x14ac:dyDescent="0.35">
      <c r="B4757" s="45" t="s">
        <v>2477</v>
      </c>
      <c r="C4757" s="146">
        <v>106.49827575683589</v>
      </c>
      <c r="D4757" s="112">
        <f t="shared" si="77"/>
        <v>-0.95718927831306</v>
      </c>
      <c r="E4757" s="112">
        <v>-3.7140159870345667E-3</v>
      </c>
    </row>
    <row r="4758" spans="2:5" x14ac:dyDescent="0.35">
      <c r="B4758" s="45" t="s">
        <v>7320</v>
      </c>
      <c r="C4758" s="146">
        <v>2487.654296875</v>
      </c>
      <c r="D4758" s="112">
        <f t="shared" si="77"/>
        <v>3.8197084021724899E-2</v>
      </c>
      <c r="E4758" s="112">
        <v>-3.7148158016313978E-3</v>
      </c>
    </row>
    <row r="4759" spans="2:5" x14ac:dyDescent="0.35">
      <c r="B4759" s="45" t="s">
        <v>7297</v>
      </c>
      <c r="C4759" s="146">
        <v>2396.129150390625</v>
      </c>
      <c r="D4759" s="112">
        <f t="shared" si="77"/>
        <v>1.6523229953185978E-2</v>
      </c>
      <c r="E4759" s="112">
        <v>-3.7189449671059744E-3</v>
      </c>
    </row>
    <row r="4760" spans="2:5" x14ac:dyDescent="0.35">
      <c r="B4760" s="45" t="s">
        <v>7301</v>
      </c>
      <c r="C4760" s="146">
        <v>2357.180908203125</v>
      </c>
      <c r="D4760" s="112">
        <f t="shared" si="77"/>
        <v>-3.6054411784820481E-2</v>
      </c>
      <c r="E4760" s="112">
        <v>-3.7203333750556052E-3</v>
      </c>
    </row>
    <row r="4761" spans="2:5" x14ac:dyDescent="0.35">
      <c r="B4761" s="45" t="s">
        <v>7223</v>
      </c>
      <c r="C4761" s="146">
        <v>2445.346435546875</v>
      </c>
      <c r="D4761" s="112">
        <f t="shared" si="77"/>
        <v>2.9425965747593086</v>
      </c>
      <c r="E4761" s="112">
        <v>-3.7210740207264123E-3</v>
      </c>
    </row>
    <row r="4762" spans="2:5" x14ac:dyDescent="0.35">
      <c r="B4762" s="45" t="s">
        <v>5177</v>
      </c>
      <c r="C4762" s="146">
        <v>620.237548828125</v>
      </c>
      <c r="D4762" s="112">
        <f t="shared" si="77"/>
        <v>-0.14763023020505833</v>
      </c>
      <c r="E4762" s="112">
        <v>-3.7239376326721409E-3</v>
      </c>
    </row>
    <row r="4763" spans="2:5" x14ac:dyDescent="0.35">
      <c r="B4763" s="45" t="s">
        <v>5485</v>
      </c>
      <c r="C4763" s="146">
        <v>727.66253662109375</v>
      </c>
      <c r="D4763" s="112">
        <f t="shared" si="77"/>
        <v>-0.68648814915919454</v>
      </c>
      <c r="E4763" s="112">
        <v>-3.7270330986444548E-3</v>
      </c>
    </row>
    <row r="4764" spans="2:5" x14ac:dyDescent="0.35">
      <c r="B4764" s="45" t="s">
        <v>7745</v>
      </c>
      <c r="C4764" s="146">
        <v>2321.0048828125</v>
      </c>
      <c r="D4764" s="112">
        <f t="shared" si="77"/>
        <v>23.781947537358192</v>
      </c>
      <c r="E4764" s="112">
        <v>-3.7297639269338921E-3</v>
      </c>
    </row>
    <row r="4765" spans="2:5" x14ac:dyDescent="0.35">
      <c r="B4765" s="45" t="s">
        <v>2888</v>
      </c>
      <c r="C4765" s="146">
        <v>93.657081604003906</v>
      </c>
      <c r="D4765" s="112">
        <f t="shared" si="77"/>
        <v>-0.95932714574765932</v>
      </c>
      <c r="E4765" s="112">
        <v>-3.7327293097648359E-3</v>
      </c>
    </row>
    <row r="4766" spans="2:5" x14ac:dyDescent="0.35">
      <c r="B4766" s="45" t="s">
        <v>7730</v>
      </c>
      <c r="C4766" s="146">
        <v>2302.692626953125</v>
      </c>
      <c r="D4766" s="112">
        <f t="shared" si="77"/>
        <v>49.837547371983945</v>
      </c>
      <c r="E4766" s="112">
        <v>-3.7382674111301945E-3</v>
      </c>
    </row>
    <row r="4767" spans="2:5" x14ac:dyDescent="0.35">
      <c r="B4767" s="45" t="s">
        <v>601</v>
      </c>
      <c r="C4767" s="146">
        <v>45.295116424560547</v>
      </c>
      <c r="D4767" s="112">
        <f t="shared" si="77"/>
        <v>-0.62876913424340808</v>
      </c>
      <c r="E4767" s="112">
        <v>-3.7398426099575647E-3</v>
      </c>
    </row>
    <row r="4768" spans="2:5" x14ac:dyDescent="0.35">
      <c r="B4768" s="45" t="s">
        <v>2513</v>
      </c>
      <c r="C4768" s="146">
        <v>122.0133361816406</v>
      </c>
      <c r="D4768" s="112">
        <f t="shared" si="77"/>
        <v>-8.3186479124382803E-2</v>
      </c>
      <c r="E4768" s="112">
        <v>-3.7406450390310322E-3</v>
      </c>
    </row>
    <row r="4769" spans="2:5" x14ac:dyDescent="0.35">
      <c r="B4769" s="45" t="s">
        <v>1624</v>
      </c>
      <c r="C4769" s="146">
        <v>133.0841369628906</v>
      </c>
      <c r="D4769" s="112">
        <f t="shared" si="77"/>
        <v>-0.91630906418935365</v>
      </c>
      <c r="E4769" s="112">
        <v>-3.7442111735560917E-3</v>
      </c>
    </row>
    <row r="4770" spans="2:5" x14ac:dyDescent="0.35">
      <c r="B4770" s="45" t="s">
        <v>6239</v>
      </c>
      <c r="C4770" s="146">
        <v>1590.185791015625</v>
      </c>
      <c r="D4770" s="112">
        <f t="shared" si="77"/>
        <v>-0.29112528918359487</v>
      </c>
      <c r="E4770" s="112">
        <v>-3.7464657967128563E-3</v>
      </c>
    </row>
    <row r="4771" spans="2:5" x14ac:dyDescent="0.35">
      <c r="B4771" s="45" t="s">
        <v>6983</v>
      </c>
      <c r="C4771" s="146">
        <v>2243.253662109375</v>
      </c>
      <c r="D4771" s="112">
        <f t="shared" si="77"/>
        <v>17.635101529854516</v>
      </c>
      <c r="E4771" s="112">
        <v>-3.7664105526284261E-3</v>
      </c>
    </row>
    <row r="4772" spans="2:5" x14ac:dyDescent="0.35">
      <c r="B4772" s="45" t="s">
        <v>1891</v>
      </c>
      <c r="C4772" s="146">
        <v>120.3778610229492</v>
      </c>
      <c r="D4772" s="112">
        <f t="shared" si="77"/>
        <v>-0.95054941593642628</v>
      </c>
      <c r="E4772" s="112">
        <v>-3.7796998742896872E-3</v>
      </c>
    </row>
    <row r="4773" spans="2:5" x14ac:dyDescent="0.35">
      <c r="B4773" s="45" t="s">
        <v>7369</v>
      </c>
      <c r="C4773" s="146">
        <v>2434.30615234375</v>
      </c>
      <c r="D4773" s="112">
        <f t="shared" si="77"/>
        <v>26.176942882228303</v>
      </c>
      <c r="E4773" s="112">
        <v>-3.7878553237491296E-3</v>
      </c>
    </row>
    <row r="4774" spans="2:5" x14ac:dyDescent="0.35">
      <c r="B4774" s="45" t="s">
        <v>1143</v>
      </c>
      <c r="C4774" s="146">
        <v>89.572479248046875</v>
      </c>
      <c r="D4774" s="112">
        <f t="shared" si="77"/>
        <v>4.4205395082494443E-2</v>
      </c>
      <c r="E4774" s="112">
        <v>-3.7975599733190758E-3</v>
      </c>
    </row>
    <row r="4775" spans="2:5" x14ac:dyDescent="0.35">
      <c r="B4775" s="45" t="s">
        <v>2339</v>
      </c>
      <c r="C4775" s="146">
        <v>85.780517578125</v>
      </c>
      <c r="D4775" s="112">
        <f t="shared" si="77"/>
        <v>-0.8813869900645227</v>
      </c>
      <c r="E4775" s="112">
        <v>-3.8060916072211277E-3</v>
      </c>
    </row>
    <row r="4776" spans="2:5" x14ac:dyDescent="0.35">
      <c r="B4776" s="45" t="s">
        <v>5578</v>
      </c>
      <c r="C4776" s="146">
        <v>723.196533203125</v>
      </c>
      <c r="D4776" s="112">
        <f t="shared" si="77"/>
        <v>-0.5573974089737872</v>
      </c>
      <c r="E4776" s="112">
        <v>-3.8083430769195845E-3</v>
      </c>
    </row>
    <row r="4777" spans="2:5" x14ac:dyDescent="0.35">
      <c r="B4777" s="45" t="s">
        <v>6340</v>
      </c>
      <c r="C4777" s="146">
        <v>1633.963623046875</v>
      </c>
      <c r="D4777" s="112">
        <f t="shared" si="77"/>
        <v>-0.12913778822677677</v>
      </c>
      <c r="E4777" s="112">
        <v>-3.8089223255656458E-3</v>
      </c>
    </row>
    <row r="4778" spans="2:5" x14ac:dyDescent="0.35">
      <c r="B4778" s="45" t="s">
        <v>6590</v>
      </c>
      <c r="C4778" s="146">
        <v>1876.259643554688</v>
      </c>
      <c r="D4778" s="112">
        <f t="shared" si="77"/>
        <v>17.888026175409998</v>
      </c>
      <c r="E4778" s="112">
        <v>-3.8139458616193787E-3</v>
      </c>
    </row>
    <row r="4779" spans="2:5" x14ac:dyDescent="0.35">
      <c r="B4779" s="45" t="s">
        <v>2300</v>
      </c>
      <c r="C4779" s="146">
        <v>99.335929870605469</v>
      </c>
      <c r="D4779" s="112">
        <f t="shared" si="77"/>
        <v>-0.95715957598527035</v>
      </c>
      <c r="E4779" s="112">
        <v>-3.8179625801258756E-3</v>
      </c>
    </row>
    <row r="4780" spans="2:5" x14ac:dyDescent="0.35">
      <c r="B4780" s="45" t="s">
        <v>7512</v>
      </c>
      <c r="C4780" s="146">
        <v>2318.742919921875</v>
      </c>
      <c r="D4780" s="112">
        <f t="shared" si="77"/>
        <v>5.1636042619244531</v>
      </c>
      <c r="E4780" s="112">
        <v>-3.8199117053825315E-3</v>
      </c>
    </row>
    <row r="4781" spans="2:5" x14ac:dyDescent="0.35">
      <c r="B4781" s="45" t="s">
        <v>4778</v>
      </c>
      <c r="C4781" s="146">
        <v>376.19918823242188</v>
      </c>
      <c r="D4781" s="112">
        <f t="shared" si="77"/>
        <v>7.7827730815907543</v>
      </c>
      <c r="E4781" s="112">
        <v>-3.8269359009045264E-3</v>
      </c>
    </row>
    <row r="4782" spans="2:5" x14ac:dyDescent="0.35">
      <c r="B4782" s="45" t="s">
        <v>673</v>
      </c>
      <c r="C4782" s="146">
        <v>42.833759307861328</v>
      </c>
      <c r="D4782" s="112">
        <f t="shared" si="77"/>
        <v>-0.95519727238264851</v>
      </c>
      <c r="E4782" s="112">
        <v>-3.8286803074122615E-3</v>
      </c>
    </row>
    <row r="4783" spans="2:5" x14ac:dyDescent="0.35">
      <c r="B4783" s="45" t="s">
        <v>5868</v>
      </c>
      <c r="C4783" s="146">
        <v>956.052490234375</v>
      </c>
      <c r="D4783" s="112">
        <f t="shared" si="77"/>
        <v>4.7422643394263764</v>
      </c>
      <c r="E4783" s="112">
        <v>-3.8298961866770082E-3</v>
      </c>
    </row>
    <row r="4784" spans="2:5" x14ac:dyDescent="0.35">
      <c r="B4784" s="45" t="s">
        <v>3243</v>
      </c>
      <c r="C4784" s="146">
        <v>166.4939880371094</v>
      </c>
      <c r="D4784" s="112">
        <f t="shared" si="77"/>
        <v>-0.76904002898347767</v>
      </c>
      <c r="E4784" s="112">
        <v>-3.8306235887826624E-3</v>
      </c>
    </row>
    <row r="4785" spans="2:5" x14ac:dyDescent="0.35">
      <c r="B4785" s="45" t="s">
        <v>5414</v>
      </c>
      <c r="C4785" s="146">
        <v>720.87811279296875</v>
      </c>
      <c r="D4785" s="112">
        <f t="shared" si="77"/>
        <v>3.8767269613243243</v>
      </c>
      <c r="E4785" s="112">
        <v>-3.8470105669651169E-3</v>
      </c>
    </row>
    <row r="4786" spans="2:5" x14ac:dyDescent="0.35">
      <c r="B4786" s="45" t="s">
        <v>1387</v>
      </c>
      <c r="C4786" s="146">
        <v>147.820068359375</v>
      </c>
      <c r="D4786" s="112">
        <f t="shared" si="77"/>
        <v>-0.78496654125111076</v>
      </c>
      <c r="E4786" s="112">
        <v>-3.8508028547089642E-3</v>
      </c>
    </row>
    <row r="4787" spans="2:5" x14ac:dyDescent="0.35">
      <c r="B4787" s="45" t="s">
        <v>5442</v>
      </c>
      <c r="C4787" s="146">
        <v>687.42822265625</v>
      </c>
      <c r="D4787" s="112">
        <f t="shared" si="77"/>
        <v>9.7775476211292775E-2</v>
      </c>
      <c r="E4787" s="112">
        <v>-3.8508404515227401E-3</v>
      </c>
    </row>
    <row r="4788" spans="2:5" x14ac:dyDescent="0.35">
      <c r="B4788" s="45" t="s">
        <v>5223</v>
      </c>
      <c r="C4788" s="146">
        <v>626.20111083984375</v>
      </c>
      <c r="D4788" s="112">
        <f t="shared" si="77"/>
        <v>5.9096808769103868</v>
      </c>
      <c r="E4788" s="112">
        <v>-3.8514095943567679E-3</v>
      </c>
    </row>
    <row r="4789" spans="2:5" x14ac:dyDescent="0.35">
      <c r="B4789" s="45" t="s">
        <v>2795</v>
      </c>
      <c r="C4789" s="146">
        <v>90.626632690429688</v>
      </c>
      <c r="D4789" s="112">
        <f t="shared" si="77"/>
        <v>-0.47898046159295826</v>
      </c>
      <c r="E4789" s="112">
        <v>-3.8571495300181329E-3</v>
      </c>
    </row>
    <row r="4790" spans="2:5" x14ac:dyDescent="0.35">
      <c r="B4790" s="45" t="s">
        <v>3213</v>
      </c>
      <c r="C4790" s="146">
        <v>173.9409484863281</v>
      </c>
      <c r="D4790" s="112">
        <f t="shared" si="77"/>
        <v>-0.93206509120496051</v>
      </c>
      <c r="E4790" s="112">
        <v>-3.8593762657229283E-3</v>
      </c>
    </row>
    <row r="4791" spans="2:5" x14ac:dyDescent="0.35">
      <c r="B4791" s="45" t="s">
        <v>7339</v>
      </c>
      <c r="C4791" s="146">
        <v>2560.406005859375</v>
      </c>
      <c r="D4791" s="112">
        <f t="shared" si="77"/>
        <v>14.438900241706133</v>
      </c>
      <c r="E4791" s="112">
        <v>-3.8609162115263089E-3</v>
      </c>
    </row>
    <row r="4792" spans="2:5" x14ac:dyDescent="0.35">
      <c r="B4792" s="45" t="s">
        <v>3638</v>
      </c>
      <c r="C4792" s="146">
        <v>165.8412170410156</v>
      </c>
      <c r="D4792" s="112">
        <f t="shared" si="77"/>
        <v>1.1694817749534205</v>
      </c>
      <c r="E4792" s="112">
        <v>-3.862625305731596E-3</v>
      </c>
    </row>
    <row r="4793" spans="2:5" x14ac:dyDescent="0.35">
      <c r="B4793" s="45" t="s">
        <v>983</v>
      </c>
      <c r="C4793" s="146">
        <v>76.442779541015625</v>
      </c>
      <c r="D4793" s="112">
        <f t="shared" si="77"/>
        <v>-0.97092142041012075</v>
      </c>
      <c r="E4793" s="112">
        <v>-3.868302537069203E-3</v>
      </c>
    </row>
    <row r="4794" spans="2:5" x14ac:dyDescent="0.35">
      <c r="B4794" s="45" t="s">
        <v>7882</v>
      </c>
      <c r="C4794" s="146">
        <v>2628.834716796875</v>
      </c>
      <c r="D4794" s="112">
        <f t="shared" si="77"/>
        <v>22.638746849433971</v>
      </c>
      <c r="E4794" s="112">
        <v>-3.8724955402931497E-3</v>
      </c>
    </row>
    <row r="4795" spans="2:5" x14ac:dyDescent="0.35">
      <c r="B4795" s="45" t="s">
        <v>2122</v>
      </c>
      <c r="C4795" s="146">
        <v>111.20871734619141</v>
      </c>
      <c r="D4795" s="112">
        <f t="shared" si="77"/>
        <v>0.89155790512382427</v>
      </c>
      <c r="E4795" s="112">
        <v>-3.8773773435505244E-3</v>
      </c>
    </row>
    <row r="4796" spans="2:5" x14ac:dyDescent="0.35">
      <c r="B4796" s="45" t="s">
        <v>779</v>
      </c>
      <c r="C4796" s="146">
        <v>58.792129516601563</v>
      </c>
      <c r="D4796" s="112">
        <f t="shared" si="77"/>
        <v>-0.97622032002935566</v>
      </c>
      <c r="E4796" s="112">
        <v>-3.8872430641175358E-3</v>
      </c>
    </row>
    <row r="4797" spans="2:5" x14ac:dyDescent="0.35">
      <c r="B4797" s="45" t="s">
        <v>7244</v>
      </c>
      <c r="C4797" s="146">
        <v>2472.368408203125</v>
      </c>
      <c r="D4797" s="112">
        <f t="shared" si="77"/>
        <v>4.0273365325024955</v>
      </c>
      <c r="E4797" s="112">
        <v>-3.8898851477622244E-3</v>
      </c>
    </row>
    <row r="4798" spans="2:5" x14ac:dyDescent="0.35">
      <c r="B4798" s="45" t="s">
        <v>5108</v>
      </c>
      <c r="C4798" s="146">
        <v>491.78494262695313</v>
      </c>
      <c r="D4798" s="112">
        <f t="shared" si="77"/>
        <v>-0.74463231847445033</v>
      </c>
      <c r="E4798" s="112">
        <v>-3.8950852657987419E-3</v>
      </c>
    </row>
    <row r="4799" spans="2:5" x14ac:dyDescent="0.35">
      <c r="B4799" s="45" t="s">
        <v>6692</v>
      </c>
      <c r="C4799" s="146">
        <v>1925.791625976562</v>
      </c>
      <c r="D4799" s="112">
        <f t="shared" si="77"/>
        <v>3.2864382820131604</v>
      </c>
      <c r="E4799" s="112">
        <v>-3.900463825289763E-3</v>
      </c>
    </row>
    <row r="4800" spans="2:5" x14ac:dyDescent="0.35">
      <c r="B4800" s="45" t="s">
        <v>5051</v>
      </c>
      <c r="C4800" s="146">
        <v>449.27548217773438</v>
      </c>
      <c r="D4800" s="112">
        <f t="shared" si="77"/>
        <v>1.7485125227757476</v>
      </c>
      <c r="E4800" s="112">
        <v>-3.9005360598293299E-3</v>
      </c>
    </row>
    <row r="4801" spans="2:5" x14ac:dyDescent="0.35">
      <c r="B4801" s="45" t="s">
        <v>3200</v>
      </c>
      <c r="C4801" s="146">
        <v>163.46131896972659</v>
      </c>
      <c r="D4801" s="112">
        <f t="shared" si="77"/>
        <v>-0.93257102455979002</v>
      </c>
      <c r="E4801" s="112">
        <v>-3.9015078255175608E-3</v>
      </c>
    </row>
    <row r="4802" spans="2:5" x14ac:dyDescent="0.35">
      <c r="B4802" s="45" t="s">
        <v>7939</v>
      </c>
      <c r="C4802" s="146">
        <v>2424.199951171875</v>
      </c>
      <c r="D4802" s="112">
        <f t="shared" si="77"/>
        <v>43.692397771039616</v>
      </c>
      <c r="E4802" s="112">
        <v>-3.9035214655058692E-3</v>
      </c>
    </row>
    <row r="4803" spans="2:5" x14ac:dyDescent="0.35">
      <c r="B4803" s="45" t="s">
        <v>746</v>
      </c>
      <c r="C4803" s="146">
        <v>54.241886138916023</v>
      </c>
      <c r="D4803" s="112">
        <f t="shared" si="77"/>
        <v>-0.97639179224872152</v>
      </c>
      <c r="E4803" s="112">
        <v>-3.914866967377262E-3</v>
      </c>
    </row>
    <row r="4804" spans="2:5" x14ac:dyDescent="0.35">
      <c r="B4804" s="45" t="s">
        <v>6846</v>
      </c>
      <c r="C4804" s="146">
        <v>2297.5859375</v>
      </c>
      <c r="D4804" s="112">
        <f t="shared" si="77"/>
        <v>-8.9653918219957385E-2</v>
      </c>
      <c r="E4804" s="112">
        <v>-3.9154712076380953E-3</v>
      </c>
    </row>
    <row r="4805" spans="2:5" x14ac:dyDescent="0.35">
      <c r="B4805" s="45" t="s">
        <v>7864</v>
      </c>
      <c r="C4805" s="146">
        <v>2523.85986328125</v>
      </c>
      <c r="D4805" s="112">
        <f t="shared" si="77"/>
        <v>0.6369056007448447</v>
      </c>
      <c r="E4805" s="112">
        <v>-3.9159324714832418E-3</v>
      </c>
    </row>
    <row r="4806" spans="2:5" x14ac:dyDescent="0.35">
      <c r="B4806" s="45" t="s">
        <v>6146</v>
      </c>
      <c r="C4806" s="146">
        <v>1541.84814453125</v>
      </c>
      <c r="D4806" s="112">
        <f t="shared" si="77"/>
        <v>17.35365972718504</v>
      </c>
      <c r="E4806" s="112">
        <v>-3.9270956667884797E-3</v>
      </c>
    </row>
    <row r="4807" spans="2:5" x14ac:dyDescent="0.35">
      <c r="B4807" s="45" t="s">
        <v>1002</v>
      </c>
      <c r="C4807" s="146">
        <v>84.007667541503906</v>
      </c>
      <c r="D4807" s="112">
        <f t="shared" si="77"/>
        <v>-0.93917696976183607</v>
      </c>
      <c r="E4807" s="112">
        <v>-3.9363817744845391E-3</v>
      </c>
    </row>
    <row r="4808" spans="2:5" x14ac:dyDescent="0.35">
      <c r="B4808" s="45" t="s">
        <v>6086</v>
      </c>
      <c r="C4808" s="146">
        <v>1381.181884765625</v>
      </c>
      <c r="D4808" s="112">
        <f t="shared" si="77"/>
        <v>2.7730376832182047</v>
      </c>
      <c r="E4808" s="112">
        <v>-3.9383314880156485E-3</v>
      </c>
    </row>
    <row r="4809" spans="2:5" x14ac:dyDescent="0.35">
      <c r="B4809" s="45" t="s">
        <v>4661</v>
      </c>
      <c r="C4809" s="146">
        <v>366.0662841796875</v>
      </c>
      <c r="D4809" s="112">
        <f t="shared" ref="D4809:D4872" si="78">(C4809-C4810)/C4810</f>
        <v>-0.86200722981313638</v>
      </c>
      <c r="E4809" s="112">
        <v>-3.949075706366911E-3</v>
      </c>
    </row>
    <row r="4810" spans="2:5" x14ac:dyDescent="0.35">
      <c r="B4810" s="45" t="s">
        <v>7618</v>
      </c>
      <c r="C4810" s="146">
        <v>2652.793212890625</v>
      </c>
      <c r="D4810" s="112">
        <f t="shared" si="78"/>
        <v>9.7556149313456769E-2</v>
      </c>
      <c r="E4810" s="112">
        <v>-3.9539920111651182E-3</v>
      </c>
    </row>
    <row r="4811" spans="2:5" x14ac:dyDescent="0.35">
      <c r="B4811" s="45" t="s">
        <v>7927</v>
      </c>
      <c r="C4811" s="146">
        <v>2417</v>
      </c>
      <c r="D4811" s="112">
        <f t="shared" si="78"/>
        <v>-4.1485162625555357E-2</v>
      </c>
      <c r="E4811" s="112">
        <v>-3.9661136281845689E-3</v>
      </c>
    </row>
    <row r="4812" spans="2:5" x14ac:dyDescent="0.35">
      <c r="B4812" s="45" t="s">
        <v>7158</v>
      </c>
      <c r="C4812" s="146">
        <v>2521.609375</v>
      </c>
      <c r="D4812" s="112">
        <f t="shared" si="78"/>
        <v>0.15909157222394046</v>
      </c>
      <c r="E4812" s="112">
        <v>-3.9735896360527483E-3</v>
      </c>
    </row>
    <row r="4813" spans="2:5" x14ac:dyDescent="0.35">
      <c r="B4813" s="45" t="s">
        <v>6868</v>
      </c>
      <c r="C4813" s="146">
        <v>2175.5048828125</v>
      </c>
      <c r="D4813" s="112">
        <f t="shared" si="78"/>
        <v>17.315738953175583</v>
      </c>
      <c r="E4813" s="112">
        <v>-3.9863491238839813E-3</v>
      </c>
    </row>
    <row r="4814" spans="2:5" x14ac:dyDescent="0.35">
      <c r="B4814" s="45" t="s">
        <v>1823</v>
      </c>
      <c r="C4814" s="146">
        <v>118.77789306640619</v>
      </c>
      <c r="D4814" s="112">
        <f t="shared" si="78"/>
        <v>-0.94853413863851654</v>
      </c>
      <c r="E4814" s="112">
        <v>-4.0238993996363007E-3</v>
      </c>
    </row>
    <row r="4815" spans="2:5" x14ac:dyDescent="0.35">
      <c r="B4815" s="45" t="s">
        <v>7806</v>
      </c>
      <c r="C4815" s="146">
        <v>2307.896728515625</v>
      </c>
      <c r="D4815" s="112">
        <f t="shared" si="78"/>
        <v>1.9482729959739054</v>
      </c>
      <c r="E4815" s="112">
        <v>-4.0254539079364032E-3</v>
      </c>
    </row>
    <row r="4816" spans="2:5" x14ac:dyDescent="0.35">
      <c r="B4816" s="45" t="s">
        <v>5793</v>
      </c>
      <c r="C4816" s="146">
        <v>782.796142578125</v>
      </c>
      <c r="D4816" s="112">
        <f t="shared" si="78"/>
        <v>7.2791508941897032</v>
      </c>
      <c r="E4816" s="112">
        <v>-4.0276622311517015E-3</v>
      </c>
    </row>
    <row r="4817" spans="2:5" x14ac:dyDescent="0.35">
      <c r="B4817" s="45" t="s">
        <v>2773</v>
      </c>
      <c r="C4817" s="146">
        <v>94.55029296875</v>
      </c>
      <c r="D4817" s="112">
        <f t="shared" si="78"/>
        <v>0.20194667920769974</v>
      </c>
      <c r="E4817" s="112">
        <v>-4.0318844271889599E-3</v>
      </c>
    </row>
    <row r="4818" spans="2:5" x14ac:dyDescent="0.35">
      <c r="B4818" s="45" t="s">
        <v>2710</v>
      </c>
      <c r="C4818" s="146">
        <v>78.664299011230469</v>
      </c>
      <c r="D4818" s="112">
        <f t="shared" si="78"/>
        <v>-0.96916631670325715</v>
      </c>
      <c r="E4818" s="112">
        <v>-4.0386391804798395E-3</v>
      </c>
    </row>
    <row r="4819" spans="2:5" x14ac:dyDescent="0.35">
      <c r="B4819" s="45" t="s">
        <v>7355</v>
      </c>
      <c r="C4819" s="146">
        <v>2551.24560546875</v>
      </c>
      <c r="D4819" s="112">
        <f t="shared" si="78"/>
        <v>0.15614396151962776</v>
      </c>
      <c r="E4819" s="112">
        <v>-4.0416274474596057E-3</v>
      </c>
    </row>
    <row r="4820" spans="2:5" x14ac:dyDescent="0.35">
      <c r="B4820" s="45" t="s">
        <v>6746</v>
      </c>
      <c r="C4820" s="146">
        <v>2206.68505859375</v>
      </c>
      <c r="D4820" s="112">
        <f t="shared" si="78"/>
        <v>11.551615115300034</v>
      </c>
      <c r="E4820" s="112">
        <v>-4.0469145458297898E-3</v>
      </c>
    </row>
    <row r="4821" spans="2:5" x14ac:dyDescent="0.35">
      <c r="B4821" s="45" t="s">
        <v>3617</v>
      </c>
      <c r="C4821" s="146">
        <v>175.80885314941409</v>
      </c>
      <c r="D4821" s="112">
        <f t="shared" si="78"/>
        <v>0.88191298433684118</v>
      </c>
      <c r="E4821" s="112">
        <v>-4.0475824544191031E-3</v>
      </c>
    </row>
    <row r="4822" spans="2:5" x14ac:dyDescent="0.35">
      <c r="B4822" s="45" t="s">
        <v>2217</v>
      </c>
      <c r="C4822" s="146">
        <v>93.4202880859375</v>
      </c>
      <c r="D4822" s="112">
        <f t="shared" si="78"/>
        <v>8.5060111352436754E-2</v>
      </c>
      <c r="E4822" s="112">
        <v>-4.0587457100364913E-3</v>
      </c>
    </row>
    <row r="4823" spans="2:5" x14ac:dyDescent="0.35">
      <c r="B4823" s="45" t="s">
        <v>2867</v>
      </c>
      <c r="C4823" s="146">
        <v>86.096878051757813</v>
      </c>
      <c r="D4823" s="112">
        <f t="shared" si="78"/>
        <v>-0.93946871541074051</v>
      </c>
      <c r="E4823" s="112">
        <v>-4.0592592723339791E-3</v>
      </c>
    </row>
    <row r="4824" spans="2:5" x14ac:dyDescent="0.35">
      <c r="B4824" s="45" t="s">
        <v>6112</v>
      </c>
      <c r="C4824" s="146">
        <v>1422.353393554688</v>
      </c>
      <c r="D4824" s="112">
        <f t="shared" si="78"/>
        <v>8.7035978700154839</v>
      </c>
      <c r="E4824" s="112">
        <v>-4.0700755935890939E-3</v>
      </c>
    </row>
    <row r="4825" spans="2:5" x14ac:dyDescent="0.35">
      <c r="B4825" s="45" t="s">
        <v>3551</v>
      </c>
      <c r="C4825" s="146">
        <v>146.58000183105469</v>
      </c>
      <c r="D4825" s="112">
        <f t="shared" si="78"/>
        <v>-0.23332608394630558</v>
      </c>
      <c r="E4825" s="112">
        <v>-4.0719324977347721E-3</v>
      </c>
    </row>
    <row r="4826" spans="2:5" x14ac:dyDescent="0.35">
      <c r="B4826" s="45" t="s">
        <v>4030</v>
      </c>
      <c r="C4826" s="146">
        <v>191.18949890136719</v>
      </c>
      <c r="D4826" s="112">
        <f t="shared" si="78"/>
        <v>-0.91316715328968956</v>
      </c>
      <c r="E4826" s="112">
        <v>-4.072955194392958E-3</v>
      </c>
    </row>
    <row r="4827" spans="2:5" x14ac:dyDescent="0.35">
      <c r="B4827" s="45" t="s">
        <v>6875</v>
      </c>
      <c r="C4827" s="146">
        <v>2201.810791015625</v>
      </c>
      <c r="D4827" s="112">
        <f t="shared" si="78"/>
        <v>20.459206198426223</v>
      </c>
      <c r="E4827" s="112">
        <v>-4.0849820260569995E-3</v>
      </c>
    </row>
    <row r="4828" spans="2:5" x14ac:dyDescent="0.35">
      <c r="B4828" s="45" t="s">
        <v>2383</v>
      </c>
      <c r="C4828" s="146">
        <v>102.6044845581055</v>
      </c>
      <c r="D4828" s="112">
        <f t="shared" si="78"/>
        <v>-0.95653546138440404</v>
      </c>
      <c r="E4828" s="112">
        <v>-4.0912858529025438E-3</v>
      </c>
    </row>
    <row r="4829" spans="2:5" x14ac:dyDescent="0.35">
      <c r="B4829" s="45" t="s">
        <v>7587</v>
      </c>
      <c r="C4829" s="146">
        <v>2360.648193359375</v>
      </c>
      <c r="D4829" s="112">
        <f t="shared" si="78"/>
        <v>0.34444736050834562</v>
      </c>
      <c r="E4829" s="112">
        <v>-4.0946670965097227E-3</v>
      </c>
    </row>
    <row r="4830" spans="2:5" x14ac:dyDescent="0.35">
      <c r="B4830" s="45" t="s">
        <v>6472</v>
      </c>
      <c r="C4830" s="146">
        <v>1755.850219726562</v>
      </c>
      <c r="D4830" s="112">
        <f t="shared" si="78"/>
        <v>16.435071172770392</v>
      </c>
      <c r="E4830" s="112">
        <v>-4.1002839686037741E-3</v>
      </c>
    </row>
    <row r="4831" spans="2:5" x14ac:dyDescent="0.35">
      <c r="B4831" s="45" t="s">
        <v>2374</v>
      </c>
      <c r="C4831" s="146">
        <v>100.70794677734381</v>
      </c>
      <c r="D4831" s="112">
        <f t="shared" si="78"/>
        <v>-0.17005725728152518</v>
      </c>
      <c r="E4831" s="112">
        <v>-4.1249621736997987E-3</v>
      </c>
    </row>
    <row r="4832" spans="2:5" x14ac:dyDescent="0.35">
      <c r="B4832" s="45" t="s">
        <v>1777</v>
      </c>
      <c r="C4832" s="146">
        <v>121.34324645996089</v>
      </c>
      <c r="D4832" s="112">
        <f t="shared" si="78"/>
        <v>-0.92417612490890477</v>
      </c>
      <c r="E4832" s="112">
        <v>-4.1300730051144685E-3</v>
      </c>
    </row>
    <row r="4833" spans="2:5" x14ac:dyDescent="0.35">
      <c r="B4833" s="45" t="s">
        <v>6356</v>
      </c>
      <c r="C4833" s="146">
        <v>1600.330322265625</v>
      </c>
      <c r="D4833" s="112">
        <f t="shared" si="78"/>
        <v>4.3543760596002281</v>
      </c>
      <c r="E4833" s="112">
        <v>-4.1396487284420516E-3</v>
      </c>
    </row>
    <row r="4834" spans="2:5" x14ac:dyDescent="0.35">
      <c r="B4834" s="45" t="s">
        <v>4500</v>
      </c>
      <c r="C4834" s="146">
        <v>298.8826904296875</v>
      </c>
      <c r="D4834" s="112">
        <f t="shared" si="78"/>
        <v>2.2558507847920484</v>
      </c>
      <c r="E4834" s="112">
        <v>-4.1441677417885367E-3</v>
      </c>
    </row>
    <row r="4835" spans="2:5" x14ac:dyDescent="0.35">
      <c r="B4835" s="45" t="s">
        <v>1137</v>
      </c>
      <c r="C4835" s="146">
        <v>91.79864501953125</v>
      </c>
      <c r="D4835" s="112">
        <f t="shared" si="78"/>
        <v>-0.95692359148588291</v>
      </c>
      <c r="E4835" s="112">
        <v>-4.1479516938303963E-3</v>
      </c>
    </row>
    <row r="4836" spans="2:5" x14ac:dyDescent="0.35">
      <c r="B4836" s="45" t="s">
        <v>7552</v>
      </c>
      <c r="C4836" s="146">
        <v>2131.0654296875</v>
      </c>
      <c r="D4836" s="112">
        <f t="shared" si="78"/>
        <v>-4.0528792509901282E-2</v>
      </c>
      <c r="E4836" s="112">
        <v>-4.154810204190131E-3</v>
      </c>
    </row>
    <row r="4837" spans="2:5" x14ac:dyDescent="0.35">
      <c r="B4837" s="45" t="s">
        <v>7563</v>
      </c>
      <c r="C4837" s="146">
        <v>2221.083251953125</v>
      </c>
      <c r="D4837" s="112">
        <f t="shared" si="78"/>
        <v>-0.16083432884185347</v>
      </c>
      <c r="E4837" s="112">
        <v>-4.1590261869233515E-3</v>
      </c>
    </row>
    <row r="4838" spans="2:5" x14ac:dyDescent="0.35">
      <c r="B4838" s="45" t="s">
        <v>7604</v>
      </c>
      <c r="C4838" s="146">
        <v>2646.775634765625</v>
      </c>
      <c r="D4838" s="112">
        <f t="shared" si="78"/>
        <v>9.6381892919547976E-2</v>
      </c>
      <c r="E4838" s="112">
        <v>-4.1629491463428189E-3</v>
      </c>
    </row>
    <row r="4839" spans="2:5" x14ac:dyDescent="0.35">
      <c r="B4839" s="45" t="s">
        <v>7940</v>
      </c>
      <c r="C4839" s="146">
        <v>2414.10009765625</v>
      </c>
      <c r="D4839" s="112">
        <f t="shared" si="78"/>
        <v>-5.3030246440060179E-2</v>
      </c>
      <c r="E4839" s="112">
        <v>-4.1662625687054651E-3</v>
      </c>
    </row>
    <row r="4840" spans="2:5" x14ac:dyDescent="0.35">
      <c r="B4840" s="45" t="s">
        <v>7360</v>
      </c>
      <c r="C4840" s="146">
        <v>2549.28955078125</v>
      </c>
      <c r="D4840" s="112">
        <f t="shared" si="78"/>
        <v>6.3666030348050437</v>
      </c>
      <c r="E4840" s="112">
        <v>-4.1747471428850722E-3</v>
      </c>
    </row>
    <row r="4841" spans="2:5" x14ac:dyDescent="0.35">
      <c r="B4841" s="45" t="s">
        <v>4646</v>
      </c>
      <c r="C4841" s="146">
        <v>346.06039428710938</v>
      </c>
      <c r="D4841" s="112">
        <f t="shared" si="78"/>
        <v>-0.85392791292786319</v>
      </c>
      <c r="E4841" s="112">
        <v>-4.1766822384438481E-3</v>
      </c>
    </row>
    <row r="4842" spans="2:5" x14ac:dyDescent="0.35">
      <c r="B4842" s="45" t="s">
        <v>7190</v>
      </c>
      <c r="C4842" s="146">
        <v>2369.10693359375</v>
      </c>
      <c r="D4842" s="112">
        <f t="shared" si="78"/>
        <v>1.953084944181363E-2</v>
      </c>
      <c r="E4842" s="112">
        <v>-4.1970244318973032E-3</v>
      </c>
    </row>
    <row r="4843" spans="2:5" x14ac:dyDescent="0.35">
      <c r="B4843" s="45" t="s">
        <v>7274</v>
      </c>
      <c r="C4843" s="146">
        <v>2323.72265625</v>
      </c>
      <c r="D4843" s="112">
        <f t="shared" si="78"/>
        <v>2.2915295911856703</v>
      </c>
      <c r="E4843" s="112">
        <v>-4.1979089550508615E-3</v>
      </c>
    </row>
    <row r="4844" spans="2:5" x14ac:dyDescent="0.35">
      <c r="B4844" s="45" t="s">
        <v>5475</v>
      </c>
      <c r="C4844" s="146">
        <v>705.970458984375</v>
      </c>
      <c r="D4844" s="112">
        <f t="shared" si="78"/>
        <v>7.0524494640213931E-2</v>
      </c>
      <c r="E4844" s="112">
        <v>-4.1998542797008417E-3</v>
      </c>
    </row>
    <row r="4845" spans="2:5" x14ac:dyDescent="0.35">
      <c r="B4845" s="45" t="s">
        <v>5432</v>
      </c>
      <c r="C4845" s="146">
        <v>659.46221923828125</v>
      </c>
      <c r="D4845" s="112">
        <f t="shared" si="78"/>
        <v>5.3378835581413737</v>
      </c>
      <c r="E4845" s="112">
        <v>-4.2036858170879168E-3</v>
      </c>
    </row>
    <row r="4846" spans="2:5" x14ac:dyDescent="0.35">
      <c r="B4846" s="45" t="s">
        <v>2273</v>
      </c>
      <c r="C4846" s="146">
        <v>104.0508575439453</v>
      </c>
      <c r="D4846" s="112">
        <f t="shared" si="78"/>
        <v>0.23371207269248315</v>
      </c>
      <c r="E4846" s="112">
        <v>-4.2041561411869975E-3</v>
      </c>
    </row>
    <row r="4847" spans="2:5" x14ac:dyDescent="0.35">
      <c r="B4847" s="45" t="s">
        <v>1001</v>
      </c>
      <c r="C4847" s="146">
        <v>84.33966064453125</v>
      </c>
      <c r="D4847" s="112">
        <f t="shared" si="78"/>
        <v>-0.95996376570148112</v>
      </c>
      <c r="E4847" s="112">
        <v>-4.2063678514446647E-3</v>
      </c>
    </row>
    <row r="4848" spans="2:5" x14ac:dyDescent="0.35">
      <c r="B4848" s="45" t="s">
        <v>7014</v>
      </c>
      <c r="C4848" s="146">
        <v>2106.583251953125</v>
      </c>
      <c r="D4848" s="112">
        <f t="shared" si="78"/>
        <v>-0.15617067002976681</v>
      </c>
      <c r="E4848" s="112">
        <v>-4.2070305904695652E-3</v>
      </c>
    </row>
    <row r="4849" spans="2:5" x14ac:dyDescent="0.35">
      <c r="B4849" s="45" t="s">
        <v>7250</v>
      </c>
      <c r="C4849" s="146">
        <v>2496.45654296875</v>
      </c>
      <c r="D4849" s="112">
        <f t="shared" si="78"/>
        <v>19.558129967572849</v>
      </c>
      <c r="E4849" s="112">
        <v>-4.2095830314860293E-3</v>
      </c>
    </row>
    <row r="4850" spans="2:5" x14ac:dyDescent="0.35">
      <c r="B4850" s="45" t="s">
        <v>2013</v>
      </c>
      <c r="C4850" s="146">
        <v>121.4340286254883</v>
      </c>
      <c r="D4850" s="112">
        <f t="shared" si="78"/>
        <v>-0.92198904064846832</v>
      </c>
      <c r="E4850" s="112">
        <v>-4.2136015056603868E-3</v>
      </c>
    </row>
    <row r="4851" spans="2:5" x14ac:dyDescent="0.35">
      <c r="B4851" s="45" t="s">
        <v>6249</v>
      </c>
      <c r="C4851" s="146">
        <v>1556.627807617188</v>
      </c>
      <c r="D4851" s="112">
        <f t="shared" si="78"/>
        <v>8.3509670029581358</v>
      </c>
      <c r="E4851" s="112">
        <v>-4.2248171520873484E-3</v>
      </c>
    </row>
    <row r="4852" spans="2:5" x14ac:dyDescent="0.35">
      <c r="B4852" s="45" t="s">
        <v>4083</v>
      </c>
      <c r="C4852" s="146">
        <v>166.467041015625</v>
      </c>
      <c r="D4852" s="112">
        <f t="shared" si="78"/>
        <v>-0.93078505003613277</v>
      </c>
      <c r="E4852" s="112">
        <v>-4.2317656337694954E-3</v>
      </c>
    </row>
    <row r="4853" spans="2:5" x14ac:dyDescent="0.35">
      <c r="B4853" s="45" t="s">
        <v>7296</v>
      </c>
      <c r="C4853" s="146">
        <v>2405.073486328125</v>
      </c>
      <c r="D4853" s="112">
        <f t="shared" si="78"/>
        <v>0.46926929320138777</v>
      </c>
      <c r="E4853" s="112">
        <v>-4.2321629831043005E-3</v>
      </c>
    </row>
    <row r="4854" spans="2:5" x14ac:dyDescent="0.35">
      <c r="B4854" s="45" t="s">
        <v>6389</v>
      </c>
      <c r="C4854" s="146">
        <v>1636.918090820312</v>
      </c>
      <c r="D4854" s="112">
        <f t="shared" si="78"/>
        <v>1.2156257773387156</v>
      </c>
      <c r="E4854" s="112">
        <v>-4.2380816808508127E-3</v>
      </c>
    </row>
    <row r="4855" spans="2:5" x14ac:dyDescent="0.35">
      <c r="B4855" s="45" t="s">
        <v>5559</v>
      </c>
      <c r="C4855" s="146">
        <v>738.80621337890625</v>
      </c>
      <c r="D4855" s="112">
        <f t="shared" si="78"/>
        <v>3.4055499748869913</v>
      </c>
      <c r="E4855" s="112">
        <v>-4.2421259526747284E-3</v>
      </c>
    </row>
    <row r="4856" spans="2:5" x14ac:dyDescent="0.35">
      <c r="B4856" s="45" t="s">
        <v>3623</v>
      </c>
      <c r="C4856" s="146">
        <v>167.698974609375</v>
      </c>
      <c r="D4856" s="112">
        <f t="shared" si="78"/>
        <v>-0.93033546824713376</v>
      </c>
      <c r="E4856" s="112">
        <v>-4.2424018387365427E-3</v>
      </c>
    </row>
    <row r="4857" spans="2:5" x14ac:dyDescent="0.35">
      <c r="B4857" s="45" t="s">
        <v>7152</v>
      </c>
      <c r="C4857" s="146">
        <v>2407.236083984375</v>
      </c>
      <c r="D4857" s="112">
        <f t="shared" si="78"/>
        <v>2.5328507690862092</v>
      </c>
      <c r="E4857" s="112">
        <v>-4.2778518338988528E-3</v>
      </c>
    </row>
    <row r="4858" spans="2:5" x14ac:dyDescent="0.35">
      <c r="B4858" s="45" t="s">
        <v>5458</v>
      </c>
      <c r="C4858" s="146">
        <v>681.38629150390625</v>
      </c>
      <c r="D4858" s="112">
        <f t="shared" si="78"/>
        <v>3.0465897619457567</v>
      </c>
      <c r="E4858" s="112">
        <v>-4.2884734677349941E-3</v>
      </c>
    </row>
    <row r="4859" spans="2:5" x14ac:dyDescent="0.35">
      <c r="B4859" s="45" t="s">
        <v>3755</v>
      </c>
      <c r="C4859" s="146">
        <v>168.38531494140619</v>
      </c>
      <c r="D4859" s="112">
        <f t="shared" si="78"/>
        <v>-0.64535955225313812</v>
      </c>
      <c r="E4859" s="112">
        <v>-4.289065027134639E-3</v>
      </c>
    </row>
    <row r="4860" spans="2:5" x14ac:dyDescent="0.35">
      <c r="B4860" s="45" t="s">
        <v>4974</v>
      </c>
      <c r="C4860" s="146">
        <v>474.80572509765619</v>
      </c>
      <c r="D4860" s="112">
        <f t="shared" si="78"/>
        <v>-0.77593197485669152</v>
      </c>
      <c r="E4860" s="112">
        <v>-4.2900475044972642E-3</v>
      </c>
    </row>
    <row r="4861" spans="2:5" x14ac:dyDescent="0.35">
      <c r="B4861" s="45" t="s">
        <v>6997</v>
      </c>
      <c r="C4861" s="146">
        <v>2119.02490234375</v>
      </c>
      <c r="D4861" s="112">
        <f t="shared" si="78"/>
        <v>25.623082790844979</v>
      </c>
      <c r="E4861" s="112">
        <v>-4.2915313696844128E-3</v>
      </c>
    </row>
    <row r="4862" spans="2:5" x14ac:dyDescent="0.35">
      <c r="B4862" s="45" t="s">
        <v>2648</v>
      </c>
      <c r="C4862" s="146">
        <v>79.593521118164063</v>
      </c>
      <c r="D4862" s="112">
        <f t="shared" si="78"/>
        <v>-0.62168493714900397</v>
      </c>
      <c r="E4862" s="112">
        <v>-4.2940697628139918E-3</v>
      </c>
    </row>
    <row r="4863" spans="2:5" x14ac:dyDescent="0.35">
      <c r="B4863" s="45" t="s">
        <v>4333</v>
      </c>
      <c r="C4863" s="146">
        <v>210.38951110839841</v>
      </c>
      <c r="D4863" s="112">
        <f t="shared" si="78"/>
        <v>-0.91373168330222321</v>
      </c>
      <c r="E4863" s="112">
        <v>-4.3290615362350411E-3</v>
      </c>
    </row>
    <row r="4864" spans="2:5" x14ac:dyDescent="0.35">
      <c r="B4864" s="45" t="s">
        <v>7700</v>
      </c>
      <c r="C4864" s="146">
        <v>2438.78076171875</v>
      </c>
      <c r="D4864" s="112">
        <f t="shared" si="78"/>
        <v>20.704621183063114</v>
      </c>
      <c r="E4864" s="112">
        <v>-4.3292520044494595E-3</v>
      </c>
    </row>
    <row r="4865" spans="2:5" x14ac:dyDescent="0.35">
      <c r="B4865" s="45" t="s">
        <v>2443</v>
      </c>
      <c r="C4865" s="146">
        <v>112.36228179931641</v>
      </c>
      <c r="D4865" s="112">
        <f t="shared" si="78"/>
        <v>0.3131399780714601</v>
      </c>
      <c r="E4865" s="112">
        <v>-4.329756774676119E-3</v>
      </c>
    </row>
    <row r="4866" spans="2:5" x14ac:dyDescent="0.35">
      <c r="B4866" s="45" t="s">
        <v>1006</v>
      </c>
      <c r="C4866" s="146">
        <v>85.567634582519531</v>
      </c>
      <c r="D4866" s="112">
        <f t="shared" si="78"/>
        <v>-0.96494819850047886</v>
      </c>
      <c r="E4866" s="112">
        <v>-4.3342958986337778E-3</v>
      </c>
    </row>
    <row r="4867" spans="2:5" x14ac:dyDescent="0.35">
      <c r="B4867" s="45" t="s">
        <v>7420</v>
      </c>
      <c r="C4867" s="146">
        <v>2441.176513671875</v>
      </c>
      <c r="D4867" s="112">
        <f t="shared" si="78"/>
        <v>-4.2547083587281723E-2</v>
      </c>
      <c r="E4867" s="112">
        <v>-4.3392985328455065E-3</v>
      </c>
    </row>
    <row r="4868" spans="2:5" x14ac:dyDescent="0.35">
      <c r="B4868" s="45" t="s">
        <v>7894</v>
      </c>
      <c r="C4868" s="146">
        <v>2549.656982421875</v>
      </c>
      <c r="D4868" s="112">
        <f t="shared" si="78"/>
        <v>0.61678629163225918</v>
      </c>
      <c r="E4868" s="112">
        <v>-4.3396298548762872E-3</v>
      </c>
    </row>
    <row r="4869" spans="2:5" x14ac:dyDescent="0.35">
      <c r="B4869" s="45" t="s">
        <v>6148</v>
      </c>
      <c r="C4869" s="146">
        <v>1576.99072265625</v>
      </c>
      <c r="D4869" s="112">
        <f t="shared" si="78"/>
        <v>9.2071857043232885</v>
      </c>
      <c r="E4869" s="112">
        <v>-4.342410677229994E-3</v>
      </c>
    </row>
    <row r="4870" spans="2:5" x14ac:dyDescent="0.35">
      <c r="B4870" s="45" t="s">
        <v>3205</v>
      </c>
      <c r="C4870" s="146">
        <v>154.49809265136719</v>
      </c>
      <c r="D4870" s="112">
        <f t="shared" si="78"/>
        <v>2.3299692768731162</v>
      </c>
      <c r="E4870" s="112">
        <v>-4.3430491595681511E-3</v>
      </c>
    </row>
    <row r="4871" spans="2:5" x14ac:dyDescent="0.35">
      <c r="B4871" s="45" t="s">
        <v>589</v>
      </c>
      <c r="C4871" s="146">
        <v>46.396251678466797</v>
      </c>
      <c r="D4871" s="112">
        <f t="shared" si="78"/>
        <v>-0.81858267541300356</v>
      </c>
      <c r="E4871" s="112">
        <v>-4.3438037761835092E-3</v>
      </c>
    </row>
    <row r="4872" spans="2:5" x14ac:dyDescent="0.35">
      <c r="B4872" s="45" t="s">
        <v>4397</v>
      </c>
      <c r="C4872" s="146">
        <v>255.74322509765619</v>
      </c>
      <c r="D4872" s="112">
        <f t="shared" si="78"/>
        <v>-0.8308478500734644</v>
      </c>
      <c r="E4872" s="112">
        <v>-4.3483307715898277E-3</v>
      </c>
    </row>
    <row r="4873" spans="2:5" x14ac:dyDescent="0.35">
      <c r="B4873" s="45" t="s">
        <v>6208</v>
      </c>
      <c r="C4873" s="146">
        <v>1511.912353515625</v>
      </c>
      <c r="D4873" s="112">
        <f t="shared" ref="D4873:D4936" si="79">(C4873-C4874)/C4874</f>
        <v>10.79351891813271</v>
      </c>
      <c r="E4873" s="112">
        <v>-4.3496246772629617E-3</v>
      </c>
    </row>
    <row r="4874" spans="2:5" x14ac:dyDescent="0.35">
      <c r="B4874" s="45" t="s">
        <v>3024</v>
      </c>
      <c r="C4874" s="146">
        <v>128.1985778808594</v>
      </c>
      <c r="D4874" s="112">
        <f t="shared" si="79"/>
        <v>-0.91836420151349984</v>
      </c>
      <c r="E4874" s="112">
        <v>-4.3502678432498247E-3</v>
      </c>
    </row>
    <row r="4875" spans="2:5" x14ac:dyDescent="0.35">
      <c r="B4875" s="45" t="s">
        <v>6253</v>
      </c>
      <c r="C4875" s="146">
        <v>1570.3720703125</v>
      </c>
      <c r="D4875" s="112">
        <f t="shared" si="79"/>
        <v>21.04597535687968</v>
      </c>
      <c r="E4875" s="112">
        <v>-4.3571652684287164E-3</v>
      </c>
    </row>
    <row r="4876" spans="2:5" x14ac:dyDescent="0.35">
      <c r="B4876" s="45" t="s">
        <v>2681</v>
      </c>
      <c r="C4876" s="146">
        <v>71.231689453125</v>
      </c>
      <c r="D4876" s="112">
        <f t="shared" si="79"/>
        <v>-0.42317547692613561</v>
      </c>
      <c r="E4876" s="112">
        <v>-4.3610285394366762E-3</v>
      </c>
    </row>
    <row r="4877" spans="2:5" x14ac:dyDescent="0.35">
      <c r="B4877" s="45" t="s">
        <v>1990</v>
      </c>
      <c r="C4877" s="146">
        <v>123.48935699462891</v>
      </c>
      <c r="D4877" s="112">
        <f t="shared" si="79"/>
        <v>-9.8266737547740325E-3</v>
      </c>
      <c r="E4877" s="112">
        <v>-4.3728621246846809E-3</v>
      </c>
    </row>
    <row r="4878" spans="2:5" x14ac:dyDescent="0.35">
      <c r="B4878" s="45" t="s">
        <v>1326</v>
      </c>
      <c r="C4878" s="146">
        <v>124.7148895263672</v>
      </c>
      <c r="D4878" s="112">
        <f t="shared" si="79"/>
        <v>-0.89422321026823326</v>
      </c>
      <c r="E4878" s="112">
        <v>-4.3856261872181005E-3</v>
      </c>
    </row>
    <row r="4879" spans="2:5" x14ac:dyDescent="0.35">
      <c r="B4879" s="45" t="s">
        <v>5991</v>
      </c>
      <c r="C4879" s="146">
        <v>1179.038330078125</v>
      </c>
      <c r="D4879" s="112">
        <f t="shared" si="79"/>
        <v>8.5875846666801898</v>
      </c>
      <c r="E4879" s="112">
        <v>-4.3885039215540754E-3</v>
      </c>
    </row>
    <row r="4880" spans="2:5" x14ac:dyDescent="0.35">
      <c r="B4880" s="45" t="s">
        <v>1963</v>
      </c>
      <c r="C4880" s="146">
        <v>122.9755325317383</v>
      </c>
      <c r="D4880" s="112">
        <f t="shared" si="79"/>
        <v>-0.31388363853314077</v>
      </c>
      <c r="E4880" s="112">
        <v>-4.3911758687182291E-3</v>
      </c>
    </row>
    <row r="4881" spans="2:5" x14ac:dyDescent="0.35">
      <c r="B4881" s="45" t="s">
        <v>3093</v>
      </c>
      <c r="C4881" s="146">
        <v>179.2342224121094</v>
      </c>
      <c r="D4881" s="112">
        <f t="shared" si="79"/>
        <v>-0.92883300931533563</v>
      </c>
      <c r="E4881" s="112">
        <v>-4.3927337575815585E-3</v>
      </c>
    </row>
    <row r="4882" spans="2:5" x14ac:dyDescent="0.35">
      <c r="B4882" s="45" t="s">
        <v>7900</v>
      </c>
      <c r="C4882" s="146">
        <v>2518.502197265625</v>
      </c>
      <c r="D4882" s="112">
        <f t="shared" si="79"/>
        <v>27.65344109383097</v>
      </c>
      <c r="E4882" s="112">
        <v>-4.3929807277116335E-3</v>
      </c>
    </row>
    <row r="4883" spans="2:5" x14ac:dyDescent="0.35">
      <c r="B4883" s="45" t="s">
        <v>1172</v>
      </c>
      <c r="C4883" s="146">
        <v>87.895278930664063</v>
      </c>
      <c r="D4883" s="112">
        <f t="shared" si="79"/>
        <v>-0.96623059581457904</v>
      </c>
      <c r="E4883" s="112">
        <v>-4.3934860707591592E-3</v>
      </c>
    </row>
    <row r="4884" spans="2:5" x14ac:dyDescent="0.35">
      <c r="B4884" s="45" t="s">
        <v>7669</v>
      </c>
      <c r="C4884" s="146">
        <v>2602.80810546875</v>
      </c>
      <c r="D4884" s="112">
        <f t="shared" si="79"/>
        <v>11.878898170730144</v>
      </c>
      <c r="E4884" s="112">
        <v>-4.3994272806701998E-3</v>
      </c>
    </row>
    <row r="4885" spans="2:5" x14ac:dyDescent="0.35">
      <c r="B4885" s="45" t="s">
        <v>3980</v>
      </c>
      <c r="C4885" s="146">
        <v>202.0986633300781</v>
      </c>
      <c r="D4885" s="112">
        <f t="shared" si="79"/>
        <v>-0.89765243975755205</v>
      </c>
      <c r="E4885" s="112">
        <v>-4.4021404912962473E-3</v>
      </c>
    </row>
    <row r="4886" spans="2:5" x14ac:dyDescent="0.35">
      <c r="B4886" s="45" t="s">
        <v>6601</v>
      </c>
      <c r="C4886" s="146">
        <v>1974.630981445312</v>
      </c>
      <c r="D4886" s="112">
        <f t="shared" si="79"/>
        <v>1.4812789429523761</v>
      </c>
      <c r="E4886" s="112">
        <v>-4.4037541741222975E-3</v>
      </c>
    </row>
    <row r="4887" spans="2:5" x14ac:dyDescent="0.35">
      <c r="B4887" s="45" t="s">
        <v>5625</v>
      </c>
      <c r="C4887" s="146">
        <v>795.811767578125</v>
      </c>
      <c r="D4887" s="112">
        <f t="shared" si="79"/>
        <v>-0.65756207862285465</v>
      </c>
      <c r="E4887" s="112">
        <v>-4.4113047663960165E-3</v>
      </c>
    </row>
    <row r="4888" spans="2:5" x14ac:dyDescent="0.35">
      <c r="B4888" s="45" t="s">
        <v>7268</v>
      </c>
      <c r="C4888" s="146">
        <v>2323.959228515625</v>
      </c>
      <c r="D4888" s="112">
        <f t="shared" si="79"/>
        <v>7.9297331170383014</v>
      </c>
      <c r="E4888" s="112">
        <v>-4.4197404194768544E-3</v>
      </c>
    </row>
    <row r="4889" spans="2:5" x14ac:dyDescent="0.35">
      <c r="B4889" s="45" t="s">
        <v>4444</v>
      </c>
      <c r="C4889" s="146">
        <v>260.24957275390619</v>
      </c>
      <c r="D4889" s="112">
        <f t="shared" si="79"/>
        <v>0.51745255190461881</v>
      </c>
      <c r="E4889" s="112">
        <v>-4.4202933997035234E-3</v>
      </c>
    </row>
    <row r="4890" spans="2:5" x14ac:dyDescent="0.35">
      <c r="B4890" s="45" t="s">
        <v>3832</v>
      </c>
      <c r="C4890" s="146">
        <v>171.50425720214841</v>
      </c>
      <c r="D4890" s="112">
        <f t="shared" si="79"/>
        <v>-0.64860143740816578</v>
      </c>
      <c r="E4890" s="112">
        <v>-4.4211424020092326E-3</v>
      </c>
    </row>
    <row r="4891" spans="2:5" x14ac:dyDescent="0.35">
      <c r="B4891" s="45" t="s">
        <v>5080</v>
      </c>
      <c r="C4891" s="146">
        <v>488.06192016601563</v>
      </c>
      <c r="D4891" s="112">
        <f t="shared" si="79"/>
        <v>0.9435300279690283</v>
      </c>
      <c r="E4891" s="112">
        <v>-4.4233428447405789E-3</v>
      </c>
    </row>
    <row r="4892" spans="2:5" x14ac:dyDescent="0.35">
      <c r="B4892" s="45" t="s">
        <v>4409</v>
      </c>
      <c r="C4892" s="146">
        <v>251.1213684082031</v>
      </c>
      <c r="D4892" s="112">
        <f t="shared" si="79"/>
        <v>-0.75447162530200407</v>
      </c>
      <c r="E4892" s="112">
        <v>-4.4278864168131749E-3</v>
      </c>
    </row>
    <row r="4893" spans="2:5" x14ac:dyDescent="0.35">
      <c r="B4893" s="45" t="s">
        <v>5887</v>
      </c>
      <c r="C4893" s="146">
        <v>1022.779418945312</v>
      </c>
      <c r="D4893" s="112">
        <f t="shared" si="79"/>
        <v>8.7174768928776167</v>
      </c>
      <c r="E4893" s="112">
        <v>-4.4294796258561257E-3</v>
      </c>
    </row>
    <row r="4894" spans="2:5" x14ac:dyDescent="0.35">
      <c r="B4894" s="45" t="s">
        <v>2270</v>
      </c>
      <c r="C4894" s="146">
        <v>105.2515411376953</v>
      </c>
      <c r="D4894" s="112">
        <f t="shared" si="79"/>
        <v>-0.95354158413696966</v>
      </c>
      <c r="E4894" s="112">
        <v>-4.4322172842258733E-3</v>
      </c>
    </row>
    <row r="4895" spans="2:5" x14ac:dyDescent="0.35">
      <c r="B4895" s="45" t="s">
        <v>7957</v>
      </c>
      <c r="C4895" s="146">
        <v>2265.5</v>
      </c>
      <c r="D4895" s="112">
        <f t="shared" si="79"/>
        <v>6.657577639629821</v>
      </c>
      <c r="E4895" s="112">
        <v>-4.438432599230672E-3</v>
      </c>
    </row>
    <row r="4896" spans="2:5" x14ac:dyDescent="0.35">
      <c r="B4896" s="45" t="s">
        <v>4560</v>
      </c>
      <c r="C4896" s="146">
        <v>295.85073852539063</v>
      </c>
      <c r="D4896" s="112">
        <f t="shared" si="79"/>
        <v>-0.61078379006429684</v>
      </c>
      <c r="E4896" s="112">
        <v>-4.4472317661289687E-3</v>
      </c>
    </row>
    <row r="4897" spans="2:5" x14ac:dyDescent="0.35">
      <c r="B4897" s="45" t="s">
        <v>5617</v>
      </c>
      <c r="C4897" s="146">
        <v>760.1192626953125</v>
      </c>
      <c r="D4897" s="112">
        <f t="shared" si="79"/>
        <v>6.2521993456083358</v>
      </c>
      <c r="E4897" s="112">
        <v>-4.4495939711527025E-3</v>
      </c>
    </row>
    <row r="4898" spans="2:5" x14ac:dyDescent="0.35">
      <c r="B4898" s="45" t="s">
        <v>2278</v>
      </c>
      <c r="C4898" s="146">
        <v>104.81224060058589</v>
      </c>
      <c r="D4898" s="112">
        <f t="shared" si="79"/>
        <v>-0.91199121666839378</v>
      </c>
      <c r="E4898" s="112">
        <v>-4.4509999767380721E-3</v>
      </c>
    </row>
    <row r="4899" spans="2:5" x14ac:dyDescent="0.35">
      <c r="B4899" s="45" t="s">
        <v>6022</v>
      </c>
      <c r="C4899" s="146">
        <v>1190.929321289062</v>
      </c>
      <c r="D4899" s="112">
        <f t="shared" si="79"/>
        <v>-0.41036069070062597</v>
      </c>
      <c r="E4899" s="112">
        <v>-4.4547063863278656E-3</v>
      </c>
    </row>
    <row r="4900" spans="2:5" x14ac:dyDescent="0.35">
      <c r="B4900" s="45" t="s">
        <v>6628</v>
      </c>
      <c r="C4900" s="146">
        <v>2019.759033203125</v>
      </c>
      <c r="D4900" s="112">
        <f t="shared" si="79"/>
        <v>0.81948487685277882</v>
      </c>
      <c r="E4900" s="112">
        <v>-4.458552775706697E-3</v>
      </c>
    </row>
    <row r="4901" spans="2:5" x14ac:dyDescent="0.35">
      <c r="B4901" s="45" t="s">
        <v>5966</v>
      </c>
      <c r="C4901" s="146">
        <v>1110.071899414062</v>
      </c>
      <c r="D4901" s="112">
        <f t="shared" si="79"/>
        <v>11.479394454166403</v>
      </c>
      <c r="E4901" s="112">
        <v>-4.4630907713709301E-3</v>
      </c>
    </row>
    <row r="4902" spans="2:5" x14ac:dyDescent="0.35">
      <c r="B4902" s="45" t="s">
        <v>1181</v>
      </c>
      <c r="C4902" s="146">
        <v>88.952384948730469</v>
      </c>
      <c r="D4902" s="112">
        <f t="shared" si="79"/>
        <v>-0.93530813748164976</v>
      </c>
      <c r="E4902" s="112">
        <v>-4.4634135511943873E-3</v>
      </c>
    </row>
    <row r="4903" spans="2:5" x14ac:dyDescent="0.35">
      <c r="B4903" s="45" t="s">
        <v>6087</v>
      </c>
      <c r="C4903" s="146">
        <v>1375.0166015625</v>
      </c>
      <c r="D4903" s="112">
        <f t="shared" si="79"/>
        <v>11.621594835338016</v>
      </c>
      <c r="E4903" s="112">
        <v>-4.4637735776350681E-3</v>
      </c>
    </row>
    <row r="4904" spans="2:5" x14ac:dyDescent="0.35">
      <c r="B4904" s="45" t="s">
        <v>2499</v>
      </c>
      <c r="C4904" s="146">
        <v>108.94158935546881</v>
      </c>
      <c r="D4904" s="112">
        <f t="shared" si="79"/>
        <v>-0.77027858290288154</v>
      </c>
      <c r="E4904" s="112">
        <v>-4.4653788125963963E-3</v>
      </c>
    </row>
    <row r="4905" spans="2:5" x14ac:dyDescent="0.35">
      <c r="B4905" s="45" t="s">
        <v>4876</v>
      </c>
      <c r="C4905" s="146">
        <v>474.23348999023438</v>
      </c>
      <c r="D4905" s="112">
        <f t="shared" si="79"/>
        <v>-0.67973729926394144</v>
      </c>
      <c r="E4905" s="112">
        <v>-4.4664747566881902E-3</v>
      </c>
    </row>
    <row r="4906" spans="2:5" x14ac:dyDescent="0.35">
      <c r="B4906" s="45" t="s">
        <v>6300</v>
      </c>
      <c r="C4906" s="146">
        <v>1480.764038085938</v>
      </c>
      <c r="D4906" s="112">
        <f t="shared" si="79"/>
        <v>9.4579181400894505</v>
      </c>
      <c r="E4906" s="112">
        <v>-4.4703727321294059E-3</v>
      </c>
    </row>
    <row r="4907" spans="2:5" x14ac:dyDescent="0.35">
      <c r="B4907" s="45" t="s">
        <v>1383</v>
      </c>
      <c r="C4907" s="146">
        <v>141.5926208496094</v>
      </c>
      <c r="D4907" s="112">
        <f t="shared" si="79"/>
        <v>2.1919992714351952</v>
      </c>
      <c r="E4907" s="112">
        <v>-4.4806563633203629E-3</v>
      </c>
    </row>
    <row r="4908" spans="2:5" x14ac:dyDescent="0.35">
      <c r="B4908" s="45" t="s">
        <v>646</v>
      </c>
      <c r="C4908" s="146">
        <v>44.358600616455078</v>
      </c>
      <c r="D4908" s="112">
        <f t="shared" si="79"/>
        <v>-0.93474060408988191</v>
      </c>
      <c r="E4908" s="112">
        <v>-4.4823519964305092E-3</v>
      </c>
    </row>
    <row r="4909" spans="2:5" x14ac:dyDescent="0.35">
      <c r="B4909" s="45" t="s">
        <v>5460</v>
      </c>
      <c r="C4909" s="146">
        <v>679.7274169921875</v>
      </c>
      <c r="D4909" s="112">
        <f t="shared" si="79"/>
        <v>2.4271135664768217</v>
      </c>
      <c r="E4909" s="112">
        <v>-4.4850962220926256E-3</v>
      </c>
    </row>
    <row r="4910" spans="2:5" x14ac:dyDescent="0.35">
      <c r="B4910" s="45" t="s">
        <v>4006</v>
      </c>
      <c r="C4910" s="146">
        <v>198.3381652832031</v>
      </c>
      <c r="D4910" s="112">
        <f t="shared" si="79"/>
        <v>0.67061755433113179</v>
      </c>
      <c r="E4910" s="112">
        <v>-4.4851546146037462E-3</v>
      </c>
    </row>
    <row r="4911" spans="2:5" x14ac:dyDescent="0.35">
      <c r="B4911" s="45" t="s">
        <v>1834</v>
      </c>
      <c r="C4911" s="146">
        <v>118.7214660644531</v>
      </c>
      <c r="D4911" s="112">
        <f t="shared" si="79"/>
        <v>0</v>
      </c>
      <c r="E4911" s="112">
        <v>-4.4970509594336617E-3</v>
      </c>
    </row>
    <row r="4912" spans="2:5" x14ac:dyDescent="0.35">
      <c r="B4912" s="45" t="s">
        <v>1827</v>
      </c>
      <c r="C4912" s="146">
        <v>118.7214660644531</v>
      </c>
      <c r="D4912" s="112">
        <f t="shared" si="79"/>
        <v>-0.83044856940156431</v>
      </c>
      <c r="E4912" s="112">
        <v>-4.4970509594336617E-3</v>
      </c>
    </row>
    <row r="4913" spans="2:5" x14ac:dyDescent="0.35">
      <c r="B4913" s="45" t="s">
        <v>5419</v>
      </c>
      <c r="C4913" s="146">
        <v>700.20916748046875</v>
      </c>
      <c r="D4913" s="112">
        <f t="shared" si="79"/>
        <v>17.356123061753387</v>
      </c>
      <c r="E4913" s="112">
        <v>-4.4978071964220942E-3</v>
      </c>
    </row>
    <row r="4914" spans="2:5" x14ac:dyDescent="0.35">
      <c r="B4914" s="45" t="s">
        <v>478</v>
      </c>
      <c r="C4914" s="146">
        <v>38.145809173583977</v>
      </c>
      <c r="D4914" s="112">
        <f t="shared" si="79"/>
        <v>-0.81406050759757065</v>
      </c>
      <c r="E4914" s="112">
        <v>-4.507726500065954E-3</v>
      </c>
    </row>
    <row r="4915" spans="2:5" x14ac:dyDescent="0.35">
      <c r="B4915" s="45" t="s">
        <v>3988</v>
      </c>
      <c r="C4915" s="146">
        <v>205.1517333984375</v>
      </c>
      <c r="D4915" s="112">
        <f t="shared" si="79"/>
        <v>-0.90783893042021668</v>
      </c>
      <c r="E4915" s="112">
        <v>-4.5170859904879708E-3</v>
      </c>
    </row>
    <row r="4916" spans="2:5" x14ac:dyDescent="0.35">
      <c r="B4916" s="45" t="s">
        <v>6948</v>
      </c>
      <c r="C4916" s="146">
        <v>2226.012939453125</v>
      </c>
      <c r="D4916" s="112">
        <f t="shared" si="79"/>
        <v>2.094097442828418</v>
      </c>
      <c r="E4916" s="112">
        <v>-4.521809575436189E-3</v>
      </c>
    </row>
    <row r="4917" spans="2:5" x14ac:dyDescent="0.35">
      <c r="B4917" s="45" t="s">
        <v>5698</v>
      </c>
      <c r="C4917" s="146">
        <v>719.43853759765625</v>
      </c>
      <c r="D4917" s="112">
        <f t="shared" si="79"/>
        <v>0.53815701811613992</v>
      </c>
      <c r="E4917" s="112">
        <v>-4.5221503531805672E-3</v>
      </c>
    </row>
    <row r="4918" spans="2:5" x14ac:dyDescent="0.35">
      <c r="B4918" s="45" t="s">
        <v>4979</v>
      </c>
      <c r="C4918" s="146">
        <v>467.72763061523438</v>
      </c>
      <c r="D4918" s="112">
        <f t="shared" si="79"/>
        <v>-0.70377866465620498</v>
      </c>
      <c r="E4918" s="112">
        <v>-4.5282552200972487E-3</v>
      </c>
    </row>
    <row r="4919" spans="2:5" x14ac:dyDescent="0.35">
      <c r="B4919" s="45" t="s">
        <v>6352</v>
      </c>
      <c r="C4919" s="146">
        <v>1578.980224609375</v>
      </c>
      <c r="D4919" s="112">
        <f t="shared" si="79"/>
        <v>1.0263078393325828</v>
      </c>
      <c r="E4919" s="112">
        <v>-4.5337368247000721E-3</v>
      </c>
    </row>
    <row r="4920" spans="2:5" x14ac:dyDescent="0.35">
      <c r="B4920" s="45" t="s">
        <v>5794</v>
      </c>
      <c r="C4920" s="146">
        <v>779.24005126953125</v>
      </c>
      <c r="D4920" s="112">
        <f t="shared" si="79"/>
        <v>0.28264039446479416</v>
      </c>
      <c r="E4920" s="112">
        <v>-4.5428063772540161E-3</v>
      </c>
    </row>
    <row r="4921" spans="2:5" x14ac:dyDescent="0.35">
      <c r="B4921" s="45" t="s">
        <v>5174</v>
      </c>
      <c r="C4921" s="146">
        <v>607.528076171875</v>
      </c>
      <c r="D4921" s="112">
        <f t="shared" si="79"/>
        <v>-0.17335890556304789</v>
      </c>
      <c r="E4921" s="112">
        <v>-4.5449699605547888E-3</v>
      </c>
    </row>
    <row r="4922" spans="2:5" x14ac:dyDescent="0.35">
      <c r="B4922" s="45" t="s">
        <v>5575</v>
      </c>
      <c r="C4922" s="146">
        <v>734.93572998046875</v>
      </c>
      <c r="D4922" s="112">
        <f t="shared" si="79"/>
        <v>4.8928346352938403</v>
      </c>
      <c r="E4922" s="112">
        <v>-4.5512489831550963E-3</v>
      </c>
    </row>
    <row r="4923" spans="2:5" x14ac:dyDescent="0.35">
      <c r="B4923" s="45" t="s">
        <v>1911</v>
      </c>
      <c r="C4923" s="146">
        <v>124.7168426513672</v>
      </c>
      <c r="D4923" s="112">
        <f t="shared" si="79"/>
        <v>-0.10728658446677626</v>
      </c>
      <c r="E4923" s="112">
        <v>-4.5565891938310231E-3</v>
      </c>
    </row>
    <row r="4924" spans="2:5" x14ac:dyDescent="0.35">
      <c r="B4924" s="45" t="s">
        <v>3300</v>
      </c>
      <c r="C4924" s="146">
        <v>139.7053527832031</v>
      </c>
      <c r="D4924" s="112">
        <f t="shared" si="79"/>
        <v>-0.79509349481886371</v>
      </c>
      <c r="E4924" s="112">
        <v>-4.5620150276863003E-3</v>
      </c>
    </row>
    <row r="4925" spans="2:5" x14ac:dyDescent="0.35">
      <c r="B4925" s="45" t="s">
        <v>5358</v>
      </c>
      <c r="C4925" s="146">
        <v>681.80047607421875</v>
      </c>
      <c r="D4925" s="112">
        <f t="shared" si="79"/>
        <v>-0.65503786652897766</v>
      </c>
      <c r="E4925" s="112">
        <v>-4.5704349028703496E-3</v>
      </c>
    </row>
    <row r="4926" spans="2:5" x14ac:dyDescent="0.35">
      <c r="B4926" s="45" t="s">
        <v>6680</v>
      </c>
      <c r="C4926" s="146">
        <v>1976.4501953125</v>
      </c>
      <c r="D4926" s="112">
        <f t="shared" si="79"/>
        <v>8.642837547711256</v>
      </c>
      <c r="E4926" s="112">
        <v>-4.5787552543546618E-3</v>
      </c>
    </row>
    <row r="4927" spans="2:5" x14ac:dyDescent="0.35">
      <c r="B4927" s="45" t="s">
        <v>4186</v>
      </c>
      <c r="C4927" s="146">
        <v>204.96562194824219</v>
      </c>
      <c r="D4927" s="112">
        <f t="shared" si="79"/>
        <v>-0.91465689173662124</v>
      </c>
      <c r="E4927" s="112">
        <v>-4.5802584546889144E-3</v>
      </c>
    </row>
    <row r="4928" spans="2:5" x14ac:dyDescent="0.35">
      <c r="B4928" s="45" t="s">
        <v>7200</v>
      </c>
      <c r="C4928" s="146">
        <v>2401.665771484375</v>
      </c>
      <c r="D4928" s="112">
        <f t="shared" si="79"/>
        <v>8.7259947215612265E-3</v>
      </c>
      <c r="E4928" s="112">
        <v>-4.5897924246922515E-3</v>
      </c>
    </row>
    <row r="4929" spans="2:5" x14ac:dyDescent="0.35">
      <c r="B4929" s="45" t="s">
        <v>7259</v>
      </c>
      <c r="C4929" s="146">
        <v>2380.89013671875</v>
      </c>
      <c r="D4929" s="112">
        <f t="shared" si="79"/>
        <v>-9.9483447035314712E-2</v>
      </c>
      <c r="E4929" s="112">
        <v>-4.590338894231741E-3</v>
      </c>
    </row>
    <row r="4930" spans="2:5" x14ac:dyDescent="0.35">
      <c r="B4930" s="45" t="s">
        <v>7884</v>
      </c>
      <c r="C4930" s="146">
        <v>2643.916015625</v>
      </c>
      <c r="D4930" s="112">
        <f t="shared" si="79"/>
        <v>24.078087663472022</v>
      </c>
      <c r="E4930" s="112">
        <v>-4.5948014558431114E-3</v>
      </c>
    </row>
    <row r="4931" spans="2:5" x14ac:dyDescent="0.35">
      <c r="B4931" s="45" t="s">
        <v>2904</v>
      </c>
      <c r="C4931" s="146">
        <v>105.4273376464844</v>
      </c>
      <c r="D4931" s="112">
        <f t="shared" si="79"/>
        <v>-0.38928211046314687</v>
      </c>
      <c r="E4931" s="112">
        <v>-4.5957564024355904E-3</v>
      </c>
    </row>
    <row r="4932" spans="2:5" x14ac:dyDescent="0.35">
      <c r="B4932" s="45" t="s">
        <v>3841</v>
      </c>
      <c r="C4932" s="146">
        <v>172.6285400390625</v>
      </c>
      <c r="D4932" s="112">
        <f t="shared" si="79"/>
        <v>-0.7809281808078764</v>
      </c>
      <c r="E4932" s="112">
        <v>-4.6007826195980442E-3</v>
      </c>
    </row>
    <row r="4933" spans="2:5" x14ac:dyDescent="0.35">
      <c r="B4933" s="45" t="s">
        <v>5814</v>
      </c>
      <c r="C4933" s="146">
        <v>787.999755859375</v>
      </c>
      <c r="D4933" s="112">
        <f t="shared" si="79"/>
        <v>3.1954121634114969</v>
      </c>
      <c r="E4933" s="112">
        <v>-4.6016764643273126E-3</v>
      </c>
    </row>
    <row r="4934" spans="2:5" x14ac:dyDescent="0.35">
      <c r="B4934" s="45" t="s">
        <v>3799</v>
      </c>
      <c r="C4934" s="146">
        <v>187.82415771484381</v>
      </c>
      <c r="D4934" s="112">
        <f t="shared" si="79"/>
        <v>-0.90620669698796963</v>
      </c>
      <c r="E4934" s="112">
        <v>-4.6127831256054805E-3</v>
      </c>
    </row>
    <row r="4935" spans="2:5" x14ac:dyDescent="0.35">
      <c r="B4935" s="45" t="s">
        <v>6699</v>
      </c>
      <c r="C4935" s="146">
        <v>2002.53271484375</v>
      </c>
      <c r="D4935" s="112">
        <f t="shared" si="79"/>
        <v>1.6444677344591208</v>
      </c>
      <c r="E4935" s="112">
        <v>-4.6166956953336228E-3</v>
      </c>
    </row>
    <row r="4936" spans="2:5" x14ac:dyDescent="0.35">
      <c r="B4936" s="45" t="s">
        <v>5785</v>
      </c>
      <c r="C4936" s="146">
        <v>757.25360107421875</v>
      </c>
      <c r="D4936" s="112">
        <f t="shared" si="79"/>
        <v>-0.67469529468202016</v>
      </c>
      <c r="E4936" s="112">
        <v>-4.6172320932730462E-3</v>
      </c>
    </row>
    <row r="4937" spans="2:5" x14ac:dyDescent="0.35">
      <c r="B4937" s="45" t="s">
        <v>7801</v>
      </c>
      <c r="C4937" s="146">
        <v>2327.82861328125</v>
      </c>
      <c r="D4937" s="112">
        <f t="shared" ref="D4937:D5000" si="80">(C4937-C4938)/C4938</f>
        <v>17.99534531376829</v>
      </c>
      <c r="E4937" s="112">
        <v>-4.6183197141671517E-3</v>
      </c>
    </row>
    <row r="4938" spans="2:5" x14ac:dyDescent="0.35">
      <c r="B4938" s="45" t="s">
        <v>1982</v>
      </c>
      <c r="C4938" s="146">
        <v>122.5473175048828</v>
      </c>
      <c r="D4938" s="112">
        <f t="shared" si="80"/>
        <v>0.16452131623896846</v>
      </c>
      <c r="E4938" s="112">
        <v>-4.6372531310116373E-3</v>
      </c>
    </row>
    <row r="4939" spans="2:5" x14ac:dyDescent="0.35">
      <c r="B4939" s="45" t="s">
        <v>2146</v>
      </c>
      <c r="C4939" s="146">
        <v>105.23406982421881</v>
      </c>
      <c r="D4939" s="112">
        <f t="shared" si="80"/>
        <v>-0.85659731530059746</v>
      </c>
      <c r="E4939" s="112">
        <v>-4.6407914818988195E-3</v>
      </c>
    </row>
    <row r="4940" spans="2:5" x14ac:dyDescent="0.35">
      <c r="B4940" s="45" t="s">
        <v>5774</v>
      </c>
      <c r="C4940" s="146">
        <v>733.83612060546875</v>
      </c>
      <c r="D4940" s="112">
        <f t="shared" si="80"/>
        <v>-0.47784691851548572</v>
      </c>
      <c r="E4940" s="112">
        <v>-4.6467096603279995E-3</v>
      </c>
    </row>
    <row r="4941" spans="2:5" x14ac:dyDescent="0.35">
      <c r="B4941" s="45" t="s">
        <v>6098</v>
      </c>
      <c r="C4941" s="146">
        <v>1405.404174804688</v>
      </c>
      <c r="D4941" s="112">
        <f t="shared" si="80"/>
        <v>-0.12982746080714294</v>
      </c>
      <c r="E4941" s="112">
        <v>-4.6473423219123618E-3</v>
      </c>
    </row>
    <row r="4942" spans="2:5" x14ac:dyDescent="0.35">
      <c r="B4942" s="45" t="s">
        <v>6347</v>
      </c>
      <c r="C4942" s="146">
        <v>1615.086791992188</v>
      </c>
      <c r="D4942" s="112">
        <f t="shared" si="80"/>
        <v>-0.26681037358626974</v>
      </c>
      <c r="E4942" s="112">
        <v>-4.6477088593320269E-3</v>
      </c>
    </row>
    <row r="4943" spans="2:5" x14ac:dyDescent="0.35">
      <c r="B4943" s="45" t="s">
        <v>6729</v>
      </c>
      <c r="C4943" s="146">
        <v>2202.82275390625</v>
      </c>
      <c r="D4943" s="112">
        <f t="shared" si="80"/>
        <v>-6.9753904600401179E-2</v>
      </c>
      <c r="E4943" s="112">
        <v>-4.6540792112389796E-3</v>
      </c>
    </row>
    <row r="4944" spans="2:5" x14ac:dyDescent="0.35">
      <c r="B4944" s="45" t="s">
        <v>7980</v>
      </c>
      <c r="C4944" s="146">
        <v>2368</v>
      </c>
      <c r="D4944" s="112">
        <f t="shared" si="80"/>
        <v>0.19620753739425009</v>
      </c>
      <c r="E4944" s="112">
        <v>-4.6656707160767068E-3</v>
      </c>
    </row>
    <row r="4945" spans="2:5" x14ac:dyDescent="0.35">
      <c r="B4945" s="45" t="s">
        <v>6607</v>
      </c>
      <c r="C4945" s="146">
        <v>1979.589599609375</v>
      </c>
      <c r="D4945" s="112">
        <f t="shared" si="80"/>
        <v>1.6103279033757127E-2</v>
      </c>
      <c r="E4945" s="112">
        <v>-4.6661649733753139E-3</v>
      </c>
    </row>
    <row r="4946" spans="2:5" x14ac:dyDescent="0.35">
      <c r="B4946" s="45" t="s">
        <v>6651</v>
      </c>
      <c r="C4946" s="146">
        <v>1948.216918945312</v>
      </c>
      <c r="D4946" s="112">
        <f t="shared" si="80"/>
        <v>-0.17789844008841743</v>
      </c>
      <c r="E4946" s="112">
        <v>-4.6679557922156122E-3</v>
      </c>
    </row>
    <row r="4947" spans="2:5" x14ac:dyDescent="0.35">
      <c r="B4947" s="45" t="s">
        <v>7425</v>
      </c>
      <c r="C4947" s="146">
        <v>2369.80078125</v>
      </c>
      <c r="D4947" s="112">
        <f t="shared" si="80"/>
        <v>4.9292524803223277E-2</v>
      </c>
      <c r="E4947" s="112">
        <v>-4.669082112229008E-3</v>
      </c>
    </row>
    <row r="4948" spans="2:5" x14ac:dyDescent="0.35">
      <c r="B4948" s="45" t="s">
        <v>7559</v>
      </c>
      <c r="C4948" s="146">
        <v>2258.474853515625</v>
      </c>
      <c r="D4948" s="112">
        <f t="shared" si="80"/>
        <v>6.195181777603767</v>
      </c>
      <c r="E4948" s="112">
        <v>-4.6807600898494195E-3</v>
      </c>
    </row>
    <row r="4949" spans="2:5" x14ac:dyDescent="0.35">
      <c r="B4949" s="45" t="s">
        <v>4576</v>
      </c>
      <c r="C4949" s="146">
        <v>313.88711547851563</v>
      </c>
      <c r="D4949" s="112">
        <f t="shared" si="80"/>
        <v>2.1524200769512154</v>
      </c>
      <c r="E4949" s="112">
        <v>-4.6834427939787407E-3</v>
      </c>
    </row>
    <row r="4950" spans="2:5" x14ac:dyDescent="0.35">
      <c r="B4950" s="45" t="s">
        <v>2155</v>
      </c>
      <c r="C4950" s="146">
        <v>99.570205688476563</v>
      </c>
      <c r="D4950" s="112">
        <f t="shared" si="80"/>
        <v>-0.87174976507688329</v>
      </c>
      <c r="E4950" s="112">
        <v>-4.6837010802093472E-3</v>
      </c>
    </row>
    <row r="4951" spans="2:5" x14ac:dyDescent="0.35">
      <c r="B4951" s="45" t="s">
        <v>5635</v>
      </c>
      <c r="C4951" s="146">
        <v>776.37445068359375</v>
      </c>
      <c r="D4951" s="112">
        <f t="shared" si="80"/>
        <v>-0.68318688003465389</v>
      </c>
      <c r="E4951" s="112">
        <v>-4.6860694207757478E-3</v>
      </c>
    </row>
    <row r="4952" spans="2:5" x14ac:dyDescent="0.35">
      <c r="B4952" s="45" t="s">
        <v>7364</v>
      </c>
      <c r="C4952" s="146">
        <v>2450.575439453125</v>
      </c>
      <c r="D4952" s="112">
        <f t="shared" si="80"/>
        <v>0.73779907503734843</v>
      </c>
      <c r="E4952" s="112">
        <v>-4.6894108181490864E-3</v>
      </c>
    </row>
    <row r="4953" spans="2:5" x14ac:dyDescent="0.35">
      <c r="B4953" s="45" t="s">
        <v>6105</v>
      </c>
      <c r="C4953" s="146">
        <v>1410.160400390625</v>
      </c>
      <c r="D4953" s="112">
        <f t="shared" si="80"/>
        <v>2.0138689874850582</v>
      </c>
      <c r="E4953" s="112">
        <v>-4.6935728311094374E-3</v>
      </c>
    </row>
    <row r="4954" spans="2:5" x14ac:dyDescent="0.35">
      <c r="B4954" s="45" t="s">
        <v>4850</v>
      </c>
      <c r="C4954" s="146">
        <v>467.89041137695313</v>
      </c>
      <c r="D4954" s="112">
        <f t="shared" si="80"/>
        <v>9.6280854827779141</v>
      </c>
      <c r="E4954" s="112">
        <v>-4.6968408063679324E-3</v>
      </c>
    </row>
    <row r="4955" spans="2:5" x14ac:dyDescent="0.35">
      <c r="B4955" s="45" t="s">
        <v>631</v>
      </c>
      <c r="C4955" s="146">
        <v>44.023960113525391</v>
      </c>
      <c r="D4955" s="112">
        <f t="shared" si="80"/>
        <v>-0.87360204102732875</v>
      </c>
      <c r="E4955" s="112">
        <v>-4.6981084755515524E-3</v>
      </c>
    </row>
    <row r="4956" spans="2:5" x14ac:dyDescent="0.35">
      <c r="B4956" s="45" t="s">
        <v>4642</v>
      </c>
      <c r="C4956" s="146">
        <v>348.29644775390619</v>
      </c>
      <c r="D4956" s="112">
        <f t="shared" si="80"/>
        <v>-0.14287066108884414</v>
      </c>
      <c r="E4956" s="112">
        <v>-4.7076989273794395E-3</v>
      </c>
    </row>
    <row r="4957" spans="2:5" x14ac:dyDescent="0.35">
      <c r="B4957" s="45" t="s">
        <v>4674</v>
      </c>
      <c r="C4957" s="146">
        <v>406.35226440429688</v>
      </c>
      <c r="D4957" s="112">
        <f t="shared" si="80"/>
        <v>-0.12977414786940147</v>
      </c>
      <c r="E4957" s="112">
        <v>-4.7079846103431694E-3</v>
      </c>
    </row>
    <row r="4958" spans="2:5" x14ac:dyDescent="0.35">
      <c r="B4958" s="45" t="s">
        <v>5005</v>
      </c>
      <c r="C4958" s="146">
        <v>466.95034790039063</v>
      </c>
      <c r="D4958" s="112">
        <f t="shared" si="80"/>
        <v>1.7713150508873408</v>
      </c>
      <c r="E4958" s="112">
        <v>-4.7090358471239616E-3</v>
      </c>
    </row>
    <row r="4959" spans="2:5" x14ac:dyDescent="0.35">
      <c r="B4959" s="45" t="s">
        <v>3822</v>
      </c>
      <c r="C4959" s="146">
        <v>168.494140625</v>
      </c>
      <c r="D4959" s="112">
        <f t="shared" si="80"/>
        <v>-0.92608033362344877</v>
      </c>
      <c r="E4959" s="112">
        <v>-4.7128724294078625E-3</v>
      </c>
    </row>
    <row r="4960" spans="2:5" x14ac:dyDescent="0.35">
      <c r="B4960" s="45" t="s">
        <v>7749</v>
      </c>
      <c r="C4960" s="146">
        <v>2279.42236328125</v>
      </c>
      <c r="D4960" s="112">
        <f t="shared" si="80"/>
        <v>-1.9942587500946046E-2</v>
      </c>
      <c r="E4960" s="112">
        <v>-4.7159327188339784E-3</v>
      </c>
    </row>
    <row r="4961" spans="2:5" x14ac:dyDescent="0.35">
      <c r="B4961" s="45" t="s">
        <v>7304</v>
      </c>
      <c r="C4961" s="146">
        <v>2325.804931640625</v>
      </c>
      <c r="D4961" s="112">
        <f t="shared" si="80"/>
        <v>2.9174693218343006</v>
      </c>
      <c r="E4961" s="112">
        <v>-4.71851228329127E-3</v>
      </c>
    </row>
    <row r="4962" spans="2:5" x14ac:dyDescent="0.35">
      <c r="B4962" s="45" t="s">
        <v>5206</v>
      </c>
      <c r="C4962" s="146">
        <v>593.70086669921875</v>
      </c>
      <c r="D4962" s="112">
        <f t="shared" si="80"/>
        <v>-0.75268054136526352</v>
      </c>
      <c r="E4962" s="112">
        <v>-4.7191756903004374E-3</v>
      </c>
    </row>
    <row r="4963" spans="2:5" x14ac:dyDescent="0.35">
      <c r="B4963" s="45" t="s">
        <v>7434</v>
      </c>
      <c r="C4963" s="146">
        <v>2400.54248046875</v>
      </c>
      <c r="D4963" s="112">
        <f t="shared" si="80"/>
        <v>53.83738722193538</v>
      </c>
      <c r="E4963" s="112">
        <v>-4.7226123204549969E-3</v>
      </c>
    </row>
    <row r="4964" spans="2:5" x14ac:dyDescent="0.35">
      <c r="B4964" s="45" t="s">
        <v>665</v>
      </c>
      <c r="C4964" s="146">
        <v>43.775653839111328</v>
      </c>
      <c r="D4964" s="112">
        <f t="shared" si="80"/>
        <v>-0.98144365149980828</v>
      </c>
      <c r="E4964" s="112">
        <v>-4.7249766782387929E-3</v>
      </c>
    </row>
    <row r="4965" spans="2:5" x14ac:dyDescent="0.35">
      <c r="B4965" s="45" t="s">
        <v>7431</v>
      </c>
      <c r="C4965" s="146">
        <v>2359.066162109375</v>
      </c>
      <c r="D4965" s="112">
        <f t="shared" si="80"/>
        <v>2.2066312018285901</v>
      </c>
      <c r="E4965" s="112">
        <v>-4.7301079098676663E-3</v>
      </c>
    </row>
    <row r="4966" spans="2:5" x14ac:dyDescent="0.35">
      <c r="B4966" s="45" t="s">
        <v>5408</v>
      </c>
      <c r="C4966" s="146">
        <v>735.68365478515625</v>
      </c>
      <c r="D4966" s="112">
        <f t="shared" si="80"/>
        <v>4.8223990529347098</v>
      </c>
      <c r="E4966" s="112">
        <v>-4.7363502433612568E-3</v>
      </c>
    </row>
    <row r="4967" spans="2:5" x14ac:dyDescent="0.35">
      <c r="B4967" s="45" t="s">
        <v>1444</v>
      </c>
      <c r="C4967" s="146">
        <v>126.3540420532227</v>
      </c>
      <c r="D4967" s="112">
        <f t="shared" si="80"/>
        <v>-0.94101880822235029</v>
      </c>
      <c r="E4967" s="112">
        <v>-4.7380699409623377E-3</v>
      </c>
    </row>
    <row r="4968" spans="2:5" x14ac:dyDescent="0.35">
      <c r="B4968" s="45" t="s">
        <v>7074</v>
      </c>
      <c r="C4968" s="146">
        <v>2142.27685546875</v>
      </c>
      <c r="D4968" s="112">
        <f t="shared" si="80"/>
        <v>8.5671515765471256</v>
      </c>
      <c r="E4968" s="112">
        <v>-4.7409620413392294E-3</v>
      </c>
    </row>
    <row r="4969" spans="2:5" x14ac:dyDescent="0.35">
      <c r="B4969" s="45" t="s">
        <v>4258</v>
      </c>
      <c r="C4969" s="146">
        <v>223.92002868652341</v>
      </c>
      <c r="D4969" s="112">
        <f t="shared" si="80"/>
        <v>-0.78413313352033487</v>
      </c>
      <c r="E4969" s="112">
        <v>-4.7431090599717503E-3</v>
      </c>
    </row>
    <row r="4970" spans="2:5" x14ac:dyDescent="0.35">
      <c r="B4970" s="45" t="s">
        <v>5892</v>
      </c>
      <c r="C4970" s="146">
        <v>1037.30615234375</v>
      </c>
      <c r="D4970" s="112">
        <f t="shared" si="80"/>
        <v>0.50315570090930217</v>
      </c>
      <c r="E4970" s="112">
        <v>-4.7440202564565806E-3</v>
      </c>
    </row>
    <row r="4971" spans="2:5" x14ac:dyDescent="0.35">
      <c r="B4971" s="45" t="s">
        <v>5441</v>
      </c>
      <c r="C4971" s="146">
        <v>690.08563232421875</v>
      </c>
      <c r="D4971" s="112">
        <f t="shared" si="80"/>
        <v>2.5357560062688385</v>
      </c>
      <c r="E4971" s="112">
        <v>-4.7452217244836614E-3</v>
      </c>
    </row>
    <row r="4972" spans="2:5" x14ac:dyDescent="0.35">
      <c r="B4972" s="45" t="s">
        <v>4010</v>
      </c>
      <c r="C4972" s="146">
        <v>195.1734313964844</v>
      </c>
      <c r="D4972" s="112">
        <f t="shared" si="80"/>
        <v>0.61502003483605661</v>
      </c>
      <c r="E4972" s="112">
        <v>-4.7464625233630117E-3</v>
      </c>
    </row>
    <row r="4973" spans="2:5" x14ac:dyDescent="0.35">
      <c r="B4973" s="45" t="s">
        <v>2080</v>
      </c>
      <c r="C4973" s="146">
        <v>120.8489227294922</v>
      </c>
      <c r="D4973" s="112">
        <f t="shared" si="80"/>
        <v>0.37182935870077338</v>
      </c>
      <c r="E4973" s="112">
        <v>-4.7536477965253671E-3</v>
      </c>
    </row>
    <row r="4974" spans="2:5" x14ac:dyDescent="0.35">
      <c r="B4974" s="45" t="s">
        <v>1014</v>
      </c>
      <c r="C4974" s="146">
        <v>88.09326171875</v>
      </c>
      <c r="D4974" s="112">
        <f t="shared" si="80"/>
        <v>1.0253658365455032</v>
      </c>
      <c r="E4974" s="112">
        <v>-4.7546390096228821E-3</v>
      </c>
    </row>
    <row r="4975" spans="2:5" x14ac:dyDescent="0.35">
      <c r="B4975" s="45" t="s">
        <v>662</v>
      </c>
      <c r="C4975" s="146">
        <v>43.494987487792969</v>
      </c>
      <c r="D4975" s="112">
        <f t="shared" si="80"/>
        <v>-0.91160276960389686</v>
      </c>
      <c r="E4975" s="112">
        <v>-4.7550606096527712E-3</v>
      </c>
    </row>
    <row r="4976" spans="2:5" x14ac:dyDescent="0.35">
      <c r="B4976" s="45" t="s">
        <v>4947</v>
      </c>
      <c r="C4976" s="146">
        <v>492.0401611328125</v>
      </c>
      <c r="D4976" s="112">
        <f t="shared" si="80"/>
        <v>2.8954149150664006</v>
      </c>
      <c r="E4976" s="112">
        <v>-4.7568448702653395E-3</v>
      </c>
    </row>
    <row r="4977" spans="2:5" x14ac:dyDescent="0.35">
      <c r="B4977" s="45" t="s">
        <v>1454</v>
      </c>
      <c r="C4977" s="146">
        <v>126.31264495849609</v>
      </c>
      <c r="D4977" s="112">
        <f t="shared" si="80"/>
        <v>-0.13408470797049662</v>
      </c>
      <c r="E4977" s="112">
        <v>-4.7613331131585073E-3</v>
      </c>
    </row>
    <row r="4978" spans="2:5" x14ac:dyDescent="0.35">
      <c r="B4978" s="45" t="s">
        <v>3180</v>
      </c>
      <c r="C4978" s="146">
        <v>145.871826171875</v>
      </c>
      <c r="D4978" s="112">
        <f t="shared" si="80"/>
        <v>-0.18599599105501702</v>
      </c>
      <c r="E4978" s="112">
        <v>-4.7614967654783886E-3</v>
      </c>
    </row>
    <row r="4979" spans="2:5" x14ac:dyDescent="0.35">
      <c r="B4979" s="45" t="s">
        <v>3614</v>
      </c>
      <c r="C4979" s="146">
        <v>179.20283508300781</v>
      </c>
      <c r="D4979" s="112">
        <f t="shared" si="80"/>
        <v>0.83154579017698993</v>
      </c>
      <c r="E4979" s="112">
        <v>-4.761860776417535E-3</v>
      </c>
    </row>
    <row r="4980" spans="2:5" x14ac:dyDescent="0.35">
      <c r="B4980" s="45" t="s">
        <v>2287</v>
      </c>
      <c r="C4980" s="146">
        <v>97.842399597167969</v>
      </c>
      <c r="D4980" s="112">
        <f t="shared" si="80"/>
        <v>-0.29186880411383592</v>
      </c>
      <c r="E4980" s="112">
        <v>-4.7657849991579885E-3</v>
      </c>
    </row>
    <row r="4981" spans="2:5" x14ac:dyDescent="0.35">
      <c r="B4981" s="45" t="s">
        <v>1421</v>
      </c>
      <c r="C4981" s="146">
        <v>138.16987609863281</v>
      </c>
      <c r="D4981" s="112">
        <f t="shared" si="80"/>
        <v>0.25633376621214393</v>
      </c>
      <c r="E4981" s="112">
        <v>-4.7700165115110724E-3</v>
      </c>
    </row>
    <row r="4982" spans="2:5" x14ac:dyDescent="0.35">
      <c r="B4982" s="45" t="s">
        <v>2943</v>
      </c>
      <c r="C4982" s="146">
        <v>109.9786376953125</v>
      </c>
      <c r="D4982" s="112">
        <f t="shared" si="80"/>
        <v>-0.1103412662993965</v>
      </c>
      <c r="E4982" s="112">
        <v>-4.7701593983846893E-3</v>
      </c>
    </row>
    <row r="4983" spans="2:5" x14ac:dyDescent="0.35">
      <c r="B4983" s="45" t="s">
        <v>3020</v>
      </c>
      <c r="C4983" s="146">
        <v>123.6189041137695</v>
      </c>
      <c r="D4983" s="112">
        <f t="shared" si="80"/>
        <v>-0.73154683849107205</v>
      </c>
      <c r="E4983" s="112">
        <v>-4.7743015567021044E-3</v>
      </c>
    </row>
    <row r="4984" spans="2:5" x14ac:dyDescent="0.35">
      <c r="B4984" s="45" t="s">
        <v>4993</v>
      </c>
      <c r="C4984" s="146">
        <v>460.48593139648438</v>
      </c>
      <c r="D4984" s="112">
        <f t="shared" si="80"/>
        <v>-1.4895642951643445E-2</v>
      </c>
      <c r="E4984" s="112">
        <v>-4.7746955382992357E-3</v>
      </c>
    </row>
    <row r="4985" spans="2:5" x14ac:dyDescent="0.35">
      <c r="B4985" s="45" t="s">
        <v>4847</v>
      </c>
      <c r="C4985" s="146">
        <v>467.44888305664063</v>
      </c>
      <c r="D4985" s="112">
        <f t="shared" si="80"/>
        <v>11.266414782851815</v>
      </c>
      <c r="E4985" s="112">
        <v>-4.7863587055111054E-3</v>
      </c>
    </row>
    <row r="4986" spans="2:5" x14ac:dyDescent="0.35">
      <c r="B4986" s="45" t="s">
        <v>465</v>
      </c>
      <c r="C4986" s="146">
        <v>38.108028411865227</v>
      </c>
      <c r="D4986" s="112">
        <f t="shared" si="80"/>
        <v>-0.67157010592891164</v>
      </c>
      <c r="E4986" s="112">
        <v>-4.7927355323326452E-3</v>
      </c>
    </row>
    <row r="4987" spans="2:5" x14ac:dyDescent="0.35">
      <c r="B4987" s="45" t="s">
        <v>1770</v>
      </c>
      <c r="C4987" s="146">
        <v>116.0309371948242</v>
      </c>
      <c r="D4987" s="112">
        <f t="shared" si="80"/>
        <v>-0.95396808964984336</v>
      </c>
      <c r="E4987" s="112">
        <v>-4.7963240746139359E-3</v>
      </c>
    </row>
    <row r="4988" spans="2:5" x14ac:dyDescent="0.35">
      <c r="B4988" s="45" t="s">
        <v>7343</v>
      </c>
      <c r="C4988" s="146">
        <v>2520.6630859375</v>
      </c>
      <c r="D4988" s="112">
        <f t="shared" si="80"/>
        <v>27.459431003215666</v>
      </c>
      <c r="E4988" s="112">
        <v>-4.8034265657355569E-3</v>
      </c>
    </row>
    <row r="4989" spans="2:5" x14ac:dyDescent="0.35">
      <c r="B4989" s="45" t="s">
        <v>2612</v>
      </c>
      <c r="C4989" s="146">
        <v>88.570396423339844</v>
      </c>
      <c r="D4989" s="112">
        <f t="shared" si="80"/>
        <v>-0.1888260465602471</v>
      </c>
      <c r="E4989" s="112">
        <v>-4.8041429421335708E-3</v>
      </c>
    </row>
    <row r="4990" spans="2:5" x14ac:dyDescent="0.35">
      <c r="B4990" s="45" t="s">
        <v>2954</v>
      </c>
      <c r="C4990" s="146">
        <v>109.1879196166992</v>
      </c>
      <c r="D4990" s="112">
        <f t="shared" si="80"/>
        <v>-0.57221903254613438</v>
      </c>
      <c r="E4990" s="112">
        <v>-4.8046764200565485E-3</v>
      </c>
    </row>
    <row r="4991" spans="2:5" x14ac:dyDescent="0.35">
      <c r="B4991" s="45" t="s">
        <v>4399</v>
      </c>
      <c r="C4991" s="146">
        <v>255.2425842285156</v>
      </c>
      <c r="D4991" s="112">
        <f t="shared" si="80"/>
        <v>-0.89320712507758127</v>
      </c>
      <c r="E4991" s="112">
        <v>-4.8054687104922174E-3</v>
      </c>
    </row>
    <row r="4992" spans="2:5" x14ac:dyDescent="0.35">
      <c r="B4992" s="45" t="s">
        <v>7201</v>
      </c>
      <c r="C4992" s="146">
        <v>2390.0712890625</v>
      </c>
      <c r="D4992" s="112">
        <f t="shared" si="80"/>
        <v>-3.0734094965510911E-2</v>
      </c>
      <c r="E4992" s="112">
        <v>-4.8276835850930696E-3</v>
      </c>
    </row>
    <row r="4993" spans="2:5" x14ac:dyDescent="0.35">
      <c r="B4993" s="45" t="s">
        <v>7577</v>
      </c>
      <c r="C4993" s="146">
        <v>2465.857177734375</v>
      </c>
      <c r="D4993" s="112">
        <f t="shared" si="80"/>
        <v>26.273019176814365</v>
      </c>
      <c r="E4993" s="112">
        <v>-4.8297550272342494E-3</v>
      </c>
    </row>
    <row r="4994" spans="2:5" x14ac:dyDescent="0.35">
      <c r="B4994" s="45" t="s">
        <v>1211</v>
      </c>
      <c r="C4994" s="146">
        <v>90.413795471191406</v>
      </c>
      <c r="D4994" s="112">
        <f t="shared" si="80"/>
        <v>0.30586326885073134</v>
      </c>
      <c r="E4994" s="112">
        <v>-4.8397968786778288E-3</v>
      </c>
    </row>
    <row r="4995" spans="2:5" x14ac:dyDescent="0.35">
      <c r="B4995" s="45" t="s">
        <v>819</v>
      </c>
      <c r="C4995" s="146">
        <v>69.236801147460938</v>
      </c>
      <c r="D4995" s="112">
        <f t="shared" si="80"/>
        <v>-0.89893883058216983</v>
      </c>
      <c r="E4995" s="112">
        <v>-4.8487683654627155E-3</v>
      </c>
    </row>
    <row r="4996" spans="2:5" x14ac:dyDescent="0.35">
      <c r="B4996" s="45" t="s">
        <v>5232</v>
      </c>
      <c r="C4996" s="146">
        <v>685.09796142578125</v>
      </c>
      <c r="D4996" s="112">
        <f t="shared" si="80"/>
        <v>2.9012471873637997</v>
      </c>
      <c r="E4996" s="112">
        <v>-4.8505428856044615E-3</v>
      </c>
    </row>
    <row r="4997" spans="2:5" x14ac:dyDescent="0.35">
      <c r="B4997" s="45" t="s">
        <v>3091</v>
      </c>
      <c r="C4997" s="146">
        <v>175.6099853515625</v>
      </c>
      <c r="D4997" s="112">
        <f t="shared" si="80"/>
        <v>-0.92418953351750754</v>
      </c>
      <c r="E4997" s="112">
        <v>-4.8540788849861516E-3</v>
      </c>
    </row>
    <row r="4998" spans="2:5" x14ac:dyDescent="0.35">
      <c r="B4998" s="45" t="s">
        <v>7278</v>
      </c>
      <c r="C4998" s="146">
        <v>2316.4345703125</v>
      </c>
      <c r="D4998" s="112">
        <f t="shared" si="80"/>
        <v>67.77388429205439</v>
      </c>
      <c r="E4998" s="112">
        <v>-4.8590143274217148E-3</v>
      </c>
    </row>
    <row r="4999" spans="2:5" x14ac:dyDescent="0.35">
      <c r="B4999" s="45" t="s">
        <v>441</v>
      </c>
      <c r="C4999" s="146">
        <v>33.681892395019531</v>
      </c>
      <c r="D4999" s="112">
        <f t="shared" si="80"/>
        <v>-0.96755546349234978</v>
      </c>
      <c r="E4999" s="112">
        <v>-4.8637049092380416E-3</v>
      </c>
    </row>
    <row r="5000" spans="2:5" x14ac:dyDescent="0.35">
      <c r="B5000" s="45" t="s">
        <v>5890</v>
      </c>
      <c r="C5000" s="146">
        <v>1038.137573242188</v>
      </c>
      <c r="D5000" s="112">
        <f t="shared" si="80"/>
        <v>29.364429789821198</v>
      </c>
      <c r="E5000" s="112">
        <v>-4.8653159687999459E-3</v>
      </c>
    </row>
    <row r="5001" spans="2:5" x14ac:dyDescent="0.35">
      <c r="B5001" s="45" t="s">
        <v>450</v>
      </c>
      <c r="C5001" s="146">
        <v>34.189266204833977</v>
      </c>
      <c r="D5001" s="112">
        <f t="shared" ref="D5001:D5064" si="81">(C5001-C5002)/C5002</f>
        <v>-0.73893751821973586</v>
      </c>
      <c r="E5001" s="112">
        <v>-4.8707699287362724E-3</v>
      </c>
    </row>
    <row r="5002" spans="2:5" x14ac:dyDescent="0.35">
      <c r="B5002" s="45" t="s">
        <v>2523</v>
      </c>
      <c r="C5002" s="146">
        <v>130.9620056152344</v>
      </c>
      <c r="D5002" s="112">
        <f t="shared" si="81"/>
        <v>1.764156063700647</v>
      </c>
      <c r="E5002" s="112">
        <v>-4.8737582409529943E-3</v>
      </c>
    </row>
    <row r="5003" spans="2:5" x14ac:dyDescent="0.35">
      <c r="B5003" s="45" t="s">
        <v>704</v>
      </c>
      <c r="C5003" s="146">
        <v>47.378658294677727</v>
      </c>
      <c r="D5003" s="112">
        <f t="shared" si="81"/>
        <v>-0.46883920015081176</v>
      </c>
      <c r="E5003" s="112">
        <v>-4.8749787174378291E-3</v>
      </c>
    </row>
    <row r="5004" spans="2:5" x14ac:dyDescent="0.35">
      <c r="B5004" s="45" t="s">
        <v>1035</v>
      </c>
      <c r="C5004" s="146">
        <v>89.198333740234375</v>
      </c>
      <c r="D5004" s="112">
        <f t="shared" si="81"/>
        <v>-0.32271072724022298</v>
      </c>
      <c r="E5004" s="112">
        <v>-4.8767101787185116E-3</v>
      </c>
    </row>
    <row r="5005" spans="2:5" x14ac:dyDescent="0.35">
      <c r="B5005" s="45" t="s">
        <v>1466</v>
      </c>
      <c r="C5005" s="146">
        <v>131.69902038574219</v>
      </c>
      <c r="D5005" s="112">
        <f t="shared" si="81"/>
        <v>-0.33210063945108464</v>
      </c>
      <c r="E5005" s="112">
        <v>-4.8785127759321907E-3</v>
      </c>
    </row>
    <row r="5006" spans="2:5" x14ac:dyDescent="0.35">
      <c r="B5006" s="45" t="s">
        <v>4016</v>
      </c>
      <c r="C5006" s="146">
        <v>197.1839294433594</v>
      </c>
      <c r="D5006" s="112">
        <f t="shared" si="81"/>
        <v>0.64894564053238013</v>
      </c>
      <c r="E5006" s="112">
        <v>-4.8853819564443225E-3</v>
      </c>
    </row>
    <row r="5007" spans="2:5" x14ac:dyDescent="0.35">
      <c r="B5007" s="45" t="s">
        <v>1677</v>
      </c>
      <c r="C5007" s="146">
        <v>119.5818252563477</v>
      </c>
      <c r="D5007" s="112">
        <f t="shared" si="81"/>
        <v>-7.1288812066242435E-2</v>
      </c>
      <c r="E5007" s="112">
        <v>-4.8857885423350617E-3</v>
      </c>
    </row>
    <row r="5008" spans="2:5" x14ac:dyDescent="0.35">
      <c r="B5008" s="45" t="s">
        <v>1575</v>
      </c>
      <c r="C5008" s="146">
        <v>128.76104736328119</v>
      </c>
      <c r="D5008" s="112">
        <f t="shared" si="81"/>
        <v>-0.94367204920412195</v>
      </c>
      <c r="E5008" s="112">
        <v>-4.8955200225289652E-3</v>
      </c>
    </row>
    <row r="5009" spans="2:5" x14ac:dyDescent="0.35">
      <c r="B5009" s="45" t="s">
        <v>7519</v>
      </c>
      <c r="C5009" s="146">
        <v>2285.91748046875</v>
      </c>
      <c r="D5009" s="112">
        <f t="shared" si="81"/>
        <v>58.693502464385993</v>
      </c>
      <c r="E5009" s="112">
        <v>-4.8957491845997682E-3</v>
      </c>
    </row>
    <row r="5010" spans="2:5" x14ac:dyDescent="0.35">
      <c r="B5010" s="45" t="s">
        <v>507</v>
      </c>
      <c r="C5010" s="146">
        <v>38.294242858886719</v>
      </c>
      <c r="D5010" s="112">
        <f t="shared" si="81"/>
        <v>-0.13423662356452196</v>
      </c>
      <c r="E5010" s="112">
        <v>-4.9096289849412207E-3</v>
      </c>
    </row>
    <row r="5011" spans="2:5" x14ac:dyDescent="0.35">
      <c r="B5011" s="45" t="s">
        <v>629</v>
      </c>
      <c r="C5011" s="146">
        <v>44.231765747070313</v>
      </c>
      <c r="D5011" s="112">
        <f t="shared" si="81"/>
        <v>-0.70364236616396092</v>
      </c>
      <c r="E5011" s="112">
        <v>-4.9181284542240229E-3</v>
      </c>
    </row>
    <row r="5012" spans="2:5" x14ac:dyDescent="0.35">
      <c r="B5012" s="45" t="s">
        <v>1368</v>
      </c>
      <c r="C5012" s="146">
        <v>149.2513122558594</v>
      </c>
      <c r="D5012" s="112">
        <f t="shared" si="81"/>
        <v>-0.9234527480816338</v>
      </c>
      <c r="E5012" s="112">
        <v>-4.9264681945437264E-3</v>
      </c>
    </row>
    <row r="5013" spans="2:5" x14ac:dyDescent="0.35">
      <c r="B5013" s="45" t="s">
        <v>6702</v>
      </c>
      <c r="C5013" s="146">
        <v>1949.793212890625</v>
      </c>
      <c r="D5013" s="112">
        <f t="shared" si="81"/>
        <v>-9.4106245320294601E-2</v>
      </c>
      <c r="E5013" s="112">
        <v>-4.927794417649952E-3</v>
      </c>
    </row>
    <row r="5014" spans="2:5" x14ac:dyDescent="0.35">
      <c r="B5014" s="45" t="s">
        <v>6966</v>
      </c>
      <c r="C5014" s="146">
        <v>2152.342041015625</v>
      </c>
      <c r="D5014" s="112">
        <f t="shared" si="81"/>
        <v>22.296749301849268</v>
      </c>
      <c r="E5014" s="112">
        <v>-4.9333493308634227E-3</v>
      </c>
    </row>
    <row r="5015" spans="2:5" x14ac:dyDescent="0.35">
      <c r="B5015" s="45" t="s">
        <v>2599</v>
      </c>
      <c r="C5015" s="146">
        <v>92.388084411621094</v>
      </c>
      <c r="D5015" s="112">
        <f t="shared" si="81"/>
        <v>-0.13678646093520108</v>
      </c>
      <c r="E5015" s="112">
        <v>-4.9343689243800505E-3</v>
      </c>
    </row>
    <row r="5016" spans="2:5" x14ac:dyDescent="0.35">
      <c r="B5016" s="45" t="s">
        <v>1722</v>
      </c>
      <c r="C5016" s="146">
        <v>107.028076171875</v>
      </c>
      <c r="D5016" s="112">
        <f t="shared" si="81"/>
        <v>-0.92651857250383907</v>
      </c>
      <c r="E5016" s="112">
        <v>-4.9386406264885956E-3</v>
      </c>
    </row>
    <row r="5017" spans="2:5" x14ac:dyDescent="0.35">
      <c r="B5017" s="45" t="s">
        <v>6199</v>
      </c>
      <c r="C5017" s="146">
        <v>1456.532348632812</v>
      </c>
      <c r="D5017" s="112">
        <f t="shared" si="81"/>
        <v>0.32337442086696644</v>
      </c>
      <c r="E5017" s="112">
        <v>-4.9388152164084077E-3</v>
      </c>
    </row>
    <row r="5018" spans="2:5" x14ac:dyDescent="0.35">
      <c r="B5018" s="45" t="s">
        <v>5940</v>
      </c>
      <c r="C5018" s="146">
        <v>1100.619995117188</v>
      </c>
      <c r="D5018" s="112">
        <f t="shared" si="81"/>
        <v>-8.603772207830708E-2</v>
      </c>
      <c r="E5018" s="112">
        <v>-4.9446627958269424E-3</v>
      </c>
    </row>
    <row r="5019" spans="2:5" x14ac:dyDescent="0.35">
      <c r="B5019" s="45" t="s">
        <v>6000</v>
      </c>
      <c r="C5019" s="146">
        <v>1204.229125976562</v>
      </c>
      <c r="D5019" s="112">
        <f t="shared" si="81"/>
        <v>12.451851811449254</v>
      </c>
      <c r="E5019" s="112">
        <v>-4.9492077555714246E-3</v>
      </c>
    </row>
    <row r="5020" spans="2:5" x14ac:dyDescent="0.35">
      <c r="B5020" s="45" t="s">
        <v>1111</v>
      </c>
      <c r="C5020" s="146">
        <v>89.521438598632813</v>
      </c>
      <c r="D5020" s="112">
        <f t="shared" si="81"/>
        <v>1.3585039326475625</v>
      </c>
      <c r="E5020" s="112">
        <v>-4.9494921141823621E-3</v>
      </c>
    </row>
    <row r="5021" spans="2:5" x14ac:dyDescent="0.35">
      <c r="B5021" s="45" t="s">
        <v>480</v>
      </c>
      <c r="C5021" s="146">
        <v>37.956874847412109</v>
      </c>
      <c r="D5021" s="112">
        <f t="shared" si="81"/>
        <v>-0.67822280164860982</v>
      </c>
      <c r="E5021" s="112">
        <v>-4.952951065007297E-3</v>
      </c>
    </row>
    <row r="5022" spans="2:5" x14ac:dyDescent="0.35">
      <c r="B5022" s="45" t="s">
        <v>1669</v>
      </c>
      <c r="C5022" s="146">
        <v>117.9601135253906</v>
      </c>
      <c r="D5022" s="112">
        <f t="shared" si="81"/>
        <v>-0.84346152101614902</v>
      </c>
      <c r="E5022" s="112">
        <v>-4.9532018829433833E-3</v>
      </c>
    </row>
    <row r="5023" spans="2:5" x14ac:dyDescent="0.35">
      <c r="B5023" s="45" t="s">
        <v>5324</v>
      </c>
      <c r="C5023" s="146">
        <v>753.553466796875</v>
      </c>
      <c r="D5023" s="112">
        <f t="shared" si="81"/>
        <v>3.389300869818717</v>
      </c>
      <c r="E5023" s="112">
        <v>-4.9606814954918175E-3</v>
      </c>
    </row>
    <row r="5024" spans="2:5" x14ac:dyDescent="0.35">
      <c r="B5024" s="45" t="s">
        <v>4112</v>
      </c>
      <c r="C5024" s="146">
        <v>171.67961120605469</v>
      </c>
      <c r="D5024" s="112">
        <f t="shared" si="81"/>
        <v>-1.5424946026952628E-2</v>
      </c>
      <c r="E5024" s="112">
        <v>-4.9633348034728306E-3</v>
      </c>
    </row>
    <row r="5025" spans="2:5" x14ac:dyDescent="0.35">
      <c r="B5025" s="45" t="s">
        <v>3761</v>
      </c>
      <c r="C5025" s="146">
        <v>174.36924743652341</v>
      </c>
      <c r="D5025" s="112">
        <f t="shared" si="81"/>
        <v>1.4868963911322348</v>
      </c>
      <c r="E5025" s="112">
        <v>-4.9672994320178847E-3</v>
      </c>
    </row>
    <row r="5026" spans="2:5" x14ac:dyDescent="0.35">
      <c r="B5026" s="45" t="s">
        <v>2689</v>
      </c>
      <c r="C5026" s="146">
        <v>70.115203857421875</v>
      </c>
      <c r="D5026" s="112">
        <f t="shared" si="81"/>
        <v>-0.96558103952995222</v>
      </c>
      <c r="E5026" s="112">
        <v>-4.9797891628683604E-3</v>
      </c>
    </row>
    <row r="5027" spans="2:5" x14ac:dyDescent="0.35">
      <c r="B5027" s="45" t="s">
        <v>6782</v>
      </c>
      <c r="C5027" s="146">
        <v>2037.10986328125</v>
      </c>
      <c r="D5027" s="112">
        <f t="shared" si="81"/>
        <v>-4.1502451439601171E-2</v>
      </c>
      <c r="E5027" s="112">
        <v>-4.9858615369707043E-3</v>
      </c>
    </row>
    <row r="5028" spans="2:5" x14ac:dyDescent="0.35">
      <c r="B5028" s="45" t="s">
        <v>7082</v>
      </c>
      <c r="C5028" s="146">
        <v>2125.315673828125</v>
      </c>
      <c r="D5028" s="112">
        <f t="shared" si="81"/>
        <v>2.2385527709155384</v>
      </c>
      <c r="E5028" s="112">
        <v>-4.9955429186813258E-3</v>
      </c>
    </row>
    <row r="5029" spans="2:5" x14ac:dyDescent="0.35">
      <c r="B5029" s="45" t="s">
        <v>5227</v>
      </c>
      <c r="C5029" s="146">
        <v>656.2547607421875</v>
      </c>
      <c r="D5029" s="112">
        <f t="shared" si="81"/>
        <v>-0.73219818266701175</v>
      </c>
      <c r="E5029" s="112">
        <v>-4.9998579506939922E-3</v>
      </c>
    </row>
    <row r="5030" spans="2:5" x14ac:dyDescent="0.35">
      <c r="B5030" s="45" t="s">
        <v>7678</v>
      </c>
      <c r="C5030" s="146">
        <v>2450.52392578125</v>
      </c>
      <c r="D5030" s="112">
        <f t="shared" si="81"/>
        <v>11.903661281247164</v>
      </c>
      <c r="E5030" s="112">
        <v>-5.0050377504154506E-3</v>
      </c>
    </row>
    <row r="5031" spans="2:5" x14ac:dyDescent="0.35">
      <c r="B5031" s="45" t="s">
        <v>3109</v>
      </c>
      <c r="C5031" s="146">
        <v>189.90919494628909</v>
      </c>
      <c r="D5031" s="112">
        <f t="shared" si="81"/>
        <v>0.7100586585853792</v>
      </c>
      <c r="E5031" s="112">
        <v>-5.0058740033281351E-3</v>
      </c>
    </row>
    <row r="5032" spans="2:5" x14ac:dyDescent="0.35">
      <c r="B5032" s="45" t="s">
        <v>1739</v>
      </c>
      <c r="C5032" s="146">
        <v>111.05419921875</v>
      </c>
      <c r="D5032" s="112">
        <f t="shared" si="81"/>
        <v>-0.94529453414972575</v>
      </c>
      <c r="E5032" s="112">
        <v>-5.0099836705415381E-3</v>
      </c>
    </row>
    <row r="5033" spans="2:5" x14ac:dyDescent="0.35">
      <c r="B5033" s="45" t="s">
        <v>6621</v>
      </c>
      <c r="C5033" s="146">
        <v>2030.038452148438</v>
      </c>
      <c r="D5033" s="112">
        <f t="shared" si="81"/>
        <v>14.00809908008123</v>
      </c>
      <c r="E5033" s="112">
        <v>-5.0164177533707074E-3</v>
      </c>
    </row>
    <row r="5034" spans="2:5" x14ac:dyDescent="0.35">
      <c r="B5034" s="45" t="s">
        <v>3415</v>
      </c>
      <c r="C5034" s="146">
        <v>135.26286315917969</v>
      </c>
      <c r="D5034" s="112">
        <f t="shared" si="81"/>
        <v>-0.88124942463904843</v>
      </c>
      <c r="E5034" s="112">
        <v>-5.0300794598782438E-3</v>
      </c>
    </row>
    <row r="5035" spans="2:5" x14ac:dyDescent="0.35">
      <c r="B5035" s="45" t="s">
        <v>6033</v>
      </c>
      <c r="C5035" s="146">
        <v>1139.050170898438</v>
      </c>
      <c r="D5035" s="112">
        <f t="shared" si="81"/>
        <v>7.6927845692833161</v>
      </c>
      <c r="E5035" s="112">
        <v>-5.0396854973517209E-3</v>
      </c>
    </row>
    <row r="5036" spans="2:5" x14ac:dyDescent="0.35">
      <c r="B5036" s="45" t="s">
        <v>1467</v>
      </c>
      <c r="C5036" s="146">
        <v>131.03398132324219</v>
      </c>
      <c r="D5036" s="112">
        <f t="shared" si="81"/>
        <v>-0.82939947262184566</v>
      </c>
      <c r="E5036" s="112">
        <v>-5.0496887566218946E-3</v>
      </c>
    </row>
    <row r="5037" spans="2:5" x14ac:dyDescent="0.35">
      <c r="B5037" s="45" t="s">
        <v>5620</v>
      </c>
      <c r="C5037" s="146">
        <v>768.07489013671875</v>
      </c>
      <c r="D5037" s="112">
        <f t="shared" si="81"/>
        <v>3.211736135503684</v>
      </c>
      <c r="E5037" s="112">
        <v>-5.0690790997713992E-3</v>
      </c>
    </row>
    <row r="5038" spans="2:5" x14ac:dyDescent="0.35">
      <c r="B5038" s="45" t="s">
        <v>4051</v>
      </c>
      <c r="C5038" s="146">
        <v>182.3653869628906</v>
      </c>
      <c r="D5038" s="112">
        <f t="shared" si="81"/>
        <v>-0.9263175677541875</v>
      </c>
      <c r="E5038" s="112">
        <v>-5.0779617260261305E-3</v>
      </c>
    </row>
    <row r="5039" spans="2:5" x14ac:dyDescent="0.35">
      <c r="B5039" s="45" t="s">
        <v>7321</v>
      </c>
      <c r="C5039" s="146">
        <v>2475.0185546875</v>
      </c>
      <c r="D5039" s="112">
        <f t="shared" si="81"/>
        <v>11.570815475257699</v>
      </c>
      <c r="E5039" s="112">
        <v>-5.0793802834152094E-3</v>
      </c>
    </row>
    <row r="5040" spans="2:5" x14ac:dyDescent="0.35">
      <c r="B5040" s="45" t="s">
        <v>3983</v>
      </c>
      <c r="C5040" s="146">
        <v>196.8860778808594</v>
      </c>
      <c r="D5040" s="112">
        <f t="shared" si="81"/>
        <v>-0.88983584907786772</v>
      </c>
      <c r="E5040" s="112">
        <v>-5.0799567707875684E-3</v>
      </c>
    </row>
    <row r="5041" spans="2:5" x14ac:dyDescent="0.35">
      <c r="B5041" s="45" t="s">
        <v>6575</v>
      </c>
      <c r="C5041" s="146">
        <v>1787.206420898438</v>
      </c>
      <c r="D5041" s="112">
        <f t="shared" si="81"/>
        <v>-0.17252994951124248</v>
      </c>
      <c r="E5041" s="112">
        <v>-5.0806765084030966E-3</v>
      </c>
    </row>
    <row r="5042" spans="2:5" x14ac:dyDescent="0.35">
      <c r="B5042" s="45" t="s">
        <v>6954</v>
      </c>
      <c r="C5042" s="146">
        <v>2159.84423828125</v>
      </c>
      <c r="D5042" s="112">
        <f t="shared" si="81"/>
        <v>12.4222340900867</v>
      </c>
      <c r="E5042" s="112">
        <v>-5.0872934847420561E-3</v>
      </c>
    </row>
    <row r="5043" spans="2:5" x14ac:dyDescent="0.35">
      <c r="B5043" s="45" t="s">
        <v>3073</v>
      </c>
      <c r="C5043" s="146">
        <v>160.9154052734375</v>
      </c>
      <c r="D5043" s="112">
        <f t="shared" si="81"/>
        <v>0.39623456630347026</v>
      </c>
      <c r="E5043" s="112">
        <v>-5.0928631706356952E-3</v>
      </c>
    </row>
    <row r="5044" spans="2:5" x14ac:dyDescent="0.35">
      <c r="B5044" s="45" t="s">
        <v>1862</v>
      </c>
      <c r="C5044" s="146">
        <v>115.2495498657227</v>
      </c>
      <c r="D5044" s="112">
        <f t="shared" si="81"/>
        <v>-0.75773592137718226</v>
      </c>
      <c r="E5044" s="112">
        <v>-5.1168092901840278E-3</v>
      </c>
    </row>
    <row r="5045" spans="2:5" x14ac:dyDescent="0.35">
      <c r="B5045" s="45" t="s">
        <v>4861</v>
      </c>
      <c r="C5045" s="146">
        <v>475.71868896484381</v>
      </c>
      <c r="D5045" s="112">
        <f t="shared" si="81"/>
        <v>4.7125340271187195</v>
      </c>
      <c r="E5045" s="112">
        <v>-5.121454404721274E-3</v>
      </c>
    </row>
    <row r="5046" spans="2:5" x14ac:dyDescent="0.35">
      <c r="B5046" s="45" t="s">
        <v>852</v>
      </c>
      <c r="C5046" s="146">
        <v>83.276298522949219</v>
      </c>
      <c r="D5046" s="112">
        <f t="shared" si="81"/>
        <v>-0.96086930569632556</v>
      </c>
      <c r="E5046" s="112">
        <v>-5.1264939247697384E-3</v>
      </c>
    </row>
    <row r="5047" spans="2:5" x14ac:dyDescent="0.35">
      <c r="B5047" s="45" t="s">
        <v>6996</v>
      </c>
      <c r="C5047" s="146">
        <v>2128.157958984375</v>
      </c>
      <c r="D5047" s="112">
        <f t="shared" si="81"/>
        <v>-0.12015446718480739</v>
      </c>
      <c r="E5047" s="112">
        <v>-5.140847746838928E-3</v>
      </c>
    </row>
    <row r="5048" spans="2:5" x14ac:dyDescent="0.35">
      <c r="B5048" s="45" t="s">
        <v>7857</v>
      </c>
      <c r="C5048" s="146">
        <v>2418.785888671875</v>
      </c>
      <c r="D5048" s="112">
        <f t="shared" si="81"/>
        <v>2.5017140372921074</v>
      </c>
      <c r="E5048" s="112">
        <v>-5.1420115811994394E-3</v>
      </c>
    </row>
    <row r="5049" spans="2:5" x14ac:dyDescent="0.35">
      <c r="B5049" s="45" t="s">
        <v>5473</v>
      </c>
      <c r="C5049" s="146">
        <v>690.743408203125</v>
      </c>
      <c r="D5049" s="112">
        <f t="shared" si="81"/>
        <v>-0.74164881036193464</v>
      </c>
      <c r="E5049" s="112">
        <v>-5.1459785389513894E-3</v>
      </c>
    </row>
    <row r="5050" spans="2:5" x14ac:dyDescent="0.35">
      <c r="B5050" s="45" t="s">
        <v>7661</v>
      </c>
      <c r="C5050" s="146">
        <v>2673.66064453125</v>
      </c>
      <c r="D5050" s="112">
        <f t="shared" si="81"/>
        <v>0.4522019336898076</v>
      </c>
      <c r="E5050" s="112">
        <v>-5.1464548491519683E-3</v>
      </c>
    </row>
    <row r="5051" spans="2:5" x14ac:dyDescent="0.35">
      <c r="B5051" s="45" t="s">
        <v>6461</v>
      </c>
      <c r="C5051" s="146">
        <v>1841.108032226562</v>
      </c>
      <c r="D5051" s="112">
        <f t="shared" si="81"/>
        <v>23.361743623632723</v>
      </c>
      <c r="E5051" s="112">
        <v>-5.1514285026410768E-3</v>
      </c>
    </row>
    <row r="5052" spans="2:5" x14ac:dyDescent="0.35">
      <c r="B5052" s="45" t="s">
        <v>871</v>
      </c>
      <c r="C5052" s="146">
        <v>75.573738098144531</v>
      </c>
      <c r="D5052" s="112">
        <f t="shared" si="81"/>
        <v>-0.96730885517005838</v>
      </c>
      <c r="E5052" s="112">
        <v>-5.1515060821175759E-3</v>
      </c>
    </row>
    <row r="5053" spans="2:5" x14ac:dyDescent="0.35">
      <c r="B5053" s="45" t="s">
        <v>7275</v>
      </c>
      <c r="C5053" s="146">
        <v>2311.74951171875</v>
      </c>
      <c r="D5053" s="112">
        <f t="shared" si="81"/>
        <v>-0.15502378382574919</v>
      </c>
      <c r="E5053" s="112">
        <v>-5.1525703805686256E-3</v>
      </c>
    </row>
    <row r="5054" spans="2:5" x14ac:dyDescent="0.35">
      <c r="B5054" s="45" t="s">
        <v>7659</v>
      </c>
      <c r="C5054" s="146">
        <v>2735.875244140625</v>
      </c>
      <c r="D5054" s="112">
        <f t="shared" si="81"/>
        <v>1.5167126444758177</v>
      </c>
      <c r="E5054" s="112">
        <v>-5.1527025565806534E-3</v>
      </c>
    </row>
    <row r="5055" spans="2:5" x14ac:dyDescent="0.35">
      <c r="B5055" s="45" t="s">
        <v>5952</v>
      </c>
      <c r="C5055" s="146">
        <v>1087.082885742188</v>
      </c>
      <c r="D5055" s="112">
        <f t="shared" si="81"/>
        <v>-0.50047807324869686</v>
      </c>
      <c r="E5055" s="112">
        <v>-5.1588756064164416E-3</v>
      </c>
    </row>
    <row r="5056" spans="2:5" x14ac:dyDescent="0.35">
      <c r="B5056" s="45" t="s">
        <v>6838</v>
      </c>
      <c r="C5056" s="146">
        <v>2176.24658203125</v>
      </c>
      <c r="D5056" s="112">
        <f t="shared" si="81"/>
        <v>1.7120565174928577</v>
      </c>
      <c r="E5056" s="112">
        <v>-5.1704006837321433E-3</v>
      </c>
    </row>
    <row r="5057" spans="2:5" x14ac:dyDescent="0.35">
      <c r="B5057" s="45" t="s">
        <v>5664</v>
      </c>
      <c r="C5057" s="146">
        <v>802.43408203125</v>
      </c>
      <c r="D5057" s="112">
        <f t="shared" si="81"/>
        <v>7.7192491158607863</v>
      </c>
      <c r="E5057" s="112">
        <v>-5.1715328997389721E-3</v>
      </c>
    </row>
    <row r="5058" spans="2:5" x14ac:dyDescent="0.35">
      <c r="B5058" s="45" t="s">
        <v>2777</v>
      </c>
      <c r="C5058" s="146">
        <v>92.030181884765625</v>
      </c>
      <c r="D5058" s="112">
        <f t="shared" si="81"/>
        <v>1.4983172068242907</v>
      </c>
      <c r="E5058" s="112">
        <v>-5.1727375675045097E-3</v>
      </c>
    </row>
    <row r="5059" spans="2:5" x14ac:dyDescent="0.35">
      <c r="B5059" s="45" t="s">
        <v>462</v>
      </c>
      <c r="C5059" s="146">
        <v>36.836868286132813</v>
      </c>
      <c r="D5059" s="112">
        <f t="shared" si="81"/>
        <v>-0.98443509449860311</v>
      </c>
      <c r="E5059" s="112">
        <v>-5.1745210982163982E-3</v>
      </c>
    </row>
    <row r="5060" spans="2:5" x14ac:dyDescent="0.35">
      <c r="B5060" s="45" t="s">
        <v>7688</v>
      </c>
      <c r="C5060" s="146">
        <v>2366.661865234375</v>
      </c>
      <c r="D5060" s="112">
        <f t="shared" si="81"/>
        <v>2.409875110561511</v>
      </c>
      <c r="E5060" s="112">
        <v>-5.1797354766674325E-3</v>
      </c>
    </row>
    <row r="5061" spans="2:5" x14ac:dyDescent="0.35">
      <c r="B5061" s="45" t="s">
        <v>5481</v>
      </c>
      <c r="C5061" s="146">
        <v>694.0611572265625</v>
      </c>
      <c r="D5061" s="112">
        <f t="shared" si="81"/>
        <v>6.8906857244067456</v>
      </c>
      <c r="E5061" s="112">
        <v>-5.1818212835050776E-3</v>
      </c>
    </row>
    <row r="5062" spans="2:5" x14ac:dyDescent="0.35">
      <c r="B5062" s="45" t="s">
        <v>2606</v>
      </c>
      <c r="C5062" s="146">
        <v>87.959548950195313</v>
      </c>
      <c r="D5062" s="112">
        <f t="shared" si="81"/>
        <v>-0.42605597622866193</v>
      </c>
      <c r="E5062" s="112">
        <v>-5.1819435662236752E-3</v>
      </c>
    </row>
    <row r="5063" spans="2:5" x14ac:dyDescent="0.35">
      <c r="B5063" s="45" t="s">
        <v>3470</v>
      </c>
      <c r="C5063" s="146">
        <v>153.25457763671881</v>
      </c>
      <c r="D5063" s="112">
        <f t="shared" si="81"/>
        <v>-0.89831716428125163</v>
      </c>
      <c r="E5063" s="112">
        <v>-5.1825398436902504E-3</v>
      </c>
    </row>
    <row r="5064" spans="2:5" x14ac:dyDescent="0.35">
      <c r="B5064" s="45" t="s">
        <v>6319</v>
      </c>
      <c r="C5064" s="146">
        <v>1507.182373046875</v>
      </c>
      <c r="D5064" s="112">
        <f t="shared" si="81"/>
        <v>9.9508326926157746</v>
      </c>
      <c r="E5064" s="112">
        <v>-5.1841166741696098E-3</v>
      </c>
    </row>
    <row r="5065" spans="2:5" x14ac:dyDescent="0.35">
      <c r="B5065" s="45" t="s">
        <v>1419</v>
      </c>
      <c r="C5065" s="146">
        <v>137.63175964355469</v>
      </c>
      <c r="D5065" s="112">
        <f t="shared" ref="D5065:D5128" si="82">(C5065-C5066)/C5066</f>
        <v>-0.88521434157741896</v>
      </c>
      <c r="E5065" s="112">
        <v>-5.1859216894941133E-3</v>
      </c>
    </row>
    <row r="5066" spans="2:5" x14ac:dyDescent="0.35">
      <c r="B5066" s="45" t="s">
        <v>5996</v>
      </c>
      <c r="C5066" s="146">
        <v>1199.03271484375</v>
      </c>
      <c r="D5066" s="112">
        <f t="shared" si="82"/>
        <v>6.4364437548246389</v>
      </c>
      <c r="E5066" s="112">
        <v>-5.1886287490608852E-3</v>
      </c>
    </row>
    <row r="5067" spans="2:5" x14ac:dyDescent="0.35">
      <c r="B5067" s="45" t="s">
        <v>3261</v>
      </c>
      <c r="C5067" s="146">
        <v>161.23738098144531</v>
      </c>
      <c r="D5067" s="112">
        <f t="shared" si="82"/>
        <v>-0.61126874273946818</v>
      </c>
      <c r="E5067" s="112">
        <v>-5.1972974354595469E-3</v>
      </c>
    </row>
    <row r="5068" spans="2:5" x14ac:dyDescent="0.35">
      <c r="B5068" s="45" t="s">
        <v>4765</v>
      </c>
      <c r="C5068" s="146">
        <v>414.77853393554688</v>
      </c>
      <c r="D5068" s="112">
        <f t="shared" si="82"/>
        <v>-0.4529034817113527</v>
      </c>
      <c r="E5068" s="112">
        <v>-5.1994872681070618E-3</v>
      </c>
    </row>
    <row r="5069" spans="2:5" x14ac:dyDescent="0.35">
      <c r="B5069" s="45" t="s">
        <v>5283</v>
      </c>
      <c r="C5069" s="146">
        <v>758.14508056640625</v>
      </c>
      <c r="D5069" s="112">
        <f t="shared" si="82"/>
        <v>-0.69083036661349506</v>
      </c>
      <c r="E5069" s="112">
        <v>-5.2031735602636403E-3</v>
      </c>
    </row>
    <row r="5070" spans="2:5" x14ac:dyDescent="0.35">
      <c r="B5070" s="45" t="s">
        <v>7366</v>
      </c>
      <c r="C5070" s="146">
        <v>2452.19775390625</v>
      </c>
      <c r="D5070" s="112">
        <f t="shared" si="82"/>
        <v>4.7226401385507417</v>
      </c>
      <c r="E5070" s="112">
        <v>-5.2064174978730818E-3</v>
      </c>
    </row>
    <row r="5071" spans="2:5" x14ac:dyDescent="0.35">
      <c r="B5071" s="45" t="s">
        <v>4739</v>
      </c>
      <c r="C5071" s="146">
        <v>428.50811767578119</v>
      </c>
      <c r="D5071" s="112">
        <f t="shared" si="82"/>
        <v>2.4248733541033665</v>
      </c>
      <c r="E5071" s="112">
        <v>-5.2191204519556342E-3</v>
      </c>
    </row>
    <row r="5072" spans="2:5" x14ac:dyDescent="0.35">
      <c r="B5072" s="45" t="s">
        <v>2018</v>
      </c>
      <c r="C5072" s="146">
        <v>125.1164855957031</v>
      </c>
      <c r="D5072" s="112">
        <f t="shared" si="82"/>
        <v>-0.86480119381257803</v>
      </c>
      <c r="E5072" s="112">
        <v>-5.2200375582595153E-3</v>
      </c>
    </row>
    <row r="5073" spans="2:5" x14ac:dyDescent="0.35">
      <c r="B5073" s="45" t="s">
        <v>5843</v>
      </c>
      <c r="C5073" s="146">
        <v>925.42596435546875</v>
      </c>
      <c r="D5073" s="112">
        <f t="shared" si="82"/>
        <v>6.7672973465697392</v>
      </c>
      <c r="E5073" s="112">
        <v>-5.2211821483334041E-3</v>
      </c>
    </row>
    <row r="5074" spans="2:5" x14ac:dyDescent="0.35">
      <c r="B5074" s="45" t="s">
        <v>1297</v>
      </c>
      <c r="C5074" s="146">
        <v>119.1438827514648</v>
      </c>
      <c r="D5074" s="112">
        <f t="shared" si="82"/>
        <v>0.28662494532446592</v>
      </c>
      <c r="E5074" s="112">
        <v>-5.2298533977201932E-3</v>
      </c>
    </row>
    <row r="5075" spans="2:5" x14ac:dyDescent="0.35">
      <c r="B5075" s="45" t="s">
        <v>2602</v>
      </c>
      <c r="C5075" s="146">
        <v>92.601875305175781</v>
      </c>
      <c r="D5075" s="112">
        <f t="shared" si="82"/>
        <v>-0.51927385973465934</v>
      </c>
      <c r="E5075" s="112">
        <v>-5.2494090101891855E-3</v>
      </c>
    </row>
    <row r="5076" spans="2:5" x14ac:dyDescent="0.35">
      <c r="B5076" s="45" t="s">
        <v>4164</v>
      </c>
      <c r="C5076" s="146">
        <v>192.62916564941409</v>
      </c>
      <c r="D5076" s="112">
        <f t="shared" si="82"/>
        <v>-0.87909106912379198</v>
      </c>
      <c r="E5076" s="112">
        <v>-5.2602250021314472E-3</v>
      </c>
    </row>
    <row r="5077" spans="2:5" x14ac:dyDescent="0.35">
      <c r="B5077" s="45" t="s">
        <v>6267</v>
      </c>
      <c r="C5077" s="146">
        <v>1593.175659179688</v>
      </c>
      <c r="D5077" s="112">
        <f t="shared" si="82"/>
        <v>15.947597433537807</v>
      </c>
      <c r="E5077" s="112">
        <v>-5.2660790214432889E-3</v>
      </c>
    </row>
    <row r="5078" spans="2:5" x14ac:dyDescent="0.35">
      <c r="B5078" s="45" t="s">
        <v>2309</v>
      </c>
      <c r="C5078" s="146">
        <v>94.005989074707031</v>
      </c>
      <c r="D5078" s="112">
        <f t="shared" si="82"/>
        <v>0.11584143899321768</v>
      </c>
      <c r="E5078" s="112">
        <v>-5.2678636662157833E-3</v>
      </c>
    </row>
    <row r="5079" spans="2:5" x14ac:dyDescent="0.35">
      <c r="B5079" s="45" t="s">
        <v>2848</v>
      </c>
      <c r="C5079" s="146">
        <v>84.246726989746094</v>
      </c>
      <c r="D5079" s="112">
        <f t="shared" si="82"/>
        <v>-0.77293240630818638</v>
      </c>
      <c r="E5079" s="112">
        <v>-5.2730750406970667E-3</v>
      </c>
    </row>
    <row r="5080" spans="2:5" x14ac:dyDescent="0.35">
      <c r="B5080" s="45" t="s">
        <v>4791</v>
      </c>
      <c r="C5080" s="146">
        <v>371.02047729492188</v>
      </c>
      <c r="D5080" s="112">
        <f t="shared" si="82"/>
        <v>-0.83476778059525358</v>
      </c>
      <c r="E5080" s="112">
        <v>-5.2739076572789669E-3</v>
      </c>
    </row>
    <row r="5081" spans="2:5" x14ac:dyDescent="0.35">
      <c r="B5081" s="45" t="s">
        <v>7835</v>
      </c>
      <c r="C5081" s="146">
        <v>2245.44873046875</v>
      </c>
      <c r="D5081" s="112">
        <f t="shared" si="82"/>
        <v>10.146920206710538</v>
      </c>
      <c r="E5081" s="112">
        <v>-5.2744252025118408E-3</v>
      </c>
    </row>
    <row r="5082" spans="2:5" x14ac:dyDescent="0.35">
      <c r="B5082" s="45" t="s">
        <v>3896</v>
      </c>
      <c r="C5082" s="146">
        <v>201.44117736816409</v>
      </c>
      <c r="D5082" s="112">
        <f t="shared" si="82"/>
        <v>-0.78922188203902999</v>
      </c>
      <c r="E5082" s="112">
        <v>-5.2746259470934313E-3</v>
      </c>
    </row>
    <row r="5083" spans="2:5" x14ac:dyDescent="0.35">
      <c r="B5083" s="45" t="s">
        <v>5861</v>
      </c>
      <c r="C5083" s="146">
        <v>955.7025146484375</v>
      </c>
      <c r="D5083" s="112">
        <f t="shared" si="82"/>
        <v>5.8491040919055957</v>
      </c>
      <c r="E5083" s="112">
        <v>-5.2828879787617227E-3</v>
      </c>
    </row>
    <row r="5084" spans="2:5" x14ac:dyDescent="0.35">
      <c r="B5084" s="45" t="s">
        <v>3352</v>
      </c>
      <c r="C5084" s="146">
        <v>139.536865234375</v>
      </c>
      <c r="D5084" s="112">
        <f t="shared" si="82"/>
        <v>2.3507439949742621</v>
      </c>
      <c r="E5084" s="112">
        <v>-5.2847343143986166E-3</v>
      </c>
    </row>
    <row r="5085" spans="2:5" x14ac:dyDescent="0.35">
      <c r="B5085" s="45" t="s">
        <v>527</v>
      </c>
      <c r="C5085" s="146">
        <v>41.643547058105469</v>
      </c>
      <c r="D5085" s="112">
        <f t="shared" si="82"/>
        <v>-0.93654716169750096</v>
      </c>
      <c r="E5085" s="112">
        <v>-5.2863779727447564E-3</v>
      </c>
    </row>
    <row r="5086" spans="2:5" x14ac:dyDescent="0.35">
      <c r="B5086" s="45" t="s">
        <v>5511</v>
      </c>
      <c r="C5086" s="146">
        <v>656.29132080078125</v>
      </c>
      <c r="D5086" s="112">
        <f t="shared" si="82"/>
        <v>-0.7394960680725241</v>
      </c>
      <c r="E5086" s="112">
        <v>-5.2863960202119888E-3</v>
      </c>
    </row>
    <row r="5087" spans="2:5" x14ac:dyDescent="0.35">
      <c r="B5087" s="45" t="s">
        <v>7316</v>
      </c>
      <c r="C5087" s="146">
        <v>2519.314453125</v>
      </c>
      <c r="D5087" s="112">
        <f t="shared" si="82"/>
        <v>21.173758136835755</v>
      </c>
      <c r="E5087" s="112">
        <v>-5.2878512831348624E-3</v>
      </c>
    </row>
    <row r="5088" spans="2:5" x14ac:dyDescent="0.35">
      <c r="B5088" s="45" t="s">
        <v>1301</v>
      </c>
      <c r="C5088" s="146">
        <v>113.6169357299805</v>
      </c>
      <c r="D5088" s="112">
        <f t="shared" si="82"/>
        <v>-0.94272908980934611</v>
      </c>
      <c r="E5088" s="112">
        <v>-5.290755428686106E-3</v>
      </c>
    </row>
    <row r="5089" spans="2:5" x14ac:dyDescent="0.35">
      <c r="B5089" s="45" t="s">
        <v>6642</v>
      </c>
      <c r="C5089" s="146">
        <v>1983.850708007812</v>
      </c>
      <c r="D5089" s="112">
        <f t="shared" si="82"/>
        <v>-0.16878922839306343</v>
      </c>
      <c r="E5089" s="112">
        <v>-5.2915995436452895E-3</v>
      </c>
    </row>
    <row r="5090" spans="2:5" x14ac:dyDescent="0.35">
      <c r="B5090" s="45" t="s">
        <v>7971</v>
      </c>
      <c r="C5090" s="146">
        <v>2386.699951171875</v>
      </c>
      <c r="D5090" s="112">
        <f t="shared" si="82"/>
        <v>0.44493552833421057</v>
      </c>
      <c r="E5090" s="112">
        <v>-5.2929697794309328E-3</v>
      </c>
    </row>
    <row r="5091" spans="2:5" x14ac:dyDescent="0.35">
      <c r="B5091" s="45" t="s">
        <v>6226</v>
      </c>
      <c r="C5091" s="146">
        <v>1651.769165039062</v>
      </c>
      <c r="D5091" s="112">
        <f t="shared" si="82"/>
        <v>18.688336711865421</v>
      </c>
      <c r="E5091" s="112">
        <v>-5.2941522839555335E-3</v>
      </c>
    </row>
    <row r="5092" spans="2:5" x14ac:dyDescent="0.35">
      <c r="B5092" s="45" t="s">
        <v>2845</v>
      </c>
      <c r="C5092" s="146">
        <v>83.895820617675781</v>
      </c>
      <c r="D5092" s="112">
        <f t="shared" si="82"/>
        <v>-0.19709350350214949</v>
      </c>
      <c r="E5092" s="112">
        <v>-5.2948336972283945E-3</v>
      </c>
    </row>
    <row r="5093" spans="2:5" x14ac:dyDescent="0.35">
      <c r="B5093" s="45" t="s">
        <v>2272</v>
      </c>
      <c r="C5093" s="146">
        <v>104.4901504516602</v>
      </c>
      <c r="D5093" s="112">
        <f t="shared" si="82"/>
        <v>-0.78524992936127846</v>
      </c>
      <c r="E5093" s="112">
        <v>-5.297099566718322E-3</v>
      </c>
    </row>
    <row r="5094" spans="2:5" x14ac:dyDescent="0.35">
      <c r="B5094" s="45" t="s">
        <v>4910</v>
      </c>
      <c r="C5094" s="146">
        <v>486.56631469726563</v>
      </c>
      <c r="D5094" s="112">
        <f t="shared" si="82"/>
        <v>0.591116801217343</v>
      </c>
      <c r="E5094" s="112">
        <v>-5.3051870687344143E-3</v>
      </c>
    </row>
    <row r="5095" spans="2:5" x14ac:dyDescent="0.35">
      <c r="B5095" s="45" t="s">
        <v>4516</v>
      </c>
      <c r="C5095" s="146">
        <v>305.8017578125</v>
      </c>
      <c r="D5095" s="112">
        <f t="shared" si="82"/>
        <v>1.0145395278397855</v>
      </c>
      <c r="E5095" s="112">
        <v>-5.3104970116168385E-3</v>
      </c>
    </row>
    <row r="5096" spans="2:5" x14ac:dyDescent="0.35">
      <c r="B5096" s="45" t="s">
        <v>3524</v>
      </c>
      <c r="C5096" s="146">
        <v>151.79734802246091</v>
      </c>
      <c r="D5096" s="112">
        <f t="shared" si="82"/>
        <v>-0.90743920841535985</v>
      </c>
      <c r="E5096" s="112">
        <v>-5.3130938898224142E-3</v>
      </c>
    </row>
    <row r="5097" spans="2:5" x14ac:dyDescent="0.35">
      <c r="B5097" s="45" t="s">
        <v>6404</v>
      </c>
      <c r="C5097" s="146">
        <v>1639.974609375</v>
      </c>
      <c r="D5097" s="112">
        <f t="shared" si="82"/>
        <v>-0.32659750660060827</v>
      </c>
      <c r="E5097" s="112">
        <v>-5.316190938050358E-3</v>
      </c>
    </row>
    <row r="5098" spans="2:5" x14ac:dyDescent="0.35">
      <c r="B5098" s="45" t="s">
        <v>7375</v>
      </c>
      <c r="C5098" s="146">
        <v>2435.355712890625</v>
      </c>
      <c r="D5098" s="112">
        <f t="shared" si="82"/>
        <v>52.657712926722517</v>
      </c>
      <c r="E5098" s="112">
        <v>-5.3199021036702352E-3</v>
      </c>
    </row>
    <row r="5099" spans="2:5" x14ac:dyDescent="0.35">
      <c r="B5099" s="45" t="s">
        <v>603</v>
      </c>
      <c r="C5099" s="146">
        <v>45.386871337890618</v>
      </c>
      <c r="D5099" s="112">
        <f t="shared" si="82"/>
        <v>-0.90420325461216489</v>
      </c>
      <c r="E5099" s="112">
        <v>-5.3234637283910624E-3</v>
      </c>
    </row>
    <row r="5100" spans="2:5" x14ac:dyDescent="0.35">
      <c r="B5100" s="45" t="s">
        <v>4986</v>
      </c>
      <c r="C5100" s="146">
        <v>473.78302001953119</v>
      </c>
      <c r="D5100" s="112">
        <f t="shared" si="82"/>
        <v>1.5678487348381414</v>
      </c>
      <c r="E5100" s="112">
        <v>-5.3252048720027279E-3</v>
      </c>
    </row>
    <row r="5101" spans="2:5" x14ac:dyDescent="0.35">
      <c r="B5101" s="45" t="s">
        <v>3098</v>
      </c>
      <c r="C5101" s="146">
        <v>184.50581359863281</v>
      </c>
      <c r="D5101" s="112">
        <f t="shared" si="82"/>
        <v>-0.91895920405345632</v>
      </c>
      <c r="E5101" s="112">
        <v>-5.3284040831325053E-3</v>
      </c>
    </row>
    <row r="5102" spans="2:5" x14ac:dyDescent="0.35">
      <c r="B5102" s="45" t="s">
        <v>7839</v>
      </c>
      <c r="C5102" s="146">
        <v>2276.702880859375</v>
      </c>
      <c r="D5102" s="112">
        <f t="shared" si="82"/>
        <v>11.478041996289354</v>
      </c>
      <c r="E5102" s="112">
        <v>-5.3317407903822811E-3</v>
      </c>
    </row>
    <row r="5103" spans="2:5" x14ac:dyDescent="0.35">
      <c r="B5103" s="45" t="s">
        <v>3809</v>
      </c>
      <c r="C5103" s="146">
        <v>182.45674133300781</v>
      </c>
      <c r="D5103" s="112">
        <f t="shared" si="82"/>
        <v>-0.84932431431167654</v>
      </c>
      <c r="E5103" s="112">
        <v>-5.3379501126966204E-3</v>
      </c>
    </row>
    <row r="5104" spans="2:5" x14ac:dyDescent="0.35">
      <c r="B5104" s="45" t="s">
        <v>6054</v>
      </c>
      <c r="C5104" s="146">
        <v>1210.923583984375</v>
      </c>
      <c r="D5104" s="112">
        <f t="shared" si="82"/>
        <v>13.63590472499315</v>
      </c>
      <c r="E5104" s="112">
        <v>-5.3537051000272732E-3</v>
      </c>
    </row>
    <row r="5105" spans="2:5" x14ac:dyDescent="0.35">
      <c r="B5105" s="45" t="s">
        <v>996</v>
      </c>
      <c r="C5105" s="146">
        <v>82.736503601074219</v>
      </c>
      <c r="D5105" s="112">
        <f t="shared" si="82"/>
        <v>-0.26423618880547134</v>
      </c>
      <c r="E5105" s="112">
        <v>-5.3540311110536337E-3</v>
      </c>
    </row>
    <row r="5106" spans="2:5" x14ac:dyDescent="0.35">
      <c r="B5106" s="45" t="s">
        <v>2118</v>
      </c>
      <c r="C5106" s="146">
        <v>112.44981384277339</v>
      </c>
      <c r="D5106" s="112">
        <f t="shared" si="82"/>
        <v>-0.19763348230903977</v>
      </c>
      <c r="E5106" s="112">
        <v>-5.3610815965082674E-3</v>
      </c>
    </row>
    <row r="5107" spans="2:5" x14ac:dyDescent="0.35">
      <c r="B5107" s="45" t="s">
        <v>1378</v>
      </c>
      <c r="C5107" s="146">
        <v>140.14768981933591</v>
      </c>
      <c r="D5107" s="112">
        <f t="shared" si="82"/>
        <v>-0.10266956400423449</v>
      </c>
      <c r="E5107" s="112">
        <v>-5.3613583465082527E-3</v>
      </c>
    </row>
    <row r="5108" spans="2:5" x14ac:dyDescent="0.35">
      <c r="B5108" s="45" t="s">
        <v>3231</v>
      </c>
      <c r="C5108" s="146">
        <v>156.18292236328119</v>
      </c>
      <c r="D5108" s="112">
        <f t="shared" si="82"/>
        <v>-0.93732633039623536</v>
      </c>
      <c r="E5108" s="112">
        <v>-5.3648822498284371E-3</v>
      </c>
    </row>
    <row r="5109" spans="2:5" x14ac:dyDescent="0.35">
      <c r="B5109" s="45" t="s">
        <v>7474</v>
      </c>
      <c r="C5109" s="146">
        <v>2492.002197265625</v>
      </c>
      <c r="D5109" s="112">
        <f t="shared" si="82"/>
        <v>2.339805396388845</v>
      </c>
      <c r="E5109" s="112">
        <v>-5.3711806307358868E-3</v>
      </c>
    </row>
    <row r="5110" spans="2:5" x14ac:dyDescent="0.35">
      <c r="B5110" s="45" t="s">
        <v>5755</v>
      </c>
      <c r="C5110" s="146">
        <v>746.15191650390625</v>
      </c>
      <c r="D5110" s="112">
        <f t="shared" si="82"/>
        <v>-0.54582932256049954</v>
      </c>
      <c r="E5110" s="112">
        <v>-5.3760343925610792E-3</v>
      </c>
    </row>
    <row r="5111" spans="2:5" x14ac:dyDescent="0.35">
      <c r="B5111" s="45" t="s">
        <v>6227</v>
      </c>
      <c r="C5111" s="146">
        <v>1642.888793945312</v>
      </c>
      <c r="D5111" s="112">
        <f t="shared" si="82"/>
        <v>3.9758238841150986</v>
      </c>
      <c r="E5111" s="112">
        <v>-5.3762785271148899E-3</v>
      </c>
    </row>
    <row r="5112" spans="2:5" x14ac:dyDescent="0.35">
      <c r="B5112" s="45" t="s">
        <v>4610</v>
      </c>
      <c r="C5112" s="146">
        <v>330.17422485351563</v>
      </c>
      <c r="D5112" s="112">
        <f t="shared" si="82"/>
        <v>-0.87993862805532508</v>
      </c>
      <c r="E5112" s="112">
        <v>-5.3861381842436494E-3</v>
      </c>
    </row>
    <row r="5113" spans="2:5" x14ac:dyDescent="0.35">
      <c r="B5113" s="45" t="s">
        <v>7658</v>
      </c>
      <c r="C5113" s="146">
        <v>2750.04541015625</v>
      </c>
      <c r="D5113" s="112">
        <f t="shared" si="82"/>
        <v>30.726909167501898</v>
      </c>
      <c r="E5113" s="112">
        <v>-5.3883327549776117E-3</v>
      </c>
    </row>
    <row r="5114" spans="2:5" x14ac:dyDescent="0.35">
      <c r="B5114" s="45" t="s">
        <v>1122</v>
      </c>
      <c r="C5114" s="146">
        <v>86.678642272949219</v>
      </c>
      <c r="D5114" s="112">
        <f t="shared" si="82"/>
        <v>0.51415122503301192</v>
      </c>
      <c r="E5114" s="112">
        <v>-5.3901380521422541E-3</v>
      </c>
    </row>
    <row r="5115" spans="2:5" x14ac:dyDescent="0.35">
      <c r="B5115" s="45" t="s">
        <v>791</v>
      </c>
      <c r="C5115" s="146">
        <v>57.245697021484382</v>
      </c>
      <c r="D5115" s="112">
        <f t="shared" si="82"/>
        <v>-0.95203831418251483</v>
      </c>
      <c r="E5115" s="112">
        <v>-5.3929007347832646E-3</v>
      </c>
    </row>
    <row r="5116" spans="2:5" x14ac:dyDescent="0.35">
      <c r="B5116" s="45" t="s">
        <v>6005</v>
      </c>
      <c r="C5116" s="146">
        <v>1193.571411132812</v>
      </c>
      <c r="D5116" s="112">
        <f t="shared" si="82"/>
        <v>-0.3554771578137973</v>
      </c>
      <c r="E5116" s="112">
        <v>-5.3948962100945691E-3</v>
      </c>
    </row>
    <row r="5117" spans="2:5" x14ac:dyDescent="0.35">
      <c r="B5117" s="45" t="s">
        <v>6660</v>
      </c>
      <c r="C5117" s="146">
        <v>1851.868286132812</v>
      </c>
      <c r="D5117" s="112">
        <f t="shared" si="82"/>
        <v>-5.3571084333741976E-2</v>
      </c>
      <c r="E5117" s="112">
        <v>-5.3980763321403551E-3</v>
      </c>
    </row>
    <row r="5118" spans="2:5" x14ac:dyDescent="0.35">
      <c r="B5118" s="45" t="s">
        <v>6710</v>
      </c>
      <c r="C5118" s="146">
        <v>1956.690307617188</v>
      </c>
      <c r="D5118" s="112">
        <f t="shared" si="82"/>
        <v>-0.11145662357877281</v>
      </c>
      <c r="E5118" s="112">
        <v>-5.3990948249649281E-3</v>
      </c>
    </row>
    <row r="5119" spans="2:5" x14ac:dyDescent="0.35">
      <c r="B5119" s="45" t="s">
        <v>6812</v>
      </c>
      <c r="C5119" s="146">
        <v>2202.132568359375</v>
      </c>
      <c r="D5119" s="112">
        <f t="shared" si="82"/>
        <v>0.96792563543783905</v>
      </c>
      <c r="E5119" s="112">
        <v>-5.3995505299814098E-3</v>
      </c>
    </row>
    <row r="5120" spans="2:5" x14ac:dyDescent="0.35">
      <c r="B5120" s="45" t="s">
        <v>5963</v>
      </c>
      <c r="C5120" s="146">
        <v>1119.012084960938</v>
      </c>
      <c r="D5120" s="112">
        <f t="shared" si="82"/>
        <v>3.5114168678235691</v>
      </c>
      <c r="E5120" s="112">
        <v>-5.4015891966910047E-3</v>
      </c>
    </row>
    <row r="5121" spans="2:5" x14ac:dyDescent="0.35">
      <c r="B5121" s="45" t="s">
        <v>4414</v>
      </c>
      <c r="C5121" s="146">
        <v>248.04005432128909</v>
      </c>
      <c r="D5121" s="112">
        <f t="shared" si="82"/>
        <v>-0.89785864590016851</v>
      </c>
      <c r="E5121" s="112">
        <v>-5.405746387154387E-3</v>
      </c>
    </row>
    <row r="5122" spans="2:5" x14ac:dyDescent="0.35">
      <c r="B5122" s="45" t="s">
        <v>7937</v>
      </c>
      <c r="C5122" s="146">
        <v>2428.39990234375</v>
      </c>
      <c r="D5122" s="112">
        <f t="shared" si="82"/>
        <v>6.4574020595959541E-2</v>
      </c>
      <c r="E5122" s="112">
        <v>-5.406370734163707E-3</v>
      </c>
    </row>
    <row r="5123" spans="2:5" x14ac:dyDescent="0.35">
      <c r="B5123" s="45" t="s">
        <v>7955</v>
      </c>
      <c r="C5123" s="146">
        <v>2281.10009765625</v>
      </c>
      <c r="D5123" s="112">
        <f t="shared" si="82"/>
        <v>24.65507747062658</v>
      </c>
      <c r="E5123" s="112">
        <v>-5.4065412442773058E-3</v>
      </c>
    </row>
    <row r="5124" spans="2:5" x14ac:dyDescent="0.35">
      <c r="B5124" s="45" t="s">
        <v>1199</v>
      </c>
      <c r="C5124" s="146">
        <v>88.914176940917969</v>
      </c>
      <c r="D5124" s="112">
        <f t="shared" si="82"/>
        <v>1.0178209562408582</v>
      </c>
      <c r="E5124" s="112">
        <v>-5.4080519372345431E-3</v>
      </c>
    </row>
    <row r="5125" spans="2:5" x14ac:dyDescent="0.35">
      <c r="B5125" s="45" t="s">
        <v>564</v>
      </c>
      <c r="C5125" s="146">
        <v>44.064453125</v>
      </c>
      <c r="D5125" s="112">
        <f t="shared" si="82"/>
        <v>-0.98179313711990646</v>
      </c>
      <c r="E5125" s="112">
        <v>-5.4212964892274935E-3</v>
      </c>
    </row>
    <row r="5126" spans="2:5" x14ac:dyDescent="0.35">
      <c r="B5126" s="45" t="s">
        <v>7138</v>
      </c>
      <c r="C5126" s="146">
        <v>2420.211181640625</v>
      </c>
      <c r="D5126" s="112">
        <f t="shared" si="82"/>
        <v>2.0562138785684034</v>
      </c>
      <c r="E5126" s="112">
        <v>-5.4281560412264562E-3</v>
      </c>
    </row>
    <row r="5127" spans="2:5" x14ac:dyDescent="0.35">
      <c r="B5127" s="45" t="s">
        <v>5662</v>
      </c>
      <c r="C5127" s="146">
        <v>791.89849853515625</v>
      </c>
      <c r="D5127" s="112">
        <f t="shared" si="82"/>
        <v>-0.6607296483000743</v>
      </c>
      <c r="E5127" s="112">
        <v>-5.4546260109903516E-3</v>
      </c>
    </row>
    <row r="5128" spans="2:5" x14ac:dyDescent="0.35">
      <c r="B5128" s="45" t="s">
        <v>7488</v>
      </c>
      <c r="C5128" s="146">
        <v>2334.122314453125</v>
      </c>
      <c r="D5128" s="112">
        <f t="shared" si="82"/>
        <v>0.34013392417224636</v>
      </c>
      <c r="E5128" s="112">
        <v>-5.4676283240227995E-3</v>
      </c>
    </row>
    <row r="5129" spans="2:5" x14ac:dyDescent="0.35">
      <c r="B5129" s="45" t="s">
        <v>6481</v>
      </c>
      <c r="C5129" s="146">
        <v>1741.708251953125</v>
      </c>
      <c r="D5129" s="112">
        <f t="shared" ref="D5129:D5192" si="83">(C5129-C5130)/C5130</f>
        <v>12.723213533761454</v>
      </c>
      <c r="E5129" s="112">
        <v>-5.4696099632078636E-3</v>
      </c>
    </row>
    <row r="5130" spans="2:5" x14ac:dyDescent="0.35">
      <c r="B5130" s="45" t="s">
        <v>1453</v>
      </c>
      <c r="C5130" s="146">
        <v>126.9169387817383</v>
      </c>
      <c r="D5130" s="112">
        <f t="shared" si="83"/>
        <v>-0.94807392413455005</v>
      </c>
      <c r="E5130" s="112">
        <v>-5.4705151822280473E-3</v>
      </c>
    </row>
    <row r="5131" spans="2:5" x14ac:dyDescent="0.35">
      <c r="B5131" s="45" t="s">
        <v>7167</v>
      </c>
      <c r="C5131" s="146">
        <v>2444.18505859375</v>
      </c>
      <c r="D5131" s="112">
        <f t="shared" si="83"/>
        <v>0.31449743038753675</v>
      </c>
      <c r="E5131" s="112">
        <v>-5.4706464601430574E-3</v>
      </c>
    </row>
    <row r="5132" spans="2:5" x14ac:dyDescent="0.35">
      <c r="B5132" s="45" t="s">
        <v>6447</v>
      </c>
      <c r="C5132" s="146">
        <v>1859.406494140625</v>
      </c>
      <c r="D5132" s="112">
        <f t="shared" si="83"/>
        <v>13.970709414171703</v>
      </c>
      <c r="E5132" s="112">
        <v>-5.4856669485889454E-3</v>
      </c>
    </row>
    <row r="5133" spans="2:5" x14ac:dyDescent="0.35">
      <c r="B5133" s="45" t="s">
        <v>1887</v>
      </c>
      <c r="C5133" s="146">
        <v>124.2029647827148</v>
      </c>
      <c r="D5133" s="112">
        <f t="shared" si="83"/>
        <v>-0.70836661178737304</v>
      </c>
      <c r="E5133" s="112">
        <v>-5.485929419722313E-3</v>
      </c>
    </row>
    <row r="5134" spans="2:5" x14ac:dyDescent="0.35">
      <c r="B5134" s="45" t="s">
        <v>4699</v>
      </c>
      <c r="C5134" s="146">
        <v>425.8873291015625</v>
      </c>
      <c r="D5134" s="112">
        <f t="shared" si="83"/>
        <v>1.0632709927890729</v>
      </c>
      <c r="E5134" s="112">
        <v>-5.4958465635405905E-3</v>
      </c>
    </row>
    <row r="5135" spans="2:5" x14ac:dyDescent="0.35">
      <c r="B5135" s="45" t="s">
        <v>3959</v>
      </c>
      <c r="C5135" s="146">
        <v>206.4136657714844</v>
      </c>
      <c r="D5135" s="112">
        <f t="shared" si="83"/>
        <v>1.0531190312726886</v>
      </c>
      <c r="E5135" s="112">
        <v>-5.5011797589460164E-3</v>
      </c>
    </row>
    <row r="5136" spans="2:5" x14ac:dyDescent="0.35">
      <c r="B5136" s="45" t="s">
        <v>2237</v>
      </c>
      <c r="C5136" s="146">
        <v>100.5366287231445</v>
      </c>
      <c r="D5136" s="112">
        <f t="shared" si="83"/>
        <v>-0.93397334738370541</v>
      </c>
      <c r="E5136" s="112">
        <v>-5.5039569548759092E-3</v>
      </c>
    </row>
    <row r="5137" spans="2:5" x14ac:dyDescent="0.35">
      <c r="B5137" s="45" t="s">
        <v>6205</v>
      </c>
      <c r="C5137" s="146">
        <v>1522.667358398438</v>
      </c>
      <c r="D5137" s="112">
        <f t="shared" si="83"/>
        <v>8.1460520241338159</v>
      </c>
      <c r="E5137" s="112">
        <v>-5.5085063657722517E-3</v>
      </c>
    </row>
    <row r="5138" spans="2:5" x14ac:dyDescent="0.35">
      <c r="B5138" s="45" t="s">
        <v>3084</v>
      </c>
      <c r="C5138" s="146">
        <v>166.48356628417969</v>
      </c>
      <c r="D5138" s="112">
        <f t="shared" si="83"/>
        <v>1.310786190052557</v>
      </c>
      <c r="E5138" s="112">
        <v>-5.510465975087509E-3</v>
      </c>
    </row>
    <row r="5139" spans="2:5" x14ac:dyDescent="0.35">
      <c r="B5139" s="45" t="s">
        <v>938</v>
      </c>
      <c r="C5139" s="146">
        <v>72.046287536621094</v>
      </c>
      <c r="D5139" s="112">
        <f t="shared" si="83"/>
        <v>-0.78135547297877384</v>
      </c>
      <c r="E5139" s="112">
        <v>-5.513393355493763E-3</v>
      </c>
    </row>
    <row r="5140" spans="2:5" x14ac:dyDescent="0.35">
      <c r="B5140" s="45" t="s">
        <v>4608</v>
      </c>
      <c r="C5140" s="146">
        <v>329.51333618164063</v>
      </c>
      <c r="D5140" s="112">
        <f t="shared" si="83"/>
        <v>-0.82005736636540616</v>
      </c>
      <c r="E5140" s="112">
        <v>-5.513772319196056E-3</v>
      </c>
    </row>
    <row r="5141" spans="2:5" x14ac:dyDescent="0.35">
      <c r="B5141" s="45" t="s">
        <v>6450</v>
      </c>
      <c r="C5141" s="146">
        <v>1831.213256835938</v>
      </c>
      <c r="D5141" s="112">
        <f t="shared" si="83"/>
        <v>7.1730526732148983</v>
      </c>
      <c r="E5141" s="112">
        <v>-5.5208040954142883E-3</v>
      </c>
    </row>
    <row r="5142" spans="2:5" x14ac:dyDescent="0.35">
      <c r="B5142" s="45" t="s">
        <v>4215</v>
      </c>
      <c r="C5142" s="146">
        <v>224.05499267578119</v>
      </c>
      <c r="D5142" s="112">
        <f t="shared" si="83"/>
        <v>1.1001764179497056</v>
      </c>
      <c r="E5142" s="112">
        <v>-5.5256072448462198E-3</v>
      </c>
    </row>
    <row r="5143" spans="2:5" x14ac:dyDescent="0.35">
      <c r="B5143" s="45" t="s">
        <v>2934</v>
      </c>
      <c r="C5143" s="146">
        <v>106.6838912963867</v>
      </c>
      <c r="D5143" s="112">
        <f t="shared" si="83"/>
        <v>-0.48098068437808489</v>
      </c>
      <c r="E5143" s="112">
        <v>-5.52819738392747E-3</v>
      </c>
    </row>
    <row r="5144" spans="2:5" x14ac:dyDescent="0.35">
      <c r="B5144" s="45" t="s">
        <v>4287</v>
      </c>
      <c r="C5144" s="146">
        <v>205.5489807128906</v>
      </c>
      <c r="D5144" s="112">
        <f t="shared" si="83"/>
        <v>0.47557471453226852</v>
      </c>
      <c r="E5144" s="112">
        <v>-5.5321961145729757E-3</v>
      </c>
    </row>
    <row r="5145" spans="2:5" x14ac:dyDescent="0.35">
      <c r="B5145" s="45" t="s">
        <v>3348</v>
      </c>
      <c r="C5145" s="146">
        <v>139.30096435546881</v>
      </c>
      <c r="D5145" s="112">
        <f t="shared" si="83"/>
        <v>-0.94379437972117886</v>
      </c>
      <c r="E5145" s="112">
        <v>-5.5331022082515842E-3</v>
      </c>
    </row>
    <row r="5146" spans="2:5" x14ac:dyDescent="0.35">
      <c r="B5146" s="45" t="s">
        <v>7902</v>
      </c>
      <c r="C5146" s="146">
        <v>2478.4169921875</v>
      </c>
      <c r="D5146" s="112">
        <f t="shared" si="83"/>
        <v>12.39755582537085</v>
      </c>
      <c r="E5146" s="112">
        <v>-5.5339457823978186E-3</v>
      </c>
    </row>
    <row r="5147" spans="2:5" x14ac:dyDescent="0.35">
      <c r="B5147" s="45" t="s">
        <v>3118</v>
      </c>
      <c r="C5147" s="146">
        <v>184.990234375</v>
      </c>
      <c r="D5147" s="112">
        <f t="shared" si="83"/>
        <v>7.0497109481559198E-2</v>
      </c>
      <c r="E5147" s="112">
        <v>-5.5386569909281046E-3</v>
      </c>
    </row>
    <row r="5148" spans="2:5" x14ac:dyDescent="0.35">
      <c r="B5148" s="45" t="s">
        <v>3593</v>
      </c>
      <c r="C5148" s="146">
        <v>172.80778503417969</v>
      </c>
      <c r="D5148" s="112">
        <f t="shared" si="83"/>
        <v>-0.61945272659555484</v>
      </c>
      <c r="E5148" s="112">
        <v>-5.5514612165606259E-3</v>
      </c>
    </row>
    <row r="5149" spans="2:5" x14ac:dyDescent="0.35">
      <c r="B5149" s="45" t="s">
        <v>4998</v>
      </c>
      <c r="C5149" s="146">
        <v>454.10333251953119</v>
      </c>
      <c r="D5149" s="112">
        <f t="shared" si="83"/>
        <v>-0.78467465451125096</v>
      </c>
      <c r="E5149" s="112">
        <v>-5.5549032134019306E-3</v>
      </c>
    </row>
    <row r="5150" spans="2:5" x14ac:dyDescent="0.35">
      <c r="B5150" s="45" t="s">
        <v>6615</v>
      </c>
      <c r="C5150" s="146">
        <v>2108.917236328125</v>
      </c>
      <c r="D5150" s="112">
        <f t="shared" si="83"/>
        <v>-4.0024764735567771E-2</v>
      </c>
      <c r="E5150" s="112">
        <v>-5.5559354603859417E-3</v>
      </c>
    </row>
    <row r="5151" spans="2:5" x14ac:dyDescent="0.35">
      <c r="B5151" s="45" t="s">
        <v>6726</v>
      </c>
      <c r="C5151" s="146">
        <v>2196.845458984375</v>
      </c>
      <c r="D5151" s="112">
        <f t="shared" si="83"/>
        <v>56.63150035781397</v>
      </c>
      <c r="E5151" s="112">
        <v>-5.5572353801111429E-3</v>
      </c>
    </row>
    <row r="5152" spans="2:5" x14ac:dyDescent="0.35">
      <c r="B5152" s="45" t="s">
        <v>492</v>
      </c>
      <c r="C5152" s="146">
        <v>38.118831634521477</v>
      </c>
      <c r="D5152" s="112">
        <f t="shared" si="83"/>
        <v>-0.98061713017648644</v>
      </c>
      <c r="E5152" s="112">
        <v>-5.5618190595601684E-3</v>
      </c>
    </row>
    <row r="5153" spans="2:5" x14ac:dyDescent="0.35">
      <c r="B5153" s="45" t="s">
        <v>6604</v>
      </c>
      <c r="C5153" s="146">
        <v>1966.624755859375</v>
      </c>
      <c r="D5153" s="112">
        <f t="shared" si="83"/>
        <v>16.61277595566958</v>
      </c>
      <c r="E5153" s="112">
        <v>-5.5664634726337228E-3</v>
      </c>
    </row>
    <row r="5154" spans="2:5" x14ac:dyDescent="0.35">
      <c r="B5154" s="45" t="s">
        <v>3004</v>
      </c>
      <c r="C5154" s="146">
        <v>111.6589889526367</v>
      </c>
      <c r="D5154" s="112">
        <f t="shared" si="83"/>
        <v>2.5518334490676406E-2</v>
      </c>
      <c r="E5154" s="112">
        <v>-5.5749596260644164E-3</v>
      </c>
    </row>
    <row r="5155" spans="2:5" x14ac:dyDescent="0.35">
      <c r="B5155" s="45" t="s">
        <v>2497</v>
      </c>
      <c r="C5155" s="146">
        <v>108.8805389404297</v>
      </c>
      <c r="D5155" s="112">
        <f t="shared" si="83"/>
        <v>-0.13990359647617681</v>
      </c>
      <c r="E5155" s="112">
        <v>-5.5786081351801194E-3</v>
      </c>
    </row>
    <row r="5156" spans="2:5" x14ac:dyDescent="0.35">
      <c r="B5156" s="45" t="s">
        <v>1572</v>
      </c>
      <c r="C5156" s="146">
        <v>126.59108734130859</v>
      </c>
      <c r="D5156" s="112">
        <f t="shared" si="83"/>
        <v>2.92552691610438E-2</v>
      </c>
      <c r="E5156" s="112">
        <v>-5.5876317686301621E-3</v>
      </c>
    </row>
    <row r="5157" spans="2:5" x14ac:dyDescent="0.35">
      <c r="B5157" s="45" t="s">
        <v>3041</v>
      </c>
      <c r="C5157" s="146">
        <v>122.99289703369141</v>
      </c>
      <c r="D5157" s="112">
        <f t="shared" si="83"/>
        <v>-0.93282037856728328</v>
      </c>
      <c r="E5157" s="112">
        <v>-5.5938919333799984E-3</v>
      </c>
    </row>
    <row r="5158" spans="2:5" x14ac:dyDescent="0.35">
      <c r="B5158" s="45" t="s">
        <v>6462</v>
      </c>
      <c r="C5158" s="146">
        <v>1830.806640625</v>
      </c>
      <c r="D5158" s="112">
        <f t="shared" si="83"/>
        <v>4.0527359808428205</v>
      </c>
      <c r="E5158" s="112">
        <v>-5.595213002848049E-3</v>
      </c>
    </row>
    <row r="5159" spans="2:5" x14ac:dyDescent="0.35">
      <c r="B5159" s="45" t="s">
        <v>4655</v>
      </c>
      <c r="C5159" s="146">
        <v>362.33966064453119</v>
      </c>
      <c r="D5159" s="112">
        <f t="shared" si="83"/>
        <v>1.8184261990537387</v>
      </c>
      <c r="E5159" s="112">
        <v>-5.5980797969044571E-3</v>
      </c>
    </row>
    <row r="5160" spans="2:5" x14ac:dyDescent="0.35">
      <c r="B5160" s="45" t="s">
        <v>3050</v>
      </c>
      <c r="C5160" s="146">
        <v>128.56098937988281</v>
      </c>
      <c r="D5160" s="112">
        <f t="shared" si="83"/>
        <v>-1.7237875993391039E-2</v>
      </c>
      <c r="E5160" s="112">
        <v>-5.6068309248837557E-3</v>
      </c>
    </row>
    <row r="5161" spans="2:5" x14ac:dyDescent="0.35">
      <c r="B5161" s="45" t="s">
        <v>1345</v>
      </c>
      <c r="C5161" s="146">
        <v>130.81597900390619</v>
      </c>
      <c r="D5161" s="112">
        <f t="shared" si="83"/>
        <v>0.53058917773703596</v>
      </c>
      <c r="E5161" s="112">
        <v>-5.6172959360379715E-3</v>
      </c>
    </row>
    <row r="5162" spans="2:5" x14ac:dyDescent="0.35">
      <c r="B5162" s="45" t="s">
        <v>1066</v>
      </c>
      <c r="C5162" s="146">
        <v>85.467727661132813</v>
      </c>
      <c r="D5162" s="112">
        <f t="shared" si="83"/>
        <v>-0.34869464812708895</v>
      </c>
      <c r="E5162" s="112">
        <v>-5.62260774209022E-3</v>
      </c>
    </row>
    <row r="5163" spans="2:5" x14ac:dyDescent="0.35">
      <c r="B5163" s="45" t="s">
        <v>2059</v>
      </c>
      <c r="C5163" s="146">
        <v>131.22528076171881</v>
      </c>
      <c r="D5163" s="112">
        <f t="shared" si="83"/>
        <v>-0.91238080093425922</v>
      </c>
      <c r="E5163" s="112">
        <v>-5.624363554752522E-3</v>
      </c>
    </row>
    <row r="5164" spans="2:5" x14ac:dyDescent="0.35">
      <c r="B5164" s="45" t="s">
        <v>6291</v>
      </c>
      <c r="C5164" s="146">
        <v>1497.67724609375</v>
      </c>
      <c r="D5164" s="112">
        <f t="shared" si="83"/>
        <v>15.642957621336242</v>
      </c>
      <c r="E5164" s="112">
        <v>-5.6293228254582729E-3</v>
      </c>
    </row>
    <row r="5165" spans="2:5" x14ac:dyDescent="0.35">
      <c r="B5165" s="45" t="s">
        <v>2787</v>
      </c>
      <c r="C5165" s="146">
        <v>89.9886474609375</v>
      </c>
      <c r="D5165" s="112">
        <f t="shared" si="83"/>
        <v>-0.47251622052852871</v>
      </c>
      <c r="E5165" s="112">
        <v>-5.6396582365591183E-3</v>
      </c>
    </row>
    <row r="5166" spans="2:5" x14ac:dyDescent="0.35">
      <c r="B5166" s="45" t="s">
        <v>4077</v>
      </c>
      <c r="C5166" s="146">
        <v>170.59983825683591</v>
      </c>
      <c r="D5166" s="112">
        <f t="shared" si="83"/>
        <v>-0.92508253335105906</v>
      </c>
      <c r="E5166" s="112">
        <v>-5.6424502800369349E-3</v>
      </c>
    </row>
    <row r="5167" spans="2:5" x14ac:dyDescent="0.35">
      <c r="B5167" s="45" t="s">
        <v>7566</v>
      </c>
      <c r="C5167" s="146">
        <v>2277.17041015625</v>
      </c>
      <c r="D5167" s="112">
        <f t="shared" si="83"/>
        <v>1.4053287451186394</v>
      </c>
      <c r="E5167" s="112">
        <v>-5.645374934236792E-3</v>
      </c>
    </row>
    <row r="5168" spans="2:5" x14ac:dyDescent="0.35">
      <c r="B5168" s="45" t="s">
        <v>5847</v>
      </c>
      <c r="C5168" s="146">
        <v>946.718994140625</v>
      </c>
      <c r="D5168" s="112">
        <f t="shared" si="83"/>
        <v>-0.58185061592951881</v>
      </c>
      <c r="E5168" s="112">
        <v>-5.6474270791484066E-3</v>
      </c>
    </row>
    <row r="5169" spans="2:5" x14ac:dyDescent="0.35">
      <c r="B5169" s="45" t="s">
        <v>6797</v>
      </c>
      <c r="C5169" s="146">
        <v>2264.06884765625</v>
      </c>
      <c r="D5169" s="112">
        <f t="shared" si="83"/>
        <v>15.704593363015782</v>
      </c>
      <c r="E5169" s="112">
        <v>-5.6540827619956258E-3</v>
      </c>
    </row>
    <row r="5170" spans="2:5" x14ac:dyDescent="0.35">
      <c r="B5170" s="45" t="s">
        <v>2052</v>
      </c>
      <c r="C5170" s="146">
        <v>135.53570556640619</v>
      </c>
      <c r="D5170" s="112">
        <f t="shared" si="83"/>
        <v>-0.91755158982456442</v>
      </c>
      <c r="E5170" s="112">
        <v>-5.6546633201171844E-3</v>
      </c>
    </row>
    <row r="5171" spans="2:5" x14ac:dyDescent="0.35">
      <c r="B5171" s="45" t="s">
        <v>6388</v>
      </c>
      <c r="C5171" s="146">
        <v>1643.885009765625</v>
      </c>
      <c r="D5171" s="112">
        <f t="shared" si="83"/>
        <v>3.2385505961860708</v>
      </c>
      <c r="E5171" s="112">
        <v>-5.6551230701246411E-3</v>
      </c>
    </row>
    <row r="5172" spans="2:5" x14ac:dyDescent="0.35">
      <c r="B5172" s="45" t="s">
        <v>4832</v>
      </c>
      <c r="C5172" s="146">
        <v>387.84130859375</v>
      </c>
      <c r="D5172" s="112">
        <f t="shared" si="83"/>
        <v>4.178937596796005</v>
      </c>
      <c r="E5172" s="112">
        <v>-5.6607648694736419E-3</v>
      </c>
    </row>
    <row r="5173" spans="2:5" x14ac:dyDescent="0.35">
      <c r="B5173" s="45" t="s">
        <v>961</v>
      </c>
      <c r="C5173" s="146">
        <v>74.888198852539063</v>
      </c>
      <c r="D5173" s="112">
        <f t="shared" si="83"/>
        <v>-0.15508063094454375</v>
      </c>
      <c r="E5173" s="112">
        <v>-5.6622798922408247E-3</v>
      </c>
    </row>
    <row r="5174" spans="2:5" x14ac:dyDescent="0.35">
      <c r="B5174" s="45" t="s">
        <v>1026</v>
      </c>
      <c r="C5174" s="146">
        <v>88.633544921875</v>
      </c>
      <c r="D5174" s="112">
        <f t="shared" si="83"/>
        <v>-0.61008003622711471</v>
      </c>
      <c r="E5174" s="112">
        <v>-5.6658181534022167E-3</v>
      </c>
    </row>
    <row r="5175" spans="2:5" x14ac:dyDescent="0.35">
      <c r="B5175" s="45" t="s">
        <v>4281</v>
      </c>
      <c r="C5175" s="146">
        <v>227.31214904785159</v>
      </c>
      <c r="D5175" s="112">
        <f t="shared" si="83"/>
        <v>0.4283050661389553</v>
      </c>
      <c r="E5175" s="112">
        <v>-5.6685811346585636E-3</v>
      </c>
    </row>
    <row r="5176" spans="2:5" x14ac:dyDescent="0.35">
      <c r="B5176" s="45" t="s">
        <v>3240</v>
      </c>
      <c r="C5176" s="146">
        <v>159.14817810058591</v>
      </c>
      <c r="D5176" s="112">
        <f t="shared" si="83"/>
        <v>0.27636863395703826</v>
      </c>
      <c r="E5176" s="112">
        <v>-5.6843179614479303E-3</v>
      </c>
    </row>
    <row r="5177" spans="2:5" x14ac:dyDescent="0.35">
      <c r="B5177" s="45" t="s">
        <v>1918</v>
      </c>
      <c r="C5177" s="146">
        <v>124.68825531005859</v>
      </c>
      <c r="D5177" s="112">
        <f t="shared" si="83"/>
        <v>0.1426500011641047</v>
      </c>
      <c r="E5177" s="112">
        <v>-5.6906886581379748E-3</v>
      </c>
    </row>
    <row r="5178" spans="2:5" x14ac:dyDescent="0.35">
      <c r="B5178" s="45" t="s">
        <v>2956</v>
      </c>
      <c r="C5178" s="146">
        <v>109.1220016479492</v>
      </c>
      <c r="D5178" s="112">
        <f t="shared" si="83"/>
        <v>-0.93186730167583454</v>
      </c>
      <c r="E5178" s="112">
        <v>-5.7036948363722671E-3</v>
      </c>
    </row>
    <row r="5179" spans="2:5" x14ac:dyDescent="0.35">
      <c r="B5179" s="45" t="s">
        <v>6266</v>
      </c>
      <c r="C5179" s="146">
        <v>1601.60986328125</v>
      </c>
      <c r="D5179" s="112">
        <f t="shared" si="83"/>
        <v>-2.1670987243473987E-2</v>
      </c>
      <c r="E5179" s="112">
        <v>-5.7070876968451376E-3</v>
      </c>
    </row>
    <row r="5180" spans="2:5" x14ac:dyDescent="0.35">
      <c r="B5180" s="45" t="s">
        <v>6229</v>
      </c>
      <c r="C5180" s="146">
        <v>1637.087158203125</v>
      </c>
      <c r="D5180" s="112">
        <f t="shared" si="83"/>
        <v>1.243723863897777</v>
      </c>
      <c r="E5180" s="112">
        <v>-5.718943345554426E-3</v>
      </c>
    </row>
    <row r="5181" spans="2:5" x14ac:dyDescent="0.35">
      <c r="B5181" s="45" t="s">
        <v>5775</v>
      </c>
      <c r="C5181" s="146">
        <v>729.6295166015625</v>
      </c>
      <c r="D5181" s="112">
        <f t="shared" si="83"/>
        <v>2.999713260617408</v>
      </c>
      <c r="E5181" s="112">
        <v>-5.7323479804121556E-3</v>
      </c>
    </row>
    <row r="5182" spans="2:5" x14ac:dyDescent="0.35">
      <c r="B5182" s="45" t="s">
        <v>3699</v>
      </c>
      <c r="C5182" s="146">
        <v>182.42045593261719</v>
      </c>
      <c r="D5182" s="112">
        <f t="shared" si="83"/>
        <v>-0.92469814398427519</v>
      </c>
      <c r="E5182" s="112">
        <v>-5.7324355536584604E-3</v>
      </c>
    </row>
    <row r="5183" spans="2:5" x14ac:dyDescent="0.35">
      <c r="B5183" s="45" t="s">
        <v>7594</v>
      </c>
      <c r="C5183" s="146">
        <v>2422.522705078125</v>
      </c>
      <c r="D5183" s="112">
        <f t="shared" si="83"/>
        <v>2.5054286497295282</v>
      </c>
      <c r="E5183" s="112">
        <v>-5.7363294485586582E-3</v>
      </c>
    </row>
    <row r="5184" spans="2:5" x14ac:dyDescent="0.35">
      <c r="B5184" s="45" t="s">
        <v>5734</v>
      </c>
      <c r="C5184" s="146">
        <v>691.07745361328125</v>
      </c>
      <c r="D5184" s="112">
        <f t="shared" si="83"/>
        <v>3.9335886123148716</v>
      </c>
      <c r="E5184" s="112">
        <v>-5.7398249276561647E-3</v>
      </c>
    </row>
    <row r="5185" spans="2:5" x14ac:dyDescent="0.35">
      <c r="B5185" s="45" t="s">
        <v>3302</v>
      </c>
      <c r="C5185" s="146">
        <v>140.0760192871094</v>
      </c>
      <c r="D5185" s="112">
        <f t="shared" si="83"/>
        <v>-0.90595137070528686</v>
      </c>
      <c r="E5185" s="112">
        <v>-5.7402657548092043E-3</v>
      </c>
    </row>
    <row r="5186" spans="2:5" x14ac:dyDescent="0.35">
      <c r="B5186" s="45" t="s">
        <v>6118</v>
      </c>
      <c r="C5186" s="146">
        <v>1489.39990234375</v>
      </c>
      <c r="D5186" s="112">
        <f t="shared" si="83"/>
        <v>6.7987008571920056</v>
      </c>
      <c r="E5186" s="112">
        <v>-5.7464005341729034E-3</v>
      </c>
    </row>
    <row r="5187" spans="2:5" x14ac:dyDescent="0.35">
      <c r="B5187" s="45" t="s">
        <v>3885</v>
      </c>
      <c r="C5187" s="146">
        <v>190.98051452636719</v>
      </c>
      <c r="D5187" s="112">
        <f t="shared" si="83"/>
        <v>0.46988417178859393</v>
      </c>
      <c r="E5187" s="112">
        <v>-5.7527030388090988E-3</v>
      </c>
    </row>
    <row r="5188" spans="2:5" x14ac:dyDescent="0.35">
      <c r="B5188" s="45" t="s">
        <v>3365</v>
      </c>
      <c r="C5188" s="146">
        <v>129.928955078125</v>
      </c>
      <c r="D5188" s="112">
        <f t="shared" si="83"/>
        <v>-0.43607084678607988</v>
      </c>
      <c r="E5188" s="112">
        <v>-5.756205803564853E-3</v>
      </c>
    </row>
    <row r="5189" spans="2:5" x14ac:dyDescent="0.35">
      <c r="B5189" s="45" t="s">
        <v>4363</v>
      </c>
      <c r="C5189" s="146">
        <v>230.39942932128909</v>
      </c>
      <c r="D5189" s="112">
        <f t="shared" si="83"/>
        <v>0.38391098877672025</v>
      </c>
      <c r="E5189" s="112">
        <v>-5.7564819107017466E-3</v>
      </c>
    </row>
    <row r="5190" spans="2:5" x14ac:dyDescent="0.35">
      <c r="B5190" s="45" t="s">
        <v>3637</v>
      </c>
      <c r="C5190" s="146">
        <v>166.4842834472656</v>
      </c>
      <c r="D5190" s="112">
        <f t="shared" si="83"/>
        <v>0.85154028397816484</v>
      </c>
      <c r="E5190" s="112">
        <v>-5.7604710218194157E-3</v>
      </c>
    </row>
    <row r="5191" spans="2:5" x14ac:dyDescent="0.35">
      <c r="B5191" s="45" t="s">
        <v>1176</v>
      </c>
      <c r="C5191" s="146">
        <v>89.916641235351563</v>
      </c>
      <c r="D5191" s="112">
        <f t="shared" si="83"/>
        <v>-0.29673999262103967</v>
      </c>
      <c r="E5191" s="112">
        <v>-5.7687168211470012E-3</v>
      </c>
    </row>
    <row r="5192" spans="2:5" x14ac:dyDescent="0.35">
      <c r="B5192" s="45" t="s">
        <v>1943</v>
      </c>
      <c r="C5192" s="146">
        <v>127.8568954467773</v>
      </c>
      <c r="D5192" s="112">
        <f t="shared" si="83"/>
        <v>-0.78389078218200847</v>
      </c>
      <c r="E5192" s="112">
        <v>-5.7706792610800074E-3</v>
      </c>
    </row>
    <row r="5193" spans="2:5" x14ac:dyDescent="0.35">
      <c r="B5193" s="45" t="s">
        <v>5160</v>
      </c>
      <c r="C5193" s="146">
        <v>591.63092041015625</v>
      </c>
      <c r="D5193" s="112">
        <f t="shared" ref="D5193:D5256" si="84">(C5193-C5194)/C5194</f>
        <v>-0.1750326832652235</v>
      </c>
      <c r="E5193" s="112">
        <v>-5.7746071343989036E-3</v>
      </c>
    </row>
    <row r="5194" spans="2:5" x14ac:dyDescent="0.35">
      <c r="B5194" s="45" t="s">
        <v>5499</v>
      </c>
      <c r="C5194" s="146">
        <v>717.15679931640625</v>
      </c>
      <c r="D5194" s="112">
        <f t="shared" si="84"/>
        <v>-0.66381173085887446</v>
      </c>
      <c r="E5194" s="112">
        <v>-5.7786344609453734E-3</v>
      </c>
    </row>
    <row r="5195" spans="2:5" x14ac:dyDescent="0.35">
      <c r="B5195" s="45" t="s">
        <v>8031</v>
      </c>
      <c r="C5195" s="146">
        <v>2133.199951171875</v>
      </c>
      <c r="D5195" s="112">
        <f t="shared" si="84"/>
        <v>16.378811747387935</v>
      </c>
      <c r="E5195" s="112">
        <v>-5.7793372110302946E-3</v>
      </c>
    </row>
    <row r="5196" spans="2:5" x14ac:dyDescent="0.35">
      <c r="B5196" s="45" t="s">
        <v>1995</v>
      </c>
      <c r="C5196" s="146">
        <v>122.74716949462891</v>
      </c>
      <c r="D5196" s="112">
        <f t="shared" si="84"/>
        <v>0.31544982896153267</v>
      </c>
      <c r="E5196" s="112">
        <v>-5.7800364114976611E-3</v>
      </c>
    </row>
    <row r="5197" spans="2:5" x14ac:dyDescent="0.35">
      <c r="B5197" s="45" t="s">
        <v>1225</v>
      </c>
      <c r="C5197" s="146">
        <v>93.311935424804688</v>
      </c>
      <c r="D5197" s="112">
        <f t="shared" si="84"/>
        <v>-0.94294052317327481</v>
      </c>
      <c r="E5197" s="112">
        <v>-5.7917394573214348E-3</v>
      </c>
    </row>
    <row r="5198" spans="2:5" x14ac:dyDescent="0.35">
      <c r="B5198" s="45" t="s">
        <v>6402</v>
      </c>
      <c r="C5198" s="146">
        <v>1635.345092773438</v>
      </c>
      <c r="D5198" s="112">
        <f t="shared" si="84"/>
        <v>6.2448098902089778E-2</v>
      </c>
      <c r="E5198" s="112">
        <v>-5.7930328798030265E-3</v>
      </c>
    </row>
    <row r="5199" spans="2:5" x14ac:dyDescent="0.35">
      <c r="B5199" s="45" t="s">
        <v>6279</v>
      </c>
      <c r="C5199" s="146">
        <v>1539.223510742188</v>
      </c>
      <c r="D5199" s="112">
        <f t="shared" si="84"/>
        <v>6.0030933156348985</v>
      </c>
      <c r="E5199" s="112">
        <v>-5.7937521682906203E-3</v>
      </c>
    </row>
    <row r="5200" spans="2:5" x14ac:dyDescent="0.35">
      <c r="B5200" s="45" t="s">
        <v>4223</v>
      </c>
      <c r="C5200" s="146">
        <v>219.79194641113281</v>
      </c>
      <c r="D5200" s="112">
        <f t="shared" si="84"/>
        <v>4.0582948696844987</v>
      </c>
      <c r="E5200" s="112">
        <v>-5.8023166335491282E-3</v>
      </c>
    </row>
    <row r="5201" spans="2:5" x14ac:dyDescent="0.35">
      <c r="B5201" s="45" t="s">
        <v>698</v>
      </c>
      <c r="C5201" s="146">
        <v>43.451786041259773</v>
      </c>
      <c r="D5201" s="112">
        <f t="shared" si="84"/>
        <v>-0.98140748772981112</v>
      </c>
      <c r="E5201" s="112">
        <v>-5.8049426501375293E-3</v>
      </c>
    </row>
    <row r="5202" spans="2:5" x14ac:dyDescent="0.35">
      <c r="B5202" s="45" t="s">
        <v>7815</v>
      </c>
      <c r="C5202" s="146">
        <v>2337.058349609375</v>
      </c>
      <c r="D5202" s="112">
        <f t="shared" si="84"/>
        <v>-5.0459618804698486E-2</v>
      </c>
      <c r="E5202" s="112">
        <v>-5.8058929886535722E-3</v>
      </c>
    </row>
    <row r="5203" spans="2:5" x14ac:dyDescent="0.35">
      <c r="B5203" s="45" t="s">
        <v>7872</v>
      </c>
      <c r="C5203" s="146">
        <v>2461.252197265625</v>
      </c>
      <c r="D5203" s="112">
        <f t="shared" si="84"/>
        <v>1.4270000572466111E-2</v>
      </c>
      <c r="E5203" s="112">
        <v>-5.8114135218789182E-3</v>
      </c>
    </row>
    <row r="5204" spans="2:5" x14ac:dyDescent="0.35">
      <c r="B5204" s="45" t="s">
        <v>7926</v>
      </c>
      <c r="C5204" s="146">
        <v>2426.624267578125</v>
      </c>
      <c r="D5204" s="112">
        <f t="shared" si="84"/>
        <v>-9.209574871693554E-3</v>
      </c>
      <c r="E5204" s="112">
        <v>-5.8130131434951833E-3</v>
      </c>
    </row>
    <row r="5205" spans="2:5" x14ac:dyDescent="0.35">
      <c r="B5205" s="45" t="s">
        <v>7484</v>
      </c>
      <c r="C5205" s="146">
        <v>2449.18017578125</v>
      </c>
      <c r="D5205" s="112">
        <f t="shared" si="84"/>
        <v>11.267600732649727</v>
      </c>
      <c r="E5205" s="112">
        <v>-5.8136832596584614E-3</v>
      </c>
    </row>
    <row r="5206" spans="2:5" x14ac:dyDescent="0.35">
      <c r="B5206" s="45" t="s">
        <v>4151</v>
      </c>
      <c r="C5206" s="146">
        <v>199.64622497558591</v>
      </c>
      <c r="D5206" s="112">
        <f t="shared" si="84"/>
        <v>-0.91230411883301077</v>
      </c>
      <c r="E5206" s="112">
        <v>-5.8239471540264248E-3</v>
      </c>
    </row>
    <row r="5207" spans="2:5" x14ac:dyDescent="0.35">
      <c r="B5207" s="45" t="s">
        <v>7795</v>
      </c>
      <c r="C5207" s="146">
        <v>2276.57470703125</v>
      </c>
      <c r="D5207" s="112">
        <f t="shared" si="84"/>
        <v>2.9394830744727423</v>
      </c>
      <c r="E5207" s="112">
        <v>-5.8314123092951409E-3</v>
      </c>
    </row>
    <row r="5208" spans="2:5" x14ac:dyDescent="0.35">
      <c r="B5208" s="45" t="s">
        <v>5157</v>
      </c>
      <c r="C5208" s="146">
        <v>577.88665771484375</v>
      </c>
      <c r="D5208" s="112">
        <f t="shared" si="84"/>
        <v>-0.75928901685549799</v>
      </c>
      <c r="E5208" s="112">
        <v>-5.8397404121145633E-3</v>
      </c>
    </row>
    <row r="5209" spans="2:5" x14ac:dyDescent="0.35">
      <c r="B5209" s="45" t="s">
        <v>7112</v>
      </c>
      <c r="C5209" s="146">
        <v>2400.7490234375</v>
      </c>
      <c r="D5209" s="112">
        <f t="shared" si="84"/>
        <v>6.4098643787328253</v>
      </c>
      <c r="E5209" s="112">
        <v>-5.8400201471343364E-3</v>
      </c>
    </row>
    <row r="5210" spans="2:5" x14ac:dyDescent="0.35">
      <c r="B5210" s="45" t="s">
        <v>4509</v>
      </c>
      <c r="C5210" s="146">
        <v>323.99365234375</v>
      </c>
      <c r="D5210" s="112">
        <f t="shared" si="84"/>
        <v>-0.86923208964298226</v>
      </c>
      <c r="E5210" s="112">
        <v>-5.8446270305783131E-3</v>
      </c>
    </row>
    <row r="5211" spans="2:5" x14ac:dyDescent="0.35">
      <c r="B5211" s="45" t="s">
        <v>7921</v>
      </c>
      <c r="C5211" s="146">
        <v>2477.62353515625</v>
      </c>
      <c r="D5211" s="112">
        <f t="shared" si="84"/>
        <v>26.738641980718331</v>
      </c>
      <c r="E5211" s="112">
        <v>-5.8523208119209795E-3</v>
      </c>
    </row>
    <row r="5212" spans="2:5" x14ac:dyDescent="0.35">
      <c r="B5212" s="45" t="s">
        <v>2322</v>
      </c>
      <c r="C5212" s="146">
        <v>89.320289611816406</v>
      </c>
      <c r="D5212" s="112">
        <f t="shared" si="84"/>
        <v>-0.96077226027048424</v>
      </c>
      <c r="E5212" s="112">
        <v>-5.8671166934983901E-3</v>
      </c>
    </row>
    <row r="5213" spans="2:5" x14ac:dyDescent="0.35">
      <c r="B5213" s="45" t="s">
        <v>7828</v>
      </c>
      <c r="C5213" s="146">
        <v>2276.967529296875</v>
      </c>
      <c r="D5213" s="112">
        <f t="shared" si="84"/>
        <v>5.9239760568130091</v>
      </c>
      <c r="E5213" s="112">
        <v>-5.8730123368647656E-3</v>
      </c>
    </row>
    <row r="5214" spans="2:5" x14ac:dyDescent="0.35">
      <c r="B5214" s="45" t="s">
        <v>4587</v>
      </c>
      <c r="C5214" s="146">
        <v>328.85260009765619</v>
      </c>
      <c r="D5214" s="112">
        <f t="shared" si="84"/>
        <v>-0.86397436480045242</v>
      </c>
      <c r="E5214" s="112">
        <v>-5.8754397907881291E-3</v>
      </c>
    </row>
    <row r="5215" spans="2:5" x14ac:dyDescent="0.35">
      <c r="B5215" s="45" t="s">
        <v>7151</v>
      </c>
      <c r="C5215" s="146">
        <v>2417.578125</v>
      </c>
      <c r="D5215" s="112">
        <f t="shared" si="84"/>
        <v>3.0201870030030422</v>
      </c>
      <c r="E5215" s="112">
        <v>-5.8764563768361104E-3</v>
      </c>
    </row>
    <row r="5216" spans="2:5" x14ac:dyDescent="0.35">
      <c r="B5216" s="45" t="s">
        <v>5201</v>
      </c>
      <c r="C5216" s="146">
        <v>601.359619140625</v>
      </c>
      <c r="D5216" s="112">
        <f t="shared" si="84"/>
        <v>3.0643125494365657</v>
      </c>
      <c r="E5216" s="112">
        <v>-5.8857775342775354E-3</v>
      </c>
    </row>
    <row r="5217" spans="2:5" x14ac:dyDescent="0.35">
      <c r="B5217" s="45" t="s">
        <v>3277</v>
      </c>
      <c r="C5217" s="146">
        <v>147.9609680175781</v>
      </c>
      <c r="D5217" s="112">
        <f t="shared" si="84"/>
        <v>-0.90457568523309473</v>
      </c>
      <c r="E5217" s="112">
        <v>-5.8861914142497515E-3</v>
      </c>
    </row>
    <row r="5218" spans="2:5" x14ac:dyDescent="0.35">
      <c r="B5218" s="45" t="s">
        <v>6286</v>
      </c>
      <c r="C5218" s="146">
        <v>1550.558349609375</v>
      </c>
      <c r="D5218" s="112">
        <f t="shared" si="84"/>
        <v>11.390093864502644</v>
      </c>
      <c r="E5218" s="112">
        <v>-5.8938837954238482E-3</v>
      </c>
    </row>
    <row r="5219" spans="2:5" x14ac:dyDescent="0.35">
      <c r="B5219" s="45" t="s">
        <v>2022</v>
      </c>
      <c r="C5219" s="146">
        <v>125.14500427246089</v>
      </c>
      <c r="D5219" s="112">
        <f t="shared" si="84"/>
        <v>-0.94725406763824882</v>
      </c>
      <c r="E5219" s="112">
        <v>-5.8958963751552934E-3</v>
      </c>
    </row>
    <row r="5220" spans="2:5" x14ac:dyDescent="0.35">
      <c r="B5220" s="45" t="s">
        <v>7972</v>
      </c>
      <c r="C5220" s="146">
        <v>2372.60009765625</v>
      </c>
      <c r="D5220" s="112">
        <f t="shared" si="84"/>
        <v>30.50250383877373</v>
      </c>
      <c r="E5220" s="112">
        <v>-5.9076774643171803E-3</v>
      </c>
    </row>
    <row r="5221" spans="2:5" x14ac:dyDescent="0.35">
      <c r="B5221" s="45" t="s">
        <v>960</v>
      </c>
      <c r="C5221" s="146">
        <v>75.314651489257813</v>
      </c>
      <c r="D5221" s="112">
        <f t="shared" si="84"/>
        <v>-0.37389759772057973</v>
      </c>
      <c r="E5221" s="112">
        <v>-5.9130780844724581E-3</v>
      </c>
    </row>
    <row r="5222" spans="2:5" x14ac:dyDescent="0.35">
      <c r="B5222" s="45" t="s">
        <v>1272</v>
      </c>
      <c r="C5222" s="146">
        <v>120.2912673950195</v>
      </c>
      <c r="D5222" s="112">
        <f t="shared" si="84"/>
        <v>-0.38775981484790756</v>
      </c>
      <c r="E5222" s="112">
        <v>-5.9144583466579706E-3</v>
      </c>
    </row>
    <row r="5223" spans="2:5" x14ac:dyDescent="0.35">
      <c r="B5223" s="45" t="s">
        <v>4157</v>
      </c>
      <c r="C5223" s="146">
        <v>196.47724914550781</v>
      </c>
      <c r="D5223" s="112">
        <f t="shared" si="84"/>
        <v>4.8619733547969366</v>
      </c>
      <c r="E5223" s="112">
        <v>-5.9172488429109632E-3</v>
      </c>
    </row>
    <row r="5224" spans="2:5" x14ac:dyDescent="0.35">
      <c r="B5224" s="45" t="s">
        <v>435</v>
      </c>
      <c r="C5224" s="146">
        <v>33.517253875732422</v>
      </c>
      <c r="D5224" s="112">
        <f t="shared" si="84"/>
        <v>-0.88827952533719279</v>
      </c>
      <c r="E5224" s="112">
        <v>-5.9234935261433383E-3</v>
      </c>
    </row>
    <row r="5225" spans="2:5" x14ac:dyDescent="0.35">
      <c r="B5225" s="45" t="s">
        <v>4550</v>
      </c>
      <c r="C5225" s="146">
        <v>300.00994873046881</v>
      </c>
      <c r="D5225" s="112">
        <f t="shared" si="84"/>
        <v>1.18920481059488</v>
      </c>
      <c r="E5225" s="112">
        <v>-5.9248771325910443E-3</v>
      </c>
    </row>
    <row r="5226" spans="2:5" x14ac:dyDescent="0.35">
      <c r="B5226" s="45" t="s">
        <v>1554</v>
      </c>
      <c r="C5226" s="146">
        <v>137.04060363769531</v>
      </c>
      <c r="D5226" s="112">
        <f t="shared" si="84"/>
        <v>0.24012172702249901</v>
      </c>
      <c r="E5226" s="112">
        <v>-5.9249843629333677E-3</v>
      </c>
    </row>
    <row r="5227" spans="2:5" x14ac:dyDescent="0.35">
      <c r="B5227" s="45" t="s">
        <v>2942</v>
      </c>
      <c r="C5227" s="146">
        <v>110.5057678222656</v>
      </c>
      <c r="D5227" s="112">
        <f t="shared" si="84"/>
        <v>-0.9492207711127435</v>
      </c>
      <c r="E5227" s="112">
        <v>-5.9276973287687188E-3</v>
      </c>
    </row>
    <row r="5228" spans="2:5" x14ac:dyDescent="0.35">
      <c r="B5228" s="45" t="s">
        <v>6952</v>
      </c>
      <c r="C5228" s="146">
        <v>2176.2001953125</v>
      </c>
      <c r="D5228" s="112">
        <f t="shared" si="84"/>
        <v>13.754243050752951</v>
      </c>
      <c r="E5228" s="112">
        <v>-5.9384634669073129E-3</v>
      </c>
    </row>
    <row r="5229" spans="2:5" x14ac:dyDescent="0.35">
      <c r="B5229" s="45" t="s">
        <v>3506</v>
      </c>
      <c r="C5229" s="146">
        <v>147.49656677246091</v>
      </c>
      <c r="D5229" s="112">
        <f t="shared" si="84"/>
        <v>0.43409188269962218</v>
      </c>
      <c r="E5229" s="112">
        <v>-5.9392710206584614E-3</v>
      </c>
    </row>
    <row r="5230" spans="2:5" x14ac:dyDescent="0.35">
      <c r="B5230" s="45" t="s">
        <v>2209</v>
      </c>
      <c r="C5230" s="146">
        <v>102.8501510620117</v>
      </c>
      <c r="D5230" s="112">
        <f t="shared" si="84"/>
        <v>-0.94478451848871758</v>
      </c>
      <c r="E5230" s="112">
        <v>-5.9441564453662785E-3</v>
      </c>
    </row>
    <row r="5231" spans="2:5" x14ac:dyDescent="0.35">
      <c r="B5231" s="45" t="s">
        <v>6497</v>
      </c>
      <c r="C5231" s="146">
        <v>1862.704956054688</v>
      </c>
      <c r="D5231" s="112">
        <f t="shared" si="84"/>
        <v>3.4904071131880317</v>
      </c>
      <c r="E5231" s="112">
        <v>-5.9555586419143052E-3</v>
      </c>
    </row>
    <row r="5232" spans="2:5" x14ac:dyDescent="0.35">
      <c r="B5232" s="45" t="s">
        <v>4747</v>
      </c>
      <c r="C5232" s="146">
        <v>414.8187255859375</v>
      </c>
      <c r="D5232" s="112">
        <f t="shared" si="84"/>
        <v>3.610801502257567</v>
      </c>
      <c r="E5232" s="112">
        <v>-5.9642379736582476E-3</v>
      </c>
    </row>
    <row r="5233" spans="2:5" x14ac:dyDescent="0.35">
      <c r="B5233" s="45" t="s">
        <v>1110</v>
      </c>
      <c r="C5233" s="146">
        <v>89.966728210449219</v>
      </c>
      <c r="D5233" s="112">
        <f t="shared" si="84"/>
        <v>1.109407977334826</v>
      </c>
      <c r="E5233" s="112">
        <v>-5.969601454479734E-3</v>
      </c>
    </row>
    <row r="5234" spans="2:5" x14ac:dyDescent="0.35">
      <c r="B5234" s="45" t="s">
        <v>652</v>
      </c>
      <c r="C5234" s="146">
        <v>42.650226593017578</v>
      </c>
      <c r="D5234" s="112">
        <f t="shared" si="84"/>
        <v>-0.75349538029592988</v>
      </c>
      <c r="E5234" s="112">
        <v>-5.9755264003914753E-3</v>
      </c>
    </row>
    <row r="5235" spans="2:5" x14ac:dyDescent="0.35">
      <c r="B5235" s="45" t="s">
        <v>4097</v>
      </c>
      <c r="C5235" s="146">
        <v>173.0199890136719</v>
      </c>
      <c r="D5235" s="112">
        <f t="shared" si="84"/>
        <v>0.98793898893856558</v>
      </c>
      <c r="E5235" s="112">
        <v>-5.9892039866542542E-3</v>
      </c>
    </row>
    <row r="5236" spans="2:5" x14ac:dyDescent="0.35">
      <c r="B5236" s="45" t="s">
        <v>1184</v>
      </c>
      <c r="C5236" s="146">
        <v>87.034858703613281</v>
      </c>
      <c r="D5236" s="112">
        <f t="shared" si="84"/>
        <v>-0.92163880361473516</v>
      </c>
      <c r="E5236" s="112">
        <v>-5.9898527226238908E-3</v>
      </c>
    </row>
    <row r="5237" spans="2:5" x14ac:dyDescent="0.35">
      <c r="B5237" s="45" t="s">
        <v>5972</v>
      </c>
      <c r="C5237" s="146">
        <v>1110.688232421875</v>
      </c>
      <c r="D5237" s="112">
        <f t="shared" si="84"/>
        <v>-0.41661401049712377</v>
      </c>
      <c r="E5237" s="112">
        <v>-5.9909781914144018E-3</v>
      </c>
    </row>
    <row r="5238" spans="2:5" x14ac:dyDescent="0.35">
      <c r="B5238" s="45" t="s">
        <v>6587</v>
      </c>
      <c r="C5238" s="146">
        <v>1903.865112304688</v>
      </c>
      <c r="D5238" s="112">
        <f t="shared" si="84"/>
        <v>25.278866631149864</v>
      </c>
      <c r="E5238" s="112">
        <v>-5.9918505988151719E-3</v>
      </c>
    </row>
    <row r="5239" spans="2:5" x14ac:dyDescent="0.35">
      <c r="B5239" s="45" t="s">
        <v>2677</v>
      </c>
      <c r="C5239" s="146">
        <v>72.448524475097656</v>
      </c>
      <c r="D5239" s="112">
        <f t="shared" si="84"/>
        <v>-0.40323713353669172</v>
      </c>
      <c r="E5239" s="112">
        <v>-5.9933662220386427E-3</v>
      </c>
    </row>
    <row r="5240" spans="2:5" x14ac:dyDescent="0.35">
      <c r="B5240" s="45" t="s">
        <v>2511</v>
      </c>
      <c r="C5240" s="146">
        <v>121.4025344848633</v>
      </c>
      <c r="D5240" s="112">
        <f t="shared" si="84"/>
        <v>0.43668369593049244</v>
      </c>
      <c r="E5240" s="112">
        <v>-6.0014812086639233E-3</v>
      </c>
    </row>
    <row r="5241" spans="2:5" x14ac:dyDescent="0.35">
      <c r="B5241" s="45" t="s">
        <v>2865</v>
      </c>
      <c r="C5241" s="146">
        <v>84.501922607421875</v>
      </c>
      <c r="D5241" s="112">
        <f t="shared" si="84"/>
        <v>-0.41666846612397845</v>
      </c>
      <c r="E5241" s="112">
        <v>-6.0036438098265482E-3</v>
      </c>
    </row>
    <row r="5242" spans="2:5" x14ac:dyDescent="0.35">
      <c r="B5242" s="45" t="s">
        <v>3298</v>
      </c>
      <c r="C5242" s="146">
        <v>144.86088562011719</v>
      </c>
      <c r="D5242" s="112">
        <f t="shared" si="84"/>
        <v>0.52592677125772469</v>
      </c>
      <c r="E5242" s="112">
        <v>-6.011921445482662E-3</v>
      </c>
    </row>
    <row r="5243" spans="2:5" x14ac:dyDescent="0.35">
      <c r="B5243" s="45" t="s">
        <v>2772</v>
      </c>
      <c r="C5243" s="146">
        <v>94.933052062988281</v>
      </c>
      <c r="D5243" s="112">
        <f t="shared" si="84"/>
        <v>-0.85935971309214865</v>
      </c>
      <c r="E5243" s="112">
        <v>-6.0119864278967037E-3</v>
      </c>
    </row>
    <row r="5244" spans="2:5" x14ac:dyDescent="0.35">
      <c r="B5244" s="45" t="s">
        <v>5466</v>
      </c>
      <c r="C5244" s="146">
        <v>675.006103515625</v>
      </c>
      <c r="D5244" s="112">
        <f t="shared" si="84"/>
        <v>-0.72229152818030473</v>
      </c>
      <c r="E5244" s="112">
        <v>-6.0127452331204933E-3</v>
      </c>
    </row>
    <row r="5245" spans="2:5" x14ac:dyDescent="0.35">
      <c r="B5245" s="45" t="s">
        <v>7224</v>
      </c>
      <c r="C5245" s="146">
        <v>2430.62841796875</v>
      </c>
      <c r="D5245" s="112">
        <f t="shared" si="84"/>
        <v>13.746382132561635</v>
      </c>
      <c r="E5245" s="112">
        <v>-6.0187862808213826E-3</v>
      </c>
    </row>
    <row r="5246" spans="2:5" x14ac:dyDescent="0.35">
      <c r="B5246" s="45" t="s">
        <v>4081</v>
      </c>
      <c r="C5246" s="146">
        <v>164.82879638671881</v>
      </c>
      <c r="D5246" s="112">
        <f t="shared" si="84"/>
        <v>-0.75139146140731372</v>
      </c>
      <c r="E5246" s="112">
        <v>-6.0619600368121435E-3</v>
      </c>
    </row>
    <row r="5247" spans="2:5" x14ac:dyDescent="0.35">
      <c r="B5247" s="45" t="s">
        <v>5430</v>
      </c>
      <c r="C5247" s="146">
        <v>663.00537109375</v>
      </c>
      <c r="D5247" s="112">
        <f t="shared" si="84"/>
        <v>1.17112390101478</v>
      </c>
      <c r="E5247" s="112">
        <v>-6.0706233108055556E-3</v>
      </c>
    </row>
    <row r="5248" spans="2:5" x14ac:dyDescent="0.35">
      <c r="B5248" s="45" t="s">
        <v>4502</v>
      </c>
      <c r="C5248" s="146">
        <v>305.374267578125</v>
      </c>
      <c r="D5248" s="112">
        <f t="shared" si="84"/>
        <v>-0.87384175009972631</v>
      </c>
      <c r="E5248" s="112">
        <v>-6.0727228878418747E-3</v>
      </c>
    </row>
    <row r="5249" spans="2:5" x14ac:dyDescent="0.35">
      <c r="B5249" s="45" t="s">
        <v>7376</v>
      </c>
      <c r="C5249" s="146">
        <v>2420.565185546875</v>
      </c>
      <c r="D5249" s="112">
        <f t="shared" si="84"/>
        <v>6.9498280430585435</v>
      </c>
      <c r="E5249" s="112">
        <v>-6.0732513387929303E-3</v>
      </c>
    </row>
    <row r="5250" spans="2:5" x14ac:dyDescent="0.35">
      <c r="B5250" s="45" t="s">
        <v>4522</v>
      </c>
      <c r="C5250" s="146">
        <v>304.48019409179688</v>
      </c>
      <c r="D5250" s="112">
        <f t="shared" si="84"/>
        <v>-0.85968908804552768</v>
      </c>
      <c r="E5250" s="112">
        <v>-6.0904461841070415E-3</v>
      </c>
    </row>
    <row r="5251" spans="2:5" x14ac:dyDescent="0.35">
      <c r="B5251" s="45" t="s">
        <v>6821</v>
      </c>
      <c r="C5251" s="146">
        <v>2170.039306640625</v>
      </c>
      <c r="D5251" s="112">
        <f t="shared" si="84"/>
        <v>15.883782471130672</v>
      </c>
      <c r="E5251" s="112">
        <v>-6.106834378925864E-3</v>
      </c>
    </row>
    <row r="5252" spans="2:5" x14ac:dyDescent="0.35">
      <c r="B5252" s="45" t="s">
        <v>3035</v>
      </c>
      <c r="C5252" s="146">
        <v>128.52803039550781</v>
      </c>
      <c r="D5252" s="112">
        <f t="shared" si="84"/>
        <v>-0.93986695334096271</v>
      </c>
      <c r="E5252" s="112">
        <v>-6.1151341014475747E-3</v>
      </c>
    </row>
    <row r="5253" spans="2:5" x14ac:dyDescent="0.35">
      <c r="B5253" s="45" t="s">
        <v>7760</v>
      </c>
      <c r="C5253" s="146">
        <v>2137.394287109375</v>
      </c>
      <c r="D5253" s="112">
        <f t="shared" si="84"/>
        <v>9.5700845516079944</v>
      </c>
      <c r="E5253" s="112">
        <v>-6.1178452061420941E-3</v>
      </c>
    </row>
    <row r="5254" spans="2:5" x14ac:dyDescent="0.35">
      <c r="B5254" s="45" t="s">
        <v>4178</v>
      </c>
      <c r="C5254" s="146">
        <v>202.21165466308591</v>
      </c>
      <c r="D5254" s="112">
        <f t="shared" si="84"/>
        <v>1.6604889730025114</v>
      </c>
      <c r="E5254" s="112">
        <v>-6.1185448088556579E-3</v>
      </c>
    </row>
    <row r="5255" spans="2:5" x14ac:dyDescent="0.35">
      <c r="B5255" s="45" t="s">
        <v>2664</v>
      </c>
      <c r="C5255" s="146">
        <v>76.005447387695313</v>
      </c>
      <c r="D5255" s="112">
        <f t="shared" si="84"/>
        <v>-0.56948473877390404</v>
      </c>
      <c r="E5255" s="112">
        <v>-6.1201979501836279E-3</v>
      </c>
    </row>
    <row r="5256" spans="2:5" x14ac:dyDescent="0.35">
      <c r="B5256" s="45" t="s">
        <v>3689</v>
      </c>
      <c r="C5256" s="146">
        <v>176.54530334472659</v>
      </c>
      <c r="D5256" s="112">
        <f t="shared" si="84"/>
        <v>0.68911501442965239</v>
      </c>
      <c r="E5256" s="112">
        <v>-6.1247071114376404E-3</v>
      </c>
    </row>
    <row r="5257" spans="2:5" x14ac:dyDescent="0.35">
      <c r="B5257" s="45" t="s">
        <v>2171</v>
      </c>
      <c r="C5257" s="146">
        <v>104.5194091796875</v>
      </c>
      <c r="D5257" s="112">
        <f t="shared" ref="D5257:D5320" si="85">(C5257-C5258)/C5258</f>
        <v>-0.86221850251852405</v>
      </c>
      <c r="E5257" s="112">
        <v>-6.1265163940610635E-3</v>
      </c>
    </row>
    <row r="5258" spans="2:5" x14ac:dyDescent="0.35">
      <c r="B5258" s="45" t="s">
        <v>5392</v>
      </c>
      <c r="C5258" s="146">
        <v>758.588134765625</v>
      </c>
      <c r="D5258" s="112">
        <f t="shared" si="85"/>
        <v>-0.50963557756572475</v>
      </c>
      <c r="E5258" s="112">
        <v>-6.1341412178305436E-3</v>
      </c>
    </row>
    <row r="5259" spans="2:5" x14ac:dyDescent="0.35">
      <c r="B5259" s="45" t="s">
        <v>6212</v>
      </c>
      <c r="C5259" s="146">
        <v>1546.988525390625</v>
      </c>
      <c r="D5259" s="112">
        <f t="shared" si="85"/>
        <v>4.2337633911240697</v>
      </c>
      <c r="E5259" s="112">
        <v>-6.1353619273789928E-3</v>
      </c>
    </row>
    <row r="5260" spans="2:5" x14ac:dyDescent="0.35">
      <c r="B5260" s="45" t="s">
        <v>4557</v>
      </c>
      <c r="C5260" s="146">
        <v>295.57861328125</v>
      </c>
      <c r="D5260" s="112">
        <f t="shared" si="85"/>
        <v>-0.59073260466097788</v>
      </c>
      <c r="E5260" s="112">
        <v>-6.1428056606081406E-3</v>
      </c>
    </row>
    <row r="5261" spans="2:5" x14ac:dyDescent="0.35">
      <c r="B5261" s="45" t="s">
        <v>5718</v>
      </c>
      <c r="C5261" s="146">
        <v>722.21392822265625</v>
      </c>
      <c r="D5261" s="112">
        <f t="shared" si="85"/>
        <v>0.56157484937047086</v>
      </c>
      <c r="E5261" s="112">
        <v>-6.1466823059255745E-3</v>
      </c>
    </row>
    <row r="5262" spans="2:5" x14ac:dyDescent="0.35">
      <c r="B5262" s="45" t="s">
        <v>5000</v>
      </c>
      <c r="C5262" s="146">
        <v>462.49075317382813</v>
      </c>
      <c r="D5262" s="112">
        <f t="shared" si="85"/>
        <v>1.586495126800137</v>
      </c>
      <c r="E5262" s="112">
        <v>-6.1544085204656854E-3</v>
      </c>
    </row>
    <row r="5263" spans="2:5" x14ac:dyDescent="0.35">
      <c r="B5263" s="45" t="s">
        <v>3609</v>
      </c>
      <c r="C5263" s="146">
        <v>178.80982971191409</v>
      </c>
      <c r="D5263" s="112">
        <f t="shared" si="85"/>
        <v>-0.75894236116036662</v>
      </c>
      <c r="E5263" s="112">
        <v>-6.1555948056248016E-3</v>
      </c>
    </row>
    <row r="5264" spans="2:5" x14ac:dyDescent="0.35">
      <c r="B5264" s="45" t="s">
        <v>5767</v>
      </c>
      <c r="C5264" s="146">
        <v>741.7720947265625</v>
      </c>
      <c r="D5264" s="112">
        <f t="shared" si="85"/>
        <v>5.2643872781051932</v>
      </c>
      <c r="E5264" s="112">
        <v>-6.1586432683308386E-3</v>
      </c>
    </row>
    <row r="5265" spans="2:5" x14ac:dyDescent="0.35">
      <c r="B5265" s="45" t="s">
        <v>1815</v>
      </c>
      <c r="C5265" s="146">
        <v>118.4109573364258</v>
      </c>
      <c r="D5265" s="112">
        <f t="shared" si="85"/>
        <v>-0.89174725217393247</v>
      </c>
      <c r="E5265" s="112">
        <v>-6.1598088592646058E-3</v>
      </c>
    </row>
    <row r="5266" spans="2:5" x14ac:dyDescent="0.35">
      <c r="B5266" s="45" t="s">
        <v>5941</v>
      </c>
      <c r="C5266" s="146">
        <v>1093.837890625</v>
      </c>
      <c r="D5266" s="112">
        <f t="shared" si="85"/>
        <v>1.6214938052072112</v>
      </c>
      <c r="E5266" s="112">
        <v>-6.1620763953737128E-3</v>
      </c>
    </row>
    <row r="5267" spans="2:5" x14ac:dyDescent="0.35">
      <c r="B5267" s="45" t="s">
        <v>4686</v>
      </c>
      <c r="C5267" s="146">
        <v>417.25747680664063</v>
      </c>
      <c r="D5267" s="112">
        <f t="shared" si="85"/>
        <v>2.2446401603063362</v>
      </c>
      <c r="E5267" s="112">
        <v>-6.1662976322924522E-3</v>
      </c>
    </row>
    <row r="5268" spans="2:5" x14ac:dyDescent="0.35">
      <c r="B5268" s="45" t="s">
        <v>1942</v>
      </c>
      <c r="C5268" s="146">
        <v>128.5989990234375</v>
      </c>
      <c r="D5268" s="112">
        <f t="shared" si="85"/>
        <v>-0.82886926976924835</v>
      </c>
      <c r="E5268" s="112">
        <v>-6.1775294151081139E-3</v>
      </c>
    </row>
    <row r="5269" spans="2:5" x14ac:dyDescent="0.35">
      <c r="B5269" s="45" t="s">
        <v>5276</v>
      </c>
      <c r="C5269" s="146">
        <v>751.4664306640625</v>
      </c>
      <c r="D5269" s="112">
        <f t="shared" si="85"/>
        <v>3.1873466351822772</v>
      </c>
      <c r="E5269" s="112">
        <v>-6.182529303710123E-3</v>
      </c>
    </row>
    <row r="5270" spans="2:5" x14ac:dyDescent="0.35">
      <c r="B5270" s="45" t="s">
        <v>4049</v>
      </c>
      <c r="C5270" s="146">
        <v>179.46124267578119</v>
      </c>
      <c r="D5270" s="112">
        <f t="shared" si="85"/>
        <v>-0.92489952353240712</v>
      </c>
      <c r="E5270" s="112">
        <v>-6.1857084817994396E-3</v>
      </c>
    </row>
    <row r="5271" spans="2:5" x14ac:dyDescent="0.35">
      <c r="B5271" s="45" t="s">
        <v>7847</v>
      </c>
      <c r="C5271" s="146">
        <v>2389.615234375</v>
      </c>
      <c r="D5271" s="112">
        <f t="shared" si="85"/>
        <v>0.19880154922879942</v>
      </c>
      <c r="E5271" s="112">
        <v>-6.1895714655881761E-3</v>
      </c>
    </row>
    <row r="5272" spans="2:5" x14ac:dyDescent="0.35">
      <c r="B5272" s="45" t="s">
        <v>6765</v>
      </c>
      <c r="C5272" s="146">
        <v>1993.336791992188</v>
      </c>
      <c r="D5272" s="112">
        <f t="shared" si="85"/>
        <v>3.3995206964046853</v>
      </c>
      <c r="E5272" s="112">
        <v>-6.1895974570683526E-3</v>
      </c>
    </row>
    <row r="5273" spans="2:5" x14ac:dyDescent="0.35">
      <c r="B5273" s="45" t="s">
        <v>5089</v>
      </c>
      <c r="C5273" s="146">
        <v>453.0804443359375</v>
      </c>
      <c r="D5273" s="112">
        <f t="shared" si="85"/>
        <v>-0.61842829221233431</v>
      </c>
      <c r="E5273" s="112">
        <v>-6.1924289825945411E-3</v>
      </c>
    </row>
    <row r="5274" spans="2:5" x14ac:dyDescent="0.35">
      <c r="B5274" s="45" t="s">
        <v>5986</v>
      </c>
      <c r="C5274" s="146">
        <v>1187.40576171875</v>
      </c>
      <c r="D5274" s="112">
        <f t="shared" si="85"/>
        <v>24.640426943827375</v>
      </c>
      <c r="E5274" s="112">
        <v>-6.1926833506997401E-3</v>
      </c>
    </row>
    <row r="5275" spans="2:5" x14ac:dyDescent="0.35">
      <c r="B5275" s="45" t="s">
        <v>572</v>
      </c>
      <c r="C5275" s="146">
        <v>46.309906005859382</v>
      </c>
      <c r="D5275" s="112">
        <f t="shared" si="85"/>
        <v>-0.98127043674350234</v>
      </c>
      <c r="E5275" s="112">
        <v>-6.1967682040962452E-3</v>
      </c>
    </row>
    <row r="5276" spans="2:5" x14ac:dyDescent="0.35">
      <c r="B5276" s="45" t="s">
        <v>6919</v>
      </c>
      <c r="C5276" s="146">
        <v>2472.556640625</v>
      </c>
      <c r="D5276" s="112">
        <f t="shared" si="85"/>
        <v>26.697739793345697</v>
      </c>
      <c r="E5276" s="112">
        <v>-6.198653859118078E-3</v>
      </c>
    </row>
    <row r="5277" spans="2:5" x14ac:dyDescent="0.35">
      <c r="B5277" s="45" t="s">
        <v>1179</v>
      </c>
      <c r="C5277" s="146">
        <v>89.269256591796875</v>
      </c>
      <c r="D5277" s="112">
        <f t="shared" si="85"/>
        <v>-0.95216828704819556</v>
      </c>
      <c r="E5277" s="112">
        <v>-6.203214188190918E-3</v>
      </c>
    </row>
    <row r="5278" spans="2:5" x14ac:dyDescent="0.35">
      <c r="B5278" s="45" t="s">
        <v>6592</v>
      </c>
      <c r="C5278" s="146">
        <v>1866.319458007812</v>
      </c>
      <c r="D5278" s="112">
        <f t="shared" si="85"/>
        <v>19.307581602537699</v>
      </c>
      <c r="E5278" s="112">
        <v>-6.2070745647809962E-3</v>
      </c>
    </row>
    <row r="5279" spans="2:5" x14ac:dyDescent="0.35">
      <c r="B5279" s="45" t="s">
        <v>2779</v>
      </c>
      <c r="C5279" s="146">
        <v>91.902595520019531</v>
      </c>
      <c r="D5279" s="112">
        <f t="shared" si="85"/>
        <v>0.1505893473417928</v>
      </c>
      <c r="E5279" s="112">
        <v>-6.2092446902596464E-3</v>
      </c>
    </row>
    <row r="5280" spans="2:5" x14ac:dyDescent="0.35">
      <c r="B5280" s="45" t="s">
        <v>2640</v>
      </c>
      <c r="C5280" s="146">
        <v>79.874366760253906</v>
      </c>
      <c r="D5280" s="112">
        <f t="shared" si="85"/>
        <v>-8.6200503767080786E-2</v>
      </c>
      <c r="E5280" s="112">
        <v>-6.2109837903679297E-3</v>
      </c>
    </row>
    <row r="5281" spans="2:5" x14ac:dyDescent="0.35">
      <c r="B5281" s="45" t="s">
        <v>1187</v>
      </c>
      <c r="C5281" s="146">
        <v>87.409072875976563</v>
      </c>
      <c r="D5281" s="112">
        <f t="shared" si="85"/>
        <v>-0.88314858577836841</v>
      </c>
      <c r="E5281" s="112">
        <v>-6.2115669594947891E-3</v>
      </c>
    </row>
    <row r="5282" spans="2:5" x14ac:dyDescent="0.35">
      <c r="B5282" s="45" t="s">
        <v>5600</v>
      </c>
      <c r="C5282" s="146">
        <v>748.03607177734375</v>
      </c>
      <c r="D5282" s="112">
        <f t="shared" si="85"/>
        <v>0.18976767547919032</v>
      </c>
      <c r="E5282" s="112">
        <v>-6.2155401721438585E-3</v>
      </c>
    </row>
    <row r="5283" spans="2:5" x14ac:dyDescent="0.35">
      <c r="B5283" s="45" t="s">
        <v>5188</v>
      </c>
      <c r="C5283" s="146">
        <v>628.7244873046875</v>
      </c>
      <c r="D5283" s="112">
        <f t="shared" si="85"/>
        <v>1.1098947420597227</v>
      </c>
      <c r="E5283" s="112">
        <v>-6.2162243513454694E-3</v>
      </c>
    </row>
    <row r="5284" spans="2:5" x14ac:dyDescent="0.35">
      <c r="B5284" s="45" t="s">
        <v>4498</v>
      </c>
      <c r="C5284" s="146">
        <v>297.98855590820313</v>
      </c>
      <c r="D5284" s="112">
        <f t="shared" si="85"/>
        <v>-0.82783834752837682</v>
      </c>
      <c r="E5284" s="112">
        <v>-6.2229069618211872E-3</v>
      </c>
    </row>
    <row r="5285" spans="2:5" x14ac:dyDescent="0.35">
      <c r="B5285" s="45" t="s">
        <v>6482</v>
      </c>
      <c r="C5285" s="146">
        <v>1730.864868164062</v>
      </c>
      <c r="D5285" s="112">
        <f t="shared" si="85"/>
        <v>6.7127699647222583</v>
      </c>
      <c r="E5285" s="112">
        <v>-6.2257176406572976E-3</v>
      </c>
    </row>
    <row r="5286" spans="2:5" x14ac:dyDescent="0.35">
      <c r="B5286" s="45" t="s">
        <v>4263</v>
      </c>
      <c r="C5286" s="146">
        <v>224.41546630859381</v>
      </c>
      <c r="D5286" s="112">
        <f t="shared" si="85"/>
        <v>0.50664675464262754</v>
      </c>
      <c r="E5286" s="112">
        <v>-6.2447832603239077E-3</v>
      </c>
    </row>
    <row r="5287" spans="2:5" x14ac:dyDescent="0.35">
      <c r="B5287" s="45" t="s">
        <v>3457</v>
      </c>
      <c r="C5287" s="146">
        <v>148.9502868652344</v>
      </c>
      <c r="D5287" s="112">
        <f t="shared" si="85"/>
        <v>0.70147036189863343</v>
      </c>
      <c r="E5287" s="112">
        <v>-6.2527569149507722E-3</v>
      </c>
    </row>
    <row r="5288" spans="2:5" x14ac:dyDescent="0.35">
      <c r="B5288" s="45" t="s">
        <v>1015</v>
      </c>
      <c r="C5288" s="146">
        <v>87.542098999023438</v>
      </c>
      <c r="D5288" s="112">
        <f t="shared" si="85"/>
        <v>1.0839442664788492</v>
      </c>
      <c r="E5288" s="112">
        <v>-6.2565820469473159E-3</v>
      </c>
    </row>
    <row r="5289" spans="2:5" x14ac:dyDescent="0.35">
      <c r="B5289" s="45" t="s">
        <v>511</v>
      </c>
      <c r="C5289" s="146">
        <v>42.007888793945313</v>
      </c>
      <c r="D5289" s="112">
        <f t="shared" si="85"/>
        <v>-0.60611811024241646</v>
      </c>
      <c r="E5289" s="112">
        <v>-6.257121132299065E-3</v>
      </c>
    </row>
    <row r="5290" spans="2:5" x14ac:dyDescent="0.35">
      <c r="B5290" s="45" t="s">
        <v>2560</v>
      </c>
      <c r="C5290" s="146">
        <v>106.65097808837891</v>
      </c>
      <c r="D5290" s="112">
        <f t="shared" si="85"/>
        <v>-0.12727681935467328</v>
      </c>
      <c r="E5290" s="112">
        <v>-6.2604575253771676E-3</v>
      </c>
    </row>
    <row r="5291" spans="2:5" x14ac:dyDescent="0.35">
      <c r="B5291" s="45" t="s">
        <v>1964</v>
      </c>
      <c r="C5291" s="146">
        <v>122.20481872558589</v>
      </c>
      <c r="D5291" s="112">
        <f t="shared" si="85"/>
        <v>-0.75181739312809914</v>
      </c>
      <c r="E5291" s="112">
        <v>-6.2672125933139582E-3</v>
      </c>
    </row>
    <row r="5292" spans="2:5" x14ac:dyDescent="0.35">
      <c r="B5292" s="45" t="s">
        <v>5068</v>
      </c>
      <c r="C5292" s="146">
        <v>492.3988037109375</v>
      </c>
      <c r="D5292" s="112">
        <f t="shared" si="85"/>
        <v>4.7382584312519791</v>
      </c>
      <c r="E5292" s="112">
        <v>-6.2754294761097574E-3</v>
      </c>
    </row>
    <row r="5293" spans="2:5" x14ac:dyDescent="0.35">
      <c r="B5293" s="45" t="s">
        <v>2751</v>
      </c>
      <c r="C5293" s="146">
        <v>85.809799194335938</v>
      </c>
      <c r="D5293" s="112">
        <f t="shared" si="85"/>
        <v>-0.58152488229987098</v>
      </c>
      <c r="E5293" s="112">
        <v>-6.2798961685194121E-3</v>
      </c>
    </row>
    <row r="5294" spans="2:5" x14ac:dyDescent="0.35">
      <c r="B5294" s="45" t="s">
        <v>4319</v>
      </c>
      <c r="C5294" s="146">
        <v>205.05352783203119</v>
      </c>
      <c r="D5294" s="112">
        <f t="shared" si="85"/>
        <v>0.31300639004699921</v>
      </c>
      <c r="E5294" s="112">
        <v>-6.2803369498273219E-3</v>
      </c>
    </row>
    <row r="5295" spans="2:5" x14ac:dyDescent="0.35">
      <c r="B5295" s="45" t="s">
        <v>3066</v>
      </c>
      <c r="C5295" s="146">
        <v>156.17100524902341</v>
      </c>
      <c r="D5295" s="112">
        <f t="shared" si="85"/>
        <v>-7.7195487727975756E-2</v>
      </c>
      <c r="E5295" s="112">
        <v>-6.289176889313847E-3</v>
      </c>
    </row>
    <row r="5296" spans="2:5" x14ac:dyDescent="0.35">
      <c r="B5296" s="45" t="s">
        <v>3628</v>
      </c>
      <c r="C5296" s="146">
        <v>169.2351989746094</v>
      </c>
      <c r="D5296" s="112">
        <f t="shared" si="85"/>
        <v>0.18987072343530811</v>
      </c>
      <c r="E5296" s="112">
        <v>-6.2931196604819103E-3</v>
      </c>
    </row>
    <row r="5297" spans="2:5" x14ac:dyDescent="0.35">
      <c r="B5297" s="45" t="s">
        <v>1382</v>
      </c>
      <c r="C5297" s="146">
        <v>142.22990417480469</v>
      </c>
      <c r="D5297" s="112">
        <f t="shared" si="85"/>
        <v>0.54899926863910875</v>
      </c>
      <c r="E5297" s="112">
        <v>-6.2953673528933505E-3</v>
      </c>
    </row>
    <row r="5298" spans="2:5" x14ac:dyDescent="0.35">
      <c r="B5298" s="45" t="s">
        <v>1160</v>
      </c>
      <c r="C5298" s="146">
        <v>91.820510864257813</v>
      </c>
      <c r="D5298" s="112">
        <f t="shared" si="85"/>
        <v>7.3238883730071785E-2</v>
      </c>
      <c r="E5298" s="112">
        <v>-6.2962407010809856E-3</v>
      </c>
    </row>
    <row r="5299" spans="2:5" x14ac:dyDescent="0.35">
      <c r="B5299" s="45" t="s">
        <v>2868</v>
      </c>
      <c r="C5299" s="146">
        <v>85.554588317871094</v>
      </c>
      <c r="D5299" s="112">
        <f t="shared" si="85"/>
        <v>0.97042329672098426</v>
      </c>
      <c r="E5299" s="112">
        <v>-6.2985992774408969E-3</v>
      </c>
    </row>
    <row r="5300" spans="2:5" x14ac:dyDescent="0.35">
      <c r="B5300" s="45" t="s">
        <v>649</v>
      </c>
      <c r="C5300" s="146">
        <v>43.419395446777337</v>
      </c>
      <c r="D5300" s="112">
        <f t="shared" si="85"/>
        <v>-0.90502608205743362</v>
      </c>
      <c r="E5300" s="112">
        <v>-6.3005148633240035E-3</v>
      </c>
    </row>
    <row r="5301" spans="2:5" x14ac:dyDescent="0.35">
      <c r="B5301" s="45" t="s">
        <v>5041</v>
      </c>
      <c r="C5301" s="146">
        <v>457.17178344726563</v>
      </c>
      <c r="D5301" s="112">
        <f t="shared" si="85"/>
        <v>2.0673912215545776</v>
      </c>
      <c r="E5301" s="112">
        <v>-6.3142267039016245E-3</v>
      </c>
    </row>
    <row r="5302" spans="2:5" x14ac:dyDescent="0.35">
      <c r="B5302" s="45" t="s">
        <v>1365</v>
      </c>
      <c r="C5302" s="146">
        <v>149.04254150390619</v>
      </c>
      <c r="D5302" s="112">
        <f t="shared" si="85"/>
        <v>-0.88616699812425237</v>
      </c>
      <c r="E5302" s="112">
        <v>-6.3183638257702859E-3</v>
      </c>
    </row>
    <row r="5303" spans="2:5" x14ac:dyDescent="0.35">
      <c r="B5303" s="45" t="s">
        <v>6077</v>
      </c>
      <c r="C5303" s="146">
        <v>1309.308715820312</v>
      </c>
      <c r="D5303" s="112">
        <f t="shared" si="85"/>
        <v>-0.40600979238530527</v>
      </c>
      <c r="E5303" s="112">
        <v>-6.3502348068502652E-3</v>
      </c>
    </row>
    <row r="5304" spans="2:5" x14ac:dyDescent="0.35">
      <c r="B5304" s="45" t="s">
        <v>7758</v>
      </c>
      <c r="C5304" s="146">
        <v>2204.259765625</v>
      </c>
      <c r="D5304" s="112">
        <f t="shared" si="85"/>
        <v>2.1858005637206124</v>
      </c>
      <c r="E5304" s="112">
        <v>-6.3514982897441884E-3</v>
      </c>
    </row>
    <row r="5305" spans="2:5" x14ac:dyDescent="0.35">
      <c r="B5305" s="45" t="s">
        <v>5712</v>
      </c>
      <c r="C5305" s="146">
        <v>691.9013671875</v>
      </c>
      <c r="D5305" s="112">
        <f t="shared" si="85"/>
        <v>-4.4902372647676173E-2</v>
      </c>
      <c r="E5305" s="112">
        <v>-6.352235536370778E-3</v>
      </c>
    </row>
    <row r="5306" spans="2:5" x14ac:dyDescent="0.35">
      <c r="B5306" s="45" t="s">
        <v>5488</v>
      </c>
      <c r="C5306" s="146">
        <v>724.42999267578125</v>
      </c>
      <c r="D5306" s="112">
        <f t="shared" si="85"/>
        <v>-6.6619173457739433E-2</v>
      </c>
      <c r="E5306" s="112">
        <v>-6.3590517219728393E-3</v>
      </c>
    </row>
    <row r="5307" spans="2:5" x14ac:dyDescent="0.35">
      <c r="B5307" s="45" t="s">
        <v>5291</v>
      </c>
      <c r="C5307" s="146">
        <v>776.135498046875</v>
      </c>
      <c r="D5307" s="112">
        <f t="shared" si="85"/>
        <v>6.577043196601708</v>
      </c>
      <c r="E5307" s="112">
        <v>-6.359323334990937E-3</v>
      </c>
    </row>
    <row r="5308" spans="2:5" x14ac:dyDescent="0.35">
      <c r="B5308" s="45" t="s">
        <v>1256</v>
      </c>
      <c r="C5308" s="146">
        <v>102.432502746582</v>
      </c>
      <c r="D5308" s="112">
        <f t="shared" si="85"/>
        <v>-0.95718875774056988</v>
      </c>
      <c r="E5308" s="112">
        <v>-6.3594761441752041E-3</v>
      </c>
    </row>
    <row r="5309" spans="2:5" x14ac:dyDescent="0.35">
      <c r="B5309" s="45" t="s">
        <v>7395</v>
      </c>
      <c r="C5309" s="146">
        <v>2392.654296875</v>
      </c>
      <c r="D5309" s="112">
        <f t="shared" si="85"/>
        <v>23.843474379200273</v>
      </c>
      <c r="E5309" s="112">
        <v>-6.3603082374974708E-3</v>
      </c>
    </row>
    <row r="5310" spans="2:5" x14ac:dyDescent="0.35">
      <c r="B5310" s="45" t="s">
        <v>2899</v>
      </c>
      <c r="C5310" s="146">
        <v>96.309165954589844</v>
      </c>
      <c r="D5310" s="112">
        <f t="shared" si="85"/>
        <v>-0.19772379528457326</v>
      </c>
      <c r="E5310" s="112">
        <v>-6.3603967148288063E-3</v>
      </c>
    </row>
    <row r="5311" spans="2:5" x14ac:dyDescent="0.35">
      <c r="B5311" s="45" t="s">
        <v>1287</v>
      </c>
      <c r="C5311" s="146">
        <v>120.04489898681641</v>
      </c>
      <c r="D5311" s="112">
        <f t="shared" si="85"/>
        <v>0.45341522707862203</v>
      </c>
      <c r="E5311" s="112">
        <v>-6.3672720147130192E-3</v>
      </c>
    </row>
    <row r="5312" spans="2:5" x14ac:dyDescent="0.35">
      <c r="B5312" s="45" t="s">
        <v>1089</v>
      </c>
      <c r="C5312" s="146">
        <v>82.595046997070313</v>
      </c>
      <c r="D5312" s="112">
        <f t="shared" si="85"/>
        <v>0.16133791765407959</v>
      </c>
      <c r="E5312" s="112">
        <v>-6.3696290243395841E-3</v>
      </c>
    </row>
    <row r="5313" spans="2:5" x14ac:dyDescent="0.35">
      <c r="B5313" s="45" t="s">
        <v>916</v>
      </c>
      <c r="C5313" s="146">
        <v>71.120597839355469</v>
      </c>
      <c r="D5313" s="112">
        <f t="shared" si="85"/>
        <v>-0.25710063990951881</v>
      </c>
      <c r="E5313" s="112">
        <v>-6.3725097274439698E-3</v>
      </c>
    </row>
    <row r="5314" spans="2:5" x14ac:dyDescent="0.35">
      <c r="B5314" s="45" t="s">
        <v>2230</v>
      </c>
      <c r="C5314" s="146">
        <v>95.73382568359375</v>
      </c>
      <c r="D5314" s="112">
        <f t="shared" si="85"/>
        <v>-0.20188346999388437</v>
      </c>
      <c r="E5314" s="112">
        <v>-6.382641091336288E-3</v>
      </c>
    </row>
    <row r="5315" spans="2:5" x14ac:dyDescent="0.35">
      <c r="B5315" s="45" t="s">
        <v>2010</v>
      </c>
      <c r="C5315" s="146">
        <v>119.94968414306641</v>
      </c>
      <c r="D5315" s="112">
        <f t="shared" si="85"/>
        <v>1.8574275501427395</v>
      </c>
      <c r="E5315" s="112">
        <v>-6.3845393320690839E-3</v>
      </c>
    </row>
    <row r="5316" spans="2:5" x14ac:dyDescent="0.35">
      <c r="B5316" s="45" t="s">
        <v>655</v>
      </c>
      <c r="C5316" s="146">
        <v>41.978206634521477</v>
      </c>
      <c r="D5316" s="112">
        <f t="shared" si="85"/>
        <v>-0.98255284045316438</v>
      </c>
      <c r="E5316" s="112">
        <v>-6.3881231058836091E-3</v>
      </c>
    </row>
    <row r="5317" spans="2:5" x14ac:dyDescent="0.35">
      <c r="B5317" s="45" t="s">
        <v>7227</v>
      </c>
      <c r="C5317" s="146">
        <v>2406.01953125</v>
      </c>
      <c r="D5317" s="112">
        <f t="shared" si="85"/>
        <v>0.31324097168619219</v>
      </c>
      <c r="E5317" s="112">
        <v>-6.3906212679996788E-3</v>
      </c>
    </row>
    <row r="5318" spans="2:5" x14ac:dyDescent="0.35">
      <c r="B5318" s="45" t="s">
        <v>7033</v>
      </c>
      <c r="C5318" s="146">
        <v>1832.123413085938</v>
      </c>
      <c r="D5318" s="112">
        <f t="shared" si="85"/>
        <v>11.487566778611338</v>
      </c>
      <c r="E5318" s="112">
        <v>-6.3935701644953101E-3</v>
      </c>
    </row>
    <row r="5319" spans="2:5" x14ac:dyDescent="0.35">
      <c r="B5319" s="45" t="s">
        <v>1389</v>
      </c>
      <c r="C5319" s="146">
        <v>146.71580505371091</v>
      </c>
      <c r="D5319" s="112">
        <f t="shared" si="85"/>
        <v>-0.26331143992721368</v>
      </c>
      <c r="E5319" s="112">
        <v>-6.3994411546027001E-3</v>
      </c>
    </row>
    <row r="5320" spans="2:5" x14ac:dyDescent="0.35">
      <c r="B5320" s="45" t="s">
        <v>4180</v>
      </c>
      <c r="C5320" s="146">
        <v>199.15580749511719</v>
      </c>
      <c r="D5320" s="112">
        <f t="shared" si="85"/>
        <v>-0.85622943384873562</v>
      </c>
      <c r="E5320" s="112">
        <v>-6.3994668671546826E-3</v>
      </c>
    </row>
    <row r="5321" spans="2:5" x14ac:dyDescent="0.35">
      <c r="B5321" s="45" t="s">
        <v>6090</v>
      </c>
      <c r="C5321" s="146">
        <v>1385.233520507812</v>
      </c>
      <c r="D5321" s="112">
        <f t="shared" ref="D5321:D5384" si="86">(C5321-C5322)/C5322</f>
        <v>8.8583293868957114</v>
      </c>
      <c r="E5321" s="112">
        <v>-6.4127944534816709E-3</v>
      </c>
    </row>
    <row r="5322" spans="2:5" x14ac:dyDescent="0.35">
      <c r="B5322" s="45" t="s">
        <v>3286</v>
      </c>
      <c r="C5322" s="146">
        <v>140.51402282714841</v>
      </c>
      <c r="D5322" s="112">
        <f t="shared" si="86"/>
        <v>-0.94303460377088077</v>
      </c>
      <c r="E5322" s="112">
        <v>-6.4332897117755136E-3</v>
      </c>
    </row>
    <row r="5323" spans="2:5" x14ac:dyDescent="0.35">
      <c r="B5323" s="45" t="s">
        <v>7117</v>
      </c>
      <c r="C5323" s="146">
        <v>2466.65576171875</v>
      </c>
      <c r="D5323" s="112">
        <f t="shared" si="86"/>
        <v>0.10689996158933809</v>
      </c>
      <c r="E5323" s="112">
        <v>-6.4378720662475585E-3</v>
      </c>
    </row>
    <row r="5324" spans="2:5" x14ac:dyDescent="0.35">
      <c r="B5324" s="45" t="s">
        <v>6946</v>
      </c>
      <c r="C5324" s="146">
        <v>2228.43603515625</v>
      </c>
      <c r="D5324" s="112">
        <f t="shared" si="86"/>
        <v>6.2918256418122205</v>
      </c>
      <c r="E5324" s="112">
        <v>-6.4402993847721308E-3</v>
      </c>
    </row>
    <row r="5325" spans="2:5" x14ac:dyDescent="0.35">
      <c r="B5325" s="45" t="s">
        <v>4529</v>
      </c>
      <c r="C5325" s="146">
        <v>305.607421875</v>
      </c>
      <c r="D5325" s="112">
        <f t="shared" si="86"/>
        <v>-0.34951886913786184</v>
      </c>
      <c r="E5325" s="112">
        <v>-6.4451159105892832E-3</v>
      </c>
    </row>
    <row r="5326" spans="2:5" x14ac:dyDescent="0.35">
      <c r="B5326" s="45" t="s">
        <v>4881</v>
      </c>
      <c r="C5326" s="146">
        <v>469.8175048828125</v>
      </c>
      <c r="D5326" s="112">
        <f t="shared" si="86"/>
        <v>2.343833280317742</v>
      </c>
      <c r="E5326" s="112">
        <v>-6.4520359337625751E-3</v>
      </c>
    </row>
    <row r="5327" spans="2:5" x14ac:dyDescent="0.35">
      <c r="B5327" s="45" t="s">
        <v>2045</v>
      </c>
      <c r="C5327" s="146">
        <v>140.50267028808591</v>
      </c>
      <c r="D5327" s="112">
        <f t="shared" si="86"/>
        <v>-0.18729331457490797</v>
      </c>
      <c r="E5327" s="112">
        <v>-6.459213931694993E-3</v>
      </c>
    </row>
    <row r="5328" spans="2:5" x14ac:dyDescent="0.35">
      <c r="B5328" s="45" t="s">
        <v>3851</v>
      </c>
      <c r="C5328" s="146">
        <v>172.88238525390619</v>
      </c>
      <c r="D5328" s="112">
        <f t="shared" si="86"/>
        <v>-0.9259944731489872</v>
      </c>
      <c r="E5328" s="112">
        <v>-6.4606252622506893E-3</v>
      </c>
    </row>
    <row r="5329" spans="2:5" x14ac:dyDescent="0.35">
      <c r="B5329" s="45" t="s">
        <v>7265</v>
      </c>
      <c r="C5329" s="146">
        <v>2336.073974609375</v>
      </c>
      <c r="D5329" s="112">
        <f t="shared" si="86"/>
        <v>0.39711702295960849</v>
      </c>
      <c r="E5329" s="112">
        <v>-6.4609492291540574E-3</v>
      </c>
    </row>
    <row r="5330" spans="2:5" x14ac:dyDescent="0.35">
      <c r="B5330" s="45" t="s">
        <v>6393</v>
      </c>
      <c r="C5330" s="146">
        <v>1672.067504882812</v>
      </c>
      <c r="D5330" s="112">
        <f t="shared" si="86"/>
        <v>-0.28846387603741636</v>
      </c>
      <c r="E5330" s="112">
        <v>-6.4631935034705178E-3</v>
      </c>
    </row>
    <row r="5331" spans="2:5" x14ac:dyDescent="0.35">
      <c r="B5331" s="45" t="s">
        <v>7285</v>
      </c>
      <c r="C5331" s="146">
        <v>2349.9404296875</v>
      </c>
      <c r="D5331" s="112">
        <f t="shared" si="86"/>
        <v>21.851749195896723</v>
      </c>
      <c r="E5331" s="112">
        <v>-6.4825518983996962E-3</v>
      </c>
    </row>
    <row r="5332" spans="2:5" x14ac:dyDescent="0.35">
      <c r="B5332" s="45" t="s">
        <v>1709</v>
      </c>
      <c r="C5332" s="146">
        <v>102.8341598510742</v>
      </c>
      <c r="D5332" s="112">
        <f t="shared" si="86"/>
        <v>-0.94125654983930607</v>
      </c>
      <c r="E5332" s="112">
        <v>-6.4831851437873247E-3</v>
      </c>
    </row>
    <row r="5333" spans="2:5" x14ac:dyDescent="0.35">
      <c r="B5333" s="45" t="s">
        <v>6477</v>
      </c>
      <c r="C5333" s="146">
        <v>1750.563842773438</v>
      </c>
      <c r="D5333" s="112">
        <f t="shared" si="86"/>
        <v>-0.19127308536527987</v>
      </c>
      <c r="E5333" s="112">
        <v>-6.4875502467667745E-3</v>
      </c>
    </row>
    <row r="5334" spans="2:5" x14ac:dyDescent="0.35">
      <c r="B5334" s="45" t="s">
        <v>7764</v>
      </c>
      <c r="C5334" s="146">
        <v>2164.592041015625</v>
      </c>
      <c r="D5334" s="112">
        <f t="shared" si="86"/>
        <v>20.965480002226606</v>
      </c>
      <c r="E5334" s="112">
        <v>-6.4895190340026011E-3</v>
      </c>
    </row>
    <row r="5335" spans="2:5" x14ac:dyDescent="0.35">
      <c r="B5335" s="45" t="s">
        <v>2303</v>
      </c>
      <c r="C5335" s="146">
        <v>98.545173645019531</v>
      </c>
      <c r="D5335" s="112">
        <f t="shared" si="86"/>
        <v>-0.80769234319568206</v>
      </c>
      <c r="E5335" s="112">
        <v>-6.4954434134094716E-3</v>
      </c>
    </row>
    <row r="5336" spans="2:5" x14ac:dyDescent="0.35">
      <c r="B5336" s="45" t="s">
        <v>5139</v>
      </c>
      <c r="C5336" s="146">
        <v>512.43499755859375</v>
      </c>
      <c r="D5336" s="112">
        <f t="shared" si="86"/>
        <v>0.12389770280427739</v>
      </c>
      <c r="E5336" s="112">
        <v>-6.5013733812537599E-3</v>
      </c>
    </row>
    <row r="5337" spans="2:5" x14ac:dyDescent="0.35">
      <c r="B5337" s="45" t="s">
        <v>4995</v>
      </c>
      <c r="C5337" s="146">
        <v>455.94451904296881</v>
      </c>
      <c r="D5337" s="112">
        <f t="shared" si="86"/>
        <v>3.9286661007425718</v>
      </c>
      <c r="E5337" s="112">
        <v>-6.5078025005025943E-3</v>
      </c>
    </row>
    <row r="5338" spans="2:5" x14ac:dyDescent="0.35">
      <c r="B5338" s="45" t="s">
        <v>2767</v>
      </c>
      <c r="C5338" s="146">
        <v>92.508705139160156</v>
      </c>
      <c r="D5338" s="112">
        <f t="shared" si="86"/>
        <v>-0.19021987539112223</v>
      </c>
      <c r="E5338" s="112">
        <v>-6.5092715988740446E-3</v>
      </c>
    </row>
    <row r="5339" spans="2:5" x14ac:dyDescent="0.35">
      <c r="B5339" s="45" t="s">
        <v>2099</v>
      </c>
      <c r="C5339" s="146">
        <v>114.2392883300781</v>
      </c>
      <c r="D5339" s="112">
        <f t="shared" si="86"/>
        <v>-0.9224061436772103</v>
      </c>
      <c r="E5339" s="112">
        <v>-6.5262356824128702E-3</v>
      </c>
    </row>
    <row r="5340" spans="2:5" x14ac:dyDescent="0.35">
      <c r="B5340" s="45" t="s">
        <v>6133</v>
      </c>
      <c r="C5340" s="146">
        <v>1472.272338867188</v>
      </c>
      <c r="D5340" s="112">
        <f t="shared" si="86"/>
        <v>15.042193564573612</v>
      </c>
      <c r="E5340" s="112">
        <v>-6.5570821404551749E-3</v>
      </c>
    </row>
    <row r="5341" spans="2:5" x14ac:dyDescent="0.35">
      <c r="B5341" s="45" t="s">
        <v>2781</v>
      </c>
      <c r="C5341" s="146">
        <v>91.775001525878906</v>
      </c>
      <c r="D5341" s="112">
        <f t="shared" si="86"/>
        <v>-0.94957698200636209</v>
      </c>
      <c r="E5341" s="112">
        <v>-6.5609691378268479E-3</v>
      </c>
    </row>
    <row r="5342" spans="2:5" x14ac:dyDescent="0.35">
      <c r="B5342" s="45" t="s">
        <v>7034</v>
      </c>
      <c r="C5342" s="146">
        <v>1820.101318359375</v>
      </c>
      <c r="D5342" s="112">
        <f t="shared" si="86"/>
        <v>8.6174783376834831</v>
      </c>
      <c r="E5342" s="112">
        <v>-6.5618367412889145E-3</v>
      </c>
    </row>
    <row r="5343" spans="2:5" x14ac:dyDescent="0.35">
      <c r="B5343" s="45" t="s">
        <v>3927</v>
      </c>
      <c r="C5343" s="146">
        <v>189.24932861328119</v>
      </c>
      <c r="D5343" s="112">
        <f t="shared" si="86"/>
        <v>-0.75657467438793746</v>
      </c>
      <c r="E5343" s="112">
        <v>-6.5737979141862277E-3</v>
      </c>
    </row>
    <row r="5344" spans="2:5" x14ac:dyDescent="0.35">
      <c r="B5344" s="45" t="s">
        <v>5378</v>
      </c>
      <c r="C5344" s="146">
        <v>777.44305419921875</v>
      </c>
      <c r="D5344" s="112">
        <f t="shared" si="86"/>
        <v>-0.6522212675789304</v>
      </c>
      <c r="E5344" s="112">
        <v>-6.5759919088712289E-3</v>
      </c>
    </row>
    <row r="5345" spans="2:5" x14ac:dyDescent="0.35">
      <c r="B5345" s="45" t="s">
        <v>7556</v>
      </c>
      <c r="C5345" s="146">
        <v>2235.453125</v>
      </c>
      <c r="D5345" s="112">
        <f t="shared" si="86"/>
        <v>9.1772835240768735E-2</v>
      </c>
      <c r="E5345" s="112">
        <v>-6.5784605703560249E-3</v>
      </c>
    </row>
    <row r="5346" spans="2:5" x14ac:dyDescent="0.35">
      <c r="B5346" s="45" t="s">
        <v>7084</v>
      </c>
      <c r="C5346" s="146">
        <v>2047.544189453125</v>
      </c>
      <c r="D5346" s="112">
        <f t="shared" si="86"/>
        <v>15.801576335830557</v>
      </c>
      <c r="E5346" s="112">
        <v>-6.579026076240278E-3</v>
      </c>
    </row>
    <row r="5347" spans="2:5" x14ac:dyDescent="0.35">
      <c r="B5347" s="45" t="s">
        <v>1333</v>
      </c>
      <c r="C5347" s="146">
        <v>121.86619567871089</v>
      </c>
      <c r="D5347" s="112">
        <f t="shared" si="86"/>
        <v>-0.80283253675926025</v>
      </c>
      <c r="E5347" s="112">
        <v>-6.5840700655607218E-3</v>
      </c>
    </row>
    <row r="5348" spans="2:5" x14ac:dyDescent="0.35">
      <c r="B5348" s="45" t="s">
        <v>5190</v>
      </c>
      <c r="C5348" s="146">
        <v>618.084716796875</v>
      </c>
      <c r="D5348" s="112">
        <f t="shared" si="86"/>
        <v>3.3194969835777908</v>
      </c>
      <c r="E5348" s="112">
        <v>-6.5876948992991263E-3</v>
      </c>
    </row>
    <row r="5349" spans="2:5" x14ac:dyDescent="0.35">
      <c r="B5349" s="45" t="s">
        <v>1590</v>
      </c>
      <c r="C5349" s="146">
        <v>143.0918273925781</v>
      </c>
      <c r="D5349" s="112">
        <f t="shared" si="86"/>
        <v>2.143741186931956</v>
      </c>
      <c r="E5349" s="112">
        <v>-6.5968639631182151E-3</v>
      </c>
    </row>
    <row r="5350" spans="2:5" x14ac:dyDescent="0.35">
      <c r="B5350" s="45" t="s">
        <v>607</v>
      </c>
      <c r="C5350" s="146">
        <v>45.516414642333977</v>
      </c>
      <c r="D5350" s="112">
        <f t="shared" si="86"/>
        <v>-5.0608240330480198E-2</v>
      </c>
      <c r="E5350" s="112">
        <v>-6.5973163481503868E-3</v>
      </c>
    </row>
    <row r="5351" spans="2:5" x14ac:dyDescent="0.35">
      <c r="B5351" s="45" t="s">
        <v>717</v>
      </c>
      <c r="C5351" s="146">
        <v>47.942710876464837</v>
      </c>
      <c r="D5351" s="112">
        <f t="shared" si="86"/>
        <v>-0.98073133303013449</v>
      </c>
      <c r="E5351" s="112">
        <v>-6.5987283439584259E-3</v>
      </c>
    </row>
    <row r="5352" spans="2:5" x14ac:dyDescent="0.35">
      <c r="B5352" s="45" t="s">
        <v>6916</v>
      </c>
      <c r="C5352" s="146">
        <v>2488.11767578125</v>
      </c>
      <c r="D5352" s="112">
        <f t="shared" si="86"/>
        <v>21.81501590119689</v>
      </c>
      <c r="E5352" s="112">
        <v>-6.6011947302733239E-3</v>
      </c>
    </row>
    <row r="5353" spans="2:5" x14ac:dyDescent="0.35">
      <c r="B5353" s="45" t="s">
        <v>2950</v>
      </c>
      <c r="C5353" s="146">
        <v>109.0561447143555</v>
      </c>
      <c r="D5353" s="112">
        <f t="shared" si="86"/>
        <v>-0.95490545627622658</v>
      </c>
      <c r="E5353" s="112">
        <v>-6.6025848668718901E-3</v>
      </c>
    </row>
    <row r="5354" spans="2:5" x14ac:dyDescent="0.35">
      <c r="B5354" s="45" t="s">
        <v>7861</v>
      </c>
      <c r="C5354" s="146">
        <v>2418.388916015625</v>
      </c>
      <c r="D5354" s="112">
        <f t="shared" si="86"/>
        <v>16.039387168559497</v>
      </c>
      <c r="E5354" s="112">
        <v>-6.6026780162782954E-3</v>
      </c>
    </row>
    <row r="5355" spans="2:5" x14ac:dyDescent="0.35">
      <c r="B5355" s="45" t="s">
        <v>3282</v>
      </c>
      <c r="C5355" s="146">
        <v>141.92933654785159</v>
      </c>
      <c r="D5355" s="112">
        <f t="shared" si="86"/>
        <v>-0.79831457292560104</v>
      </c>
      <c r="E5355" s="112">
        <v>-6.603433336775451E-3</v>
      </c>
    </row>
    <row r="5356" spans="2:5" x14ac:dyDescent="0.35">
      <c r="B5356" s="45" t="s">
        <v>5505</v>
      </c>
      <c r="C5356" s="146">
        <v>703.71636962890625</v>
      </c>
      <c r="D5356" s="112">
        <f t="shared" si="86"/>
        <v>-0.67355443854492292</v>
      </c>
      <c r="E5356" s="112">
        <v>-6.6043208621907627E-3</v>
      </c>
    </row>
    <row r="5357" spans="2:5" x14ac:dyDescent="0.35">
      <c r="B5357" s="45" t="s">
        <v>6822</v>
      </c>
      <c r="C5357" s="146">
        <v>2155.69287109375</v>
      </c>
      <c r="D5357" s="112">
        <f t="shared" si="86"/>
        <v>-8.5524614414104458E-2</v>
      </c>
      <c r="E5357" s="112">
        <v>-6.6111408687266138E-3</v>
      </c>
    </row>
    <row r="5358" spans="2:5" x14ac:dyDescent="0.35">
      <c r="B5358" s="45" t="s">
        <v>7987</v>
      </c>
      <c r="C5358" s="146">
        <v>2357.300048828125</v>
      </c>
      <c r="D5358" s="112">
        <f t="shared" si="86"/>
        <v>2.7978518765154483</v>
      </c>
      <c r="E5358" s="112">
        <v>-6.6160771900021067E-3</v>
      </c>
    </row>
    <row r="5359" spans="2:5" x14ac:dyDescent="0.35">
      <c r="B5359" s="45" t="s">
        <v>5183</v>
      </c>
      <c r="C5359" s="146">
        <v>620.6929931640625</v>
      </c>
      <c r="D5359" s="112">
        <f t="shared" si="86"/>
        <v>13.086025109702584</v>
      </c>
      <c r="E5359" s="112">
        <v>-6.6255026613075505E-3</v>
      </c>
    </row>
    <row r="5360" spans="2:5" x14ac:dyDescent="0.35">
      <c r="B5360" s="45" t="s">
        <v>647</v>
      </c>
      <c r="C5360" s="146">
        <v>44.064453125</v>
      </c>
      <c r="D5360" s="112">
        <f t="shared" si="86"/>
        <v>-0.98198435419297869</v>
      </c>
      <c r="E5360" s="112">
        <v>-6.6311264865727623E-3</v>
      </c>
    </row>
    <row r="5361" spans="2:5" x14ac:dyDescent="0.35">
      <c r="B5361" s="45" t="s">
        <v>7683</v>
      </c>
      <c r="C5361" s="146">
        <v>2445.899169921875</v>
      </c>
      <c r="D5361" s="112">
        <f t="shared" si="86"/>
        <v>-0.15043072057333529</v>
      </c>
      <c r="E5361" s="112">
        <v>-6.6395217228132049E-3</v>
      </c>
    </row>
    <row r="5362" spans="2:5" x14ac:dyDescent="0.35">
      <c r="B5362" s="45" t="s">
        <v>7653</v>
      </c>
      <c r="C5362" s="146">
        <v>2878.9873046875</v>
      </c>
      <c r="D5362" s="112">
        <f t="shared" si="86"/>
        <v>37.861141425324959</v>
      </c>
      <c r="E5362" s="112">
        <v>-6.6474909204981515E-3</v>
      </c>
    </row>
    <row r="5363" spans="2:5" x14ac:dyDescent="0.35">
      <c r="B5363" s="45" t="s">
        <v>900</v>
      </c>
      <c r="C5363" s="146">
        <v>74.083961486816406</v>
      </c>
      <c r="D5363" s="112">
        <f t="shared" si="86"/>
        <v>-0.39684851422671286</v>
      </c>
      <c r="E5363" s="112">
        <v>-6.6584337740099612E-3</v>
      </c>
    </row>
    <row r="5364" spans="2:5" x14ac:dyDescent="0.35">
      <c r="B5364" s="45" t="s">
        <v>3046</v>
      </c>
      <c r="C5364" s="146">
        <v>122.8281173706055</v>
      </c>
      <c r="D5364" s="112">
        <f t="shared" si="86"/>
        <v>-0.72767483042566983</v>
      </c>
      <c r="E5364" s="112">
        <v>-6.6615689615777459E-3</v>
      </c>
    </row>
    <row r="5365" spans="2:5" x14ac:dyDescent="0.35">
      <c r="B5365" s="45" t="s">
        <v>5050</v>
      </c>
      <c r="C5365" s="146">
        <v>451.03475952148438</v>
      </c>
      <c r="D5365" s="112">
        <f t="shared" si="86"/>
        <v>1.3976617313690562</v>
      </c>
      <c r="E5365" s="112">
        <v>-6.6683142094923062E-3</v>
      </c>
    </row>
    <row r="5366" spans="2:5" x14ac:dyDescent="0.35">
      <c r="B5366" s="45" t="s">
        <v>3115</v>
      </c>
      <c r="C5366" s="146">
        <v>188.11442565917969</v>
      </c>
      <c r="D5366" s="112">
        <f t="shared" si="86"/>
        <v>0.47533019042632191</v>
      </c>
      <c r="E5366" s="112">
        <v>-6.6690639952165153E-3</v>
      </c>
    </row>
    <row r="5367" spans="2:5" x14ac:dyDescent="0.35">
      <c r="B5367" s="45" t="s">
        <v>3037</v>
      </c>
      <c r="C5367" s="146">
        <v>127.5066604614258</v>
      </c>
      <c r="D5367" s="112">
        <f t="shared" si="86"/>
        <v>-0.6326338498856876</v>
      </c>
      <c r="E5367" s="112">
        <v>-6.6737641099425824E-3</v>
      </c>
    </row>
    <row r="5368" spans="2:5" x14ac:dyDescent="0.35">
      <c r="B5368" s="45" t="s">
        <v>4627</v>
      </c>
      <c r="C5368" s="146">
        <v>347.08331298828119</v>
      </c>
      <c r="D5368" s="112">
        <f t="shared" si="86"/>
        <v>3.5980629735732856</v>
      </c>
      <c r="E5368" s="112">
        <v>-6.6747024297427685E-3</v>
      </c>
    </row>
    <row r="5369" spans="2:5" x14ac:dyDescent="0.35">
      <c r="B5369" s="45" t="s">
        <v>861</v>
      </c>
      <c r="C5369" s="146">
        <v>75.48468017578125</v>
      </c>
      <c r="D5369" s="112">
        <f t="shared" si="86"/>
        <v>-0.84354573548492673</v>
      </c>
      <c r="E5369" s="112">
        <v>-6.6766193828981281E-3</v>
      </c>
    </row>
    <row r="5370" spans="2:5" x14ac:dyDescent="0.35">
      <c r="B5370" s="45" t="s">
        <v>4889</v>
      </c>
      <c r="C5370" s="146">
        <v>482.47122192382813</v>
      </c>
      <c r="D5370" s="112">
        <f t="shared" si="86"/>
        <v>10.037101284001672</v>
      </c>
      <c r="E5370" s="112">
        <v>-6.6781620851491677E-3</v>
      </c>
    </row>
    <row r="5371" spans="2:5" x14ac:dyDescent="0.35">
      <c r="B5371" s="45" t="s">
        <v>696</v>
      </c>
      <c r="C5371" s="146">
        <v>43.713581085205078</v>
      </c>
      <c r="D5371" s="112">
        <f t="shared" si="86"/>
        <v>-0.56725336233201751</v>
      </c>
      <c r="E5371" s="112">
        <v>-6.684685043908959E-3</v>
      </c>
    </row>
    <row r="5372" spans="2:5" x14ac:dyDescent="0.35">
      <c r="B5372" s="45" t="s">
        <v>2917</v>
      </c>
      <c r="C5372" s="146">
        <v>101.01425933837891</v>
      </c>
      <c r="D5372" s="112">
        <f t="shared" si="86"/>
        <v>-0.956312807918833</v>
      </c>
      <c r="E5372" s="112">
        <v>-6.7004990076491274E-3</v>
      </c>
    </row>
    <row r="5373" spans="2:5" x14ac:dyDescent="0.35">
      <c r="B5373" s="45" t="s">
        <v>7802</v>
      </c>
      <c r="C5373" s="146">
        <v>2312.216796875</v>
      </c>
      <c r="D5373" s="112">
        <f t="shared" si="86"/>
        <v>18.33165506109049</v>
      </c>
      <c r="E5373" s="112">
        <v>-6.7066004417928203E-3</v>
      </c>
    </row>
    <row r="5374" spans="2:5" x14ac:dyDescent="0.35">
      <c r="B5374" s="45" t="s">
        <v>2082</v>
      </c>
      <c r="C5374" s="146">
        <v>119.60780334472661</v>
      </c>
      <c r="D5374" s="112">
        <f t="shared" si="86"/>
        <v>-0.19191448204537759</v>
      </c>
      <c r="E5374" s="112">
        <v>-6.7113303039443191E-3</v>
      </c>
    </row>
    <row r="5375" spans="2:5" x14ac:dyDescent="0.35">
      <c r="B5375" s="45" t="s">
        <v>3650</v>
      </c>
      <c r="C5375" s="146">
        <v>148.0137939453125</v>
      </c>
      <c r="D5375" s="112">
        <f t="shared" si="86"/>
        <v>-7.0749523171791145E-2</v>
      </c>
      <c r="E5375" s="112">
        <v>-6.7130257767166659E-3</v>
      </c>
    </row>
    <row r="5376" spans="2:5" x14ac:dyDescent="0.35">
      <c r="B5376" s="45" t="s">
        <v>3189</v>
      </c>
      <c r="C5376" s="146">
        <v>159.2829895019531</v>
      </c>
      <c r="D5376" s="112">
        <f t="shared" si="86"/>
        <v>-0.77960217643581819</v>
      </c>
      <c r="E5376" s="112">
        <v>-6.7237690177960798E-3</v>
      </c>
    </row>
    <row r="5377" spans="2:5" x14ac:dyDescent="0.35">
      <c r="B5377" s="45" t="s">
        <v>5692</v>
      </c>
      <c r="C5377" s="146">
        <v>722.70672607421875</v>
      </c>
      <c r="D5377" s="112">
        <f t="shared" si="86"/>
        <v>1.8357299045750131</v>
      </c>
      <c r="E5377" s="112">
        <v>-6.7376900278396006E-3</v>
      </c>
    </row>
    <row r="5378" spans="2:5" x14ac:dyDescent="0.35">
      <c r="B5378" s="45" t="s">
        <v>4403</v>
      </c>
      <c r="C5378" s="146">
        <v>254.8573913574219</v>
      </c>
      <c r="D5378" s="112">
        <f t="shared" si="86"/>
        <v>-0.88142824665430175</v>
      </c>
      <c r="E5378" s="112">
        <v>-6.7546705740749325E-3</v>
      </c>
    </row>
    <row r="5379" spans="2:5" x14ac:dyDescent="0.35">
      <c r="B5379" s="45" t="s">
        <v>6785</v>
      </c>
      <c r="C5379" s="146">
        <v>2149.393798828125</v>
      </c>
      <c r="D5379" s="112">
        <f t="shared" si="86"/>
        <v>3.9446688952091136E-2</v>
      </c>
      <c r="E5379" s="112">
        <v>-6.7565783817922003E-3</v>
      </c>
    </row>
    <row r="5380" spans="2:5" x14ac:dyDescent="0.35">
      <c r="B5380" s="45" t="s">
        <v>6750</v>
      </c>
      <c r="C5380" s="146">
        <v>2067.824951171875</v>
      </c>
      <c r="D5380" s="112">
        <f t="shared" si="86"/>
        <v>-0.15882778297908134</v>
      </c>
      <c r="E5380" s="112">
        <v>-6.7580657266424621E-3</v>
      </c>
    </row>
    <row r="5381" spans="2:5" x14ac:dyDescent="0.35">
      <c r="B5381" s="45" t="s">
        <v>7322</v>
      </c>
      <c r="C5381" s="146">
        <v>2458.265869140625</v>
      </c>
      <c r="D5381" s="112">
        <f t="shared" si="86"/>
        <v>28.179363483638095</v>
      </c>
      <c r="E5381" s="112">
        <v>-6.7687110931538945E-3</v>
      </c>
    </row>
    <row r="5382" spans="2:5" x14ac:dyDescent="0.35">
      <c r="B5382" s="45" t="s">
        <v>2753</v>
      </c>
      <c r="C5382" s="146">
        <v>84.246726989746094</v>
      </c>
      <c r="D5382" s="112">
        <f t="shared" si="86"/>
        <v>-0.24169591011534119</v>
      </c>
      <c r="E5382" s="112">
        <v>-6.7693286870260123E-3</v>
      </c>
    </row>
    <row r="5383" spans="2:5" x14ac:dyDescent="0.35">
      <c r="B5383" s="45" t="s">
        <v>2938</v>
      </c>
      <c r="C5383" s="146">
        <v>111.0988693237305</v>
      </c>
      <c r="D5383" s="112">
        <f t="shared" si="86"/>
        <v>-0.95424222621764232</v>
      </c>
      <c r="E5383" s="112">
        <v>-6.7745813375706225E-3</v>
      </c>
    </row>
    <row r="5384" spans="2:5" x14ac:dyDescent="0.35">
      <c r="B5384" s="45" t="s">
        <v>7290</v>
      </c>
      <c r="C5384" s="146">
        <v>2427.97802734375</v>
      </c>
      <c r="D5384" s="112">
        <f t="shared" si="86"/>
        <v>0.25071431899660651</v>
      </c>
      <c r="E5384" s="112">
        <v>-6.7757978428304531E-3</v>
      </c>
    </row>
    <row r="5385" spans="2:5" x14ac:dyDescent="0.35">
      <c r="B5385" s="45" t="s">
        <v>6648</v>
      </c>
      <c r="C5385" s="146">
        <v>1941.273071289062</v>
      </c>
      <c r="D5385" s="112">
        <f t="shared" ref="D5385:D5448" si="87">(C5385-C5386)/C5386</f>
        <v>1.7824835334226241</v>
      </c>
      <c r="E5385" s="112">
        <v>-6.778465050181222E-3</v>
      </c>
    </row>
    <row r="5386" spans="2:5" x14ac:dyDescent="0.35">
      <c r="B5386" s="45" t="s">
        <v>5480</v>
      </c>
      <c r="C5386" s="146">
        <v>697.6763916015625</v>
      </c>
      <c r="D5386" s="112">
        <f t="shared" si="87"/>
        <v>8.2947972178374716</v>
      </c>
      <c r="E5386" s="112">
        <v>-6.7816924801492847E-3</v>
      </c>
    </row>
    <row r="5387" spans="2:5" x14ac:dyDescent="0.35">
      <c r="B5387" s="45" t="s">
        <v>872</v>
      </c>
      <c r="C5387" s="146">
        <v>75.060958862304688</v>
      </c>
      <c r="D5387" s="112">
        <f t="shared" si="87"/>
        <v>-0.95764870269145552</v>
      </c>
      <c r="E5387" s="112">
        <v>-6.7851511483250741E-3</v>
      </c>
    </row>
    <row r="5388" spans="2:5" x14ac:dyDescent="0.35">
      <c r="B5388" s="45" t="s">
        <v>6469</v>
      </c>
      <c r="C5388" s="146">
        <v>1772.341430664062</v>
      </c>
      <c r="D5388" s="112">
        <f t="shared" si="87"/>
        <v>-0.28551908373355839</v>
      </c>
      <c r="E5388" s="112">
        <v>-6.7857796884531144E-3</v>
      </c>
    </row>
    <row r="5389" spans="2:5" x14ac:dyDescent="0.35">
      <c r="B5389" s="45" t="s">
        <v>7908</v>
      </c>
      <c r="C5389" s="146">
        <v>2480.60009765625</v>
      </c>
      <c r="D5389" s="112">
        <f t="shared" si="87"/>
        <v>8.7909976014048752</v>
      </c>
      <c r="E5389" s="112">
        <v>-6.7932332183092666E-3</v>
      </c>
    </row>
    <row r="5390" spans="2:5" x14ac:dyDescent="0.35">
      <c r="B5390" s="45" t="s">
        <v>4449</v>
      </c>
      <c r="C5390" s="146">
        <v>253.3551940917969</v>
      </c>
      <c r="D5390" s="112">
        <f t="shared" si="87"/>
        <v>-0.44222673591827821</v>
      </c>
      <c r="E5390" s="112">
        <v>-6.7949236368159641E-3</v>
      </c>
    </row>
    <row r="5391" spans="2:5" x14ac:dyDescent="0.35">
      <c r="B5391" s="45" t="s">
        <v>5019</v>
      </c>
      <c r="C5391" s="146">
        <v>454.22613525390619</v>
      </c>
      <c r="D5391" s="112">
        <f t="shared" si="87"/>
        <v>-0.81339932404891846</v>
      </c>
      <c r="E5391" s="112">
        <v>-6.7990251149542963E-3</v>
      </c>
    </row>
    <row r="5392" spans="2:5" x14ac:dyDescent="0.35">
      <c r="B5392" s="45" t="s">
        <v>7696</v>
      </c>
      <c r="C5392" s="146">
        <v>2434.21484375</v>
      </c>
      <c r="D5392" s="112">
        <f t="shared" si="87"/>
        <v>24.681651346977578</v>
      </c>
      <c r="E5392" s="112">
        <v>-6.8103986955559831E-3</v>
      </c>
    </row>
    <row r="5393" spans="2:5" x14ac:dyDescent="0.35">
      <c r="B5393" s="45" t="s">
        <v>1203</v>
      </c>
      <c r="C5393" s="146">
        <v>94.784202575683594</v>
      </c>
      <c r="D5393" s="112">
        <f t="shared" si="87"/>
        <v>-0.21410184830584961</v>
      </c>
      <c r="E5393" s="112">
        <v>-6.8120234091854793E-3</v>
      </c>
    </row>
    <row r="5394" spans="2:5" x14ac:dyDescent="0.35">
      <c r="B5394" s="45" t="s">
        <v>2014</v>
      </c>
      <c r="C5394" s="146">
        <v>120.60621643066411</v>
      </c>
      <c r="D5394" s="112">
        <f t="shared" si="87"/>
        <v>-0.83797628302350458</v>
      </c>
      <c r="E5394" s="112">
        <v>-6.8169705328415446E-3</v>
      </c>
    </row>
    <row r="5395" spans="2:5" x14ac:dyDescent="0.35">
      <c r="B5395" s="45" t="s">
        <v>5779</v>
      </c>
      <c r="C5395" s="146">
        <v>744.37384033203125</v>
      </c>
      <c r="D5395" s="112">
        <f t="shared" si="87"/>
        <v>5.1063097290322865</v>
      </c>
      <c r="E5395" s="112">
        <v>-6.827630923391865E-3</v>
      </c>
    </row>
    <row r="5396" spans="2:5" x14ac:dyDescent="0.35">
      <c r="B5396" s="45" t="s">
        <v>1793</v>
      </c>
      <c r="C5396" s="146">
        <v>121.90240478515619</v>
      </c>
      <c r="D5396" s="112">
        <f t="shared" si="87"/>
        <v>-0.95328313366019679</v>
      </c>
      <c r="E5396" s="112">
        <v>-6.8334467931491765E-3</v>
      </c>
    </row>
    <row r="5397" spans="2:5" x14ac:dyDescent="0.35">
      <c r="B5397" s="45" t="s">
        <v>7877</v>
      </c>
      <c r="C5397" s="146">
        <v>2609.387451171875</v>
      </c>
      <c r="D5397" s="112">
        <f t="shared" si="87"/>
        <v>16.981470156504329</v>
      </c>
      <c r="E5397" s="112">
        <v>-6.8354078213754424E-3</v>
      </c>
    </row>
    <row r="5398" spans="2:5" x14ac:dyDescent="0.35">
      <c r="B5398" s="45" t="s">
        <v>1392</v>
      </c>
      <c r="C5398" s="146">
        <v>145.1153564453125</v>
      </c>
      <c r="D5398" s="112">
        <f t="shared" si="87"/>
        <v>0.93107817387516989</v>
      </c>
      <c r="E5398" s="112">
        <v>-6.8364400719150391E-3</v>
      </c>
    </row>
    <row r="5399" spans="2:5" x14ac:dyDescent="0.35">
      <c r="B5399" s="45" t="s">
        <v>952</v>
      </c>
      <c r="C5399" s="146">
        <v>75.147323608398438</v>
      </c>
      <c r="D5399" s="112">
        <f t="shared" si="87"/>
        <v>-0.37395655028843677</v>
      </c>
      <c r="E5399" s="112">
        <v>-6.8480097958926863E-3</v>
      </c>
    </row>
    <row r="5400" spans="2:5" x14ac:dyDescent="0.35">
      <c r="B5400" s="45" t="s">
        <v>1926</v>
      </c>
      <c r="C5400" s="146">
        <v>120.0353164672852</v>
      </c>
      <c r="D5400" s="112">
        <f t="shared" si="87"/>
        <v>-0.92689870457036372</v>
      </c>
      <c r="E5400" s="112">
        <v>-6.8493587366313504E-3</v>
      </c>
    </row>
    <row r="5401" spans="2:5" x14ac:dyDescent="0.35">
      <c r="B5401" s="45" t="s">
        <v>6342</v>
      </c>
      <c r="C5401" s="146">
        <v>1642.040893554688</v>
      </c>
      <c r="D5401" s="112">
        <f t="shared" si="87"/>
        <v>21.829947293699945</v>
      </c>
      <c r="E5401" s="112">
        <v>-6.8556468311201874E-3</v>
      </c>
    </row>
    <row r="5402" spans="2:5" x14ac:dyDescent="0.35">
      <c r="B5402" s="45" t="s">
        <v>972</v>
      </c>
      <c r="C5402" s="146">
        <v>71.92486572265625</v>
      </c>
      <c r="D5402" s="112">
        <f t="shared" si="87"/>
        <v>-0.97059713991946572</v>
      </c>
      <c r="E5402" s="112">
        <v>-6.8568365677723628E-3</v>
      </c>
    </row>
    <row r="5403" spans="2:5" x14ac:dyDescent="0.35">
      <c r="B5403" s="45" t="s">
        <v>7386</v>
      </c>
      <c r="C5403" s="146">
        <v>2446.18603515625</v>
      </c>
      <c r="D5403" s="112">
        <f t="shared" si="87"/>
        <v>15.909572484756008</v>
      </c>
      <c r="E5403" s="112">
        <v>-6.857137419690313E-3</v>
      </c>
    </row>
    <row r="5404" spans="2:5" x14ac:dyDescent="0.35">
      <c r="B5404" s="45" t="s">
        <v>1395</v>
      </c>
      <c r="C5404" s="146">
        <v>144.66279602050781</v>
      </c>
      <c r="D5404" s="112">
        <f t="shared" si="87"/>
        <v>-0.40424983346166055</v>
      </c>
      <c r="E5404" s="112">
        <v>-6.8574723266076774E-3</v>
      </c>
    </row>
    <row r="5405" spans="2:5" x14ac:dyDescent="0.35">
      <c r="B5405" s="45" t="s">
        <v>4371</v>
      </c>
      <c r="C5405" s="146">
        <v>242.82460021972659</v>
      </c>
      <c r="D5405" s="112">
        <f t="shared" si="87"/>
        <v>-0.84653137983411475</v>
      </c>
      <c r="E5405" s="112">
        <v>-6.858796768976951E-3</v>
      </c>
    </row>
    <row r="5406" spans="2:5" x14ac:dyDescent="0.35">
      <c r="B5406" s="45" t="s">
        <v>6268</v>
      </c>
      <c r="C5406" s="146">
        <v>1582.24267578125</v>
      </c>
      <c r="D5406" s="112">
        <f t="shared" si="87"/>
        <v>-0.35007404455349084</v>
      </c>
      <c r="E5406" s="112">
        <v>-6.8623841542163975E-3</v>
      </c>
    </row>
    <row r="5407" spans="2:5" x14ac:dyDescent="0.35">
      <c r="B5407" s="45" t="s">
        <v>7371</v>
      </c>
      <c r="C5407" s="146">
        <v>2434.496826171875</v>
      </c>
      <c r="D5407" s="112">
        <f t="shared" si="87"/>
        <v>0.5113561640586326</v>
      </c>
      <c r="E5407" s="112">
        <v>-6.8704489525264366E-3</v>
      </c>
    </row>
    <row r="5408" spans="2:5" x14ac:dyDescent="0.35">
      <c r="B5408" s="45" t="s">
        <v>6265</v>
      </c>
      <c r="C5408" s="146">
        <v>1610.802856445312</v>
      </c>
      <c r="D5408" s="112">
        <f t="shared" si="87"/>
        <v>11.107621388664851</v>
      </c>
      <c r="E5408" s="112">
        <v>-6.8782560273360121E-3</v>
      </c>
    </row>
    <row r="5409" spans="2:5" x14ac:dyDescent="0.35">
      <c r="B5409" s="45" t="s">
        <v>3363</v>
      </c>
      <c r="C5409" s="146">
        <v>133.0404052734375</v>
      </c>
      <c r="D5409" s="112">
        <f t="shared" si="87"/>
        <v>-0.82943245487370554</v>
      </c>
      <c r="E5409" s="112">
        <v>-6.8914426081208777E-3</v>
      </c>
    </row>
    <row r="5410" spans="2:5" x14ac:dyDescent="0.35">
      <c r="B5410" s="45" t="s">
        <v>5651</v>
      </c>
      <c r="C5410" s="146">
        <v>779.98663330078125</v>
      </c>
      <c r="D5410" s="112">
        <f t="shared" si="87"/>
        <v>9.4048461715470726</v>
      </c>
      <c r="E5410" s="112">
        <v>-6.8988557419151081E-3</v>
      </c>
    </row>
    <row r="5411" spans="2:5" x14ac:dyDescent="0.35">
      <c r="B5411" s="45" t="s">
        <v>862</v>
      </c>
      <c r="C5411" s="146">
        <v>74.963783264160156</v>
      </c>
      <c r="D5411" s="112">
        <f t="shared" si="87"/>
        <v>-0.90363593685418298</v>
      </c>
      <c r="E5411" s="112">
        <v>-6.9006970740033684E-3</v>
      </c>
    </row>
    <row r="5412" spans="2:5" x14ac:dyDescent="0.35">
      <c r="B5412" s="45" t="s">
        <v>5657</v>
      </c>
      <c r="C5412" s="146">
        <v>777.922607421875</v>
      </c>
      <c r="D5412" s="112">
        <f t="shared" si="87"/>
        <v>8.6675765625731849</v>
      </c>
      <c r="E5412" s="112">
        <v>-6.9168787877630939E-3</v>
      </c>
    </row>
    <row r="5413" spans="2:5" x14ac:dyDescent="0.35">
      <c r="B5413" s="45" t="s">
        <v>2637</v>
      </c>
      <c r="C5413" s="146">
        <v>80.467178344726563</v>
      </c>
      <c r="D5413" s="112">
        <f t="shared" si="87"/>
        <v>-0.84582329559142377</v>
      </c>
      <c r="E5413" s="112">
        <v>-6.9309610893164746E-3</v>
      </c>
    </row>
    <row r="5414" spans="2:5" x14ac:dyDescent="0.35">
      <c r="B5414" s="45" t="s">
        <v>5119</v>
      </c>
      <c r="C5414" s="146">
        <v>521.915283203125</v>
      </c>
      <c r="D5414" s="112">
        <f t="shared" si="87"/>
        <v>-0.24879180284836894</v>
      </c>
      <c r="E5414" s="112">
        <v>-6.9321479624715665E-3</v>
      </c>
    </row>
    <row r="5415" spans="2:5" x14ac:dyDescent="0.35">
      <c r="B5415" s="45" t="s">
        <v>5439</v>
      </c>
      <c r="C5415" s="146">
        <v>694.767822265625</v>
      </c>
      <c r="D5415" s="112">
        <f t="shared" si="87"/>
        <v>15.654547283417028</v>
      </c>
      <c r="E5415" s="112">
        <v>-6.9337077932195568E-3</v>
      </c>
    </row>
    <row r="5416" spans="2:5" x14ac:dyDescent="0.35">
      <c r="B5416" s="45" t="s">
        <v>512</v>
      </c>
      <c r="C5416" s="146">
        <v>41.716403961181641</v>
      </c>
      <c r="D5416" s="112">
        <f t="shared" si="87"/>
        <v>-0.91906258774130445</v>
      </c>
      <c r="E5416" s="112">
        <v>-6.9388117597017681E-3</v>
      </c>
    </row>
    <row r="5417" spans="2:5" x14ac:dyDescent="0.35">
      <c r="B5417" s="45" t="s">
        <v>5142</v>
      </c>
      <c r="C5417" s="146">
        <v>515.41558837890625</v>
      </c>
      <c r="D5417" s="112">
        <f t="shared" si="87"/>
        <v>-0.78429981653948266</v>
      </c>
      <c r="E5417" s="112">
        <v>-6.9396645954216234E-3</v>
      </c>
    </row>
    <row r="5418" spans="2:5" x14ac:dyDescent="0.35">
      <c r="B5418" s="45" t="s">
        <v>7974</v>
      </c>
      <c r="C5418" s="146">
        <v>2389.5</v>
      </c>
      <c r="D5418" s="112">
        <f t="shared" si="87"/>
        <v>48.933507985623073</v>
      </c>
      <c r="E5418" s="112">
        <v>-6.940383804655028E-3</v>
      </c>
    </row>
    <row r="5419" spans="2:5" x14ac:dyDescent="0.35">
      <c r="B5419" s="45" t="s">
        <v>714</v>
      </c>
      <c r="C5419" s="146">
        <v>47.8536376953125</v>
      </c>
      <c r="D5419" s="112">
        <f t="shared" si="87"/>
        <v>-0.8622963822402353</v>
      </c>
      <c r="E5419" s="112">
        <v>-6.9450667480666188E-3</v>
      </c>
    </row>
    <row r="5420" spans="2:5" x14ac:dyDescent="0.35">
      <c r="B5420" s="45" t="s">
        <v>4652</v>
      </c>
      <c r="C5420" s="146">
        <v>347.5118408203125</v>
      </c>
      <c r="D5420" s="112">
        <f t="shared" si="87"/>
        <v>6.9852423403881012</v>
      </c>
      <c r="E5420" s="112">
        <v>-6.9497925387554732E-3</v>
      </c>
    </row>
    <row r="5421" spans="2:5" x14ac:dyDescent="0.35">
      <c r="B5421" s="45" t="s">
        <v>667</v>
      </c>
      <c r="C5421" s="146">
        <v>43.519260406494141</v>
      </c>
      <c r="D5421" s="112">
        <f t="shared" si="87"/>
        <v>-0.3982761146961436</v>
      </c>
      <c r="E5421" s="112">
        <v>-6.9590172924359301E-3</v>
      </c>
    </row>
    <row r="5422" spans="2:5" x14ac:dyDescent="0.35">
      <c r="B5422" s="45" t="s">
        <v>836</v>
      </c>
      <c r="C5422" s="146">
        <v>72.324302673339844</v>
      </c>
      <c r="D5422" s="112">
        <f t="shared" si="87"/>
        <v>-0.96996000176950226</v>
      </c>
      <c r="E5422" s="112">
        <v>-6.9662332372950383E-3</v>
      </c>
    </row>
    <row r="5423" spans="2:5" x14ac:dyDescent="0.35">
      <c r="B5423" s="45" t="s">
        <v>7932</v>
      </c>
      <c r="C5423" s="146">
        <v>2407.60009765625</v>
      </c>
      <c r="D5423" s="112">
        <f t="shared" si="87"/>
        <v>0.20922754977755995</v>
      </c>
      <c r="E5423" s="112">
        <v>-6.9704691044545266E-3</v>
      </c>
    </row>
    <row r="5424" spans="2:5" x14ac:dyDescent="0.35">
      <c r="B5424" s="45" t="s">
        <v>6640</v>
      </c>
      <c r="C5424" s="146">
        <v>1991.023193359375</v>
      </c>
      <c r="D5424" s="112">
        <f t="shared" si="87"/>
        <v>15.515316959356552</v>
      </c>
      <c r="E5424" s="112">
        <v>-6.9726082583811905E-3</v>
      </c>
    </row>
    <row r="5425" spans="2:5" x14ac:dyDescent="0.35">
      <c r="B5425" s="45" t="s">
        <v>1820</v>
      </c>
      <c r="C5425" s="146">
        <v>120.5561599731445</v>
      </c>
      <c r="D5425" s="112">
        <f t="shared" si="87"/>
        <v>-0.83219948385334119</v>
      </c>
      <c r="E5425" s="112">
        <v>-6.9752574244790928E-3</v>
      </c>
    </row>
    <row r="5426" spans="2:5" x14ac:dyDescent="0.35">
      <c r="B5426" s="45" t="s">
        <v>5327</v>
      </c>
      <c r="C5426" s="146">
        <v>718.44927978515625</v>
      </c>
      <c r="D5426" s="112">
        <f t="shared" si="87"/>
        <v>1.5084137802573352E-2</v>
      </c>
      <c r="E5426" s="112">
        <v>-6.9805351338669839E-3</v>
      </c>
    </row>
    <row r="5427" spans="2:5" x14ac:dyDescent="0.35">
      <c r="B5427" s="45" t="s">
        <v>5730</v>
      </c>
      <c r="C5427" s="146">
        <v>707.77313232421875</v>
      </c>
      <c r="D5427" s="112">
        <f t="shared" si="87"/>
        <v>-0.6993827889562656</v>
      </c>
      <c r="E5427" s="112">
        <v>-6.9967430682088896E-3</v>
      </c>
    </row>
    <row r="5428" spans="2:5" x14ac:dyDescent="0.35">
      <c r="B5428" s="45" t="s">
        <v>7990</v>
      </c>
      <c r="C5428" s="146">
        <v>2354.39990234375</v>
      </c>
      <c r="D5428" s="112">
        <f t="shared" si="87"/>
        <v>19.324182522011629</v>
      </c>
      <c r="E5428" s="112">
        <v>-7.001306476697596E-3</v>
      </c>
    </row>
    <row r="5429" spans="2:5" x14ac:dyDescent="0.35">
      <c r="B5429" s="45" t="s">
        <v>1861</v>
      </c>
      <c r="C5429" s="146">
        <v>115.8422927856445</v>
      </c>
      <c r="D5429" s="112">
        <f t="shared" si="87"/>
        <v>-0.39888273928999868</v>
      </c>
      <c r="E5429" s="112">
        <v>-7.0169486227073669E-3</v>
      </c>
    </row>
    <row r="5430" spans="2:5" x14ac:dyDescent="0.35">
      <c r="B5430" s="45" t="s">
        <v>3882</v>
      </c>
      <c r="C5430" s="146">
        <v>192.7116394042969</v>
      </c>
      <c r="D5430" s="112">
        <f t="shared" si="87"/>
        <v>1.287081513004505</v>
      </c>
      <c r="E5430" s="112">
        <v>-7.0224022312677797E-3</v>
      </c>
    </row>
    <row r="5431" spans="2:5" x14ac:dyDescent="0.35">
      <c r="B5431" s="45" t="s">
        <v>2334</v>
      </c>
      <c r="C5431" s="146">
        <v>84.260940551757813</v>
      </c>
      <c r="D5431" s="112">
        <f t="shared" si="87"/>
        <v>-0.95798806011481885</v>
      </c>
      <c r="E5431" s="112">
        <v>-7.022879404831402E-3</v>
      </c>
    </row>
    <row r="5432" spans="2:5" x14ac:dyDescent="0.35">
      <c r="B5432" s="45" t="s">
        <v>6631</v>
      </c>
      <c r="C5432" s="146">
        <v>2005.642700195312</v>
      </c>
      <c r="D5432" s="112">
        <f t="shared" si="87"/>
        <v>2.7822453765825858E-2</v>
      </c>
      <c r="E5432" s="112">
        <v>-7.0340670886466766E-3</v>
      </c>
    </row>
    <row r="5433" spans="2:5" x14ac:dyDescent="0.35">
      <c r="B5433" s="45" t="s">
        <v>6521</v>
      </c>
      <c r="C5433" s="146">
        <v>1951.351318359375</v>
      </c>
      <c r="D5433" s="112">
        <f t="shared" si="87"/>
        <v>33.392117100263398</v>
      </c>
      <c r="E5433" s="112">
        <v>-7.0353375701064621E-3</v>
      </c>
    </row>
    <row r="5434" spans="2:5" x14ac:dyDescent="0.35">
      <c r="B5434" s="45" t="s">
        <v>797</v>
      </c>
      <c r="C5434" s="146">
        <v>56.738330841064453</v>
      </c>
      <c r="D5434" s="112">
        <f t="shared" si="87"/>
        <v>-0.85870904431555939</v>
      </c>
      <c r="E5434" s="112">
        <v>-7.0374397482560113E-3</v>
      </c>
    </row>
    <row r="5435" spans="2:5" x14ac:dyDescent="0.35">
      <c r="B5435" s="45" t="s">
        <v>4769</v>
      </c>
      <c r="C5435" s="146">
        <v>401.57086181640619</v>
      </c>
      <c r="D5435" s="112">
        <f t="shared" si="87"/>
        <v>-4.3529047301092048E-2</v>
      </c>
      <c r="E5435" s="112">
        <v>-7.0477286153991974E-3</v>
      </c>
    </row>
    <row r="5436" spans="2:5" x14ac:dyDescent="0.35">
      <c r="B5436" s="45" t="s">
        <v>4685</v>
      </c>
      <c r="C5436" s="146">
        <v>419.84637451171881</v>
      </c>
      <c r="D5436" s="112">
        <f t="shared" si="87"/>
        <v>-0.84108593769781193</v>
      </c>
      <c r="E5436" s="112">
        <v>-7.0504875710308973E-3</v>
      </c>
    </row>
    <row r="5437" spans="2:5" x14ac:dyDescent="0.35">
      <c r="B5437" s="45" t="s">
        <v>7622</v>
      </c>
      <c r="C5437" s="146">
        <v>2641.97119140625</v>
      </c>
      <c r="D5437" s="112">
        <f t="shared" si="87"/>
        <v>3.2092260561316284</v>
      </c>
      <c r="E5437" s="112">
        <v>-7.0584413916120105E-3</v>
      </c>
    </row>
    <row r="5438" spans="2:5" x14ac:dyDescent="0.35">
      <c r="B5438" s="45" t="s">
        <v>5219</v>
      </c>
      <c r="C5438" s="146">
        <v>627.6619873046875</v>
      </c>
      <c r="D5438" s="112">
        <f t="shared" si="87"/>
        <v>2.005657374494517</v>
      </c>
      <c r="E5438" s="112">
        <v>-7.0656055529169214E-3</v>
      </c>
    </row>
    <row r="5439" spans="2:5" x14ac:dyDescent="0.35">
      <c r="B5439" s="45" t="s">
        <v>4299</v>
      </c>
      <c r="C5439" s="146">
        <v>208.82685852050781</v>
      </c>
      <c r="D5439" s="112">
        <f t="shared" si="87"/>
        <v>9.1341002352507153E-2</v>
      </c>
      <c r="E5439" s="112">
        <v>-7.0677174613647141E-3</v>
      </c>
    </row>
    <row r="5440" spans="2:5" x14ac:dyDescent="0.35">
      <c r="B5440" s="45" t="s">
        <v>3883</v>
      </c>
      <c r="C5440" s="146">
        <v>191.34886169433591</v>
      </c>
      <c r="D5440" s="112">
        <f t="shared" si="87"/>
        <v>-0.92172556046426668</v>
      </c>
      <c r="E5440" s="112">
        <v>-7.0715900408172671E-3</v>
      </c>
    </row>
    <row r="5441" spans="2:5" x14ac:dyDescent="0.35">
      <c r="B5441" s="45" t="s">
        <v>7252</v>
      </c>
      <c r="C5441" s="146">
        <v>2444.58935546875</v>
      </c>
      <c r="D5441" s="112">
        <f t="shared" si="87"/>
        <v>2.6608148874279931</v>
      </c>
      <c r="E5441" s="112">
        <v>-7.0734222438706877E-3</v>
      </c>
    </row>
    <row r="5442" spans="2:5" x14ac:dyDescent="0.35">
      <c r="B5442" s="45" t="s">
        <v>5445</v>
      </c>
      <c r="C5442" s="146">
        <v>667.77191162109375</v>
      </c>
      <c r="D5442" s="112">
        <f t="shared" si="87"/>
        <v>-0.73638810887142014</v>
      </c>
      <c r="E5442" s="112">
        <v>-7.0870269227341545E-3</v>
      </c>
    </row>
    <row r="5443" spans="2:5" x14ac:dyDescent="0.35">
      <c r="B5443" s="45" t="s">
        <v>7356</v>
      </c>
      <c r="C5443" s="146">
        <v>2533.1630859375</v>
      </c>
      <c r="D5443" s="112">
        <f t="shared" si="87"/>
        <v>28.205972245654511</v>
      </c>
      <c r="E5443" s="112">
        <v>-7.0877219709811635E-3</v>
      </c>
    </row>
    <row r="5444" spans="2:5" x14ac:dyDescent="0.35">
      <c r="B5444" s="45" t="s">
        <v>1168</v>
      </c>
      <c r="C5444" s="146">
        <v>86.734420776367188</v>
      </c>
      <c r="D5444" s="112">
        <f t="shared" si="87"/>
        <v>-0.92509613771892962</v>
      </c>
      <c r="E5444" s="112">
        <v>-7.0981611263011887E-3</v>
      </c>
    </row>
    <row r="5445" spans="2:5" x14ac:dyDescent="0.35">
      <c r="B5445" s="45" t="s">
        <v>5977</v>
      </c>
      <c r="C5445" s="146">
        <v>1157.943237304688</v>
      </c>
      <c r="D5445" s="112">
        <f t="shared" si="87"/>
        <v>-0.4931695032854666</v>
      </c>
      <c r="E5445" s="112">
        <v>-7.0996584673643131E-3</v>
      </c>
    </row>
    <row r="5446" spans="2:5" x14ac:dyDescent="0.35">
      <c r="B5446" s="45" t="s">
        <v>7716</v>
      </c>
      <c r="C5446" s="146">
        <v>2284.675537109375</v>
      </c>
      <c r="D5446" s="112">
        <f t="shared" si="87"/>
        <v>23.942812119166636</v>
      </c>
      <c r="E5446" s="112">
        <v>-7.1046214150632704E-3</v>
      </c>
    </row>
    <row r="5447" spans="2:5" x14ac:dyDescent="0.35">
      <c r="B5447" s="45" t="s">
        <v>1141</v>
      </c>
      <c r="C5447" s="146">
        <v>91.596549987792969</v>
      </c>
      <c r="D5447" s="112">
        <f t="shared" si="87"/>
        <v>-0.91127475994157814</v>
      </c>
      <c r="E5447" s="112">
        <v>-7.1057223477035379E-3</v>
      </c>
    </row>
    <row r="5448" spans="2:5" x14ac:dyDescent="0.35">
      <c r="B5448" s="45" t="s">
        <v>5902</v>
      </c>
      <c r="C5448" s="146">
        <v>1032.36181640625</v>
      </c>
      <c r="D5448" s="112">
        <f t="shared" si="87"/>
        <v>-0.31457173356510765</v>
      </c>
      <c r="E5448" s="112">
        <v>-7.11190892830579E-3</v>
      </c>
    </row>
    <row r="5449" spans="2:5" x14ac:dyDescent="0.35">
      <c r="B5449" s="45" t="s">
        <v>6290</v>
      </c>
      <c r="C5449" s="146">
        <v>1506.155883789062</v>
      </c>
      <c r="D5449" s="112">
        <f t="shared" ref="D5449:D5512" si="88">(C5449-C5450)/C5450</f>
        <v>10.695009071539509</v>
      </c>
      <c r="E5449" s="112">
        <v>-7.1192338490887732E-3</v>
      </c>
    </row>
    <row r="5450" spans="2:5" x14ac:dyDescent="0.35">
      <c r="B5450" s="45" t="s">
        <v>2071</v>
      </c>
      <c r="C5450" s="146">
        <v>128.78620910644531</v>
      </c>
      <c r="D5450" s="112">
        <f t="shared" si="88"/>
        <v>-0.28040576631443209</v>
      </c>
      <c r="E5450" s="112">
        <v>-7.1202706613364497E-3</v>
      </c>
    </row>
    <row r="5451" spans="2:5" x14ac:dyDescent="0.35">
      <c r="B5451" s="45" t="s">
        <v>3100</v>
      </c>
      <c r="C5451" s="146">
        <v>178.97059631347659</v>
      </c>
      <c r="D5451" s="112">
        <f t="shared" si="88"/>
        <v>-0.91003709236867747</v>
      </c>
      <c r="E5451" s="112">
        <v>-7.1284501686116877E-3</v>
      </c>
    </row>
    <row r="5452" spans="2:5" x14ac:dyDescent="0.35">
      <c r="B5452" s="45" t="s">
        <v>6768</v>
      </c>
      <c r="C5452" s="146">
        <v>1989.382080078125</v>
      </c>
      <c r="D5452" s="112">
        <f t="shared" si="88"/>
        <v>2.3072882672433681E-2</v>
      </c>
      <c r="E5452" s="112">
        <v>-7.137187389748229E-3</v>
      </c>
    </row>
    <row r="5453" spans="2:5" x14ac:dyDescent="0.35">
      <c r="B5453" s="45" t="s">
        <v>6657</v>
      </c>
      <c r="C5453" s="146">
        <v>1944.516479492188</v>
      </c>
      <c r="D5453" s="112">
        <f t="shared" si="88"/>
        <v>-0.22152836231577505</v>
      </c>
      <c r="E5453" s="112">
        <v>-7.137995067439386E-3</v>
      </c>
    </row>
    <row r="5454" spans="2:5" x14ac:dyDescent="0.35">
      <c r="B5454" s="45" t="s">
        <v>7867</v>
      </c>
      <c r="C5454" s="146">
        <v>2497.8642578125</v>
      </c>
      <c r="D5454" s="112">
        <f t="shared" si="88"/>
        <v>19.1954058729882</v>
      </c>
      <c r="E5454" s="112">
        <v>-7.1384126173286806E-3</v>
      </c>
    </row>
    <row r="5455" spans="2:5" x14ac:dyDescent="0.35">
      <c r="B5455" s="45" t="s">
        <v>3040</v>
      </c>
      <c r="C5455" s="146">
        <v>123.6847763061523</v>
      </c>
      <c r="D5455" s="112">
        <f t="shared" si="88"/>
        <v>-0.58379444292173266</v>
      </c>
      <c r="E5455" s="112">
        <v>-7.1411974389855156E-3</v>
      </c>
    </row>
    <row r="5456" spans="2:5" x14ac:dyDescent="0.35">
      <c r="B5456" s="45" t="s">
        <v>4559</v>
      </c>
      <c r="C5456" s="146">
        <v>297.17233276367188</v>
      </c>
      <c r="D5456" s="112">
        <f t="shared" si="88"/>
        <v>-0.79038939952834875</v>
      </c>
      <c r="E5456" s="112">
        <v>-7.1428870024762949E-3</v>
      </c>
    </row>
    <row r="5457" spans="2:5" x14ac:dyDescent="0.35">
      <c r="B5457" s="45" t="s">
        <v>6102</v>
      </c>
      <c r="C5457" s="146">
        <v>1417.735229492188</v>
      </c>
      <c r="D5457" s="112">
        <f t="shared" si="88"/>
        <v>9.9284510102378221</v>
      </c>
      <c r="E5457" s="112">
        <v>-7.155114651609824E-3</v>
      </c>
    </row>
    <row r="5458" spans="2:5" x14ac:dyDescent="0.35">
      <c r="B5458" s="45" t="s">
        <v>1426</v>
      </c>
      <c r="C5458" s="146">
        <v>129.72883605957031</v>
      </c>
      <c r="D5458" s="112">
        <f t="shared" si="88"/>
        <v>0.54396067380022151</v>
      </c>
      <c r="E5458" s="112">
        <v>-7.158647282969605E-3</v>
      </c>
    </row>
    <row r="5459" spans="2:5" x14ac:dyDescent="0.35">
      <c r="B5459" s="45" t="s">
        <v>2875</v>
      </c>
      <c r="C5459" s="146">
        <v>84.023406982421875</v>
      </c>
      <c r="D5459" s="112">
        <f t="shared" si="88"/>
        <v>-0.96556021805465397</v>
      </c>
      <c r="E5459" s="112">
        <v>-7.1620965472178567E-3</v>
      </c>
    </row>
    <row r="5460" spans="2:5" x14ac:dyDescent="0.35">
      <c r="B5460" s="45" t="s">
        <v>7130</v>
      </c>
      <c r="C5460" s="146">
        <v>2439.719482421875</v>
      </c>
      <c r="D5460" s="112">
        <f t="shared" si="88"/>
        <v>2.3483160147595292</v>
      </c>
      <c r="E5460" s="112">
        <v>-7.1738561540850556E-3</v>
      </c>
    </row>
    <row r="5461" spans="2:5" x14ac:dyDescent="0.35">
      <c r="B5461" s="45" t="s">
        <v>5496</v>
      </c>
      <c r="C5461" s="146">
        <v>728.6407470703125</v>
      </c>
      <c r="D5461" s="112">
        <f t="shared" si="88"/>
        <v>2.8304867510169167</v>
      </c>
      <c r="E5461" s="112">
        <v>-7.1862680580859302E-3</v>
      </c>
    </row>
    <row r="5462" spans="2:5" x14ac:dyDescent="0.35">
      <c r="B5462" s="45" t="s">
        <v>4028</v>
      </c>
      <c r="C5462" s="146">
        <v>190.22145080566409</v>
      </c>
      <c r="D5462" s="112">
        <f t="shared" si="88"/>
        <v>-0.73636663278540204</v>
      </c>
      <c r="E5462" s="112">
        <v>-7.1900626887648755E-3</v>
      </c>
    </row>
    <row r="5463" spans="2:5" x14ac:dyDescent="0.35">
      <c r="B5463" s="45" t="s">
        <v>5596</v>
      </c>
      <c r="C5463" s="146">
        <v>721.537841796875</v>
      </c>
      <c r="D5463" s="112">
        <f t="shared" si="88"/>
        <v>-0.69010903260198952</v>
      </c>
      <c r="E5463" s="112">
        <v>-7.1983035071752502E-3</v>
      </c>
    </row>
    <row r="5464" spans="2:5" x14ac:dyDescent="0.35">
      <c r="B5464" s="45" t="s">
        <v>7194</v>
      </c>
      <c r="C5464" s="146">
        <v>2328.3603515625</v>
      </c>
      <c r="D5464" s="112">
        <f t="shared" si="88"/>
        <v>0.27026277902898388</v>
      </c>
      <c r="E5464" s="112">
        <v>-7.2039146523181045E-3</v>
      </c>
    </row>
    <row r="5465" spans="2:5" x14ac:dyDescent="0.35">
      <c r="B5465" s="45" t="s">
        <v>6459</v>
      </c>
      <c r="C5465" s="146">
        <v>1832.975341796875</v>
      </c>
      <c r="D5465" s="112">
        <f t="shared" si="88"/>
        <v>0.28416492096336271</v>
      </c>
      <c r="E5465" s="112">
        <v>-7.2190129125300094E-3</v>
      </c>
    </row>
    <row r="5466" spans="2:5" x14ac:dyDescent="0.35">
      <c r="B5466" s="45" t="s">
        <v>6174</v>
      </c>
      <c r="C5466" s="146">
        <v>1427.367553710938</v>
      </c>
      <c r="D5466" s="112">
        <f t="shared" si="88"/>
        <v>36.025777225400823</v>
      </c>
      <c r="E5466" s="112">
        <v>-7.2217369033738066E-3</v>
      </c>
    </row>
    <row r="5467" spans="2:5" x14ac:dyDescent="0.35">
      <c r="B5467" s="45" t="s">
        <v>473</v>
      </c>
      <c r="C5467" s="146">
        <v>38.550643920898438</v>
      </c>
      <c r="D5467" s="112">
        <f t="shared" si="88"/>
        <v>-0.893938149789959</v>
      </c>
      <c r="E5467" s="112">
        <v>-7.2280312871184802E-3</v>
      </c>
    </row>
    <row r="5468" spans="2:5" x14ac:dyDescent="0.35">
      <c r="B5468" s="45" t="s">
        <v>4786</v>
      </c>
      <c r="C5468" s="146">
        <v>363.47323608398438</v>
      </c>
      <c r="D5468" s="112">
        <f t="shared" si="88"/>
        <v>2.9577297541399385</v>
      </c>
      <c r="E5468" s="112">
        <v>-7.2366594954953196E-3</v>
      </c>
    </row>
    <row r="5469" spans="2:5" x14ac:dyDescent="0.35">
      <c r="B5469" s="45" t="s">
        <v>2768</v>
      </c>
      <c r="C5469" s="146">
        <v>91.838821411132813</v>
      </c>
      <c r="D5469" s="112">
        <f t="shared" si="88"/>
        <v>-0.84584877172280903</v>
      </c>
      <c r="E5469" s="112">
        <v>-7.2413047725578107E-3</v>
      </c>
    </row>
    <row r="5470" spans="2:5" x14ac:dyDescent="0.35">
      <c r="B5470" s="45" t="s">
        <v>5162</v>
      </c>
      <c r="C5470" s="146">
        <v>595.77093505859375</v>
      </c>
      <c r="D5470" s="112">
        <f t="shared" si="88"/>
        <v>13.010438454563298</v>
      </c>
      <c r="E5470" s="112">
        <v>-7.2433492366509259E-3</v>
      </c>
    </row>
    <row r="5471" spans="2:5" x14ac:dyDescent="0.35">
      <c r="B5471" s="45" t="s">
        <v>674</v>
      </c>
      <c r="C5471" s="146">
        <v>42.523361206054688</v>
      </c>
      <c r="D5471" s="112">
        <f t="shared" si="88"/>
        <v>-0.76850452921244006</v>
      </c>
      <c r="E5471" s="112">
        <v>-7.2465762245078709E-3</v>
      </c>
    </row>
    <row r="5472" spans="2:5" x14ac:dyDescent="0.35">
      <c r="B5472" s="45" t="s">
        <v>3787</v>
      </c>
      <c r="C5472" s="146">
        <v>183.6898193359375</v>
      </c>
      <c r="D5472" s="112">
        <f t="shared" si="88"/>
        <v>0.99117292633775855</v>
      </c>
      <c r="E5472" s="112">
        <v>-7.2518805096452987E-3</v>
      </c>
    </row>
    <row r="5473" spans="2:5" x14ac:dyDescent="0.35">
      <c r="B5473" s="45" t="s">
        <v>1140</v>
      </c>
      <c r="C5473" s="146">
        <v>92.252067565917969</v>
      </c>
      <c r="D5473" s="112">
        <f t="shared" si="88"/>
        <v>-0.8170343553446795</v>
      </c>
      <c r="E5473" s="112">
        <v>-7.2606963211054362E-3</v>
      </c>
    </row>
    <row r="5474" spans="2:5" x14ac:dyDescent="0.35">
      <c r="B5474" s="45" t="s">
        <v>4933</v>
      </c>
      <c r="C5474" s="146">
        <v>504.20431518554688</v>
      </c>
      <c r="D5474" s="112">
        <f t="shared" si="88"/>
        <v>0.17576931709768601</v>
      </c>
      <c r="E5474" s="112">
        <v>-7.2648185781214354E-3</v>
      </c>
    </row>
    <row r="5475" spans="2:5" x14ac:dyDescent="0.35">
      <c r="B5475" s="45" t="s">
        <v>4718</v>
      </c>
      <c r="C5475" s="146">
        <v>428.82928466796881</v>
      </c>
      <c r="D5475" s="112">
        <f t="shared" si="88"/>
        <v>1.0113002792757337</v>
      </c>
      <c r="E5475" s="112">
        <v>-7.2650713582110872E-3</v>
      </c>
    </row>
    <row r="5476" spans="2:5" x14ac:dyDescent="0.35">
      <c r="B5476" s="45" t="s">
        <v>4312</v>
      </c>
      <c r="C5476" s="146">
        <v>213.20997619628909</v>
      </c>
      <c r="D5476" s="112">
        <f t="shared" si="88"/>
        <v>-6.6577423363833543E-2</v>
      </c>
      <c r="E5476" s="112">
        <v>-7.2755639563815916E-3</v>
      </c>
    </row>
    <row r="5477" spans="2:5" x14ac:dyDescent="0.35">
      <c r="B5477" s="45" t="s">
        <v>4279</v>
      </c>
      <c r="C5477" s="146">
        <v>228.41741943359381</v>
      </c>
      <c r="D5477" s="112">
        <f t="shared" si="88"/>
        <v>0.73086097058456667</v>
      </c>
      <c r="E5477" s="112">
        <v>-7.2885841095760035E-3</v>
      </c>
    </row>
    <row r="5478" spans="2:5" x14ac:dyDescent="0.35">
      <c r="B5478" s="45" t="s">
        <v>2057</v>
      </c>
      <c r="C5478" s="146">
        <v>131.96751403808591</v>
      </c>
      <c r="D5478" s="112">
        <f t="shared" si="88"/>
        <v>6.4471913559980276E-2</v>
      </c>
      <c r="E5478" s="112">
        <v>-7.3002025659581141E-3</v>
      </c>
    </row>
    <row r="5479" spans="2:5" x14ac:dyDescent="0.35">
      <c r="B5479" s="45" t="s">
        <v>2024</v>
      </c>
      <c r="C5479" s="146">
        <v>123.97463226318359</v>
      </c>
      <c r="D5479" s="112">
        <f t="shared" si="88"/>
        <v>0.34102506333919275</v>
      </c>
      <c r="E5479" s="112">
        <v>-7.3142263838253327E-3</v>
      </c>
    </row>
    <row r="5480" spans="2:5" x14ac:dyDescent="0.35">
      <c r="B5480" s="45" t="s">
        <v>2891</v>
      </c>
      <c r="C5480" s="146">
        <v>92.447662353515625</v>
      </c>
      <c r="D5480" s="112">
        <f t="shared" si="88"/>
        <v>-0.88515188767823716</v>
      </c>
      <c r="E5480" s="112">
        <v>-7.3173409182886008E-3</v>
      </c>
    </row>
    <row r="5481" spans="2:5" x14ac:dyDescent="0.35">
      <c r="B5481" s="45" t="s">
        <v>5822</v>
      </c>
      <c r="C5481" s="146">
        <v>804.95587158203125</v>
      </c>
      <c r="D5481" s="112">
        <f t="shared" si="88"/>
        <v>18.310890784664352</v>
      </c>
      <c r="E5481" s="112">
        <v>-7.326654140451523E-3</v>
      </c>
    </row>
    <row r="5482" spans="2:5" x14ac:dyDescent="0.35">
      <c r="B5482" s="45" t="s">
        <v>532</v>
      </c>
      <c r="C5482" s="146">
        <v>41.684036254882813</v>
      </c>
      <c r="D5482" s="112">
        <f t="shared" si="88"/>
        <v>-0.65232179583774541</v>
      </c>
      <c r="E5482" s="112">
        <v>-7.3267567064733315E-3</v>
      </c>
    </row>
    <row r="5483" spans="2:5" x14ac:dyDescent="0.35">
      <c r="B5483" s="45" t="s">
        <v>1954</v>
      </c>
      <c r="C5483" s="146">
        <v>119.892578125</v>
      </c>
      <c r="D5483" s="112">
        <f t="shared" si="88"/>
        <v>-0.68493666799097885</v>
      </c>
      <c r="E5483" s="112">
        <v>-7.3269095089504186E-3</v>
      </c>
    </row>
    <row r="5484" spans="2:5" x14ac:dyDescent="0.35">
      <c r="B5484" s="45" t="s">
        <v>4780</v>
      </c>
      <c r="C5484" s="146">
        <v>380.53485107421881</v>
      </c>
      <c r="D5484" s="112">
        <f t="shared" si="88"/>
        <v>-0.82326394987482421</v>
      </c>
      <c r="E5484" s="112">
        <v>-7.3306033404265808E-3</v>
      </c>
    </row>
    <row r="5485" spans="2:5" x14ac:dyDescent="0.35">
      <c r="B5485" s="45" t="s">
        <v>7528</v>
      </c>
      <c r="C5485" s="146">
        <v>2153.125244140625</v>
      </c>
      <c r="D5485" s="112">
        <f t="shared" si="88"/>
        <v>2.3742895821709649</v>
      </c>
      <c r="E5485" s="112">
        <v>-7.3342359681242125E-3</v>
      </c>
    </row>
    <row r="5486" spans="2:5" x14ac:dyDescent="0.35">
      <c r="B5486" s="45" t="s">
        <v>5216</v>
      </c>
      <c r="C5486" s="146">
        <v>638.09735107421875</v>
      </c>
      <c r="D5486" s="112">
        <f t="shared" si="88"/>
        <v>-0.73121851494509804</v>
      </c>
      <c r="E5486" s="112">
        <v>-7.3377303378403848E-3</v>
      </c>
    </row>
    <row r="5487" spans="2:5" x14ac:dyDescent="0.35">
      <c r="B5487" s="45" t="s">
        <v>7845</v>
      </c>
      <c r="C5487" s="146">
        <v>2374.03759765625</v>
      </c>
      <c r="D5487" s="112">
        <f t="shared" si="88"/>
        <v>5.1684065161175932</v>
      </c>
      <c r="E5487" s="112">
        <v>-7.3432073035584345E-3</v>
      </c>
    </row>
    <row r="5488" spans="2:5" x14ac:dyDescent="0.35">
      <c r="B5488" s="45" t="s">
        <v>4835</v>
      </c>
      <c r="C5488" s="146">
        <v>384.8704833984375</v>
      </c>
      <c r="D5488" s="112">
        <f t="shared" si="88"/>
        <v>-0.77851569373946938</v>
      </c>
      <c r="E5488" s="112">
        <v>-7.351609469684656E-3</v>
      </c>
    </row>
    <row r="5489" spans="2:5" x14ac:dyDescent="0.35">
      <c r="B5489" s="45" t="s">
        <v>6478</v>
      </c>
      <c r="C5489" s="146">
        <v>1737.687377929688</v>
      </c>
      <c r="D5489" s="112">
        <f t="shared" si="88"/>
        <v>-4.3497697192989203E-2</v>
      </c>
      <c r="E5489" s="112">
        <v>-7.3556099635587536E-3</v>
      </c>
    </row>
    <row r="5490" spans="2:5" x14ac:dyDescent="0.35">
      <c r="B5490" s="45" t="s">
        <v>6465</v>
      </c>
      <c r="C5490" s="146">
        <v>1816.710083007812</v>
      </c>
      <c r="D5490" s="112">
        <f t="shared" si="88"/>
        <v>8.7762996079213202</v>
      </c>
      <c r="E5490" s="112">
        <v>-7.3566714018331036E-3</v>
      </c>
    </row>
    <row r="5491" spans="2:5" x14ac:dyDescent="0.35">
      <c r="B5491" s="45" t="s">
        <v>4123</v>
      </c>
      <c r="C5491" s="146">
        <v>185.82798767089841</v>
      </c>
      <c r="D5491" s="112">
        <f t="shared" si="88"/>
        <v>-6.2303235272558752E-2</v>
      </c>
      <c r="E5491" s="112">
        <v>-7.358884681165005E-3</v>
      </c>
    </row>
    <row r="5492" spans="2:5" x14ac:dyDescent="0.35">
      <c r="B5492" s="45" t="s">
        <v>4152</v>
      </c>
      <c r="C5492" s="146">
        <v>198.1749267578125</v>
      </c>
      <c r="D5492" s="112">
        <f t="shared" si="88"/>
        <v>-0.59107572502901728</v>
      </c>
      <c r="E5492" s="112">
        <v>-7.3695268615939485E-3</v>
      </c>
    </row>
    <row r="5493" spans="2:5" x14ac:dyDescent="0.35">
      <c r="B5493" s="45" t="s">
        <v>4976</v>
      </c>
      <c r="C5493" s="146">
        <v>484.625</v>
      </c>
      <c r="D5493" s="112">
        <f t="shared" si="88"/>
        <v>3.7308101757066621</v>
      </c>
      <c r="E5493" s="112">
        <v>-7.374778685693837E-3</v>
      </c>
    </row>
    <row r="5494" spans="2:5" x14ac:dyDescent="0.35">
      <c r="B5494" s="45" t="s">
        <v>2191</v>
      </c>
      <c r="C5494" s="146">
        <v>102.44017028808589</v>
      </c>
      <c r="D5494" s="112">
        <f t="shared" si="88"/>
        <v>-0.9572028373861593</v>
      </c>
      <c r="E5494" s="112">
        <v>-7.3777785137634474E-3</v>
      </c>
    </row>
    <row r="5495" spans="2:5" x14ac:dyDescent="0.35">
      <c r="B5495" s="45" t="s">
        <v>7293</v>
      </c>
      <c r="C5495" s="146">
        <v>2393.62060546875</v>
      </c>
      <c r="D5495" s="112">
        <f t="shared" si="88"/>
        <v>2.1522074972502536</v>
      </c>
      <c r="E5495" s="112">
        <v>-7.3791491578293544E-3</v>
      </c>
    </row>
    <row r="5496" spans="2:5" x14ac:dyDescent="0.35">
      <c r="B5496" s="45" t="s">
        <v>5390</v>
      </c>
      <c r="C5496" s="146">
        <v>759.347412109375</v>
      </c>
      <c r="D5496" s="112">
        <f t="shared" si="88"/>
        <v>-0.68619807549216194</v>
      </c>
      <c r="E5496" s="112">
        <v>-7.3886078034874625E-3</v>
      </c>
    </row>
    <row r="5497" spans="2:5" x14ac:dyDescent="0.35">
      <c r="B5497" s="45" t="s">
        <v>7698</v>
      </c>
      <c r="C5497" s="146">
        <v>2419.830322265625</v>
      </c>
      <c r="D5497" s="112">
        <f t="shared" si="88"/>
        <v>18.099470779926975</v>
      </c>
      <c r="E5497" s="112">
        <v>-7.3907720502632583E-3</v>
      </c>
    </row>
    <row r="5498" spans="2:5" x14ac:dyDescent="0.35">
      <c r="B5498" s="45" t="s">
        <v>1471</v>
      </c>
      <c r="C5498" s="146">
        <v>126.6961975097656</v>
      </c>
      <c r="D5498" s="112">
        <f t="shared" si="88"/>
        <v>-0.94735359957651388</v>
      </c>
      <c r="E5498" s="112">
        <v>-7.3935365759922834E-3</v>
      </c>
    </row>
    <row r="5499" spans="2:5" x14ac:dyDescent="0.35">
      <c r="B5499" s="45" t="s">
        <v>7457</v>
      </c>
      <c r="C5499" s="146">
        <v>2406.550048828125</v>
      </c>
      <c r="D5499" s="112">
        <f t="shared" si="88"/>
        <v>-9.0321051260109503E-3</v>
      </c>
      <c r="E5499" s="112">
        <v>-7.3939727647398118E-3</v>
      </c>
    </row>
    <row r="5500" spans="2:5" x14ac:dyDescent="0.35">
      <c r="B5500" s="45" t="s">
        <v>7175</v>
      </c>
      <c r="C5500" s="146">
        <v>2428.484375</v>
      </c>
      <c r="D5500" s="112">
        <f t="shared" si="88"/>
        <v>13.262452424707796</v>
      </c>
      <c r="E5500" s="112">
        <v>-7.3973162101711948E-3</v>
      </c>
    </row>
    <row r="5501" spans="2:5" x14ac:dyDescent="0.35">
      <c r="B5501" s="45" t="s">
        <v>3757</v>
      </c>
      <c r="C5501" s="146">
        <v>170.27116394042969</v>
      </c>
      <c r="D5501" s="112">
        <f t="shared" si="88"/>
        <v>1.9798707219100413</v>
      </c>
      <c r="E5501" s="112">
        <v>-7.3994340547069506E-3</v>
      </c>
    </row>
    <row r="5502" spans="2:5" x14ac:dyDescent="0.35">
      <c r="B5502" s="45" t="s">
        <v>796</v>
      </c>
      <c r="C5502" s="146">
        <v>57.140453338623047</v>
      </c>
      <c r="D5502" s="112">
        <f t="shared" si="88"/>
        <v>-0.67270461005181126</v>
      </c>
      <c r="E5502" s="112">
        <v>-7.4070269942524605E-3</v>
      </c>
    </row>
    <row r="5503" spans="2:5" x14ac:dyDescent="0.35">
      <c r="B5503" s="45" t="s">
        <v>4055</v>
      </c>
      <c r="C5503" s="146">
        <v>174.583740234375</v>
      </c>
      <c r="D5503" s="112">
        <f t="shared" si="88"/>
        <v>-0.65768076377791007</v>
      </c>
      <c r="E5503" s="112">
        <v>-7.4092607170378163E-3</v>
      </c>
    </row>
    <row r="5504" spans="2:5" x14ac:dyDescent="0.35">
      <c r="B5504" s="45" t="s">
        <v>4942</v>
      </c>
      <c r="C5504" s="146">
        <v>510.00271606445313</v>
      </c>
      <c r="D5504" s="112">
        <f t="shared" si="88"/>
        <v>-0.74062829845217892</v>
      </c>
      <c r="E5504" s="112">
        <v>-7.4178013929128463E-3</v>
      </c>
    </row>
    <row r="5505" spans="2:5" x14ac:dyDescent="0.35">
      <c r="B5505" s="45" t="s">
        <v>6707</v>
      </c>
      <c r="C5505" s="146">
        <v>1966.300537109375</v>
      </c>
      <c r="D5505" s="112">
        <f t="shared" si="88"/>
        <v>21.454492933934322</v>
      </c>
      <c r="E5505" s="112">
        <v>-7.4271961379467413E-3</v>
      </c>
    </row>
    <row r="5506" spans="2:5" x14ac:dyDescent="0.35">
      <c r="B5506" s="45" t="s">
        <v>2361</v>
      </c>
      <c r="C5506" s="146">
        <v>87.568244934082031</v>
      </c>
      <c r="D5506" s="112">
        <f t="shared" si="88"/>
        <v>-2.6365485306258034E-2</v>
      </c>
      <c r="E5506" s="112">
        <v>-7.4298269380259421E-3</v>
      </c>
    </row>
    <row r="5507" spans="2:5" x14ac:dyDescent="0.35">
      <c r="B5507" s="45" t="s">
        <v>1058</v>
      </c>
      <c r="C5507" s="146">
        <v>89.939544677734375</v>
      </c>
      <c r="D5507" s="112">
        <f t="shared" si="88"/>
        <v>-0.80036584096173746</v>
      </c>
      <c r="E5507" s="112">
        <v>-7.4314517575330358E-3</v>
      </c>
    </row>
    <row r="5508" spans="2:5" x14ac:dyDescent="0.35">
      <c r="B5508" s="45" t="s">
        <v>4709</v>
      </c>
      <c r="C5508" s="146">
        <v>450.52182006835938</v>
      </c>
      <c r="D5508" s="112">
        <f t="shared" si="88"/>
        <v>-0.8161388999484287</v>
      </c>
      <c r="E5508" s="112">
        <v>-7.4324073102281733E-3</v>
      </c>
    </row>
    <row r="5509" spans="2:5" x14ac:dyDescent="0.35">
      <c r="B5509" s="45" t="s">
        <v>7923</v>
      </c>
      <c r="C5509" s="146">
        <v>2450.337890625</v>
      </c>
      <c r="D5509" s="112">
        <f t="shared" si="88"/>
        <v>20.469022093051713</v>
      </c>
      <c r="E5509" s="112">
        <v>-7.4353953299368288E-3</v>
      </c>
    </row>
    <row r="5510" spans="2:5" x14ac:dyDescent="0.35">
      <c r="B5510" s="45" t="s">
        <v>2506</v>
      </c>
      <c r="C5510" s="146">
        <v>114.13365173339839</v>
      </c>
      <c r="D5510" s="112">
        <f t="shared" si="88"/>
        <v>-0.23020098297313352</v>
      </c>
      <c r="E5510" s="112">
        <v>-7.4367965842462667E-3</v>
      </c>
    </row>
    <row r="5511" spans="2:5" x14ac:dyDescent="0.35">
      <c r="B5511" s="45" t="s">
        <v>3290</v>
      </c>
      <c r="C5511" s="146">
        <v>148.26422119140619</v>
      </c>
      <c r="D5511" s="112">
        <f t="shared" si="88"/>
        <v>-0.35166413303536082</v>
      </c>
      <c r="E5511" s="112">
        <v>-7.4438818017159812E-3</v>
      </c>
    </row>
    <row r="5512" spans="2:5" x14ac:dyDescent="0.35">
      <c r="B5512" s="45" t="s">
        <v>4364</v>
      </c>
      <c r="C5512" s="146">
        <v>228.68428039550781</v>
      </c>
      <c r="D5512" s="112">
        <f t="shared" si="88"/>
        <v>1.6335156246156139</v>
      </c>
      <c r="E5512" s="112">
        <v>-7.4442412068196793E-3</v>
      </c>
    </row>
    <row r="5513" spans="2:5" x14ac:dyDescent="0.35">
      <c r="B5513" s="45" t="s">
        <v>1021</v>
      </c>
      <c r="C5513" s="146">
        <v>86.83612060546875</v>
      </c>
      <c r="D5513" s="112">
        <f t="shared" ref="D5513:D5576" si="89">(C5513-C5514)/C5514</f>
        <v>-0.96675776454288653</v>
      </c>
      <c r="E5513" s="112">
        <v>-7.4484636480911595E-3</v>
      </c>
    </row>
    <row r="5514" spans="2:5" x14ac:dyDescent="0.35">
      <c r="B5514" s="45" t="s">
        <v>7611</v>
      </c>
      <c r="C5514" s="146">
        <v>2612.22265625</v>
      </c>
      <c r="D5514" s="112">
        <f t="shared" si="89"/>
        <v>4.8499928615544095</v>
      </c>
      <c r="E5514" s="112">
        <v>-7.4495569097131065E-3</v>
      </c>
    </row>
    <row r="5515" spans="2:5" x14ac:dyDescent="0.35">
      <c r="B5515" s="45" t="s">
        <v>5014</v>
      </c>
      <c r="C5515" s="146">
        <v>446.53433227539063</v>
      </c>
      <c r="D5515" s="112">
        <f t="shared" si="89"/>
        <v>0.46337023153234813</v>
      </c>
      <c r="E5515" s="112">
        <v>-7.4570771380675135E-3</v>
      </c>
    </row>
    <row r="5516" spans="2:5" x14ac:dyDescent="0.35">
      <c r="B5516" s="45" t="s">
        <v>4520</v>
      </c>
      <c r="C5516" s="146">
        <v>305.14105224609381</v>
      </c>
      <c r="D5516" s="112">
        <f t="shared" si="89"/>
        <v>-0.86395128792925535</v>
      </c>
      <c r="E5516" s="112">
        <v>-7.4595915628430272E-3</v>
      </c>
    </row>
    <row r="5517" spans="2:5" x14ac:dyDescent="0.35">
      <c r="B5517" s="45" t="s">
        <v>6945</v>
      </c>
      <c r="C5517" s="146">
        <v>2242.880859375</v>
      </c>
      <c r="D5517" s="112">
        <f t="shared" si="89"/>
        <v>15.525527027923404</v>
      </c>
      <c r="E5517" s="112">
        <v>-7.4647255981649821E-3</v>
      </c>
    </row>
    <row r="5518" spans="2:5" x14ac:dyDescent="0.35">
      <c r="B5518" s="45" t="s">
        <v>3559</v>
      </c>
      <c r="C5518" s="146">
        <v>135.7221984863281</v>
      </c>
      <c r="D5518" s="112">
        <f t="shared" si="89"/>
        <v>1.9377579039630144</v>
      </c>
      <c r="E5518" s="112">
        <v>-7.4760469233030495E-3</v>
      </c>
    </row>
    <row r="5519" spans="2:5" x14ac:dyDescent="0.35">
      <c r="B5519" s="45" t="s">
        <v>593</v>
      </c>
      <c r="C5519" s="146">
        <v>46.199245452880859</v>
      </c>
      <c r="D5519" s="112">
        <f t="shared" si="89"/>
        <v>-0.98009168167339944</v>
      </c>
      <c r="E5519" s="112">
        <v>-7.4798446991814951E-3</v>
      </c>
    </row>
    <row r="5520" spans="2:5" x14ac:dyDescent="0.35">
      <c r="B5520" s="45" t="s">
        <v>8007</v>
      </c>
      <c r="C5520" s="146">
        <v>2320.60009765625</v>
      </c>
      <c r="D5520" s="112">
        <f t="shared" si="89"/>
        <v>19.469236893197344</v>
      </c>
      <c r="E5520" s="112">
        <v>-7.4847094944918259E-3</v>
      </c>
    </row>
    <row r="5521" spans="2:5" x14ac:dyDescent="0.35">
      <c r="B5521" s="45" t="s">
        <v>2432</v>
      </c>
      <c r="C5521" s="146">
        <v>113.37013244628911</v>
      </c>
      <c r="D5521" s="112">
        <f t="shared" si="89"/>
        <v>-0.55563239634552541</v>
      </c>
      <c r="E5521" s="112">
        <v>-7.4866391597283206E-3</v>
      </c>
    </row>
    <row r="5522" spans="2:5" x14ac:dyDescent="0.35">
      <c r="B5522" s="45" t="s">
        <v>4407</v>
      </c>
      <c r="C5522" s="146">
        <v>255.12690734863281</v>
      </c>
      <c r="D5522" s="112">
        <f t="shared" si="89"/>
        <v>-0.86163828607011084</v>
      </c>
      <c r="E5522" s="112">
        <v>-7.491953085228438E-3</v>
      </c>
    </row>
    <row r="5523" spans="2:5" x14ac:dyDescent="0.35">
      <c r="B5523" s="45" t="s">
        <v>7032</v>
      </c>
      <c r="C5523" s="146">
        <v>1843.91259765625</v>
      </c>
      <c r="D5523" s="112">
        <f t="shared" si="89"/>
        <v>6.9478933777100691</v>
      </c>
      <c r="E5523" s="112">
        <v>-7.4994727148842899E-3</v>
      </c>
    </row>
    <row r="5524" spans="2:5" x14ac:dyDescent="0.35">
      <c r="B5524" s="45" t="s">
        <v>4357</v>
      </c>
      <c r="C5524" s="146">
        <v>232.00016784667969</v>
      </c>
      <c r="D5524" s="112">
        <f t="shared" si="89"/>
        <v>-0.90641802991242648</v>
      </c>
      <c r="E5524" s="112">
        <v>-7.5004903955902483E-3</v>
      </c>
    </row>
    <row r="5525" spans="2:5" x14ac:dyDescent="0.35">
      <c r="B5525" s="45" t="s">
        <v>7868</v>
      </c>
      <c r="C5525" s="146">
        <v>2479.11181640625</v>
      </c>
      <c r="D5525" s="112">
        <f t="shared" si="89"/>
        <v>17.143783988660179</v>
      </c>
      <c r="E5525" s="112">
        <v>-7.5073901024038893E-3</v>
      </c>
    </row>
    <row r="5526" spans="2:5" x14ac:dyDescent="0.35">
      <c r="B5526" s="45" t="s">
        <v>1654</v>
      </c>
      <c r="C5526" s="146">
        <v>136.63697814941409</v>
      </c>
      <c r="D5526" s="112">
        <f t="shared" si="89"/>
        <v>-0.72515658108948677</v>
      </c>
      <c r="E5526" s="112">
        <v>-7.5139360937483213E-3</v>
      </c>
    </row>
    <row r="5527" spans="2:5" x14ac:dyDescent="0.35">
      <c r="B5527" s="45" t="s">
        <v>5077</v>
      </c>
      <c r="C5527" s="146">
        <v>497.14480590820313</v>
      </c>
      <c r="D5527" s="112">
        <f t="shared" si="89"/>
        <v>-0.2908863471763023</v>
      </c>
      <c r="E5527" s="112">
        <v>-7.5142963725781855E-3</v>
      </c>
    </row>
    <row r="5528" spans="2:5" x14ac:dyDescent="0.35">
      <c r="B5528" s="45" t="s">
        <v>5537</v>
      </c>
      <c r="C5528" s="146">
        <v>701.07916259765625</v>
      </c>
      <c r="D5528" s="112">
        <f t="shared" si="89"/>
        <v>-9.748292667289063E-2</v>
      </c>
      <c r="E5528" s="112">
        <v>-7.5264466363891098E-3</v>
      </c>
    </row>
    <row r="5529" spans="2:5" x14ac:dyDescent="0.35">
      <c r="B5529" s="45" t="s">
        <v>5633</v>
      </c>
      <c r="C5529" s="146">
        <v>776.8043212890625</v>
      </c>
      <c r="D5529" s="112">
        <f t="shared" si="89"/>
        <v>19.08975041344214</v>
      </c>
      <c r="E5529" s="112">
        <v>-7.5272411862140447E-3</v>
      </c>
    </row>
    <row r="5530" spans="2:5" x14ac:dyDescent="0.35">
      <c r="B5530" s="45" t="s">
        <v>504</v>
      </c>
      <c r="C5530" s="146">
        <v>38.666698455810547</v>
      </c>
      <c r="D5530" s="112">
        <f t="shared" si="89"/>
        <v>-0.71275708276557748</v>
      </c>
      <c r="E5530" s="112">
        <v>-7.5506975617528694E-3</v>
      </c>
    </row>
    <row r="5531" spans="2:5" x14ac:dyDescent="0.35">
      <c r="B5531" s="45" t="s">
        <v>3413</v>
      </c>
      <c r="C5531" s="146">
        <v>134.61323547363281</v>
      </c>
      <c r="D5531" s="112">
        <f t="shared" si="89"/>
        <v>-0.9285954062065539</v>
      </c>
      <c r="E5531" s="112">
        <v>-7.5626271270238261E-3</v>
      </c>
    </row>
    <row r="5532" spans="2:5" x14ac:dyDescent="0.35">
      <c r="B5532" s="45" t="s">
        <v>6664</v>
      </c>
      <c r="C5532" s="146">
        <v>1885.218139648438</v>
      </c>
      <c r="D5532" s="112">
        <f t="shared" si="89"/>
        <v>25.561161840694723</v>
      </c>
      <c r="E5532" s="112">
        <v>-7.5755092955128037E-3</v>
      </c>
    </row>
    <row r="5533" spans="2:5" x14ac:dyDescent="0.35">
      <c r="B5533" s="45" t="s">
        <v>2692</v>
      </c>
      <c r="C5533" s="146">
        <v>70.976493835449219</v>
      </c>
      <c r="D5533" s="112">
        <f t="shared" si="89"/>
        <v>-0.95463070639740122</v>
      </c>
      <c r="E5533" s="112">
        <v>-7.5825856979931218E-3</v>
      </c>
    </row>
    <row r="5534" spans="2:5" x14ac:dyDescent="0.35">
      <c r="B5534" s="45" t="s">
        <v>6362</v>
      </c>
      <c r="C5534" s="146">
        <v>1564.4169921875</v>
      </c>
      <c r="D5534" s="112">
        <f t="shared" si="89"/>
        <v>19.996718367801666</v>
      </c>
      <c r="E5534" s="112">
        <v>-7.5846106704616414E-3</v>
      </c>
    </row>
    <row r="5535" spans="2:5" x14ac:dyDescent="0.35">
      <c r="B5535" s="45" t="s">
        <v>827</v>
      </c>
      <c r="C5535" s="146">
        <v>74.5076904296875</v>
      </c>
      <c r="D5535" s="112">
        <f t="shared" si="89"/>
        <v>-0.92768080391445262</v>
      </c>
      <c r="E5535" s="112">
        <v>-7.6206707824291071E-3</v>
      </c>
    </row>
    <row r="5536" spans="2:5" x14ac:dyDescent="0.35">
      <c r="B5536" s="45" t="s">
        <v>5897</v>
      </c>
      <c r="C5536" s="146">
        <v>1030.261596679688</v>
      </c>
      <c r="D5536" s="112">
        <f t="shared" si="89"/>
        <v>8.6303771144693791</v>
      </c>
      <c r="E5536" s="112">
        <v>-7.6284151232104127E-3</v>
      </c>
    </row>
    <row r="5537" spans="2:5" x14ac:dyDescent="0.35">
      <c r="B5537" s="45" t="s">
        <v>2948</v>
      </c>
      <c r="C5537" s="146">
        <v>106.9804000854492</v>
      </c>
      <c r="D5537" s="112">
        <f t="shared" si="89"/>
        <v>-0.95387161341555049</v>
      </c>
      <c r="E5537" s="112">
        <v>-7.6405001070057746E-3</v>
      </c>
    </row>
    <row r="5538" spans="2:5" x14ac:dyDescent="0.35">
      <c r="B5538" s="45" t="s">
        <v>7816</v>
      </c>
      <c r="C5538" s="146">
        <v>2319.18798828125</v>
      </c>
      <c r="D5538" s="112">
        <f t="shared" si="89"/>
        <v>17.319803415969361</v>
      </c>
      <c r="E5538" s="112">
        <v>-7.646519108567367E-3</v>
      </c>
    </row>
    <row r="5539" spans="2:5" x14ac:dyDescent="0.35">
      <c r="B5539" s="45" t="s">
        <v>2530</v>
      </c>
      <c r="C5539" s="146">
        <v>126.59458923339839</v>
      </c>
      <c r="D5539" s="112">
        <f t="shared" si="89"/>
        <v>-0.50161568609170382</v>
      </c>
      <c r="E5539" s="112">
        <v>-7.6607391067885387E-3</v>
      </c>
    </row>
    <row r="5540" spans="2:5" x14ac:dyDescent="0.35">
      <c r="B5540" s="45" t="s">
        <v>4401</v>
      </c>
      <c r="C5540" s="146">
        <v>254.0099792480469</v>
      </c>
      <c r="D5540" s="112">
        <f t="shared" si="89"/>
        <v>-0.89096852666517645</v>
      </c>
      <c r="E5540" s="112">
        <v>-7.6736779909400248E-3</v>
      </c>
    </row>
    <row r="5541" spans="2:5" x14ac:dyDescent="0.35">
      <c r="B5541" s="45" t="s">
        <v>7744</v>
      </c>
      <c r="C5541" s="146">
        <v>2329.694091796875</v>
      </c>
      <c r="D5541" s="112">
        <f t="shared" si="89"/>
        <v>8.9333073055795284E-2</v>
      </c>
      <c r="E5541" s="112">
        <v>-7.6745276499816401E-3</v>
      </c>
    </row>
    <row r="5542" spans="2:5" x14ac:dyDescent="0.35">
      <c r="B5542" s="45" t="s">
        <v>7012</v>
      </c>
      <c r="C5542" s="146">
        <v>2138.642578125</v>
      </c>
      <c r="D5542" s="112">
        <f t="shared" si="89"/>
        <v>0.49747464365470234</v>
      </c>
      <c r="E5542" s="112">
        <v>-7.6755534918347915E-3</v>
      </c>
    </row>
    <row r="5543" spans="2:5" x14ac:dyDescent="0.35">
      <c r="B5543" s="45" t="s">
        <v>6111</v>
      </c>
      <c r="C5543" s="146">
        <v>1428.166137695312</v>
      </c>
      <c r="D5543" s="112">
        <f t="shared" si="89"/>
        <v>-0.44027336982257514</v>
      </c>
      <c r="E5543" s="112">
        <v>-7.6768141806396037E-3</v>
      </c>
    </row>
    <row r="5544" spans="2:5" x14ac:dyDescent="0.35">
      <c r="B5544" s="45" t="s">
        <v>7329</v>
      </c>
      <c r="C5544" s="146">
        <v>2551.542236328125</v>
      </c>
      <c r="D5544" s="112">
        <f t="shared" si="89"/>
        <v>2.5646222957278306</v>
      </c>
      <c r="E5544" s="112">
        <v>-7.6930227196920359E-3</v>
      </c>
    </row>
    <row r="5545" spans="2:5" x14ac:dyDescent="0.35">
      <c r="B5545" s="45" t="s">
        <v>5715</v>
      </c>
      <c r="C5545" s="146">
        <v>715.79595947265625</v>
      </c>
      <c r="D5545" s="112">
        <f t="shared" si="89"/>
        <v>-0.31290348812942947</v>
      </c>
      <c r="E5545" s="112">
        <v>-7.6950250644220591E-3</v>
      </c>
    </row>
    <row r="5546" spans="2:5" x14ac:dyDescent="0.35">
      <c r="B5546" s="45" t="s">
        <v>5904</v>
      </c>
      <c r="C5546" s="146">
        <v>1041.769165039062</v>
      </c>
      <c r="D5546" s="112">
        <f t="shared" si="89"/>
        <v>4.5875096745385751</v>
      </c>
      <c r="E5546" s="112">
        <v>-7.7106089793978812E-3</v>
      </c>
    </row>
    <row r="5547" spans="2:5" x14ac:dyDescent="0.35">
      <c r="B5547" s="45" t="s">
        <v>3791</v>
      </c>
      <c r="C5547" s="146">
        <v>186.44606018066409</v>
      </c>
      <c r="D5547" s="112">
        <f t="shared" si="89"/>
        <v>0.67741302667938297</v>
      </c>
      <c r="E5547" s="112">
        <v>-7.7204813805812631E-3</v>
      </c>
    </row>
    <row r="5548" spans="2:5" x14ac:dyDescent="0.35">
      <c r="B5548" s="45" t="s">
        <v>2131</v>
      </c>
      <c r="C5548" s="146">
        <v>111.1509552001953</v>
      </c>
      <c r="D5548" s="112">
        <f t="shared" si="89"/>
        <v>-0.94487318148728994</v>
      </c>
      <c r="E5548" s="112">
        <v>-7.7300025500141849E-3</v>
      </c>
    </row>
    <row r="5549" spans="2:5" x14ac:dyDescent="0.35">
      <c r="B5549" s="45" t="s">
        <v>7064</v>
      </c>
      <c r="C5549" s="146">
        <v>2016.27734375</v>
      </c>
      <c r="D5549" s="112">
        <f t="shared" si="89"/>
        <v>8.4155124224642081E-2</v>
      </c>
      <c r="E5549" s="112">
        <v>-7.7507011290450676E-3</v>
      </c>
    </row>
    <row r="5550" spans="2:5" x14ac:dyDescent="0.35">
      <c r="B5550" s="45" t="s">
        <v>6500</v>
      </c>
      <c r="C5550" s="146">
        <v>1859.768310546875</v>
      </c>
      <c r="D5550" s="112">
        <f t="shared" si="89"/>
        <v>16.758683149013923</v>
      </c>
      <c r="E5550" s="112">
        <v>-7.7619434478789859E-3</v>
      </c>
    </row>
    <row r="5551" spans="2:5" x14ac:dyDescent="0.35">
      <c r="B5551" s="45" t="s">
        <v>2186</v>
      </c>
      <c r="C5551" s="146">
        <v>104.7244491577148</v>
      </c>
      <c r="D5551" s="112">
        <f t="shared" si="89"/>
        <v>-0.95458090854522137</v>
      </c>
      <c r="E5551" s="112">
        <v>-7.7686618552062518E-3</v>
      </c>
    </row>
    <row r="5552" spans="2:5" x14ac:dyDescent="0.35">
      <c r="B5552" s="45" t="s">
        <v>7818</v>
      </c>
      <c r="C5552" s="146">
        <v>2305.736328125</v>
      </c>
      <c r="D5552" s="112">
        <f t="shared" si="89"/>
        <v>1.0111215111388139</v>
      </c>
      <c r="E5552" s="112">
        <v>-7.774605058026662E-3</v>
      </c>
    </row>
    <row r="5553" spans="2:5" x14ac:dyDescent="0.35">
      <c r="B5553" s="45" t="s">
        <v>6046</v>
      </c>
      <c r="C5553" s="146">
        <v>1146.492797851562</v>
      </c>
      <c r="D5553" s="112">
        <f t="shared" si="89"/>
        <v>8.3632687557160104</v>
      </c>
      <c r="E5553" s="112">
        <v>-7.7754673230175306E-3</v>
      </c>
    </row>
    <row r="5554" spans="2:5" x14ac:dyDescent="0.35">
      <c r="B5554" s="45" t="s">
        <v>1579</v>
      </c>
      <c r="C5554" s="146">
        <v>122.44578552246089</v>
      </c>
      <c r="D5554" s="112">
        <f t="shared" si="89"/>
        <v>-0.74790605699732093</v>
      </c>
      <c r="E5554" s="112">
        <v>-7.7895119884371245E-3</v>
      </c>
    </row>
    <row r="5555" spans="2:5" x14ac:dyDescent="0.35">
      <c r="B5555" s="45" t="s">
        <v>4888</v>
      </c>
      <c r="C5555" s="146">
        <v>485.71490478515619</v>
      </c>
      <c r="D5555" s="112">
        <f t="shared" si="89"/>
        <v>2.9929868927599723</v>
      </c>
      <c r="E5555" s="112">
        <v>-7.7908453639510076E-3</v>
      </c>
    </row>
    <row r="5556" spans="2:5" x14ac:dyDescent="0.35">
      <c r="B5556" s="45" t="s">
        <v>3044</v>
      </c>
      <c r="C5556" s="146">
        <v>121.6419982910156</v>
      </c>
      <c r="D5556" s="112">
        <f t="shared" si="89"/>
        <v>-0.13982925482361311</v>
      </c>
      <c r="E5556" s="112">
        <v>-7.7940873367926258E-3</v>
      </c>
    </row>
    <row r="5557" spans="2:5" x14ac:dyDescent="0.35">
      <c r="B5557" s="45" t="s">
        <v>2044</v>
      </c>
      <c r="C5557" s="146">
        <v>141.4161071777344</v>
      </c>
      <c r="D5557" s="112">
        <f t="shared" si="89"/>
        <v>0.60807556067992152</v>
      </c>
      <c r="E5557" s="112">
        <v>-7.8112077872484051E-3</v>
      </c>
    </row>
    <row r="5558" spans="2:5" x14ac:dyDescent="0.35">
      <c r="B5558" s="45" t="s">
        <v>1027</v>
      </c>
      <c r="C5558" s="146">
        <v>87.941207885742188</v>
      </c>
      <c r="D5558" s="112">
        <f t="shared" si="89"/>
        <v>-0.90691727243849463</v>
      </c>
      <c r="E5558" s="112">
        <v>-7.8112303501238142E-3</v>
      </c>
    </row>
    <row r="5559" spans="2:5" x14ac:dyDescent="0.35">
      <c r="B5559" s="45" t="s">
        <v>5864</v>
      </c>
      <c r="C5559" s="146">
        <v>944.76397705078125</v>
      </c>
      <c r="D5559" s="112">
        <f t="shared" si="89"/>
        <v>-0.21775046467978787</v>
      </c>
      <c r="E5559" s="112">
        <v>-7.811610126376837E-3</v>
      </c>
    </row>
    <row r="5560" spans="2:5" x14ac:dyDescent="0.35">
      <c r="B5560" s="45" t="s">
        <v>6002</v>
      </c>
      <c r="C5560" s="146">
        <v>1207.752685546875</v>
      </c>
      <c r="D5560" s="112">
        <f t="shared" si="89"/>
        <v>-0.5176305822067544</v>
      </c>
      <c r="E5560" s="112">
        <v>-7.8145095661935546E-3</v>
      </c>
    </row>
    <row r="5561" spans="2:5" x14ac:dyDescent="0.35">
      <c r="B5561" s="45" t="s">
        <v>7219</v>
      </c>
      <c r="C5561" s="146">
        <v>2503.7919921875</v>
      </c>
      <c r="D5561" s="112">
        <f t="shared" si="89"/>
        <v>18.759224281150704</v>
      </c>
      <c r="E5561" s="112">
        <v>-7.8200620469695194E-3</v>
      </c>
    </row>
    <row r="5562" spans="2:5" x14ac:dyDescent="0.35">
      <c r="B5562" s="45" t="s">
        <v>1906</v>
      </c>
      <c r="C5562" s="146">
        <v>126.7150955200195</v>
      </c>
      <c r="D5562" s="112">
        <f t="shared" si="89"/>
        <v>-0.94569338654252855</v>
      </c>
      <c r="E5562" s="112">
        <v>-7.8222821089739322E-3</v>
      </c>
    </row>
    <row r="5563" spans="2:5" x14ac:dyDescent="0.35">
      <c r="B5563" s="45" t="s">
        <v>7826</v>
      </c>
      <c r="C5563" s="146">
        <v>2333.3271484375</v>
      </c>
      <c r="D5563" s="112">
        <f t="shared" si="89"/>
        <v>4.186448567352163</v>
      </c>
      <c r="E5563" s="112">
        <v>-7.8490243401868817E-3</v>
      </c>
    </row>
    <row r="5564" spans="2:5" x14ac:dyDescent="0.35">
      <c r="B5564" s="45" t="s">
        <v>5013</v>
      </c>
      <c r="C5564" s="146">
        <v>449.88919067382813</v>
      </c>
      <c r="D5564" s="112">
        <f t="shared" si="89"/>
        <v>-0.7505364442281437</v>
      </c>
      <c r="E5564" s="112">
        <v>-7.8498610266763223E-3</v>
      </c>
    </row>
    <row r="5565" spans="2:5" x14ac:dyDescent="0.35">
      <c r="B5565" s="45" t="s">
        <v>6567</v>
      </c>
      <c r="C5565" s="146">
        <v>1803.426513671875</v>
      </c>
      <c r="D5565" s="112">
        <f t="shared" si="89"/>
        <v>0.15927821509540444</v>
      </c>
      <c r="E5565" s="112">
        <v>-7.8546038683386804E-3</v>
      </c>
    </row>
    <row r="5566" spans="2:5" x14ac:dyDescent="0.35">
      <c r="B5566" s="45" t="s">
        <v>6255</v>
      </c>
      <c r="C5566" s="146">
        <v>1555.64599609375</v>
      </c>
      <c r="D5566" s="112">
        <f t="shared" si="89"/>
        <v>9.7991730502967736E-2</v>
      </c>
      <c r="E5566" s="112">
        <v>-7.8551165149273305E-3</v>
      </c>
    </row>
    <row r="5567" spans="2:5" x14ac:dyDescent="0.35">
      <c r="B5567" s="45" t="s">
        <v>6104</v>
      </c>
      <c r="C5567" s="146">
        <v>1416.810302734375</v>
      </c>
      <c r="D5567" s="112">
        <f t="shared" si="89"/>
        <v>-0.25053661506298402</v>
      </c>
      <c r="E5567" s="112">
        <v>-7.8639101437397215E-3</v>
      </c>
    </row>
    <row r="5568" spans="2:5" x14ac:dyDescent="0.35">
      <c r="B5568" s="45" t="s">
        <v>6689</v>
      </c>
      <c r="C5568" s="146">
        <v>1890.432983398438</v>
      </c>
      <c r="D5568" s="112">
        <f t="shared" si="89"/>
        <v>-0.28315765023649664</v>
      </c>
      <c r="E5568" s="112">
        <v>-7.8666967343657326E-3</v>
      </c>
    </row>
    <row r="5569" spans="2:5" x14ac:dyDescent="0.35">
      <c r="B5569" s="45" t="s">
        <v>7667</v>
      </c>
      <c r="C5569" s="146">
        <v>2637.1669921875</v>
      </c>
      <c r="D5569" s="112">
        <f t="shared" si="89"/>
        <v>5.20721506326979</v>
      </c>
      <c r="E5569" s="112">
        <v>-7.8686523800767603E-3</v>
      </c>
    </row>
    <row r="5570" spans="2:5" x14ac:dyDescent="0.35">
      <c r="B5570" s="45" t="s">
        <v>4725</v>
      </c>
      <c r="C5570" s="146">
        <v>424.8551025390625</v>
      </c>
      <c r="D5570" s="112">
        <f t="shared" si="89"/>
        <v>-0.78480231708249815</v>
      </c>
      <c r="E5570" s="112">
        <v>-7.8744186474101214E-3</v>
      </c>
    </row>
    <row r="5571" spans="2:5" x14ac:dyDescent="0.35">
      <c r="B5571" s="45" t="s">
        <v>6763</v>
      </c>
      <c r="C5571" s="146">
        <v>1974.255004882812</v>
      </c>
      <c r="D5571" s="112">
        <f t="shared" si="89"/>
        <v>-7.9632299004747983E-2</v>
      </c>
      <c r="E5571" s="112">
        <v>-7.879072514507755E-3</v>
      </c>
    </row>
    <row r="5572" spans="2:5" x14ac:dyDescent="0.35">
      <c r="B5572" s="45" t="s">
        <v>6741</v>
      </c>
      <c r="C5572" s="146">
        <v>2145.072021484375</v>
      </c>
      <c r="D5572" s="112">
        <f t="shared" si="89"/>
        <v>-6.552422903647015E-2</v>
      </c>
      <c r="E5572" s="112">
        <v>-7.8894906722327077E-3</v>
      </c>
    </row>
    <row r="5573" spans="2:5" x14ac:dyDescent="0.35">
      <c r="B5573" s="45" t="s">
        <v>7507</v>
      </c>
      <c r="C5573" s="146">
        <v>2295.481689453125</v>
      </c>
      <c r="D5573" s="112">
        <f t="shared" si="89"/>
        <v>8.1199451966766389</v>
      </c>
      <c r="E5573" s="112">
        <v>-7.8932390484935371E-3</v>
      </c>
    </row>
    <row r="5574" spans="2:5" x14ac:dyDescent="0.35">
      <c r="B5574" s="45" t="s">
        <v>4461</v>
      </c>
      <c r="C5574" s="146">
        <v>251.6990661621094</v>
      </c>
      <c r="D5574" s="112">
        <f t="shared" si="89"/>
        <v>-0.84074741142557996</v>
      </c>
      <c r="E5574" s="112">
        <v>-7.8945141489764978E-3</v>
      </c>
    </row>
    <row r="5575" spans="2:5" x14ac:dyDescent="0.35">
      <c r="B5575" s="45" t="s">
        <v>6241</v>
      </c>
      <c r="C5575" s="146">
        <v>1580.502197265625</v>
      </c>
      <c r="D5575" s="112">
        <f t="shared" si="89"/>
        <v>-0.22801314720547336</v>
      </c>
      <c r="E5575" s="112">
        <v>-7.89927546426346E-3</v>
      </c>
    </row>
    <row r="5576" spans="2:5" x14ac:dyDescent="0.35">
      <c r="B5576" s="45" t="s">
        <v>6781</v>
      </c>
      <c r="C5576" s="146">
        <v>2047.317504882812</v>
      </c>
      <c r="D5576" s="112">
        <f t="shared" si="89"/>
        <v>37.043317999528185</v>
      </c>
      <c r="E5576" s="112">
        <v>-7.9097482913982886E-3</v>
      </c>
    </row>
    <row r="5577" spans="2:5" x14ac:dyDescent="0.35">
      <c r="B5577" s="45" t="s">
        <v>756</v>
      </c>
      <c r="C5577" s="146">
        <v>53.8154296875</v>
      </c>
      <c r="D5577" s="112">
        <f t="shared" ref="D5577:D5640" si="90">(C5577-C5578)/C5578</f>
        <v>-0.35927535224796947</v>
      </c>
      <c r="E5577" s="112">
        <v>-7.9111036536364983E-3</v>
      </c>
    </row>
    <row r="5578" spans="2:5" x14ac:dyDescent="0.35">
      <c r="B5578" s="45" t="s">
        <v>2871</v>
      </c>
      <c r="C5578" s="146">
        <v>83.991508483886719</v>
      </c>
      <c r="D5578" s="112">
        <f t="shared" si="90"/>
        <v>-0.82422990882828651</v>
      </c>
      <c r="E5578" s="112">
        <v>-7.9125054588114092E-3</v>
      </c>
    </row>
    <row r="5579" spans="2:5" x14ac:dyDescent="0.35">
      <c r="B5579" s="45" t="s">
        <v>4962</v>
      </c>
      <c r="C5579" s="146">
        <v>477.84869384765619</v>
      </c>
      <c r="D5579" s="112">
        <f t="shared" si="90"/>
        <v>5.3656835209894229</v>
      </c>
      <c r="E5579" s="112">
        <v>-7.9134291205170473E-3</v>
      </c>
    </row>
    <row r="5580" spans="2:5" x14ac:dyDescent="0.35">
      <c r="B5580" s="45" t="s">
        <v>879</v>
      </c>
      <c r="C5580" s="146">
        <v>75.066360473632813</v>
      </c>
      <c r="D5580" s="112">
        <f t="shared" si="90"/>
        <v>-0.31755241317277916</v>
      </c>
      <c r="E5580" s="112">
        <v>-7.9180239303236477E-3</v>
      </c>
    </row>
    <row r="5581" spans="2:5" x14ac:dyDescent="0.35">
      <c r="B5581" s="45" t="s">
        <v>2174</v>
      </c>
      <c r="C5581" s="146">
        <v>109.99578857421881</v>
      </c>
      <c r="D5581" s="112">
        <f t="shared" si="90"/>
        <v>0.19156331563018159</v>
      </c>
      <c r="E5581" s="112">
        <v>-7.9238827231770722E-3</v>
      </c>
    </row>
    <row r="5582" spans="2:5" x14ac:dyDescent="0.35">
      <c r="B5582" s="45" t="s">
        <v>1156</v>
      </c>
      <c r="C5582" s="146">
        <v>92.312164306640625</v>
      </c>
      <c r="D5582" s="112">
        <f t="shared" si="90"/>
        <v>-0.49153324440009738</v>
      </c>
      <c r="E5582" s="112">
        <v>-7.9263141642925E-3</v>
      </c>
    </row>
    <row r="5583" spans="2:5" x14ac:dyDescent="0.35">
      <c r="B5583" s="45" t="s">
        <v>3773</v>
      </c>
      <c r="C5583" s="146">
        <v>181.550048828125</v>
      </c>
      <c r="D5583" s="112">
        <f t="shared" si="90"/>
        <v>0.6059574248102354</v>
      </c>
      <c r="E5583" s="112">
        <v>-7.9270355855276739E-3</v>
      </c>
    </row>
    <row r="5584" spans="2:5" x14ac:dyDescent="0.35">
      <c r="B5584" s="45" t="s">
        <v>1842</v>
      </c>
      <c r="C5584" s="146">
        <v>113.0478591918945</v>
      </c>
      <c r="D5584" s="112">
        <f t="shared" si="90"/>
        <v>-0.96028763842151255</v>
      </c>
      <c r="E5584" s="112">
        <v>-7.9271243930781523E-3</v>
      </c>
    </row>
    <row r="5585" spans="2:5" x14ac:dyDescent="0.35">
      <c r="B5585" s="45" t="s">
        <v>7643</v>
      </c>
      <c r="C5585" s="146">
        <v>2846.666748046875</v>
      </c>
      <c r="D5585" s="112">
        <f t="shared" si="90"/>
        <v>1.1850506825726356E-2</v>
      </c>
      <c r="E5585" s="112">
        <v>-7.9319856859079666E-3</v>
      </c>
    </row>
    <row r="5586" spans="2:5" x14ac:dyDescent="0.35">
      <c r="B5586" s="45" t="s">
        <v>7640</v>
      </c>
      <c r="C5586" s="146">
        <v>2813.327392578125</v>
      </c>
      <c r="D5586" s="112">
        <f t="shared" si="90"/>
        <v>20.250178963277342</v>
      </c>
      <c r="E5586" s="112">
        <v>-7.9402563100376914E-3</v>
      </c>
    </row>
    <row r="5587" spans="2:5" x14ac:dyDescent="0.35">
      <c r="B5587" s="45" t="s">
        <v>3371</v>
      </c>
      <c r="C5587" s="146">
        <v>132.39076232910159</v>
      </c>
      <c r="D5587" s="112">
        <f t="shared" si="90"/>
        <v>0.44557264729136797</v>
      </c>
      <c r="E5587" s="112">
        <v>-7.9428728760723901E-3</v>
      </c>
    </row>
    <row r="5588" spans="2:5" x14ac:dyDescent="0.35">
      <c r="B5588" s="45" t="s">
        <v>2775</v>
      </c>
      <c r="C5588" s="146">
        <v>91.583610534667969</v>
      </c>
      <c r="D5588" s="112">
        <f t="shared" si="90"/>
        <v>-0.4447731872197685</v>
      </c>
      <c r="E5588" s="112">
        <v>-7.9472994313900813E-3</v>
      </c>
    </row>
    <row r="5589" spans="2:5" x14ac:dyDescent="0.35">
      <c r="B5589" s="45" t="s">
        <v>3667</v>
      </c>
      <c r="C5589" s="146">
        <v>164.94810485839841</v>
      </c>
      <c r="D5589" s="112">
        <f t="shared" si="90"/>
        <v>1.4745918025607923</v>
      </c>
      <c r="E5589" s="112">
        <v>-7.9495897046646304E-3</v>
      </c>
    </row>
    <row r="5590" spans="2:5" x14ac:dyDescent="0.35">
      <c r="B5590" s="45" t="s">
        <v>942</v>
      </c>
      <c r="C5590" s="146">
        <v>66.656692504882813</v>
      </c>
      <c r="D5590" s="112">
        <f t="shared" si="90"/>
        <v>-0.90828356661565357</v>
      </c>
      <c r="E5590" s="112">
        <v>-7.9531111400784026E-3</v>
      </c>
    </row>
    <row r="5591" spans="2:5" x14ac:dyDescent="0.35">
      <c r="B5591" s="45" t="s">
        <v>5595</v>
      </c>
      <c r="C5591" s="146">
        <v>726.76934814453125</v>
      </c>
      <c r="D5591" s="112">
        <f t="shared" si="90"/>
        <v>-0.53146075117447744</v>
      </c>
      <c r="E5591" s="112">
        <v>-7.9541862599103452E-3</v>
      </c>
    </row>
    <row r="5592" spans="2:5" x14ac:dyDescent="0.35">
      <c r="B5592" s="45" t="s">
        <v>6270</v>
      </c>
      <c r="C5592" s="146">
        <v>1551.138671875</v>
      </c>
      <c r="D5592" s="112">
        <f t="shared" si="90"/>
        <v>-0.35691842185358141</v>
      </c>
      <c r="E5592" s="112">
        <v>-7.9628084265947804E-3</v>
      </c>
    </row>
    <row r="5593" spans="2:5" x14ac:dyDescent="0.35">
      <c r="B5593" s="45" t="s">
        <v>7592</v>
      </c>
      <c r="C5593" s="146">
        <v>2412.040283203125</v>
      </c>
      <c r="D5593" s="112">
        <f t="shared" si="90"/>
        <v>2.6452296671160611</v>
      </c>
      <c r="E5593" s="112">
        <v>-7.9639282138923174E-3</v>
      </c>
    </row>
    <row r="5594" spans="2:5" x14ac:dyDescent="0.35">
      <c r="B5594" s="45" t="s">
        <v>5434</v>
      </c>
      <c r="C5594" s="146">
        <v>661.69775390625</v>
      </c>
      <c r="D5594" s="112">
        <f t="shared" si="90"/>
        <v>-0.73749797335109235</v>
      </c>
      <c r="E5594" s="112">
        <v>-7.968185455515411E-3</v>
      </c>
    </row>
    <row r="5595" spans="2:5" x14ac:dyDescent="0.35">
      <c r="B5595" s="45" t="s">
        <v>7214</v>
      </c>
      <c r="C5595" s="146">
        <v>2520.73388671875</v>
      </c>
      <c r="D5595" s="112">
        <f t="shared" si="90"/>
        <v>64.843956476912538</v>
      </c>
      <c r="E5595" s="112">
        <v>-7.9713555801074389E-3</v>
      </c>
    </row>
    <row r="5596" spans="2:5" x14ac:dyDescent="0.35">
      <c r="B5596" s="45" t="s">
        <v>476</v>
      </c>
      <c r="C5596" s="146">
        <v>38.283451080322273</v>
      </c>
      <c r="D5596" s="112">
        <f t="shared" si="90"/>
        <v>-0.10033649381974091</v>
      </c>
      <c r="E5596" s="112">
        <v>-7.9729667615121465E-3</v>
      </c>
    </row>
    <row r="5597" spans="2:5" x14ac:dyDescent="0.35">
      <c r="B5597" s="45" t="s">
        <v>638</v>
      </c>
      <c r="C5597" s="146">
        <v>42.553077697753913</v>
      </c>
      <c r="D5597" s="112">
        <f t="shared" si="90"/>
        <v>-0.5327598241188517</v>
      </c>
      <c r="E5597" s="112">
        <v>-7.9902120813527492E-3</v>
      </c>
    </row>
    <row r="5598" spans="2:5" x14ac:dyDescent="0.35">
      <c r="B5598" s="45" t="s">
        <v>2819</v>
      </c>
      <c r="C5598" s="146">
        <v>91.0732421875</v>
      </c>
      <c r="D5598" s="112">
        <f t="shared" si="90"/>
        <v>-0.9618137203267243</v>
      </c>
      <c r="E5598" s="112">
        <v>-7.9916445322894322E-3</v>
      </c>
    </row>
    <row r="5599" spans="2:5" x14ac:dyDescent="0.35">
      <c r="B5599" s="45" t="s">
        <v>7414</v>
      </c>
      <c r="C5599" s="146">
        <v>2384.972900390625</v>
      </c>
      <c r="D5599" s="112">
        <f t="shared" si="90"/>
        <v>0.11855171134530565</v>
      </c>
      <c r="E5599" s="112">
        <v>-7.9974775592644102E-3</v>
      </c>
    </row>
    <row r="5600" spans="2:5" x14ac:dyDescent="0.35">
      <c r="B5600" s="45" t="s">
        <v>6786</v>
      </c>
      <c r="C5600" s="146">
        <v>2132.197265625</v>
      </c>
      <c r="D5600" s="112">
        <f t="shared" si="90"/>
        <v>-0.15400939053179982</v>
      </c>
      <c r="E5600" s="112">
        <v>-8.0006433499997791E-3</v>
      </c>
    </row>
    <row r="5601" spans="2:5" x14ac:dyDescent="0.35">
      <c r="B5601" s="45" t="s">
        <v>7204</v>
      </c>
      <c r="C5601" s="146">
        <v>2520.355712890625</v>
      </c>
      <c r="D5601" s="112">
        <f t="shared" si="90"/>
        <v>7.5800476179600559E-3</v>
      </c>
      <c r="E5601" s="112">
        <v>-8.0093378053121018E-3</v>
      </c>
    </row>
    <row r="5602" spans="2:5" x14ac:dyDescent="0.35">
      <c r="B5602" s="45" t="s">
        <v>7159</v>
      </c>
      <c r="C5602" s="146">
        <v>2501.39501953125</v>
      </c>
      <c r="D5602" s="112">
        <f t="shared" si="90"/>
        <v>63.59200483381828</v>
      </c>
      <c r="E5602" s="112">
        <v>-8.0164499978312466E-3</v>
      </c>
    </row>
    <row r="5603" spans="2:5" x14ac:dyDescent="0.35">
      <c r="B5603" s="45" t="s">
        <v>501</v>
      </c>
      <c r="C5603" s="146">
        <v>38.726078033447273</v>
      </c>
      <c r="D5603" s="112">
        <f t="shared" si="90"/>
        <v>-0.98066548010816812</v>
      </c>
      <c r="E5603" s="112">
        <v>-8.0195390213682379E-3</v>
      </c>
    </row>
    <row r="5604" spans="2:5" x14ac:dyDescent="0.35">
      <c r="B5604" s="45" t="s">
        <v>7061</v>
      </c>
      <c r="C5604" s="146">
        <v>2002.950073242188</v>
      </c>
      <c r="D5604" s="112">
        <f t="shared" si="90"/>
        <v>-7.1934890854477296E-2</v>
      </c>
      <c r="E5604" s="112">
        <v>-8.0311898710423418E-3</v>
      </c>
    </row>
    <row r="5605" spans="2:5" x14ac:dyDescent="0.35">
      <c r="B5605" s="45" t="s">
        <v>8017</v>
      </c>
      <c r="C5605" s="146">
        <v>2158.199951171875</v>
      </c>
      <c r="D5605" s="112">
        <f t="shared" si="90"/>
        <v>3.3161585936723754</v>
      </c>
      <c r="E5605" s="112">
        <v>-8.0433885153024676E-3</v>
      </c>
    </row>
    <row r="5606" spans="2:5" x14ac:dyDescent="0.35">
      <c r="B5606" s="45" t="s">
        <v>4913</v>
      </c>
      <c r="C5606" s="146">
        <v>500.0279541015625</v>
      </c>
      <c r="D5606" s="112">
        <f t="shared" si="90"/>
        <v>-0.76469667443537825</v>
      </c>
      <c r="E5606" s="112">
        <v>-8.0436358907574682E-3</v>
      </c>
    </row>
    <row r="5607" spans="2:5" x14ac:dyDescent="0.35">
      <c r="B5607" s="45" t="s">
        <v>7075</v>
      </c>
      <c r="C5607" s="146">
        <v>2125.03564453125</v>
      </c>
      <c r="D5607" s="112">
        <f t="shared" si="90"/>
        <v>-0.13972503092302577</v>
      </c>
      <c r="E5607" s="112">
        <v>-8.0480778632729347E-3</v>
      </c>
    </row>
    <row r="5608" spans="2:5" x14ac:dyDescent="0.35">
      <c r="B5608" s="45" t="s">
        <v>7853</v>
      </c>
      <c r="C5608" s="146">
        <v>2470.181884765625</v>
      </c>
      <c r="D5608" s="112">
        <f t="shared" si="90"/>
        <v>0.20430056972342259</v>
      </c>
      <c r="E5608" s="112">
        <v>-8.04846372421693E-3</v>
      </c>
    </row>
    <row r="5609" spans="2:5" x14ac:dyDescent="0.35">
      <c r="B5609" s="45" t="s">
        <v>6751</v>
      </c>
      <c r="C5609" s="146">
        <v>2051.134033203125</v>
      </c>
      <c r="D5609" s="112">
        <f t="shared" si="90"/>
        <v>19.360343358118492</v>
      </c>
      <c r="E5609" s="112">
        <v>-8.0717267480939076E-3</v>
      </c>
    </row>
    <row r="5610" spans="2:5" x14ac:dyDescent="0.35">
      <c r="B5610" s="45" t="s">
        <v>2239</v>
      </c>
      <c r="C5610" s="146">
        <v>100.7416229248047</v>
      </c>
      <c r="D5610" s="112">
        <f t="shared" si="90"/>
        <v>-0.9397955808214643</v>
      </c>
      <c r="E5610" s="112">
        <v>-8.0733912976065428E-3</v>
      </c>
    </row>
    <row r="5611" spans="2:5" x14ac:dyDescent="0.35">
      <c r="B5611" s="45" t="s">
        <v>6395</v>
      </c>
      <c r="C5611" s="146">
        <v>1673.326049804688</v>
      </c>
      <c r="D5611" s="112">
        <f t="shared" si="90"/>
        <v>2.6585316511101733</v>
      </c>
      <c r="E5611" s="112">
        <v>-8.0733997001468712E-3</v>
      </c>
    </row>
    <row r="5612" spans="2:5" x14ac:dyDescent="0.35">
      <c r="B5612" s="45" t="s">
        <v>5010</v>
      </c>
      <c r="C5612" s="146">
        <v>457.37640380859381</v>
      </c>
      <c r="D5612" s="112">
        <f t="shared" si="90"/>
        <v>0.89607444674091874</v>
      </c>
      <c r="E5612" s="112">
        <v>-8.0746231198348499E-3</v>
      </c>
    </row>
    <row r="5613" spans="2:5" x14ac:dyDescent="0.35">
      <c r="B5613" s="45" t="s">
        <v>4426</v>
      </c>
      <c r="C5613" s="146">
        <v>241.2228088378906</v>
      </c>
      <c r="D5613" s="112">
        <f t="shared" si="90"/>
        <v>-0.25671893858218414</v>
      </c>
      <c r="E5613" s="112">
        <v>-8.0772346544244686E-3</v>
      </c>
    </row>
    <row r="5614" spans="2:5" x14ac:dyDescent="0.35">
      <c r="B5614" s="45" t="s">
        <v>4612</v>
      </c>
      <c r="C5614" s="146">
        <v>324.53781127929688</v>
      </c>
      <c r="D5614" s="112">
        <f t="shared" si="90"/>
        <v>-0.83926441024956444</v>
      </c>
      <c r="E5614" s="112">
        <v>-8.0789510748462464E-3</v>
      </c>
    </row>
    <row r="5615" spans="2:5" x14ac:dyDescent="0.35">
      <c r="B5615" s="45" t="s">
        <v>6513</v>
      </c>
      <c r="C5615" s="146">
        <v>2019.078735351562</v>
      </c>
      <c r="D5615" s="112">
        <f t="shared" si="90"/>
        <v>1.9554645822254997</v>
      </c>
      <c r="E5615" s="112">
        <v>-8.0794515484183416E-3</v>
      </c>
    </row>
    <row r="5616" spans="2:5" x14ac:dyDescent="0.35">
      <c r="B5616" s="45" t="s">
        <v>5437</v>
      </c>
      <c r="C5616" s="146">
        <v>683.16796875</v>
      </c>
      <c r="D5616" s="112">
        <f t="shared" si="90"/>
        <v>16.950022932616594</v>
      </c>
      <c r="E5616" s="112">
        <v>-8.084277473848725E-3</v>
      </c>
    </row>
    <row r="5617" spans="2:5" x14ac:dyDescent="0.35">
      <c r="B5617" s="45" t="s">
        <v>469</v>
      </c>
      <c r="C5617" s="146">
        <v>38.0594482421875</v>
      </c>
      <c r="D5617" s="112">
        <f t="shared" si="90"/>
        <v>-0.50231834447178902</v>
      </c>
      <c r="E5617" s="112">
        <v>-8.0888473802589265E-3</v>
      </c>
    </row>
    <row r="5618" spans="2:5" x14ac:dyDescent="0.35">
      <c r="B5618" s="45" t="s">
        <v>2663</v>
      </c>
      <c r="C5618" s="146">
        <v>76.473480224609375</v>
      </c>
      <c r="D5618" s="112">
        <f t="shared" si="90"/>
        <v>-0.43919421022672406</v>
      </c>
      <c r="E5618" s="112">
        <v>-8.0936567972457289E-3</v>
      </c>
    </row>
    <row r="5619" spans="2:5" x14ac:dyDescent="0.35">
      <c r="B5619" s="45" t="s">
        <v>2038</v>
      </c>
      <c r="C5619" s="146">
        <v>136.36357116699219</v>
      </c>
      <c r="D5619" s="112">
        <f t="shared" si="90"/>
        <v>-0.82755713849514789</v>
      </c>
      <c r="E5619" s="112">
        <v>-8.0977339819247596E-3</v>
      </c>
    </row>
    <row r="5620" spans="2:5" x14ac:dyDescent="0.35">
      <c r="B5620" s="45" t="s">
        <v>5803</v>
      </c>
      <c r="C5620" s="146">
        <v>790.775390625</v>
      </c>
      <c r="D5620" s="112">
        <f t="shared" si="90"/>
        <v>3.5750247293237032</v>
      </c>
      <c r="E5620" s="112">
        <v>-8.1047759565050434E-3</v>
      </c>
    </row>
    <row r="5621" spans="2:5" x14ac:dyDescent="0.35">
      <c r="B5621" s="45" t="s">
        <v>3845</v>
      </c>
      <c r="C5621" s="146">
        <v>172.84614562988281</v>
      </c>
      <c r="D5621" s="112">
        <f t="shared" si="90"/>
        <v>2.5671111367232342</v>
      </c>
      <c r="E5621" s="112">
        <v>-8.1160505564942809E-3</v>
      </c>
    </row>
    <row r="5622" spans="2:5" x14ac:dyDescent="0.35">
      <c r="B5622" s="45" t="s">
        <v>557</v>
      </c>
      <c r="C5622" s="146">
        <v>48.455497741699219</v>
      </c>
      <c r="D5622" s="112">
        <f t="shared" si="90"/>
        <v>-0.97810566307202673</v>
      </c>
      <c r="E5622" s="112">
        <v>-8.1210689816486811E-3</v>
      </c>
    </row>
    <row r="5623" spans="2:5" x14ac:dyDescent="0.35">
      <c r="B5623" s="45" t="s">
        <v>6950</v>
      </c>
      <c r="C5623" s="146">
        <v>2213.152099609375</v>
      </c>
      <c r="D5623" s="112">
        <f t="shared" si="90"/>
        <v>19.933157159815416</v>
      </c>
      <c r="E5623" s="112">
        <v>-8.123693282954654E-3</v>
      </c>
    </row>
    <row r="5624" spans="2:5" x14ac:dyDescent="0.35">
      <c r="B5624" s="45" t="s">
        <v>2145</v>
      </c>
      <c r="C5624" s="146">
        <v>105.72471618652339</v>
      </c>
      <c r="D5624" s="112">
        <f t="shared" si="90"/>
        <v>-0.70848260288512743</v>
      </c>
      <c r="E5624" s="112">
        <v>-8.1237290233154135E-3</v>
      </c>
    </row>
    <row r="5625" spans="2:5" x14ac:dyDescent="0.35">
      <c r="B5625" s="45" t="s">
        <v>4797</v>
      </c>
      <c r="C5625" s="146">
        <v>362.67034912109381</v>
      </c>
      <c r="D5625" s="112">
        <f t="shared" si="90"/>
        <v>3.6668972498585535</v>
      </c>
      <c r="E5625" s="112">
        <v>-8.1247260841806699E-3</v>
      </c>
    </row>
    <row r="5626" spans="2:5" x14ac:dyDescent="0.35">
      <c r="B5626" s="45" t="s">
        <v>905</v>
      </c>
      <c r="C5626" s="146">
        <v>77.711235046386719</v>
      </c>
      <c r="D5626" s="112">
        <f t="shared" si="90"/>
        <v>-0.97012886338294135</v>
      </c>
      <c r="E5626" s="112">
        <v>-8.1291257284979122E-3</v>
      </c>
    </row>
    <row r="5627" spans="2:5" x14ac:dyDescent="0.35">
      <c r="B5627" s="45" t="s">
        <v>7890</v>
      </c>
      <c r="C5627" s="146">
        <v>2601.54931640625</v>
      </c>
      <c r="D5627" s="112">
        <f t="shared" si="90"/>
        <v>20.195412610001725</v>
      </c>
      <c r="E5627" s="112">
        <v>-8.1331446517990749E-3</v>
      </c>
    </row>
    <row r="5628" spans="2:5" x14ac:dyDescent="0.35">
      <c r="B5628" s="45" t="s">
        <v>1792</v>
      </c>
      <c r="C5628" s="146">
        <v>122.74114990234381</v>
      </c>
      <c r="D5628" s="112">
        <f t="shared" si="90"/>
        <v>-0.74365666921077822</v>
      </c>
      <c r="E5628" s="112">
        <v>-8.1337955075675983E-3</v>
      </c>
    </row>
    <row r="5629" spans="2:5" x14ac:dyDescent="0.35">
      <c r="B5629" s="45" t="s">
        <v>4970</v>
      </c>
      <c r="C5629" s="146">
        <v>478.81546020507813</v>
      </c>
      <c r="D5629" s="112">
        <f t="shared" si="90"/>
        <v>-0.79269043148777052</v>
      </c>
      <c r="E5629" s="112">
        <v>-8.1361557874510063E-3</v>
      </c>
    </row>
    <row r="5630" spans="2:5" x14ac:dyDescent="0.35">
      <c r="B5630" s="45" t="s">
        <v>7820</v>
      </c>
      <c r="C5630" s="146">
        <v>2309.6640625</v>
      </c>
      <c r="D5630" s="112">
        <f t="shared" si="90"/>
        <v>2.0612419303874012</v>
      </c>
      <c r="E5630" s="112">
        <v>-8.1379710052543481E-3</v>
      </c>
    </row>
    <row r="5631" spans="2:5" x14ac:dyDescent="0.35">
      <c r="B5631" s="45" t="s">
        <v>5685</v>
      </c>
      <c r="C5631" s="146">
        <v>754.4859619140625</v>
      </c>
      <c r="D5631" s="112">
        <f t="shared" si="90"/>
        <v>-0.65451433004863602</v>
      </c>
      <c r="E5631" s="112">
        <v>-8.1407653208436272E-3</v>
      </c>
    </row>
    <row r="5632" spans="2:5" x14ac:dyDescent="0.35">
      <c r="B5632" s="45" t="s">
        <v>6876</v>
      </c>
      <c r="C5632" s="146">
        <v>2183.841552734375</v>
      </c>
      <c r="D5632" s="112">
        <f t="shared" si="90"/>
        <v>-0.16880335109678282</v>
      </c>
      <c r="E5632" s="112">
        <v>-8.161118273455897E-3</v>
      </c>
    </row>
    <row r="5633" spans="2:5" x14ac:dyDescent="0.35">
      <c r="B5633" s="45" t="s">
        <v>7876</v>
      </c>
      <c r="C5633" s="146">
        <v>2627.346435546875</v>
      </c>
      <c r="D5633" s="112">
        <f t="shared" si="90"/>
        <v>1.7883689563668743</v>
      </c>
      <c r="E5633" s="112">
        <v>-8.1654655837012525E-3</v>
      </c>
    </row>
    <row r="5634" spans="2:5" x14ac:dyDescent="0.35">
      <c r="B5634" s="45" t="s">
        <v>5845</v>
      </c>
      <c r="C5634" s="146">
        <v>942.2520751953125</v>
      </c>
      <c r="D5634" s="112">
        <f t="shared" si="90"/>
        <v>-0.39804872099188526</v>
      </c>
      <c r="E5634" s="112">
        <v>-8.1706851285589781E-3</v>
      </c>
    </row>
    <row r="5635" spans="2:5" x14ac:dyDescent="0.35">
      <c r="B5635" s="45" t="s">
        <v>6330</v>
      </c>
      <c r="C5635" s="146">
        <v>1565.329467773438</v>
      </c>
      <c r="D5635" s="112">
        <f t="shared" si="90"/>
        <v>6.0542118903454787</v>
      </c>
      <c r="E5635" s="112">
        <v>-8.1716604032733807E-3</v>
      </c>
    </row>
    <row r="5636" spans="2:5" x14ac:dyDescent="0.35">
      <c r="B5636" s="45" t="s">
        <v>4260</v>
      </c>
      <c r="C5636" s="146">
        <v>221.89997863769531</v>
      </c>
      <c r="D5636" s="112">
        <f t="shared" si="90"/>
        <v>-0.25270906662457049</v>
      </c>
      <c r="E5636" s="112">
        <v>-8.1768728556017162E-3</v>
      </c>
    </row>
    <row r="5637" spans="2:5" x14ac:dyDescent="0.35">
      <c r="B5637" s="45" t="s">
        <v>4547</v>
      </c>
      <c r="C5637" s="146">
        <v>296.939208984375</v>
      </c>
      <c r="D5637" s="112">
        <f t="shared" si="90"/>
        <v>-0.85820065934094125</v>
      </c>
      <c r="E5637" s="112">
        <v>-8.1793241543160807E-3</v>
      </c>
    </row>
    <row r="5638" spans="2:5" x14ac:dyDescent="0.35">
      <c r="B5638" s="45" t="s">
        <v>6552</v>
      </c>
      <c r="C5638" s="146">
        <v>2094.080322265625</v>
      </c>
      <c r="D5638" s="112">
        <f t="shared" si="90"/>
        <v>35.651416925091311</v>
      </c>
      <c r="E5638" s="112">
        <v>-8.1958938895378974E-3</v>
      </c>
    </row>
    <row r="5639" spans="2:5" x14ac:dyDescent="0.35">
      <c r="B5639" s="45" t="s">
        <v>793</v>
      </c>
      <c r="C5639" s="146">
        <v>57.135044097900391</v>
      </c>
      <c r="D5639" s="112">
        <f t="shared" si="90"/>
        <v>-0.96350279101525882</v>
      </c>
      <c r="E5639" s="112">
        <v>-8.1987643282864352E-3</v>
      </c>
    </row>
    <row r="5640" spans="2:5" x14ac:dyDescent="0.35">
      <c r="B5640" s="45" t="s">
        <v>6215</v>
      </c>
      <c r="C5640" s="146">
        <v>1565.46337890625</v>
      </c>
      <c r="D5640" s="112">
        <f t="shared" si="90"/>
        <v>11.185171377008039</v>
      </c>
      <c r="E5640" s="112">
        <v>-8.1991181483664997E-3</v>
      </c>
    </row>
    <row r="5641" spans="2:5" x14ac:dyDescent="0.35">
      <c r="B5641" s="45" t="s">
        <v>1665</v>
      </c>
      <c r="C5641" s="146">
        <v>128.47282409667969</v>
      </c>
      <c r="D5641" s="112">
        <f t="shared" ref="D5641:D5704" si="91">(C5641-C5642)/C5642</f>
        <v>2.5110418448235756E-3</v>
      </c>
      <c r="E5641" s="112">
        <v>-8.2016948315988009E-3</v>
      </c>
    </row>
    <row r="5642" spans="2:5" x14ac:dyDescent="0.35">
      <c r="B5642" s="45" t="s">
        <v>3387</v>
      </c>
      <c r="C5642" s="146">
        <v>128.1510314941406</v>
      </c>
      <c r="D5642" s="112">
        <f t="shared" si="91"/>
        <v>-0.8766971110631645</v>
      </c>
      <c r="E5642" s="112">
        <v>-8.2026781874187625E-3</v>
      </c>
    </row>
    <row r="5643" spans="2:5" x14ac:dyDescent="0.35">
      <c r="B5643" s="45" t="s">
        <v>5930</v>
      </c>
      <c r="C5643" s="146">
        <v>1039.318969726562</v>
      </c>
      <c r="D5643" s="112">
        <f t="shared" si="91"/>
        <v>11.583958433080012</v>
      </c>
      <c r="E5643" s="112">
        <v>-8.2255497124840392E-3</v>
      </c>
    </row>
    <row r="5644" spans="2:5" x14ac:dyDescent="0.35">
      <c r="B5644" s="45" t="s">
        <v>853</v>
      </c>
      <c r="C5644" s="146">
        <v>82.590782165527344</v>
      </c>
      <c r="D5644" s="112">
        <f t="shared" si="91"/>
        <v>-0.39948770832824859</v>
      </c>
      <c r="E5644" s="112">
        <v>-8.2318302996255404E-3</v>
      </c>
    </row>
    <row r="5645" spans="2:5" x14ac:dyDescent="0.35">
      <c r="B5645" s="45" t="s">
        <v>2034</v>
      </c>
      <c r="C5645" s="146">
        <v>137.53387451171881</v>
      </c>
      <c r="D5645" s="112">
        <f t="shared" si="91"/>
        <v>0.49839054786206333</v>
      </c>
      <c r="E5645" s="112">
        <v>-8.233817485894291E-3</v>
      </c>
    </row>
    <row r="5646" spans="2:5" x14ac:dyDescent="0.35">
      <c r="B5646" s="45" t="s">
        <v>1148</v>
      </c>
      <c r="C5646" s="146">
        <v>91.787734985351563</v>
      </c>
      <c r="D5646" s="112">
        <f t="shared" si="91"/>
        <v>-0.3062842193005969</v>
      </c>
      <c r="E5646" s="112">
        <v>-8.2345666484181894E-3</v>
      </c>
    </row>
    <row r="5647" spans="2:5" x14ac:dyDescent="0.35">
      <c r="B5647" s="45" t="s">
        <v>1349</v>
      </c>
      <c r="C5647" s="146">
        <v>132.31317138671881</v>
      </c>
      <c r="D5647" s="112">
        <f t="shared" si="91"/>
        <v>-0.9380376851507376</v>
      </c>
      <c r="E5647" s="112">
        <v>-8.2358070491582551E-3</v>
      </c>
    </row>
    <row r="5648" spans="2:5" x14ac:dyDescent="0.35">
      <c r="B5648" s="45" t="s">
        <v>7768</v>
      </c>
      <c r="C5648" s="146">
        <v>2135.38134765625</v>
      </c>
      <c r="D5648" s="112">
        <f t="shared" si="91"/>
        <v>5.3500653000913774</v>
      </c>
      <c r="E5648" s="112">
        <v>-8.2538156308057942E-3</v>
      </c>
    </row>
    <row r="5649" spans="2:5" x14ac:dyDescent="0.35">
      <c r="B5649" s="45" t="s">
        <v>4623</v>
      </c>
      <c r="C5649" s="146">
        <v>336.27706909179688</v>
      </c>
      <c r="D5649" s="112">
        <f t="shared" si="91"/>
        <v>-0.49221736109063025</v>
      </c>
      <c r="E5649" s="112">
        <v>-8.2539251100389836E-3</v>
      </c>
    </row>
    <row r="5650" spans="2:5" x14ac:dyDescent="0.35">
      <c r="B5650" s="45" t="s">
        <v>5446</v>
      </c>
      <c r="C5650" s="146">
        <v>662.24609375</v>
      </c>
      <c r="D5650" s="112">
        <f t="shared" si="91"/>
        <v>0.54749859872466111</v>
      </c>
      <c r="E5650" s="112">
        <v>-8.2750079404795372E-3</v>
      </c>
    </row>
    <row r="5651" spans="2:5" x14ac:dyDescent="0.35">
      <c r="B5651" s="45" t="s">
        <v>4720</v>
      </c>
      <c r="C5651" s="146">
        <v>427.9461669921875</v>
      </c>
      <c r="D5651" s="112">
        <f t="shared" si="91"/>
        <v>3.0969888770497804</v>
      </c>
      <c r="E5651" s="112">
        <v>-8.2800448655659612E-3</v>
      </c>
    </row>
    <row r="5652" spans="2:5" x14ac:dyDescent="0.35">
      <c r="B5652" s="45" t="s">
        <v>1253</v>
      </c>
      <c r="C5652" s="146">
        <v>104.4538269042969</v>
      </c>
      <c r="D5652" s="112">
        <f t="shared" si="91"/>
        <v>-0.85497466209058937</v>
      </c>
      <c r="E5652" s="112">
        <v>-8.299056647165912E-3</v>
      </c>
    </row>
    <row r="5653" spans="2:5" x14ac:dyDescent="0.35">
      <c r="B5653" s="45" t="s">
        <v>5416</v>
      </c>
      <c r="C5653" s="146">
        <v>720.245361328125</v>
      </c>
      <c r="D5653" s="112">
        <f t="shared" si="91"/>
        <v>6.8808183582563389</v>
      </c>
      <c r="E5653" s="112">
        <v>-8.3051762763706113E-3</v>
      </c>
    </row>
    <row r="5654" spans="2:5" x14ac:dyDescent="0.35">
      <c r="B5654" s="45" t="s">
        <v>2885</v>
      </c>
      <c r="C5654" s="146">
        <v>91.392204284667969</v>
      </c>
      <c r="D5654" s="112">
        <f t="shared" si="91"/>
        <v>-0.96391695143626144</v>
      </c>
      <c r="E5654" s="112">
        <v>-8.3074302192998328E-3</v>
      </c>
    </row>
    <row r="5655" spans="2:5" x14ac:dyDescent="0.35">
      <c r="B5655" s="45" t="s">
        <v>7342</v>
      </c>
      <c r="C5655" s="146">
        <v>2532.829345703125</v>
      </c>
      <c r="D5655" s="112">
        <f t="shared" si="91"/>
        <v>4.586710111507017</v>
      </c>
      <c r="E5655" s="112">
        <v>-8.3127243000767001E-3</v>
      </c>
    </row>
    <row r="5656" spans="2:5" x14ac:dyDescent="0.35">
      <c r="B5656" s="45" t="s">
        <v>5042</v>
      </c>
      <c r="C5656" s="146">
        <v>453.36688232421881</v>
      </c>
      <c r="D5656" s="112">
        <f t="shared" si="91"/>
        <v>3.9225968650264509</v>
      </c>
      <c r="E5656" s="112">
        <v>-8.3226945774218155E-3</v>
      </c>
    </row>
    <row r="5657" spans="2:5" x14ac:dyDescent="0.35">
      <c r="B5657" s="45" t="s">
        <v>1158</v>
      </c>
      <c r="C5657" s="146">
        <v>92.099128723144531</v>
      </c>
      <c r="D5657" s="112">
        <f t="shared" si="91"/>
        <v>-0.21786991984013743</v>
      </c>
      <c r="E5657" s="112">
        <v>-8.3232186814437108E-3</v>
      </c>
    </row>
    <row r="5658" spans="2:5" x14ac:dyDescent="0.35">
      <c r="B5658" s="45" t="s">
        <v>2978</v>
      </c>
      <c r="C5658" s="146">
        <v>117.7542343139648</v>
      </c>
      <c r="D5658" s="112">
        <f t="shared" si="91"/>
        <v>-0.83848621643161758</v>
      </c>
      <c r="E5658" s="112">
        <v>-8.3241673214435891E-3</v>
      </c>
    </row>
    <row r="5659" spans="2:5" x14ac:dyDescent="0.35">
      <c r="B5659" s="45" t="s">
        <v>5487</v>
      </c>
      <c r="C5659" s="146">
        <v>729.066162109375</v>
      </c>
      <c r="D5659" s="112">
        <f t="shared" si="91"/>
        <v>0.25441854935900315</v>
      </c>
      <c r="E5659" s="112">
        <v>-8.3308372147700253E-3</v>
      </c>
    </row>
    <row r="5660" spans="2:5" x14ac:dyDescent="0.35">
      <c r="B5660" s="45" t="s">
        <v>5155</v>
      </c>
      <c r="C5660" s="146">
        <v>581.198486328125</v>
      </c>
      <c r="D5660" s="112">
        <f t="shared" si="91"/>
        <v>-0.68220482998560661</v>
      </c>
      <c r="E5660" s="112">
        <v>-8.3351098002341709E-3</v>
      </c>
    </row>
    <row r="5661" spans="2:5" x14ac:dyDescent="0.35">
      <c r="B5661" s="45" t="s">
        <v>6415</v>
      </c>
      <c r="C5661" s="146">
        <v>1828.84619140625</v>
      </c>
      <c r="D5661" s="112">
        <f t="shared" si="91"/>
        <v>15.143502633322678</v>
      </c>
      <c r="E5661" s="112">
        <v>-8.3354084151551003E-3</v>
      </c>
    </row>
    <row r="5662" spans="2:5" x14ac:dyDescent="0.35">
      <c r="B5662" s="45" t="s">
        <v>2100</v>
      </c>
      <c r="C5662" s="146">
        <v>113.2868270874023</v>
      </c>
      <c r="D5662" s="112">
        <f t="shared" si="91"/>
        <v>7.0821380815615079E-2</v>
      </c>
      <c r="E5662" s="112">
        <v>-8.3374227605812357E-3</v>
      </c>
    </row>
    <row r="5663" spans="2:5" x14ac:dyDescent="0.35">
      <c r="B5663" s="45" t="s">
        <v>2935</v>
      </c>
      <c r="C5663" s="146">
        <v>105.79432678222661</v>
      </c>
      <c r="D5663" s="112">
        <f t="shared" si="91"/>
        <v>-0.95747780146153949</v>
      </c>
      <c r="E5663" s="112">
        <v>-8.3383208406668623E-3</v>
      </c>
    </row>
    <row r="5664" spans="2:5" x14ac:dyDescent="0.35">
      <c r="B5664" s="45" t="s">
        <v>6918</v>
      </c>
      <c r="C5664" s="146">
        <v>2487.978759765625</v>
      </c>
      <c r="D5664" s="112">
        <f t="shared" si="91"/>
        <v>35.462905219515278</v>
      </c>
      <c r="E5664" s="112">
        <v>-8.3435962268880552E-3</v>
      </c>
    </row>
    <row r="5665" spans="2:5" x14ac:dyDescent="0.35">
      <c r="B5665" s="45" t="s">
        <v>2687</v>
      </c>
      <c r="C5665" s="146">
        <v>68.233146667480469</v>
      </c>
      <c r="D5665" s="112">
        <f t="shared" si="91"/>
        <v>-0.83551092933160109</v>
      </c>
      <c r="E5665" s="112">
        <v>-8.3449794848845446E-3</v>
      </c>
    </row>
    <row r="5666" spans="2:5" x14ac:dyDescent="0.35">
      <c r="B5666" s="45" t="s">
        <v>4729</v>
      </c>
      <c r="C5666" s="146">
        <v>414.8187255859375</v>
      </c>
      <c r="D5666" s="112">
        <f t="shared" si="91"/>
        <v>-0.83928403870885238</v>
      </c>
      <c r="E5666" s="112">
        <v>-8.3494635093251529E-3</v>
      </c>
    </row>
    <row r="5667" spans="2:5" x14ac:dyDescent="0.35">
      <c r="B5667" s="45" t="s">
        <v>7670</v>
      </c>
      <c r="C5667" s="146">
        <v>2581.0673828125</v>
      </c>
      <c r="D5667" s="112">
        <f t="shared" si="91"/>
        <v>21.245363500776378</v>
      </c>
      <c r="E5667" s="112">
        <v>-8.352795048767004E-3</v>
      </c>
    </row>
    <row r="5668" spans="2:5" x14ac:dyDescent="0.35">
      <c r="B5668" s="45" t="s">
        <v>2459</v>
      </c>
      <c r="C5668" s="146">
        <v>116.02720642089839</v>
      </c>
      <c r="D5668" s="112">
        <f t="shared" si="91"/>
        <v>-0.29251900876949971</v>
      </c>
      <c r="E5668" s="112">
        <v>-8.3531439900130181E-3</v>
      </c>
    </row>
    <row r="5669" spans="2:5" x14ac:dyDescent="0.35">
      <c r="B5669" s="45" t="s">
        <v>3223</v>
      </c>
      <c r="C5669" s="146">
        <v>164.0004577636719</v>
      </c>
      <c r="D5669" s="112">
        <f t="shared" si="91"/>
        <v>0.96903585992096175</v>
      </c>
      <c r="E5669" s="112">
        <v>-8.3535744976641815E-3</v>
      </c>
    </row>
    <row r="5670" spans="2:5" x14ac:dyDescent="0.35">
      <c r="B5670" s="45" t="s">
        <v>2872</v>
      </c>
      <c r="C5670" s="146">
        <v>83.289726257324219</v>
      </c>
      <c r="D5670" s="112">
        <f t="shared" si="91"/>
        <v>-0.46785689112577067</v>
      </c>
      <c r="E5670" s="112">
        <v>-8.3553949587312493E-3</v>
      </c>
    </row>
    <row r="5671" spans="2:5" x14ac:dyDescent="0.35">
      <c r="B5671" s="45" t="s">
        <v>3463</v>
      </c>
      <c r="C5671" s="146">
        <v>156.51753234863281</v>
      </c>
      <c r="D5671" s="112">
        <f t="shared" si="91"/>
        <v>0.47550235245311717</v>
      </c>
      <c r="E5671" s="112">
        <v>-8.357419802161474E-3</v>
      </c>
    </row>
    <row r="5672" spans="2:5" x14ac:dyDescent="0.35">
      <c r="B5672" s="45" t="s">
        <v>1680</v>
      </c>
      <c r="C5672" s="146">
        <v>106.07745361328119</v>
      </c>
      <c r="D5672" s="112">
        <f t="shared" si="91"/>
        <v>0.13158428248636894</v>
      </c>
      <c r="E5672" s="112">
        <v>-8.3637090854531554E-3</v>
      </c>
    </row>
    <row r="5673" spans="2:5" x14ac:dyDescent="0.35">
      <c r="B5673" s="45" t="s">
        <v>2219</v>
      </c>
      <c r="C5673" s="146">
        <v>93.742424011230469</v>
      </c>
      <c r="D5673" s="112">
        <f t="shared" si="91"/>
        <v>-0.32916083292985809</v>
      </c>
      <c r="E5673" s="112">
        <v>-8.3645336091757588E-3</v>
      </c>
    </row>
    <row r="5674" spans="2:5" x14ac:dyDescent="0.35">
      <c r="B5674" s="45" t="s">
        <v>3304</v>
      </c>
      <c r="C5674" s="146">
        <v>139.7390441894531</v>
      </c>
      <c r="D5674" s="112">
        <f t="shared" si="91"/>
        <v>-0.3399341327934951</v>
      </c>
      <c r="E5674" s="112">
        <v>-8.3690408076558115E-3</v>
      </c>
    </row>
    <row r="5675" spans="2:5" x14ac:dyDescent="0.35">
      <c r="B5675" s="45" t="s">
        <v>3994</v>
      </c>
      <c r="C5675" s="146">
        <v>211.70469665527341</v>
      </c>
      <c r="D5675" s="112">
        <f t="shared" si="91"/>
        <v>-0.91148986796906595</v>
      </c>
      <c r="E5675" s="112">
        <v>-8.3711404781923494E-3</v>
      </c>
    </row>
    <row r="5676" spans="2:5" x14ac:dyDescent="0.35">
      <c r="B5676" s="45" t="s">
        <v>7258</v>
      </c>
      <c r="C5676" s="146">
        <v>2391.86962890625</v>
      </c>
      <c r="D5676" s="112">
        <f t="shared" si="91"/>
        <v>3.8391929712623001</v>
      </c>
      <c r="E5676" s="112">
        <v>-8.3775419244003987E-3</v>
      </c>
    </row>
    <row r="5677" spans="2:5" x14ac:dyDescent="0.35">
      <c r="B5677" s="45" t="s">
        <v>4960</v>
      </c>
      <c r="C5677" s="146">
        <v>494.27035522460938</v>
      </c>
      <c r="D5677" s="112">
        <f t="shared" si="91"/>
        <v>-0.37332297039070439</v>
      </c>
      <c r="E5677" s="112">
        <v>-8.3787513235392668E-3</v>
      </c>
    </row>
    <row r="5678" spans="2:5" x14ac:dyDescent="0.35">
      <c r="B5678" s="45" t="s">
        <v>5660</v>
      </c>
      <c r="C5678" s="146">
        <v>788.71624755859375</v>
      </c>
      <c r="D5678" s="112">
        <f t="shared" si="91"/>
        <v>2.9796115511446213</v>
      </c>
      <c r="E5678" s="112">
        <v>-8.3802106490302678E-3</v>
      </c>
    </row>
    <row r="5679" spans="2:5" x14ac:dyDescent="0.35">
      <c r="B5679" s="45" t="s">
        <v>4141</v>
      </c>
      <c r="C5679" s="146">
        <v>198.18925476074219</v>
      </c>
      <c r="D5679" s="112">
        <f t="shared" si="91"/>
        <v>0.53141103594282713</v>
      </c>
      <c r="E5679" s="112">
        <v>-8.3826716841000452E-3</v>
      </c>
    </row>
    <row r="5680" spans="2:5" x14ac:dyDescent="0.35">
      <c r="B5680" s="45" t="s">
        <v>3400</v>
      </c>
      <c r="C5680" s="146">
        <v>129.4161071777344</v>
      </c>
      <c r="D5680" s="112">
        <f t="shared" si="91"/>
        <v>-0.94139451444605493</v>
      </c>
      <c r="E5680" s="112">
        <v>-8.3831436402828901E-3</v>
      </c>
    </row>
    <row r="5681" spans="2:5" x14ac:dyDescent="0.35">
      <c r="B5681" s="45" t="s">
        <v>6989</v>
      </c>
      <c r="C5681" s="146">
        <v>2208.25927734375</v>
      </c>
      <c r="D5681" s="112">
        <f t="shared" si="91"/>
        <v>49.538384617412738</v>
      </c>
      <c r="E5681" s="112">
        <v>-8.3906644977408476E-3</v>
      </c>
    </row>
    <row r="5682" spans="2:5" x14ac:dyDescent="0.35">
      <c r="B5682" s="45" t="s">
        <v>648</v>
      </c>
      <c r="C5682" s="146">
        <v>43.694694519042969</v>
      </c>
      <c r="D5682" s="112">
        <f t="shared" si="91"/>
        <v>-1.376711741389589E-2</v>
      </c>
      <c r="E5682" s="112">
        <v>-8.3913127188511155E-3</v>
      </c>
    </row>
    <row r="5683" spans="2:5" x14ac:dyDescent="0.35">
      <c r="B5683" s="45" t="s">
        <v>563</v>
      </c>
      <c r="C5683" s="146">
        <v>44.304641723632813</v>
      </c>
      <c r="D5683" s="112">
        <f t="shared" si="91"/>
        <v>-0.90724839263074963</v>
      </c>
      <c r="E5683" s="112">
        <v>-8.3965554528261637E-3</v>
      </c>
    </row>
    <row r="5684" spans="2:5" x14ac:dyDescent="0.35">
      <c r="B5684" s="45" t="s">
        <v>4982</v>
      </c>
      <c r="C5684" s="146">
        <v>477.6697998046875</v>
      </c>
      <c r="D5684" s="112">
        <f t="shared" si="91"/>
        <v>-0.52518920800011959</v>
      </c>
      <c r="E5684" s="112">
        <v>-8.408294223969083E-3</v>
      </c>
    </row>
    <row r="5685" spans="2:5" x14ac:dyDescent="0.35">
      <c r="B5685" s="45" t="s">
        <v>5881</v>
      </c>
      <c r="C5685" s="146">
        <v>1006.021362304688</v>
      </c>
      <c r="D5685" s="112">
        <f t="shared" si="91"/>
        <v>7.9411708864471757</v>
      </c>
      <c r="E5685" s="112">
        <v>-8.4097139987352378E-3</v>
      </c>
    </row>
    <row r="5686" spans="2:5" x14ac:dyDescent="0.35">
      <c r="B5686" s="45" t="s">
        <v>2999</v>
      </c>
      <c r="C5686" s="146">
        <v>112.5156173706055</v>
      </c>
      <c r="D5686" s="112">
        <f t="shared" si="91"/>
        <v>-0.94848685851120862</v>
      </c>
      <c r="E5686" s="112">
        <v>-8.4202252690801158E-3</v>
      </c>
    </row>
    <row r="5687" spans="2:5" x14ac:dyDescent="0.35">
      <c r="B5687" s="45" t="s">
        <v>6867</v>
      </c>
      <c r="C5687" s="146">
        <v>2184.2119140625</v>
      </c>
      <c r="D5687" s="112">
        <f t="shared" si="91"/>
        <v>14.763689111173564</v>
      </c>
      <c r="E5687" s="112">
        <v>-8.4308292509919537E-3</v>
      </c>
    </row>
    <row r="5688" spans="2:5" x14ac:dyDescent="0.35">
      <c r="B5688" s="45" t="s">
        <v>3305</v>
      </c>
      <c r="C5688" s="146">
        <v>138.5596923828125</v>
      </c>
      <c r="D5688" s="112">
        <f t="shared" si="91"/>
        <v>-0.54701214469554649</v>
      </c>
      <c r="E5688" s="112">
        <v>-8.4396727734996849E-3</v>
      </c>
    </row>
    <row r="5689" spans="2:5" x14ac:dyDescent="0.35">
      <c r="B5689" s="45" t="s">
        <v>4518</v>
      </c>
      <c r="C5689" s="146">
        <v>305.87948608398438</v>
      </c>
      <c r="D5689" s="112">
        <f t="shared" si="91"/>
        <v>-0.19796214928554809</v>
      </c>
      <c r="E5689" s="112">
        <v>-8.4426804991214726E-3</v>
      </c>
    </row>
    <row r="5690" spans="2:5" x14ac:dyDescent="0.35">
      <c r="B5690" s="45" t="s">
        <v>4830</v>
      </c>
      <c r="C5690" s="146">
        <v>381.37786865234381</v>
      </c>
      <c r="D5690" s="112">
        <f t="shared" si="91"/>
        <v>3.0968485679376845</v>
      </c>
      <c r="E5690" s="112">
        <v>-8.4543674021870935E-3</v>
      </c>
    </row>
    <row r="5691" spans="2:5" x14ac:dyDescent="0.35">
      <c r="B5691" s="45" t="s">
        <v>2601</v>
      </c>
      <c r="C5691" s="146">
        <v>93.090545654296875</v>
      </c>
      <c r="D5691" s="112">
        <f t="shared" si="91"/>
        <v>-0.93306471807708213</v>
      </c>
      <c r="E5691" s="112">
        <v>-8.4581493358293156E-3</v>
      </c>
    </row>
    <row r="5692" spans="2:5" x14ac:dyDescent="0.35">
      <c r="B5692" s="45" t="s">
        <v>6192</v>
      </c>
      <c r="C5692" s="146">
        <v>1390.754516601562</v>
      </c>
      <c r="D5692" s="112">
        <f t="shared" si="91"/>
        <v>1.843140311891545</v>
      </c>
      <c r="E5692" s="112">
        <v>-8.4630484972376477E-3</v>
      </c>
    </row>
    <row r="5693" spans="2:5" x14ac:dyDescent="0.35">
      <c r="B5693" s="45" t="s">
        <v>4909</v>
      </c>
      <c r="C5693" s="146">
        <v>489.16140747070313</v>
      </c>
      <c r="D5693" s="112">
        <f t="shared" si="91"/>
        <v>1.516720957503358</v>
      </c>
      <c r="E5693" s="112">
        <v>-8.4654593484435655E-3</v>
      </c>
    </row>
    <row r="5694" spans="2:5" x14ac:dyDescent="0.35">
      <c r="B5694" s="45" t="s">
        <v>4148</v>
      </c>
      <c r="C5694" s="146">
        <v>194.36457824707031</v>
      </c>
      <c r="D5694" s="112">
        <f t="shared" si="91"/>
        <v>-0.92562596357872118</v>
      </c>
      <c r="E5694" s="112">
        <v>-8.4681899932785541E-3</v>
      </c>
    </row>
    <row r="5695" spans="2:5" x14ac:dyDescent="0.35">
      <c r="B5695" s="45" t="s">
        <v>7614</v>
      </c>
      <c r="C5695" s="146">
        <v>2613.339111328125</v>
      </c>
      <c r="D5695" s="112">
        <f t="shared" si="91"/>
        <v>20.167363180808412</v>
      </c>
      <c r="E5695" s="112">
        <v>-8.4697815069258303E-3</v>
      </c>
    </row>
    <row r="5696" spans="2:5" x14ac:dyDescent="0.35">
      <c r="B5696" s="45" t="s">
        <v>1993</v>
      </c>
      <c r="C5696" s="146">
        <v>123.4607772827148</v>
      </c>
      <c r="D5696" s="112">
        <f t="shared" si="91"/>
        <v>-0.94763019600591902</v>
      </c>
      <c r="E5696" s="112">
        <v>-8.4829700002432527E-3</v>
      </c>
    </row>
    <row r="5697" spans="2:5" x14ac:dyDescent="0.35">
      <c r="B5697" s="45" t="s">
        <v>7493</v>
      </c>
      <c r="C5697" s="146">
        <v>2357.480224609375</v>
      </c>
      <c r="D5697" s="112">
        <f t="shared" si="91"/>
        <v>29.201571578197139</v>
      </c>
      <c r="E5697" s="112">
        <v>-8.4895467853821141E-3</v>
      </c>
    </row>
    <row r="5698" spans="2:5" x14ac:dyDescent="0.35">
      <c r="B5698" s="45" t="s">
        <v>2734</v>
      </c>
      <c r="C5698" s="146">
        <v>78.058197021484375</v>
      </c>
      <c r="D5698" s="112">
        <f t="shared" si="91"/>
        <v>-0.88482377636257958</v>
      </c>
      <c r="E5698" s="112">
        <v>-8.5091166337986548E-3</v>
      </c>
    </row>
    <row r="5699" spans="2:5" x14ac:dyDescent="0.35">
      <c r="B5699" s="45" t="s">
        <v>5463</v>
      </c>
      <c r="C5699" s="146">
        <v>677.7283935546875</v>
      </c>
      <c r="D5699" s="112">
        <f t="shared" si="91"/>
        <v>-0.70392774877407838</v>
      </c>
      <c r="E5699" s="112">
        <v>-8.5244965989607815E-3</v>
      </c>
    </row>
    <row r="5700" spans="2:5" x14ac:dyDescent="0.35">
      <c r="B5700" s="45" t="s">
        <v>6851</v>
      </c>
      <c r="C5700" s="146">
        <v>2289.064208984375</v>
      </c>
      <c r="D5700" s="112">
        <f t="shared" si="91"/>
        <v>27.691929492374744</v>
      </c>
      <c r="E5700" s="112">
        <v>-8.5256578161926801E-3</v>
      </c>
    </row>
    <row r="5701" spans="2:5" x14ac:dyDescent="0.35">
      <c r="B5701" s="45" t="s">
        <v>2638</v>
      </c>
      <c r="C5701" s="146">
        <v>79.780769348144531</v>
      </c>
      <c r="D5701" s="112">
        <f t="shared" si="91"/>
        <v>-0.75122121850256895</v>
      </c>
      <c r="E5701" s="112">
        <v>-8.5302978270396287E-3</v>
      </c>
    </row>
    <row r="5702" spans="2:5" x14ac:dyDescent="0.35">
      <c r="B5702" s="45" t="s">
        <v>4572</v>
      </c>
      <c r="C5702" s="146">
        <v>320.68960571289063</v>
      </c>
      <c r="D5702" s="112">
        <f t="shared" si="91"/>
        <v>-0.8746737071221653</v>
      </c>
      <c r="E5702" s="112">
        <v>-8.5324826199516535E-3</v>
      </c>
    </row>
    <row r="5703" spans="2:5" x14ac:dyDescent="0.35">
      <c r="B5703" s="45" t="s">
        <v>6902</v>
      </c>
      <c r="C5703" s="146">
        <v>2558.83740234375</v>
      </c>
      <c r="D5703" s="112">
        <f t="shared" si="91"/>
        <v>7.4720948654940509</v>
      </c>
      <c r="E5703" s="112">
        <v>-8.5418098216150599E-3</v>
      </c>
    </row>
    <row r="5704" spans="2:5" x14ac:dyDescent="0.35">
      <c r="B5704" s="45" t="s">
        <v>4544</v>
      </c>
      <c r="C5704" s="146">
        <v>302.03125</v>
      </c>
      <c r="D5704" s="112">
        <f t="shared" si="91"/>
        <v>6.0476930897773586</v>
      </c>
      <c r="E5704" s="112">
        <v>-8.5493306053054541E-3</v>
      </c>
    </row>
    <row r="5705" spans="2:5" x14ac:dyDescent="0.35">
      <c r="B5705" s="45" t="s">
        <v>517</v>
      </c>
      <c r="C5705" s="146">
        <v>42.855335235595703</v>
      </c>
      <c r="D5705" s="112">
        <f t="shared" ref="D5705:D5768" si="92">(C5705-C5706)/C5706</f>
        <v>-0.93599496043883634</v>
      </c>
      <c r="E5705" s="112">
        <v>-8.5541705298945447E-3</v>
      </c>
    </row>
    <row r="5706" spans="2:5" x14ac:dyDescent="0.35">
      <c r="B5706" s="45" t="s">
        <v>5448</v>
      </c>
      <c r="C5706" s="146">
        <v>669.5618896484375</v>
      </c>
      <c r="D5706" s="112">
        <f t="shared" si="92"/>
        <v>-5.6811814555966691E-2</v>
      </c>
      <c r="E5706" s="112">
        <v>-8.5653015903657658E-3</v>
      </c>
    </row>
    <row r="5707" spans="2:5" x14ac:dyDescent="0.35">
      <c r="B5707" s="45" t="s">
        <v>5329</v>
      </c>
      <c r="C5707" s="146">
        <v>709.89215087890625</v>
      </c>
      <c r="D5707" s="112">
        <f t="shared" si="92"/>
        <v>2.0726697230346738</v>
      </c>
      <c r="E5707" s="112">
        <v>-8.5696455676629417E-3</v>
      </c>
    </row>
    <row r="5708" spans="2:5" x14ac:dyDescent="0.35">
      <c r="B5708" s="45" t="s">
        <v>4201</v>
      </c>
      <c r="C5708" s="146">
        <v>231.03431701660159</v>
      </c>
      <c r="D5708" s="112">
        <f t="shared" si="92"/>
        <v>-0.88198466781566331</v>
      </c>
      <c r="E5708" s="112">
        <v>-8.5802846811413886E-3</v>
      </c>
    </row>
    <row r="5709" spans="2:5" x14ac:dyDescent="0.35">
      <c r="B5709" s="45" t="s">
        <v>6602</v>
      </c>
      <c r="C5709" s="146">
        <v>1957.66357421875</v>
      </c>
      <c r="D5709" s="112">
        <f t="shared" si="92"/>
        <v>3.5948145104773888</v>
      </c>
      <c r="E5709" s="112">
        <v>-8.5926977678345319E-3</v>
      </c>
    </row>
    <row r="5710" spans="2:5" x14ac:dyDescent="0.35">
      <c r="B5710" s="45" t="s">
        <v>4742</v>
      </c>
      <c r="C5710" s="146">
        <v>426.059326171875</v>
      </c>
      <c r="D5710" s="112">
        <f t="shared" si="92"/>
        <v>-0.37221422013992211</v>
      </c>
      <c r="E5710" s="112">
        <v>-8.5940099703639972E-3</v>
      </c>
    </row>
    <row r="5711" spans="2:5" x14ac:dyDescent="0.35">
      <c r="B5711" s="45" t="s">
        <v>5234</v>
      </c>
      <c r="C5711" s="146">
        <v>678.669921875</v>
      </c>
      <c r="D5711" s="112">
        <f t="shared" si="92"/>
        <v>-0.12946383239913364</v>
      </c>
      <c r="E5711" s="112">
        <v>-8.5972827682635304E-3</v>
      </c>
    </row>
    <row r="5712" spans="2:5" x14ac:dyDescent="0.35">
      <c r="B5712" s="45" t="s">
        <v>5268</v>
      </c>
      <c r="C5712" s="146">
        <v>779.59991455078125</v>
      </c>
      <c r="D5712" s="112">
        <f t="shared" si="92"/>
        <v>3.6670467886150506</v>
      </c>
      <c r="E5712" s="112">
        <v>-8.5992780366222401E-3</v>
      </c>
    </row>
    <row r="5713" spans="2:5" x14ac:dyDescent="0.35">
      <c r="B5713" s="45" t="s">
        <v>3823</v>
      </c>
      <c r="C5713" s="146">
        <v>167.04351806640619</v>
      </c>
      <c r="D5713" s="112">
        <f t="shared" si="92"/>
        <v>-0.79168768051421501</v>
      </c>
      <c r="E5713" s="112">
        <v>-8.6093353348251304E-3</v>
      </c>
    </row>
    <row r="5714" spans="2:5" x14ac:dyDescent="0.35">
      <c r="B5714" s="45" t="s">
        <v>5297</v>
      </c>
      <c r="C5714" s="146">
        <v>801.8897705078125</v>
      </c>
      <c r="D5714" s="112">
        <f t="shared" si="92"/>
        <v>3.8114600548542903</v>
      </c>
      <c r="E5714" s="112">
        <v>-8.6180798426123261E-3</v>
      </c>
    </row>
    <row r="5715" spans="2:5" x14ac:dyDescent="0.35">
      <c r="B5715" s="45" t="s">
        <v>3220</v>
      </c>
      <c r="C5715" s="146">
        <v>166.66246032714841</v>
      </c>
      <c r="D5715" s="112">
        <f t="shared" si="92"/>
        <v>-0.91747526477236585</v>
      </c>
      <c r="E5715" s="112">
        <v>-8.6188618168363349E-3</v>
      </c>
    </row>
    <row r="5716" spans="2:5" x14ac:dyDescent="0.35">
      <c r="B5716" s="45" t="s">
        <v>6761</v>
      </c>
      <c r="C5716" s="146">
        <v>2019.545532226562</v>
      </c>
      <c r="D5716" s="112">
        <f t="shared" si="92"/>
        <v>11.583188719400162</v>
      </c>
      <c r="E5716" s="112">
        <v>-8.6221815383076203E-3</v>
      </c>
    </row>
    <row r="5717" spans="2:5" x14ac:dyDescent="0.35">
      <c r="B5717" s="45" t="s">
        <v>3130</v>
      </c>
      <c r="C5717" s="146">
        <v>160.49552917480469</v>
      </c>
      <c r="D5717" s="112">
        <f t="shared" si="92"/>
        <v>2.5471340451499134</v>
      </c>
      <c r="E5717" s="112">
        <v>-8.6223797130852795E-3</v>
      </c>
    </row>
    <row r="5718" spans="2:5" x14ac:dyDescent="0.35">
      <c r="B5718" s="45" t="s">
        <v>584</v>
      </c>
      <c r="C5718" s="146">
        <v>45.246536254882813</v>
      </c>
      <c r="D5718" s="112">
        <f t="shared" si="92"/>
        <v>-0.67152600301769072</v>
      </c>
      <c r="E5718" s="112">
        <v>-8.6332787268897735E-3</v>
      </c>
    </row>
    <row r="5719" spans="2:5" x14ac:dyDescent="0.35">
      <c r="B5719" s="45" t="s">
        <v>1462</v>
      </c>
      <c r="C5719" s="146">
        <v>137.74769592285159</v>
      </c>
      <c r="D5719" s="112">
        <f t="shared" si="92"/>
        <v>-0.87777307896983259</v>
      </c>
      <c r="E5719" s="112">
        <v>-8.6387166050701722E-3</v>
      </c>
    </row>
    <row r="5720" spans="2:5" x14ac:dyDescent="0.35">
      <c r="B5720" s="45" t="s">
        <v>5956</v>
      </c>
      <c r="C5720" s="146">
        <v>1126.983276367188</v>
      </c>
      <c r="D5720" s="112">
        <f t="shared" si="92"/>
        <v>-0.56333419289366204</v>
      </c>
      <c r="E5720" s="112">
        <v>-8.6390627852283731E-3</v>
      </c>
    </row>
    <row r="5721" spans="2:5" x14ac:dyDescent="0.35">
      <c r="B5721" s="45" t="s">
        <v>6901</v>
      </c>
      <c r="C5721" s="146">
        <v>2580.8828125</v>
      </c>
      <c r="D5721" s="112">
        <f t="shared" si="92"/>
        <v>14.131582285694556</v>
      </c>
      <c r="E5721" s="112">
        <v>-8.6456693489344802E-3</v>
      </c>
    </row>
    <row r="5722" spans="2:5" x14ac:dyDescent="0.35">
      <c r="B5722" s="45" t="s">
        <v>4040</v>
      </c>
      <c r="C5722" s="146">
        <v>170.5626525878906</v>
      </c>
      <c r="D5722" s="112">
        <f t="shared" si="92"/>
        <v>-0.70747054369682694</v>
      </c>
      <c r="E5722" s="112">
        <v>-8.6559511937065719E-3</v>
      </c>
    </row>
    <row r="5723" spans="2:5" x14ac:dyDescent="0.35">
      <c r="B5723" s="45" t="s">
        <v>5165</v>
      </c>
      <c r="C5723" s="146">
        <v>583.06146240234375</v>
      </c>
      <c r="D5723" s="112">
        <f t="shared" si="92"/>
        <v>-0.75746195407556416</v>
      </c>
      <c r="E5723" s="112">
        <v>-8.6576735257604398E-3</v>
      </c>
    </row>
    <row r="5724" spans="2:5" x14ac:dyDescent="0.35">
      <c r="B5724" s="45" t="s">
        <v>7935</v>
      </c>
      <c r="C5724" s="146">
        <v>2404</v>
      </c>
      <c r="D5724" s="112">
        <f t="shared" si="92"/>
        <v>0.675442899527541</v>
      </c>
      <c r="E5724" s="112">
        <v>-8.6597938144329905E-3</v>
      </c>
    </row>
    <row r="5725" spans="2:5" x14ac:dyDescent="0.35">
      <c r="B5725" s="45" t="s">
        <v>6196</v>
      </c>
      <c r="C5725" s="146">
        <v>1434.844482421875</v>
      </c>
      <c r="D5725" s="112">
        <f t="shared" si="92"/>
        <v>-7.9177917528532038E-2</v>
      </c>
      <c r="E5725" s="112">
        <v>-8.6635961801370832E-3</v>
      </c>
    </row>
    <row r="5726" spans="2:5" x14ac:dyDescent="0.35">
      <c r="B5726" s="45" t="s">
        <v>6154</v>
      </c>
      <c r="C5726" s="146">
        <v>1558.22119140625</v>
      </c>
      <c r="D5726" s="112">
        <f t="shared" si="92"/>
        <v>-0.40396454608855337</v>
      </c>
      <c r="E5726" s="112">
        <v>-8.6666111652319126E-3</v>
      </c>
    </row>
    <row r="5727" spans="2:5" x14ac:dyDescent="0.35">
      <c r="B5727" s="45" t="s">
        <v>7668</v>
      </c>
      <c r="C5727" s="146">
        <v>2614.3095703125</v>
      </c>
      <c r="D5727" s="112">
        <f t="shared" si="92"/>
        <v>15.546002641660415</v>
      </c>
      <c r="E5727" s="112">
        <v>-8.6674154282660835E-3</v>
      </c>
    </row>
    <row r="5728" spans="2:5" x14ac:dyDescent="0.35">
      <c r="B5728" s="45" t="s">
        <v>3197</v>
      </c>
      <c r="C5728" s="146">
        <v>158.00248718261719</v>
      </c>
      <c r="D5728" s="112">
        <f t="shared" si="92"/>
        <v>-0.30257086652118892</v>
      </c>
      <c r="E5728" s="112">
        <v>-8.667842943155004E-3</v>
      </c>
    </row>
    <row r="5729" spans="2:5" x14ac:dyDescent="0.35">
      <c r="B5729" s="45" t="s">
        <v>4241</v>
      </c>
      <c r="C5729" s="146">
        <v>226.54988098144531</v>
      </c>
      <c r="D5729" s="112">
        <f t="shared" si="92"/>
        <v>-7.862826617881552E-2</v>
      </c>
      <c r="E5729" s="112">
        <v>-8.6723963181022379E-3</v>
      </c>
    </row>
    <row r="5730" spans="2:5" x14ac:dyDescent="0.35">
      <c r="B5730" s="45" t="s">
        <v>4415</v>
      </c>
      <c r="C5730" s="146">
        <v>245.88325500488281</v>
      </c>
      <c r="D5730" s="112">
        <f t="shared" si="92"/>
        <v>-0.67283177570700659</v>
      </c>
      <c r="E5730" s="112">
        <v>-8.6953670539539219E-3</v>
      </c>
    </row>
    <row r="5731" spans="2:5" x14ac:dyDescent="0.35">
      <c r="B5731" s="45" t="s">
        <v>5284</v>
      </c>
      <c r="C5731" s="146">
        <v>751.5499267578125</v>
      </c>
      <c r="D5731" s="112">
        <f t="shared" si="92"/>
        <v>0.69879446431190284</v>
      </c>
      <c r="E5731" s="112">
        <v>-8.6990656243084042E-3</v>
      </c>
    </row>
    <row r="5732" spans="2:5" x14ac:dyDescent="0.35">
      <c r="B5732" s="45" t="s">
        <v>4705</v>
      </c>
      <c r="C5732" s="146">
        <v>442.40191650390619</v>
      </c>
      <c r="D5732" s="112">
        <f t="shared" si="92"/>
        <v>1.6132477430705774</v>
      </c>
      <c r="E5732" s="112">
        <v>-8.701387881213966E-3</v>
      </c>
    </row>
    <row r="5733" spans="2:5" x14ac:dyDescent="0.35">
      <c r="B5733" s="45" t="s">
        <v>3821</v>
      </c>
      <c r="C5733" s="146">
        <v>169.2919921875</v>
      </c>
      <c r="D5733" s="112">
        <f t="shared" si="92"/>
        <v>-0.74847026614535184</v>
      </c>
      <c r="E5733" s="112">
        <v>-8.7068913987987349E-3</v>
      </c>
    </row>
    <row r="5734" spans="2:5" x14ac:dyDescent="0.35">
      <c r="B5734" s="45" t="s">
        <v>5469</v>
      </c>
      <c r="C5734" s="146">
        <v>673.04962158203125</v>
      </c>
      <c r="D5734" s="112">
        <f t="shared" si="92"/>
        <v>-0.29708839023877809</v>
      </c>
      <c r="E5734" s="112">
        <v>-8.7074846810189181E-3</v>
      </c>
    </row>
    <row r="5735" spans="2:5" x14ac:dyDescent="0.35">
      <c r="B5735" s="45" t="s">
        <v>5854</v>
      </c>
      <c r="C5735" s="146">
        <v>957.5167236328125</v>
      </c>
      <c r="D5735" s="112">
        <f t="shared" si="92"/>
        <v>-0.51144428305919987</v>
      </c>
      <c r="E5735" s="112">
        <v>-8.7096436443524373E-3</v>
      </c>
    </row>
    <row r="5736" spans="2:5" x14ac:dyDescent="0.35">
      <c r="B5736" s="45" t="s">
        <v>6598</v>
      </c>
      <c r="C5736" s="146">
        <v>1959.892578125</v>
      </c>
      <c r="D5736" s="112">
        <f t="shared" si="92"/>
        <v>21.351266525458236</v>
      </c>
      <c r="E5736" s="112">
        <v>-8.7200608322349597E-3</v>
      </c>
    </row>
    <row r="5737" spans="2:5" x14ac:dyDescent="0.35">
      <c r="B5737" s="45" t="s">
        <v>1115</v>
      </c>
      <c r="C5737" s="146">
        <v>87.68597412109375</v>
      </c>
      <c r="D5737" s="112">
        <f t="shared" si="92"/>
        <v>-0.28580357332608847</v>
      </c>
      <c r="E5737" s="112">
        <v>-8.7474349048207705E-3</v>
      </c>
    </row>
    <row r="5738" spans="2:5" x14ac:dyDescent="0.35">
      <c r="B5738" s="45" t="s">
        <v>1985</v>
      </c>
      <c r="C5738" s="146">
        <v>122.7757110595703</v>
      </c>
      <c r="D5738" s="112">
        <f t="shared" si="92"/>
        <v>0.41709245595862388</v>
      </c>
      <c r="E5738" s="112">
        <v>-8.757817698183127E-3</v>
      </c>
    </row>
    <row r="5739" spans="2:5" x14ac:dyDescent="0.35">
      <c r="B5739" s="45" t="s">
        <v>2745</v>
      </c>
      <c r="C5739" s="146">
        <v>86.639167785644531</v>
      </c>
      <c r="D5739" s="112">
        <f t="shared" si="92"/>
        <v>-0.96319356083396279</v>
      </c>
      <c r="E5739" s="112">
        <v>-8.759358045110301E-3</v>
      </c>
    </row>
    <row r="5740" spans="2:5" x14ac:dyDescent="0.35">
      <c r="B5740" s="45" t="s">
        <v>7403</v>
      </c>
      <c r="C5740" s="146">
        <v>2353.913330078125</v>
      </c>
      <c r="D5740" s="112">
        <f t="shared" si="92"/>
        <v>21.10959369019924</v>
      </c>
      <c r="E5740" s="112">
        <v>-8.7596857065398367E-3</v>
      </c>
    </row>
    <row r="5741" spans="2:5" x14ac:dyDescent="0.35">
      <c r="B5741" s="45" t="s">
        <v>2925</v>
      </c>
      <c r="C5741" s="146">
        <v>106.4656982421875</v>
      </c>
      <c r="D5741" s="112">
        <f t="shared" si="92"/>
        <v>-0.46883610443350138</v>
      </c>
      <c r="E5741" s="112">
        <v>-8.7618843044855194E-3</v>
      </c>
    </row>
    <row r="5742" spans="2:5" x14ac:dyDescent="0.35">
      <c r="B5742" s="45" t="s">
        <v>4179</v>
      </c>
      <c r="C5742" s="146">
        <v>200.4385070800781</v>
      </c>
      <c r="D5742" s="112">
        <f t="shared" si="92"/>
        <v>0.79541580453110927</v>
      </c>
      <c r="E5742" s="112">
        <v>-8.7687704547106098E-3</v>
      </c>
    </row>
    <row r="5743" spans="2:5" x14ac:dyDescent="0.35">
      <c r="B5743" s="45" t="s">
        <v>1307</v>
      </c>
      <c r="C5743" s="146">
        <v>111.639045715332</v>
      </c>
      <c r="D5743" s="112">
        <f t="shared" si="92"/>
        <v>-0.20001945177910541</v>
      </c>
      <c r="E5743" s="112">
        <v>-8.7809683275349507E-3</v>
      </c>
    </row>
    <row r="5744" spans="2:5" x14ac:dyDescent="0.35">
      <c r="B5744" s="45" t="s">
        <v>1599</v>
      </c>
      <c r="C5744" s="146">
        <v>139.55220031738281</v>
      </c>
      <c r="D5744" s="112">
        <f t="shared" si="92"/>
        <v>-0.94088245050920627</v>
      </c>
      <c r="E5744" s="112">
        <v>-8.7820995601580326E-3</v>
      </c>
    </row>
    <row r="5745" spans="2:5" x14ac:dyDescent="0.35">
      <c r="B5745" s="45" t="s">
        <v>7262</v>
      </c>
      <c r="C5745" s="146">
        <v>2360.58837890625</v>
      </c>
      <c r="D5745" s="112">
        <f t="shared" si="92"/>
        <v>2.768441436342266</v>
      </c>
      <c r="E5745" s="112">
        <v>-8.7831984078972827E-3</v>
      </c>
    </row>
    <row r="5746" spans="2:5" x14ac:dyDescent="0.35">
      <c r="B5746" s="45" t="s">
        <v>5246</v>
      </c>
      <c r="C5746" s="146">
        <v>626.40972900390625</v>
      </c>
      <c r="D5746" s="112">
        <f t="shared" si="92"/>
        <v>-0.58100925559483929</v>
      </c>
      <c r="E5746" s="112">
        <v>-8.7850579936871124E-3</v>
      </c>
    </row>
    <row r="5747" spans="2:5" x14ac:dyDescent="0.35">
      <c r="B5747" s="45" t="s">
        <v>6210</v>
      </c>
      <c r="C5747" s="146">
        <v>1495.044311523438</v>
      </c>
      <c r="D5747" s="112">
        <f t="shared" si="92"/>
        <v>0.57009120190071361</v>
      </c>
      <c r="E5747" s="112">
        <v>-8.7870840798004359E-3</v>
      </c>
    </row>
    <row r="5748" spans="2:5" x14ac:dyDescent="0.35">
      <c r="B5748" s="45" t="s">
        <v>5866</v>
      </c>
      <c r="C5748" s="146">
        <v>952.20220947265625</v>
      </c>
      <c r="D5748" s="112">
        <f t="shared" si="92"/>
        <v>4.6830529093311011</v>
      </c>
      <c r="E5748" s="112">
        <v>-8.7905150675347231E-3</v>
      </c>
    </row>
    <row r="5749" spans="2:5" x14ac:dyDescent="0.35">
      <c r="B5749" s="45" t="s">
        <v>3866</v>
      </c>
      <c r="C5749" s="146">
        <v>167.5511779785156</v>
      </c>
      <c r="D5749" s="112">
        <f t="shared" si="92"/>
        <v>9.2688030502744809E-2</v>
      </c>
      <c r="E5749" s="112">
        <v>-8.7965580326489577E-3</v>
      </c>
    </row>
    <row r="5750" spans="2:5" x14ac:dyDescent="0.35">
      <c r="B5750" s="45" t="s">
        <v>1619</v>
      </c>
      <c r="C5750" s="146">
        <v>153.3385314941406</v>
      </c>
      <c r="D5750" s="112">
        <f t="shared" si="92"/>
        <v>-0.78166517361465981</v>
      </c>
      <c r="E5750" s="112">
        <v>-8.8000952417308168E-3</v>
      </c>
    </row>
    <row r="5751" spans="2:5" x14ac:dyDescent="0.35">
      <c r="B5751" s="45" t="s">
        <v>5732</v>
      </c>
      <c r="C5751" s="146">
        <v>702.30908203125</v>
      </c>
      <c r="D5751" s="112">
        <f t="shared" si="92"/>
        <v>3.6129294843051358</v>
      </c>
      <c r="E5751" s="112">
        <v>-8.8132900965591614E-3</v>
      </c>
    </row>
    <row r="5752" spans="2:5" x14ac:dyDescent="0.35">
      <c r="B5752" s="45" t="s">
        <v>3475</v>
      </c>
      <c r="C5752" s="146">
        <v>152.2479553222656</v>
      </c>
      <c r="D5752" s="112">
        <f t="shared" si="92"/>
        <v>2.3222481538458841</v>
      </c>
      <c r="E5752" s="112">
        <v>-8.8134417304545163E-3</v>
      </c>
    </row>
    <row r="5753" spans="2:5" x14ac:dyDescent="0.35">
      <c r="B5753" s="45" t="s">
        <v>581</v>
      </c>
      <c r="C5753" s="146">
        <v>45.826786041259773</v>
      </c>
      <c r="D5753" s="112">
        <f t="shared" si="92"/>
        <v>-0.63372703586525925</v>
      </c>
      <c r="E5753" s="112">
        <v>-8.8145675966681773E-3</v>
      </c>
    </row>
    <row r="5754" spans="2:5" x14ac:dyDescent="0.35">
      <c r="B5754" s="45" t="s">
        <v>1909</v>
      </c>
      <c r="C5754" s="146">
        <v>125.1164855957031</v>
      </c>
      <c r="D5754" s="112">
        <f t="shared" si="92"/>
        <v>0.23352154151944265</v>
      </c>
      <c r="E5754" s="112">
        <v>-8.8190633877020582E-3</v>
      </c>
    </row>
    <row r="5755" spans="2:5" x14ac:dyDescent="0.35">
      <c r="B5755" s="45" t="s">
        <v>2410</v>
      </c>
      <c r="C5755" s="146">
        <v>101.43032073974609</v>
      </c>
      <c r="D5755" s="112">
        <f t="shared" si="92"/>
        <v>-0.94410417628487941</v>
      </c>
      <c r="E5755" s="112">
        <v>-8.8259515466201331E-3</v>
      </c>
    </row>
    <row r="5756" spans="2:5" x14ac:dyDescent="0.35">
      <c r="B5756" s="45" t="s">
        <v>6463</v>
      </c>
      <c r="C5756" s="146">
        <v>1814.631469726562</v>
      </c>
      <c r="D5756" s="112">
        <f t="shared" si="92"/>
        <v>-0.24680373991260071</v>
      </c>
      <c r="E5756" s="112">
        <v>-8.8349968475732003E-3</v>
      </c>
    </row>
    <row r="5757" spans="2:5" x14ac:dyDescent="0.35">
      <c r="B5757" s="45" t="s">
        <v>7443</v>
      </c>
      <c r="C5757" s="146">
        <v>2409.2412109375</v>
      </c>
      <c r="D5757" s="112">
        <f t="shared" si="92"/>
        <v>22.320615940511853</v>
      </c>
      <c r="E5757" s="112">
        <v>-8.8382691953836426E-3</v>
      </c>
    </row>
    <row r="5758" spans="2:5" x14ac:dyDescent="0.35">
      <c r="B5758" s="45" t="s">
        <v>1703</v>
      </c>
      <c r="C5758" s="146">
        <v>103.3095016479492</v>
      </c>
      <c r="D5758" s="112">
        <f t="shared" si="92"/>
        <v>-0.55153273262070424</v>
      </c>
      <c r="E5758" s="112">
        <v>-8.8512526947186424E-3</v>
      </c>
    </row>
    <row r="5759" spans="2:5" x14ac:dyDescent="0.35">
      <c r="B5759" s="45" t="s">
        <v>4275</v>
      </c>
      <c r="C5759" s="146">
        <v>230.3612976074219</v>
      </c>
      <c r="D5759" s="112">
        <f t="shared" si="92"/>
        <v>0.45992039799840406</v>
      </c>
      <c r="E5759" s="112">
        <v>-8.8550711250388343E-3</v>
      </c>
    </row>
    <row r="5760" spans="2:5" x14ac:dyDescent="0.35">
      <c r="B5760" s="45" t="s">
        <v>3576</v>
      </c>
      <c r="C5760" s="146">
        <v>157.7903137207031</v>
      </c>
      <c r="D5760" s="112">
        <f t="shared" si="92"/>
        <v>-0.93086043418777564</v>
      </c>
      <c r="E5760" s="112">
        <v>-8.8571692559906469E-3</v>
      </c>
    </row>
    <row r="5761" spans="2:5" x14ac:dyDescent="0.35">
      <c r="B5761" s="45" t="s">
        <v>7961</v>
      </c>
      <c r="C5761" s="146">
        <v>2282.199951171875</v>
      </c>
      <c r="D5761" s="112">
        <f t="shared" si="92"/>
        <v>24.088629896206761</v>
      </c>
      <c r="E5761" s="112">
        <v>-8.8596133150257907E-3</v>
      </c>
    </row>
    <row r="5762" spans="2:5" x14ac:dyDescent="0.35">
      <c r="B5762" s="45" t="s">
        <v>1216</v>
      </c>
      <c r="C5762" s="146">
        <v>90.965507507324219</v>
      </c>
      <c r="D5762" s="112">
        <f t="shared" si="92"/>
        <v>-0.13943337287902058</v>
      </c>
      <c r="E5762" s="112">
        <v>-8.8694440971566445E-3</v>
      </c>
    </row>
    <row r="5763" spans="2:5" x14ac:dyDescent="0.35">
      <c r="B5763" s="45" t="s">
        <v>2561</v>
      </c>
      <c r="C5763" s="146">
        <v>105.70420074462891</v>
      </c>
      <c r="D5763" s="112">
        <f t="shared" si="92"/>
        <v>0.51912571601373025</v>
      </c>
      <c r="E5763" s="112">
        <v>-8.8773432810473635E-3</v>
      </c>
    </row>
    <row r="5764" spans="2:5" x14ac:dyDescent="0.35">
      <c r="B5764" s="45" t="s">
        <v>976</v>
      </c>
      <c r="C5764" s="146">
        <v>69.582260131835938</v>
      </c>
      <c r="D5764" s="112">
        <f t="shared" si="92"/>
        <v>-0.20451878471726154</v>
      </c>
      <c r="E5764" s="112">
        <v>-8.8801337882923499E-3</v>
      </c>
    </row>
    <row r="5765" spans="2:5" x14ac:dyDescent="0.35">
      <c r="B5765" s="45" t="s">
        <v>1129</v>
      </c>
      <c r="C5765" s="146">
        <v>87.471908569335938</v>
      </c>
      <c r="D5765" s="112">
        <f t="shared" si="92"/>
        <v>-0.28445581287073801</v>
      </c>
      <c r="E5765" s="112">
        <v>-8.8826198009988189E-3</v>
      </c>
    </row>
    <row r="5766" spans="2:5" x14ac:dyDescent="0.35">
      <c r="B5766" s="45" t="s">
        <v>1277</v>
      </c>
      <c r="C5766" s="146">
        <v>122.2452926635742</v>
      </c>
      <c r="D5766" s="112">
        <f t="shared" si="92"/>
        <v>-0.93782716245789943</v>
      </c>
      <c r="E5766" s="112">
        <v>-8.8864088783554649E-3</v>
      </c>
    </row>
    <row r="5767" spans="2:5" x14ac:dyDescent="0.35">
      <c r="B5767" s="45" t="s">
        <v>6643</v>
      </c>
      <c r="C5767" s="146">
        <v>1966.217041015625</v>
      </c>
      <c r="D5767" s="112">
        <f t="shared" si="92"/>
        <v>5.6740386433145931</v>
      </c>
      <c r="E5767" s="112">
        <v>-8.8886058416637707E-3</v>
      </c>
    </row>
    <row r="5768" spans="2:5" x14ac:dyDescent="0.35">
      <c r="B5768" s="45" t="s">
        <v>4533</v>
      </c>
      <c r="C5768" s="146">
        <v>294.60678100585938</v>
      </c>
      <c r="D5768" s="112">
        <f t="shared" si="92"/>
        <v>1.5556641409638905</v>
      </c>
      <c r="E5768" s="112">
        <v>-8.8922422006412951E-3</v>
      </c>
    </row>
    <row r="5769" spans="2:5" x14ac:dyDescent="0.35">
      <c r="B5769" s="45" t="s">
        <v>1779</v>
      </c>
      <c r="C5769" s="146">
        <v>115.27601623535161</v>
      </c>
      <c r="D5769" s="112">
        <f t="shared" ref="D5769:D5832" si="93">(C5769-C5770)/C5770</f>
        <v>-0.74714826224882169</v>
      </c>
      <c r="E5769" s="112">
        <v>-8.8941656472095905E-3</v>
      </c>
    </row>
    <row r="5770" spans="2:5" x14ac:dyDescent="0.35">
      <c r="B5770" s="45" t="s">
        <v>5088</v>
      </c>
      <c r="C5770" s="146">
        <v>455.90359497070313</v>
      </c>
      <c r="D5770" s="112">
        <f t="shared" si="93"/>
        <v>2.1954973132798474</v>
      </c>
      <c r="E5770" s="112">
        <v>-8.8945106708851265E-3</v>
      </c>
    </row>
    <row r="5771" spans="2:5" x14ac:dyDescent="0.35">
      <c r="B5771" s="45" t="s">
        <v>3350</v>
      </c>
      <c r="C5771" s="146">
        <v>142.6706237792969</v>
      </c>
      <c r="D5771" s="112">
        <f t="shared" si="93"/>
        <v>-0.62027151827842397</v>
      </c>
      <c r="E5771" s="112">
        <v>-8.8949761060473208E-3</v>
      </c>
    </row>
    <row r="5772" spans="2:5" x14ac:dyDescent="0.35">
      <c r="B5772" s="45" t="s">
        <v>4827</v>
      </c>
      <c r="C5772" s="146">
        <v>375.71746826171881</v>
      </c>
      <c r="D5772" s="112">
        <f t="shared" si="93"/>
        <v>2.7374750365922558</v>
      </c>
      <c r="E5772" s="112">
        <v>-8.8953412362959457E-3</v>
      </c>
    </row>
    <row r="5773" spans="2:5" x14ac:dyDescent="0.35">
      <c r="B5773" s="45" t="s">
        <v>2413</v>
      </c>
      <c r="C5773" s="146">
        <v>100.52708435058589</v>
      </c>
      <c r="D5773" s="112">
        <f t="shared" si="93"/>
        <v>-0.34745114780435665</v>
      </c>
      <c r="E5773" s="112">
        <v>-8.9049939167377603E-3</v>
      </c>
    </row>
    <row r="5774" spans="2:5" x14ac:dyDescent="0.35">
      <c r="B5774" s="45" t="s">
        <v>3469</v>
      </c>
      <c r="C5774" s="146">
        <v>154.05296325683591</v>
      </c>
      <c r="D5774" s="112">
        <f t="shared" si="93"/>
        <v>0.77678783951032782</v>
      </c>
      <c r="E5774" s="112">
        <v>-8.9329406111603865E-3</v>
      </c>
    </row>
    <row r="5775" spans="2:5" x14ac:dyDescent="0.35">
      <c r="B5775" s="45" t="s">
        <v>1037</v>
      </c>
      <c r="C5775" s="146">
        <v>86.703071594238281</v>
      </c>
      <c r="D5775" s="112">
        <f t="shared" si="93"/>
        <v>-0.79007582754052075</v>
      </c>
      <c r="E5775" s="112">
        <v>-8.9385551837201562E-3</v>
      </c>
    </row>
    <row r="5776" spans="2:5" x14ac:dyDescent="0.35">
      <c r="B5776" s="45" t="s">
        <v>4683</v>
      </c>
      <c r="C5776" s="146">
        <v>413.02090454101563</v>
      </c>
      <c r="D5776" s="112">
        <f t="shared" si="93"/>
        <v>-0.60387175061345755</v>
      </c>
      <c r="E5776" s="112">
        <v>-8.9419433830453757E-3</v>
      </c>
    </row>
    <row r="5777" spans="2:5" x14ac:dyDescent="0.35">
      <c r="B5777" s="45" t="s">
        <v>5899</v>
      </c>
      <c r="C5777" s="146">
        <v>1042.644409179688</v>
      </c>
      <c r="D5777" s="112">
        <f t="shared" si="93"/>
        <v>1.2993657480812311</v>
      </c>
      <c r="E5777" s="112">
        <v>-8.9420216654828733E-3</v>
      </c>
    </row>
    <row r="5778" spans="2:5" x14ac:dyDescent="0.35">
      <c r="B5778" s="45" t="s">
        <v>5012</v>
      </c>
      <c r="C5778" s="146">
        <v>453.44869995117188</v>
      </c>
      <c r="D5778" s="112">
        <f t="shared" si="93"/>
        <v>-0.78593215032325836</v>
      </c>
      <c r="E5778" s="112">
        <v>-8.942299560131893E-3</v>
      </c>
    </row>
    <row r="5779" spans="2:5" x14ac:dyDescent="0.35">
      <c r="B5779" s="45" t="s">
        <v>7761</v>
      </c>
      <c r="C5779" s="146">
        <v>2118.24755859375</v>
      </c>
      <c r="D5779" s="112">
        <f t="shared" si="93"/>
        <v>2.1755225031032044</v>
      </c>
      <c r="E5779" s="112">
        <v>-8.9579768370763035E-3</v>
      </c>
    </row>
    <row r="5780" spans="2:5" x14ac:dyDescent="0.35">
      <c r="B5780" s="45" t="s">
        <v>5429</v>
      </c>
      <c r="C5780" s="146">
        <v>667.0548095703125</v>
      </c>
      <c r="D5780" s="112">
        <f t="shared" si="93"/>
        <v>-0.545263238658383</v>
      </c>
      <c r="E5780" s="112">
        <v>-8.9614014552790028E-3</v>
      </c>
    </row>
    <row r="5781" spans="2:5" x14ac:dyDescent="0.35">
      <c r="B5781" s="45" t="s">
        <v>6131</v>
      </c>
      <c r="C5781" s="146">
        <v>1466.903198242188</v>
      </c>
      <c r="D5781" s="112">
        <f t="shared" si="93"/>
        <v>6.4832626210771451</v>
      </c>
      <c r="E5781" s="112">
        <v>-8.9633820532939289E-3</v>
      </c>
    </row>
    <row r="5782" spans="2:5" x14ac:dyDescent="0.35">
      <c r="B5782" s="45" t="s">
        <v>4147</v>
      </c>
      <c r="C5782" s="146">
        <v>196.02455139160159</v>
      </c>
      <c r="D5782" s="112">
        <f t="shared" si="93"/>
        <v>-0.91236297651716758</v>
      </c>
      <c r="E5782" s="112">
        <v>-8.9641441946554327E-3</v>
      </c>
    </row>
    <row r="5783" spans="2:5" x14ac:dyDescent="0.35">
      <c r="B5783" s="45" t="s">
        <v>6861</v>
      </c>
      <c r="C5783" s="146">
        <v>2236.77783203125</v>
      </c>
      <c r="D5783" s="112">
        <f t="shared" si="93"/>
        <v>3.8544471032588554E-2</v>
      </c>
      <c r="E5783" s="112">
        <v>-8.9668306446326548E-3</v>
      </c>
    </row>
    <row r="5784" spans="2:5" x14ac:dyDescent="0.35">
      <c r="B5784" s="45" t="s">
        <v>6833</v>
      </c>
      <c r="C5784" s="146">
        <v>2153.76220703125</v>
      </c>
      <c r="D5784" s="112">
        <f t="shared" si="93"/>
        <v>0.16964624399834055</v>
      </c>
      <c r="E5784" s="112">
        <v>-8.9706823353476392E-3</v>
      </c>
    </row>
    <row r="5785" spans="2:5" x14ac:dyDescent="0.35">
      <c r="B5785" s="45" t="s">
        <v>6449</v>
      </c>
      <c r="C5785" s="146">
        <v>1841.379150390625</v>
      </c>
      <c r="D5785" s="112">
        <f t="shared" si="93"/>
        <v>1.3228747661372515</v>
      </c>
      <c r="E5785" s="112">
        <v>-8.9729058686475582E-3</v>
      </c>
    </row>
    <row r="5786" spans="2:5" x14ac:dyDescent="0.35">
      <c r="B5786" s="45" t="s">
        <v>5654</v>
      </c>
      <c r="C5786" s="146">
        <v>792.71563720703125</v>
      </c>
      <c r="D5786" s="112">
        <f t="shared" si="93"/>
        <v>3.4699057043308725</v>
      </c>
      <c r="E5786" s="112">
        <v>-8.9778255134175602E-3</v>
      </c>
    </row>
    <row r="5787" spans="2:5" x14ac:dyDescent="0.35">
      <c r="B5787" s="45" t="s">
        <v>3611</v>
      </c>
      <c r="C5787" s="146">
        <v>177.34504699707031</v>
      </c>
      <c r="D5787" s="112">
        <f t="shared" si="93"/>
        <v>0.77276339431433638</v>
      </c>
      <c r="E5787" s="112">
        <v>-8.9840011569044895E-3</v>
      </c>
    </row>
    <row r="5788" spans="2:5" x14ac:dyDescent="0.35">
      <c r="B5788" s="45" t="s">
        <v>2281</v>
      </c>
      <c r="C5788" s="146">
        <v>100.03875732421881</v>
      </c>
      <c r="D5788" s="112">
        <f t="shared" si="93"/>
        <v>-0.93861114635973741</v>
      </c>
      <c r="E5788" s="112">
        <v>-8.9930898545638027E-3</v>
      </c>
    </row>
    <row r="5789" spans="2:5" x14ac:dyDescent="0.35">
      <c r="B5789" s="45" t="s">
        <v>6410</v>
      </c>
      <c r="C5789" s="146">
        <v>1629.591552734375</v>
      </c>
      <c r="D5789" s="112">
        <f t="shared" si="93"/>
        <v>-6.5762830828964992E-3</v>
      </c>
      <c r="E5789" s="112">
        <v>-8.9931093706827787E-3</v>
      </c>
    </row>
    <row r="5790" spans="2:5" x14ac:dyDescent="0.35">
      <c r="B5790" s="45" t="s">
        <v>6386</v>
      </c>
      <c r="C5790" s="146">
        <v>1640.379150390625</v>
      </c>
      <c r="D5790" s="112">
        <f t="shared" si="93"/>
        <v>9.0469261396330154</v>
      </c>
      <c r="E5790" s="112">
        <v>-9.0151105810642278E-3</v>
      </c>
    </row>
    <row r="5791" spans="2:5" x14ac:dyDescent="0.35">
      <c r="B5791" s="45" t="s">
        <v>3856</v>
      </c>
      <c r="C5791" s="146">
        <v>163.27174377441409</v>
      </c>
      <c r="D5791" s="112">
        <f t="shared" si="93"/>
        <v>-0.90929765230944026</v>
      </c>
      <c r="E5791" s="112">
        <v>-9.024947615795139E-3</v>
      </c>
    </row>
    <row r="5792" spans="2:5" x14ac:dyDescent="0.35">
      <c r="B5792" s="45" t="s">
        <v>6563</v>
      </c>
      <c r="C5792" s="146">
        <v>1800.082885742188</v>
      </c>
      <c r="D5792" s="112">
        <f t="shared" si="93"/>
        <v>5.1173842682571191</v>
      </c>
      <c r="E5792" s="112">
        <v>-9.0291821473526754E-3</v>
      </c>
    </row>
    <row r="5793" spans="2:5" x14ac:dyDescent="0.35">
      <c r="B5793" s="45" t="s">
        <v>4548</v>
      </c>
      <c r="C5793" s="146">
        <v>294.2569580078125</v>
      </c>
      <c r="D5793" s="112">
        <f t="shared" si="93"/>
        <v>-0.86867964191869396</v>
      </c>
      <c r="E5793" s="112">
        <v>-9.0329969751607991E-3</v>
      </c>
    </row>
    <row r="5794" spans="2:5" x14ac:dyDescent="0.35">
      <c r="B5794" s="45" t="s">
        <v>6801</v>
      </c>
      <c r="C5794" s="146">
        <v>2240.756591796875</v>
      </c>
      <c r="D5794" s="112">
        <f t="shared" si="93"/>
        <v>20.532404569877485</v>
      </c>
      <c r="E5794" s="112">
        <v>-9.0486373977307355E-3</v>
      </c>
    </row>
    <row r="5795" spans="2:5" x14ac:dyDescent="0.35">
      <c r="B5795" s="45" t="s">
        <v>1719</v>
      </c>
      <c r="C5795" s="146">
        <v>104.06439208984381</v>
      </c>
      <c r="D5795" s="112">
        <f t="shared" si="93"/>
        <v>-0.90165695920559163</v>
      </c>
      <c r="E5795" s="112">
        <v>-9.0520377564785228E-3</v>
      </c>
    </row>
    <row r="5796" spans="2:5" x14ac:dyDescent="0.35">
      <c r="B5796" s="45" t="s">
        <v>5933</v>
      </c>
      <c r="C5796" s="146">
        <v>1058.177490234375</v>
      </c>
      <c r="D5796" s="112">
        <f t="shared" si="93"/>
        <v>2.2342256882941718</v>
      </c>
      <c r="E5796" s="112">
        <v>-9.0554144725444041E-3</v>
      </c>
    </row>
    <row r="5797" spans="2:5" x14ac:dyDescent="0.35">
      <c r="B5797" s="45" t="s">
        <v>4611</v>
      </c>
      <c r="C5797" s="146">
        <v>327.18109130859381</v>
      </c>
      <c r="D5797" s="112">
        <f t="shared" si="93"/>
        <v>0.94892667486212767</v>
      </c>
      <c r="E5797" s="112">
        <v>-9.0653155807354294E-3</v>
      </c>
    </row>
    <row r="5798" spans="2:5" x14ac:dyDescent="0.35">
      <c r="B5798" s="45" t="s">
        <v>3630</v>
      </c>
      <c r="C5798" s="146">
        <v>167.87757873535159</v>
      </c>
      <c r="D5798" s="112">
        <f t="shared" si="93"/>
        <v>-0.92635715778954486</v>
      </c>
      <c r="E5798" s="112">
        <v>-9.0678819382988343E-3</v>
      </c>
    </row>
    <row r="5799" spans="2:5" x14ac:dyDescent="0.35">
      <c r="B5799" s="45" t="s">
        <v>7733</v>
      </c>
      <c r="C5799" s="146">
        <v>2279.618408203125</v>
      </c>
      <c r="D5799" s="112">
        <f t="shared" si="93"/>
        <v>15.539677903941119</v>
      </c>
      <c r="E5799" s="112">
        <v>-9.0698286492945819E-3</v>
      </c>
    </row>
    <row r="5800" spans="2:5" x14ac:dyDescent="0.35">
      <c r="B5800" s="45" t="s">
        <v>3381</v>
      </c>
      <c r="C5800" s="146">
        <v>137.82725524902341</v>
      </c>
      <c r="D5800" s="112">
        <f t="shared" si="93"/>
        <v>-0.17637227640797504</v>
      </c>
      <c r="E5800" s="112">
        <v>-9.0952223973199513E-3</v>
      </c>
    </row>
    <row r="5801" spans="2:5" x14ac:dyDescent="0.35">
      <c r="B5801" s="45" t="s">
        <v>3642</v>
      </c>
      <c r="C5801" s="146">
        <v>167.34169006347659</v>
      </c>
      <c r="D5801" s="112">
        <f t="shared" si="93"/>
        <v>-0.90425361559010142</v>
      </c>
      <c r="E5801" s="112">
        <v>-9.0969250205054919E-3</v>
      </c>
    </row>
    <row r="5802" spans="2:5" x14ac:dyDescent="0.35">
      <c r="B5802" s="45" t="s">
        <v>6420</v>
      </c>
      <c r="C5802" s="146">
        <v>1747.759887695312</v>
      </c>
      <c r="D5802" s="112">
        <f t="shared" si="93"/>
        <v>19.992135087217065</v>
      </c>
      <c r="E5802" s="112">
        <v>-9.0976588026026612E-3</v>
      </c>
    </row>
    <row r="5803" spans="2:5" x14ac:dyDescent="0.35">
      <c r="B5803" s="45" t="s">
        <v>2876</v>
      </c>
      <c r="C5803" s="146">
        <v>83.257843017578125</v>
      </c>
      <c r="D5803" s="112">
        <f t="shared" si="93"/>
        <v>-0.9661845085632913</v>
      </c>
      <c r="E5803" s="112">
        <v>-9.1113178141408839E-3</v>
      </c>
    </row>
    <row r="5804" spans="2:5" x14ac:dyDescent="0.35">
      <c r="B5804" s="45" t="s">
        <v>7363</v>
      </c>
      <c r="C5804" s="146">
        <v>2462.121337890625</v>
      </c>
      <c r="D5804" s="112">
        <f t="shared" si="93"/>
        <v>0.20806199696895908</v>
      </c>
      <c r="E5804" s="112">
        <v>-9.1207453331442929E-3</v>
      </c>
    </row>
    <row r="5805" spans="2:5" x14ac:dyDescent="0.35">
      <c r="B5805" s="45" t="s">
        <v>6756</v>
      </c>
      <c r="C5805" s="146">
        <v>2038.075317382812</v>
      </c>
      <c r="D5805" s="112">
        <f t="shared" si="93"/>
        <v>21.021380641650065</v>
      </c>
      <c r="E5805" s="112">
        <v>-9.1209891179601862E-3</v>
      </c>
    </row>
    <row r="5806" spans="2:5" x14ac:dyDescent="0.35">
      <c r="B5806" s="45" t="s">
        <v>1147</v>
      </c>
      <c r="C5806" s="146">
        <v>92.549842834472656</v>
      </c>
      <c r="D5806" s="112">
        <f t="shared" si="93"/>
        <v>-0.9437343842846877</v>
      </c>
      <c r="E5806" s="112">
        <v>-9.1240331853421133E-3</v>
      </c>
    </row>
    <row r="5807" spans="2:5" x14ac:dyDescent="0.35">
      <c r="B5807" s="45" t="s">
        <v>6401</v>
      </c>
      <c r="C5807" s="146">
        <v>1644.873901367188</v>
      </c>
      <c r="D5807" s="112">
        <f t="shared" si="93"/>
        <v>14.56842438572985</v>
      </c>
      <c r="E5807" s="112">
        <v>-9.1247133130610402E-3</v>
      </c>
    </row>
    <row r="5808" spans="2:5" x14ac:dyDescent="0.35">
      <c r="B5808" s="45" t="s">
        <v>2910</v>
      </c>
      <c r="C5808" s="146">
        <v>105.6544876098633</v>
      </c>
      <c r="D5808" s="112">
        <f t="shared" si="93"/>
        <v>-0.53527877142687996</v>
      </c>
      <c r="E5808" s="112">
        <v>-9.1296184728894402E-3</v>
      </c>
    </row>
    <row r="5809" spans="2:5" x14ac:dyDescent="0.35">
      <c r="B5809" s="45" t="s">
        <v>4254</v>
      </c>
      <c r="C5809" s="146">
        <v>227.3502502441406</v>
      </c>
      <c r="D5809" s="112">
        <f t="shared" si="93"/>
        <v>-0.90144241912572021</v>
      </c>
      <c r="E5809" s="112">
        <v>-9.1362590217416838E-3</v>
      </c>
    </row>
    <row r="5810" spans="2:5" x14ac:dyDescent="0.35">
      <c r="B5810" s="45" t="s">
        <v>7515</v>
      </c>
      <c r="C5810" s="146">
        <v>2306.77587890625</v>
      </c>
      <c r="D5810" s="112">
        <f t="shared" si="93"/>
        <v>6.609140378818025</v>
      </c>
      <c r="E5810" s="112">
        <v>-9.1453624786356873E-3</v>
      </c>
    </row>
    <row r="5811" spans="2:5" x14ac:dyDescent="0.35">
      <c r="B5811" s="45" t="s">
        <v>4531</v>
      </c>
      <c r="C5811" s="146">
        <v>303.15853881835938</v>
      </c>
      <c r="D5811" s="112">
        <f t="shared" si="93"/>
        <v>2.2562126885088185</v>
      </c>
      <c r="E5811" s="112">
        <v>-9.1476728099335759E-3</v>
      </c>
    </row>
    <row r="5812" spans="2:5" x14ac:dyDescent="0.35">
      <c r="B5812" s="45" t="s">
        <v>1229</v>
      </c>
      <c r="C5812" s="146">
        <v>93.101577758789063</v>
      </c>
      <c r="D5812" s="112">
        <f t="shared" si="93"/>
        <v>-0.94154753415962567</v>
      </c>
      <c r="E5812" s="112">
        <v>-9.1574304890363924E-3</v>
      </c>
    </row>
    <row r="5813" spans="2:5" x14ac:dyDescent="0.35">
      <c r="B5813" s="45" t="s">
        <v>6237</v>
      </c>
      <c r="C5813" s="146">
        <v>1592.774169921875</v>
      </c>
      <c r="D5813" s="112">
        <f t="shared" si="93"/>
        <v>-0.20987761525817164</v>
      </c>
      <c r="E5813" s="112">
        <v>-9.1610039727704692E-3</v>
      </c>
    </row>
    <row r="5814" spans="2:5" x14ac:dyDescent="0.35">
      <c r="B5814" s="45" t="s">
        <v>7045</v>
      </c>
      <c r="C5814" s="146">
        <v>2015.857543945312</v>
      </c>
      <c r="D5814" s="112">
        <f t="shared" si="93"/>
        <v>8.5496870737658135</v>
      </c>
      <c r="E5814" s="112">
        <v>-9.1617366469468105E-3</v>
      </c>
    </row>
    <row r="5815" spans="2:5" x14ac:dyDescent="0.35">
      <c r="B5815" s="45" t="s">
        <v>3966</v>
      </c>
      <c r="C5815" s="146">
        <v>211.09147644042969</v>
      </c>
      <c r="D5815" s="112">
        <f t="shared" si="93"/>
        <v>-0.16020957835562166</v>
      </c>
      <c r="E5815" s="112">
        <v>-9.1632813540209659E-3</v>
      </c>
    </row>
    <row r="5816" spans="2:5" x14ac:dyDescent="0.35">
      <c r="B5816" s="45" t="s">
        <v>4394</v>
      </c>
      <c r="C5816" s="146">
        <v>251.3620910644531</v>
      </c>
      <c r="D5816" s="112">
        <f t="shared" si="93"/>
        <v>-0.89867862029289125</v>
      </c>
      <c r="E5816" s="112">
        <v>-9.1644641938702972E-3</v>
      </c>
    </row>
    <row r="5817" spans="2:5" x14ac:dyDescent="0.35">
      <c r="B5817" s="45" t="s">
        <v>7220</v>
      </c>
      <c r="C5817" s="146">
        <v>2480.839599609375</v>
      </c>
      <c r="D5817" s="112">
        <f t="shared" si="93"/>
        <v>6.5752662781444116</v>
      </c>
      <c r="E5817" s="112">
        <v>-9.1670524747034087E-3</v>
      </c>
    </row>
    <row r="5818" spans="2:5" x14ac:dyDescent="0.35">
      <c r="B5818" s="45" t="s">
        <v>4583</v>
      </c>
      <c r="C5818" s="146">
        <v>327.4920654296875</v>
      </c>
      <c r="D5818" s="112">
        <f t="shared" si="93"/>
        <v>3.5146272735610209</v>
      </c>
      <c r="E5818" s="112">
        <v>-9.1733496525081264E-3</v>
      </c>
    </row>
    <row r="5819" spans="2:5" x14ac:dyDescent="0.35">
      <c r="B5819" s="45" t="s">
        <v>867</v>
      </c>
      <c r="C5819" s="146">
        <v>72.54022216796875</v>
      </c>
      <c r="D5819" s="112">
        <f t="shared" si="93"/>
        <v>-0.90060114404541391</v>
      </c>
      <c r="E5819" s="112">
        <v>-9.1785491352188962E-3</v>
      </c>
    </row>
    <row r="5820" spans="2:5" x14ac:dyDescent="0.35">
      <c r="B5820" s="45" t="s">
        <v>5493</v>
      </c>
      <c r="C5820" s="146">
        <v>729.789306640625</v>
      </c>
      <c r="D5820" s="112">
        <f t="shared" si="93"/>
        <v>-0.69548471971958514</v>
      </c>
      <c r="E5820" s="112">
        <v>-9.1816406300172793E-3</v>
      </c>
    </row>
    <row r="5821" spans="2:5" x14ac:dyDescent="0.35">
      <c r="B5821" s="45" t="s">
        <v>7858</v>
      </c>
      <c r="C5821" s="146">
        <v>2396.560546875</v>
      </c>
      <c r="D5821" s="112">
        <f t="shared" si="93"/>
        <v>15.922214117558326</v>
      </c>
      <c r="E5821" s="112">
        <v>-9.1886354641661384E-3</v>
      </c>
    </row>
    <row r="5822" spans="2:5" x14ac:dyDescent="0.35">
      <c r="B5822" s="45" t="s">
        <v>1584</v>
      </c>
      <c r="C5822" s="146">
        <v>141.6221618652344</v>
      </c>
      <c r="D5822" s="112">
        <f t="shared" si="93"/>
        <v>-0.65778903402881528</v>
      </c>
      <c r="E5822" s="112">
        <v>-9.1939406503819803E-3</v>
      </c>
    </row>
    <row r="5823" spans="2:5" x14ac:dyDescent="0.35">
      <c r="B5823" s="45" t="s">
        <v>4692</v>
      </c>
      <c r="C5823" s="146">
        <v>413.8446044921875</v>
      </c>
      <c r="D5823" s="112">
        <f t="shared" si="93"/>
        <v>1.9481235981131906</v>
      </c>
      <c r="E5823" s="112">
        <v>-9.2037381921162061E-3</v>
      </c>
    </row>
    <row r="5824" spans="2:5" x14ac:dyDescent="0.35">
      <c r="B5824" s="45" t="s">
        <v>3497</v>
      </c>
      <c r="C5824" s="146">
        <v>140.37559509277341</v>
      </c>
      <c r="D5824" s="112">
        <f t="shared" si="93"/>
        <v>2.0632074521361291E-2</v>
      </c>
      <c r="E5824" s="112">
        <v>-9.2057926586294678E-3</v>
      </c>
    </row>
    <row r="5825" spans="2:5" x14ac:dyDescent="0.35">
      <c r="B5825" s="45" t="s">
        <v>1561</v>
      </c>
      <c r="C5825" s="146">
        <v>137.53790283203119</v>
      </c>
      <c r="D5825" s="112">
        <f t="shared" si="93"/>
        <v>-0.94371417538313673</v>
      </c>
      <c r="E5825" s="112">
        <v>-9.2065460173415513E-3</v>
      </c>
    </row>
    <row r="5826" spans="2:5" x14ac:dyDescent="0.35">
      <c r="B5826" s="45" t="s">
        <v>7368</v>
      </c>
      <c r="C5826" s="146">
        <v>2443.56201171875</v>
      </c>
      <c r="D5826" s="112">
        <f t="shared" si="93"/>
        <v>5.6778226919224846</v>
      </c>
      <c r="E5826" s="112">
        <v>-9.208410497401863E-3</v>
      </c>
    </row>
    <row r="5827" spans="2:5" x14ac:dyDescent="0.35">
      <c r="B5827" s="45" t="s">
        <v>4789</v>
      </c>
      <c r="C5827" s="146">
        <v>365.92196655273438</v>
      </c>
      <c r="D5827" s="112">
        <f t="shared" si="93"/>
        <v>-0.85091668872355419</v>
      </c>
      <c r="E5827" s="112">
        <v>-9.2394452317113487E-3</v>
      </c>
    </row>
    <row r="5828" spans="2:5" x14ac:dyDescent="0.35">
      <c r="B5828" s="45" t="s">
        <v>7222</v>
      </c>
      <c r="C5828" s="146">
        <v>2454.479736328125</v>
      </c>
      <c r="D5828" s="112">
        <f t="shared" si="93"/>
        <v>0.25433007516024991</v>
      </c>
      <c r="E5828" s="112">
        <v>-9.2456487238858388E-3</v>
      </c>
    </row>
    <row r="5829" spans="2:5" x14ac:dyDescent="0.35">
      <c r="B5829" s="45" t="s">
        <v>6646</v>
      </c>
      <c r="C5829" s="146">
        <v>1956.805297851562</v>
      </c>
      <c r="D5829" s="112">
        <f t="shared" si="93"/>
        <v>-4.7875951565787223E-2</v>
      </c>
      <c r="E5829" s="112">
        <v>-9.2524944447888394E-3</v>
      </c>
    </row>
    <row r="5830" spans="2:5" x14ac:dyDescent="0.35">
      <c r="B5830" s="45" t="s">
        <v>8025</v>
      </c>
      <c r="C5830" s="146">
        <v>2055.199951171875</v>
      </c>
      <c r="D5830" s="112">
        <f t="shared" si="93"/>
        <v>44.030117348132791</v>
      </c>
      <c r="E5830" s="112">
        <v>-9.2556652891190531E-3</v>
      </c>
    </row>
    <row r="5831" spans="2:5" x14ac:dyDescent="0.35">
      <c r="B5831" s="45" t="s">
        <v>583</v>
      </c>
      <c r="C5831" s="146">
        <v>45.64056396484375</v>
      </c>
      <c r="D5831" s="112">
        <f t="shared" si="93"/>
        <v>-0.93654342033064719</v>
      </c>
      <c r="E5831" s="112">
        <v>-9.256812601527286E-3</v>
      </c>
    </row>
    <row r="5832" spans="2:5" x14ac:dyDescent="0.35">
      <c r="B5832" s="45" t="s">
        <v>5580</v>
      </c>
      <c r="C5832" s="146">
        <v>719.2408447265625</v>
      </c>
      <c r="D5832" s="112">
        <f t="shared" si="93"/>
        <v>-0.68178064589441245</v>
      </c>
      <c r="E5832" s="112">
        <v>-9.2572406819521093E-3</v>
      </c>
    </row>
    <row r="5833" spans="2:5" x14ac:dyDescent="0.35">
      <c r="B5833" s="45" t="s">
        <v>7570</v>
      </c>
      <c r="C5833" s="146">
        <v>2260.20458984375</v>
      </c>
      <c r="D5833" s="112">
        <f t="shared" ref="D5833:D5896" si="94">(C5833-C5834)/C5834</f>
        <v>49.586723410402577</v>
      </c>
      <c r="E5833" s="112">
        <v>-9.269599162794212E-3</v>
      </c>
    </row>
    <row r="5834" spans="2:5" x14ac:dyDescent="0.35">
      <c r="B5834" s="45" t="s">
        <v>562</v>
      </c>
      <c r="C5834" s="146">
        <v>44.679798126220703</v>
      </c>
      <c r="D5834" s="112">
        <f t="shared" si="94"/>
        <v>-0.93639344256241253</v>
      </c>
      <c r="E5834" s="112">
        <v>-9.2757685307499008E-3</v>
      </c>
    </row>
    <row r="5835" spans="2:5" x14ac:dyDescent="0.35">
      <c r="B5835" s="45" t="s">
        <v>5479</v>
      </c>
      <c r="C5835" s="146">
        <v>702.44012451171875</v>
      </c>
      <c r="D5835" s="112">
        <f t="shared" si="94"/>
        <v>1.6773104342786065</v>
      </c>
      <c r="E5835" s="112">
        <v>-9.2980911341021578E-3</v>
      </c>
    </row>
    <row r="5836" spans="2:5" x14ac:dyDescent="0.35">
      <c r="B5836" s="45" t="s">
        <v>4453</v>
      </c>
      <c r="C5836" s="146">
        <v>262.36782836914063</v>
      </c>
      <c r="D5836" s="112">
        <f t="shared" si="94"/>
        <v>0.51158394958004616</v>
      </c>
      <c r="E5836" s="112">
        <v>-9.3077447654664677E-3</v>
      </c>
    </row>
    <row r="5837" spans="2:5" x14ac:dyDescent="0.35">
      <c r="B5837" s="45" t="s">
        <v>3726</v>
      </c>
      <c r="C5837" s="146">
        <v>173.57145690917969</v>
      </c>
      <c r="D5837" s="112">
        <f t="shared" si="94"/>
        <v>-0.7538752090134565</v>
      </c>
      <c r="E5837" s="112">
        <v>-9.3148198161439166E-3</v>
      </c>
    </row>
    <row r="5838" spans="2:5" x14ac:dyDescent="0.35">
      <c r="B5838" s="45" t="s">
        <v>5341</v>
      </c>
      <c r="C5838" s="146">
        <v>705.21728515625</v>
      </c>
      <c r="D5838" s="112">
        <f t="shared" si="94"/>
        <v>8.8411068975403904</v>
      </c>
      <c r="E5838" s="112">
        <v>-9.3232308587049128E-3</v>
      </c>
    </row>
    <row r="5839" spans="2:5" x14ac:dyDescent="0.35">
      <c r="B5839" s="45" t="s">
        <v>882</v>
      </c>
      <c r="C5839" s="146">
        <v>71.660362243652344</v>
      </c>
      <c r="D5839" s="112">
        <f t="shared" si="94"/>
        <v>-0.96871567361882582</v>
      </c>
      <c r="E5839" s="112">
        <v>-9.3276067141133262E-3</v>
      </c>
    </row>
    <row r="5840" spans="2:5" x14ac:dyDescent="0.35">
      <c r="B5840" s="45" t="s">
        <v>7803</v>
      </c>
      <c r="C5840" s="146">
        <v>2290.615478515625</v>
      </c>
      <c r="D5840" s="112">
        <f t="shared" si="94"/>
        <v>1.9241617960431991</v>
      </c>
      <c r="E5840" s="112">
        <v>-9.3422547524823572E-3</v>
      </c>
    </row>
    <row r="5841" spans="2:5" x14ac:dyDescent="0.35">
      <c r="B5841" s="45" t="s">
        <v>5656</v>
      </c>
      <c r="C5841" s="146">
        <v>783.34088134765625</v>
      </c>
      <c r="D5841" s="112">
        <f t="shared" si="94"/>
        <v>15.816211976463149</v>
      </c>
      <c r="E5841" s="112">
        <v>-9.3539842175975156E-3</v>
      </c>
    </row>
    <row r="5842" spans="2:5" x14ac:dyDescent="0.35">
      <c r="B5842" s="45" t="s">
        <v>735</v>
      </c>
      <c r="C5842" s="146">
        <v>46.582481384277337</v>
      </c>
      <c r="D5842" s="112">
        <f t="shared" si="94"/>
        <v>-0.97675840445674</v>
      </c>
      <c r="E5842" s="112">
        <v>-9.3554293266802108E-3</v>
      </c>
    </row>
    <row r="5843" spans="2:5" x14ac:dyDescent="0.35">
      <c r="B5843" s="45" t="s">
        <v>6636</v>
      </c>
      <c r="C5843" s="146">
        <v>2004.272094726562</v>
      </c>
      <c r="D5843" s="112">
        <f t="shared" si="94"/>
        <v>-0.1573023137313917</v>
      </c>
      <c r="E5843" s="112">
        <v>-9.3706470658897478E-3</v>
      </c>
    </row>
    <row r="5844" spans="2:5" x14ac:dyDescent="0.35">
      <c r="B5844" s="45" t="s">
        <v>7984</v>
      </c>
      <c r="C5844" s="146">
        <v>2378.39990234375</v>
      </c>
      <c r="D5844" s="112">
        <f t="shared" si="94"/>
        <v>9.4672044866849223</v>
      </c>
      <c r="E5844" s="112">
        <v>-9.3714860740489753E-3</v>
      </c>
    </row>
    <row r="5845" spans="2:5" x14ac:dyDescent="0.35">
      <c r="B5845" s="45" t="s">
        <v>4207</v>
      </c>
      <c r="C5845" s="146">
        <v>227.22398376464841</v>
      </c>
      <c r="D5845" s="112">
        <f t="shared" si="94"/>
        <v>0.31903078014345199</v>
      </c>
      <c r="E5845" s="112">
        <v>-9.3748937702519634E-3</v>
      </c>
    </row>
    <row r="5846" spans="2:5" x14ac:dyDescent="0.35">
      <c r="B5846" s="45" t="s">
        <v>3831</v>
      </c>
      <c r="C5846" s="146">
        <v>172.265869140625</v>
      </c>
      <c r="D5846" s="112">
        <f t="shared" si="94"/>
        <v>0.82503494802151156</v>
      </c>
      <c r="E5846" s="112">
        <v>-9.3847534828459932E-3</v>
      </c>
    </row>
    <row r="5847" spans="2:5" x14ac:dyDescent="0.35">
      <c r="B5847" s="45" t="s">
        <v>1689</v>
      </c>
      <c r="C5847" s="146">
        <v>94.390449523925781</v>
      </c>
      <c r="D5847" s="112">
        <f t="shared" si="94"/>
        <v>-0.95664889431623412</v>
      </c>
      <c r="E5847" s="112">
        <v>-9.3902566548981197E-3</v>
      </c>
    </row>
    <row r="5848" spans="2:5" x14ac:dyDescent="0.35">
      <c r="B5848" s="45" t="s">
        <v>7533</v>
      </c>
      <c r="C5848" s="146">
        <v>2177.34814453125</v>
      </c>
      <c r="D5848" s="112">
        <f t="shared" si="94"/>
        <v>0.37875967071171962</v>
      </c>
      <c r="E5848" s="112">
        <v>-9.4021303409305233E-3</v>
      </c>
    </row>
    <row r="5849" spans="2:5" x14ac:dyDescent="0.35">
      <c r="B5849" s="45" t="s">
        <v>6244</v>
      </c>
      <c r="C5849" s="146">
        <v>1579.207885742188</v>
      </c>
      <c r="D5849" s="112">
        <f t="shared" si="94"/>
        <v>0.4964686250315658</v>
      </c>
      <c r="E5849" s="112">
        <v>-9.4053447773920322E-3</v>
      </c>
    </row>
    <row r="5850" spans="2:5" x14ac:dyDescent="0.35">
      <c r="B5850" s="45" t="s">
        <v>5925</v>
      </c>
      <c r="C5850" s="146">
        <v>1055.289672851562</v>
      </c>
      <c r="D5850" s="112">
        <f t="shared" si="94"/>
        <v>-0.46085899516808693</v>
      </c>
      <c r="E5850" s="112">
        <v>-9.4056204320014675E-3</v>
      </c>
    </row>
    <row r="5851" spans="2:5" x14ac:dyDescent="0.35">
      <c r="B5851" s="45" t="s">
        <v>6650</v>
      </c>
      <c r="C5851" s="146">
        <v>1957.353759765625</v>
      </c>
      <c r="D5851" s="112">
        <f t="shared" si="94"/>
        <v>-0.14202020307955007</v>
      </c>
      <c r="E5851" s="112">
        <v>-9.4099200838205568E-3</v>
      </c>
    </row>
    <row r="5852" spans="2:5" x14ac:dyDescent="0.35">
      <c r="B5852" s="45" t="s">
        <v>7569</v>
      </c>
      <c r="C5852" s="146">
        <v>2281.351806640625</v>
      </c>
      <c r="D5852" s="112">
        <f t="shared" si="94"/>
        <v>1.8639126030743391</v>
      </c>
      <c r="E5852" s="112">
        <v>-9.4116534592347725E-3</v>
      </c>
    </row>
    <row r="5853" spans="2:5" x14ac:dyDescent="0.35">
      <c r="B5853" s="45" t="s">
        <v>5649</v>
      </c>
      <c r="C5853" s="146">
        <v>796.585693359375</v>
      </c>
      <c r="D5853" s="112">
        <f t="shared" si="94"/>
        <v>3.3537724047516586</v>
      </c>
      <c r="E5853" s="112">
        <v>-9.4118045309607868E-3</v>
      </c>
    </row>
    <row r="5854" spans="2:5" x14ac:dyDescent="0.35">
      <c r="B5854" s="45" t="s">
        <v>3714</v>
      </c>
      <c r="C5854" s="146">
        <v>182.9644775390625</v>
      </c>
      <c r="D5854" s="112">
        <f t="shared" si="94"/>
        <v>-0.60224683454656391</v>
      </c>
      <c r="E5854" s="112">
        <v>-9.4248204396819128E-3</v>
      </c>
    </row>
    <row r="5855" spans="2:5" x14ac:dyDescent="0.35">
      <c r="B5855" s="45" t="s">
        <v>5087</v>
      </c>
      <c r="C5855" s="146">
        <v>459.99502563476563</v>
      </c>
      <c r="D5855" s="112">
        <f t="shared" si="94"/>
        <v>-0.80148880528295652</v>
      </c>
      <c r="E5855" s="112">
        <v>-9.4270947483876943E-3</v>
      </c>
    </row>
    <row r="5856" spans="2:5" x14ac:dyDescent="0.35">
      <c r="B5856" s="45" t="s">
        <v>7805</v>
      </c>
      <c r="C5856" s="146">
        <v>2317.224609375</v>
      </c>
      <c r="D5856" s="112">
        <f t="shared" si="94"/>
        <v>47.753089412128041</v>
      </c>
      <c r="E5856" s="112">
        <v>-9.4438010399045449E-3</v>
      </c>
    </row>
    <row r="5857" spans="2:5" x14ac:dyDescent="0.35">
      <c r="B5857" s="45" t="s">
        <v>721</v>
      </c>
      <c r="C5857" s="146">
        <v>47.529800415039063</v>
      </c>
      <c r="D5857" s="112">
        <f t="shared" si="94"/>
        <v>-0.8918256451573694</v>
      </c>
      <c r="E5857" s="112">
        <v>-9.4488183968457744E-3</v>
      </c>
    </row>
    <row r="5858" spans="2:5" x14ac:dyDescent="0.35">
      <c r="B5858" s="45" t="s">
        <v>4703</v>
      </c>
      <c r="C5858" s="146">
        <v>439.38140869140619</v>
      </c>
      <c r="D5858" s="112">
        <f t="shared" si="94"/>
        <v>-0.82708252325086806</v>
      </c>
      <c r="E5858" s="112">
        <v>-9.4626889001536308E-3</v>
      </c>
    </row>
    <row r="5859" spans="2:5" x14ac:dyDescent="0.35">
      <c r="B5859" s="45" t="s">
        <v>7213</v>
      </c>
      <c r="C5859" s="146">
        <v>2540.989013671875</v>
      </c>
      <c r="D5859" s="112">
        <f t="shared" si="94"/>
        <v>13.560342272352807</v>
      </c>
      <c r="E5859" s="112">
        <v>-9.4639628784928473E-3</v>
      </c>
    </row>
    <row r="5860" spans="2:5" x14ac:dyDescent="0.35">
      <c r="B5860" s="45" t="s">
        <v>3843</v>
      </c>
      <c r="C5860" s="146">
        <v>174.5143737792969</v>
      </c>
      <c r="D5860" s="112">
        <f t="shared" si="94"/>
        <v>-0.927297444129068</v>
      </c>
      <c r="E5860" s="112">
        <v>-9.4690024671090726E-3</v>
      </c>
    </row>
    <row r="5861" spans="2:5" x14ac:dyDescent="0.35">
      <c r="B5861" s="45" t="s">
        <v>7288</v>
      </c>
      <c r="C5861" s="146">
        <v>2400.388427734375</v>
      </c>
      <c r="D5861" s="112">
        <f t="shared" si="94"/>
        <v>12.148352216889171</v>
      </c>
      <c r="E5861" s="112">
        <v>-9.4713844564237541E-3</v>
      </c>
    </row>
    <row r="5862" spans="2:5" x14ac:dyDescent="0.35">
      <c r="B5862" s="45" t="s">
        <v>3103</v>
      </c>
      <c r="C5862" s="146">
        <v>182.5619201660156</v>
      </c>
      <c r="D5862" s="112">
        <f t="shared" si="94"/>
        <v>-0.9231172336979242</v>
      </c>
      <c r="E5862" s="112">
        <v>-9.4746009957924846E-3</v>
      </c>
    </row>
    <row r="5863" spans="2:5" x14ac:dyDescent="0.35">
      <c r="B5863" s="45" t="s">
        <v>7188</v>
      </c>
      <c r="C5863" s="146">
        <v>2374.54931640625</v>
      </c>
      <c r="D5863" s="112">
        <f t="shared" si="94"/>
        <v>21.814629743507336</v>
      </c>
      <c r="E5863" s="112">
        <v>-9.4754203374105509E-3</v>
      </c>
    </row>
    <row r="5864" spans="2:5" x14ac:dyDescent="0.35">
      <c r="B5864" s="45" t="s">
        <v>2264</v>
      </c>
      <c r="C5864" s="146">
        <v>104.0801162719727</v>
      </c>
      <c r="D5864" s="112">
        <f t="shared" si="94"/>
        <v>-0.94950855970137582</v>
      </c>
      <c r="E5864" s="112">
        <v>-9.4761306571882423E-3</v>
      </c>
    </row>
    <row r="5865" spans="2:5" x14ac:dyDescent="0.35">
      <c r="B5865" s="45" t="s">
        <v>6759</v>
      </c>
      <c r="C5865" s="146">
        <v>2061.341796875</v>
      </c>
      <c r="D5865" s="112">
        <f t="shared" si="94"/>
        <v>18.273860270033882</v>
      </c>
      <c r="E5865" s="112">
        <v>-9.4782420889415343E-3</v>
      </c>
    </row>
    <row r="5866" spans="2:5" x14ac:dyDescent="0.35">
      <c r="B5866" s="45" t="s">
        <v>2257</v>
      </c>
      <c r="C5866" s="146">
        <v>106.9501266479492</v>
      </c>
      <c r="D5866" s="112">
        <f t="shared" si="94"/>
        <v>-0.93223396817298765</v>
      </c>
      <c r="E5866" s="112">
        <v>-9.4929410431331199E-3</v>
      </c>
    </row>
    <row r="5867" spans="2:5" x14ac:dyDescent="0.35">
      <c r="B5867" s="45" t="s">
        <v>6329</v>
      </c>
      <c r="C5867" s="146">
        <v>1578.226196289062</v>
      </c>
      <c r="D5867" s="112">
        <f t="shared" si="94"/>
        <v>4.8663350427633514</v>
      </c>
      <c r="E5867" s="112">
        <v>-9.4946202948651259E-3</v>
      </c>
    </row>
    <row r="5868" spans="2:5" x14ac:dyDescent="0.35">
      <c r="B5868" s="45" t="s">
        <v>4442</v>
      </c>
      <c r="C5868" s="146">
        <v>269.03103637695313</v>
      </c>
      <c r="D5868" s="112">
        <f t="shared" si="94"/>
        <v>-0.87982827931763863</v>
      </c>
      <c r="E5868" s="112">
        <v>-9.5009431843372863E-3</v>
      </c>
    </row>
    <row r="5869" spans="2:5" x14ac:dyDescent="0.35">
      <c r="B5869" s="45" t="s">
        <v>7571</v>
      </c>
      <c r="C5869" s="146">
        <v>2238.7216796875</v>
      </c>
      <c r="D5869" s="112">
        <f t="shared" si="94"/>
        <v>11.550191918023733</v>
      </c>
      <c r="E5869" s="112">
        <v>-9.5048520177260301E-3</v>
      </c>
    </row>
    <row r="5870" spans="2:5" x14ac:dyDescent="0.35">
      <c r="B5870" s="45" t="s">
        <v>4075</v>
      </c>
      <c r="C5870" s="146">
        <v>178.3814697265625</v>
      </c>
      <c r="D5870" s="112">
        <f t="shared" si="94"/>
        <v>0.55791469002311112</v>
      </c>
      <c r="E5870" s="112">
        <v>-9.5101499637412022E-3</v>
      </c>
    </row>
    <row r="5871" spans="2:5" x14ac:dyDescent="0.35">
      <c r="B5871" s="45" t="s">
        <v>2464</v>
      </c>
      <c r="C5871" s="146">
        <v>114.5001525878906</v>
      </c>
      <c r="D5871" s="112">
        <f t="shared" si="94"/>
        <v>0.12414179659829375</v>
      </c>
      <c r="E5871" s="112">
        <v>-9.5111654820828808E-3</v>
      </c>
    </row>
    <row r="5872" spans="2:5" x14ac:dyDescent="0.35">
      <c r="B5872" s="45" t="s">
        <v>1710</v>
      </c>
      <c r="C5872" s="146">
        <v>101.85561370849609</v>
      </c>
      <c r="D5872" s="112">
        <f t="shared" si="94"/>
        <v>1.2266860362813339</v>
      </c>
      <c r="E5872" s="112">
        <v>-9.5157693124080008E-3</v>
      </c>
    </row>
    <row r="5873" spans="2:5" x14ac:dyDescent="0.35">
      <c r="B5873" s="45" t="s">
        <v>551</v>
      </c>
      <c r="C5873" s="146">
        <v>45.743141174316413</v>
      </c>
      <c r="D5873" s="112">
        <f t="shared" si="94"/>
        <v>-0.49079616474449794</v>
      </c>
      <c r="E5873" s="112">
        <v>-9.5251295429013508E-3</v>
      </c>
    </row>
    <row r="5874" spans="2:5" x14ac:dyDescent="0.35">
      <c r="B5874" s="45" t="s">
        <v>2327</v>
      </c>
      <c r="C5874" s="146">
        <v>89.832672119140625</v>
      </c>
      <c r="D5874" s="112">
        <f t="shared" si="94"/>
        <v>-0.87832429746764284</v>
      </c>
      <c r="E5874" s="112">
        <v>-9.5269916569108697E-3</v>
      </c>
    </row>
    <row r="5875" spans="2:5" x14ac:dyDescent="0.35">
      <c r="B5875" s="45" t="s">
        <v>5574</v>
      </c>
      <c r="C5875" s="146">
        <v>738.2958984375</v>
      </c>
      <c r="D5875" s="112">
        <f t="shared" si="94"/>
        <v>-0.68309200492832456</v>
      </c>
      <c r="E5875" s="112">
        <v>-9.5293245068338341E-3</v>
      </c>
    </row>
    <row r="5876" spans="2:5" x14ac:dyDescent="0.35">
      <c r="B5876" s="45" t="s">
        <v>7272</v>
      </c>
      <c r="C5876" s="146">
        <v>2329.685302734375</v>
      </c>
      <c r="D5876" s="112">
        <f t="shared" si="94"/>
        <v>1.2406066906677118</v>
      </c>
      <c r="E5876" s="112">
        <v>-9.5368907998445544E-3</v>
      </c>
    </row>
    <row r="5877" spans="2:5" x14ac:dyDescent="0.35">
      <c r="B5877" s="45" t="s">
        <v>5901</v>
      </c>
      <c r="C5877" s="146">
        <v>1039.756469726562</v>
      </c>
      <c r="D5877" s="112">
        <f t="shared" si="94"/>
        <v>23.588736247056936</v>
      </c>
      <c r="E5877" s="112">
        <v>-9.5445620264555716E-3</v>
      </c>
    </row>
    <row r="5878" spans="2:5" x14ac:dyDescent="0.35">
      <c r="B5878" s="45" t="s">
        <v>522</v>
      </c>
      <c r="C5878" s="146">
        <v>42.285884857177727</v>
      </c>
      <c r="D5878" s="112">
        <f t="shared" si="94"/>
        <v>-9.4753904749740714E-2</v>
      </c>
      <c r="E5878" s="112">
        <v>-9.5453635293132246E-3</v>
      </c>
    </row>
    <row r="5879" spans="2:5" x14ac:dyDescent="0.35">
      <c r="B5879" s="45" t="s">
        <v>591</v>
      </c>
      <c r="C5879" s="146">
        <v>46.712032318115227</v>
      </c>
      <c r="D5879" s="112">
        <f t="shared" si="94"/>
        <v>-0.9689840894359637</v>
      </c>
      <c r="E5879" s="112">
        <v>-9.5563301699174256E-3</v>
      </c>
    </row>
    <row r="5880" spans="2:5" x14ac:dyDescent="0.35">
      <c r="B5880" s="45" t="s">
        <v>6321</v>
      </c>
      <c r="C5880" s="146">
        <v>1506.066772460938</v>
      </c>
      <c r="D5880" s="112">
        <f t="shared" si="94"/>
        <v>6.6668290630742284</v>
      </c>
      <c r="E5880" s="112">
        <v>-9.5671659571786912E-3</v>
      </c>
    </row>
    <row r="5881" spans="2:5" x14ac:dyDescent="0.35">
      <c r="B5881" s="45" t="s">
        <v>4007</v>
      </c>
      <c r="C5881" s="146">
        <v>196.4393310546875</v>
      </c>
      <c r="D5881" s="112">
        <f t="shared" si="94"/>
        <v>-0.35697133418885013</v>
      </c>
      <c r="E5881" s="112">
        <v>-9.5737208509733326E-3</v>
      </c>
    </row>
    <row r="5882" spans="2:5" x14ac:dyDescent="0.35">
      <c r="B5882" s="45" t="s">
        <v>4496</v>
      </c>
      <c r="C5882" s="146">
        <v>305.49078369140619</v>
      </c>
      <c r="D5882" s="112">
        <f t="shared" si="94"/>
        <v>-0.73577621699249007</v>
      </c>
      <c r="E5882" s="112">
        <v>-9.5777968930043714E-3</v>
      </c>
    </row>
    <row r="5883" spans="2:5" x14ac:dyDescent="0.35">
      <c r="B5883" s="45" t="s">
        <v>6016</v>
      </c>
      <c r="C5883" s="146">
        <v>1156.182006835938</v>
      </c>
      <c r="D5883" s="112">
        <f t="shared" si="94"/>
        <v>-0.49875432701747086</v>
      </c>
      <c r="E5883" s="112">
        <v>-9.5819587756069569E-3</v>
      </c>
    </row>
    <row r="5884" spans="2:5" x14ac:dyDescent="0.35">
      <c r="B5884" s="45" t="s">
        <v>6845</v>
      </c>
      <c r="C5884" s="146">
        <v>2306.617431640625</v>
      </c>
      <c r="D5884" s="112">
        <f t="shared" si="94"/>
        <v>2.4970251576069158</v>
      </c>
      <c r="E5884" s="112">
        <v>-9.5849408433854796E-3</v>
      </c>
    </row>
    <row r="5885" spans="2:5" x14ac:dyDescent="0.35">
      <c r="B5885" s="45" t="s">
        <v>5238</v>
      </c>
      <c r="C5885" s="146">
        <v>659.59417724609375</v>
      </c>
      <c r="D5885" s="112">
        <f t="shared" si="94"/>
        <v>7.841170117584233</v>
      </c>
      <c r="E5885" s="112">
        <v>-9.5892167318598134E-3</v>
      </c>
    </row>
    <row r="5886" spans="2:5" x14ac:dyDescent="0.35">
      <c r="B5886" s="45" t="s">
        <v>935</v>
      </c>
      <c r="C5886" s="146">
        <v>74.604850769042969</v>
      </c>
      <c r="D5886" s="112">
        <f t="shared" si="94"/>
        <v>-0.90417025213752344</v>
      </c>
      <c r="E5886" s="112">
        <v>-9.6018498168312667E-3</v>
      </c>
    </row>
    <row r="5887" spans="2:5" x14ac:dyDescent="0.35">
      <c r="B5887" s="45" t="s">
        <v>5270</v>
      </c>
      <c r="C5887" s="146">
        <v>778.5145263671875</v>
      </c>
      <c r="D5887" s="112">
        <f t="shared" si="94"/>
        <v>5.205516105080954E-2</v>
      </c>
      <c r="E5887" s="112">
        <v>-9.6114843984393787E-3</v>
      </c>
    </row>
    <row r="5888" spans="2:5" x14ac:dyDescent="0.35">
      <c r="B5888" s="45" t="s">
        <v>5682</v>
      </c>
      <c r="C5888" s="146">
        <v>739.9940185546875</v>
      </c>
      <c r="D5888" s="112">
        <f t="shared" si="94"/>
        <v>-0.69331467867768815</v>
      </c>
      <c r="E5888" s="112">
        <v>-9.611554712391817E-3</v>
      </c>
    </row>
    <row r="5889" spans="2:5" x14ac:dyDescent="0.35">
      <c r="B5889" s="45" t="s">
        <v>7171</v>
      </c>
      <c r="C5889" s="146">
        <v>2412.877197265625</v>
      </c>
      <c r="D5889" s="112">
        <f t="shared" si="94"/>
        <v>29.648232153153632</v>
      </c>
      <c r="E5889" s="112">
        <v>-9.62820066123358E-3</v>
      </c>
    </row>
    <row r="5890" spans="2:5" x14ac:dyDescent="0.35">
      <c r="B5890" s="45" t="s">
        <v>2733</v>
      </c>
      <c r="C5890" s="146">
        <v>78.728103637695313</v>
      </c>
      <c r="D5890" s="112">
        <f t="shared" si="94"/>
        <v>-5.6018563750044367E-2</v>
      </c>
      <c r="E5890" s="112">
        <v>-9.6308827055075538E-3</v>
      </c>
    </row>
    <row r="5891" spans="2:5" x14ac:dyDescent="0.35">
      <c r="B5891" s="45" t="s">
        <v>2635</v>
      </c>
      <c r="C5891" s="146">
        <v>83.400054931640625</v>
      </c>
      <c r="D5891" s="112">
        <f t="shared" si="94"/>
        <v>0.74774391488355441</v>
      </c>
      <c r="E5891" s="112">
        <v>-9.6332211455224404E-3</v>
      </c>
    </row>
    <row r="5892" spans="2:5" x14ac:dyDescent="0.35">
      <c r="B5892" s="45" t="s">
        <v>569</v>
      </c>
      <c r="C5892" s="146">
        <v>47.718692779541023</v>
      </c>
      <c r="D5892" s="112">
        <f t="shared" si="94"/>
        <v>-0.89763735410185452</v>
      </c>
      <c r="E5892" s="112">
        <v>-9.6343407839481181E-3</v>
      </c>
    </row>
    <row r="5893" spans="2:5" x14ac:dyDescent="0.35">
      <c r="B5893" s="45" t="s">
        <v>5025</v>
      </c>
      <c r="C5893" s="146">
        <v>466.17291259765619</v>
      </c>
      <c r="D5893" s="112">
        <f t="shared" si="94"/>
        <v>0.87447751217813996</v>
      </c>
      <c r="E5893" s="112">
        <v>-9.6479803905094759E-3</v>
      </c>
    </row>
    <row r="5894" spans="2:5" x14ac:dyDescent="0.35">
      <c r="B5894" s="45" t="s">
        <v>4410</v>
      </c>
      <c r="C5894" s="146">
        <v>248.6948547363281</v>
      </c>
      <c r="D5894" s="112">
        <f t="shared" si="94"/>
        <v>-0.84279911277113728</v>
      </c>
      <c r="E5894" s="112">
        <v>-9.6627128438176186E-3</v>
      </c>
    </row>
    <row r="5895" spans="2:5" x14ac:dyDescent="0.35">
      <c r="B5895" s="45" t="s">
        <v>6247</v>
      </c>
      <c r="C5895" s="146">
        <v>1582.019409179688</v>
      </c>
      <c r="D5895" s="112">
        <f t="shared" si="94"/>
        <v>-0.3665756992181744</v>
      </c>
      <c r="E5895" s="112">
        <v>-9.6656136898247928E-3</v>
      </c>
    </row>
    <row r="5896" spans="2:5" x14ac:dyDescent="0.35">
      <c r="B5896" s="45" t="s">
        <v>7907</v>
      </c>
      <c r="C5896" s="146">
        <v>2497.566650390625</v>
      </c>
      <c r="D5896" s="112">
        <f t="shared" si="94"/>
        <v>58.131782200805723</v>
      </c>
      <c r="E5896" s="112">
        <v>-9.6782103481226397E-3</v>
      </c>
    </row>
    <row r="5897" spans="2:5" x14ac:dyDescent="0.35">
      <c r="B5897" s="45" t="s">
        <v>653</v>
      </c>
      <c r="C5897" s="146">
        <v>42.237297058105469</v>
      </c>
      <c r="D5897" s="112">
        <f t="shared" ref="D5897:D5960" si="95">(C5897-C5898)/C5898</f>
        <v>-0.72097447630237566</v>
      </c>
      <c r="E5897" s="112">
        <v>-9.6817664968680741E-3</v>
      </c>
    </row>
    <row r="5898" spans="2:5" x14ac:dyDescent="0.35">
      <c r="B5898" s="45" t="s">
        <v>3539</v>
      </c>
      <c r="C5898" s="146">
        <v>151.37431335449219</v>
      </c>
      <c r="D5898" s="112">
        <f t="shared" si="95"/>
        <v>0.21211651361361433</v>
      </c>
      <c r="E5898" s="112">
        <v>-9.6867443227374797E-3</v>
      </c>
    </row>
    <row r="5899" spans="2:5" x14ac:dyDescent="0.35">
      <c r="B5899" s="45" t="s">
        <v>2520</v>
      </c>
      <c r="C5899" s="146">
        <v>124.88429260253911</v>
      </c>
      <c r="D5899" s="112">
        <f t="shared" si="95"/>
        <v>-0.91625284678743713</v>
      </c>
      <c r="E5899" s="112">
        <v>-9.6871834531803841E-3</v>
      </c>
    </row>
    <row r="5900" spans="2:5" x14ac:dyDescent="0.35">
      <c r="B5900" s="45" t="s">
        <v>6298</v>
      </c>
      <c r="C5900" s="146">
        <v>1491.206420898438</v>
      </c>
      <c r="D5900" s="112">
        <f t="shared" si="95"/>
        <v>2.2749956435133933</v>
      </c>
      <c r="E5900" s="112">
        <v>-9.6908079313173003E-3</v>
      </c>
    </row>
    <row r="5901" spans="2:5" x14ac:dyDescent="0.35">
      <c r="B5901" s="45" t="s">
        <v>5106</v>
      </c>
      <c r="C5901" s="146">
        <v>455.330810546875</v>
      </c>
      <c r="D5901" s="112">
        <f t="shared" si="95"/>
        <v>5.2872370639996698</v>
      </c>
      <c r="E5901" s="112">
        <v>-9.6990590326426901E-3</v>
      </c>
    </row>
    <row r="5902" spans="2:5" x14ac:dyDescent="0.35">
      <c r="B5902" s="45" t="s">
        <v>971</v>
      </c>
      <c r="C5902" s="146">
        <v>72.42144775390625</v>
      </c>
      <c r="D5902" s="112">
        <f t="shared" si="95"/>
        <v>-0.21791356040400392</v>
      </c>
      <c r="E5902" s="112">
        <v>-9.7058471587015294E-3</v>
      </c>
    </row>
    <row r="5903" spans="2:5" x14ac:dyDescent="0.35">
      <c r="B5903" s="45" t="s">
        <v>2226</v>
      </c>
      <c r="C5903" s="146">
        <v>92.600311279296875</v>
      </c>
      <c r="D5903" s="112">
        <f t="shared" si="95"/>
        <v>-0.86472496431023094</v>
      </c>
      <c r="E5903" s="112">
        <v>-9.7083164440545499E-3</v>
      </c>
    </row>
    <row r="5904" spans="2:5" x14ac:dyDescent="0.35">
      <c r="B5904" s="45" t="s">
        <v>5526</v>
      </c>
      <c r="C5904" s="146">
        <v>684.53363037109375</v>
      </c>
      <c r="D5904" s="112">
        <f t="shared" si="95"/>
        <v>-7.0463257503017462E-2</v>
      </c>
      <c r="E5904" s="112">
        <v>-9.7218631506377114E-3</v>
      </c>
    </row>
    <row r="5905" spans="2:5" x14ac:dyDescent="0.35">
      <c r="B5905" s="45" t="s">
        <v>5606</v>
      </c>
      <c r="C5905" s="146">
        <v>736.42449951171875</v>
      </c>
      <c r="D5905" s="112">
        <f t="shared" si="95"/>
        <v>-0.62238061618892582</v>
      </c>
      <c r="E5905" s="112">
        <v>-9.7230435376757067E-3</v>
      </c>
    </row>
    <row r="5906" spans="2:5" x14ac:dyDescent="0.35">
      <c r="B5906" s="45" t="s">
        <v>6439</v>
      </c>
      <c r="C5906" s="146">
        <v>1950.176635742188</v>
      </c>
      <c r="D5906" s="112">
        <f t="shared" si="95"/>
        <v>-0.12562223935674582</v>
      </c>
      <c r="E5906" s="112">
        <v>-9.7275856981869375E-3</v>
      </c>
    </row>
    <row r="5907" spans="2:5" x14ac:dyDescent="0.35">
      <c r="B5907" s="45" t="s">
        <v>7562</v>
      </c>
      <c r="C5907" s="146">
        <v>2230.359375</v>
      </c>
      <c r="D5907" s="112">
        <f t="shared" si="95"/>
        <v>22.115545997054273</v>
      </c>
      <c r="E5907" s="112">
        <v>-9.7302889429165419E-3</v>
      </c>
    </row>
    <row r="5908" spans="2:5" x14ac:dyDescent="0.35">
      <c r="B5908" s="45" t="s">
        <v>1712</v>
      </c>
      <c r="C5908" s="146">
        <v>96.487419128417969</v>
      </c>
      <c r="D5908" s="112">
        <f t="shared" si="95"/>
        <v>-0.44142101889216828</v>
      </c>
      <c r="E5908" s="112">
        <v>-9.7557094985644879E-3</v>
      </c>
    </row>
    <row r="5909" spans="2:5" x14ac:dyDescent="0.35">
      <c r="B5909" s="45" t="s">
        <v>3705</v>
      </c>
      <c r="C5909" s="146">
        <v>172.73728942871091</v>
      </c>
      <c r="D5909" s="112">
        <f t="shared" si="95"/>
        <v>-0.87511120337853521</v>
      </c>
      <c r="E5909" s="112">
        <v>-9.7713313574557883E-3</v>
      </c>
    </row>
    <row r="5910" spans="2:5" x14ac:dyDescent="0.35">
      <c r="B5910" s="45" t="s">
        <v>6178</v>
      </c>
      <c r="C5910" s="146">
        <v>1383.128784179688</v>
      </c>
      <c r="D5910" s="112">
        <f t="shared" si="95"/>
        <v>-0.29250933848327992</v>
      </c>
      <c r="E5910" s="112">
        <v>-9.7837525962322248E-3</v>
      </c>
    </row>
    <row r="5911" spans="2:5" x14ac:dyDescent="0.35">
      <c r="B5911" s="45" t="s">
        <v>6672</v>
      </c>
      <c r="C5911" s="146">
        <v>1954.978149414062</v>
      </c>
      <c r="D5911" s="112">
        <f t="shared" si="95"/>
        <v>14.04515055960117</v>
      </c>
      <c r="E5911" s="112">
        <v>-9.7881780617543723E-3</v>
      </c>
    </row>
    <row r="5912" spans="2:5" x14ac:dyDescent="0.35">
      <c r="B5912" s="45" t="s">
        <v>2060</v>
      </c>
      <c r="C5912" s="146">
        <v>129.94075012207031</v>
      </c>
      <c r="D5912" s="112">
        <f t="shared" si="95"/>
        <v>3.5760369739751448E-2</v>
      </c>
      <c r="E5912" s="112">
        <v>-9.7887436947532071E-3</v>
      </c>
    </row>
    <row r="5913" spans="2:5" x14ac:dyDescent="0.35">
      <c r="B5913" s="45" t="s">
        <v>1472</v>
      </c>
      <c r="C5913" s="146">
        <v>125.45445251464839</v>
      </c>
      <c r="D5913" s="112">
        <f t="shared" si="95"/>
        <v>-3.3092352701750608E-2</v>
      </c>
      <c r="E5913" s="112">
        <v>-9.8009649817745268E-3</v>
      </c>
    </row>
    <row r="5914" spans="2:5" x14ac:dyDescent="0.35">
      <c r="B5914" s="45" t="s">
        <v>1468</v>
      </c>
      <c r="C5914" s="146">
        <v>129.74812316894531</v>
      </c>
      <c r="D5914" s="112">
        <f t="shared" si="95"/>
        <v>-0.2169615946953013</v>
      </c>
      <c r="E5914" s="112">
        <v>-9.8131655721033599E-3</v>
      </c>
    </row>
    <row r="5915" spans="2:5" x14ac:dyDescent="0.35">
      <c r="B5915" s="45" t="s">
        <v>3643</v>
      </c>
      <c r="C5915" s="146">
        <v>165.69828796386719</v>
      </c>
      <c r="D5915" s="112">
        <f t="shared" si="95"/>
        <v>-0.89729529923725859</v>
      </c>
      <c r="E5915" s="112">
        <v>-9.8206376365986437E-3</v>
      </c>
    </row>
    <row r="5916" spans="2:5" x14ac:dyDescent="0.35">
      <c r="B5916" s="45" t="s">
        <v>6217</v>
      </c>
      <c r="C5916" s="146">
        <v>1613.3466796875</v>
      </c>
      <c r="D5916" s="112">
        <f t="shared" si="95"/>
        <v>5.6215918844199315</v>
      </c>
      <c r="E5916" s="112">
        <v>-9.832423781128221E-3</v>
      </c>
    </row>
    <row r="5917" spans="2:5" x14ac:dyDescent="0.35">
      <c r="B5917" s="45" t="s">
        <v>4419</v>
      </c>
      <c r="C5917" s="146">
        <v>243.64936828613281</v>
      </c>
      <c r="D5917" s="112">
        <f t="shared" si="95"/>
        <v>0.93326603302840294</v>
      </c>
      <c r="E5917" s="112">
        <v>-9.8605280246129058E-3</v>
      </c>
    </row>
    <row r="5918" spans="2:5" x14ac:dyDescent="0.35">
      <c r="B5918" s="45" t="s">
        <v>1999</v>
      </c>
      <c r="C5918" s="146">
        <v>126.02992248535161</v>
      </c>
      <c r="D5918" s="112">
        <f t="shared" si="95"/>
        <v>0.38525626914854011</v>
      </c>
      <c r="E5918" s="112">
        <v>-9.8679381887397076E-3</v>
      </c>
    </row>
    <row r="5919" spans="2:5" x14ac:dyDescent="0.35">
      <c r="B5919" s="45" t="s">
        <v>1100</v>
      </c>
      <c r="C5919" s="146">
        <v>90.979499816894531</v>
      </c>
      <c r="D5919" s="112">
        <f t="shared" si="95"/>
        <v>-0.24763062478974412</v>
      </c>
      <c r="E5919" s="112">
        <v>-9.8690396866417986E-3</v>
      </c>
    </row>
    <row r="5920" spans="2:5" x14ac:dyDescent="0.35">
      <c r="B5920" s="45" t="s">
        <v>1314</v>
      </c>
      <c r="C5920" s="146">
        <v>120.9239807128906</v>
      </c>
      <c r="D5920" s="112">
        <f t="shared" si="95"/>
        <v>0.13123772435887573</v>
      </c>
      <c r="E5920" s="112">
        <v>-9.8965690902658981E-3</v>
      </c>
    </row>
    <row r="5921" spans="2:5" x14ac:dyDescent="0.35">
      <c r="B5921" s="45" t="s">
        <v>2476</v>
      </c>
      <c r="C5921" s="146">
        <v>106.89528656005859</v>
      </c>
      <c r="D5921" s="112">
        <f t="shared" si="95"/>
        <v>-0.54007586215635051</v>
      </c>
      <c r="E5921" s="112">
        <v>-9.9010047919277661E-3</v>
      </c>
    </row>
    <row r="5922" spans="2:5" x14ac:dyDescent="0.35">
      <c r="B5922" s="45" t="s">
        <v>4274</v>
      </c>
      <c r="C5922" s="146">
        <v>232.41938781738281</v>
      </c>
      <c r="D5922" s="112">
        <f t="shared" si="95"/>
        <v>-0.8731947794984134</v>
      </c>
      <c r="E5922" s="112">
        <v>-9.9044416258256655E-3</v>
      </c>
    </row>
    <row r="5923" spans="2:5" x14ac:dyDescent="0.35">
      <c r="B5923" s="45" t="s">
        <v>6452</v>
      </c>
      <c r="C5923" s="146">
        <v>1832.885009765625</v>
      </c>
      <c r="D5923" s="112">
        <f t="shared" si="95"/>
        <v>9.9517097967149617</v>
      </c>
      <c r="E5923" s="112">
        <v>-9.9088284912151881E-3</v>
      </c>
    </row>
    <row r="5924" spans="2:5" x14ac:dyDescent="0.35">
      <c r="B5924" s="45" t="s">
        <v>4086</v>
      </c>
      <c r="C5924" s="146">
        <v>167.3606262207031</v>
      </c>
      <c r="D5924" s="112">
        <f t="shared" si="95"/>
        <v>-0.62762341549387823</v>
      </c>
      <c r="E5924" s="112">
        <v>-9.9121209407661143E-3</v>
      </c>
    </row>
    <row r="5925" spans="2:5" x14ac:dyDescent="0.35">
      <c r="B5925" s="45" t="s">
        <v>5047</v>
      </c>
      <c r="C5925" s="146">
        <v>449.43917846679688</v>
      </c>
      <c r="D5925" s="112">
        <f t="shared" si="95"/>
        <v>-0.81623099584995551</v>
      </c>
      <c r="E5925" s="112">
        <v>-9.9142207564069454E-3</v>
      </c>
    </row>
    <row r="5926" spans="2:5" x14ac:dyDescent="0.35">
      <c r="B5926" s="45" t="s">
        <v>7854</v>
      </c>
      <c r="C5926" s="146">
        <v>2445.674560546875</v>
      </c>
      <c r="D5926" s="112">
        <f t="shared" si="95"/>
        <v>55.061925657661057</v>
      </c>
      <c r="E5926" s="112">
        <v>-9.921263033258498E-3</v>
      </c>
    </row>
    <row r="5927" spans="2:5" x14ac:dyDescent="0.35">
      <c r="B5927" s="45" t="s">
        <v>688</v>
      </c>
      <c r="C5927" s="146">
        <v>43.624519348144531</v>
      </c>
      <c r="D5927" s="112">
        <f t="shared" si="95"/>
        <v>-0.94382239533214696</v>
      </c>
      <c r="E5927" s="112">
        <v>-9.9227575834471161E-3</v>
      </c>
    </row>
    <row r="5928" spans="2:5" x14ac:dyDescent="0.35">
      <c r="B5928" s="45" t="s">
        <v>5672</v>
      </c>
      <c r="C5928" s="146">
        <v>776.54644775390625</v>
      </c>
      <c r="D5928" s="112">
        <f t="shared" si="95"/>
        <v>-0.67879073745346319</v>
      </c>
      <c r="E5928" s="112">
        <v>-9.9238447673052708E-3</v>
      </c>
    </row>
    <row r="5929" spans="2:5" x14ac:dyDescent="0.35">
      <c r="B5929" s="45" t="s">
        <v>7694</v>
      </c>
      <c r="C5929" s="146">
        <v>2417.57177734375</v>
      </c>
      <c r="D5929" s="112">
        <f t="shared" si="95"/>
        <v>4.810586551042201</v>
      </c>
      <c r="E5929" s="112">
        <v>-9.9320996245442772E-3</v>
      </c>
    </row>
    <row r="5930" spans="2:5" x14ac:dyDescent="0.35">
      <c r="B5930" s="45" t="s">
        <v>4755</v>
      </c>
      <c r="C5930" s="146">
        <v>416.06329345703119</v>
      </c>
      <c r="D5930" s="112">
        <f t="shared" si="95"/>
        <v>-0.72401164492076853</v>
      </c>
      <c r="E5930" s="112">
        <v>-9.9350983401175989E-3</v>
      </c>
    </row>
    <row r="5931" spans="2:5" x14ac:dyDescent="0.35">
      <c r="B5931" s="45" t="s">
        <v>6206</v>
      </c>
      <c r="C5931" s="146">
        <v>1507.539306640625</v>
      </c>
      <c r="D5931" s="112">
        <f t="shared" si="95"/>
        <v>-0.41549416164439473</v>
      </c>
      <c r="E5931" s="112">
        <v>-9.9352308791362306E-3</v>
      </c>
    </row>
    <row r="5932" spans="2:5" x14ac:dyDescent="0.35">
      <c r="B5932" s="45" t="s">
        <v>6908</v>
      </c>
      <c r="C5932" s="146">
        <v>2579.1689453125</v>
      </c>
      <c r="D5932" s="112">
        <f t="shared" si="95"/>
        <v>29.067991333335705</v>
      </c>
      <c r="E5932" s="112">
        <v>-9.9381283727318741E-3</v>
      </c>
    </row>
    <row r="5933" spans="2:5" x14ac:dyDescent="0.35">
      <c r="B5933" s="45" t="s">
        <v>2746</v>
      </c>
      <c r="C5933" s="146">
        <v>85.77789306640625</v>
      </c>
      <c r="D5933" s="112">
        <f t="shared" si="95"/>
        <v>-0.87962462765591598</v>
      </c>
      <c r="E5933" s="112">
        <v>-9.9409394301798459E-3</v>
      </c>
    </row>
    <row r="5934" spans="2:5" x14ac:dyDescent="0.35">
      <c r="B5934" s="45" t="s">
        <v>5744</v>
      </c>
      <c r="C5934" s="146">
        <v>712.58673095703125</v>
      </c>
      <c r="D5934" s="112">
        <f t="shared" si="95"/>
        <v>4.8755680229768252</v>
      </c>
      <c r="E5934" s="112">
        <v>-9.9415260220819535E-3</v>
      </c>
    </row>
    <row r="5935" spans="2:5" x14ac:dyDescent="0.35">
      <c r="B5935" s="45" t="s">
        <v>2973</v>
      </c>
      <c r="C5935" s="146">
        <v>121.2796325683594</v>
      </c>
      <c r="D5935" s="112">
        <f t="shared" si="95"/>
        <v>-0.84754491164981094</v>
      </c>
      <c r="E5935" s="112">
        <v>-9.9517624118005878E-3</v>
      </c>
    </row>
    <row r="5936" spans="2:5" x14ac:dyDescent="0.35">
      <c r="B5936" s="45" t="s">
        <v>5646</v>
      </c>
      <c r="C5936" s="146">
        <v>795.51055908203125</v>
      </c>
      <c r="D5936" s="112">
        <f t="shared" si="95"/>
        <v>18.001868128123228</v>
      </c>
      <c r="E5936" s="112">
        <v>-9.9548056442164985E-3</v>
      </c>
    </row>
    <row r="5937" spans="2:5" x14ac:dyDescent="0.35">
      <c r="B5937" s="45" t="s">
        <v>523</v>
      </c>
      <c r="C5937" s="146">
        <v>41.864860534667969</v>
      </c>
      <c r="D5937" s="112">
        <f t="shared" si="95"/>
        <v>-0.97868538982169795</v>
      </c>
      <c r="E5937" s="112">
        <v>-9.9566161127237866E-3</v>
      </c>
    </row>
    <row r="5938" spans="2:5" x14ac:dyDescent="0.35">
      <c r="B5938" s="45" t="s">
        <v>6705</v>
      </c>
      <c r="C5938" s="146">
        <v>1964.13916015625</v>
      </c>
      <c r="D5938" s="112">
        <f t="shared" si="95"/>
        <v>20.110791049754962</v>
      </c>
      <c r="E5938" s="112">
        <v>-9.9660365939425542E-3</v>
      </c>
    </row>
    <row r="5939" spans="2:5" x14ac:dyDescent="0.35">
      <c r="B5939" s="45" t="s">
        <v>2222</v>
      </c>
      <c r="C5939" s="146">
        <v>93.039581298828125</v>
      </c>
      <c r="D5939" s="112">
        <f t="shared" si="95"/>
        <v>-0.57605358205278512</v>
      </c>
      <c r="E5939" s="112">
        <v>-9.9718178226901513E-3</v>
      </c>
    </row>
    <row r="5940" spans="2:5" x14ac:dyDescent="0.35">
      <c r="B5940" s="45" t="s">
        <v>4309</v>
      </c>
      <c r="C5940" s="146">
        <v>219.46070861816409</v>
      </c>
      <c r="D5940" s="112">
        <f t="shared" si="95"/>
        <v>-0.70947326800736954</v>
      </c>
      <c r="E5940" s="112">
        <v>-9.972021921266826E-3</v>
      </c>
    </row>
    <row r="5941" spans="2:5" x14ac:dyDescent="0.35">
      <c r="B5941" s="45" t="s">
        <v>5679</v>
      </c>
      <c r="C5941" s="146">
        <v>755.3890380859375</v>
      </c>
      <c r="D5941" s="112">
        <f t="shared" si="95"/>
        <v>2.6905402259254139</v>
      </c>
      <c r="E5941" s="112">
        <v>-9.9757611410478241E-3</v>
      </c>
    </row>
    <row r="5942" spans="2:5" x14ac:dyDescent="0.35">
      <c r="B5942" s="45" t="s">
        <v>3971</v>
      </c>
      <c r="C5942" s="146">
        <v>204.68251037597659</v>
      </c>
      <c r="D5942" s="112">
        <f t="shared" si="95"/>
        <v>-0.90757182458371577</v>
      </c>
      <c r="E5942" s="112">
        <v>-9.9768607152626917E-3</v>
      </c>
    </row>
    <row r="5943" spans="2:5" x14ac:dyDescent="0.35">
      <c r="B5943" s="45" t="s">
        <v>6942</v>
      </c>
      <c r="C5943" s="146">
        <v>2214.50341796875</v>
      </c>
      <c r="D5943" s="112">
        <f t="shared" si="95"/>
        <v>18.387840446809644</v>
      </c>
      <c r="E5943" s="112">
        <v>-9.9783585031610906E-3</v>
      </c>
    </row>
    <row r="5944" spans="2:5" x14ac:dyDescent="0.35">
      <c r="B5944" s="45" t="s">
        <v>1300</v>
      </c>
      <c r="C5944" s="146">
        <v>114.22125244140619</v>
      </c>
      <c r="D5944" s="112">
        <f t="shared" si="95"/>
        <v>-0.39668590077238952</v>
      </c>
      <c r="E5944" s="112">
        <v>-9.9997824423581332E-3</v>
      </c>
    </row>
    <row r="5945" spans="2:5" x14ac:dyDescent="0.35">
      <c r="B5945" s="45" t="s">
        <v>3947</v>
      </c>
      <c r="C5945" s="146">
        <v>189.3230285644531</v>
      </c>
      <c r="D5945" s="112">
        <f t="shared" si="95"/>
        <v>3.9634899197839135</v>
      </c>
      <c r="E5945" s="112">
        <v>-1.0015322752835648E-2</v>
      </c>
    </row>
    <row r="5946" spans="2:5" x14ac:dyDescent="0.35">
      <c r="B5946" s="45" t="s">
        <v>495</v>
      </c>
      <c r="C5946" s="146">
        <v>38.14312744140625</v>
      </c>
      <c r="D5946" s="112">
        <f t="shared" si="95"/>
        <v>-0.98358208759169341</v>
      </c>
      <c r="E5946" s="112">
        <v>-1.0016474986534867E-2</v>
      </c>
    </row>
    <row r="5947" spans="2:5" x14ac:dyDescent="0.35">
      <c r="B5947" s="45" t="s">
        <v>7706</v>
      </c>
      <c r="C5947" s="146">
        <v>2323.262939453125</v>
      </c>
      <c r="D5947" s="112">
        <f t="shared" si="95"/>
        <v>0.30449215049833733</v>
      </c>
      <c r="E5947" s="112">
        <v>-1.0020591096486032E-2</v>
      </c>
    </row>
    <row r="5948" spans="2:5" x14ac:dyDescent="0.35">
      <c r="B5948" s="45" t="s">
        <v>6573</v>
      </c>
      <c r="C5948" s="146">
        <v>1780.97119140625</v>
      </c>
      <c r="D5948" s="112">
        <f t="shared" si="95"/>
        <v>0.15633199595664282</v>
      </c>
      <c r="E5948" s="112">
        <v>-1.0020766219486808E-2</v>
      </c>
    </row>
    <row r="5949" spans="2:5" x14ac:dyDescent="0.35">
      <c r="B5949" s="45" t="s">
        <v>6376</v>
      </c>
      <c r="C5949" s="146">
        <v>1540.190185546875</v>
      </c>
      <c r="D5949" s="112">
        <f t="shared" si="95"/>
        <v>-0.32346161064253043</v>
      </c>
      <c r="E5949" s="112">
        <v>-1.0024946241688705E-2</v>
      </c>
    </row>
    <row r="5950" spans="2:5" x14ac:dyDescent="0.35">
      <c r="B5950" s="45" t="s">
        <v>7798</v>
      </c>
      <c r="C5950" s="146">
        <v>2276.57470703125</v>
      </c>
      <c r="D5950" s="112">
        <f t="shared" si="95"/>
        <v>14.233671120579102</v>
      </c>
      <c r="E5950" s="112">
        <v>-1.0033800590740646E-2</v>
      </c>
    </row>
    <row r="5951" spans="2:5" x14ac:dyDescent="0.35">
      <c r="B5951" s="45" t="s">
        <v>3293</v>
      </c>
      <c r="C5951" s="146">
        <v>149.443603515625</v>
      </c>
      <c r="D5951" s="112">
        <f t="shared" si="95"/>
        <v>1.1449807527565012</v>
      </c>
      <c r="E5951" s="112">
        <v>-1.0044665532095185E-2</v>
      </c>
    </row>
    <row r="5952" spans="2:5" x14ac:dyDescent="0.35">
      <c r="B5952" s="45" t="s">
        <v>921</v>
      </c>
      <c r="C5952" s="146">
        <v>69.671302795410156</v>
      </c>
      <c r="D5952" s="112">
        <f t="shared" si="95"/>
        <v>-0.78053740710887198</v>
      </c>
      <c r="E5952" s="112">
        <v>-1.0047329760294169E-2</v>
      </c>
    </row>
    <row r="5953" spans="2:5" x14ac:dyDescent="0.35">
      <c r="B5953" s="45" t="s">
        <v>4573</v>
      </c>
      <c r="C5953" s="146">
        <v>317.46322631835938</v>
      </c>
      <c r="D5953" s="112">
        <f t="shared" si="95"/>
        <v>1.4066586017755249</v>
      </c>
      <c r="E5953" s="112">
        <v>-1.0060754502345134E-2</v>
      </c>
    </row>
    <row r="5954" spans="2:5" x14ac:dyDescent="0.35">
      <c r="B5954" s="45" t="s">
        <v>2031</v>
      </c>
      <c r="C5954" s="146">
        <v>131.9103698730469</v>
      </c>
      <c r="D5954" s="112">
        <f t="shared" si="95"/>
        <v>1.2399704200541466</v>
      </c>
      <c r="E5954" s="112">
        <v>-1.0068359494654596E-2</v>
      </c>
    </row>
    <row r="5955" spans="2:5" x14ac:dyDescent="0.35">
      <c r="B5955" s="45" t="s">
        <v>782</v>
      </c>
      <c r="C5955" s="146">
        <v>58.889335632324219</v>
      </c>
      <c r="D5955" s="112">
        <f t="shared" si="95"/>
        <v>9.9299659140246119E-2</v>
      </c>
      <c r="E5955" s="112">
        <v>-1.007146985875703E-2</v>
      </c>
    </row>
    <row r="5956" spans="2:5" x14ac:dyDescent="0.35">
      <c r="B5956" s="45" t="s">
        <v>748</v>
      </c>
      <c r="C5956" s="146">
        <v>53.569866180419922</v>
      </c>
      <c r="D5956" s="112">
        <f t="shared" si="95"/>
        <v>-0.67523199962553326</v>
      </c>
      <c r="E5956" s="112">
        <v>-1.0074136838402688E-2</v>
      </c>
    </row>
    <row r="5957" spans="2:5" x14ac:dyDescent="0.35">
      <c r="B5957" s="45" t="s">
        <v>3670</v>
      </c>
      <c r="C5957" s="146">
        <v>164.94810485839841</v>
      </c>
      <c r="D5957" s="112">
        <f t="shared" si="95"/>
        <v>-0.93213773937651212</v>
      </c>
      <c r="E5957" s="112">
        <v>-1.0076578221617281E-2</v>
      </c>
    </row>
    <row r="5958" spans="2:5" x14ac:dyDescent="0.35">
      <c r="B5958" s="45" t="s">
        <v>7681</v>
      </c>
      <c r="C5958" s="146">
        <v>2430.630859375</v>
      </c>
      <c r="D5958" s="112">
        <f t="shared" si="95"/>
        <v>11.215864613831044</v>
      </c>
      <c r="E5958" s="112">
        <v>-1.0077146628707836E-2</v>
      </c>
    </row>
    <row r="5959" spans="2:5" x14ac:dyDescent="0.35">
      <c r="B5959" s="45" t="s">
        <v>3893</v>
      </c>
      <c r="C5959" s="146">
        <v>198.9732971191406</v>
      </c>
      <c r="D5959" s="112">
        <f t="shared" si="95"/>
        <v>-0.56551239920504237</v>
      </c>
      <c r="E5959" s="112">
        <v>-1.0079116000893808E-2</v>
      </c>
    </row>
    <row r="5960" spans="2:5" x14ac:dyDescent="0.35">
      <c r="B5960" s="45" t="s">
        <v>4989</v>
      </c>
      <c r="C5960" s="146">
        <v>457.94931030273438</v>
      </c>
      <c r="D5960" s="112">
        <f t="shared" si="95"/>
        <v>2.7195892387569103</v>
      </c>
      <c r="E5960" s="112">
        <v>-1.008218396590059E-2</v>
      </c>
    </row>
    <row r="5961" spans="2:5" x14ac:dyDescent="0.35">
      <c r="B5961" s="45" t="s">
        <v>1981</v>
      </c>
      <c r="C5961" s="146">
        <v>123.1182479858398</v>
      </c>
      <c r="D5961" s="112">
        <f t="shared" ref="D5961:D6024" si="96">(C5961-C5962)/C5962</f>
        <v>-0.94475704355649537</v>
      </c>
      <c r="E5961" s="112">
        <v>-1.0098830903180209E-2</v>
      </c>
    </row>
    <row r="5962" spans="2:5" x14ac:dyDescent="0.35">
      <c r="B5962" s="45" t="s">
        <v>6981</v>
      </c>
      <c r="C5962" s="146">
        <v>2228.668701171875</v>
      </c>
      <c r="D5962" s="112">
        <f t="shared" si="96"/>
        <v>-3.4534388912714813E-2</v>
      </c>
      <c r="E5962" s="112">
        <v>-1.0100445998930141E-2</v>
      </c>
    </row>
    <row r="5963" spans="2:5" x14ac:dyDescent="0.35">
      <c r="B5963" s="45" t="s">
        <v>7790</v>
      </c>
      <c r="C5963" s="146">
        <v>2308.387451171875</v>
      </c>
      <c r="D5963" s="112">
        <f t="shared" si="96"/>
        <v>25.639060731414066</v>
      </c>
      <c r="E5963" s="112">
        <v>-1.0105241205287826E-2</v>
      </c>
    </row>
    <row r="5964" spans="2:5" x14ac:dyDescent="0.35">
      <c r="B5964" s="45" t="s">
        <v>1016</v>
      </c>
      <c r="C5964" s="146">
        <v>86.65423583984375</v>
      </c>
      <c r="D5964" s="112">
        <f t="shared" si="96"/>
        <v>-0.34696769699243724</v>
      </c>
      <c r="E5964" s="112">
        <v>-1.0142127837140299E-2</v>
      </c>
    </row>
    <row r="5965" spans="2:5" x14ac:dyDescent="0.35">
      <c r="B5965" s="45" t="s">
        <v>1649</v>
      </c>
      <c r="C5965" s="146">
        <v>132.69517517089841</v>
      </c>
      <c r="D5965" s="112">
        <f t="shared" si="96"/>
        <v>-0.83120565473443053</v>
      </c>
      <c r="E5965" s="112">
        <v>-1.0155446477231607E-2</v>
      </c>
    </row>
    <row r="5966" spans="2:5" x14ac:dyDescent="0.35">
      <c r="B5966" s="45" t="s">
        <v>5816</v>
      </c>
      <c r="C5966" s="146">
        <v>786.13519287109375</v>
      </c>
      <c r="D5966" s="112">
        <f t="shared" si="96"/>
        <v>-0.66187985724652798</v>
      </c>
      <c r="E5966" s="112">
        <v>-1.015624267513995E-2</v>
      </c>
    </row>
    <row r="5967" spans="2:5" x14ac:dyDescent="0.35">
      <c r="B5967" s="45" t="s">
        <v>7105</v>
      </c>
      <c r="C5967" s="146">
        <v>2325.017333984375</v>
      </c>
      <c r="D5967" s="112">
        <f t="shared" si="96"/>
        <v>18.272214817458742</v>
      </c>
      <c r="E5967" s="112">
        <v>-1.0186587458902293E-2</v>
      </c>
    </row>
    <row r="5968" spans="2:5" x14ac:dyDescent="0.35">
      <c r="B5968" s="45" t="s">
        <v>1810</v>
      </c>
      <c r="C5968" s="146">
        <v>120.6408996582031</v>
      </c>
      <c r="D5968" s="112">
        <f t="shared" si="96"/>
        <v>1.6757175743844821</v>
      </c>
      <c r="E5968" s="112">
        <v>-1.0189400919813065E-2</v>
      </c>
    </row>
    <row r="5969" spans="2:5" x14ac:dyDescent="0.35">
      <c r="B5969" s="45" t="s">
        <v>597</v>
      </c>
      <c r="C5969" s="146">
        <v>45.087306976318359</v>
      </c>
      <c r="D5969" s="112">
        <f t="shared" si="96"/>
        <v>-0.9719519170880464</v>
      </c>
      <c r="E5969" s="112">
        <v>-1.0190392788708464E-2</v>
      </c>
    </row>
    <row r="5970" spans="2:5" x14ac:dyDescent="0.35">
      <c r="B5970" s="45" t="s">
        <v>6236</v>
      </c>
      <c r="C5970" s="146">
        <v>1607.50048828125</v>
      </c>
      <c r="D5970" s="112">
        <f t="shared" si="96"/>
        <v>-0.32613149413617742</v>
      </c>
      <c r="E5970" s="112">
        <v>-1.0194393936444052E-2</v>
      </c>
    </row>
    <row r="5971" spans="2:5" x14ac:dyDescent="0.35">
      <c r="B5971" s="45" t="s">
        <v>7186</v>
      </c>
      <c r="C5971" s="146">
        <v>2385.48095703125</v>
      </c>
      <c r="D5971" s="112">
        <f t="shared" si="96"/>
        <v>12.306989726538108</v>
      </c>
      <c r="E5971" s="112">
        <v>-1.0210675396513701E-2</v>
      </c>
    </row>
    <row r="5972" spans="2:5" x14ac:dyDescent="0.35">
      <c r="B5972" s="45" t="s">
        <v>3709</v>
      </c>
      <c r="C5972" s="146">
        <v>179.2652587890625</v>
      </c>
      <c r="D5972" s="112">
        <f t="shared" si="96"/>
        <v>3.5868730845824918E-2</v>
      </c>
      <c r="E5972" s="112">
        <v>-1.0212522029064815E-2</v>
      </c>
    </row>
    <row r="5973" spans="2:5" x14ac:dyDescent="0.35">
      <c r="B5973" s="45" t="s">
        <v>3588</v>
      </c>
      <c r="C5973" s="146">
        <v>173.0578918457031</v>
      </c>
      <c r="D5973" s="112">
        <f t="shared" si="96"/>
        <v>4.3560503940798141E-2</v>
      </c>
      <c r="E5973" s="112">
        <v>-1.0216960300714034E-2</v>
      </c>
    </row>
    <row r="5974" spans="2:5" x14ac:dyDescent="0.35">
      <c r="B5974" s="45" t="s">
        <v>4080</v>
      </c>
      <c r="C5974" s="146">
        <v>165.8340759277344</v>
      </c>
      <c r="D5974" s="112">
        <f t="shared" si="96"/>
        <v>-0.89232251691396458</v>
      </c>
      <c r="E5974" s="112">
        <v>-1.0222174257730516E-2</v>
      </c>
    </row>
    <row r="5975" spans="2:5" x14ac:dyDescent="0.35">
      <c r="B5975" s="45" t="s">
        <v>6365</v>
      </c>
      <c r="C5975" s="146">
        <v>1540.099853515625</v>
      </c>
      <c r="D5975" s="112">
        <f t="shared" si="96"/>
        <v>-0.276718619793279</v>
      </c>
      <c r="E5975" s="112">
        <v>-1.0225979805045412E-2</v>
      </c>
    </row>
    <row r="5976" spans="2:5" x14ac:dyDescent="0.35">
      <c r="B5976" s="45" t="s">
        <v>7080</v>
      </c>
      <c r="C5976" s="146">
        <v>2129.3232421875</v>
      </c>
      <c r="D5976" s="112">
        <f t="shared" si="96"/>
        <v>1.9043797845135797</v>
      </c>
      <c r="E5976" s="112">
        <v>-1.024479728460727E-2</v>
      </c>
    </row>
    <row r="5977" spans="2:5" x14ac:dyDescent="0.35">
      <c r="B5977" s="45" t="s">
        <v>5764</v>
      </c>
      <c r="C5977" s="146">
        <v>733.14215087890625</v>
      </c>
      <c r="D5977" s="112">
        <f t="shared" si="96"/>
        <v>-0.61403488421561603</v>
      </c>
      <c r="E5977" s="112">
        <v>-1.0245105176383556E-2</v>
      </c>
    </row>
    <row r="5978" spans="2:5" x14ac:dyDescent="0.35">
      <c r="B5978" s="45" t="s">
        <v>7027</v>
      </c>
      <c r="C5978" s="146">
        <v>1899.503662109375</v>
      </c>
      <c r="D5978" s="112">
        <f t="shared" si="96"/>
        <v>13.928146334981966</v>
      </c>
      <c r="E5978" s="112">
        <v>-1.0246266590950261E-2</v>
      </c>
    </row>
    <row r="5979" spans="2:5" x14ac:dyDescent="0.35">
      <c r="B5979" s="45" t="s">
        <v>3027</v>
      </c>
      <c r="C5979" s="146">
        <v>127.24310302734381</v>
      </c>
      <c r="D5979" s="112">
        <f t="shared" si="96"/>
        <v>-0.81880073479211091</v>
      </c>
      <c r="E5979" s="112">
        <v>-1.0251059507988106E-2</v>
      </c>
    </row>
    <row r="5980" spans="2:5" x14ac:dyDescent="0.35">
      <c r="B5980" s="45" t="s">
        <v>5587</v>
      </c>
      <c r="C5980" s="146">
        <v>702.22747802734375</v>
      </c>
      <c r="D5980" s="112">
        <f t="shared" si="96"/>
        <v>-0.7143238212019376</v>
      </c>
      <c r="E5980" s="112">
        <v>-1.0251228874287494E-2</v>
      </c>
    </row>
    <row r="5981" spans="2:5" x14ac:dyDescent="0.35">
      <c r="B5981" s="45" t="s">
        <v>7236</v>
      </c>
      <c r="C5981" s="146">
        <v>2458.1240234375</v>
      </c>
      <c r="D5981" s="112">
        <f t="shared" si="96"/>
        <v>0.92103705148109194</v>
      </c>
      <c r="E5981" s="112">
        <v>-1.025129856597423E-2</v>
      </c>
    </row>
    <row r="5982" spans="2:5" x14ac:dyDescent="0.35">
      <c r="B5982" s="45" t="s">
        <v>6065</v>
      </c>
      <c r="C5982" s="146">
        <v>1279.581787109375</v>
      </c>
      <c r="D5982" s="112">
        <f t="shared" si="96"/>
        <v>6.9776500492165825</v>
      </c>
      <c r="E5982" s="112">
        <v>-1.0253492422949151E-2</v>
      </c>
    </row>
    <row r="5983" spans="2:5" x14ac:dyDescent="0.35">
      <c r="B5983" s="45" t="s">
        <v>3164</v>
      </c>
      <c r="C5983" s="146">
        <v>160.39582824707031</v>
      </c>
      <c r="D5983" s="112">
        <f t="shared" si="96"/>
        <v>0.13882081024551887</v>
      </c>
      <c r="E5983" s="112">
        <v>-1.0254216166740578E-2</v>
      </c>
    </row>
    <row r="5984" spans="2:5" x14ac:dyDescent="0.35">
      <c r="B5984" s="45" t="s">
        <v>1494</v>
      </c>
      <c r="C5984" s="146">
        <v>140.8437805175781</v>
      </c>
      <c r="D5984" s="112">
        <f t="shared" si="96"/>
        <v>-7.8579055221740052E-2</v>
      </c>
      <c r="E5984" s="112">
        <v>-1.0257771765436038E-2</v>
      </c>
    </row>
    <row r="5985" spans="2:5" x14ac:dyDescent="0.35">
      <c r="B5985" s="45" t="s">
        <v>3538</v>
      </c>
      <c r="C5985" s="146">
        <v>152.85498046875</v>
      </c>
      <c r="D5985" s="112">
        <f t="shared" si="96"/>
        <v>1.168216992602525</v>
      </c>
      <c r="E5985" s="112">
        <v>-1.0271241393537536E-2</v>
      </c>
    </row>
    <row r="5986" spans="2:5" x14ac:dyDescent="0.35">
      <c r="B5986" s="45" t="s">
        <v>2682</v>
      </c>
      <c r="C5986" s="146">
        <v>70.498008728027344</v>
      </c>
      <c r="D5986" s="112">
        <f t="shared" si="96"/>
        <v>-0.89857379641934676</v>
      </c>
      <c r="E5986" s="112">
        <v>-1.029992031258033E-2</v>
      </c>
    </row>
    <row r="5987" spans="2:5" x14ac:dyDescent="0.35">
      <c r="B5987" s="45" t="s">
        <v>5733</v>
      </c>
      <c r="C5987" s="146">
        <v>695.0670166015625</v>
      </c>
      <c r="D5987" s="112">
        <f t="shared" si="96"/>
        <v>4.5301261768855881</v>
      </c>
      <c r="E5987" s="112">
        <v>-1.031179236461199E-2</v>
      </c>
    </row>
    <row r="5988" spans="2:5" x14ac:dyDescent="0.35">
      <c r="B5988" s="45" t="s">
        <v>2001</v>
      </c>
      <c r="C5988" s="146">
        <v>125.687370300293</v>
      </c>
      <c r="D5988" s="112">
        <f t="shared" si="96"/>
        <v>-0.42913303015715415</v>
      </c>
      <c r="E5988" s="112">
        <v>-1.0339471908556969E-2</v>
      </c>
    </row>
    <row r="5989" spans="2:5" x14ac:dyDescent="0.35">
      <c r="B5989" s="45" t="s">
        <v>4211</v>
      </c>
      <c r="C5989" s="146">
        <v>220.1692810058594</v>
      </c>
      <c r="D5989" s="112">
        <f t="shared" si="96"/>
        <v>0.79243122457132775</v>
      </c>
      <c r="E5989" s="112">
        <v>-1.0343678383475319E-2</v>
      </c>
    </row>
    <row r="5990" spans="2:5" x14ac:dyDescent="0.35">
      <c r="B5990" s="45" t="s">
        <v>1960</v>
      </c>
      <c r="C5990" s="146">
        <v>122.832763671875</v>
      </c>
      <c r="D5990" s="112">
        <f t="shared" si="96"/>
        <v>-8.3711667926944771E-3</v>
      </c>
      <c r="E5990" s="112">
        <v>-1.0349510904792867E-2</v>
      </c>
    </row>
    <row r="5991" spans="2:5" x14ac:dyDescent="0.35">
      <c r="B5991" s="45" t="s">
        <v>3142</v>
      </c>
      <c r="C5991" s="146">
        <v>123.8696975708008</v>
      </c>
      <c r="D5991" s="112">
        <f t="shared" si="96"/>
        <v>-0.92367781921038317</v>
      </c>
      <c r="E5991" s="112">
        <v>-1.0355944801291185E-2</v>
      </c>
    </row>
    <row r="5992" spans="2:5" x14ac:dyDescent="0.35">
      <c r="B5992" s="45" t="s">
        <v>6405</v>
      </c>
      <c r="C5992" s="146">
        <v>1622.984252929688</v>
      </c>
      <c r="D5992" s="112">
        <f t="shared" si="96"/>
        <v>9.5480078422894579</v>
      </c>
      <c r="E5992" s="112">
        <v>-1.0360133838771522E-2</v>
      </c>
    </row>
    <row r="5993" spans="2:5" x14ac:dyDescent="0.35">
      <c r="B5993" s="45" t="s">
        <v>1612</v>
      </c>
      <c r="C5993" s="146">
        <v>153.8664245605469</v>
      </c>
      <c r="D5993" s="112">
        <f t="shared" si="96"/>
        <v>-0.92411026691766696</v>
      </c>
      <c r="E5993" s="112">
        <v>-1.0364498471842986E-2</v>
      </c>
    </row>
    <row r="5994" spans="2:5" x14ac:dyDescent="0.35">
      <c r="B5994" s="45" t="s">
        <v>6778</v>
      </c>
      <c r="C5994" s="146">
        <v>2027.499877929688</v>
      </c>
      <c r="D5994" s="112">
        <f t="shared" si="96"/>
        <v>13.726909374924844</v>
      </c>
      <c r="E5994" s="112">
        <v>-1.0368699838529746E-2</v>
      </c>
    </row>
    <row r="5995" spans="2:5" x14ac:dyDescent="0.35">
      <c r="B5995" s="45" t="s">
        <v>1414</v>
      </c>
      <c r="C5995" s="146">
        <v>137.67314147949219</v>
      </c>
      <c r="D5995" s="112">
        <f t="shared" si="96"/>
        <v>0.81904264118172132</v>
      </c>
      <c r="E5995" s="112">
        <v>-1.0374207672809114E-2</v>
      </c>
    </row>
    <row r="5996" spans="2:5" x14ac:dyDescent="0.35">
      <c r="B5996" s="45" t="s">
        <v>949</v>
      </c>
      <c r="C5996" s="146">
        <v>75.684394836425781</v>
      </c>
      <c r="D5996" s="112">
        <f t="shared" si="96"/>
        <v>-0.47881965459558512</v>
      </c>
      <c r="E5996" s="112">
        <v>-1.0374892359456765E-2</v>
      </c>
    </row>
    <row r="5997" spans="2:5" x14ac:dyDescent="0.35">
      <c r="B5997" s="45" t="s">
        <v>1537</v>
      </c>
      <c r="C5997" s="146">
        <v>145.21728515625</v>
      </c>
      <c r="D5997" s="112">
        <f t="shared" si="96"/>
        <v>9.7124201391210044E-2</v>
      </c>
      <c r="E5997" s="112">
        <v>-1.0376069072858755E-2</v>
      </c>
    </row>
    <row r="5998" spans="2:5" x14ac:dyDescent="0.35">
      <c r="B5998" s="45" t="s">
        <v>1631</v>
      </c>
      <c r="C5998" s="146">
        <v>132.36175537109381</v>
      </c>
      <c r="D5998" s="112">
        <f t="shared" si="96"/>
        <v>-0.88925562276863312</v>
      </c>
      <c r="E5998" s="112">
        <v>-1.0386850456778471E-2</v>
      </c>
    </row>
    <row r="5999" spans="2:5" x14ac:dyDescent="0.35">
      <c r="B5999" s="45" t="s">
        <v>6003</v>
      </c>
      <c r="C5999" s="146">
        <v>1195.20068359375</v>
      </c>
      <c r="D5999" s="112">
        <f t="shared" si="96"/>
        <v>8.7699826693060494</v>
      </c>
      <c r="E5999" s="112">
        <v>-1.0392857828704728E-2</v>
      </c>
    </row>
    <row r="6000" spans="2:5" x14ac:dyDescent="0.35">
      <c r="B6000" s="45" t="s">
        <v>3014</v>
      </c>
      <c r="C6000" s="146">
        <v>122.33396148681641</v>
      </c>
      <c r="D6000" s="112">
        <f t="shared" si="96"/>
        <v>-0.95643737256051242</v>
      </c>
      <c r="E6000" s="112">
        <v>-1.039438616743061E-2</v>
      </c>
    </row>
    <row r="6001" spans="2:5" x14ac:dyDescent="0.35">
      <c r="B6001" s="45" t="s">
        <v>7656</v>
      </c>
      <c r="C6001" s="146">
        <v>2808.23193359375</v>
      </c>
      <c r="D6001" s="112">
        <f t="shared" si="96"/>
        <v>3.6290145898745769</v>
      </c>
      <c r="E6001" s="112">
        <v>-1.0397584246844699E-2</v>
      </c>
    </row>
    <row r="6002" spans="2:5" x14ac:dyDescent="0.35">
      <c r="B6002" s="45" t="s">
        <v>5171</v>
      </c>
      <c r="C6002" s="146">
        <v>606.65869140625</v>
      </c>
      <c r="D6002" s="112">
        <f t="shared" si="96"/>
        <v>4.3038242899055144</v>
      </c>
      <c r="E6002" s="112">
        <v>-1.0399791874731367E-2</v>
      </c>
    </row>
    <row r="6003" spans="2:5" x14ac:dyDescent="0.35">
      <c r="B6003" s="45" t="s">
        <v>1746</v>
      </c>
      <c r="C6003" s="146">
        <v>114.38137054443359</v>
      </c>
      <c r="D6003" s="112">
        <f t="shared" si="96"/>
        <v>-0.81616134829869058</v>
      </c>
      <c r="E6003" s="112">
        <v>-1.0401409288349414E-2</v>
      </c>
    </row>
    <row r="6004" spans="2:5" x14ac:dyDescent="0.35">
      <c r="B6004" s="45" t="s">
        <v>5189</v>
      </c>
      <c r="C6004" s="146">
        <v>622.1834716796875</v>
      </c>
      <c r="D6004" s="112">
        <f t="shared" si="96"/>
        <v>-0.15954655097912909</v>
      </c>
      <c r="E6004" s="112">
        <v>-1.0403627911871268E-2</v>
      </c>
    </row>
    <row r="6005" spans="2:5" x14ac:dyDescent="0.35">
      <c r="B6005" s="45" t="s">
        <v>5611</v>
      </c>
      <c r="C6005" s="146">
        <v>740.29498291015625</v>
      </c>
      <c r="D6005" s="112">
        <f t="shared" si="96"/>
        <v>-3.8316478027314714E-2</v>
      </c>
      <c r="E6005" s="112">
        <v>-1.0404829429560756E-2</v>
      </c>
    </row>
    <row r="6006" spans="2:5" x14ac:dyDescent="0.35">
      <c r="B6006" s="45" t="s">
        <v>5301</v>
      </c>
      <c r="C6006" s="146">
        <v>769.7906494140625</v>
      </c>
      <c r="D6006" s="112">
        <f t="shared" si="96"/>
        <v>0.81876428001608192</v>
      </c>
      <c r="E6006" s="112">
        <v>-1.0410103597306097E-2</v>
      </c>
    </row>
    <row r="6007" spans="2:5" x14ac:dyDescent="0.35">
      <c r="B6007" s="45" t="s">
        <v>4752</v>
      </c>
      <c r="C6007" s="146">
        <v>423.249267578125</v>
      </c>
      <c r="D6007" s="112">
        <f t="shared" si="96"/>
        <v>-0.64364381668847948</v>
      </c>
      <c r="E6007" s="112">
        <v>-1.0418304043975599E-2</v>
      </c>
    </row>
    <row r="6008" spans="2:5" x14ac:dyDescent="0.35">
      <c r="B6008" s="45" t="s">
        <v>5984</v>
      </c>
      <c r="C6008" s="146">
        <v>1187.714111328125</v>
      </c>
      <c r="D6008" s="112">
        <f t="shared" si="96"/>
        <v>26.105101609266807</v>
      </c>
      <c r="E6008" s="112">
        <v>-1.0420947873902645E-2</v>
      </c>
    </row>
    <row r="6009" spans="2:5" x14ac:dyDescent="0.35">
      <c r="B6009" s="45" t="s">
        <v>614</v>
      </c>
      <c r="C6009" s="146">
        <v>43.818840026855469</v>
      </c>
      <c r="D6009" s="112">
        <f t="shared" si="96"/>
        <v>-0.981737583641621</v>
      </c>
      <c r="E6009" s="112">
        <v>-1.0422364151360974E-2</v>
      </c>
    </row>
    <row r="6010" spans="2:5" x14ac:dyDescent="0.35">
      <c r="B6010" s="45" t="s">
        <v>7970</v>
      </c>
      <c r="C6010" s="146">
        <v>2399.39990234375</v>
      </c>
      <c r="D6010" s="112">
        <f t="shared" si="96"/>
        <v>35.195706752460723</v>
      </c>
      <c r="E6010" s="112">
        <v>-1.043430087747447E-2</v>
      </c>
    </row>
    <row r="6011" spans="2:5" x14ac:dyDescent="0.35">
      <c r="B6011" s="45" t="s">
        <v>806</v>
      </c>
      <c r="C6011" s="146">
        <v>66.289627075195313</v>
      </c>
      <c r="D6011" s="112">
        <f t="shared" si="96"/>
        <v>-0.97340125407434319</v>
      </c>
      <c r="E6011" s="112">
        <v>-1.0434570078378577E-2</v>
      </c>
    </row>
    <row r="6012" spans="2:5" x14ac:dyDescent="0.35">
      <c r="B6012" s="45" t="s">
        <v>7901</v>
      </c>
      <c r="C6012" s="146">
        <v>2492.208740234375</v>
      </c>
      <c r="D6012" s="112">
        <f t="shared" si="96"/>
        <v>1.5622727230217065E-2</v>
      </c>
      <c r="E6012" s="112">
        <v>-1.0440116772499621E-2</v>
      </c>
    </row>
    <row r="6013" spans="2:5" x14ac:dyDescent="0.35">
      <c r="B6013" s="45" t="s">
        <v>7676</v>
      </c>
      <c r="C6013" s="146">
        <v>2453.87255859375</v>
      </c>
      <c r="D6013" s="112">
        <f t="shared" si="96"/>
        <v>0.54058506924619698</v>
      </c>
      <c r="E6013" s="112">
        <v>-1.0450312723732742E-2</v>
      </c>
    </row>
    <row r="6014" spans="2:5" x14ac:dyDescent="0.35">
      <c r="B6014" s="45" t="s">
        <v>6231</v>
      </c>
      <c r="C6014" s="146">
        <v>1592.818603515625</v>
      </c>
      <c r="D6014" s="112">
        <f t="shared" si="96"/>
        <v>8.1309447448478718</v>
      </c>
      <c r="E6014" s="112">
        <v>-1.0452069069518118E-2</v>
      </c>
    </row>
    <row r="6015" spans="2:5" x14ac:dyDescent="0.35">
      <c r="B6015" s="45" t="s">
        <v>3704</v>
      </c>
      <c r="C6015" s="146">
        <v>174.44181823730469</v>
      </c>
      <c r="D6015" s="112">
        <f t="shared" si="96"/>
        <v>-0.90669878315084118</v>
      </c>
      <c r="E6015" s="112">
        <v>-1.049194278724158E-2</v>
      </c>
    </row>
    <row r="6016" spans="2:5" x14ac:dyDescent="0.35">
      <c r="B6016" s="45" t="s">
        <v>6446</v>
      </c>
      <c r="C6016" s="146">
        <v>1869.662841796875</v>
      </c>
      <c r="D6016" s="112">
        <f t="shared" si="96"/>
        <v>4.7992030216192081</v>
      </c>
      <c r="E6016" s="112">
        <v>-1.0497158008964433E-2</v>
      </c>
    </row>
    <row r="6017" spans="2:5" x14ac:dyDescent="0.35">
      <c r="B6017" s="45" t="s">
        <v>4591</v>
      </c>
      <c r="C6017" s="146">
        <v>322.39996337890619</v>
      </c>
      <c r="D6017" s="112">
        <f t="shared" si="96"/>
        <v>-0.79170325128520347</v>
      </c>
      <c r="E6017" s="112">
        <v>-1.0498581462634257E-2</v>
      </c>
    </row>
    <row r="6018" spans="2:5" x14ac:dyDescent="0.35">
      <c r="B6018" s="45" t="s">
        <v>6312</v>
      </c>
      <c r="C6018" s="146">
        <v>1547.791625976562</v>
      </c>
      <c r="D6018" s="112">
        <f t="shared" si="96"/>
        <v>-0.39054587574402683</v>
      </c>
      <c r="E6018" s="112">
        <v>-1.049864137295098E-2</v>
      </c>
    </row>
    <row r="6019" spans="2:5" x14ac:dyDescent="0.35">
      <c r="B6019" s="45" t="s">
        <v>7896</v>
      </c>
      <c r="C6019" s="146">
        <v>2539.635986328125</v>
      </c>
      <c r="D6019" s="112">
        <f t="shared" si="96"/>
        <v>9.7509069286138728E-2</v>
      </c>
      <c r="E6019" s="112">
        <v>-1.0514900230583575E-2</v>
      </c>
    </row>
    <row r="6020" spans="2:5" x14ac:dyDescent="0.35">
      <c r="B6020" s="45" t="s">
        <v>7949</v>
      </c>
      <c r="C6020" s="146">
        <v>2314</v>
      </c>
      <c r="D6020" s="112">
        <f t="shared" si="96"/>
        <v>0.62050220443424076</v>
      </c>
      <c r="E6020" s="112">
        <v>-1.0519155318989455E-2</v>
      </c>
    </row>
    <row r="6021" spans="2:5" x14ac:dyDescent="0.35">
      <c r="B6021" s="45" t="s">
        <v>6101</v>
      </c>
      <c r="C6021" s="146">
        <v>1427.952392578125</v>
      </c>
      <c r="D6021" s="112">
        <f t="shared" si="96"/>
        <v>9.0998725405231582</v>
      </c>
      <c r="E6021" s="112">
        <v>-1.0528279970976769E-2</v>
      </c>
    </row>
    <row r="6022" spans="2:5" x14ac:dyDescent="0.35">
      <c r="B6022" s="45" t="s">
        <v>3423</v>
      </c>
      <c r="C6022" s="146">
        <v>141.3832092285156</v>
      </c>
      <c r="D6022" s="112">
        <f t="shared" si="96"/>
        <v>-0.80500913074345815</v>
      </c>
      <c r="E6022" s="112">
        <v>-1.0528728090690708E-2</v>
      </c>
    </row>
    <row r="6023" spans="2:5" x14ac:dyDescent="0.35">
      <c r="B6023" s="45" t="s">
        <v>5723</v>
      </c>
      <c r="C6023" s="146">
        <v>725.0760498046875</v>
      </c>
      <c r="D6023" s="112">
        <f t="shared" si="96"/>
        <v>6.2416835312854397</v>
      </c>
      <c r="E6023" s="112">
        <v>-1.0533962767982123E-2</v>
      </c>
    </row>
    <row r="6024" spans="2:5" x14ac:dyDescent="0.35">
      <c r="B6024" s="45" t="s">
        <v>2149</v>
      </c>
      <c r="C6024" s="146">
        <v>100.12534332275391</v>
      </c>
      <c r="D6024" s="112">
        <f t="shared" si="96"/>
        <v>-3.9349148701228805E-2</v>
      </c>
      <c r="E6024" s="112">
        <v>-1.0553464872222671E-2</v>
      </c>
    </row>
    <row r="6025" spans="2:5" x14ac:dyDescent="0.35">
      <c r="B6025" s="45" t="s">
        <v>2166</v>
      </c>
      <c r="C6025" s="146">
        <v>104.2265701293945</v>
      </c>
      <c r="D6025" s="112">
        <f t="shared" ref="D6025:D6088" si="97">(C6025-C6026)/C6026</f>
        <v>-0.86600631163420216</v>
      </c>
      <c r="E6025" s="112">
        <v>-1.0564028807616789E-2</v>
      </c>
    </row>
    <row r="6026" spans="2:5" x14ac:dyDescent="0.35">
      <c r="B6026" s="45" t="s">
        <v>5299</v>
      </c>
      <c r="C6026" s="146">
        <v>777.84686279296875</v>
      </c>
      <c r="D6026" s="112">
        <f t="shared" si="97"/>
        <v>4.0335730034373105</v>
      </c>
      <c r="E6026" s="112">
        <v>-1.0566027891972082E-2</v>
      </c>
    </row>
    <row r="6027" spans="2:5" x14ac:dyDescent="0.35">
      <c r="B6027" s="45" t="s">
        <v>3233</v>
      </c>
      <c r="C6027" s="146">
        <v>154.53175354003909</v>
      </c>
      <c r="D6027" s="112">
        <f t="shared" si="97"/>
        <v>-0.93612217336290393</v>
      </c>
      <c r="E6027" s="112">
        <v>-1.0572019003470089E-2</v>
      </c>
    </row>
    <row r="6028" spans="2:5" x14ac:dyDescent="0.35">
      <c r="B6028" s="45" t="s">
        <v>7145</v>
      </c>
      <c r="C6028" s="146">
        <v>2419.1767578125</v>
      </c>
      <c r="D6028" s="112">
        <f t="shared" si="97"/>
        <v>2.5225552790615002</v>
      </c>
      <c r="E6028" s="112">
        <v>-1.0574299280428421E-2</v>
      </c>
    </row>
    <row r="6029" spans="2:5" x14ac:dyDescent="0.35">
      <c r="B6029" s="45" t="s">
        <v>5353</v>
      </c>
      <c r="C6029" s="146">
        <v>686.767578125</v>
      </c>
      <c r="D6029" s="112">
        <f t="shared" si="97"/>
        <v>-0.65710606539510263</v>
      </c>
      <c r="E6029" s="112">
        <v>-1.0583903223639342E-2</v>
      </c>
    </row>
    <row r="6030" spans="2:5" x14ac:dyDescent="0.35">
      <c r="B6030" s="45" t="s">
        <v>7018</v>
      </c>
      <c r="C6030" s="146">
        <v>2002.857177734375</v>
      </c>
      <c r="D6030" s="112">
        <f t="shared" si="97"/>
        <v>15.689537414511875</v>
      </c>
      <c r="E6030" s="112">
        <v>-1.0588855418871187E-2</v>
      </c>
    </row>
    <row r="6031" spans="2:5" x14ac:dyDescent="0.35">
      <c r="B6031" s="45" t="s">
        <v>1976</v>
      </c>
      <c r="C6031" s="146">
        <v>120.0067520141602</v>
      </c>
      <c r="D6031" s="112">
        <f t="shared" si="97"/>
        <v>-0.4084871087661473</v>
      </c>
      <c r="E6031" s="112">
        <v>-1.0590772514802402E-2</v>
      </c>
    </row>
    <row r="6032" spans="2:5" x14ac:dyDescent="0.35">
      <c r="B6032" s="45" t="s">
        <v>4320</v>
      </c>
      <c r="C6032" s="146">
        <v>202.88104248046881</v>
      </c>
      <c r="D6032" s="112">
        <f t="shared" si="97"/>
        <v>1.6750867978972348</v>
      </c>
      <c r="E6032" s="112">
        <v>-1.0594723117087599E-2</v>
      </c>
    </row>
    <row r="6033" spans="2:5" x14ac:dyDescent="0.35">
      <c r="B6033" s="45" t="s">
        <v>877</v>
      </c>
      <c r="C6033" s="146">
        <v>75.840919494628906</v>
      </c>
      <c r="D6033" s="112">
        <f t="shared" si="97"/>
        <v>-0.90433429606412385</v>
      </c>
      <c r="E6033" s="112">
        <v>-1.059808197409382E-2</v>
      </c>
    </row>
    <row r="6034" spans="2:5" x14ac:dyDescent="0.35">
      <c r="B6034" s="45" t="s">
        <v>5812</v>
      </c>
      <c r="C6034" s="146">
        <v>792.77020263671875</v>
      </c>
      <c r="D6034" s="112">
        <f t="shared" si="97"/>
        <v>-0.62873123940038345</v>
      </c>
      <c r="E6034" s="112">
        <v>-1.060778003910114E-2</v>
      </c>
    </row>
    <row r="6035" spans="2:5" x14ac:dyDescent="0.35">
      <c r="B6035" s="45" t="s">
        <v>8018</v>
      </c>
      <c r="C6035" s="146">
        <v>2135.300048828125</v>
      </c>
      <c r="D6035" s="112">
        <f t="shared" si="97"/>
        <v>20.745770527686698</v>
      </c>
      <c r="E6035" s="112">
        <v>-1.0610649088058614E-2</v>
      </c>
    </row>
    <row r="6036" spans="2:5" x14ac:dyDescent="0.35">
      <c r="B6036" s="45" t="s">
        <v>2290</v>
      </c>
      <c r="C6036" s="146">
        <v>98.193809509277344</v>
      </c>
      <c r="D6036" s="112">
        <f t="shared" si="97"/>
        <v>-0.95712390752814169</v>
      </c>
      <c r="E6036" s="112">
        <v>-1.0622476149126392E-2</v>
      </c>
    </row>
    <row r="6037" spans="2:5" x14ac:dyDescent="0.35">
      <c r="B6037" s="45" t="s">
        <v>6855</v>
      </c>
      <c r="C6037" s="146">
        <v>2290.17626953125</v>
      </c>
      <c r="D6037" s="112">
        <f t="shared" si="97"/>
        <v>-4.191337025797235E-2</v>
      </c>
      <c r="E6037" s="112">
        <v>-1.0623975152750823E-2</v>
      </c>
    </row>
    <row r="6038" spans="2:5" x14ac:dyDescent="0.35">
      <c r="B6038" s="45" t="s">
        <v>7390</v>
      </c>
      <c r="C6038" s="146">
        <v>2390.364501953125</v>
      </c>
      <c r="D6038" s="112">
        <f t="shared" si="97"/>
        <v>11.646030458013268</v>
      </c>
      <c r="E6038" s="112">
        <v>-1.0624116442183614E-2</v>
      </c>
    </row>
    <row r="6039" spans="2:5" x14ac:dyDescent="0.35">
      <c r="B6039" s="45" t="s">
        <v>3797</v>
      </c>
      <c r="C6039" s="146">
        <v>189.02093505859381</v>
      </c>
      <c r="D6039" s="112">
        <f t="shared" si="97"/>
        <v>-0.63098278990741907</v>
      </c>
      <c r="E6039" s="112">
        <v>-1.0630331538556099E-2</v>
      </c>
    </row>
    <row r="6040" spans="2:5" x14ac:dyDescent="0.35">
      <c r="B6040" s="45" t="s">
        <v>5126</v>
      </c>
      <c r="C6040" s="146">
        <v>512.22796630859375</v>
      </c>
      <c r="D6040" s="112">
        <f t="shared" si="97"/>
        <v>-0.53550542825401903</v>
      </c>
      <c r="E6040" s="112">
        <v>-1.063511988603435E-2</v>
      </c>
    </row>
    <row r="6041" spans="2:5" x14ac:dyDescent="0.35">
      <c r="B6041" s="45" t="s">
        <v>5945</v>
      </c>
      <c r="C6041" s="146">
        <v>1102.76416015625</v>
      </c>
      <c r="D6041" s="112">
        <f t="shared" si="97"/>
        <v>7.5777510384406721</v>
      </c>
      <c r="E6041" s="112">
        <v>-1.0638069517182165E-2</v>
      </c>
    </row>
    <row r="6042" spans="2:5" x14ac:dyDescent="0.35">
      <c r="B6042" s="45" t="s">
        <v>3033</v>
      </c>
      <c r="C6042" s="146">
        <v>128.56098937988281</v>
      </c>
      <c r="D6042" s="112">
        <f t="shared" si="97"/>
        <v>-0.74860965662583989</v>
      </c>
      <c r="E6042" s="112">
        <v>-1.0649170943095745E-2</v>
      </c>
    </row>
    <row r="6043" spans="2:5" x14ac:dyDescent="0.35">
      <c r="B6043" s="45" t="s">
        <v>5123</v>
      </c>
      <c r="C6043" s="146">
        <v>511.39987182617188</v>
      </c>
      <c r="D6043" s="112">
        <f t="shared" si="97"/>
        <v>5.1095196654293931</v>
      </c>
      <c r="E6043" s="112">
        <v>-1.065244962475459E-2</v>
      </c>
    </row>
    <row r="6044" spans="2:5" x14ac:dyDescent="0.35">
      <c r="B6044" s="45" t="s">
        <v>851</v>
      </c>
      <c r="C6044" s="146">
        <v>83.705413818359375</v>
      </c>
      <c r="D6044" s="112">
        <f t="shared" si="97"/>
        <v>-8.8245153996595119E-2</v>
      </c>
      <c r="E6044" s="112">
        <v>-1.0654496694647863E-2</v>
      </c>
    </row>
    <row r="6045" spans="2:5" x14ac:dyDescent="0.35">
      <c r="B6045" s="45" t="s">
        <v>2818</v>
      </c>
      <c r="C6045" s="146">
        <v>91.806930541992188</v>
      </c>
      <c r="D6045" s="112">
        <f t="shared" si="97"/>
        <v>-0.46763342789709383</v>
      </c>
      <c r="E6045" s="112">
        <v>-1.065639523894364E-2</v>
      </c>
    </row>
    <row r="6046" spans="2:5" x14ac:dyDescent="0.35">
      <c r="B6046" s="45" t="s">
        <v>3621</v>
      </c>
      <c r="C6046" s="146">
        <v>172.4505920410156</v>
      </c>
      <c r="D6046" s="112">
        <f t="shared" si="97"/>
        <v>0.384638841667579</v>
      </c>
      <c r="E6046" s="112">
        <v>-1.0657534121862603E-2</v>
      </c>
    </row>
    <row r="6047" spans="2:5" x14ac:dyDescent="0.35">
      <c r="B6047" s="45" t="s">
        <v>1947</v>
      </c>
      <c r="C6047" s="146">
        <v>124.545539855957</v>
      </c>
      <c r="D6047" s="112">
        <f t="shared" si="97"/>
        <v>-0.16829296301987431</v>
      </c>
      <c r="E6047" s="112">
        <v>-1.0657812680868593E-2</v>
      </c>
    </row>
    <row r="6048" spans="2:5" x14ac:dyDescent="0.35">
      <c r="B6048" s="45" t="s">
        <v>3295</v>
      </c>
      <c r="C6048" s="146">
        <v>149.74688720703119</v>
      </c>
      <c r="D6048" s="112">
        <f t="shared" si="97"/>
        <v>0.9462976946520899</v>
      </c>
      <c r="E6048" s="112">
        <v>-1.0685686381959662E-2</v>
      </c>
    </row>
    <row r="6049" spans="2:5" x14ac:dyDescent="0.35">
      <c r="B6049" s="45" t="s">
        <v>825</v>
      </c>
      <c r="C6049" s="146">
        <v>76.939353942871094</v>
      </c>
      <c r="D6049" s="112">
        <f t="shared" si="97"/>
        <v>3.4735469026922774E-2</v>
      </c>
      <c r="E6049" s="112">
        <v>-1.068842762107953E-2</v>
      </c>
    </row>
    <row r="6050" spans="2:5" x14ac:dyDescent="0.35">
      <c r="B6050" s="45" t="s">
        <v>985</v>
      </c>
      <c r="C6050" s="146">
        <v>74.356544494628906</v>
      </c>
      <c r="D6050" s="112">
        <f t="shared" si="97"/>
        <v>-0.87384267625204337</v>
      </c>
      <c r="E6050" s="112">
        <v>-1.0700226179351435E-2</v>
      </c>
    </row>
    <row r="6051" spans="2:5" x14ac:dyDescent="0.35">
      <c r="B6051" s="45" t="s">
        <v>5163</v>
      </c>
      <c r="C6051" s="146">
        <v>589.3953857421875</v>
      </c>
      <c r="D6051" s="112">
        <f t="shared" si="97"/>
        <v>3.8559085606243464</v>
      </c>
      <c r="E6051" s="112">
        <v>-1.0701343320447847E-2</v>
      </c>
    </row>
    <row r="6052" spans="2:5" x14ac:dyDescent="0.35">
      <c r="B6052" s="45" t="s">
        <v>1898</v>
      </c>
      <c r="C6052" s="146">
        <v>121.376953125</v>
      </c>
      <c r="D6052" s="112">
        <f t="shared" si="97"/>
        <v>-0.93768741419501411</v>
      </c>
      <c r="E6052" s="112">
        <v>-1.0702601063314349E-2</v>
      </c>
    </row>
    <row r="6053" spans="2:5" x14ac:dyDescent="0.35">
      <c r="B6053" s="45" t="s">
        <v>6503</v>
      </c>
      <c r="C6053" s="146">
        <v>1947.872192382812</v>
      </c>
      <c r="D6053" s="112">
        <f t="shared" si="97"/>
        <v>0.33259673057609312</v>
      </c>
      <c r="E6053" s="112">
        <v>-1.0716177286304788E-2</v>
      </c>
    </row>
    <row r="6054" spans="2:5" x14ac:dyDescent="0.35">
      <c r="B6054" s="45" t="s">
        <v>6168</v>
      </c>
      <c r="C6054" s="146">
        <v>1461.711669921875</v>
      </c>
      <c r="D6054" s="112">
        <f t="shared" si="97"/>
        <v>1.3155763505845677</v>
      </c>
      <c r="E6054" s="112">
        <v>-1.0721149969531015E-2</v>
      </c>
    </row>
    <row r="6055" spans="2:5" x14ac:dyDescent="0.35">
      <c r="B6055" s="45" t="s">
        <v>5217</v>
      </c>
      <c r="C6055" s="146">
        <v>631.25177001953125</v>
      </c>
      <c r="D6055" s="112">
        <f t="shared" si="97"/>
        <v>1.0016601748951093</v>
      </c>
      <c r="E6055" s="112">
        <v>-1.0728113889147415E-2</v>
      </c>
    </row>
    <row r="6056" spans="2:5" x14ac:dyDescent="0.35">
      <c r="B6056" s="45" t="s">
        <v>4575</v>
      </c>
      <c r="C6056" s="146">
        <v>315.36410522460938</v>
      </c>
      <c r="D6056" s="112">
        <f t="shared" si="97"/>
        <v>1.6061888799197042</v>
      </c>
      <c r="E6056" s="112">
        <v>-1.073048373526138E-2</v>
      </c>
    </row>
    <row r="6057" spans="2:5" x14ac:dyDescent="0.35">
      <c r="B6057" s="45" t="s">
        <v>1974</v>
      </c>
      <c r="C6057" s="146">
        <v>121.0058517456055</v>
      </c>
      <c r="D6057" s="112">
        <f t="shared" si="97"/>
        <v>-0.29378630868442934</v>
      </c>
      <c r="E6057" s="112">
        <v>-1.0735318314678324E-2</v>
      </c>
    </row>
    <row r="6058" spans="2:5" x14ac:dyDescent="0.35">
      <c r="B6058" s="45" t="s">
        <v>4043</v>
      </c>
      <c r="C6058" s="146">
        <v>171.34452819824219</v>
      </c>
      <c r="D6058" s="112">
        <f t="shared" si="97"/>
        <v>0.33298548311966858</v>
      </c>
      <c r="E6058" s="112">
        <v>-1.0747990659697369E-2</v>
      </c>
    </row>
    <row r="6059" spans="2:5" x14ac:dyDescent="0.35">
      <c r="B6059" s="45" t="s">
        <v>2061</v>
      </c>
      <c r="C6059" s="146">
        <v>128.54193115234381</v>
      </c>
      <c r="D6059" s="112">
        <f t="shared" si="97"/>
        <v>-0.91688594614920027</v>
      </c>
      <c r="E6059" s="112">
        <v>-1.0765052290466327E-2</v>
      </c>
    </row>
    <row r="6060" spans="2:5" x14ac:dyDescent="0.35">
      <c r="B6060" s="45" t="s">
        <v>6370</v>
      </c>
      <c r="C6060" s="146">
        <v>1546.57275390625</v>
      </c>
      <c r="D6060" s="112">
        <f t="shared" si="97"/>
        <v>-0.29134555546220831</v>
      </c>
      <c r="E6060" s="112">
        <v>-1.0781018118691194E-2</v>
      </c>
    </row>
    <row r="6061" spans="2:5" x14ac:dyDescent="0.35">
      <c r="B6061" s="45" t="s">
        <v>6792</v>
      </c>
      <c r="C6061" s="146">
        <v>2182.407470703125</v>
      </c>
      <c r="D6061" s="112">
        <f t="shared" si="97"/>
        <v>1.9483627428345263</v>
      </c>
      <c r="E6061" s="112">
        <v>-1.0795756282244212E-2</v>
      </c>
    </row>
    <row r="6062" spans="2:5" x14ac:dyDescent="0.35">
      <c r="B6062" s="45" t="s">
        <v>5551</v>
      </c>
      <c r="C6062" s="146">
        <v>740.2099609375</v>
      </c>
      <c r="D6062" s="112">
        <f t="shared" si="97"/>
        <v>-0.69546563303704201</v>
      </c>
      <c r="E6062" s="112">
        <v>-1.0799750897328346E-2</v>
      </c>
    </row>
    <row r="6063" spans="2:5" x14ac:dyDescent="0.35">
      <c r="B6063" s="45" t="s">
        <v>7579</v>
      </c>
      <c r="C6063" s="146">
        <v>2430.628662109375</v>
      </c>
      <c r="D6063" s="112">
        <f t="shared" si="97"/>
        <v>18.811130130522965</v>
      </c>
      <c r="E6063" s="112">
        <v>-1.0816200793325834E-2</v>
      </c>
    </row>
    <row r="6064" spans="2:5" x14ac:dyDescent="0.35">
      <c r="B6064" s="45" t="s">
        <v>1897</v>
      </c>
      <c r="C6064" s="146">
        <v>122.690055847168</v>
      </c>
      <c r="D6064" s="112">
        <f t="shared" si="97"/>
        <v>-0.94395668849976677</v>
      </c>
      <c r="E6064" s="112">
        <v>-1.0817190066092403E-2</v>
      </c>
    </row>
    <row r="6065" spans="2:5" x14ac:dyDescent="0.35">
      <c r="B6065" s="45" t="s">
        <v>6951</v>
      </c>
      <c r="C6065" s="146">
        <v>2189.20068359375</v>
      </c>
      <c r="D6065" s="112">
        <f t="shared" si="97"/>
        <v>3.4846663348343493E-2</v>
      </c>
      <c r="E6065" s="112">
        <v>-1.0822309058583215E-2</v>
      </c>
    </row>
    <row r="6066" spans="2:5" x14ac:dyDescent="0.35">
      <c r="B6066" s="45" t="s">
        <v>7013</v>
      </c>
      <c r="C6066" s="146">
        <v>2115.483154296875</v>
      </c>
      <c r="D6066" s="112">
        <f t="shared" si="97"/>
        <v>18.007633953038329</v>
      </c>
      <c r="E6066" s="112">
        <v>-1.0829029621410339E-2</v>
      </c>
    </row>
    <row r="6067" spans="2:5" x14ac:dyDescent="0.35">
      <c r="B6067" s="45" t="s">
        <v>3000</v>
      </c>
      <c r="C6067" s="146">
        <v>111.296501159668</v>
      </c>
      <c r="D6067" s="112">
        <f t="shared" si="97"/>
        <v>-0.82295168304861299</v>
      </c>
      <c r="E6067" s="112">
        <v>-1.0835084403634015E-2</v>
      </c>
    </row>
    <row r="6068" spans="2:5" x14ac:dyDescent="0.35">
      <c r="B6068" s="45" t="s">
        <v>5222</v>
      </c>
      <c r="C6068" s="146">
        <v>628.6221923828125</v>
      </c>
      <c r="D6068" s="112">
        <f t="shared" si="97"/>
        <v>-9.7228209430409496E-2</v>
      </c>
      <c r="E6068" s="112">
        <v>-1.0837491601188914E-2</v>
      </c>
    </row>
    <row r="6069" spans="2:5" x14ac:dyDescent="0.35">
      <c r="B6069" s="45" t="s">
        <v>5711</v>
      </c>
      <c r="C6069" s="146">
        <v>696.3245849609375</v>
      </c>
      <c r="D6069" s="112">
        <f t="shared" si="97"/>
        <v>-0.70401914645219876</v>
      </c>
      <c r="E6069" s="112">
        <v>-1.0842119016986064E-2</v>
      </c>
    </row>
    <row r="6070" spans="2:5" x14ac:dyDescent="0.35">
      <c r="B6070" s="45" t="s">
        <v>7985</v>
      </c>
      <c r="C6070" s="146">
        <v>2352.60009765625</v>
      </c>
      <c r="D6070" s="112">
        <f t="shared" si="97"/>
        <v>9.2630209942608926E-2</v>
      </c>
      <c r="E6070" s="112">
        <v>-1.0847546984035806E-2</v>
      </c>
    </row>
    <row r="6071" spans="2:5" x14ac:dyDescent="0.35">
      <c r="B6071" s="45" t="s">
        <v>7767</v>
      </c>
      <c r="C6071" s="146">
        <v>2153.153076171875</v>
      </c>
      <c r="D6071" s="112">
        <f t="shared" si="97"/>
        <v>7.4874396646960353</v>
      </c>
      <c r="E6071" s="112">
        <v>-1.0848204101418141E-2</v>
      </c>
    </row>
    <row r="6072" spans="2:5" x14ac:dyDescent="0.35">
      <c r="B6072" s="45" t="s">
        <v>4393</v>
      </c>
      <c r="C6072" s="146">
        <v>253.68699645996091</v>
      </c>
      <c r="D6072" s="112">
        <f t="shared" si="97"/>
        <v>-0.68361638870749197</v>
      </c>
      <c r="E6072" s="112">
        <v>-1.0848836189576275E-2</v>
      </c>
    </row>
    <row r="6073" spans="2:5" x14ac:dyDescent="0.35">
      <c r="B6073" s="45" t="s">
        <v>5807</v>
      </c>
      <c r="C6073" s="146">
        <v>801.83355712890625</v>
      </c>
      <c r="D6073" s="112">
        <f t="shared" si="97"/>
        <v>1.4112006354866349</v>
      </c>
      <c r="E6073" s="112">
        <v>-1.0859713311941129E-2</v>
      </c>
    </row>
    <row r="6074" spans="2:5" x14ac:dyDescent="0.35">
      <c r="B6074" s="45" t="s">
        <v>4604</v>
      </c>
      <c r="C6074" s="146">
        <v>332.54534912109381</v>
      </c>
      <c r="D6074" s="112">
        <f t="shared" si="97"/>
        <v>3.484842298788887</v>
      </c>
      <c r="E6074" s="112">
        <v>-1.0868347684734433E-2</v>
      </c>
    </row>
    <row r="6075" spans="2:5" x14ac:dyDescent="0.35">
      <c r="B6075" s="45" t="s">
        <v>863</v>
      </c>
      <c r="C6075" s="146">
        <v>74.148727416992188</v>
      </c>
      <c r="D6075" s="112">
        <f t="shared" si="97"/>
        <v>-0.96502963802353381</v>
      </c>
      <c r="E6075" s="112">
        <v>-1.0872661593076816E-2</v>
      </c>
    </row>
    <row r="6076" spans="2:5" x14ac:dyDescent="0.35">
      <c r="B6076" s="45" t="s">
        <v>6547</v>
      </c>
      <c r="C6076" s="146">
        <v>2120.33056640625</v>
      </c>
      <c r="D6076" s="112">
        <f t="shared" si="97"/>
        <v>-1.3204952294556175E-2</v>
      </c>
      <c r="E6076" s="112">
        <v>-1.0875741298740702E-2</v>
      </c>
    </row>
    <row r="6077" spans="2:5" x14ac:dyDescent="0.35">
      <c r="B6077" s="45" t="s">
        <v>6824</v>
      </c>
      <c r="C6077" s="146">
        <v>2148.7041015625</v>
      </c>
      <c r="D6077" s="112">
        <f t="shared" si="97"/>
        <v>20.817212109343348</v>
      </c>
      <c r="E6077" s="112">
        <v>-1.0879314714322881E-2</v>
      </c>
    </row>
    <row r="6078" spans="2:5" x14ac:dyDescent="0.35">
      <c r="B6078" s="45" t="s">
        <v>2156</v>
      </c>
      <c r="C6078" s="146">
        <v>98.486648559570313</v>
      </c>
      <c r="D6078" s="112">
        <f t="shared" si="97"/>
        <v>-0.8739483557094585</v>
      </c>
      <c r="E6078" s="112">
        <v>-1.0882342980151663E-2</v>
      </c>
    </row>
    <row r="6079" spans="2:5" x14ac:dyDescent="0.35">
      <c r="B6079" s="45" t="s">
        <v>5668</v>
      </c>
      <c r="C6079" s="146">
        <v>781.31982421875</v>
      </c>
      <c r="D6079" s="112">
        <f t="shared" si="97"/>
        <v>-0.58516407077116606</v>
      </c>
      <c r="E6079" s="112">
        <v>-1.0887761710776357E-2</v>
      </c>
    </row>
    <row r="6080" spans="2:5" x14ac:dyDescent="0.35">
      <c r="B6080" s="45" t="s">
        <v>6589</v>
      </c>
      <c r="C6080" s="146">
        <v>1883.442993164062</v>
      </c>
      <c r="D6080" s="112">
        <f t="shared" si="97"/>
        <v>20.76002927820188</v>
      </c>
      <c r="E6080" s="112">
        <v>-1.0891044361341595E-2</v>
      </c>
    </row>
    <row r="6081" spans="2:5" x14ac:dyDescent="0.35">
      <c r="B6081" s="45" t="s">
        <v>2356</v>
      </c>
      <c r="C6081" s="146">
        <v>86.555168151855469</v>
      </c>
      <c r="D6081" s="112">
        <f t="shared" si="97"/>
        <v>-0.58956231302316064</v>
      </c>
      <c r="E6081" s="112">
        <v>-1.0895791631912758E-2</v>
      </c>
    </row>
    <row r="6082" spans="2:5" x14ac:dyDescent="0.35">
      <c r="B6082" s="45" t="s">
        <v>4313</v>
      </c>
      <c r="C6082" s="146">
        <v>210.8850402832031</v>
      </c>
      <c r="D6082" s="112">
        <f t="shared" si="97"/>
        <v>-0.5930348179596856</v>
      </c>
      <c r="E6082" s="112">
        <v>-1.0904442440092818E-2</v>
      </c>
    </row>
    <row r="6083" spans="2:5" x14ac:dyDescent="0.35">
      <c r="B6083" s="45" t="s">
        <v>5115</v>
      </c>
      <c r="C6083" s="146">
        <v>518.18939208984375</v>
      </c>
      <c r="D6083" s="112">
        <f t="shared" si="97"/>
        <v>2.7164091540379931</v>
      </c>
      <c r="E6083" s="112">
        <v>-1.0904611762688358E-2</v>
      </c>
    </row>
    <row r="6084" spans="2:5" x14ac:dyDescent="0.35">
      <c r="B6084" s="45" t="s">
        <v>1657</v>
      </c>
      <c r="C6084" s="146">
        <v>139.43281555175781</v>
      </c>
      <c r="D6084" s="112">
        <f t="shared" si="97"/>
        <v>1.9724085425604876</v>
      </c>
      <c r="E6084" s="112">
        <v>-1.0908735485299748E-2</v>
      </c>
    </row>
    <row r="6085" spans="2:5" x14ac:dyDescent="0.35">
      <c r="B6085" s="45" t="s">
        <v>579</v>
      </c>
      <c r="C6085" s="146">
        <v>46.909034729003913</v>
      </c>
      <c r="D6085" s="112">
        <f t="shared" si="97"/>
        <v>-0.98102923798496589</v>
      </c>
      <c r="E6085" s="112">
        <v>-1.0925891682466842E-2</v>
      </c>
    </row>
    <row r="6086" spans="2:5" x14ac:dyDescent="0.35">
      <c r="B6086" s="45" t="s">
        <v>7674</v>
      </c>
      <c r="C6086" s="146">
        <v>2472.70166015625</v>
      </c>
      <c r="D6086" s="112">
        <f t="shared" si="97"/>
        <v>20.718924366864666</v>
      </c>
      <c r="E6086" s="112">
        <v>-1.0928705069883615E-2</v>
      </c>
    </row>
    <row r="6087" spans="2:5" x14ac:dyDescent="0.35">
      <c r="B6087" s="45" t="s">
        <v>1758</v>
      </c>
      <c r="C6087" s="146">
        <v>113.85009765625</v>
      </c>
      <c r="D6087" s="112">
        <f t="shared" si="97"/>
        <v>0.40900813590932378</v>
      </c>
      <c r="E6087" s="112">
        <v>-1.0930786444228905E-2</v>
      </c>
    </row>
    <row r="6088" spans="2:5" x14ac:dyDescent="0.35">
      <c r="B6088" s="45" t="s">
        <v>2727</v>
      </c>
      <c r="C6088" s="146">
        <v>80.801589965820313</v>
      </c>
      <c r="D6088" s="112">
        <f t="shared" si="97"/>
        <v>-0.9452741761796396</v>
      </c>
      <c r="E6088" s="112">
        <v>-1.0933145882893718E-2</v>
      </c>
    </row>
    <row r="6089" spans="2:5" x14ac:dyDescent="0.35">
      <c r="B6089" s="45" t="s">
        <v>6202</v>
      </c>
      <c r="C6089" s="146">
        <v>1476.480102539062</v>
      </c>
      <c r="D6089" s="112">
        <f t="shared" ref="D6089:D6152" si="98">(C6089-C6090)/C6090</f>
        <v>16.455525099805989</v>
      </c>
      <c r="E6089" s="112">
        <v>-1.0940931741385496E-2</v>
      </c>
    </row>
    <row r="6090" spans="2:5" x14ac:dyDescent="0.35">
      <c r="B6090" s="45" t="s">
        <v>1064</v>
      </c>
      <c r="C6090" s="146">
        <v>84.585258483886719</v>
      </c>
      <c r="D6090" s="112">
        <f t="shared" si="98"/>
        <v>-0.60921510344022967</v>
      </c>
      <c r="E6090" s="112">
        <v>-1.0953347688366545E-2</v>
      </c>
    </row>
    <row r="6091" spans="2:5" x14ac:dyDescent="0.35">
      <c r="B6091" s="45" t="s">
        <v>4329</v>
      </c>
      <c r="C6091" s="146">
        <v>216.44966125488281</v>
      </c>
      <c r="D6091" s="112">
        <f t="shared" si="98"/>
        <v>-0.9117100171605127</v>
      </c>
      <c r="E6091" s="112">
        <v>-1.0971783446094211E-2</v>
      </c>
    </row>
    <row r="6092" spans="2:5" x14ac:dyDescent="0.35">
      <c r="B6092" s="45" t="s">
        <v>6923</v>
      </c>
      <c r="C6092" s="146">
        <v>2451.57666015625</v>
      </c>
      <c r="D6092" s="112">
        <f t="shared" si="98"/>
        <v>13.859677020016832</v>
      </c>
      <c r="E6092" s="112">
        <v>-1.0985993481267631E-2</v>
      </c>
    </row>
    <row r="6093" spans="2:5" x14ac:dyDescent="0.35">
      <c r="B6093" s="45" t="s">
        <v>3534</v>
      </c>
      <c r="C6093" s="146">
        <v>164.98182678222659</v>
      </c>
      <c r="D6093" s="112">
        <f t="shared" si="98"/>
        <v>-0.93253301687728962</v>
      </c>
      <c r="E6093" s="112">
        <v>-1.0989092408555305E-2</v>
      </c>
    </row>
    <row r="6094" spans="2:5" x14ac:dyDescent="0.35">
      <c r="B6094" s="45" t="s">
        <v>6920</v>
      </c>
      <c r="C6094" s="146">
        <v>2445.371337890625</v>
      </c>
      <c r="D6094" s="112">
        <f t="shared" si="98"/>
        <v>6.7103377307318482E-2</v>
      </c>
      <c r="E6094" s="112">
        <v>-1.0994814957000637E-2</v>
      </c>
    </row>
    <row r="6095" spans="2:5" x14ac:dyDescent="0.35">
      <c r="B6095" s="45" t="s">
        <v>7710</v>
      </c>
      <c r="C6095" s="146">
        <v>2291.597412109375</v>
      </c>
      <c r="D6095" s="112">
        <f t="shared" si="98"/>
        <v>21.898690738870258</v>
      </c>
      <c r="E6095" s="112">
        <v>-1.0996498906092543E-2</v>
      </c>
    </row>
    <row r="6096" spans="2:5" x14ac:dyDescent="0.35">
      <c r="B6096" s="45" t="s">
        <v>2399</v>
      </c>
      <c r="C6096" s="146">
        <v>100.0754776000977</v>
      </c>
      <c r="D6096" s="112">
        <f t="shared" si="98"/>
        <v>-0.25748451098877739</v>
      </c>
      <c r="E6096" s="112">
        <v>-1.1008736040125609E-2</v>
      </c>
    </row>
    <row r="6097" spans="2:5" x14ac:dyDescent="0.35">
      <c r="B6097" s="45" t="s">
        <v>1644</v>
      </c>
      <c r="C6097" s="146">
        <v>134.77897644042969</v>
      </c>
      <c r="D6097" s="112">
        <f t="shared" si="98"/>
        <v>-0.94515267332373065</v>
      </c>
      <c r="E6097" s="112">
        <v>-1.1009158903618775E-2</v>
      </c>
    </row>
    <row r="6098" spans="2:5" x14ac:dyDescent="0.35">
      <c r="B6098" s="45" t="s">
        <v>7129</v>
      </c>
      <c r="C6098" s="146">
        <v>2457.34814453125</v>
      </c>
      <c r="D6098" s="112">
        <f t="shared" si="98"/>
        <v>4.5284838595639147</v>
      </c>
      <c r="E6098" s="112">
        <v>-1.101091049152236E-2</v>
      </c>
    </row>
    <row r="6099" spans="2:5" x14ac:dyDescent="0.35">
      <c r="B6099" s="45" t="s">
        <v>5048</v>
      </c>
      <c r="C6099" s="146">
        <v>444.48861694335938</v>
      </c>
      <c r="D6099" s="112">
        <f t="shared" si="98"/>
        <v>-0.78877595539088319</v>
      </c>
      <c r="E6099" s="112">
        <v>-1.1014975464145548E-2</v>
      </c>
    </row>
    <row r="6100" spans="2:5" x14ac:dyDescent="0.35">
      <c r="B6100" s="45" t="s">
        <v>7006</v>
      </c>
      <c r="C6100" s="146">
        <v>2104.3466796875</v>
      </c>
      <c r="D6100" s="112">
        <f t="shared" si="98"/>
        <v>19.010200800695529</v>
      </c>
      <c r="E6100" s="112">
        <v>-1.101532034017459E-2</v>
      </c>
    </row>
    <row r="6101" spans="2:5" x14ac:dyDescent="0.35">
      <c r="B6101" s="45" t="s">
        <v>2170</v>
      </c>
      <c r="C6101" s="146">
        <v>105.1636962890625</v>
      </c>
      <c r="D6101" s="112">
        <f t="shared" si="98"/>
        <v>0.12922463384622443</v>
      </c>
      <c r="E6101" s="112">
        <v>-1.1016207649046048E-2</v>
      </c>
    </row>
    <row r="6102" spans="2:5" x14ac:dyDescent="0.35">
      <c r="B6102" s="45" t="s">
        <v>2890</v>
      </c>
      <c r="C6102" s="146">
        <v>93.129119873046875</v>
      </c>
      <c r="D6102" s="112">
        <f t="shared" si="98"/>
        <v>-0.95678462625351501</v>
      </c>
      <c r="E6102" s="112">
        <v>-1.1026903141786714E-2</v>
      </c>
    </row>
    <row r="6103" spans="2:5" x14ac:dyDescent="0.35">
      <c r="B6103" s="45" t="s">
        <v>7525</v>
      </c>
      <c r="C6103" s="146">
        <v>2154.999755859375</v>
      </c>
      <c r="D6103" s="112">
        <f t="shared" si="98"/>
        <v>18.377975101995705</v>
      </c>
      <c r="E6103" s="112">
        <v>-1.1027968001548854E-2</v>
      </c>
    </row>
    <row r="6104" spans="2:5" x14ac:dyDescent="0.35">
      <c r="B6104" s="45" t="s">
        <v>2119</v>
      </c>
      <c r="C6104" s="146">
        <v>111.20871734619141</v>
      </c>
      <c r="D6104" s="112">
        <f t="shared" si="98"/>
        <v>-0.17622744032821697</v>
      </c>
      <c r="E6104" s="112">
        <v>-1.1036892407107776E-2</v>
      </c>
    </row>
    <row r="6105" spans="2:5" x14ac:dyDescent="0.35">
      <c r="B6105" s="45" t="s">
        <v>1404</v>
      </c>
      <c r="C6105" s="146">
        <v>134.9992980957031</v>
      </c>
      <c r="D6105" s="112">
        <f t="shared" si="98"/>
        <v>0.21424259999818843</v>
      </c>
      <c r="E6105" s="112">
        <v>-1.1037157951110044E-2</v>
      </c>
    </row>
    <row r="6106" spans="2:5" x14ac:dyDescent="0.35">
      <c r="B6106" s="45" t="s">
        <v>2135</v>
      </c>
      <c r="C6106" s="146">
        <v>111.1798400878906</v>
      </c>
      <c r="D6106" s="112">
        <f t="shared" si="98"/>
        <v>0.16154670393589807</v>
      </c>
      <c r="E6106" s="112">
        <v>-1.1039861654093422E-2</v>
      </c>
    </row>
    <row r="6107" spans="2:5" x14ac:dyDescent="0.35">
      <c r="B6107" s="45" t="s">
        <v>2568</v>
      </c>
      <c r="C6107" s="146">
        <v>95.717063903808594</v>
      </c>
      <c r="D6107" s="112">
        <f t="shared" si="98"/>
        <v>9.1116056829962364E-2</v>
      </c>
      <c r="E6107" s="112">
        <v>-1.1045059003886507E-2</v>
      </c>
    </row>
    <row r="6108" spans="2:5" x14ac:dyDescent="0.35">
      <c r="B6108" s="45" t="s">
        <v>1047</v>
      </c>
      <c r="C6108" s="146">
        <v>87.7239990234375</v>
      </c>
      <c r="D6108" s="112">
        <f t="shared" si="98"/>
        <v>-0.90736012814772982</v>
      </c>
      <c r="E6108" s="112">
        <v>-1.1049633470747758E-2</v>
      </c>
    </row>
    <row r="6109" spans="2:5" x14ac:dyDescent="0.35">
      <c r="B6109" s="45" t="s">
        <v>5855</v>
      </c>
      <c r="C6109" s="146">
        <v>946.9356689453125</v>
      </c>
      <c r="D6109" s="112">
        <f t="shared" si="98"/>
        <v>12.034543915548396</v>
      </c>
      <c r="E6109" s="112">
        <v>-1.1050516848787292E-2</v>
      </c>
    </row>
    <row r="6110" spans="2:5" x14ac:dyDescent="0.35">
      <c r="B6110" s="45" t="s">
        <v>829</v>
      </c>
      <c r="C6110" s="146">
        <v>72.648162841796875</v>
      </c>
      <c r="D6110" s="112">
        <f t="shared" si="98"/>
        <v>-0.42167037627496229</v>
      </c>
      <c r="E6110" s="112">
        <v>-1.1058389797828702E-2</v>
      </c>
    </row>
    <row r="6111" spans="2:5" x14ac:dyDescent="0.35">
      <c r="B6111" s="45" t="s">
        <v>2532</v>
      </c>
      <c r="C6111" s="146">
        <v>125.6172256469727</v>
      </c>
      <c r="D6111" s="112">
        <f t="shared" si="98"/>
        <v>-0.93162824033012781</v>
      </c>
      <c r="E6111" s="112">
        <v>-1.1060452889585366E-2</v>
      </c>
    </row>
    <row r="6112" spans="2:5" x14ac:dyDescent="0.35">
      <c r="B6112" s="45" t="s">
        <v>6529</v>
      </c>
      <c r="C6112" s="146">
        <v>1837.267700195312</v>
      </c>
      <c r="D6112" s="112">
        <f t="shared" si="98"/>
        <v>-0.16235055248732574</v>
      </c>
      <c r="E6112" s="112">
        <v>-1.106541987298369E-2</v>
      </c>
    </row>
    <row r="6113" spans="2:5" x14ac:dyDescent="0.35">
      <c r="B6113" s="45" t="s">
        <v>7779</v>
      </c>
      <c r="C6113" s="146">
        <v>2193.361083984375</v>
      </c>
      <c r="D6113" s="112">
        <f t="shared" si="98"/>
        <v>14.718146077257062</v>
      </c>
      <c r="E6113" s="112">
        <v>-1.1067471696451668E-2</v>
      </c>
    </row>
    <row r="6114" spans="2:5" x14ac:dyDescent="0.35">
      <c r="B6114" s="45" t="s">
        <v>3430</v>
      </c>
      <c r="C6114" s="146">
        <v>139.5432434082031</v>
      </c>
      <c r="D6114" s="112">
        <f t="shared" si="98"/>
        <v>-0.80769125949767062</v>
      </c>
      <c r="E6114" s="112">
        <v>-1.1069940713546332E-2</v>
      </c>
    </row>
    <row r="6115" spans="2:5" x14ac:dyDescent="0.35">
      <c r="B6115" s="45" t="s">
        <v>5583</v>
      </c>
      <c r="C6115" s="146">
        <v>725.62091064453125</v>
      </c>
      <c r="D6115" s="112">
        <f t="shared" si="98"/>
        <v>6.7187154652135259</v>
      </c>
      <c r="E6115" s="112">
        <v>-1.1071834831668632E-2</v>
      </c>
    </row>
    <row r="6116" spans="2:5" x14ac:dyDescent="0.35">
      <c r="B6116" s="45" t="s">
        <v>2887</v>
      </c>
      <c r="C6116" s="146">
        <v>94.007987976074219</v>
      </c>
      <c r="D6116" s="112">
        <f t="shared" si="98"/>
        <v>-0.36709355876276811</v>
      </c>
      <c r="E6116" s="112">
        <v>-1.1073621626046666E-2</v>
      </c>
    </row>
    <row r="6117" spans="2:5" x14ac:dyDescent="0.35">
      <c r="B6117" s="45" t="s">
        <v>3450</v>
      </c>
      <c r="C6117" s="146">
        <v>148.5337829589844</v>
      </c>
      <c r="D6117" s="112">
        <f t="shared" si="98"/>
        <v>-5.2098176286791073E-2</v>
      </c>
      <c r="E6117" s="112">
        <v>-1.1092599177122143E-2</v>
      </c>
    </row>
    <row r="6118" spans="2:5" x14ac:dyDescent="0.35">
      <c r="B6118" s="45" t="s">
        <v>3578</v>
      </c>
      <c r="C6118" s="146">
        <v>156.69743347167969</v>
      </c>
      <c r="D6118" s="112">
        <f t="shared" si="98"/>
        <v>0.28347967153502523</v>
      </c>
      <c r="E6118" s="112">
        <v>-1.11237138825719E-2</v>
      </c>
    </row>
    <row r="6119" spans="2:5" x14ac:dyDescent="0.35">
      <c r="B6119" s="45" t="s">
        <v>1474</v>
      </c>
      <c r="C6119" s="146">
        <v>122.0879745483398</v>
      </c>
      <c r="D6119" s="112">
        <f t="shared" si="98"/>
        <v>6.9727091933084101E-2</v>
      </c>
      <c r="E6119" s="112">
        <v>-1.1130281422505771E-2</v>
      </c>
    </row>
    <row r="6120" spans="2:5" x14ac:dyDescent="0.35">
      <c r="B6120" s="45" t="s">
        <v>2980</v>
      </c>
      <c r="C6120" s="146">
        <v>114.13002014160161</v>
      </c>
      <c r="D6120" s="112">
        <f t="shared" si="98"/>
        <v>-0.23370873242922824</v>
      </c>
      <c r="E6120" s="112">
        <v>-1.1133045168167334E-2</v>
      </c>
    </row>
    <row r="6121" spans="2:5" x14ac:dyDescent="0.35">
      <c r="B6121" s="45" t="s">
        <v>1363</v>
      </c>
      <c r="C6121" s="146">
        <v>148.93817138671881</v>
      </c>
      <c r="D6121" s="112">
        <f t="shared" si="98"/>
        <v>9.0082946624330112E-2</v>
      </c>
      <c r="E6121" s="112">
        <v>-1.1143465777417635E-2</v>
      </c>
    </row>
    <row r="6122" spans="2:5" x14ac:dyDescent="0.35">
      <c r="B6122" s="45" t="s">
        <v>1422</v>
      </c>
      <c r="C6122" s="146">
        <v>136.630126953125</v>
      </c>
      <c r="D6122" s="112">
        <f t="shared" si="98"/>
        <v>9.6467073692052541E-2</v>
      </c>
      <c r="E6122" s="112">
        <v>-1.1143884535357473E-2</v>
      </c>
    </row>
    <row r="6123" spans="2:5" x14ac:dyDescent="0.35">
      <c r="B6123" s="45" t="s">
        <v>2534</v>
      </c>
      <c r="C6123" s="146">
        <v>124.6094207763672</v>
      </c>
      <c r="D6123" s="112">
        <f t="shared" si="98"/>
        <v>-4.6338580976058898E-2</v>
      </c>
      <c r="E6123" s="112">
        <v>-1.1148550101211427E-2</v>
      </c>
    </row>
    <row r="6124" spans="2:5" x14ac:dyDescent="0.35">
      <c r="B6124" s="45" t="s">
        <v>1425</v>
      </c>
      <c r="C6124" s="146">
        <v>130.6642150878906</v>
      </c>
      <c r="D6124" s="112">
        <f t="shared" si="98"/>
        <v>-0.80587310256549527</v>
      </c>
      <c r="E6124" s="112">
        <v>-1.1152010257992792E-2</v>
      </c>
    </row>
    <row r="6125" spans="2:5" x14ac:dyDescent="0.35">
      <c r="B6125" s="45" t="s">
        <v>5428</v>
      </c>
      <c r="C6125" s="146">
        <v>673.08660888671875</v>
      </c>
      <c r="D6125" s="112">
        <f t="shared" si="98"/>
        <v>-0.6947787248707995</v>
      </c>
      <c r="E6125" s="112">
        <v>-1.115452138846613E-2</v>
      </c>
    </row>
    <row r="6126" spans="2:5" x14ac:dyDescent="0.35">
      <c r="B6126" s="45" t="s">
        <v>7776</v>
      </c>
      <c r="C6126" s="146">
        <v>2205.241455078125</v>
      </c>
      <c r="D6126" s="112">
        <f t="shared" si="98"/>
        <v>2.0484010031101882</v>
      </c>
      <c r="E6126" s="112">
        <v>-1.1161162443284462E-2</v>
      </c>
    </row>
    <row r="6127" spans="2:5" x14ac:dyDescent="0.35">
      <c r="B6127" s="45" t="s">
        <v>5562</v>
      </c>
      <c r="C6127" s="146">
        <v>723.40924072265625</v>
      </c>
      <c r="D6127" s="112">
        <f t="shared" si="98"/>
        <v>6.9166160634707268</v>
      </c>
      <c r="E6127" s="112">
        <v>-1.1162730938705429E-2</v>
      </c>
    </row>
    <row r="6128" spans="2:5" x14ac:dyDescent="0.35">
      <c r="B6128" s="45" t="s">
        <v>1098</v>
      </c>
      <c r="C6128" s="146">
        <v>91.378593444824219</v>
      </c>
      <c r="D6128" s="112">
        <f t="shared" si="98"/>
        <v>-0.82316346939315466</v>
      </c>
      <c r="E6128" s="112">
        <v>-1.1165240154872526E-2</v>
      </c>
    </row>
    <row r="6129" spans="2:5" x14ac:dyDescent="0.35">
      <c r="B6129" s="45" t="s">
        <v>5131</v>
      </c>
      <c r="C6129" s="146">
        <v>516.740478515625</v>
      </c>
      <c r="D6129" s="112">
        <f t="shared" si="98"/>
        <v>4.9564216060637296</v>
      </c>
      <c r="E6129" s="112">
        <v>-1.1170050431486514E-2</v>
      </c>
    </row>
    <row r="6130" spans="2:5" x14ac:dyDescent="0.35">
      <c r="B6130" s="45" t="s">
        <v>1189</v>
      </c>
      <c r="C6130" s="146">
        <v>86.753509521484375</v>
      </c>
      <c r="D6130" s="112">
        <f t="shared" si="98"/>
        <v>-0.51674501369107351</v>
      </c>
      <c r="E6130" s="112">
        <v>-1.1177107291829627E-2</v>
      </c>
    </row>
    <row r="6131" spans="2:5" x14ac:dyDescent="0.35">
      <c r="B6131" s="45" t="s">
        <v>3774</v>
      </c>
      <c r="C6131" s="146">
        <v>179.51911926269531</v>
      </c>
      <c r="D6131" s="112">
        <f t="shared" si="98"/>
        <v>-0.91961331930567347</v>
      </c>
      <c r="E6131" s="112">
        <v>-1.1186609855183162E-2</v>
      </c>
    </row>
    <row r="6132" spans="2:5" x14ac:dyDescent="0.35">
      <c r="B6132" s="45" t="s">
        <v>7560</v>
      </c>
      <c r="C6132" s="146">
        <v>2233.19482421875</v>
      </c>
      <c r="D6132" s="112">
        <f t="shared" si="98"/>
        <v>18.047900268445165</v>
      </c>
      <c r="E6132" s="112">
        <v>-1.1193407470321477E-2</v>
      </c>
    </row>
    <row r="6133" spans="2:5" x14ac:dyDescent="0.35">
      <c r="B6133" s="45" t="s">
        <v>2077</v>
      </c>
      <c r="C6133" s="146">
        <v>117.2409973144531</v>
      </c>
      <c r="D6133" s="112">
        <f t="shared" si="98"/>
        <v>-0.66144260104940167</v>
      </c>
      <c r="E6133" s="112">
        <v>-1.1197772709762143E-2</v>
      </c>
    </row>
    <row r="6134" spans="2:5" x14ac:dyDescent="0.35">
      <c r="B6134" s="45" t="s">
        <v>4644</v>
      </c>
      <c r="C6134" s="146">
        <v>346.2957763671875</v>
      </c>
      <c r="D6134" s="112">
        <f t="shared" si="98"/>
        <v>1.5127448379586481</v>
      </c>
      <c r="E6134" s="112">
        <v>-1.1200892021156223E-2</v>
      </c>
    </row>
    <row r="6135" spans="2:5" x14ac:dyDescent="0.35">
      <c r="B6135" s="45" t="s">
        <v>1540</v>
      </c>
      <c r="C6135" s="146">
        <v>137.81573486328119</v>
      </c>
      <c r="D6135" s="112">
        <f t="shared" si="98"/>
        <v>0.53039415745727803</v>
      </c>
      <c r="E6135" s="112">
        <v>-1.1203141065951933E-2</v>
      </c>
    </row>
    <row r="6136" spans="2:5" x14ac:dyDescent="0.35">
      <c r="B6136" s="45" t="s">
        <v>2789</v>
      </c>
      <c r="C6136" s="146">
        <v>90.052444458007813</v>
      </c>
      <c r="D6136" s="112">
        <f t="shared" si="98"/>
        <v>-0.87623513691802168</v>
      </c>
      <c r="E6136" s="112">
        <v>-1.1208536173452428E-2</v>
      </c>
    </row>
    <row r="6137" spans="2:5" x14ac:dyDescent="0.35">
      <c r="B6137" s="45" t="s">
        <v>5691</v>
      </c>
      <c r="C6137" s="146">
        <v>727.609130859375</v>
      </c>
      <c r="D6137" s="112">
        <f t="shared" si="98"/>
        <v>5.8114457551231107</v>
      </c>
      <c r="E6137" s="112">
        <v>-1.1220160407444231E-2</v>
      </c>
    </row>
    <row r="6138" spans="2:5" x14ac:dyDescent="0.35">
      <c r="B6138" s="45" t="s">
        <v>2143</v>
      </c>
      <c r="C6138" s="146">
        <v>106.8215408325195</v>
      </c>
      <c r="D6138" s="112">
        <f t="shared" si="98"/>
        <v>-0.75856326818394737</v>
      </c>
      <c r="E6138" s="112">
        <v>-1.122060502115838E-2</v>
      </c>
    </row>
    <row r="6139" spans="2:5" x14ac:dyDescent="0.35">
      <c r="B6139" s="45" t="s">
        <v>4715</v>
      </c>
      <c r="C6139" s="146">
        <v>442.44113159179688</v>
      </c>
      <c r="D6139" s="112">
        <f t="shared" si="98"/>
        <v>9.2819684757294176</v>
      </c>
      <c r="E6139" s="112">
        <v>-1.1221187522595998E-2</v>
      </c>
    </row>
    <row r="6140" spans="2:5" x14ac:dyDescent="0.35">
      <c r="B6140" s="45" t="s">
        <v>668</v>
      </c>
      <c r="C6140" s="146">
        <v>43.030780792236328</v>
      </c>
      <c r="D6140" s="112">
        <f t="shared" si="98"/>
        <v>-0.76136114675332156</v>
      </c>
      <c r="E6140" s="112">
        <v>-1.1224446594338707E-2</v>
      </c>
    </row>
    <row r="6141" spans="2:5" x14ac:dyDescent="0.35">
      <c r="B6141" s="45" t="s">
        <v>4052</v>
      </c>
      <c r="C6141" s="146">
        <v>180.31758117675781</v>
      </c>
      <c r="D6141" s="112">
        <f t="shared" si="98"/>
        <v>0.75352649741061883</v>
      </c>
      <c r="E6141" s="112">
        <v>-1.1229136297391185E-2</v>
      </c>
    </row>
    <row r="6142" spans="2:5" x14ac:dyDescent="0.35">
      <c r="B6142" s="45" t="s">
        <v>2922</v>
      </c>
      <c r="C6142" s="146">
        <v>102.83139801025391</v>
      </c>
      <c r="D6142" s="112">
        <f t="shared" si="98"/>
        <v>0.19564551496664059</v>
      </c>
      <c r="E6142" s="112">
        <v>-1.1232350531088949E-2</v>
      </c>
    </row>
    <row r="6143" spans="2:5" x14ac:dyDescent="0.35">
      <c r="B6143" s="45" t="s">
        <v>2614</v>
      </c>
      <c r="C6143" s="146">
        <v>86.004920959472656</v>
      </c>
      <c r="D6143" s="112">
        <f t="shared" si="98"/>
        <v>0.14654286848770914</v>
      </c>
      <c r="E6143" s="112">
        <v>-1.1235831865032835E-2</v>
      </c>
    </row>
    <row r="6144" spans="2:5" x14ac:dyDescent="0.35">
      <c r="B6144" s="45" t="s">
        <v>907</v>
      </c>
      <c r="C6144" s="146">
        <v>75.01239013671875</v>
      </c>
      <c r="D6144" s="112">
        <f t="shared" si="98"/>
        <v>-0.89475787605642199</v>
      </c>
      <c r="E6144" s="112">
        <v>-1.1241568622403006E-2</v>
      </c>
    </row>
    <row r="6145" spans="2:5" x14ac:dyDescent="0.35">
      <c r="B6145" s="45" t="s">
        <v>5729</v>
      </c>
      <c r="C6145" s="146">
        <v>712.7601318359375</v>
      </c>
      <c r="D6145" s="112">
        <f t="shared" si="98"/>
        <v>-0.64115689581498214</v>
      </c>
      <c r="E6145" s="112">
        <v>-1.1249686619682833E-2</v>
      </c>
    </row>
    <row r="6146" spans="2:5" x14ac:dyDescent="0.35">
      <c r="B6146" s="45" t="s">
        <v>6633</v>
      </c>
      <c r="C6146" s="146">
        <v>1986.272338867188</v>
      </c>
      <c r="D6146" s="112">
        <f t="shared" si="98"/>
        <v>13.810527083480057</v>
      </c>
      <c r="E6146" s="112">
        <v>-1.1256749720312615E-2</v>
      </c>
    </row>
    <row r="6147" spans="2:5" x14ac:dyDescent="0.35">
      <c r="B6147" s="45" t="s">
        <v>1647</v>
      </c>
      <c r="C6147" s="146">
        <v>134.11219787597659</v>
      </c>
      <c r="D6147" s="112">
        <f t="shared" si="98"/>
        <v>-0.56786760898376742</v>
      </c>
      <c r="E6147" s="112">
        <v>-1.1265874802839106E-2</v>
      </c>
    </row>
    <row r="6148" spans="2:5" x14ac:dyDescent="0.35">
      <c r="B6148" s="45" t="s">
        <v>4577</v>
      </c>
      <c r="C6148" s="146">
        <v>310.34979248046881</v>
      </c>
      <c r="D6148" s="112">
        <f t="shared" si="98"/>
        <v>1.7242355439410917</v>
      </c>
      <c r="E6148" s="112">
        <v>-1.1269411274350107E-2</v>
      </c>
    </row>
    <row r="6149" spans="2:5" x14ac:dyDescent="0.35">
      <c r="B6149" s="45" t="s">
        <v>2113</v>
      </c>
      <c r="C6149" s="146">
        <v>113.9217910766602</v>
      </c>
      <c r="D6149" s="112">
        <f t="shared" si="98"/>
        <v>-0.27231433655022746</v>
      </c>
      <c r="E6149" s="112">
        <v>-1.1272793945729914E-2</v>
      </c>
    </row>
    <row r="6150" spans="2:5" x14ac:dyDescent="0.35">
      <c r="B6150" s="45" t="s">
        <v>3226</v>
      </c>
      <c r="C6150" s="146">
        <v>156.55357360839841</v>
      </c>
      <c r="D6150" s="112">
        <f t="shared" si="98"/>
        <v>-0.92760808717102827</v>
      </c>
      <c r="E6150" s="112">
        <v>-1.1278955560678205E-2</v>
      </c>
    </row>
    <row r="6151" spans="2:5" x14ac:dyDescent="0.35">
      <c r="B6151" s="45" t="s">
        <v>6871</v>
      </c>
      <c r="C6151" s="146">
        <v>2162.583740234375</v>
      </c>
      <c r="D6151" s="112">
        <f t="shared" si="98"/>
        <v>29.803536752495464</v>
      </c>
      <c r="E6151" s="112">
        <v>-1.1285680672464006E-2</v>
      </c>
    </row>
    <row r="6152" spans="2:5" x14ac:dyDescent="0.35">
      <c r="B6152" s="45" t="s">
        <v>975</v>
      </c>
      <c r="C6152" s="146">
        <v>70.205696105957031</v>
      </c>
      <c r="D6152" s="112">
        <f t="shared" si="98"/>
        <v>-0.27900837257508609</v>
      </c>
      <c r="E6152" s="112">
        <v>-1.1288097422816657E-2</v>
      </c>
    </row>
    <row r="6153" spans="2:5" x14ac:dyDescent="0.35">
      <c r="B6153" s="45" t="s">
        <v>2157</v>
      </c>
      <c r="C6153" s="146">
        <v>97.373802185058594</v>
      </c>
      <c r="D6153" s="112">
        <f t="shared" ref="D6153:D6216" si="99">(C6153-C6154)/C6154</f>
        <v>-0.59441171965519068</v>
      </c>
      <c r="E6153" s="112">
        <v>-1.1299464351643626E-2</v>
      </c>
    </row>
    <row r="6154" spans="2:5" x14ac:dyDescent="0.35">
      <c r="B6154" s="45" t="s">
        <v>4372</v>
      </c>
      <c r="C6154" s="146">
        <v>240.0804138183594</v>
      </c>
      <c r="D6154" s="112">
        <f t="shared" si="99"/>
        <v>0.36583763071737285</v>
      </c>
      <c r="E6154" s="112">
        <v>-1.1301105402352291E-2</v>
      </c>
    </row>
    <row r="6155" spans="2:5" x14ac:dyDescent="0.35">
      <c r="B6155" s="45" t="s">
        <v>4060</v>
      </c>
      <c r="C6155" s="146">
        <v>175.77522277832031</v>
      </c>
      <c r="D6155" s="112">
        <f t="shared" si="99"/>
        <v>-0.76962634832202637</v>
      </c>
      <c r="E6155" s="112">
        <v>-1.1308715964401273E-2</v>
      </c>
    </row>
    <row r="6156" spans="2:5" x14ac:dyDescent="0.35">
      <c r="B6156" s="45" t="s">
        <v>5678</v>
      </c>
      <c r="C6156" s="146">
        <v>763.00054931640625</v>
      </c>
      <c r="D6156" s="112">
        <f t="shared" si="99"/>
        <v>2.0249200789368329</v>
      </c>
      <c r="E6156" s="112">
        <v>-1.1311744272611883E-2</v>
      </c>
    </row>
    <row r="6157" spans="2:5" x14ac:dyDescent="0.35">
      <c r="B6157" s="45" t="s">
        <v>4408</v>
      </c>
      <c r="C6157" s="146">
        <v>252.2382507324219</v>
      </c>
      <c r="D6157" s="112">
        <f t="shared" si="99"/>
        <v>-0.51279437875874001</v>
      </c>
      <c r="E6157" s="112">
        <v>-1.1322430261201491E-2</v>
      </c>
    </row>
    <row r="6158" spans="2:5" x14ac:dyDescent="0.35">
      <c r="B6158" s="45" t="s">
        <v>5113</v>
      </c>
      <c r="C6158" s="146">
        <v>517.72442626953125</v>
      </c>
      <c r="D6158" s="112">
        <f t="shared" si="99"/>
        <v>1.7480491084687513</v>
      </c>
      <c r="E6158" s="112">
        <v>-1.1329318693020349E-2</v>
      </c>
    </row>
    <row r="6159" spans="2:5" x14ac:dyDescent="0.35">
      <c r="B6159" s="45" t="s">
        <v>4129</v>
      </c>
      <c r="C6159" s="146">
        <v>188.39707946777341</v>
      </c>
      <c r="D6159" s="112">
        <f t="shared" si="99"/>
        <v>-0.91183626371027504</v>
      </c>
      <c r="E6159" s="112">
        <v>-1.1332276131474122E-2</v>
      </c>
    </row>
    <row r="6160" spans="2:5" x14ac:dyDescent="0.35">
      <c r="B6160" s="45" t="s">
        <v>8014</v>
      </c>
      <c r="C6160" s="146">
        <v>2136.89990234375</v>
      </c>
      <c r="D6160" s="112">
        <f t="shared" si="99"/>
        <v>3.5577085500821171</v>
      </c>
      <c r="E6160" s="112">
        <v>-1.1335246186248558E-2</v>
      </c>
    </row>
    <row r="6161" spans="2:5" x14ac:dyDescent="0.35">
      <c r="B6161" s="45" t="s">
        <v>4877</v>
      </c>
      <c r="C6161" s="146">
        <v>468.85400390625</v>
      </c>
      <c r="D6161" s="112">
        <f t="shared" si="99"/>
        <v>3.8813785500994049</v>
      </c>
      <c r="E6161" s="112">
        <v>-1.1343538989823666E-2</v>
      </c>
    </row>
    <row r="6162" spans="2:5" x14ac:dyDescent="0.35">
      <c r="B6162" s="45" t="s">
        <v>2895</v>
      </c>
      <c r="C6162" s="146">
        <v>96.049507141113281</v>
      </c>
      <c r="D6162" s="112">
        <f t="shared" si="99"/>
        <v>-0.7126466199654502</v>
      </c>
      <c r="E6162" s="112">
        <v>-1.135604663071936E-2</v>
      </c>
    </row>
    <row r="6163" spans="2:5" x14ac:dyDescent="0.35">
      <c r="B6163" s="45" t="s">
        <v>4597</v>
      </c>
      <c r="C6163" s="146">
        <v>334.25570678710938</v>
      </c>
      <c r="D6163" s="112">
        <f t="shared" si="99"/>
        <v>-0.54503258534555854</v>
      </c>
      <c r="E6163" s="112">
        <v>-1.1381992152354655E-2</v>
      </c>
    </row>
    <row r="6164" spans="2:5" x14ac:dyDescent="0.35">
      <c r="B6164" s="45" t="s">
        <v>5553</v>
      </c>
      <c r="C6164" s="146">
        <v>734.6805419921875</v>
      </c>
      <c r="D6164" s="112">
        <f t="shared" si="99"/>
        <v>5.3778911892407235</v>
      </c>
      <c r="E6164" s="112">
        <v>-1.1389587868671339E-2</v>
      </c>
    </row>
    <row r="6165" spans="2:5" x14ac:dyDescent="0.35">
      <c r="B6165" s="45" t="s">
        <v>2104</v>
      </c>
      <c r="C6165" s="146">
        <v>115.191764831543</v>
      </c>
      <c r="D6165" s="112">
        <f t="shared" si="99"/>
        <v>-0.94220931387246998</v>
      </c>
      <c r="E6165" s="112">
        <v>-1.1394449451285479E-2</v>
      </c>
    </row>
    <row r="6166" spans="2:5" x14ac:dyDescent="0.35">
      <c r="B6166" s="45" t="s">
        <v>7065</v>
      </c>
      <c r="C6166" s="146">
        <v>1993.25830078125</v>
      </c>
      <c r="D6166" s="112">
        <f t="shared" si="99"/>
        <v>-0.14803870334365435</v>
      </c>
      <c r="E6166" s="112">
        <v>-1.1416605478459491E-2</v>
      </c>
    </row>
    <row r="6167" spans="2:5" x14ac:dyDescent="0.35">
      <c r="B6167" s="45" t="s">
        <v>7689</v>
      </c>
      <c r="C6167" s="146">
        <v>2339.611328125</v>
      </c>
      <c r="D6167" s="112">
        <f t="shared" si="99"/>
        <v>53.800293178384464</v>
      </c>
      <c r="E6167" s="112">
        <v>-1.1429827600951408E-2</v>
      </c>
    </row>
    <row r="6168" spans="2:5" x14ac:dyDescent="0.35">
      <c r="B6168" s="45" t="s">
        <v>521</v>
      </c>
      <c r="C6168" s="146">
        <v>42.693408966064453</v>
      </c>
      <c r="D6168" s="112">
        <f t="shared" si="99"/>
        <v>-0.75132463080049239</v>
      </c>
      <c r="E6168" s="112">
        <v>-1.1436324201427324E-2</v>
      </c>
    </row>
    <row r="6169" spans="2:5" x14ac:dyDescent="0.35">
      <c r="B6169" s="45" t="s">
        <v>3217</v>
      </c>
      <c r="C6169" s="146">
        <v>171.68330383300781</v>
      </c>
      <c r="D6169" s="112">
        <f t="shared" si="99"/>
        <v>-0.42498470399131294</v>
      </c>
      <c r="E6169" s="112">
        <v>-1.1447122470451536E-2</v>
      </c>
    </row>
    <row r="6170" spans="2:5" x14ac:dyDescent="0.35">
      <c r="B6170" s="45" t="s">
        <v>4545</v>
      </c>
      <c r="C6170" s="146">
        <v>298.57171630859381</v>
      </c>
      <c r="D6170" s="112">
        <f t="shared" si="99"/>
        <v>1.4194053480971607</v>
      </c>
      <c r="E6170" s="112">
        <v>-1.1454224327470066E-2</v>
      </c>
    </row>
    <row r="6171" spans="2:5" x14ac:dyDescent="0.35">
      <c r="B6171" s="45" t="s">
        <v>1578</v>
      </c>
      <c r="C6171" s="146">
        <v>123.4070663452148</v>
      </c>
      <c r="D6171" s="112">
        <f t="shared" si="99"/>
        <v>0.11712319287393091</v>
      </c>
      <c r="E6171" s="112">
        <v>-1.1461820800625874E-2</v>
      </c>
    </row>
    <row r="6172" spans="2:5" x14ac:dyDescent="0.35">
      <c r="B6172" s="45" t="s">
        <v>2482</v>
      </c>
      <c r="C6172" s="146">
        <v>110.4686279296875</v>
      </c>
      <c r="D6172" s="112">
        <f t="shared" si="99"/>
        <v>0.27048176517221817</v>
      </c>
      <c r="E6172" s="112">
        <v>-1.1479172021681538E-2</v>
      </c>
    </row>
    <row r="6173" spans="2:5" x14ac:dyDescent="0.35">
      <c r="B6173" s="45" t="s">
        <v>1127</v>
      </c>
      <c r="C6173" s="146">
        <v>86.950187683105469</v>
      </c>
      <c r="D6173" s="112">
        <f t="shared" si="99"/>
        <v>-0.30930360645595867</v>
      </c>
      <c r="E6173" s="112">
        <v>-1.1482920253344509E-2</v>
      </c>
    </row>
    <row r="6174" spans="2:5" x14ac:dyDescent="0.35">
      <c r="B6174" s="45" t="s">
        <v>1479</v>
      </c>
      <c r="C6174" s="146">
        <v>125.88771057128911</v>
      </c>
      <c r="D6174" s="112">
        <f t="shared" si="99"/>
        <v>1.2624339674822556</v>
      </c>
      <c r="E6174" s="112">
        <v>-1.1483736470572787E-2</v>
      </c>
    </row>
    <row r="6175" spans="2:5" x14ac:dyDescent="0.35">
      <c r="B6175" s="45" t="s">
        <v>741</v>
      </c>
      <c r="C6175" s="146">
        <v>55.642601013183587</v>
      </c>
      <c r="D6175" s="112">
        <f t="shared" si="99"/>
        <v>-0.39757387006283235</v>
      </c>
      <c r="E6175" s="112">
        <v>-1.1506511921863716E-2</v>
      </c>
    </row>
    <row r="6176" spans="2:5" x14ac:dyDescent="0.35">
      <c r="B6176" s="45" t="s">
        <v>1107</v>
      </c>
      <c r="C6176" s="146">
        <v>92.364189147949219</v>
      </c>
      <c r="D6176" s="112">
        <f t="shared" si="99"/>
        <v>-0.53613961438735291</v>
      </c>
      <c r="E6176" s="112">
        <v>-1.1506955662347452E-2</v>
      </c>
    </row>
    <row r="6177" spans="2:5" x14ac:dyDescent="0.35">
      <c r="B6177" s="45" t="s">
        <v>3897</v>
      </c>
      <c r="C6177" s="146">
        <v>199.12066650390619</v>
      </c>
      <c r="D6177" s="112">
        <f t="shared" si="99"/>
        <v>1.3475422764855072</v>
      </c>
      <c r="E6177" s="112">
        <v>-1.1519545777955888E-2</v>
      </c>
    </row>
    <row r="6178" spans="2:5" x14ac:dyDescent="0.35">
      <c r="B6178" s="45" t="s">
        <v>2752</v>
      </c>
      <c r="C6178" s="146">
        <v>84.820907592773438</v>
      </c>
      <c r="D6178" s="112">
        <f t="shared" si="99"/>
        <v>-0.28462650207962314</v>
      </c>
      <c r="E6178" s="112">
        <v>-1.1524226962971076E-2</v>
      </c>
    </row>
    <row r="6179" spans="2:5" x14ac:dyDescent="0.35">
      <c r="B6179" s="45" t="s">
        <v>2076</v>
      </c>
      <c r="C6179" s="146">
        <v>118.56870269775391</v>
      </c>
      <c r="D6179" s="112">
        <f t="shared" si="99"/>
        <v>-0.93440983306061354</v>
      </c>
      <c r="E6179" s="112">
        <v>-1.1550099585724307E-2</v>
      </c>
    </row>
    <row r="6180" spans="2:5" x14ac:dyDescent="0.35">
      <c r="B6180" s="45" t="s">
        <v>6416</v>
      </c>
      <c r="C6180" s="146">
        <v>1807.720703125</v>
      </c>
      <c r="D6180" s="112">
        <f t="shared" si="99"/>
        <v>12.345091625100817</v>
      </c>
      <c r="E6180" s="112">
        <v>-1.1551265699936216E-2</v>
      </c>
    </row>
    <row r="6181" spans="2:5" x14ac:dyDescent="0.35">
      <c r="B6181" s="45" t="s">
        <v>3308</v>
      </c>
      <c r="C6181" s="146">
        <v>135.4595947265625</v>
      </c>
      <c r="D6181" s="112">
        <f t="shared" si="99"/>
        <v>-0.9438043125974841</v>
      </c>
      <c r="E6181" s="112">
        <v>-1.1556382164617698E-2</v>
      </c>
    </row>
    <row r="6182" spans="2:5" x14ac:dyDescent="0.35">
      <c r="B6182" s="45" t="s">
        <v>7388</v>
      </c>
      <c r="C6182" s="146">
        <v>2410.498046875</v>
      </c>
      <c r="D6182" s="112">
        <f t="shared" si="99"/>
        <v>11.969024212576722</v>
      </c>
      <c r="E6182" s="112">
        <v>-1.1562537885814621E-2</v>
      </c>
    </row>
    <row r="6183" spans="2:5" x14ac:dyDescent="0.35">
      <c r="B6183" s="45" t="s">
        <v>3803</v>
      </c>
      <c r="C6183" s="146">
        <v>185.86579895019531</v>
      </c>
      <c r="D6183" s="112">
        <f t="shared" si="99"/>
        <v>1.3532295638433898</v>
      </c>
      <c r="E6183" s="112">
        <v>-1.1571868300151897E-2</v>
      </c>
    </row>
    <row r="6184" spans="2:5" x14ac:dyDescent="0.35">
      <c r="B6184" s="45" t="s">
        <v>2709</v>
      </c>
      <c r="C6184" s="146">
        <v>78.983283996582031</v>
      </c>
      <c r="D6184" s="112">
        <f t="shared" si="99"/>
        <v>-0.95703265544035432</v>
      </c>
      <c r="E6184" s="112">
        <v>-1.1576846879102518E-2</v>
      </c>
    </row>
    <row r="6185" spans="2:5" x14ac:dyDescent="0.35">
      <c r="B6185" s="45" t="s">
        <v>6501</v>
      </c>
      <c r="C6185" s="146">
        <v>1838.216552734375</v>
      </c>
      <c r="D6185" s="112">
        <f t="shared" si="99"/>
        <v>2.2335132357603609</v>
      </c>
      <c r="E6185" s="112">
        <v>-1.1588410067145723E-2</v>
      </c>
    </row>
    <row r="6186" spans="2:5" x14ac:dyDescent="0.35">
      <c r="B6186" s="45" t="s">
        <v>5150</v>
      </c>
      <c r="C6186" s="146">
        <v>568.48895263671875</v>
      </c>
      <c r="D6186" s="112">
        <f t="shared" si="99"/>
        <v>-0.5621129047393294</v>
      </c>
      <c r="E6186" s="112">
        <v>-1.1588583478911799E-2</v>
      </c>
    </row>
    <row r="6187" spans="2:5" x14ac:dyDescent="0.35">
      <c r="B6187" s="45" t="s">
        <v>6069</v>
      </c>
      <c r="C6187" s="146">
        <v>1298.254638671875</v>
      </c>
      <c r="D6187" s="112">
        <f t="shared" si="99"/>
        <v>0.36887458086244113</v>
      </c>
      <c r="E6187" s="112">
        <v>-1.1600975081156083E-2</v>
      </c>
    </row>
    <row r="6188" spans="2:5" x14ac:dyDescent="0.35">
      <c r="B6188" s="45" t="s">
        <v>5849</v>
      </c>
      <c r="C6188" s="146">
        <v>948.41021728515625</v>
      </c>
      <c r="D6188" s="112">
        <f t="shared" si="99"/>
        <v>1.0501137350304286</v>
      </c>
      <c r="E6188" s="112">
        <v>-1.1614587805754594E-2</v>
      </c>
    </row>
    <row r="6189" spans="2:5" x14ac:dyDescent="0.35">
      <c r="B6189" s="45" t="s">
        <v>4988</v>
      </c>
      <c r="C6189" s="146">
        <v>462.61346435546881</v>
      </c>
      <c r="D6189" s="112">
        <f t="shared" si="99"/>
        <v>5.2868164530181936</v>
      </c>
      <c r="E6189" s="112">
        <v>-1.1625960049625534E-2</v>
      </c>
    </row>
    <row r="6190" spans="2:5" x14ac:dyDescent="0.35">
      <c r="B6190" s="45" t="s">
        <v>816</v>
      </c>
      <c r="C6190" s="146">
        <v>73.584693908691406</v>
      </c>
      <c r="D6190" s="112">
        <f t="shared" si="99"/>
        <v>-0.21146908658819533</v>
      </c>
      <c r="E6190" s="112">
        <v>-1.1635773750722452E-2</v>
      </c>
    </row>
    <row r="6191" spans="2:5" x14ac:dyDescent="0.35">
      <c r="B6191" s="45" t="s">
        <v>2369</v>
      </c>
      <c r="C6191" s="146">
        <v>93.318717956542969</v>
      </c>
      <c r="D6191" s="112">
        <f t="shared" si="99"/>
        <v>-0.96711509914118732</v>
      </c>
      <c r="E6191" s="112">
        <v>-1.1675691818555784E-2</v>
      </c>
    </row>
    <row r="6192" spans="2:5" x14ac:dyDescent="0.35">
      <c r="B6192" s="45" t="s">
        <v>7655</v>
      </c>
      <c r="C6192" s="146">
        <v>2837.737548828125</v>
      </c>
      <c r="D6192" s="112">
        <f t="shared" si="99"/>
        <v>22.132368006392404</v>
      </c>
      <c r="E6192" s="112">
        <v>-1.1679039909692658E-2</v>
      </c>
    </row>
    <row r="6193" spans="2:5" x14ac:dyDescent="0.35">
      <c r="B6193" s="45" t="s">
        <v>1332</v>
      </c>
      <c r="C6193" s="146">
        <v>122.67388916015619</v>
      </c>
      <c r="D6193" s="112">
        <f t="shared" si="99"/>
        <v>-0.94187313831937802</v>
      </c>
      <c r="E6193" s="112">
        <v>-1.1685133030348337E-2</v>
      </c>
    </row>
    <row r="6194" spans="2:5" x14ac:dyDescent="0.35">
      <c r="B6194" s="45" t="s">
        <v>7070</v>
      </c>
      <c r="C6194" s="146">
        <v>2110.450927734375</v>
      </c>
      <c r="D6194" s="112">
        <f t="shared" si="99"/>
        <v>13.139174927862973</v>
      </c>
      <c r="E6194" s="112">
        <v>-1.1717637105717453E-2</v>
      </c>
    </row>
    <row r="6195" spans="2:5" x14ac:dyDescent="0.35">
      <c r="B6195" s="45" t="s">
        <v>3454</v>
      </c>
      <c r="C6195" s="146">
        <v>149.2626647949219</v>
      </c>
      <c r="D6195" s="112">
        <f t="shared" si="99"/>
        <v>-0.92331807671542732</v>
      </c>
      <c r="E6195" s="112">
        <v>-1.1721543702482481E-2</v>
      </c>
    </row>
    <row r="6196" spans="2:5" x14ac:dyDescent="0.35">
      <c r="B6196" s="45" t="s">
        <v>6543</v>
      </c>
      <c r="C6196" s="146">
        <v>1946.516967773438</v>
      </c>
      <c r="D6196" s="112">
        <f t="shared" si="99"/>
        <v>-9.0144827145475129E-2</v>
      </c>
      <c r="E6196" s="112">
        <v>-1.1722031394851781E-2</v>
      </c>
    </row>
    <row r="6197" spans="2:5" x14ac:dyDescent="0.35">
      <c r="B6197" s="45" t="s">
        <v>6827</v>
      </c>
      <c r="C6197" s="146">
        <v>2139.3701171875</v>
      </c>
      <c r="D6197" s="112">
        <f t="shared" si="99"/>
        <v>18.144350941680404</v>
      </c>
      <c r="E6197" s="112">
        <v>-1.1724609273674214E-2</v>
      </c>
    </row>
    <row r="6198" spans="2:5" x14ac:dyDescent="0.35">
      <c r="B6198" s="45" t="s">
        <v>1864</v>
      </c>
      <c r="C6198" s="146">
        <v>111.7494201660156</v>
      </c>
      <c r="D6198" s="112">
        <f t="shared" si="99"/>
        <v>0.1616076783120704</v>
      </c>
      <c r="E6198" s="112">
        <v>-1.1732722888809631E-2</v>
      </c>
    </row>
    <row r="6199" spans="2:5" x14ac:dyDescent="0.35">
      <c r="B6199" s="45" t="s">
        <v>2307</v>
      </c>
      <c r="C6199" s="146">
        <v>96.202377319335938</v>
      </c>
      <c r="D6199" s="112">
        <f t="shared" si="99"/>
        <v>-0.95277506674854584</v>
      </c>
      <c r="E6199" s="112">
        <v>-1.1733154805146397E-2</v>
      </c>
    </row>
    <row r="6200" spans="2:5" x14ac:dyDescent="0.35">
      <c r="B6200" s="45" t="s">
        <v>6760</v>
      </c>
      <c r="C6200" s="146">
        <v>2037.10986328125</v>
      </c>
      <c r="D6200" s="112">
        <f t="shared" si="99"/>
        <v>4.9370473193729021</v>
      </c>
      <c r="E6200" s="112">
        <v>-1.1755417578242328E-2</v>
      </c>
    </row>
    <row r="6201" spans="2:5" x14ac:dyDescent="0.35">
      <c r="B6201" s="45" t="s">
        <v>4638</v>
      </c>
      <c r="C6201" s="146">
        <v>343.11834716796881</v>
      </c>
      <c r="D6201" s="112">
        <f t="shared" si="99"/>
        <v>3.0420759347364106</v>
      </c>
      <c r="E6201" s="112">
        <v>-1.1755599827934244E-2</v>
      </c>
    </row>
    <row r="6202" spans="2:5" x14ac:dyDescent="0.35">
      <c r="B6202" s="45" t="s">
        <v>1050</v>
      </c>
      <c r="C6202" s="146">
        <v>84.886665344238281</v>
      </c>
      <c r="D6202" s="112">
        <f t="shared" si="99"/>
        <v>-0.96440390912167806</v>
      </c>
      <c r="E6202" s="112">
        <v>-1.1758690116720901E-2</v>
      </c>
    </row>
    <row r="6203" spans="2:5" x14ac:dyDescent="0.35">
      <c r="B6203" s="45" t="s">
        <v>7583</v>
      </c>
      <c r="C6203" s="146">
        <v>2384.71875</v>
      </c>
      <c r="D6203" s="112">
        <f t="shared" si="99"/>
        <v>2.3590354344281419</v>
      </c>
      <c r="E6203" s="112">
        <v>-1.1764563050316215E-2</v>
      </c>
    </row>
    <row r="6204" spans="2:5" x14ac:dyDescent="0.35">
      <c r="B6204" s="45" t="s">
        <v>5706</v>
      </c>
      <c r="C6204" s="146">
        <v>709.9415283203125</v>
      </c>
      <c r="D6204" s="112">
        <f t="shared" si="99"/>
        <v>-0.54833835849122248</v>
      </c>
      <c r="E6204" s="112">
        <v>-1.1770884982007146E-2</v>
      </c>
    </row>
    <row r="6205" spans="2:5" x14ac:dyDescent="0.35">
      <c r="B6205" s="45" t="s">
        <v>6153</v>
      </c>
      <c r="C6205" s="146">
        <v>1571.84375</v>
      </c>
      <c r="D6205" s="112">
        <f t="shared" si="99"/>
        <v>-0.25876153933918355</v>
      </c>
      <c r="E6205" s="112">
        <v>-1.1772503309493903E-2</v>
      </c>
    </row>
    <row r="6206" spans="2:5" x14ac:dyDescent="0.35">
      <c r="B6206" s="45" t="s">
        <v>6722</v>
      </c>
      <c r="C6206" s="146">
        <v>2120.564208984375</v>
      </c>
      <c r="D6206" s="112">
        <f t="shared" si="99"/>
        <v>4.8089175951906427E-2</v>
      </c>
      <c r="E6206" s="112">
        <v>-1.1784972240470183E-2</v>
      </c>
    </row>
    <row r="6207" spans="2:5" x14ac:dyDescent="0.35">
      <c r="B6207" s="45" t="s">
        <v>7088</v>
      </c>
      <c r="C6207" s="146">
        <v>2023.266967773438</v>
      </c>
      <c r="D6207" s="112">
        <f t="shared" si="99"/>
        <v>0.29398880764604479</v>
      </c>
      <c r="E6207" s="112">
        <v>-1.1789175448737458E-2</v>
      </c>
    </row>
    <row r="6208" spans="2:5" x14ac:dyDescent="0.35">
      <c r="B6208" s="45" t="s">
        <v>6269</v>
      </c>
      <c r="C6208" s="146">
        <v>1563.589233398438</v>
      </c>
      <c r="D6208" s="112">
        <f t="shared" si="99"/>
        <v>1.1161729602222688</v>
      </c>
      <c r="E6208" s="112">
        <v>-1.1789242363597416E-2</v>
      </c>
    </row>
    <row r="6209" spans="2:5" x14ac:dyDescent="0.35">
      <c r="B6209" s="45" t="s">
        <v>5614</v>
      </c>
      <c r="C6209" s="146">
        <v>738.87591552734375</v>
      </c>
      <c r="D6209" s="112">
        <f t="shared" si="99"/>
        <v>-0.63168533004323724</v>
      </c>
      <c r="E6209" s="112">
        <v>-1.1790279584554541E-2</v>
      </c>
    </row>
    <row r="6210" spans="2:5" x14ac:dyDescent="0.35">
      <c r="B6210" s="45" t="s">
        <v>6622</v>
      </c>
      <c r="C6210" s="146">
        <v>2006.099609375</v>
      </c>
      <c r="D6210" s="112">
        <f t="shared" si="99"/>
        <v>3.8114083944074366</v>
      </c>
      <c r="E6210" s="112">
        <v>-1.1792310016641758E-2</v>
      </c>
    </row>
    <row r="6211" spans="2:5" x14ac:dyDescent="0.35">
      <c r="B6211" s="45" t="s">
        <v>4764</v>
      </c>
      <c r="C6211" s="146">
        <v>416.94644165039063</v>
      </c>
      <c r="D6211" s="112">
        <f t="shared" si="99"/>
        <v>-0.81891548108503587</v>
      </c>
      <c r="E6211" s="112">
        <v>-1.1798313565684577E-2</v>
      </c>
    </row>
    <row r="6212" spans="2:5" x14ac:dyDescent="0.35">
      <c r="B6212" s="45" t="s">
        <v>7728</v>
      </c>
      <c r="C6212" s="146">
        <v>2302.496337890625</v>
      </c>
      <c r="D6212" s="112">
        <f t="shared" si="99"/>
        <v>52.662967188349064</v>
      </c>
      <c r="E6212" s="112">
        <v>-1.1799487302270047E-2</v>
      </c>
    </row>
    <row r="6213" spans="2:5" x14ac:dyDescent="0.35">
      <c r="B6213" s="45" t="s">
        <v>651</v>
      </c>
      <c r="C6213" s="146">
        <v>42.9066162109375</v>
      </c>
      <c r="D6213" s="112">
        <f t="shared" si="99"/>
        <v>-0.98235230737313872</v>
      </c>
      <c r="E6213" s="112">
        <v>-1.1809911919855991E-2</v>
      </c>
    </row>
    <row r="6214" spans="2:5" x14ac:dyDescent="0.35">
      <c r="B6214" s="45" t="s">
        <v>7856</v>
      </c>
      <c r="C6214" s="146">
        <v>2431.28759765625</v>
      </c>
      <c r="D6214" s="112">
        <f t="shared" si="99"/>
        <v>27.48167874683152</v>
      </c>
      <c r="E6214" s="112">
        <v>-1.1815971432174882E-2</v>
      </c>
    </row>
    <row r="6215" spans="2:5" x14ac:dyDescent="0.35">
      <c r="B6215" s="45" t="s">
        <v>2834</v>
      </c>
      <c r="C6215" s="146">
        <v>85.363212585449219</v>
      </c>
      <c r="D6215" s="112">
        <f t="shared" si="99"/>
        <v>0.17830598243144932</v>
      </c>
      <c r="E6215" s="112">
        <v>-1.1816888177936297E-2</v>
      </c>
    </row>
    <row r="6216" spans="2:5" x14ac:dyDescent="0.35">
      <c r="B6216" s="45" t="s">
        <v>937</v>
      </c>
      <c r="C6216" s="146">
        <v>72.445709228515625</v>
      </c>
      <c r="D6216" s="112">
        <f t="shared" si="99"/>
        <v>-0.53231389665853501</v>
      </c>
      <c r="E6216" s="112">
        <v>-1.1817782672642769E-2</v>
      </c>
    </row>
    <row r="6217" spans="2:5" x14ac:dyDescent="0.35">
      <c r="B6217" s="45" t="s">
        <v>3191</v>
      </c>
      <c r="C6217" s="146">
        <v>154.90242004394531</v>
      </c>
      <c r="D6217" s="112">
        <f t="shared" ref="D6217:D6280" si="100">(C6217-C6218)/C6218</f>
        <v>0.47214454262912986</v>
      </c>
      <c r="E6217" s="112">
        <v>-1.1822962863170224E-2</v>
      </c>
    </row>
    <row r="6218" spans="2:5" x14ac:dyDescent="0.35">
      <c r="B6218" s="45" t="s">
        <v>2261</v>
      </c>
      <c r="C6218" s="146">
        <v>105.2222900390625</v>
      </c>
      <c r="D6218" s="112">
        <f t="shared" si="100"/>
        <v>-0.93512642234879284</v>
      </c>
      <c r="E6218" s="112">
        <v>-1.1826176450379009E-2</v>
      </c>
    </row>
    <row r="6219" spans="2:5" x14ac:dyDescent="0.35">
      <c r="B6219" s="45" t="s">
        <v>6264</v>
      </c>
      <c r="C6219" s="146">
        <v>1621.959106445312</v>
      </c>
      <c r="D6219" s="112">
        <f t="shared" si="100"/>
        <v>13.626583268253569</v>
      </c>
      <c r="E6219" s="112">
        <v>-1.1826837106988957E-2</v>
      </c>
    </row>
    <row r="6220" spans="2:5" x14ac:dyDescent="0.35">
      <c r="B6220" s="45" t="s">
        <v>2129</v>
      </c>
      <c r="C6220" s="146">
        <v>110.8911819458008</v>
      </c>
      <c r="D6220" s="112">
        <f t="shared" si="100"/>
        <v>-0.95411813441708515</v>
      </c>
      <c r="E6220" s="112">
        <v>-1.1831255296166401E-2</v>
      </c>
    </row>
    <row r="6221" spans="2:5" x14ac:dyDescent="0.35">
      <c r="B6221" s="45" t="s">
        <v>7684</v>
      </c>
      <c r="C6221" s="146">
        <v>2416.884765625</v>
      </c>
      <c r="D6221" s="112">
        <f t="shared" si="100"/>
        <v>0.54608176574758172</v>
      </c>
      <c r="E6221" s="112">
        <v>-1.1862469497383964E-2</v>
      </c>
    </row>
    <row r="6222" spans="2:5" x14ac:dyDescent="0.35">
      <c r="B6222" s="45" t="s">
        <v>6248</v>
      </c>
      <c r="C6222" s="146">
        <v>1563.232177734375</v>
      </c>
      <c r="D6222" s="112">
        <f t="shared" si="100"/>
        <v>1.4736191356084736</v>
      </c>
      <c r="E6222" s="112">
        <v>-1.1875474685266061E-2</v>
      </c>
    </row>
    <row r="6223" spans="2:5" x14ac:dyDescent="0.35">
      <c r="B6223" s="45" t="s">
        <v>5245</v>
      </c>
      <c r="C6223" s="146">
        <v>631.9615478515625</v>
      </c>
      <c r="D6223" s="112">
        <f t="shared" si="100"/>
        <v>0.29886782488213631</v>
      </c>
      <c r="E6223" s="112">
        <v>-1.1878199639567558E-2</v>
      </c>
    </row>
    <row r="6224" spans="2:5" x14ac:dyDescent="0.35">
      <c r="B6224" s="45" t="s">
        <v>5069</v>
      </c>
      <c r="C6224" s="146">
        <v>486.54800415039063</v>
      </c>
      <c r="D6224" s="112">
        <f t="shared" si="100"/>
        <v>-0.74896245025369856</v>
      </c>
      <c r="E6224" s="112">
        <v>-1.1882237561205742E-2</v>
      </c>
    </row>
    <row r="6225" spans="2:5" x14ac:dyDescent="0.35">
      <c r="B6225" s="45" t="s">
        <v>6596</v>
      </c>
      <c r="C6225" s="146">
        <v>1938.148315429688</v>
      </c>
      <c r="D6225" s="112">
        <f t="shared" si="100"/>
        <v>1.5966567615563647</v>
      </c>
      <c r="E6225" s="112">
        <v>-1.1897327208797492E-2</v>
      </c>
    </row>
    <row r="6226" spans="2:5" x14ac:dyDescent="0.35">
      <c r="B6226" s="45" t="s">
        <v>5680</v>
      </c>
      <c r="C6226" s="146">
        <v>746.40142822265625</v>
      </c>
      <c r="D6226" s="112">
        <f t="shared" si="100"/>
        <v>8.0753029064211326</v>
      </c>
      <c r="E6226" s="112">
        <v>-1.1897988202284141E-2</v>
      </c>
    </row>
    <row r="6227" spans="2:5" x14ac:dyDescent="0.35">
      <c r="B6227" s="45" t="s">
        <v>855</v>
      </c>
      <c r="C6227" s="146">
        <v>82.245346069335938</v>
      </c>
      <c r="D6227" s="112">
        <f t="shared" si="100"/>
        <v>-0.96279753655124467</v>
      </c>
      <c r="E6227" s="112">
        <v>-1.189957547673509E-2</v>
      </c>
    </row>
    <row r="6228" spans="2:5" x14ac:dyDescent="0.35">
      <c r="B6228" s="45" t="s">
        <v>7523</v>
      </c>
      <c r="C6228" s="146">
        <v>2210.75</v>
      </c>
      <c r="D6228" s="112">
        <f t="shared" si="100"/>
        <v>37.263235361792297</v>
      </c>
      <c r="E6228" s="112">
        <v>-1.1921885451345355E-2</v>
      </c>
    </row>
    <row r="6229" spans="2:5" x14ac:dyDescent="0.35">
      <c r="B6229" s="45" t="s">
        <v>785</v>
      </c>
      <c r="C6229" s="146">
        <v>57.777393341064453</v>
      </c>
      <c r="D6229" s="112">
        <f t="shared" si="100"/>
        <v>-0.77593639551089233</v>
      </c>
      <c r="E6229" s="112">
        <v>-1.1953563765343556E-2</v>
      </c>
    </row>
    <row r="6230" spans="2:5" x14ac:dyDescent="0.35">
      <c r="B6230" s="45" t="s">
        <v>4451</v>
      </c>
      <c r="C6230" s="146">
        <v>257.861572265625</v>
      </c>
      <c r="D6230" s="112">
        <f t="shared" si="100"/>
        <v>0.53209678622804113</v>
      </c>
      <c r="E6230" s="112">
        <v>-1.1953808743971324E-2</v>
      </c>
    </row>
    <row r="6231" spans="2:5" x14ac:dyDescent="0.35">
      <c r="B6231" s="45" t="s">
        <v>3591</v>
      </c>
      <c r="C6231" s="146">
        <v>168.30632019042969</v>
      </c>
      <c r="D6231" s="112">
        <f t="shared" si="100"/>
        <v>0.82502053745676385</v>
      </c>
      <c r="E6231" s="112">
        <v>-1.1954500609033964E-2</v>
      </c>
    </row>
    <row r="6232" spans="2:5" x14ac:dyDescent="0.35">
      <c r="B6232" s="45" t="s">
        <v>2785</v>
      </c>
      <c r="C6232" s="146">
        <v>92.221603393554688</v>
      </c>
      <c r="D6232" s="112">
        <f t="shared" si="100"/>
        <v>-0.13969804769183586</v>
      </c>
      <c r="E6232" s="112">
        <v>-1.1961574653212586E-2</v>
      </c>
    </row>
    <row r="6233" spans="2:5" x14ac:dyDescent="0.35">
      <c r="B6233" s="45" t="s">
        <v>2140</v>
      </c>
      <c r="C6233" s="146">
        <v>107.1967849731445</v>
      </c>
      <c r="D6233" s="112">
        <f t="shared" si="100"/>
        <v>-0.90889743129151146</v>
      </c>
      <c r="E6233" s="112">
        <v>-1.1970902763655726E-2</v>
      </c>
    </row>
    <row r="6234" spans="2:5" x14ac:dyDescent="0.35">
      <c r="B6234" s="45" t="s">
        <v>6023</v>
      </c>
      <c r="C6234" s="146">
        <v>1176.660400390625</v>
      </c>
      <c r="D6234" s="112">
        <f t="shared" si="100"/>
        <v>9.828751901981569</v>
      </c>
      <c r="E6234" s="112">
        <v>-1.1981333101272848E-2</v>
      </c>
    </row>
    <row r="6235" spans="2:5" x14ac:dyDescent="0.35">
      <c r="B6235" s="45" t="s">
        <v>2944</v>
      </c>
      <c r="C6235" s="146">
        <v>108.660758972168</v>
      </c>
      <c r="D6235" s="112">
        <f t="shared" si="100"/>
        <v>-0.90900532602894435</v>
      </c>
      <c r="E6235" s="112">
        <v>-1.1983042805054434E-2</v>
      </c>
    </row>
    <row r="6236" spans="2:5" x14ac:dyDescent="0.35">
      <c r="B6236" s="45" t="s">
        <v>6014</v>
      </c>
      <c r="C6236" s="146">
        <v>1194.144165039062</v>
      </c>
      <c r="D6236" s="112">
        <f t="shared" si="100"/>
        <v>7.9581196282799747</v>
      </c>
      <c r="E6236" s="112">
        <v>-1.1987933085974935E-2</v>
      </c>
    </row>
    <row r="6237" spans="2:5" x14ac:dyDescent="0.35">
      <c r="B6237" s="45" t="s">
        <v>3342</v>
      </c>
      <c r="C6237" s="146">
        <v>133.30299377441409</v>
      </c>
      <c r="D6237" s="112">
        <f t="shared" si="100"/>
        <v>-0.64024547732324011</v>
      </c>
      <c r="E6237" s="112">
        <v>-1.198826484110682E-2</v>
      </c>
    </row>
    <row r="6238" spans="2:5" x14ac:dyDescent="0.35">
      <c r="B6238" s="45" t="s">
        <v>4783</v>
      </c>
      <c r="C6238" s="146">
        <v>370.53875732421881</v>
      </c>
      <c r="D6238" s="112">
        <f t="shared" si="100"/>
        <v>5.3685937810715147</v>
      </c>
      <c r="E6238" s="112">
        <v>-1.1988790758934453E-2</v>
      </c>
    </row>
    <row r="6239" spans="2:5" x14ac:dyDescent="0.35">
      <c r="B6239" s="45" t="s">
        <v>783</v>
      </c>
      <c r="C6239" s="146">
        <v>58.182193756103523</v>
      </c>
      <c r="D6239" s="112">
        <f t="shared" si="100"/>
        <v>-0.92255361939007396</v>
      </c>
      <c r="E6239" s="112">
        <v>-1.2007978501162569E-2</v>
      </c>
    </row>
    <row r="6240" spans="2:5" x14ac:dyDescent="0.35">
      <c r="B6240" s="45" t="s">
        <v>5273</v>
      </c>
      <c r="C6240" s="146">
        <v>751.25775146484375</v>
      </c>
      <c r="D6240" s="112">
        <f t="shared" si="100"/>
        <v>-0.69311366361730242</v>
      </c>
      <c r="E6240" s="112">
        <v>-1.2021550802448088E-2</v>
      </c>
    </row>
    <row r="6241" spans="2:5" x14ac:dyDescent="0.35">
      <c r="B6241" s="45" t="s">
        <v>7946</v>
      </c>
      <c r="C6241" s="146">
        <v>2448</v>
      </c>
      <c r="D6241" s="112">
        <f t="shared" si="100"/>
        <v>33.112699481586553</v>
      </c>
      <c r="E6241" s="112">
        <v>-1.2026817435175582E-2</v>
      </c>
    </row>
    <row r="6242" spans="2:5" x14ac:dyDescent="0.35">
      <c r="B6242" s="45" t="s">
        <v>2679</v>
      </c>
      <c r="C6242" s="146">
        <v>71.762130737304688</v>
      </c>
      <c r="D6242" s="112">
        <f t="shared" si="100"/>
        <v>3.4860222445296352E-2</v>
      </c>
      <c r="E6242" s="112">
        <v>-1.2027294330388953E-2</v>
      </c>
    </row>
    <row r="6243" spans="2:5" x14ac:dyDescent="0.35">
      <c r="B6243" s="45" t="s">
        <v>924</v>
      </c>
      <c r="C6243" s="146">
        <v>69.344757080078125</v>
      </c>
      <c r="D6243" s="112">
        <f t="shared" si="100"/>
        <v>-0.66889854867198861</v>
      </c>
      <c r="E6243" s="112">
        <v>-1.2035052207763212E-2</v>
      </c>
    </row>
    <row r="6244" spans="2:5" x14ac:dyDescent="0.35">
      <c r="B6244" s="45" t="s">
        <v>4316</v>
      </c>
      <c r="C6244" s="146">
        <v>209.43658447265619</v>
      </c>
      <c r="D6244" s="112">
        <f t="shared" si="100"/>
        <v>-0.8952674783573501</v>
      </c>
      <c r="E6244" s="112">
        <v>-1.2046428859086612E-2</v>
      </c>
    </row>
    <row r="6245" spans="2:5" x14ac:dyDescent="0.35">
      <c r="B6245" s="45" t="s">
        <v>6775</v>
      </c>
      <c r="C6245" s="146">
        <v>1999.728271484375</v>
      </c>
      <c r="D6245" s="112">
        <f t="shared" si="100"/>
        <v>-0.17095169398535426</v>
      </c>
      <c r="E6245" s="112">
        <v>-1.206203144366131E-2</v>
      </c>
    </row>
    <row r="6246" spans="2:5" x14ac:dyDescent="0.35">
      <c r="B6246" s="45" t="s">
        <v>7257</v>
      </c>
      <c r="C6246" s="146">
        <v>2412.076904296875</v>
      </c>
      <c r="D6246" s="112">
        <f t="shared" si="100"/>
        <v>4.1534042527111161</v>
      </c>
      <c r="E6246" s="112">
        <v>-1.207563802724048E-2</v>
      </c>
    </row>
    <row r="6247" spans="2:5" x14ac:dyDescent="0.35">
      <c r="B6247" s="45" t="s">
        <v>4987</v>
      </c>
      <c r="C6247" s="146">
        <v>468.0550537109375</v>
      </c>
      <c r="D6247" s="112">
        <f t="shared" si="100"/>
        <v>4.1357293965909037</v>
      </c>
      <c r="E6247" s="112">
        <v>-1.2089851401507729E-2</v>
      </c>
    </row>
    <row r="6248" spans="2:5" x14ac:dyDescent="0.35">
      <c r="B6248" s="45" t="s">
        <v>2760</v>
      </c>
      <c r="C6248" s="146">
        <v>91.137016296386719</v>
      </c>
      <c r="D6248" s="112">
        <f t="shared" si="100"/>
        <v>-0.4283133721377646</v>
      </c>
      <c r="E6248" s="112">
        <v>-1.2102773966213292E-2</v>
      </c>
    </row>
    <row r="6249" spans="2:5" x14ac:dyDescent="0.35">
      <c r="B6249" s="45" t="s">
        <v>3257</v>
      </c>
      <c r="C6249" s="146">
        <v>159.41778564453119</v>
      </c>
      <c r="D6249" s="112">
        <f t="shared" si="100"/>
        <v>-0.79304842977071555</v>
      </c>
      <c r="E6249" s="112">
        <v>-1.2110800587460824E-2</v>
      </c>
    </row>
    <row r="6250" spans="2:5" x14ac:dyDescent="0.35">
      <c r="B6250" s="45" t="s">
        <v>5385</v>
      </c>
      <c r="C6250" s="146">
        <v>770.314453125</v>
      </c>
      <c r="D6250" s="112">
        <f t="shared" si="100"/>
        <v>2.4796590186533409</v>
      </c>
      <c r="E6250" s="112">
        <v>-1.2117281344383741E-2</v>
      </c>
    </row>
    <row r="6251" spans="2:5" x14ac:dyDescent="0.35">
      <c r="B6251" s="45" t="s">
        <v>4217</v>
      </c>
      <c r="C6251" s="146">
        <v>221.37641906738281</v>
      </c>
      <c r="D6251" s="112">
        <f t="shared" si="100"/>
        <v>1.9019180937274665</v>
      </c>
      <c r="E6251" s="112">
        <v>-1.2121090794672679E-2</v>
      </c>
    </row>
    <row r="6252" spans="2:5" x14ac:dyDescent="0.35">
      <c r="B6252" s="45" t="s">
        <v>2660</v>
      </c>
      <c r="C6252" s="146">
        <v>76.286239624023438</v>
      </c>
      <c r="D6252" s="112">
        <f t="shared" si="100"/>
        <v>-0.49861131391546293</v>
      </c>
      <c r="E6252" s="112">
        <v>-1.2121310320284838E-2</v>
      </c>
    </row>
    <row r="6253" spans="2:5" x14ac:dyDescent="0.35">
      <c r="B6253" s="45" t="s">
        <v>3529</v>
      </c>
      <c r="C6253" s="146">
        <v>152.14990234375</v>
      </c>
      <c r="D6253" s="112">
        <f t="shared" si="100"/>
        <v>-0.59864395514799218</v>
      </c>
      <c r="E6253" s="112">
        <v>-1.2130784810111534E-2</v>
      </c>
    </row>
    <row r="6254" spans="2:5" x14ac:dyDescent="0.35">
      <c r="B6254" s="45" t="s">
        <v>4826</v>
      </c>
      <c r="C6254" s="146">
        <v>379.089599609375</v>
      </c>
      <c r="D6254" s="112">
        <f t="shared" si="100"/>
        <v>3.4673996824954703</v>
      </c>
      <c r="E6254" s="112">
        <v>-1.2135410047837828E-2</v>
      </c>
    </row>
    <row r="6255" spans="2:5" x14ac:dyDescent="0.35">
      <c r="B6255" s="45" t="s">
        <v>2332</v>
      </c>
      <c r="C6255" s="146">
        <v>84.856880187988281</v>
      </c>
      <c r="D6255" s="112">
        <f t="shared" si="100"/>
        <v>-0.77366343049657882</v>
      </c>
      <c r="E6255" s="112">
        <v>-1.2139752907951412E-2</v>
      </c>
    </row>
    <row r="6256" spans="2:5" x14ac:dyDescent="0.35">
      <c r="B6256" s="45" t="s">
        <v>4819</v>
      </c>
      <c r="C6256" s="146">
        <v>374.91458129882813</v>
      </c>
      <c r="D6256" s="112">
        <f t="shared" si="100"/>
        <v>1.1221627118532806</v>
      </c>
      <c r="E6256" s="112">
        <v>-1.2164292120552915E-2</v>
      </c>
    </row>
    <row r="6257" spans="2:5" x14ac:dyDescent="0.35">
      <c r="B6257" s="45" t="s">
        <v>3607</v>
      </c>
      <c r="C6257" s="146">
        <v>176.66627502441409</v>
      </c>
      <c r="D6257" s="112">
        <f t="shared" si="100"/>
        <v>-0.9177356180159123</v>
      </c>
      <c r="E6257" s="112">
        <v>-1.218523752003059E-2</v>
      </c>
    </row>
    <row r="6258" spans="2:5" x14ac:dyDescent="0.35">
      <c r="B6258" s="45" t="s">
        <v>6963</v>
      </c>
      <c r="C6258" s="146">
        <v>2147.542724609375</v>
      </c>
      <c r="D6258" s="112">
        <f t="shared" si="100"/>
        <v>0.52133703760297245</v>
      </c>
      <c r="E6258" s="112">
        <v>-1.2195706718643826E-2</v>
      </c>
    </row>
    <row r="6259" spans="2:5" x14ac:dyDescent="0.35">
      <c r="B6259" s="45" t="s">
        <v>6163</v>
      </c>
      <c r="C6259" s="146">
        <v>1411.615356445312</v>
      </c>
      <c r="D6259" s="112">
        <f t="shared" si="100"/>
        <v>0.94301632835966787</v>
      </c>
      <c r="E6259" s="112">
        <v>-1.2202728531979318E-2</v>
      </c>
    </row>
    <row r="6260" spans="2:5" x14ac:dyDescent="0.35">
      <c r="B6260" s="45" t="s">
        <v>5703</v>
      </c>
      <c r="C6260" s="146">
        <v>726.5072021484375</v>
      </c>
      <c r="D6260" s="112">
        <f t="shared" si="100"/>
        <v>-0.55346875844062304</v>
      </c>
      <c r="E6260" s="112">
        <v>-1.2205223013884702E-2</v>
      </c>
    </row>
    <row r="6261" spans="2:5" x14ac:dyDescent="0.35">
      <c r="B6261" s="45" t="s">
        <v>6345</v>
      </c>
      <c r="C6261" s="146">
        <v>1627.001953125</v>
      </c>
      <c r="D6261" s="112">
        <f t="shared" si="100"/>
        <v>-0.23584880672038422</v>
      </c>
      <c r="E6261" s="112">
        <v>-1.2218830243694783E-2</v>
      </c>
    </row>
    <row r="6262" spans="2:5" x14ac:dyDescent="0.35">
      <c r="B6262" s="45" t="s">
        <v>6720</v>
      </c>
      <c r="C6262" s="146">
        <v>2129.162353515625</v>
      </c>
      <c r="D6262" s="112">
        <f t="shared" si="100"/>
        <v>18.422901317165856</v>
      </c>
      <c r="E6262" s="112">
        <v>-1.2222950255211114E-2</v>
      </c>
    </row>
    <row r="6263" spans="2:5" x14ac:dyDescent="0.35">
      <c r="B6263" s="45" t="s">
        <v>2126</v>
      </c>
      <c r="C6263" s="146">
        <v>109.62123107910161</v>
      </c>
      <c r="D6263" s="112">
        <f t="shared" si="100"/>
        <v>-0.84150680647335274</v>
      </c>
      <c r="E6263" s="112">
        <v>-1.2223840603686533E-2</v>
      </c>
    </row>
    <row r="6264" spans="2:5" x14ac:dyDescent="0.35">
      <c r="B6264" s="45" t="s">
        <v>5420</v>
      </c>
      <c r="C6264" s="146">
        <v>691.64630126953125</v>
      </c>
      <c r="D6264" s="112">
        <f t="shared" si="100"/>
        <v>1.3221492046316263E-2</v>
      </c>
      <c r="E6264" s="112">
        <v>-1.2229011856198452E-2</v>
      </c>
    </row>
    <row r="6265" spans="2:5" x14ac:dyDescent="0.35">
      <c r="B6265" s="45" t="s">
        <v>5735</v>
      </c>
      <c r="C6265" s="146">
        <v>682.62103271484375</v>
      </c>
      <c r="D6265" s="112">
        <f t="shared" si="100"/>
        <v>1.1329993102692639</v>
      </c>
      <c r="E6265" s="112">
        <v>-1.2236574719987339E-2</v>
      </c>
    </row>
    <row r="6266" spans="2:5" x14ac:dyDescent="0.35">
      <c r="B6266" s="45" t="s">
        <v>4510</v>
      </c>
      <c r="C6266" s="146">
        <v>320.02871704101563</v>
      </c>
      <c r="D6266" s="112">
        <f t="shared" si="100"/>
        <v>-0.79530320778993546</v>
      </c>
      <c r="E6266" s="112">
        <v>-1.2237694393245914E-2</v>
      </c>
    </row>
    <row r="6267" spans="2:5" x14ac:dyDescent="0.35">
      <c r="B6267" s="45" t="s">
        <v>6369</v>
      </c>
      <c r="C6267" s="146">
        <v>1563.428100585938</v>
      </c>
      <c r="D6267" s="112">
        <f t="shared" si="100"/>
        <v>6.3082113863528448</v>
      </c>
      <c r="E6267" s="112">
        <v>-1.2239341641124529E-2</v>
      </c>
    </row>
    <row r="6268" spans="2:5" x14ac:dyDescent="0.35">
      <c r="B6268" s="45" t="s">
        <v>3917</v>
      </c>
      <c r="C6268" s="146">
        <v>213.92759704589841</v>
      </c>
      <c r="D6268" s="112">
        <f t="shared" si="100"/>
        <v>0.41984865098286328</v>
      </c>
      <c r="E6268" s="112">
        <v>-1.2245166257519724E-2</v>
      </c>
    </row>
    <row r="6269" spans="2:5" x14ac:dyDescent="0.35">
      <c r="B6269" s="45" t="s">
        <v>3527</v>
      </c>
      <c r="C6269" s="146">
        <v>150.66929626464841</v>
      </c>
      <c r="D6269" s="112">
        <f t="shared" si="100"/>
        <v>-0.94120639898368497</v>
      </c>
      <c r="E6269" s="112">
        <v>-1.2248433409121811E-2</v>
      </c>
    </row>
    <row r="6270" spans="2:5" x14ac:dyDescent="0.35">
      <c r="B6270" s="45" t="s">
        <v>6896</v>
      </c>
      <c r="C6270" s="146">
        <v>2562.681884765625</v>
      </c>
      <c r="D6270" s="112">
        <f t="shared" si="100"/>
        <v>11.285260927690228</v>
      </c>
      <c r="E6270" s="112">
        <v>-1.226302840906685E-2</v>
      </c>
    </row>
    <row r="6271" spans="2:5" x14ac:dyDescent="0.35">
      <c r="B6271" s="45" t="s">
        <v>4335</v>
      </c>
      <c r="C6271" s="146">
        <v>208.59808349609381</v>
      </c>
      <c r="D6271" s="112">
        <f t="shared" si="100"/>
        <v>-0.33320632207791179</v>
      </c>
      <c r="E6271" s="112">
        <v>-1.2272210805677817E-2</v>
      </c>
    </row>
    <row r="6272" spans="2:5" x14ac:dyDescent="0.35">
      <c r="B6272" s="45" t="s">
        <v>4513</v>
      </c>
      <c r="C6272" s="146">
        <v>312.8375244140625</v>
      </c>
      <c r="D6272" s="112">
        <f t="shared" si="100"/>
        <v>-0.86381575318494708</v>
      </c>
      <c r="E6272" s="112">
        <v>-1.2273235362897129E-2</v>
      </c>
    </row>
    <row r="6273" spans="2:5" x14ac:dyDescent="0.35">
      <c r="B6273" s="45" t="s">
        <v>7518</v>
      </c>
      <c r="C6273" s="146">
        <v>2297.163818359375</v>
      </c>
      <c r="D6273" s="112">
        <f t="shared" si="100"/>
        <v>13.227748995649746</v>
      </c>
      <c r="E6273" s="112">
        <v>-1.2274992242378741E-2</v>
      </c>
    </row>
    <row r="6274" spans="2:5" x14ac:dyDescent="0.35">
      <c r="B6274" s="45" t="s">
        <v>3573</v>
      </c>
      <c r="C6274" s="146">
        <v>161.45658874511719</v>
      </c>
      <c r="D6274" s="112">
        <f t="shared" si="100"/>
        <v>1.0326939793661145</v>
      </c>
      <c r="E6274" s="112">
        <v>-1.2292461793983649E-2</v>
      </c>
    </row>
    <row r="6275" spans="2:5" x14ac:dyDescent="0.35">
      <c r="B6275" s="45" t="s">
        <v>2730</v>
      </c>
      <c r="C6275" s="146">
        <v>79.429855346679688</v>
      </c>
      <c r="D6275" s="112">
        <f t="shared" si="100"/>
        <v>-0.21690225597842747</v>
      </c>
      <c r="E6275" s="112">
        <v>-1.2297248054223596E-2</v>
      </c>
    </row>
    <row r="6276" spans="2:5" x14ac:dyDescent="0.35">
      <c r="B6276" s="45" t="s">
        <v>2412</v>
      </c>
      <c r="C6276" s="146">
        <v>101.43032073974609</v>
      </c>
      <c r="D6276" s="112">
        <f t="shared" si="100"/>
        <v>-0.94819161439172139</v>
      </c>
      <c r="E6276" s="112">
        <v>-1.2312628265057595E-2</v>
      </c>
    </row>
    <row r="6277" spans="2:5" x14ac:dyDescent="0.35">
      <c r="B6277" s="45" t="s">
        <v>7053</v>
      </c>
      <c r="C6277" s="146">
        <v>1957.79736328125</v>
      </c>
      <c r="D6277" s="112">
        <f t="shared" si="100"/>
        <v>0.36961284636825709</v>
      </c>
      <c r="E6277" s="112">
        <v>-1.2318038218286398E-2</v>
      </c>
    </row>
    <row r="6278" spans="2:5" x14ac:dyDescent="0.35">
      <c r="B6278" s="45" t="s">
        <v>6172</v>
      </c>
      <c r="C6278" s="146">
        <v>1429.453125</v>
      </c>
      <c r="D6278" s="112">
        <f t="shared" si="100"/>
        <v>7.5735811039856262</v>
      </c>
      <c r="E6278" s="112">
        <v>-1.2324770025484235E-2</v>
      </c>
    </row>
    <row r="6279" spans="2:5" x14ac:dyDescent="0.35">
      <c r="B6279" s="45" t="s">
        <v>4066</v>
      </c>
      <c r="C6279" s="146">
        <v>166.7276611328125</v>
      </c>
      <c r="D6279" s="112">
        <f t="shared" si="100"/>
        <v>-0.837257232214902</v>
      </c>
      <c r="E6279" s="112">
        <v>-1.2351097881393493E-2</v>
      </c>
    </row>
    <row r="6280" spans="2:5" x14ac:dyDescent="0.35">
      <c r="B6280" s="45" t="s">
        <v>5893</v>
      </c>
      <c r="C6280" s="146">
        <v>1024.48583984375</v>
      </c>
      <c r="D6280" s="112">
        <f t="shared" si="100"/>
        <v>0.29694838238196192</v>
      </c>
      <c r="E6280" s="112">
        <v>-1.2359236924444185E-2</v>
      </c>
    </row>
    <row r="6281" spans="2:5" x14ac:dyDescent="0.35">
      <c r="B6281" s="45" t="s">
        <v>5667</v>
      </c>
      <c r="C6281" s="146">
        <v>789.9202880859375</v>
      </c>
      <c r="D6281" s="112">
        <f t="shared" ref="D6281:D6344" si="101">(C6281-C6282)/C6282</f>
        <v>1.494640987250726</v>
      </c>
      <c r="E6281" s="112">
        <v>-1.2366430214043614E-2</v>
      </c>
    </row>
    <row r="6282" spans="2:5" x14ac:dyDescent="0.35">
      <c r="B6282" s="45" t="s">
        <v>4618</v>
      </c>
      <c r="C6282" s="146">
        <v>316.64688110351563</v>
      </c>
      <c r="D6282" s="112">
        <f t="shared" si="101"/>
        <v>0.53084180265406866</v>
      </c>
      <c r="E6282" s="112">
        <v>-1.2366872460750048E-2</v>
      </c>
    </row>
    <row r="6283" spans="2:5" x14ac:dyDescent="0.35">
      <c r="B6283" s="45" t="s">
        <v>4317</v>
      </c>
      <c r="C6283" s="146">
        <v>206.8449401855469</v>
      </c>
      <c r="D6283" s="112">
        <f t="shared" si="101"/>
        <v>1.4453891901876972</v>
      </c>
      <c r="E6283" s="112">
        <v>-1.2374362834625256E-2</v>
      </c>
    </row>
    <row r="6284" spans="2:5" x14ac:dyDescent="0.35">
      <c r="B6284" s="45" t="s">
        <v>2631</v>
      </c>
      <c r="C6284" s="146">
        <v>84.585693359375</v>
      </c>
      <c r="D6284" s="112">
        <f t="shared" si="101"/>
        <v>-0.67584585549461362</v>
      </c>
      <c r="E6284" s="112">
        <v>-1.2386220318760377E-2</v>
      </c>
    </row>
    <row r="6285" spans="2:5" x14ac:dyDescent="0.35">
      <c r="B6285" s="45" t="s">
        <v>4446</v>
      </c>
      <c r="C6285" s="146">
        <v>260.94281005859381</v>
      </c>
      <c r="D6285" s="112">
        <f t="shared" si="101"/>
        <v>1.9340531746854883</v>
      </c>
      <c r="E6285" s="112">
        <v>-1.2390490986848827E-2</v>
      </c>
    </row>
    <row r="6286" spans="2:5" x14ac:dyDescent="0.35">
      <c r="B6286" s="45" t="s">
        <v>2790</v>
      </c>
      <c r="C6286" s="146">
        <v>88.935951232910156</v>
      </c>
      <c r="D6286" s="112">
        <f t="shared" si="101"/>
        <v>-0.95635557057901033</v>
      </c>
      <c r="E6286" s="112">
        <v>-1.2398255614463482E-2</v>
      </c>
    </row>
    <row r="6287" spans="2:5" x14ac:dyDescent="0.35">
      <c r="B6287" s="45" t="s">
        <v>6511</v>
      </c>
      <c r="C6287" s="146">
        <v>2037.738891601562</v>
      </c>
      <c r="D6287" s="112">
        <f t="shared" si="101"/>
        <v>3.2132772005808872</v>
      </c>
      <c r="E6287" s="112">
        <v>-1.2415593475674209E-2</v>
      </c>
    </row>
    <row r="6288" spans="2:5" x14ac:dyDescent="0.35">
      <c r="B6288" s="45" t="s">
        <v>4953</v>
      </c>
      <c r="C6288" s="146">
        <v>483.64700317382813</v>
      </c>
      <c r="D6288" s="112">
        <f t="shared" si="101"/>
        <v>-0.79477201513596929</v>
      </c>
      <c r="E6288" s="112">
        <v>-1.2419053283206125E-2</v>
      </c>
    </row>
    <row r="6289" spans="2:5" x14ac:dyDescent="0.35">
      <c r="B6289" s="45" t="s">
        <v>7401</v>
      </c>
      <c r="C6289" s="146">
        <v>2356.6328125</v>
      </c>
      <c r="D6289" s="112">
        <f t="shared" si="101"/>
        <v>0.52537399662333217</v>
      </c>
      <c r="E6289" s="112">
        <v>-1.2435953351644579E-2</v>
      </c>
    </row>
    <row r="6290" spans="2:5" x14ac:dyDescent="0.35">
      <c r="B6290" s="45" t="s">
        <v>6363</v>
      </c>
      <c r="C6290" s="146">
        <v>1544.9541015625</v>
      </c>
      <c r="D6290" s="112">
        <f t="shared" si="101"/>
        <v>15.344230255001188</v>
      </c>
      <c r="E6290" s="112">
        <v>-1.2440986464731083E-2</v>
      </c>
    </row>
    <row r="6291" spans="2:5" x14ac:dyDescent="0.35">
      <c r="B6291" s="45" t="s">
        <v>2569</v>
      </c>
      <c r="C6291" s="146">
        <v>94.525962829589844</v>
      </c>
      <c r="D6291" s="112">
        <f t="shared" si="101"/>
        <v>0.26482537493669345</v>
      </c>
      <c r="E6291" s="112">
        <v>-1.2443978384206956E-2</v>
      </c>
    </row>
    <row r="6292" spans="2:5" x14ac:dyDescent="0.35">
      <c r="B6292" s="45" t="s">
        <v>832</v>
      </c>
      <c r="C6292" s="146">
        <v>74.734397888183594</v>
      </c>
      <c r="D6292" s="112">
        <f t="shared" si="101"/>
        <v>-0.97139747448556502</v>
      </c>
      <c r="E6292" s="112">
        <v>-1.2446262451555301E-2</v>
      </c>
    </row>
    <row r="6293" spans="2:5" x14ac:dyDescent="0.35">
      <c r="B6293" s="45" t="s">
        <v>7886</v>
      </c>
      <c r="C6293" s="146">
        <v>2612.860107421875</v>
      </c>
      <c r="D6293" s="112">
        <f t="shared" si="101"/>
        <v>35.979235670811804</v>
      </c>
      <c r="E6293" s="112">
        <v>-1.2450445008735187E-2</v>
      </c>
    </row>
    <row r="6294" spans="2:5" x14ac:dyDescent="0.35">
      <c r="B6294" s="45" t="s">
        <v>2697</v>
      </c>
      <c r="C6294" s="146">
        <v>70.657493591308594</v>
      </c>
      <c r="D6294" s="112">
        <f t="shared" si="101"/>
        <v>-0.96971558594707707</v>
      </c>
      <c r="E6294" s="112">
        <v>-1.2483403161257935E-2</v>
      </c>
    </row>
    <row r="6295" spans="2:5" x14ac:dyDescent="0.35">
      <c r="B6295" s="45" t="s">
        <v>7720</v>
      </c>
      <c r="C6295" s="146">
        <v>2333.130615234375</v>
      </c>
      <c r="D6295" s="112">
        <f t="shared" si="101"/>
        <v>25.843859774478926</v>
      </c>
      <c r="E6295" s="112">
        <v>-1.248832713312116E-2</v>
      </c>
    </row>
    <row r="6296" spans="2:5" x14ac:dyDescent="0.35">
      <c r="B6296" s="45" t="s">
        <v>1061</v>
      </c>
      <c r="C6296" s="146">
        <v>86.914871215820313</v>
      </c>
      <c r="D6296" s="112">
        <f t="shared" si="101"/>
        <v>1.0278428852916808</v>
      </c>
      <c r="E6296" s="112">
        <v>-1.2494104448754147E-2</v>
      </c>
    </row>
    <row r="6297" spans="2:5" x14ac:dyDescent="0.35">
      <c r="B6297" s="45" t="s">
        <v>640</v>
      </c>
      <c r="C6297" s="146">
        <v>42.860752105712891</v>
      </c>
      <c r="D6297" s="112">
        <f t="shared" si="101"/>
        <v>-0.60479842719771171</v>
      </c>
      <c r="E6297" s="112">
        <v>-1.249809828552585E-2</v>
      </c>
    </row>
    <row r="6298" spans="2:5" x14ac:dyDescent="0.35">
      <c r="B6298" s="45" t="s">
        <v>2493</v>
      </c>
      <c r="C6298" s="146">
        <v>108.4528884887695</v>
      </c>
      <c r="D6298" s="112">
        <f t="shared" si="101"/>
        <v>-4.629147580740494E-3</v>
      </c>
      <c r="E6298" s="112">
        <v>-1.2513963779375683E-2</v>
      </c>
    </row>
    <row r="6299" spans="2:5" x14ac:dyDescent="0.35">
      <c r="B6299" s="45" t="s">
        <v>2988</v>
      </c>
      <c r="C6299" s="146">
        <v>108.9572677612305</v>
      </c>
      <c r="D6299" s="112">
        <f t="shared" si="101"/>
        <v>-0.76810460972328465</v>
      </c>
      <c r="E6299" s="112">
        <v>-1.2540812107349841E-2</v>
      </c>
    </row>
    <row r="6300" spans="2:5" x14ac:dyDescent="0.35">
      <c r="B6300" s="45" t="s">
        <v>4978</v>
      </c>
      <c r="C6300" s="146">
        <v>469.85525512695313</v>
      </c>
      <c r="D6300" s="112">
        <f t="shared" si="101"/>
        <v>-6.700020918874279E-2</v>
      </c>
      <c r="E6300" s="112">
        <v>-1.2553781741930373E-2</v>
      </c>
    </row>
    <row r="6301" spans="2:5" x14ac:dyDescent="0.35">
      <c r="B6301" s="45" t="s">
        <v>4943</v>
      </c>
      <c r="C6301" s="146">
        <v>503.5963134765625</v>
      </c>
      <c r="D6301" s="112">
        <f t="shared" si="101"/>
        <v>3.7044755232625758E-2</v>
      </c>
      <c r="E6301" s="112">
        <v>-1.2561506803977484E-2</v>
      </c>
    </row>
    <row r="6302" spans="2:5" x14ac:dyDescent="0.35">
      <c r="B6302" s="45" t="s">
        <v>5109</v>
      </c>
      <c r="C6302" s="146">
        <v>485.60711669921881</v>
      </c>
      <c r="D6302" s="112">
        <f t="shared" si="101"/>
        <v>3.5147861659047033</v>
      </c>
      <c r="E6302" s="112">
        <v>-1.2562047741304172E-2</v>
      </c>
    </row>
    <row r="6303" spans="2:5" x14ac:dyDescent="0.35">
      <c r="B6303" s="45" t="s">
        <v>1721</v>
      </c>
      <c r="C6303" s="146">
        <v>107.5592727661133</v>
      </c>
      <c r="D6303" s="112">
        <f t="shared" si="101"/>
        <v>0.16637697547838359</v>
      </c>
      <c r="E6303" s="112">
        <v>-1.2576993100650285E-2</v>
      </c>
    </row>
    <row r="6304" spans="2:5" x14ac:dyDescent="0.35">
      <c r="B6304" s="45" t="s">
        <v>1227</v>
      </c>
      <c r="C6304" s="146">
        <v>92.216560363769531</v>
      </c>
      <c r="D6304" s="112">
        <f t="shared" si="101"/>
        <v>-0.96120326561759506</v>
      </c>
      <c r="E6304" s="112">
        <v>-1.2577112997218766E-2</v>
      </c>
    </row>
    <row r="6305" spans="2:5" x14ac:dyDescent="0.35">
      <c r="B6305" s="45" t="s">
        <v>7153</v>
      </c>
      <c r="C6305" s="146">
        <v>2376.91552734375</v>
      </c>
      <c r="D6305" s="112">
        <f t="shared" si="101"/>
        <v>20.440235238512216</v>
      </c>
      <c r="E6305" s="112">
        <v>-1.2595589124951737E-2</v>
      </c>
    </row>
    <row r="6306" spans="2:5" x14ac:dyDescent="0.35">
      <c r="B6306" s="45" t="s">
        <v>2138</v>
      </c>
      <c r="C6306" s="146">
        <v>110.8623809814453</v>
      </c>
      <c r="D6306" s="112">
        <f t="shared" si="101"/>
        <v>-0.84011322453442661</v>
      </c>
      <c r="E6306" s="112">
        <v>-1.2596014995867389E-2</v>
      </c>
    </row>
    <row r="6307" spans="2:5" x14ac:dyDescent="0.35">
      <c r="B6307" s="45" t="s">
        <v>5588</v>
      </c>
      <c r="C6307" s="146">
        <v>693.38055419921875</v>
      </c>
      <c r="D6307" s="112">
        <f t="shared" si="101"/>
        <v>2.6444986753806878</v>
      </c>
      <c r="E6307" s="112">
        <v>-1.2598373183825361E-2</v>
      </c>
    </row>
    <row r="6308" spans="2:5" x14ac:dyDescent="0.35">
      <c r="B6308" s="45" t="s">
        <v>3767</v>
      </c>
      <c r="C6308" s="146">
        <v>190.2540283203125</v>
      </c>
      <c r="D6308" s="112">
        <f t="shared" si="101"/>
        <v>1.1517634519644686</v>
      </c>
      <c r="E6308" s="112">
        <v>-1.2610500858032137E-2</v>
      </c>
    </row>
    <row r="6309" spans="2:5" x14ac:dyDescent="0.35">
      <c r="B6309" s="45" t="s">
        <v>2605</v>
      </c>
      <c r="C6309" s="146">
        <v>88.417724609375</v>
      </c>
      <c r="D6309" s="112">
        <f t="shared" si="101"/>
        <v>-0.54206685954847944</v>
      </c>
      <c r="E6309" s="112">
        <v>-1.2618939152348017E-2</v>
      </c>
    </row>
    <row r="6310" spans="2:5" x14ac:dyDescent="0.35">
      <c r="B6310" s="45" t="s">
        <v>3943</v>
      </c>
      <c r="C6310" s="146">
        <v>193.0799865722656</v>
      </c>
      <c r="D6310" s="112">
        <f t="shared" si="101"/>
        <v>0.83242249393540035</v>
      </c>
      <c r="E6310" s="112">
        <v>-1.262026133509136E-2</v>
      </c>
    </row>
    <row r="6311" spans="2:5" x14ac:dyDescent="0.35">
      <c r="B6311" s="45" t="s">
        <v>2163</v>
      </c>
      <c r="C6311" s="146">
        <v>105.3687057495117</v>
      </c>
      <c r="D6311" s="112">
        <f t="shared" si="101"/>
        <v>0.12266921891546048</v>
      </c>
      <c r="E6311" s="112">
        <v>-1.2623593749229353E-2</v>
      </c>
    </row>
    <row r="6312" spans="2:5" x14ac:dyDescent="0.35">
      <c r="B6312" s="45" t="s">
        <v>1224</v>
      </c>
      <c r="C6312" s="146">
        <v>93.855522155761719</v>
      </c>
      <c r="D6312" s="112">
        <f t="shared" si="101"/>
        <v>-0.86988001168747831</v>
      </c>
      <c r="E6312" s="112">
        <v>-1.2643584799927958E-2</v>
      </c>
    </row>
    <row r="6313" spans="2:5" x14ac:dyDescent="0.35">
      <c r="B6313" s="45" t="s">
        <v>5412</v>
      </c>
      <c r="C6313" s="146">
        <v>721.2998046875</v>
      </c>
      <c r="D6313" s="112">
        <f t="shared" si="101"/>
        <v>4.4049889844620793</v>
      </c>
      <c r="E6313" s="112">
        <v>-1.2645033563854203E-2</v>
      </c>
    </row>
    <row r="6314" spans="2:5" x14ac:dyDescent="0.35">
      <c r="B6314" s="45" t="s">
        <v>3370</v>
      </c>
      <c r="C6314" s="146">
        <v>133.45074462890619</v>
      </c>
      <c r="D6314" s="112">
        <f t="shared" si="101"/>
        <v>-9.5460198586900469E-2</v>
      </c>
      <c r="E6314" s="112">
        <v>-1.2648307464609763E-2</v>
      </c>
    </row>
    <row r="6315" spans="2:5" x14ac:dyDescent="0.35">
      <c r="B6315" s="45" t="s">
        <v>1374</v>
      </c>
      <c r="C6315" s="146">
        <v>147.53440856933591</v>
      </c>
      <c r="D6315" s="112">
        <f t="shared" si="101"/>
        <v>-0.93124260145142401</v>
      </c>
      <c r="E6315" s="112">
        <v>-1.2648431067419242E-2</v>
      </c>
    </row>
    <row r="6316" spans="2:5" x14ac:dyDescent="0.35">
      <c r="B6316" s="45" t="s">
        <v>7539</v>
      </c>
      <c r="C6316" s="146">
        <v>2145.72412109375</v>
      </c>
      <c r="D6316" s="112">
        <f t="shared" si="101"/>
        <v>-2.8637602634571466E-2</v>
      </c>
      <c r="E6316" s="112">
        <v>-1.2649795180311427E-2</v>
      </c>
    </row>
    <row r="6317" spans="2:5" x14ac:dyDescent="0.35">
      <c r="B6317" s="45" t="s">
        <v>6816</v>
      </c>
      <c r="C6317" s="146">
        <v>2208.984130859375</v>
      </c>
      <c r="D6317" s="112">
        <f t="shared" si="101"/>
        <v>6.4352893804387072</v>
      </c>
      <c r="E6317" s="112">
        <v>-1.2659737606221204E-2</v>
      </c>
    </row>
    <row r="6318" spans="2:5" x14ac:dyDescent="0.35">
      <c r="B6318" s="45" t="s">
        <v>4538</v>
      </c>
      <c r="C6318" s="146">
        <v>297.09457397460938</v>
      </c>
      <c r="D6318" s="112">
        <f t="shared" si="101"/>
        <v>0.69536096881799891</v>
      </c>
      <c r="E6318" s="112">
        <v>-1.2660011036485412E-2</v>
      </c>
    </row>
    <row r="6319" spans="2:5" x14ac:dyDescent="0.35">
      <c r="B6319" s="45" t="s">
        <v>3760</v>
      </c>
      <c r="C6319" s="146">
        <v>175.2397155761719</v>
      </c>
      <c r="D6319" s="112">
        <f t="shared" si="101"/>
        <v>-0.74562924331117009</v>
      </c>
      <c r="E6319" s="112">
        <v>-1.2668557391765515E-2</v>
      </c>
    </row>
    <row r="6320" spans="2:5" x14ac:dyDescent="0.35">
      <c r="B6320" s="45" t="s">
        <v>5501</v>
      </c>
      <c r="C6320" s="146">
        <v>688.91455078125</v>
      </c>
      <c r="D6320" s="112">
        <f t="shared" si="101"/>
        <v>3.9360178606979699</v>
      </c>
      <c r="E6320" s="112">
        <v>-1.2678922366388115E-2</v>
      </c>
    </row>
    <row r="6321" spans="2:5" x14ac:dyDescent="0.35">
      <c r="B6321" s="45" t="s">
        <v>1490</v>
      </c>
      <c r="C6321" s="146">
        <v>139.56889343261719</v>
      </c>
      <c r="D6321" s="112">
        <f t="shared" si="101"/>
        <v>0.31350743444282819</v>
      </c>
      <c r="E6321" s="112">
        <v>-1.2687908853007824E-2</v>
      </c>
    </row>
    <row r="6322" spans="2:5" x14ac:dyDescent="0.35">
      <c r="B6322" s="45" t="s">
        <v>1249</v>
      </c>
      <c r="C6322" s="146">
        <v>106.2566452026367</v>
      </c>
      <c r="D6322" s="112">
        <f t="shared" si="101"/>
        <v>1.792255576132342</v>
      </c>
      <c r="E6322" s="112">
        <v>-1.2690721656793344E-2</v>
      </c>
    </row>
    <row r="6323" spans="2:5" x14ac:dyDescent="0.35">
      <c r="B6323" s="45" t="s">
        <v>467</v>
      </c>
      <c r="C6323" s="146">
        <v>38.054054260253913</v>
      </c>
      <c r="D6323" s="112">
        <f t="shared" si="101"/>
        <v>-0.98298745580672753</v>
      </c>
      <c r="E6323" s="112">
        <v>-1.2743156350438694E-2</v>
      </c>
    </row>
    <row r="6324" spans="2:5" x14ac:dyDescent="0.35">
      <c r="B6324" s="45" t="s">
        <v>6941</v>
      </c>
      <c r="C6324" s="146">
        <v>2236.8232421875</v>
      </c>
      <c r="D6324" s="112">
        <f t="shared" si="101"/>
        <v>17.167186883061479</v>
      </c>
      <c r="E6324" s="112">
        <v>-1.2751330362545008E-2</v>
      </c>
    </row>
    <row r="6325" spans="2:5" x14ac:dyDescent="0.35">
      <c r="B6325" s="45" t="s">
        <v>1322</v>
      </c>
      <c r="C6325" s="146">
        <v>123.1243591308594</v>
      </c>
      <c r="D6325" s="112">
        <f t="shared" si="101"/>
        <v>0.23474230416692837</v>
      </c>
      <c r="E6325" s="112">
        <v>-1.2753332032351506E-2</v>
      </c>
    </row>
    <row r="6326" spans="2:5" x14ac:dyDescent="0.35">
      <c r="B6326" s="45" t="s">
        <v>2299</v>
      </c>
      <c r="C6326" s="146">
        <v>99.716644287109375</v>
      </c>
      <c r="D6326" s="112">
        <f t="shared" si="101"/>
        <v>0.40431672300382721</v>
      </c>
      <c r="E6326" s="112">
        <v>-1.2757277709196629E-2</v>
      </c>
    </row>
    <row r="6327" spans="2:5" x14ac:dyDescent="0.35">
      <c r="B6327" s="45" t="s">
        <v>974</v>
      </c>
      <c r="C6327" s="146">
        <v>71.007232666015625</v>
      </c>
      <c r="D6327" s="112">
        <f t="shared" si="101"/>
        <v>-0.49373127274713219</v>
      </c>
      <c r="E6327" s="112">
        <v>-1.2758217167607052E-2</v>
      </c>
    </row>
    <row r="6328" spans="2:5" x14ac:dyDescent="0.35">
      <c r="B6328" s="45" t="s">
        <v>1409</v>
      </c>
      <c r="C6328" s="146">
        <v>140.2560119628906</v>
      </c>
      <c r="D6328" s="112">
        <f t="shared" si="101"/>
        <v>4.5145803114145684E-2</v>
      </c>
      <c r="E6328" s="112">
        <v>-1.276068596017349E-2</v>
      </c>
    </row>
    <row r="6329" spans="2:5" x14ac:dyDescent="0.35">
      <c r="B6329" s="45" t="s">
        <v>3490</v>
      </c>
      <c r="C6329" s="146">
        <v>134.19755554199219</v>
      </c>
      <c r="D6329" s="112">
        <f t="shared" si="101"/>
        <v>-0.93734251509176347</v>
      </c>
      <c r="E6329" s="112">
        <v>-1.2768119852958261E-2</v>
      </c>
    </row>
    <row r="6330" spans="2:5" x14ac:dyDescent="0.35">
      <c r="B6330" s="45" t="s">
        <v>7000</v>
      </c>
      <c r="C6330" s="146">
        <v>2141.76416015625</v>
      </c>
      <c r="D6330" s="112">
        <f t="shared" si="101"/>
        <v>22.290044084484713</v>
      </c>
      <c r="E6330" s="112">
        <v>-1.2779772749523702E-2</v>
      </c>
    </row>
    <row r="6331" spans="2:5" x14ac:dyDescent="0.35">
      <c r="B6331" s="45" t="s">
        <v>2596</v>
      </c>
      <c r="C6331" s="146">
        <v>91.960502624511719</v>
      </c>
      <c r="D6331" s="112">
        <f t="shared" si="101"/>
        <v>-0.47014564058524216</v>
      </c>
      <c r="E6331" s="112">
        <v>-1.27868559488054E-2</v>
      </c>
    </row>
    <row r="6332" spans="2:5" x14ac:dyDescent="0.35">
      <c r="B6332" s="45" t="s">
        <v>3618</v>
      </c>
      <c r="C6332" s="146">
        <v>173.5580749511719</v>
      </c>
      <c r="D6332" s="112">
        <f t="shared" si="101"/>
        <v>0.5362781078483434</v>
      </c>
      <c r="E6332" s="112">
        <v>-1.2802416703835306E-2</v>
      </c>
    </row>
    <row r="6333" spans="2:5" x14ac:dyDescent="0.35">
      <c r="B6333" s="45" t="s">
        <v>2445</v>
      </c>
      <c r="C6333" s="146">
        <v>112.97308349609381</v>
      </c>
      <c r="D6333" s="112">
        <f t="shared" si="101"/>
        <v>-0.95559426332747155</v>
      </c>
      <c r="E6333" s="112">
        <v>-1.2809680161335648E-2</v>
      </c>
    </row>
    <row r="6334" spans="2:5" x14ac:dyDescent="0.35">
      <c r="B6334" s="45" t="s">
        <v>6910</v>
      </c>
      <c r="C6334" s="146">
        <v>2544.110107421875</v>
      </c>
      <c r="D6334" s="112">
        <f t="shared" si="101"/>
        <v>22.537742581369155</v>
      </c>
      <c r="E6334" s="112">
        <v>-1.281327056798685E-2</v>
      </c>
    </row>
    <row r="6335" spans="2:5" x14ac:dyDescent="0.35">
      <c r="B6335" s="45" t="s">
        <v>2491</v>
      </c>
      <c r="C6335" s="146">
        <v>108.08641052246089</v>
      </c>
      <c r="D6335" s="112">
        <f t="shared" si="101"/>
        <v>-0.4731806754528507</v>
      </c>
      <c r="E6335" s="112">
        <v>-1.2831495514328793E-2</v>
      </c>
    </row>
    <row r="6336" spans="2:5" x14ac:dyDescent="0.35">
      <c r="B6336" s="45" t="s">
        <v>4295</v>
      </c>
      <c r="C6336" s="146">
        <v>205.16789245605469</v>
      </c>
      <c r="D6336" s="112">
        <f t="shared" si="101"/>
        <v>1.5361539473553913</v>
      </c>
      <c r="E6336" s="112">
        <v>-1.2836902806464646E-2</v>
      </c>
    </row>
    <row r="6337" spans="2:5" x14ac:dyDescent="0.35">
      <c r="B6337" s="45" t="s">
        <v>2724</v>
      </c>
      <c r="C6337" s="146">
        <v>80.897254943847656</v>
      </c>
      <c r="D6337" s="112">
        <f t="shared" si="101"/>
        <v>-0.96747122730764412</v>
      </c>
      <c r="E6337" s="112">
        <v>-1.2845415405263141E-2</v>
      </c>
    </row>
    <row r="6338" spans="2:5" x14ac:dyDescent="0.35">
      <c r="B6338" s="45" t="s">
        <v>7317</v>
      </c>
      <c r="C6338" s="146">
        <v>2486.944580078125</v>
      </c>
      <c r="D6338" s="112">
        <f t="shared" si="101"/>
        <v>25.264989800795632</v>
      </c>
      <c r="E6338" s="112">
        <v>-1.2848683103739935E-2</v>
      </c>
    </row>
    <row r="6339" spans="2:5" x14ac:dyDescent="0.35">
      <c r="B6339" s="45" t="s">
        <v>2893</v>
      </c>
      <c r="C6339" s="146">
        <v>94.686676025390625</v>
      </c>
      <c r="D6339" s="112">
        <f t="shared" si="101"/>
        <v>-0.86873231010840068</v>
      </c>
      <c r="E6339" s="112">
        <v>-1.285530822530697E-2</v>
      </c>
    </row>
    <row r="6340" spans="2:5" x14ac:dyDescent="0.35">
      <c r="B6340" s="45" t="s">
        <v>5498</v>
      </c>
      <c r="C6340" s="146">
        <v>721.3250732421875</v>
      </c>
      <c r="D6340" s="112">
        <f t="shared" si="101"/>
        <v>3.1153684497902141</v>
      </c>
      <c r="E6340" s="112">
        <v>-1.2863720835866633E-2</v>
      </c>
    </row>
    <row r="6341" spans="2:5" x14ac:dyDescent="0.35">
      <c r="B6341" s="45" t="s">
        <v>3813</v>
      </c>
      <c r="C6341" s="146">
        <v>175.27593994140619</v>
      </c>
      <c r="D6341" s="112">
        <f t="shared" si="101"/>
        <v>-0.84692000526663391</v>
      </c>
      <c r="E6341" s="112">
        <v>-1.2867823669103075E-2</v>
      </c>
    </row>
    <row r="6342" spans="2:5" x14ac:dyDescent="0.35">
      <c r="B6342" s="45" t="s">
        <v>6040</v>
      </c>
      <c r="C6342" s="146">
        <v>1144.995727539062</v>
      </c>
      <c r="D6342" s="112">
        <f t="shared" si="101"/>
        <v>-0.22644337080762564</v>
      </c>
      <c r="E6342" s="112">
        <v>-1.287104007563874E-2</v>
      </c>
    </row>
    <row r="6343" spans="2:5" x14ac:dyDescent="0.35">
      <c r="B6343" s="45" t="s">
        <v>6130</v>
      </c>
      <c r="C6343" s="146">
        <v>1480.170532226562</v>
      </c>
      <c r="D6343" s="112">
        <f t="shared" si="101"/>
        <v>7.8725481336491887</v>
      </c>
      <c r="E6343" s="112">
        <v>-1.2872527847724399E-2</v>
      </c>
    </row>
    <row r="6344" spans="2:5" x14ac:dyDescent="0.35">
      <c r="B6344" s="45" t="s">
        <v>3837</v>
      </c>
      <c r="C6344" s="146">
        <v>166.82586669921881</v>
      </c>
      <c r="D6344" s="112">
        <f t="shared" si="101"/>
        <v>-0.93039205120021773</v>
      </c>
      <c r="E6344" s="112">
        <v>-1.2875656605939131E-2</v>
      </c>
    </row>
    <row r="6345" spans="2:5" x14ac:dyDescent="0.35">
      <c r="B6345" s="45" t="s">
        <v>7291</v>
      </c>
      <c r="C6345" s="146">
        <v>2396.649658203125</v>
      </c>
      <c r="D6345" s="112">
        <f t="shared" ref="D6345:D6408" si="102">(C6345-C6346)/C6346</f>
        <v>15.116557888566225</v>
      </c>
      <c r="E6345" s="112">
        <v>-1.2903069462658514E-2</v>
      </c>
    </row>
    <row r="6346" spans="2:5" x14ac:dyDescent="0.35">
      <c r="B6346" s="45" t="s">
        <v>3459</v>
      </c>
      <c r="C6346" s="146">
        <v>148.70729064941409</v>
      </c>
      <c r="D6346" s="112">
        <f t="shared" si="102"/>
        <v>-0.60622403765374566</v>
      </c>
      <c r="E6346" s="112">
        <v>-1.2903373487312835E-2</v>
      </c>
    </row>
    <row r="6347" spans="2:5" x14ac:dyDescent="0.35">
      <c r="B6347" s="45" t="s">
        <v>4777</v>
      </c>
      <c r="C6347" s="146">
        <v>377.6444091796875</v>
      </c>
      <c r="D6347" s="112">
        <f t="shared" si="102"/>
        <v>2.7134757572608925</v>
      </c>
      <c r="E6347" s="112">
        <v>-1.290667793194504E-2</v>
      </c>
    </row>
    <row r="6348" spans="2:5" x14ac:dyDescent="0.35">
      <c r="B6348" s="45" t="s">
        <v>2916</v>
      </c>
      <c r="C6348" s="146">
        <v>101.695671081543</v>
      </c>
      <c r="D6348" s="112">
        <f t="shared" si="102"/>
        <v>-0.86493297077820352</v>
      </c>
      <c r="E6348" s="112">
        <v>-1.2913587974025663E-2</v>
      </c>
    </row>
    <row r="6349" spans="2:5" x14ac:dyDescent="0.35">
      <c r="B6349" s="45" t="s">
        <v>5287</v>
      </c>
      <c r="C6349" s="146">
        <v>752.92742919921875</v>
      </c>
      <c r="D6349" s="112">
        <f t="shared" si="102"/>
        <v>-0.69112584566321456</v>
      </c>
      <c r="E6349" s="112">
        <v>-1.2914487539768399E-2</v>
      </c>
    </row>
    <row r="6350" spans="2:5" x14ac:dyDescent="0.35">
      <c r="B6350" s="45" t="s">
        <v>7136</v>
      </c>
      <c r="C6350" s="146">
        <v>2437.651123046875</v>
      </c>
      <c r="D6350" s="112">
        <f t="shared" si="102"/>
        <v>9.3489894547832115</v>
      </c>
      <c r="E6350" s="112">
        <v>-1.2924899650126111E-2</v>
      </c>
    </row>
    <row r="6351" spans="2:5" x14ac:dyDescent="0.35">
      <c r="B6351" s="45" t="s">
        <v>4272</v>
      </c>
      <c r="C6351" s="146">
        <v>235.54484558105469</v>
      </c>
      <c r="D6351" s="112">
        <f t="shared" si="102"/>
        <v>0.62254647223858373</v>
      </c>
      <c r="E6351" s="112">
        <v>-1.2936709955071251E-2</v>
      </c>
    </row>
    <row r="6352" spans="2:5" x14ac:dyDescent="0.35">
      <c r="B6352" s="45" t="s">
        <v>3514</v>
      </c>
      <c r="C6352" s="146">
        <v>145.16986083984381</v>
      </c>
      <c r="D6352" s="112">
        <f t="shared" si="102"/>
        <v>0.42213828708745926</v>
      </c>
      <c r="E6352" s="112">
        <v>-1.2943567589102001E-2</v>
      </c>
    </row>
    <row r="6353" spans="2:5" x14ac:dyDescent="0.35">
      <c r="B6353" s="45" t="s">
        <v>2807</v>
      </c>
      <c r="C6353" s="146">
        <v>102.0785827636719</v>
      </c>
      <c r="D6353" s="112">
        <f t="shared" si="102"/>
        <v>-0.86698925976300956</v>
      </c>
      <c r="E6353" s="112">
        <v>-1.2955197080393872E-2</v>
      </c>
    </row>
    <row r="6354" spans="2:5" x14ac:dyDescent="0.35">
      <c r="B6354" s="45" t="s">
        <v>5395</v>
      </c>
      <c r="C6354" s="146">
        <v>767.4461669921875</v>
      </c>
      <c r="D6354" s="112">
        <f t="shared" si="102"/>
        <v>0.47270695904582727</v>
      </c>
      <c r="E6354" s="112">
        <v>-1.2965920195845658E-2</v>
      </c>
    </row>
    <row r="6355" spans="2:5" x14ac:dyDescent="0.35">
      <c r="B6355" s="45" t="s">
        <v>4939</v>
      </c>
      <c r="C6355" s="146">
        <v>521.11260986328125</v>
      </c>
      <c r="D6355" s="112">
        <f t="shared" si="102"/>
        <v>5.1022418723461431</v>
      </c>
      <c r="E6355" s="112">
        <v>-1.2978693961984825E-2</v>
      </c>
    </row>
    <row r="6356" spans="2:5" x14ac:dyDescent="0.35">
      <c r="B6356" s="45" t="s">
        <v>2633</v>
      </c>
      <c r="C6356" s="146">
        <v>85.39691162109375</v>
      </c>
      <c r="D6356" s="112">
        <f t="shared" si="102"/>
        <v>-0.96163143573053023</v>
      </c>
      <c r="E6356" s="112">
        <v>-1.2982468825973051E-2</v>
      </c>
    </row>
    <row r="6357" spans="2:5" x14ac:dyDescent="0.35">
      <c r="B6357" s="45" t="s">
        <v>8010</v>
      </c>
      <c r="C6357" s="146">
        <v>2225.699951171875</v>
      </c>
      <c r="D6357" s="112">
        <f t="shared" si="102"/>
        <v>29.962214410035372</v>
      </c>
      <c r="E6357" s="112">
        <v>-1.2993369768569844E-2</v>
      </c>
    </row>
    <row r="6358" spans="2:5" x14ac:dyDescent="0.35">
      <c r="B6358" s="45" t="s">
        <v>834</v>
      </c>
      <c r="C6358" s="146">
        <v>71.884391784667969</v>
      </c>
      <c r="D6358" s="112">
        <f t="shared" si="102"/>
        <v>-0.96647700083614385</v>
      </c>
      <c r="E6358" s="112">
        <v>-1.300633802462804E-2</v>
      </c>
    </row>
    <row r="6359" spans="2:5" x14ac:dyDescent="0.35">
      <c r="B6359" s="45" t="s">
        <v>7547</v>
      </c>
      <c r="C6359" s="146">
        <v>2144.33056640625</v>
      </c>
      <c r="D6359" s="112">
        <f t="shared" si="102"/>
        <v>2.7271701398742576</v>
      </c>
      <c r="E6359" s="112">
        <v>-1.3007295597031957E-2</v>
      </c>
    </row>
    <row r="6360" spans="2:5" x14ac:dyDescent="0.35">
      <c r="B6360" s="45" t="s">
        <v>4899</v>
      </c>
      <c r="C6360" s="146">
        <v>575.32403564453125</v>
      </c>
      <c r="D6360" s="112">
        <f t="shared" si="102"/>
        <v>5.2558073650395762</v>
      </c>
      <c r="E6360" s="112">
        <v>-1.3008121908945449E-2</v>
      </c>
    </row>
    <row r="6361" spans="2:5" x14ac:dyDescent="0.35">
      <c r="B6361" s="45" t="s">
        <v>2828</v>
      </c>
      <c r="C6361" s="146">
        <v>91.966392517089844</v>
      </c>
      <c r="D6361" s="112">
        <f t="shared" si="102"/>
        <v>-0.18095547479258545</v>
      </c>
      <c r="E6361" s="112">
        <v>-1.3009548922280704E-2</v>
      </c>
    </row>
    <row r="6362" spans="2:5" x14ac:dyDescent="0.35">
      <c r="B6362" s="45" t="s">
        <v>3003</v>
      </c>
      <c r="C6362" s="146">
        <v>112.28497314453119</v>
      </c>
      <c r="D6362" s="112">
        <f t="shared" si="102"/>
        <v>0.15071051257751106</v>
      </c>
      <c r="E6362" s="112">
        <v>-1.3032273207370651E-2</v>
      </c>
    </row>
    <row r="6363" spans="2:5" x14ac:dyDescent="0.35">
      <c r="B6363" s="45" t="s">
        <v>2196</v>
      </c>
      <c r="C6363" s="146">
        <v>97.578819274902344</v>
      </c>
      <c r="D6363" s="112">
        <f t="shared" si="102"/>
        <v>-0.87966558610937429</v>
      </c>
      <c r="E6363" s="112">
        <v>-1.3032978046788801E-2</v>
      </c>
    </row>
    <row r="6364" spans="2:5" x14ac:dyDescent="0.35">
      <c r="B6364" s="45" t="s">
        <v>5821</v>
      </c>
      <c r="C6364" s="146">
        <v>810.89703369140625</v>
      </c>
      <c r="D6364" s="112">
        <f t="shared" si="102"/>
        <v>-0.60956392193427844</v>
      </c>
      <c r="E6364" s="112">
        <v>-1.3036994907820837E-2</v>
      </c>
    </row>
    <row r="6365" spans="2:5" x14ac:dyDescent="0.35">
      <c r="B6365" s="45" t="s">
        <v>7007</v>
      </c>
      <c r="C6365" s="146">
        <v>2076.90087890625</v>
      </c>
      <c r="D6365" s="112">
        <f t="shared" si="102"/>
        <v>14.147782266074655</v>
      </c>
      <c r="E6365" s="112">
        <v>-1.304243309630225E-2</v>
      </c>
    </row>
    <row r="6366" spans="2:5" x14ac:dyDescent="0.35">
      <c r="B6366" s="45" t="s">
        <v>3377</v>
      </c>
      <c r="C6366" s="146">
        <v>137.10923767089841</v>
      </c>
      <c r="D6366" s="112">
        <f t="shared" si="102"/>
        <v>0.40807110941732305</v>
      </c>
      <c r="E6366" s="112">
        <v>-1.304463776342616E-2</v>
      </c>
    </row>
    <row r="6367" spans="2:5" x14ac:dyDescent="0.35">
      <c r="B6367" s="45" t="s">
        <v>2305</v>
      </c>
      <c r="C6367" s="146">
        <v>97.373802185058594</v>
      </c>
      <c r="D6367" s="112">
        <f t="shared" si="102"/>
        <v>-0.41732800784652252</v>
      </c>
      <c r="E6367" s="112">
        <v>-1.3059983827550373E-2</v>
      </c>
    </row>
    <row r="6368" spans="2:5" x14ac:dyDescent="0.35">
      <c r="B6368" s="45" t="s">
        <v>3863</v>
      </c>
      <c r="C6368" s="146">
        <v>167.11598205566409</v>
      </c>
      <c r="D6368" s="112">
        <f t="shared" si="102"/>
        <v>1.0250098711741287</v>
      </c>
      <c r="E6368" s="112">
        <v>-1.3065127477471704E-2</v>
      </c>
    </row>
    <row r="6369" spans="2:5" x14ac:dyDescent="0.35">
      <c r="B6369" s="45" t="s">
        <v>994</v>
      </c>
      <c r="C6369" s="146">
        <v>82.526008605957031</v>
      </c>
      <c r="D6369" s="112">
        <f t="shared" si="102"/>
        <v>-0.88403490781327243</v>
      </c>
      <c r="E6369" s="112">
        <v>-1.3071848314041875E-2</v>
      </c>
    </row>
    <row r="6370" spans="2:5" x14ac:dyDescent="0.35">
      <c r="B6370" s="45" t="s">
        <v>5345</v>
      </c>
      <c r="C6370" s="146">
        <v>711.645263671875</v>
      </c>
      <c r="D6370" s="112">
        <f t="shared" si="102"/>
        <v>4.3562560861477513</v>
      </c>
      <c r="E6370" s="112">
        <v>-1.3082610387064467E-2</v>
      </c>
    </row>
    <row r="6371" spans="2:5" x14ac:dyDescent="0.35">
      <c r="B6371" s="45" t="s">
        <v>1663</v>
      </c>
      <c r="C6371" s="146">
        <v>132.86244201660159</v>
      </c>
      <c r="D6371" s="112">
        <f t="shared" si="102"/>
        <v>0.10188267082822026</v>
      </c>
      <c r="E6371" s="112">
        <v>-1.3083963213566053E-2</v>
      </c>
    </row>
    <row r="6372" spans="2:5" x14ac:dyDescent="0.35">
      <c r="B6372" s="45" t="s">
        <v>1894</v>
      </c>
      <c r="C6372" s="146">
        <v>120.5776672363281</v>
      </c>
      <c r="D6372" s="112">
        <f t="shared" si="102"/>
        <v>0.29966473779953201</v>
      </c>
      <c r="E6372" s="112">
        <v>-1.3084084603340627E-2</v>
      </c>
    </row>
    <row r="6373" spans="2:5" x14ac:dyDescent="0.35">
      <c r="B6373" s="45" t="s">
        <v>2310</v>
      </c>
      <c r="C6373" s="146">
        <v>92.775978088378906</v>
      </c>
      <c r="D6373" s="112">
        <f t="shared" si="102"/>
        <v>-0.52268165645968701</v>
      </c>
      <c r="E6373" s="112">
        <v>-1.30843896057583E-2</v>
      </c>
    </row>
    <row r="6374" spans="2:5" x14ac:dyDescent="0.35">
      <c r="B6374" s="45" t="s">
        <v>3900</v>
      </c>
      <c r="C6374" s="146">
        <v>194.36918640136719</v>
      </c>
      <c r="D6374" s="112">
        <f t="shared" si="102"/>
        <v>-0.88005173051902885</v>
      </c>
      <c r="E6374" s="112">
        <v>-1.3091194654993137E-2</v>
      </c>
    </row>
    <row r="6375" spans="2:5" x14ac:dyDescent="0.35">
      <c r="B6375" s="45" t="s">
        <v>6338</v>
      </c>
      <c r="C6375" s="146">
        <v>1620.441772460938</v>
      </c>
      <c r="D6375" s="112">
        <f t="shared" si="102"/>
        <v>0.48186794503898095</v>
      </c>
      <c r="E6375" s="112">
        <v>-1.3099975354744293E-2</v>
      </c>
    </row>
    <row r="6376" spans="2:5" x14ac:dyDescent="0.35">
      <c r="B6376" s="45" t="s">
        <v>5949</v>
      </c>
      <c r="C6376" s="146">
        <v>1093.512939453125</v>
      </c>
      <c r="D6376" s="112">
        <f t="shared" si="102"/>
        <v>-0.44715190961245294</v>
      </c>
      <c r="E6376" s="112">
        <v>-1.3116063101113415E-2</v>
      </c>
    </row>
    <row r="6377" spans="2:5" x14ac:dyDescent="0.35">
      <c r="B6377" s="45" t="s">
        <v>6525</v>
      </c>
      <c r="C6377" s="146">
        <v>1977.962768554688</v>
      </c>
      <c r="D6377" s="112">
        <f t="shared" si="102"/>
        <v>-0.17015777862155432</v>
      </c>
      <c r="E6377" s="112">
        <v>-1.3120252762503871E-2</v>
      </c>
    </row>
    <row r="6378" spans="2:5" x14ac:dyDescent="0.35">
      <c r="B6378" s="45" t="s">
        <v>7184</v>
      </c>
      <c r="C6378" s="146">
        <v>2383.540771484375</v>
      </c>
      <c r="D6378" s="112">
        <f t="shared" si="102"/>
        <v>21.218575445862584</v>
      </c>
      <c r="E6378" s="112">
        <v>-1.3128057951307696E-2</v>
      </c>
    </row>
    <row r="6379" spans="2:5" x14ac:dyDescent="0.35">
      <c r="B6379" s="45" t="s">
        <v>2933</v>
      </c>
      <c r="C6379" s="146">
        <v>107.2769393920898</v>
      </c>
      <c r="D6379" s="112">
        <f t="shared" si="102"/>
        <v>-0.94815725001070705</v>
      </c>
      <c r="E6379" s="112">
        <v>-1.3134550979475582E-2</v>
      </c>
    </row>
    <row r="6380" spans="2:5" x14ac:dyDescent="0.35">
      <c r="B6380" s="45" t="s">
        <v>6557</v>
      </c>
      <c r="C6380" s="146">
        <v>2069.275634765625</v>
      </c>
      <c r="D6380" s="112">
        <f t="shared" si="102"/>
        <v>3.1209416888719907</v>
      </c>
      <c r="E6380" s="112">
        <v>-1.3143987140225428E-2</v>
      </c>
    </row>
    <row r="6381" spans="2:5" x14ac:dyDescent="0.35">
      <c r="B6381" s="45" t="s">
        <v>4945</v>
      </c>
      <c r="C6381" s="146">
        <v>502.1365966796875</v>
      </c>
      <c r="D6381" s="112">
        <f t="shared" si="102"/>
        <v>-0.76767992071472413</v>
      </c>
      <c r="E6381" s="112">
        <v>-1.3148139107266062E-2</v>
      </c>
    </row>
    <row r="6382" spans="2:5" x14ac:dyDescent="0.35">
      <c r="B6382" s="45" t="s">
        <v>8013</v>
      </c>
      <c r="C6382" s="146">
        <v>2161.39990234375</v>
      </c>
      <c r="D6382" s="112">
        <f t="shared" si="102"/>
        <v>7.6043560487103621</v>
      </c>
      <c r="E6382" s="112">
        <v>-1.314950665244761E-2</v>
      </c>
    </row>
    <row r="6383" spans="2:5" x14ac:dyDescent="0.35">
      <c r="B6383" s="45" t="s">
        <v>4467</v>
      </c>
      <c r="C6383" s="146">
        <v>251.1983337402344</v>
      </c>
      <c r="D6383" s="112">
        <f t="shared" si="102"/>
        <v>-0.47800692755115753</v>
      </c>
      <c r="E6383" s="112">
        <v>-1.3164256724346308E-2</v>
      </c>
    </row>
    <row r="6384" spans="2:5" x14ac:dyDescent="0.35">
      <c r="B6384" s="45" t="s">
        <v>4968</v>
      </c>
      <c r="C6384" s="146">
        <v>481.229248046875</v>
      </c>
      <c r="D6384" s="112">
        <f t="shared" si="102"/>
        <v>1.8903701191878179</v>
      </c>
      <c r="E6384" s="112">
        <v>-1.3172267678302164E-2</v>
      </c>
    </row>
    <row r="6385" spans="2:5" x14ac:dyDescent="0.35">
      <c r="B6385" s="45" t="s">
        <v>3210</v>
      </c>
      <c r="C6385" s="146">
        <v>166.4939880371094</v>
      </c>
      <c r="D6385" s="112">
        <f t="shared" si="102"/>
        <v>-0.18115287665327917</v>
      </c>
      <c r="E6385" s="112">
        <v>-1.3181754134130261E-2</v>
      </c>
    </row>
    <row r="6386" spans="2:5" x14ac:dyDescent="0.35">
      <c r="B6386" s="45" t="s">
        <v>4003</v>
      </c>
      <c r="C6386" s="146">
        <v>203.32731628417969</v>
      </c>
      <c r="D6386" s="112">
        <f t="shared" si="102"/>
        <v>-0.66641140855314041</v>
      </c>
      <c r="E6386" s="112">
        <v>-1.3191430180337237E-2</v>
      </c>
    </row>
    <row r="6387" spans="2:5" x14ac:dyDescent="0.35">
      <c r="B6387" s="45" t="s">
        <v>5192</v>
      </c>
      <c r="C6387" s="146">
        <v>609.51519775390625</v>
      </c>
      <c r="D6387" s="112">
        <f t="shared" si="102"/>
        <v>6.11090801390844</v>
      </c>
      <c r="E6387" s="112">
        <v>-1.3203958134056396E-2</v>
      </c>
    </row>
    <row r="6388" spans="2:5" x14ac:dyDescent="0.35">
      <c r="B6388" s="45" t="s">
        <v>1192</v>
      </c>
      <c r="C6388" s="146">
        <v>85.715522766113281</v>
      </c>
      <c r="D6388" s="112">
        <f t="shared" si="102"/>
        <v>-0.95269592079518206</v>
      </c>
      <c r="E6388" s="112">
        <v>-1.3207843812361224E-2</v>
      </c>
    </row>
    <row r="6389" spans="2:5" x14ac:dyDescent="0.35">
      <c r="B6389" s="45" t="s">
        <v>6570</v>
      </c>
      <c r="C6389" s="146">
        <v>1812.01123046875</v>
      </c>
      <c r="D6389" s="112">
        <f t="shared" si="102"/>
        <v>24.941670982925093</v>
      </c>
      <c r="E6389" s="112">
        <v>-1.3212873121504215E-2</v>
      </c>
    </row>
    <row r="6390" spans="2:5" x14ac:dyDescent="0.35">
      <c r="B6390" s="45" t="s">
        <v>928</v>
      </c>
      <c r="C6390" s="146">
        <v>69.849441528320313</v>
      </c>
      <c r="D6390" s="112">
        <f t="shared" si="102"/>
        <v>-0.62370015457576833</v>
      </c>
      <c r="E6390" s="112">
        <v>-1.3230248531562157E-2</v>
      </c>
    </row>
    <row r="6391" spans="2:5" x14ac:dyDescent="0.35">
      <c r="B6391" s="45" t="s">
        <v>3116</v>
      </c>
      <c r="C6391" s="146">
        <v>185.62176513671881</v>
      </c>
      <c r="D6391" s="112">
        <f t="shared" si="102"/>
        <v>-0.91806219953891943</v>
      </c>
      <c r="E6391" s="112">
        <v>-1.3250767524745877E-2</v>
      </c>
    </row>
    <row r="6392" spans="2:5" x14ac:dyDescent="0.35">
      <c r="B6392" s="45" t="s">
        <v>6928</v>
      </c>
      <c r="C6392" s="146">
        <v>2265.3984375</v>
      </c>
      <c r="D6392" s="112">
        <f t="shared" si="102"/>
        <v>12.720335010009878</v>
      </c>
      <c r="E6392" s="112">
        <v>-1.3273332650637348E-2</v>
      </c>
    </row>
    <row r="6393" spans="2:5" x14ac:dyDescent="0.35">
      <c r="B6393" s="45" t="s">
        <v>3253</v>
      </c>
      <c r="C6393" s="146">
        <v>165.11247253417969</v>
      </c>
      <c r="D6393" s="112">
        <f t="shared" si="102"/>
        <v>-0.89327151396247206</v>
      </c>
      <c r="E6393" s="112">
        <v>-1.3290311638289492E-2</v>
      </c>
    </row>
    <row r="6394" spans="2:5" x14ac:dyDescent="0.35">
      <c r="B6394" s="45" t="s">
        <v>6257</v>
      </c>
      <c r="C6394" s="146">
        <v>1547.032836914062</v>
      </c>
      <c r="D6394" s="112">
        <f t="shared" si="102"/>
        <v>17.688635714498346</v>
      </c>
      <c r="E6394" s="112">
        <v>-1.3291949596758288E-2</v>
      </c>
    </row>
    <row r="6395" spans="2:5" x14ac:dyDescent="0.35">
      <c r="B6395" s="45" t="s">
        <v>2846</v>
      </c>
      <c r="C6395" s="146">
        <v>82.779335021972656</v>
      </c>
      <c r="D6395" s="112">
        <f t="shared" si="102"/>
        <v>0.1155432977766354</v>
      </c>
      <c r="E6395" s="112">
        <v>-1.3308000177876509E-2</v>
      </c>
    </row>
    <row r="6396" spans="2:5" x14ac:dyDescent="0.35">
      <c r="B6396" s="45" t="s">
        <v>932</v>
      </c>
      <c r="C6396" s="146">
        <v>74.205398559570313</v>
      </c>
      <c r="D6396" s="112">
        <f t="shared" si="102"/>
        <v>-0.69071786970061899</v>
      </c>
      <c r="E6396" s="112">
        <v>-1.3313734023569895E-2</v>
      </c>
    </row>
    <row r="6397" spans="2:5" x14ac:dyDescent="0.35">
      <c r="B6397" s="45" t="s">
        <v>4231</v>
      </c>
      <c r="C6397" s="146">
        <v>239.9278564453125</v>
      </c>
      <c r="D6397" s="112">
        <f t="shared" si="102"/>
        <v>-0.89124961448865347</v>
      </c>
      <c r="E6397" s="112">
        <v>-1.332297538376403E-2</v>
      </c>
    </row>
    <row r="6398" spans="2:5" x14ac:dyDescent="0.35">
      <c r="B6398" s="45" t="s">
        <v>6791</v>
      </c>
      <c r="C6398" s="146">
        <v>2206.225341796875</v>
      </c>
      <c r="D6398" s="112">
        <f t="shared" si="102"/>
        <v>7.6934934617150255</v>
      </c>
      <c r="E6398" s="112">
        <v>-1.3325086201813786E-2</v>
      </c>
    </row>
    <row r="6399" spans="2:5" x14ac:dyDescent="0.35">
      <c r="B6399" s="45" t="s">
        <v>4464</v>
      </c>
      <c r="C6399" s="146">
        <v>253.77891540527341</v>
      </c>
      <c r="D6399" s="112">
        <f t="shared" si="102"/>
        <v>1.802205384079598</v>
      </c>
      <c r="E6399" s="112">
        <v>-1.3327415864424973E-2</v>
      </c>
    </row>
    <row r="6400" spans="2:5" x14ac:dyDescent="0.35">
      <c r="B6400" s="45" t="s">
        <v>1149</v>
      </c>
      <c r="C6400" s="146">
        <v>90.563995361328125</v>
      </c>
      <c r="D6400" s="112">
        <f t="shared" si="102"/>
        <v>-0.63476817275720521</v>
      </c>
      <c r="E6400" s="112">
        <v>-1.3332278263743348E-2</v>
      </c>
    </row>
    <row r="6401" spans="2:5" x14ac:dyDescent="0.35">
      <c r="B6401" s="45" t="s">
        <v>4456</v>
      </c>
      <c r="C6401" s="146">
        <v>247.9630432128906</v>
      </c>
      <c r="D6401" s="112">
        <f t="shared" si="102"/>
        <v>1.0376095909867478</v>
      </c>
      <c r="E6401" s="112">
        <v>-1.3333247521297071E-2</v>
      </c>
    </row>
    <row r="6402" spans="2:5" x14ac:dyDescent="0.35">
      <c r="B6402" s="45" t="s">
        <v>1275</v>
      </c>
      <c r="C6402" s="146">
        <v>121.6931076049805</v>
      </c>
      <c r="D6402" s="112">
        <f t="shared" si="102"/>
        <v>-0.19518647557009813</v>
      </c>
      <c r="E6402" s="112">
        <v>-1.3363293872959425E-2</v>
      </c>
    </row>
    <row r="6403" spans="2:5" x14ac:dyDescent="0.35">
      <c r="B6403" s="45" t="s">
        <v>3484</v>
      </c>
      <c r="C6403" s="146">
        <v>151.20658874511719</v>
      </c>
      <c r="D6403" s="112">
        <f t="shared" si="102"/>
        <v>-0.94038753189044988</v>
      </c>
      <c r="E6403" s="112">
        <v>-1.3363313012784908E-2</v>
      </c>
    </row>
    <row r="6404" spans="2:5" x14ac:dyDescent="0.35">
      <c r="B6404" s="45" t="s">
        <v>7332</v>
      </c>
      <c r="C6404" s="146">
        <v>2536.49267578125</v>
      </c>
      <c r="D6404" s="112">
        <f t="shared" si="102"/>
        <v>4.7574165125413019</v>
      </c>
      <c r="E6404" s="112">
        <v>-1.336431975717847E-2</v>
      </c>
    </row>
    <row r="6405" spans="2:5" x14ac:dyDescent="0.35">
      <c r="B6405" s="45" t="s">
        <v>5015</v>
      </c>
      <c r="C6405" s="146">
        <v>440.5609130859375</v>
      </c>
      <c r="D6405" s="112">
        <f t="shared" si="102"/>
        <v>-0.43500669007684784</v>
      </c>
      <c r="E6405" s="112">
        <v>-1.337728984692972E-2</v>
      </c>
    </row>
    <row r="6406" spans="2:5" x14ac:dyDescent="0.35">
      <c r="B6406" s="45" t="s">
        <v>5384</v>
      </c>
      <c r="C6406" s="146">
        <v>779.7630615234375</v>
      </c>
      <c r="D6406" s="112">
        <f t="shared" si="102"/>
        <v>0.10381150623045639</v>
      </c>
      <c r="E6406" s="112">
        <v>-1.3396137154178828E-2</v>
      </c>
    </row>
    <row r="6407" spans="2:5" x14ac:dyDescent="0.35">
      <c r="B6407" s="45" t="s">
        <v>5348</v>
      </c>
      <c r="C6407" s="146">
        <v>706.427734375</v>
      </c>
      <c r="D6407" s="112">
        <f t="shared" si="102"/>
        <v>5.8315555907734762</v>
      </c>
      <c r="E6407" s="112">
        <v>-1.3408025141400345E-2</v>
      </c>
    </row>
    <row r="6408" spans="2:5" x14ac:dyDescent="0.35">
      <c r="B6408" s="45" t="s">
        <v>2279</v>
      </c>
      <c r="C6408" s="146">
        <v>103.4065704345703</v>
      </c>
      <c r="D6408" s="112">
        <f t="shared" si="102"/>
        <v>-0.91915659496081636</v>
      </c>
      <c r="E6408" s="112">
        <v>-1.3411316826746083E-2</v>
      </c>
    </row>
    <row r="6409" spans="2:5" x14ac:dyDescent="0.35">
      <c r="B6409" s="45" t="s">
        <v>6072</v>
      </c>
      <c r="C6409" s="146">
        <v>1279.09716796875</v>
      </c>
      <c r="D6409" s="112">
        <f t="shared" ref="D6409:D6472" si="103">(C6409-C6410)/C6410</f>
        <v>0.74841414684550112</v>
      </c>
      <c r="E6409" s="112">
        <v>-1.3417730672208458E-2</v>
      </c>
    </row>
    <row r="6410" spans="2:5" x14ac:dyDescent="0.35">
      <c r="B6410" s="45" t="s">
        <v>5561</v>
      </c>
      <c r="C6410" s="146">
        <v>731.57562255859375</v>
      </c>
      <c r="D6410" s="112">
        <f t="shared" si="103"/>
        <v>4.5992518220662273</v>
      </c>
      <c r="E6410" s="112">
        <v>-1.3422196219604181E-2</v>
      </c>
    </row>
    <row r="6411" spans="2:5" x14ac:dyDescent="0.35">
      <c r="B6411" s="45" t="s">
        <v>1439</v>
      </c>
      <c r="C6411" s="146">
        <v>130.65596008300781</v>
      </c>
      <c r="D6411" s="112">
        <f t="shared" si="103"/>
        <v>-0.50310653116071313</v>
      </c>
      <c r="E6411" s="112">
        <v>-1.3438971531147273E-2</v>
      </c>
    </row>
    <row r="6412" spans="2:5" x14ac:dyDescent="0.35">
      <c r="B6412" s="45" t="s">
        <v>4440</v>
      </c>
      <c r="C6412" s="146">
        <v>262.94561767578119</v>
      </c>
      <c r="D6412" s="112">
        <f t="shared" si="103"/>
        <v>-0.64391895527543441</v>
      </c>
      <c r="E6412" s="112">
        <v>-1.3439058676214404E-2</v>
      </c>
    </row>
    <row r="6413" spans="2:5" x14ac:dyDescent="0.35">
      <c r="B6413" s="45" t="s">
        <v>5258</v>
      </c>
      <c r="C6413" s="146">
        <v>738.44317626953125</v>
      </c>
      <c r="D6413" s="112">
        <f t="shared" si="103"/>
        <v>-0.6726266878243724</v>
      </c>
      <c r="E6413" s="112">
        <v>-1.3439509933079288E-2</v>
      </c>
    </row>
    <row r="6414" spans="2:5" x14ac:dyDescent="0.35">
      <c r="B6414" s="45" t="s">
        <v>7831</v>
      </c>
      <c r="C6414" s="146">
        <v>2255.660888671875</v>
      </c>
      <c r="D6414" s="112">
        <f t="shared" si="103"/>
        <v>19.543970035183818</v>
      </c>
      <c r="E6414" s="112">
        <v>-1.3441546820589022E-2</v>
      </c>
    </row>
    <row r="6415" spans="2:5" x14ac:dyDescent="0.35">
      <c r="B6415" s="45" t="s">
        <v>2453</v>
      </c>
      <c r="C6415" s="146">
        <v>109.79673767089839</v>
      </c>
      <c r="D6415" s="112">
        <f t="shared" si="103"/>
        <v>-0.21254736744420419</v>
      </c>
      <c r="E6415" s="112">
        <v>-1.3446848393408725E-2</v>
      </c>
    </row>
    <row r="6416" spans="2:5" x14ac:dyDescent="0.35">
      <c r="B6416" s="45" t="s">
        <v>1660</v>
      </c>
      <c r="C6416" s="146">
        <v>139.43281555175781</v>
      </c>
      <c r="D6416" s="112">
        <f t="shared" si="103"/>
        <v>-0.54276330241112003</v>
      </c>
      <c r="E6416" s="112">
        <v>-1.3452136789877516E-2</v>
      </c>
    </row>
    <row r="6417" spans="2:5" x14ac:dyDescent="0.35">
      <c r="B6417" s="45" t="s">
        <v>4525</v>
      </c>
      <c r="C6417" s="146">
        <v>304.94668579101563</v>
      </c>
      <c r="D6417" s="112">
        <f t="shared" si="103"/>
        <v>-0.85001467958430055</v>
      </c>
      <c r="E6417" s="112">
        <v>-1.3455518487367828E-2</v>
      </c>
    </row>
    <row r="6418" spans="2:5" x14ac:dyDescent="0.35">
      <c r="B6418" s="45" t="s">
        <v>6610</v>
      </c>
      <c r="C6418" s="146">
        <v>2033.176879882812</v>
      </c>
      <c r="D6418" s="112">
        <f t="shared" si="103"/>
        <v>22.220563345722621</v>
      </c>
      <c r="E6418" s="112">
        <v>-1.3464172638417024E-2</v>
      </c>
    </row>
    <row r="6419" spans="2:5" x14ac:dyDescent="0.35">
      <c r="B6419" s="45" t="s">
        <v>1183</v>
      </c>
      <c r="C6419" s="146">
        <v>87.559326171875</v>
      </c>
      <c r="D6419" s="112">
        <f t="shared" si="103"/>
        <v>-0.32333512298161932</v>
      </c>
      <c r="E6419" s="112">
        <v>-1.3479902209097552E-2</v>
      </c>
    </row>
    <row r="6420" spans="2:5" x14ac:dyDescent="0.35">
      <c r="B6420" s="45" t="s">
        <v>1941</v>
      </c>
      <c r="C6420" s="146">
        <v>129.39836120605469</v>
      </c>
      <c r="D6420" s="112">
        <f t="shared" si="103"/>
        <v>-0.94436067080359076</v>
      </c>
      <c r="E6420" s="112">
        <v>-1.3492992284999023E-2</v>
      </c>
    </row>
    <row r="6421" spans="2:5" x14ac:dyDescent="0.35">
      <c r="B6421" s="45" t="s">
        <v>7494</v>
      </c>
      <c r="C6421" s="146">
        <v>2325.66357421875</v>
      </c>
      <c r="D6421" s="112">
        <f t="shared" si="103"/>
        <v>-7.3330031690517966E-2</v>
      </c>
      <c r="E6421" s="112">
        <v>-1.3496041264098787E-2</v>
      </c>
    </row>
    <row r="6422" spans="2:5" x14ac:dyDescent="0.35">
      <c r="B6422" s="45" t="s">
        <v>6911</v>
      </c>
      <c r="C6422" s="146">
        <v>2509.699951171875</v>
      </c>
      <c r="D6422" s="112">
        <f t="shared" si="103"/>
        <v>7.3556452374928734</v>
      </c>
      <c r="E6422" s="112">
        <v>-1.352541941860772E-2</v>
      </c>
    </row>
    <row r="6423" spans="2:5" x14ac:dyDescent="0.35">
      <c r="B6423" s="45" t="s">
        <v>4523</v>
      </c>
      <c r="C6423" s="146">
        <v>300.35980224609381</v>
      </c>
      <c r="D6423" s="112">
        <f t="shared" si="103"/>
        <v>-9.3500463003983084E-2</v>
      </c>
      <c r="E6423" s="112">
        <v>-1.3532544729201082E-2</v>
      </c>
    </row>
    <row r="6424" spans="2:5" x14ac:dyDescent="0.35">
      <c r="B6424" s="45" t="s">
        <v>4607</v>
      </c>
      <c r="C6424" s="146">
        <v>331.34027099609381</v>
      </c>
      <c r="D6424" s="112">
        <f t="shared" si="103"/>
        <v>0.59424013292678668</v>
      </c>
      <c r="E6424" s="112">
        <v>-1.3540408211993791E-2</v>
      </c>
    </row>
    <row r="6425" spans="2:5" x14ac:dyDescent="0.35">
      <c r="B6425" s="45" t="s">
        <v>4294</v>
      </c>
      <c r="C6425" s="146">
        <v>207.83586120605469</v>
      </c>
      <c r="D6425" s="112">
        <f t="shared" si="103"/>
        <v>-0.90650499360094661</v>
      </c>
      <c r="E6425" s="112">
        <v>-1.3567427340140282E-2</v>
      </c>
    </row>
    <row r="6426" spans="2:5" x14ac:dyDescent="0.35">
      <c r="B6426" s="45" t="s">
        <v>6733</v>
      </c>
      <c r="C6426" s="146">
        <v>2222.962158203125</v>
      </c>
      <c r="D6426" s="112">
        <f t="shared" si="103"/>
        <v>-0.11363609372125238</v>
      </c>
      <c r="E6426" s="112">
        <v>-1.3568393291108084E-2</v>
      </c>
    </row>
    <row r="6427" spans="2:5" x14ac:dyDescent="0.35">
      <c r="B6427" s="45" t="s">
        <v>7239</v>
      </c>
      <c r="C6427" s="146">
        <v>2507.95654296875</v>
      </c>
      <c r="D6427" s="112">
        <f t="shared" si="103"/>
        <v>18.409789788952857</v>
      </c>
      <c r="E6427" s="112">
        <v>-1.3569174578049448E-2</v>
      </c>
    </row>
    <row r="6428" spans="2:5" x14ac:dyDescent="0.35">
      <c r="B6428" s="45" t="s">
        <v>3386</v>
      </c>
      <c r="C6428" s="146">
        <v>129.2109069824219</v>
      </c>
      <c r="D6428" s="112">
        <f t="shared" si="103"/>
        <v>-0.56819224395094448</v>
      </c>
      <c r="E6428" s="112">
        <v>-1.3573897392401965E-2</v>
      </c>
    </row>
    <row r="6429" spans="2:5" x14ac:dyDescent="0.35">
      <c r="B6429" s="45" t="s">
        <v>4485</v>
      </c>
      <c r="C6429" s="146">
        <v>299.23248291015619</v>
      </c>
      <c r="D6429" s="112">
        <f t="shared" si="103"/>
        <v>-0.80496626569310226</v>
      </c>
      <c r="E6429" s="112">
        <v>-1.3582933578853394E-2</v>
      </c>
    </row>
    <row r="6430" spans="2:5" x14ac:dyDescent="0.35">
      <c r="B6430" s="45" t="s">
        <v>6144</v>
      </c>
      <c r="C6430" s="146">
        <v>1534.260131835938</v>
      </c>
      <c r="D6430" s="112">
        <f t="shared" si="103"/>
        <v>8.4301522650020466</v>
      </c>
      <c r="E6430" s="112">
        <v>-1.360770155569113E-2</v>
      </c>
    </row>
    <row r="6431" spans="2:5" x14ac:dyDescent="0.35">
      <c r="B6431" s="45" t="s">
        <v>3668</v>
      </c>
      <c r="C6431" s="146">
        <v>162.69728088378909</v>
      </c>
      <c r="D6431" s="112">
        <f t="shared" si="103"/>
        <v>9.1194217100852876E-2</v>
      </c>
      <c r="E6431" s="112">
        <v>-1.3645649197009955E-2</v>
      </c>
    </row>
    <row r="6432" spans="2:5" x14ac:dyDescent="0.35">
      <c r="B6432" s="45" t="s">
        <v>1372</v>
      </c>
      <c r="C6432" s="146">
        <v>149.10020446777341</v>
      </c>
      <c r="D6432" s="112">
        <f t="shared" si="103"/>
        <v>-0.93150383191502772</v>
      </c>
      <c r="E6432" s="112">
        <v>-1.3701385854471488E-2</v>
      </c>
    </row>
    <row r="6433" spans="2:5" x14ac:dyDescent="0.35">
      <c r="B6433" s="45" t="s">
        <v>7766</v>
      </c>
      <c r="C6433" s="146">
        <v>2176.76708984375</v>
      </c>
      <c r="D6433" s="112">
        <f t="shared" si="103"/>
        <v>1.7582671677254649E-2</v>
      </c>
      <c r="E6433" s="112">
        <v>-1.3702573079283551E-2</v>
      </c>
    </row>
    <row r="6434" spans="2:5" x14ac:dyDescent="0.35">
      <c r="B6434" s="45" t="s">
        <v>6995</v>
      </c>
      <c r="C6434" s="146">
        <v>2139.155029296875</v>
      </c>
      <c r="D6434" s="112">
        <f t="shared" si="103"/>
        <v>13.530854455718215</v>
      </c>
      <c r="E6434" s="112">
        <v>-1.3707272975120532E-2</v>
      </c>
    </row>
    <row r="6435" spans="2:5" x14ac:dyDescent="0.35">
      <c r="B6435" s="45" t="s">
        <v>3455</v>
      </c>
      <c r="C6435" s="146">
        <v>147.21467590332031</v>
      </c>
      <c r="D6435" s="112">
        <f t="shared" si="103"/>
        <v>0.44792088367068261</v>
      </c>
      <c r="E6435" s="112">
        <v>-1.3720704332965024E-2</v>
      </c>
    </row>
    <row r="6436" spans="2:5" x14ac:dyDescent="0.35">
      <c r="B6436" s="45" t="s">
        <v>1243</v>
      </c>
      <c r="C6436" s="146">
        <v>101.6731491088867</v>
      </c>
      <c r="D6436" s="112">
        <f t="shared" si="103"/>
        <v>-0.23912285355500545</v>
      </c>
      <c r="E6436" s="112">
        <v>-1.3725541856911678E-2</v>
      </c>
    </row>
    <row r="6437" spans="2:5" x14ac:dyDescent="0.35">
      <c r="B6437" s="45" t="s">
        <v>1356</v>
      </c>
      <c r="C6437" s="146">
        <v>133.62623596191409</v>
      </c>
      <c r="D6437" s="112">
        <f t="shared" si="103"/>
        <v>-0.94577797491335203</v>
      </c>
      <c r="E6437" s="112">
        <v>-1.3726559006938263E-2</v>
      </c>
    </row>
    <row r="6438" spans="2:5" x14ac:dyDescent="0.35">
      <c r="B6438" s="45" t="s">
        <v>7870</v>
      </c>
      <c r="C6438" s="146">
        <v>2464.42724609375</v>
      </c>
      <c r="D6438" s="112">
        <f t="shared" si="103"/>
        <v>8.7055723067535812E-2</v>
      </c>
      <c r="E6438" s="112">
        <v>-1.3738764067174412E-2</v>
      </c>
    </row>
    <row r="6439" spans="2:5" x14ac:dyDescent="0.35">
      <c r="B6439" s="45" t="s">
        <v>6857</v>
      </c>
      <c r="C6439" s="146">
        <v>2267.066162109375</v>
      </c>
      <c r="D6439" s="112">
        <f t="shared" si="103"/>
        <v>3.5463294958079672</v>
      </c>
      <c r="E6439" s="112">
        <v>-1.3740859668812718E-2</v>
      </c>
    </row>
    <row r="6440" spans="2:5" x14ac:dyDescent="0.35">
      <c r="B6440" s="45" t="s">
        <v>5075</v>
      </c>
      <c r="C6440" s="146">
        <v>498.6585693359375</v>
      </c>
      <c r="D6440" s="112">
        <f t="shared" si="103"/>
        <v>-0.79111705288175871</v>
      </c>
      <c r="E6440" s="112">
        <v>-1.375637156031108E-2</v>
      </c>
    </row>
    <row r="6441" spans="2:5" x14ac:dyDescent="0.35">
      <c r="B6441" s="45" t="s">
        <v>7377</v>
      </c>
      <c r="C6441" s="146">
        <v>2387.26318359375</v>
      </c>
      <c r="D6441" s="112">
        <f t="shared" si="103"/>
        <v>2.2211791666292635</v>
      </c>
      <c r="E6441" s="112">
        <v>-1.375794469488791E-2</v>
      </c>
    </row>
    <row r="6442" spans="2:5" x14ac:dyDescent="0.35">
      <c r="B6442" s="45" t="s">
        <v>5277</v>
      </c>
      <c r="C6442" s="146">
        <v>741.11468505859375</v>
      </c>
      <c r="D6442" s="112">
        <f t="shared" si="103"/>
        <v>-0.52347500438362604</v>
      </c>
      <c r="E6442" s="112">
        <v>-1.377539326184009E-2</v>
      </c>
    </row>
    <row r="6443" spans="2:5" x14ac:dyDescent="0.35">
      <c r="B6443" s="45" t="s">
        <v>6149</v>
      </c>
      <c r="C6443" s="146">
        <v>1555.248291015625</v>
      </c>
      <c r="D6443" s="112">
        <f t="shared" si="103"/>
        <v>5.9609558574955512</v>
      </c>
      <c r="E6443" s="112">
        <v>-1.3787292041897688E-2</v>
      </c>
    </row>
    <row r="6444" spans="2:5" x14ac:dyDescent="0.35">
      <c r="B6444" s="45" t="s">
        <v>4242</v>
      </c>
      <c r="C6444" s="146">
        <v>223.4245300292969</v>
      </c>
      <c r="D6444" s="112">
        <f t="shared" si="103"/>
        <v>0.38452983277488312</v>
      </c>
      <c r="E6444" s="112">
        <v>-1.379542085217153E-2</v>
      </c>
    </row>
    <row r="6445" spans="2:5" x14ac:dyDescent="0.35">
      <c r="B6445" s="45" t="s">
        <v>3256</v>
      </c>
      <c r="C6445" s="146">
        <v>161.37213134765619</v>
      </c>
      <c r="D6445" s="112">
        <f t="shared" si="103"/>
        <v>-0.93445497184801551</v>
      </c>
      <c r="E6445" s="112">
        <v>-1.3797180808009568E-2</v>
      </c>
    </row>
    <row r="6446" spans="2:5" x14ac:dyDescent="0.35">
      <c r="B6446" s="45" t="s">
        <v>7251</v>
      </c>
      <c r="C6446" s="146">
        <v>2462.004150390625</v>
      </c>
      <c r="D6446" s="112">
        <f t="shared" si="103"/>
        <v>11.031465413971764</v>
      </c>
      <c r="E6446" s="112">
        <v>-1.3800517647767548E-2</v>
      </c>
    </row>
    <row r="6447" spans="2:5" x14ac:dyDescent="0.35">
      <c r="B6447" s="45" t="s">
        <v>3997</v>
      </c>
      <c r="C6447" s="146">
        <v>204.63044738769531</v>
      </c>
      <c r="D6447" s="112">
        <f t="shared" si="103"/>
        <v>-9.3412264547244162E-2</v>
      </c>
      <c r="E6447" s="112">
        <v>-1.3816550681227108E-2</v>
      </c>
    </row>
    <row r="6448" spans="2:5" x14ac:dyDescent="0.35">
      <c r="B6448" s="45" t="s">
        <v>4213</v>
      </c>
      <c r="C6448" s="146">
        <v>225.7149963378906</v>
      </c>
      <c r="D6448" s="112">
        <f t="shared" si="103"/>
        <v>-0.88229067789494375</v>
      </c>
      <c r="E6448" s="112">
        <v>-1.3845140214386289E-2</v>
      </c>
    </row>
    <row r="6449" spans="2:5" x14ac:dyDescent="0.35">
      <c r="B6449" s="45" t="s">
        <v>6658</v>
      </c>
      <c r="C6449" s="146">
        <v>1917.562622070312</v>
      </c>
      <c r="D6449" s="112">
        <f t="shared" si="103"/>
        <v>21.770852115482683</v>
      </c>
      <c r="E6449" s="112">
        <v>-1.3861470296674951E-2</v>
      </c>
    </row>
    <row r="6450" spans="2:5" x14ac:dyDescent="0.35">
      <c r="B6450" s="45" t="s">
        <v>2634</v>
      </c>
      <c r="C6450" s="146">
        <v>84.211280822753906</v>
      </c>
      <c r="D6450" s="112">
        <f t="shared" si="103"/>
        <v>-0.88637851480325669</v>
      </c>
      <c r="E6450" s="112">
        <v>-1.3883766705762027E-2</v>
      </c>
    </row>
    <row r="6451" spans="2:5" x14ac:dyDescent="0.35">
      <c r="B6451" s="45" t="s">
        <v>5279</v>
      </c>
      <c r="C6451" s="146">
        <v>741.15631103515625</v>
      </c>
      <c r="D6451" s="112">
        <f t="shared" si="103"/>
        <v>4.321794769956421</v>
      </c>
      <c r="E6451" s="112">
        <v>-1.3884432607586811E-2</v>
      </c>
    </row>
    <row r="6452" spans="2:5" x14ac:dyDescent="0.35">
      <c r="B6452" s="45" t="s">
        <v>1412</v>
      </c>
      <c r="C6452" s="146">
        <v>139.26811218261719</v>
      </c>
      <c r="D6452" s="112">
        <f t="shared" si="103"/>
        <v>0.15274664227567253</v>
      </c>
      <c r="E6452" s="112">
        <v>-1.3891727994958792E-2</v>
      </c>
    </row>
    <row r="6453" spans="2:5" x14ac:dyDescent="0.35">
      <c r="B6453" s="45" t="s">
        <v>1286</v>
      </c>
      <c r="C6453" s="146">
        <v>120.8141555786133</v>
      </c>
      <c r="D6453" s="112">
        <f t="shared" si="103"/>
        <v>-0.88859207584040578</v>
      </c>
      <c r="E6453" s="112">
        <v>-1.3900609001656527E-2</v>
      </c>
    </row>
    <row r="6454" spans="2:5" x14ac:dyDescent="0.35">
      <c r="B6454" s="45" t="s">
        <v>5922</v>
      </c>
      <c r="C6454" s="146">
        <v>1084.430541992188</v>
      </c>
      <c r="D6454" s="112">
        <f t="shared" si="103"/>
        <v>13.445702977356882</v>
      </c>
      <c r="E6454" s="112">
        <v>-1.3925458349886016E-2</v>
      </c>
    </row>
    <row r="6455" spans="2:5" x14ac:dyDescent="0.35">
      <c r="B6455" s="45" t="s">
        <v>2666</v>
      </c>
      <c r="C6455" s="146">
        <v>75.069419860839844</v>
      </c>
      <c r="D6455" s="112">
        <f t="shared" si="103"/>
        <v>-0.76849412062766886</v>
      </c>
      <c r="E6455" s="112">
        <v>-1.3934397643584074E-2</v>
      </c>
    </row>
    <row r="6456" spans="2:5" x14ac:dyDescent="0.35">
      <c r="B6456" s="45" t="s">
        <v>4588</v>
      </c>
      <c r="C6456" s="146">
        <v>324.26571655273438</v>
      </c>
      <c r="D6456" s="112">
        <f t="shared" si="103"/>
        <v>-0.85224382478655769</v>
      </c>
      <c r="E6456" s="112">
        <v>-1.3948144377023918E-2</v>
      </c>
    </row>
    <row r="6457" spans="2:5" x14ac:dyDescent="0.35">
      <c r="B6457" s="45" t="s">
        <v>8011</v>
      </c>
      <c r="C6457" s="146">
        <v>2194.60009765625</v>
      </c>
      <c r="D6457" s="112">
        <f t="shared" si="103"/>
        <v>12.632159865908937</v>
      </c>
      <c r="E6457" s="112">
        <v>-1.397306653992166E-2</v>
      </c>
    </row>
    <row r="6458" spans="2:5" x14ac:dyDescent="0.35">
      <c r="B6458" s="45" t="s">
        <v>3857</v>
      </c>
      <c r="C6458" s="146">
        <v>160.9869689941406</v>
      </c>
      <c r="D6458" s="112">
        <f t="shared" si="103"/>
        <v>1.0345769091366124</v>
      </c>
      <c r="E6458" s="112">
        <v>-1.3993693749178514E-2</v>
      </c>
    </row>
    <row r="6459" spans="2:5" x14ac:dyDescent="0.35">
      <c r="B6459" s="45" t="s">
        <v>2642</v>
      </c>
      <c r="C6459" s="146">
        <v>79.125526428222656</v>
      </c>
      <c r="D6459" s="112">
        <f t="shared" si="103"/>
        <v>-0.83348097894063167</v>
      </c>
      <c r="E6459" s="112">
        <v>-1.3997133395599014E-2</v>
      </c>
    </row>
    <row r="6460" spans="2:5" x14ac:dyDescent="0.35">
      <c r="B6460" s="45" t="s">
        <v>5097</v>
      </c>
      <c r="C6460" s="146">
        <v>475.17410278320313</v>
      </c>
      <c r="D6460" s="112">
        <f t="shared" si="103"/>
        <v>4.7204108532550038</v>
      </c>
      <c r="E6460" s="112">
        <v>-1.4007853359543705E-2</v>
      </c>
    </row>
    <row r="6461" spans="2:5" x14ac:dyDescent="0.35">
      <c r="B6461" s="45" t="s">
        <v>2754</v>
      </c>
      <c r="C6461" s="146">
        <v>83.066429138183594</v>
      </c>
      <c r="D6461" s="112">
        <f t="shared" si="103"/>
        <v>-0.94064388324167969</v>
      </c>
      <c r="E6461" s="112">
        <v>-1.4010014320273325E-2</v>
      </c>
    </row>
    <row r="6462" spans="2:5" x14ac:dyDescent="0.35">
      <c r="B6462" s="45" t="s">
        <v>6093</v>
      </c>
      <c r="C6462" s="146">
        <v>1399.458618164062</v>
      </c>
      <c r="D6462" s="112">
        <f t="shared" si="103"/>
        <v>10.399749793203391</v>
      </c>
      <c r="E6462" s="112">
        <v>-1.4024504460743766E-2</v>
      </c>
    </row>
    <row r="6463" spans="2:5" x14ac:dyDescent="0.35">
      <c r="B6463" s="45" t="s">
        <v>3018</v>
      </c>
      <c r="C6463" s="146">
        <v>122.76222229003911</v>
      </c>
      <c r="D6463" s="112">
        <f t="shared" si="103"/>
        <v>-0.11860610108765557</v>
      </c>
      <c r="E6463" s="112">
        <v>-1.402506058216106E-2</v>
      </c>
    </row>
    <row r="6464" spans="2:5" x14ac:dyDescent="0.35">
      <c r="B6464" s="45" t="s">
        <v>1497</v>
      </c>
      <c r="C6464" s="146">
        <v>139.28190612792969</v>
      </c>
      <c r="D6464" s="112">
        <f t="shared" si="103"/>
        <v>-0.82266231952624469</v>
      </c>
      <c r="E6464" s="112">
        <v>-1.4025327552708468E-2</v>
      </c>
    </row>
    <row r="6465" spans="2:5" x14ac:dyDescent="0.35">
      <c r="B6465" s="45" t="s">
        <v>5650</v>
      </c>
      <c r="C6465" s="146">
        <v>785.405029296875</v>
      </c>
      <c r="D6465" s="112">
        <f t="shared" si="103"/>
        <v>3.4698636817731514</v>
      </c>
      <c r="E6465" s="112">
        <v>-1.4035732948389657E-2</v>
      </c>
    </row>
    <row r="6466" spans="2:5" x14ac:dyDescent="0.35">
      <c r="B6466" s="45" t="s">
        <v>3678</v>
      </c>
      <c r="C6466" s="146">
        <v>175.711181640625</v>
      </c>
      <c r="D6466" s="112">
        <f t="shared" si="103"/>
        <v>3.1584998585293449</v>
      </c>
      <c r="E6466" s="112">
        <v>-1.4041469924321795E-2</v>
      </c>
    </row>
    <row r="6467" spans="2:5" x14ac:dyDescent="0.35">
      <c r="B6467" s="45" t="s">
        <v>518</v>
      </c>
      <c r="C6467" s="146">
        <v>42.253501892089837</v>
      </c>
      <c r="D6467" s="112">
        <f t="shared" si="103"/>
        <v>-0.98153623670375911</v>
      </c>
      <c r="E6467" s="112">
        <v>-1.4043370334109132E-2</v>
      </c>
    </row>
    <row r="6468" spans="2:5" x14ac:dyDescent="0.35">
      <c r="B6468" s="45" t="s">
        <v>7812</v>
      </c>
      <c r="C6468" s="146">
        <v>2288.45556640625</v>
      </c>
      <c r="D6468" s="112">
        <f t="shared" si="103"/>
        <v>30.152183953313337</v>
      </c>
      <c r="E6468" s="112">
        <v>-1.4044441826500061E-2</v>
      </c>
    </row>
    <row r="6469" spans="2:5" x14ac:dyDescent="0.35">
      <c r="B6469" s="45" t="s">
        <v>828</v>
      </c>
      <c r="C6469" s="146">
        <v>73.460517883300781</v>
      </c>
      <c r="D6469" s="112">
        <f t="shared" si="103"/>
        <v>-0.58140619204381883</v>
      </c>
      <c r="E6469" s="112">
        <v>-1.4054556520912828E-2</v>
      </c>
    </row>
    <row r="6470" spans="2:5" x14ac:dyDescent="0.35">
      <c r="B6470" s="45" t="s">
        <v>3694</v>
      </c>
      <c r="C6470" s="146">
        <v>175.4935607910156</v>
      </c>
      <c r="D6470" s="112">
        <f t="shared" si="103"/>
        <v>0.52310858529826176</v>
      </c>
      <c r="E6470" s="112">
        <v>-1.4058637263052924E-2</v>
      </c>
    </row>
    <row r="6471" spans="2:5" x14ac:dyDescent="0.35">
      <c r="B6471" s="45" t="s">
        <v>2112</v>
      </c>
      <c r="C6471" s="146">
        <v>115.2206497192383</v>
      </c>
      <c r="D6471" s="112">
        <f t="shared" si="103"/>
        <v>-4.9750457421842934E-2</v>
      </c>
      <c r="E6471" s="112">
        <v>-1.4077444485144877E-2</v>
      </c>
    </row>
    <row r="6472" spans="2:5" x14ac:dyDescent="0.35">
      <c r="B6472" s="45" t="s">
        <v>2092</v>
      </c>
      <c r="C6472" s="146">
        <v>121.253044128418</v>
      </c>
      <c r="D6472" s="112">
        <f t="shared" si="103"/>
        <v>0.41779926582185689</v>
      </c>
      <c r="E6472" s="112">
        <v>-1.4080829486111703E-2</v>
      </c>
    </row>
    <row r="6473" spans="2:5" x14ac:dyDescent="0.35">
      <c r="B6473" s="45" t="s">
        <v>1063</v>
      </c>
      <c r="C6473" s="146">
        <v>85.522010803222656</v>
      </c>
      <c r="D6473" s="112">
        <f t="shared" ref="D6473:D6536" si="104">(C6473-C6474)/C6474</f>
        <v>-0.20047375831022479</v>
      </c>
      <c r="E6473" s="112">
        <v>-1.4085608314738573E-2</v>
      </c>
    </row>
    <row r="6474" spans="2:5" x14ac:dyDescent="0.35">
      <c r="B6474" s="45" t="s">
        <v>2107</v>
      </c>
      <c r="C6474" s="146">
        <v>106.9658584594727</v>
      </c>
      <c r="D6474" s="112">
        <f t="shared" si="104"/>
        <v>-0.83032527879691209</v>
      </c>
      <c r="E6474" s="112">
        <v>-1.4099344534444365E-2</v>
      </c>
    </row>
    <row r="6475" spans="2:5" x14ac:dyDescent="0.35">
      <c r="B6475" s="45" t="s">
        <v>5242</v>
      </c>
      <c r="C6475" s="146">
        <v>630.41717529296875</v>
      </c>
      <c r="D6475" s="112">
        <f t="shared" si="104"/>
        <v>3.6148817941856426</v>
      </c>
      <c r="E6475" s="112">
        <v>-1.4099786082546308E-2</v>
      </c>
    </row>
    <row r="6476" spans="2:5" x14ac:dyDescent="0.35">
      <c r="B6476" s="45" t="s">
        <v>3306</v>
      </c>
      <c r="C6476" s="146">
        <v>136.60527038574219</v>
      </c>
      <c r="D6476" s="112">
        <f t="shared" si="104"/>
        <v>0.43700031885853619</v>
      </c>
      <c r="E6476" s="112">
        <v>-1.4105270901371796E-2</v>
      </c>
    </row>
    <row r="6477" spans="2:5" x14ac:dyDescent="0.35">
      <c r="B6477" s="45" t="s">
        <v>1232</v>
      </c>
      <c r="C6477" s="146">
        <v>95.062797546386719</v>
      </c>
      <c r="D6477" s="112">
        <f t="shared" si="104"/>
        <v>-0.17398095950779602</v>
      </c>
      <c r="E6477" s="112">
        <v>-1.4108064850747414E-2</v>
      </c>
    </row>
    <row r="6478" spans="2:5" x14ac:dyDescent="0.35">
      <c r="B6478" s="45" t="s">
        <v>2963</v>
      </c>
      <c r="C6478" s="146">
        <v>115.0854797363281</v>
      </c>
      <c r="D6478" s="112">
        <f t="shared" si="104"/>
        <v>-0.95373046153211916</v>
      </c>
      <c r="E6478" s="112">
        <v>-1.4112238975080982E-2</v>
      </c>
    </row>
    <row r="6479" spans="2:5" x14ac:dyDescent="0.35">
      <c r="B6479" s="45" t="s">
        <v>6913</v>
      </c>
      <c r="C6479" s="146">
        <v>2487.283935546875</v>
      </c>
      <c r="D6479" s="112">
        <f t="shared" si="104"/>
        <v>16.595077551193107</v>
      </c>
      <c r="E6479" s="112">
        <v>-1.4152945363606225E-2</v>
      </c>
    </row>
    <row r="6480" spans="2:5" x14ac:dyDescent="0.35">
      <c r="B6480" s="45" t="s">
        <v>1489</v>
      </c>
      <c r="C6480" s="146">
        <v>141.36248779296881</v>
      </c>
      <c r="D6480" s="112">
        <f t="shared" si="104"/>
        <v>0.67605484866612031</v>
      </c>
      <c r="E6480" s="112">
        <v>-1.4163863419766833E-2</v>
      </c>
    </row>
    <row r="6481" spans="2:5" x14ac:dyDescent="0.35">
      <c r="B6481" s="45" t="s">
        <v>2869</v>
      </c>
      <c r="C6481" s="146">
        <v>84.342399597167969</v>
      </c>
      <c r="D6481" s="112">
        <f t="shared" si="104"/>
        <v>-0.96797565758474458</v>
      </c>
      <c r="E6481" s="112">
        <v>-1.4168599773975145E-2</v>
      </c>
    </row>
    <row r="6482" spans="2:5" x14ac:dyDescent="0.35">
      <c r="B6482" s="45" t="s">
        <v>7880</v>
      </c>
      <c r="C6482" s="146">
        <v>2633.696533203125</v>
      </c>
      <c r="D6482" s="112">
        <f t="shared" si="104"/>
        <v>0.4931891269090633</v>
      </c>
      <c r="E6482" s="112">
        <v>-1.4187048587262498E-2</v>
      </c>
    </row>
    <row r="6483" spans="2:5" x14ac:dyDescent="0.35">
      <c r="B6483" s="45" t="s">
        <v>6419</v>
      </c>
      <c r="C6483" s="146">
        <v>1763.806396484375</v>
      </c>
      <c r="D6483" s="112">
        <f t="shared" si="104"/>
        <v>0.59463300358246296</v>
      </c>
      <c r="E6483" s="112">
        <v>-1.419383027101555E-2</v>
      </c>
    </row>
    <row r="6484" spans="2:5" x14ac:dyDescent="0.35">
      <c r="B6484" s="45" t="s">
        <v>5939</v>
      </c>
      <c r="C6484" s="146">
        <v>1106.089233398438</v>
      </c>
      <c r="D6484" s="112">
        <f t="shared" si="104"/>
        <v>-0.44338002403131421</v>
      </c>
      <c r="E6484" s="112">
        <v>-1.4194983504970116E-2</v>
      </c>
    </row>
    <row r="6485" spans="2:5" x14ac:dyDescent="0.35">
      <c r="B6485" s="45" t="s">
        <v>7046</v>
      </c>
      <c r="C6485" s="146">
        <v>1987.1533203125</v>
      </c>
      <c r="D6485" s="112">
        <f t="shared" si="104"/>
        <v>-0.19657640459309023</v>
      </c>
      <c r="E6485" s="112">
        <v>-1.4239212348623558E-2</v>
      </c>
    </row>
    <row r="6486" spans="2:5" x14ac:dyDescent="0.35">
      <c r="B6486" s="45" t="s">
        <v>7911</v>
      </c>
      <c r="C6486" s="146">
        <v>2473.35693359375</v>
      </c>
      <c r="D6486" s="112">
        <f t="shared" si="104"/>
        <v>0.72162477512888989</v>
      </c>
      <c r="E6486" s="112">
        <v>-1.4274952999645247E-2</v>
      </c>
    </row>
    <row r="6487" spans="2:5" x14ac:dyDescent="0.35">
      <c r="B6487" s="45" t="s">
        <v>6176</v>
      </c>
      <c r="C6487" s="146">
        <v>1436.64111328125</v>
      </c>
      <c r="D6487" s="112">
        <f t="shared" si="104"/>
        <v>28.994489269877636</v>
      </c>
      <c r="E6487" s="112">
        <v>-1.4278886976832928E-2</v>
      </c>
    </row>
    <row r="6488" spans="2:5" x14ac:dyDescent="0.35">
      <c r="B6488" s="45" t="s">
        <v>731</v>
      </c>
      <c r="C6488" s="146">
        <v>47.896835327148438</v>
      </c>
      <c r="D6488" s="112">
        <f t="shared" si="104"/>
        <v>-0.72488851688899014</v>
      </c>
      <c r="E6488" s="112">
        <v>-1.4329117366249665E-2</v>
      </c>
    </row>
    <row r="6489" spans="2:5" x14ac:dyDescent="0.35">
      <c r="B6489" s="45" t="s">
        <v>4117</v>
      </c>
      <c r="C6489" s="146">
        <v>174.0997314453125</v>
      </c>
      <c r="D6489" s="112">
        <f t="shared" si="104"/>
        <v>-0.92277283232468332</v>
      </c>
      <c r="E6489" s="112">
        <v>-1.4333960565410916E-2</v>
      </c>
    </row>
    <row r="6490" spans="2:5" x14ac:dyDescent="0.35">
      <c r="B6490" s="45" t="s">
        <v>7752</v>
      </c>
      <c r="C6490" s="146">
        <v>2254.384521484375</v>
      </c>
      <c r="D6490" s="112">
        <f t="shared" si="104"/>
        <v>3.4581667610985259E-2</v>
      </c>
      <c r="E6490" s="112">
        <v>-1.4338376767999693E-2</v>
      </c>
    </row>
    <row r="6491" spans="2:5" x14ac:dyDescent="0.35">
      <c r="B6491" s="45" t="s">
        <v>7524</v>
      </c>
      <c r="C6491" s="146">
        <v>2179.030029296875</v>
      </c>
      <c r="D6491" s="112">
        <f t="shared" si="104"/>
        <v>0.43632279894522014</v>
      </c>
      <c r="E6491" s="112">
        <v>-1.4348058669286441E-2</v>
      </c>
    </row>
    <row r="6492" spans="2:5" x14ac:dyDescent="0.35">
      <c r="B6492" s="45" t="s">
        <v>6280</v>
      </c>
      <c r="C6492" s="146">
        <v>1517.08935546875</v>
      </c>
      <c r="D6492" s="112">
        <f t="shared" si="104"/>
        <v>31.813055391685676</v>
      </c>
      <c r="E6492" s="112">
        <v>-1.4380078733831991E-2</v>
      </c>
    </row>
    <row r="6493" spans="2:5" x14ac:dyDescent="0.35">
      <c r="B6493" s="45" t="s">
        <v>580</v>
      </c>
      <c r="C6493" s="146">
        <v>46.234321594238281</v>
      </c>
      <c r="D6493" s="112">
        <f t="shared" si="104"/>
        <v>-0.97405038592654947</v>
      </c>
      <c r="E6493" s="112">
        <v>-1.4383436765720872E-2</v>
      </c>
    </row>
    <row r="6494" spans="2:5" x14ac:dyDescent="0.35">
      <c r="B6494" s="45" t="s">
        <v>6417</v>
      </c>
      <c r="C6494" s="146">
        <v>1781.695922851562</v>
      </c>
      <c r="D6494" s="112">
        <f t="shared" si="104"/>
        <v>10.196489698894448</v>
      </c>
      <c r="E6494" s="112">
        <v>-1.4396460818559534E-2</v>
      </c>
    </row>
    <row r="6495" spans="2:5" x14ac:dyDescent="0.35">
      <c r="B6495" s="45" t="s">
        <v>3574</v>
      </c>
      <c r="C6495" s="146">
        <v>159.12986755371091</v>
      </c>
      <c r="D6495" s="112">
        <f t="shared" si="104"/>
        <v>-0.93311342061207248</v>
      </c>
      <c r="E6495" s="112">
        <v>-1.441081599388519E-2</v>
      </c>
    </row>
    <row r="6496" spans="2:5" x14ac:dyDescent="0.35">
      <c r="B6496" s="45" t="s">
        <v>7979</v>
      </c>
      <c r="C6496" s="146">
        <v>2379.10009765625</v>
      </c>
      <c r="D6496" s="112">
        <f t="shared" si="104"/>
        <v>2.3532031595446155</v>
      </c>
      <c r="E6496" s="112">
        <v>-1.4416424083580064E-2</v>
      </c>
    </row>
    <row r="6497" spans="2:5" x14ac:dyDescent="0.35">
      <c r="B6497" s="45" t="s">
        <v>5586</v>
      </c>
      <c r="C6497" s="146">
        <v>709.500732421875</v>
      </c>
      <c r="D6497" s="112">
        <f t="shared" si="104"/>
        <v>4.681091934600631</v>
      </c>
      <c r="E6497" s="112">
        <v>-1.4416722102119141E-2</v>
      </c>
    </row>
    <row r="6498" spans="2:5" x14ac:dyDescent="0.35">
      <c r="B6498" s="45" t="s">
        <v>1907</v>
      </c>
      <c r="C6498" s="146">
        <v>124.8880920410156</v>
      </c>
      <c r="D6498" s="112">
        <f t="shared" si="104"/>
        <v>0.11757261787561056</v>
      </c>
      <c r="E6498" s="112">
        <v>-1.4418199122260545E-2</v>
      </c>
    </row>
    <row r="6499" spans="2:5" x14ac:dyDescent="0.35">
      <c r="B6499" s="45" t="s">
        <v>1846</v>
      </c>
      <c r="C6499" s="146">
        <v>111.7494201660156</v>
      </c>
      <c r="D6499" s="112">
        <f t="shared" si="104"/>
        <v>-0.94300374315066815</v>
      </c>
      <c r="E6499" s="112">
        <v>-1.4439021895718572E-2</v>
      </c>
    </row>
    <row r="6500" spans="2:5" x14ac:dyDescent="0.35">
      <c r="B6500" s="45" t="s">
        <v>6769</v>
      </c>
      <c r="C6500" s="146">
        <v>1960.644897460938</v>
      </c>
      <c r="D6500" s="112">
        <f t="shared" si="104"/>
        <v>21.50692722210735</v>
      </c>
      <c r="E6500" s="112">
        <v>-1.4445280725590183E-2</v>
      </c>
    </row>
    <row r="6501" spans="2:5" x14ac:dyDescent="0.35">
      <c r="B6501" s="45" t="s">
        <v>2625</v>
      </c>
      <c r="C6501" s="146">
        <v>87.112953186035156</v>
      </c>
      <c r="D6501" s="112">
        <f t="shared" si="104"/>
        <v>-0.95764710158070243</v>
      </c>
      <c r="E6501" s="112">
        <v>-1.4472612680496592E-2</v>
      </c>
    </row>
    <row r="6502" spans="2:5" x14ac:dyDescent="0.35">
      <c r="B6502" s="45" t="s">
        <v>6755</v>
      </c>
      <c r="C6502" s="146">
        <v>2056.835693359375</v>
      </c>
      <c r="D6502" s="112">
        <f t="shared" si="104"/>
        <v>20.524452033538388</v>
      </c>
      <c r="E6502" s="112">
        <v>-1.4496315473513943E-2</v>
      </c>
    </row>
    <row r="6503" spans="2:5" x14ac:dyDescent="0.35">
      <c r="B6503" s="45" t="s">
        <v>2285</v>
      </c>
      <c r="C6503" s="146">
        <v>95.558097839355469</v>
      </c>
      <c r="D6503" s="112">
        <f t="shared" si="104"/>
        <v>-0.87764929278212167</v>
      </c>
      <c r="E6503" s="112">
        <v>-1.4497015045041649E-2</v>
      </c>
    </row>
    <row r="6504" spans="2:5" x14ac:dyDescent="0.35">
      <c r="B6504" s="45" t="s">
        <v>5791</v>
      </c>
      <c r="C6504" s="146">
        <v>781.0179443359375</v>
      </c>
      <c r="D6504" s="112">
        <f t="shared" si="104"/>
        <v>0.60155852913718832</v>
      </c>
      <c r="E6504" s="112">
        <v>-1.4500845778700177E-2</v>
      </c>
    </row>
    <row r="6505" spans="2:5" x14ac:dyDescent="0.35">
      <c r="B6505" s="45" t="s">
        <v>4951</v>
      </c>
      <c r="C6505" s="146">
        <v>487.66119384765619</v>
      </c>
      <c r="D6505" s="112">
        <f t="shared" si="104"/>
        <v>4.3583594040198719</v>
      </c>
      <c r="E6505" s="112">
        <v>-1.45032485653583E-2</v>
      </c>
    </row>
    <row r="6506" spans="2:5" x14ac:dyDescent="0.35">
      <c r="B6506" s="45" t="s">
        <v>2816</v>
      </c>
      <c r="C6506" s="146">
        <v>91.009422302246094</v>
      </c>
      <c r="D6506" s="112">
        <f t="shared" si="104"/>
        <v>1.0619619480071738</v>
      </c>
      <c r="E6506" s="112">
        <v>-1.4508276782965138E-2</v>
      </c>
    </row>
    <row r="6507" spans="2:5" x14ac:dyDescent="0.35">
      <c r="B6507" s="45" t="s">
        <v>626</v>
      </c>
      <c r="C6507" s="146">
        <v>44.137294769287109</v>
      </c>
      <c r="D6507" s="112">
        <f t="shared" si="104"/>
        <v>-0.79398105875857383</v>
      </c>
      <c r="E6507" s="112">
        <v>-1.4522395005737243E-2</v>
      </c>
    </row>
    <row r="6508" spans="2:5" x14ac:dyDescent="0.35">
      <c r="B6508" s="45" t="s">
        <v>4347</v>
      </c>
      <c r="C6508" s="146">
        <v>214.239013671875</v>
      </c>
      <c r="D6508" s="112">
        <f t="shared" si="104"/>
        <v>-0.85616818653161419</v>
      </c>
      <c r="E6508" s="112">
        <v>-1.4551340283839677E-2</v>
      </c>
    </row>
    <row r="6509" spans="2:5" x14ac:dyDescent="0.35">
      <c r="B6509" s="45" t="s">
        <v>6317</v>
      </c>
      <c r="C6509" s="146">
        <v>1489.510620117188</v>
      </c>
      <c r="D6509" s="112">
        <f t="shared" si="104"/>
        <v>9.7052413989595099</v>
      </c>
      <c r="E6509" s="112">
        <v>-1.4555214225985861E-2</v>
      </c>
    </row>
    <row r="6510" spans="2:5" x14ac:dyDescent="0.35">
      <c r="B6510" s="45" t="s">
        <v>1401</v>
      </c>
      <c r="C6510" s="146">
        <v>139.13844299316409</v>
      </c>
      <c r="D6510" s="112">
        <f t="shared" si="104"/>
        <v>0.74191989337481012</v>
      </c>
      <c r="E6510" s="112">
        <v>-1.4559773953149087E-2</v>
      </c>
    </row>
    <row r="6511" spans="2:5" x14ac:dyDescent="0.35">
      <c r="B6511" s="45" t="s">
        <v>2719</v>
      </c>
      <c r="C6511" s="146">
        <v>79.876487731933594</v>
      </c>
      <c r="D6511" s="112">
        <f t="shared" si="104"/>
        <v>-0.89243316774554349</v>
      </c>
      <c r="E6511" s="112">
        <v>-1.4561184562934329E-2</v>
      </c>
    </row>
    <row r="6512" spans="2:5" x14ac:dyDescent="0.35">
      <c r="B6512" s="45" t="s">
        <v>5325</v>
      </c>
      <c r="C6512" s="146">
        <v>742.575439453125</v>
      </c>
      <c r="D6512" s="112">
        <f t="shared" si="104"/>
        <v>14.835576958354325</v>
      </c>
      <c r="E6512" s="112">
        <v>-1.4568345615095147E-2</v>
      </c>
    </row>
    <row r="6513" spans="2:5" x14ac:dyDescent="0.35">
      <c r="B6513" s="45" t="s">
        <v>708</v>
      </c>
      <c r="C6513" s="146">
        <v>46.892856597900391</v>
      </c>
      <c r="D6513" s="112">
        <f t="shared" si="104"/>
        <v>-0.77795875781707324</v>
      </c>
      <c r="E6513" s="112">
        <v>-1.4575885477808023E-2</v>
      </c>
    </row>
    <row r="6514" spans="2:5" x14ac:dyDescent="0.35">
      <c r="B6514" s="45" t="s">
        <v>4339</v>
      </c>
      <c r="C6514" s="146">
        <v>211.1898498535156</v>
      </c>
      <c r="D6514" s="112">
        <f t="shared" si="104"/>
        <v>-0.88631746919142462</v>
      </c>
      <c r="E6514" s="112">
        <v>-1.4583174918072482E-2</v>
      </c>
    </row>
    <row r="6515" spans="2:5" x14ac:dyDescent="0.35">
      <c r="B6515" s="45" t="s">
        <v>6665</v>
      </c>
      <c r="C6515" s="146">
        <v>1857.715942382812</v>
      </c>
      <c r="D6515" s="112">
        <f t="shared" si="104"/>
        <v>3.1005590761837953</v>
      </c>
      <c r="E6515" s="112">
        <v>-1.4588336854617055E-2</v>
      </c>
    </row>
    <row r="6516" spans="2:5" x14ac:dyDescent="0.35">
      <c r="B6516" s="45" t="s">
        <v>5057</v>
      </c>
      <c r="C6516" s="146">
        <v>453.0396728515625</v>
      </c>
      <c r="D6516" s="112">
        <f t="shared" si="104"/>
        <v>1.8050791547691785</v>
      </c>
      <c r="E6516" s="112">
        <v>-1.4594422727541381E-2</v>
      </c>
    </row>
    <row r="6517" spans="2:5" x14ac:dyDescent="0.35">
      <c r="B6517" s="45" t="s">
        <v>3250</v>
      </c>
      <c r="C6517" s="146">
        <v>161.50691223144531</v>
      </c>
      <c r="D6517" s="112">
        <f t="shared" si="104"/>
        <v>0.21490413928751143</v>
      </c>
      <c r="E6517" s="112">
        <v>-1.459737879320515E-2</v>
      </c>
    </row>
    <row r="6518" spans="2:5" x14ac:dyDescent="0.35">
      <c r="B6518" s="45" t="s">
        <v>2056</v>
      </c>
      <c r="C6518" s="146">
        <v>132.93798828125</v>
      </c>
      <c r="D6518" s="112">
        <f t="shared" si="104"/>
        <v>-0.44410672570179732</v>
      </c>
      <c r="E6518" s="112">
        <v>-1.4600770880889216E-2</v>
      </c>
    </row>
    <row r="6519" spans="2:5" x14ac:dyDescent="0.35">
      <c r="B6519" s="45" t="s">
        <v>4422</v>
      </c>
      <c r="C6519" s="146">
        <v>239.14300537109381</v>
      </c>
      <c r="D6519" s="112">
        <f t="shared" si="104"/>
        <v>0.48235505316671218</v>
      </c>
      <c r="E6519" s="112">
        <v>-1.4600781140313338E-2</v>
      </c>
    </row>
    <row r="6520" spans="2:5" x14ac:dyDescent="0.35">
      <c r="B6520" s="45" t="s">
        <v>3174</v>
      </c>
      <c r="C6520" s="146">
        <v>161.32640075683591</v>
      </c>
      <c r="D6520" s="112">
        <f t="shared" si="104"/>
        <v>2.8396428623309453</v>
      </c>
      <c r="E6520" s="112">
        <v>-1.4616412262475264E-2</v>
      </c>
    </row>
    <row r="6521" spans="2:5" x14ac:dyDescent="0.35">
      <c r="B6521" s="45" t="s">
        <v>679</v>
      </c>
      <c r="C6521" s="146">
        <v>42.0159912109375</v>
      </c>
      <c r="D6521" s="112">
        <f t="shared" si="104"/>
        <v>-0.94506146118843903</v>
      </c>
      <c r="E6521" s="112">
        <v>-1.4621644069840636E-2</v>
      </c>
    </row>
    <row r="6522" spans="2:5" x14ac:dyDescent="0.35">
      <c r="B6522" s="45" t="s">
        <v>5292</v>
      </c>
      <c r="C6522" s="146">
        <v>764.78173828125</v>
      </c>
      <c r="D6522" s="112">
        <f t="shared" si="104"/>
        <v>17.619573557844742</v>
      </c>
      <c r="E6522" s="112">
        <v>-1.4628579409389783E-2</v>
      </c>
    </row>
    <row r="6523" spans="2:5" x14ac:dyDescent="0.35">
      <c r="B6523" s="45" t="s">
        <v>533</v>
      </c>
      <c r="C6523" s="146">
        <v>41.074073791503913</v>
      </c>
      <c r="D6523" s="112">
        <f t="shared" si="104"/>
        <v>-0.97117102097339614</v>
      </c>
      <c r="E6523" s="112">
        <v>-1.4632999061060191E-2</v>
      </c>
    </row>
    <row r="6524" spans="2:5" x14ac:dyDescent="0.35">
      <c r="B6524" s="45" t="s">
        <v>6166</v>
      </c>
      <c r="C6524" s="146">
        <v>1424.74951171875</v>
      </c>
      <c r="D6524" s="112">
        <f t="shared" si="104"/>
        <v>-0.30574527550048414</v>
      </c>
      <c r="E6524" s="112">
        <v>-1.4638320605814907E-2</v>
      </c>
    </row>
    <row r="6525" spans="2:5" x14ac:dyDescent="0.35">
      <c r="B6525" s="45" t="s">
        <v>8021</v>
      </c>
      <c r="C6525" s="146">
        <v>2052.199951171875</v>
      </c>
      <c r="D6525" s="112">
        <f t="shared" si="104"/>
        <v>16.755866788662669</v>
      </c>
      <c r="E6525" s="112">
        <v>-1.4644452256715391E-2</v>
      </c>
    </row>
    <row r="6526" spans="2:5" x14ac:dyDescent="0.35">
      <c r="B6526" s="45" t="s">
        <v>3322</v>
      </c>
      <c r="C6526" s="146">
        <v>115.5786972045898</v>
      </c>
      <c r="D6526" s="112">
        <f t="shared" si="104"/>
        <v>-0.26503898961370215</v>
      </c>
      <c r="E6526" s="112">
        <v>-1.465138089733305E-2</v>
      </c>
    </row>
    <row r="6527" spans="2:5" x14ac:dyDescent="0.35">
      <c r="B6527" s="45" t="s">
        <v>3070</v>
      </c>
      <c r="C6527" s="146">
        <v>157.2582702636719</v>
      </c>
      <c r="D6527" s="112">
        <f t="shared" si="104"/>
        <v>-0.92097311615627919</v>
      </c>
      <c r="E6527" s="112">
        <v>-1.465698591532311E-2</v>
      </c>
    </row>
    <row r="6528" spans="2:5" x14ac:dyDescent="0.35">
      <c r="B6528" s="45" t="s">
        <v>6762</v>
      </c>
      <c r="C6528" s="146">
        <v>1989.933837890625</v>
      </c>
      <c r="D6528" s="112">
        <f t="shared" si="104"/>
        <v>1.5319766635905276</v>
      </c>
      <c r="E6528" s="112">
        <v>-1.4662553462357425E-2</v>
      </c>
    </row>
    <row r="6529" spans="2:5" x14ac:dyDescent="0.35">
      <c r="B6529" s="45" t="s">
        <v>5641</v>
      </c>
      <c r="C6529" s="146">
        <v>785.92108154296875</v>
      </c>
      <c r="D6529" s="112">
        <f t="shared" si="104"/>
        <v>5.54318007618786</v>
      </c>
      <c r="E6529" s="112">
        <v>-1.4664638226726602E-2</v>
      </c>
    </row>
    <row r="6530" spans="2:5" x14ac:dyDescent="0.35">
      <c r="B6530" s="45" t="s">
        <v>1794</v>
      </c>
      <c r="C6530" s="146">
        <v>120.11301422119141</v>
      </c>
      <c r="D6530" s="112">
        <f t="shared" si="104"/>
        <v>-0.13513031123096281</v>
      </c>
      <c r="E6530" s="112">
        <v>-1.4678878297097199E-2</v>
      </c>
    </row>
    <row r="6531" spans="2:5" x14ac:dyDescent="0.35">
      <c r="B6531" s="45" t="s">
        <v>1594</v>
      </c>
      <c r="C6531" s="146">
        <v>138.87989807128909</v>
      </c>
      <c r="D6531" s="112">
        <f t="shared" si="104"/>
        <v>-0.87535589777445832</v>
      </c>
      <c r="E6531" s="112">
        <v>-1.4684947368716934E-2</v>
      </c>
    </row>
    <row r="6532" spans="2:5" x14ac:dyDescent="0.35">
      <c r="B6532" s="45" t="s">
        <v>5958</v>
      </c>
      <c r="C6532" s="146">
        <v>1114.211547851562</v>
      </c>
      <c r="D6532" s="112">
        <f t="shared" si="104"/>
        <v>-0.44336286942011854</v>
      </c>
      <c r="E6532" s="112">
        <v>-1.4720756511716624E-2</v>
      </c>
    </row>
    <row r="6533" spans="2:5" x14ac:dyDescent="0.35">
      <c r="B6533" s="45" t="s">
        <v>6516</v>
      </c>
      <c r="C6533" s="146">
        <v>2001.683837890625</v>
      </c>
      <c r="D6533" s="112">
        <f t="shared" si="104"/>
        <v>18.386395953609448</v>
      </c>
      <c r="E6533" s="112">
        <v>-1.4722565930687805E-2</v>
      </c>
    </row>
    <row r="6534" spans="2:5" x14ac:dyDescent="0.35">
      <c r="B6534" s="45" t="s">
        <v>1241</v>
      </c>
      <c r="C6534" s="146">
        <v>103.2519836425781</v>
      </c>
      <c r="D6534" s="112">
        <f t="shared" si="104"/>
        <v>-0.85701691432402416</v>
      </c>
      <c r="E6534" s="112">
        <v>-1.4727136493344516E-2</v>
      </c>
    </row>
    <row r="6535" spans="2:5" x14ac:dyDescent="0.35">
      <c r="B6535" s="45" t="s">
        <v>5727</v>
      </c>
      <c r="C6535" s="146">
        <v>722.12725830078125</v>
      </c>
      <c r="D6535" s="112">
        <f t="shared" si="104"/>
        <v>11.917812241564535</v>
      </c>
      <c r="E6535" s="112">
        <v>-1.4732708279568201E-2</v>
      </c>
    </row>
    <row r="6536" spans="2:5" x14ac:dyDescent="0.35">
      <c r="B6536" s="45" t="s">
        <v>798</v>
      </c>
      <c r="C6536" s="146">
        <v>55.901668548583977</v>
      </c>
      <c r="D6536" s="112">
        <f t="shared" si="104"/>
        <v>-0.97655572394660184</v>
      </c>
      <c r="E6536" s="112">
        <v>-1.4745980011716175E-2</v>
      </c>
    </row>
    <row r="6537" spans="2:5" x14ac:dyDescent="0.35">
      <c r="B6537" s="45" t="s">
        <v>7398</v>
      </c>
      <c r="C6537" s="146">
        <v>2384.448486328125</v>
      </c>
      <c r="D6537" s="112">
        <f t="shared" ref="D6537:D6600" si="105">(C6537-C6538)/C6538</f>
        <v>9.3954454804152423</v>
      </c>
      <c r="E6537" s="112">
        <v>-1.4746072204870493E-2</v>
      </c>
    </row>
    <row r="6538" spans="2:5" x14ac:dyDescent="0.35">
      <c r="B6538" s="45" t="s">
        <v>4206</v>
      </c>
      <c r="C6538" s="146">
        <v>229.37434387207031</v>
      </c>
      <c r="D6538" s="112">
        <f t="shared" si="105"/>
        <v>-0.55358494499502875</v>
      </c>
      <c r="E6538" s="112">
        <v>-1.4746544745327621E-2</v>
      </c>
    </row>
    <row r="6539" spans="2:5" x14ac:dyDescent="0.35">
      <c r="B6539" s="45" t="s">
        <v>4941</v>
      </c>
      <c r="C6539" s="146">
        <v>513.8140869140625</v>
      </c>
      <c r="D6539" s="112">
        <f t="shared" si="105"/>
        <v>5.7818924206280116</v>
      </c>
      <c r="E6539" s="112">
        <v>-1.477245038184556E-2</v>
      </c>
    </row>
    <row r="6540" spans="2:5" x14ac:dyDescent="0.35">
      <c r="B6540" s="45" t="s">
        <v>959</v>
      </c>
      <c r="C6540" s="146">
        <v>75.762641906738281</v>
      </c>
      <c r="D6540" s="112">
        <f t="shared" si="105"/>
        <v>-1.0400876715080852E-2</v>
      </c>
      <c r="E6540" s="112">
        <v>-1.4775352142999017E-2</v>
      </c>
    </row>
    <row r="6541" spans="2:5" x14ac:dyDescent="0.35">
      <c r="B6541" s="45" t="s">
        <v>2704</v>
      </c>
      <c r="C6541" s="146">
        <v>76.558921813964844</v>
      </c>
      <c r="D6541" s="112">
        <f t="shared" si="105"/>
        <v>0.58209873900906561</v>
      </c>
      <c r="E6541" s="112">
        <v>-1.4778521969113386E-2</v>
      </c>
    </row>
    <row r="6542" spans="2:5" x14ac:dyDescent="0.35">
      <c r="B6542" s="45" t="s">
        <v>729</v>
      </c>
      <c r="C6542" s="146">
        <v>48.390735626220703</v>
      </c>
      <c r="D6542" s="112">
        <f t="shared" si="105"/>
        <v>-0.55833162961046201</v>
      </c>
      <c r="E6542" s="112">
        <v>-1.478084142366657E-2</v>
      </c>
    </row>
    <row r="6543" spans="2:5" x14ac:dyDescent="0.35">
      <c r="B6543" s="45" t="s">
        <v>2120</v>
      </c>
      <c r="C6543" s="146">
        <v>109.5635070800781</v>
      </c>
      <c r="D6543" s="112">
        <f t="shared" si="105"/>
        <v>-0.27976702514712909</v>
      </c>
      <c r="E6543" s="112">
        <v>-1.4793896606070816E-2</v>
      </c>
    </row>
    <row r="6544" spans="2:5" x14ac:dyDescent="0.35">
      <c r="B6544" s="45" t="s">
        <v>3648</v>
      </c>
      <c r="C6544" s="146">
        <v>152.122314453125</v>
      </c>
      <c r="D6544" s="112">
        <f t="shared" si="105"/>
        <v>-0.91478568413497718</v>
      </c>
      <c r="E6544" s="112">
        <v>-1.4807891507484764E-2</v>
      </c>
    </row>
    <row r="6545" spans="2:5" x14ac:dyDescent="0.35">
      <c r="B6545" s="45" t="s">
        <v>6571</v>
      </c>
      <c r="C6545" s="146">
        <v>1785.173217773438</v>
      </c>
      <c r="D6545" s="112">
        <f t="shared" si="105"/>
        <v>7.3848328793670452</v>
      </c>
      <c r="E6545" s="112">
        <v>-1.4811173487246714E-2</v>
      </c>
    </row>
    <row r="6546" spans="2:5" x14ac:dyDescent="0.35">
      <c r="B6546" s="45" t="s">
        <v>4345</v>
      </c>
      <c r="C6546" s="146">
        <v>212.90504455566409</v>
      </c>
      <c r="D6546" s="112">
        <f t="shared" si="105"/>
        <v>4.8833293330730609E-2</v>
      </c>
      <c r="E6546" s="112">
        <v>-1.4814834166551234E-2</v>
      </c>
    </row>
    <row r="6547" spans="2:5" x14ac:dyDescent="0.35">
      <c r="B6547" s="45" t="s">
        <v>3979</v>
      </c>
      <c r="C6547" s="146">
        <v>202.99226379394531</v>
      </c>
      <c r="D6547" s="112">
        <f t="shared" si="105"/>
        <v>0.10858356591839732</v>
      </c>
      <c r="E6547" s="112">
        <v>-1.4817540605365385E-2</v>
      </c>
    </row>
    <row r="6548" spans="2:5" x14ac:dyDescent="0.35">
      <c r="B6548" s="45" t="s">
        <v>3804</v>
      </c>
      <c r="C6548" s="146">
        <v>183.10957336425781</v>
      </c>
      <c r="D6548" s="112">
        <f t="shared" si="105"/>
        <v>-0.75425900552978564</v>
      </c>
      <c r="E6548" s="112">
        <v>-1.4829116499674368E-2</v>
      </c>
    </row>
    <row r="6549" spans="2:5" x14ac:dyDescent="0.35">
      <c r="B6549" s="45" t="s">
        <v>5368</v>
      </c>
      <c r="C6549" s="146">
        <v>745.13238525390625</v>
      </c>
      <c r="D6549" s="112">
        <f t="shared" si="105"/>
        <v>3.6271419472297497</v>
      </c>
      <c r="E6549" s="112">
        <v>-1.4834555619395614E-2</v>
      </c>
    </row>
    <row r="6550" spans="2:5" x14ac:dyDescent="0.35">
      <c r="B6550" s="45" t="s">
        <v>3201</v>
      </c>
      <c r="C6550" s="146">
        <v>161.0351257324219</v>
      </c>
      <c r="D6550" s="112">
        <f t="shared" si="105"/>
        <v>0.22327297679645355</v>
      </c>
      <c r="E6550" s="112">
        <v>-1.4842613852602181E-2</v>
      </c>
    </row>
    <row r="6551" spans="2:5" x14ac:dyDescent="0.35">
      <c r="B6551" s="45" t="s">
        <v>1357</v>
      </c>
      <c r="C6551" s="146">
        <v>131.64283752441409</v>
      </c>
      <c r="D6551" s="112">
        <f t="shared" si="105"/>
        <v>-0.93619129715753102</v>
      </c>
      <c r="E6551" s="112">
        <v>-1.4842881887845024E-2</v>
      </c>
    </row>
    <row r="6552" spans="2:5" x14ac:dyDescent="0.35">
      <c r="B6552" s="45" t="s">
        <v>6555</v>
      </c>
      <c r="C6552" s="146">
        <v>2063.0859375</v>
      </c>
      <c r="D6552" s="112">
        <f t="shared" si="105"/>
        <v>18.505415417911518</v>
      </c>
      <c r="E6552" s="112">
        <v>-1.4843334862099751E-2</v>
      </c>
    </row>
    <row r="6553" spans="2:5" x14ac:dyDescent="0.35">
      <c r="B6553" s="45" t="s">
        <v>1724</v>
      </c>
      <c r="C6553" s="146">
        <v>105.769905090332</v>
      </c>
      <c r="D6553" s="112">
        <f t="shared" si="105"/>
        <v>-0.45817544823967954</v>
      </c>
      <c r="E6553" s="112">
        <v>-1.4843708862174558E-2</v>
      </c>
    </row>
    <row r="6554" spans="2:5" x14ac:dyDescent="0.35">
      <c r="B6554" s="45" t="s">
        <v>4023</v>
      </c>
      <c r="C6554" s="146">
        <v>195.21061706542969</v>
      </c>
      <c r="D6554" s="112">
        <f t="shared" si="105"/>
        <v>0.40851355752277835</v>
      </c>
      <c r="E6554" s="112">
        <v>-1.4843962246367035E-2</v>
      </c>
    </row>
    <row r="6555" spans="2:5" x14ac:dyDescent="0.35">
      <c r="B6555" s="45" t="s">
        <v>3346</v>
      </c>
      <c r="C6555" s="146">
        <v>138.5933532714844</v>
      </c>
      <c r="D6555" s="112">
        <f t="shared" si="105"/>
        <v>1.8304131836518085E-3</v>
      </c>
      <c r="E6555" s="112">
        <v>-1.4850475695060768E-2</v>
      </c>
    </row>
    <row r="6556" spans="2:5" x14ac:dyDescent="0.35">
      <c r="B6556" s="45" t="s">
        <v>3354</v>
      </c>
      <c r="C6556" s="146">
        <v>138.34013366699219</v>
      </c>
      <c r="D6556" s="112">
        <f t="shared" si="105"/>
        <v>-0.64035714617227724</v>
      </c>
      <c r="E6556" s="112">
        <v>-1.4852954759072019E-2</v>
      </c>
    </row>
    <row r="6557" spans="2:5" x14ac:dyDescent="0.35">
      <c r="B6557" s="45" t="s">
        <v>4667</v>
      </c>
      <c r="C6557" s="146">
        <v>384.65975952148438</v>
      </c>
      <c r="D6557" s="112">
        <f t="shared" si="105"/>
        <v>-0.83109287099362306</v>
      </c>
      <c r="E6557" s="112">
        <v>-1.4868497049966366E-2</v>
      </c>
    </row>
    <row r="6558" spans="2:5" x14ac:dyDescent="0.35">
      <c r="B6558" s="45" t="s">
        <v>7276</v>
      </c>
      <c r="C6558" s="146">
        <v>2277.3447265625</v>
      </c>
      <c r="D6558" s="112">
        <f t="shared" si="105"/>
        <v>16.905456046184071</v>
      </c>
      <c r="E6558" s="112">
        <v>-1.4882574855902348E-2</v>
      </c>
    </row>
    <row r="6559" spans="2:5" x14ac:dyDescent="0.35">
      <c r="B6559" s="45" t="s">
        <v>1320</v>
      </c>
      <c r="C6559" s="146">
        <v>127.18719482421881</v>
      </c>
      <c r="D6559" s="112">
        <f t="shared" si="105"/>
        <v>0.24051144193043461</v>
      </c>
      <c r="E6559" s="112">
        <v>-1.4893936118802169E-2</v>
      </c>
    </row>
    <row r="6560" spans="2:5" x14ac:dyDescent="0.35">
      <c r="B6560" s="45" t="s">
        <v>2243</v>
      </c>
      <c r="C6560" s="146">
        <v>102.5280303955078</v>
      </c>
      <c r="D6560" s="112">
        <f t="shared" si="105"/>
        <v>5.8311104964965908E-2</v>
      </c>
      <c r="E6560" s="112">
        <v>-1.4912414897857443E-2</v>
      </c>
    </row>
    <row r="6561" spans="2:5" x14ac:dyDescent="0.35">
      <c r="B6561" s="45" t="s">
        <v>2765</v>
      </c>
      <c r="C6561" s="146">
        <v>96.878913879394531</v>
      </c>
      <c r="D6561" s="112">
        <f t="shared" si="105"/>
        <v>-8.2991920186055099E-3</v>
      </c>
      <c r="E6561" s="112">
        <v>-1.4920661789308004E-2</v>
      </c>
    </row>
    <row r="6562" spans="2:5" x14ac:dyDescent="0.35">
      <c r="B6562" s="45" t="s">
        <v>1687</v>
      </c>
      <c r="C6562" s="146">
        <v>97.689659118652344</v>
      </c>
      <c r="D6562" s="112">
        <f t="shared" si="105"/>
        <v>-0.34971859554750229</v>
      </c>
      <c r="E6562" s="112">
        <v>-1.494229228237362E-2</v>
      </c>
    </row>
    <row r="6563" spans="2:5" x14ac:dyDescent="0.35">
      <c r="B6563" s="45" t="s">
        <v>1549</v>
      </c>
      <c r="C6563" s="146">
        <v>150.22674560546881</v>
      </c>
      <c r="D6563" s="112">
        <f t="shared" si="105"/>
        <v>-0.79248145492942701</v>
      </c>
      <c r="E6563" s="112">
        <v>-1.4974887775635543E-2</v>
      </c>
    </row>
    <row r="6564" spans="2:5" x14ac:dyDescent="0.35">
      <c r="B6564" s="45" t="s">
        <v>5576</v>
      </c>
      <c r="C6564" s="146">
        <v>723.91961669921875</v>
      </c>
      <c r="D6564" s="112">
        <f t="shared" si="105"/>
        <v>-0.70618224010501907</v>
      </c>
      <c r="E6564" s="112">
        <v>-1.498921991660789E-2</v>
      </c>
    </row>
    <row r="6565" spans="2:5" x14ac:dyDescent="0.35">
      <c r="B6565" s="45" t="s">
        <v>7453</v>
      </c>
      <c r="C6565" s="146">
        <v>2463.8388671875</v>
      </c>
      <c r="D6565" s="112">
        <f t="shared" si="105"/>
        <v>14.908186388567078</v>
      </c>
      <c r="E6565" s="112">
        <v>-1.500581516330673E-2</v>
      </c>
    </row>
    <row r="6566" spans="2:5" x14ac:dyDescent="0.35">
      <c r="B6566" s="45" t="s">
        <v>3156</v>
      </c>
      <c r="C6566" s="146">
        <v>154.87867736816409</v>
      </c>
      <c r="D6566" s="112">
        <f t="shared" si="105"/>
        <v>0.60208160631657259</v>
      </c>
      <c r="E6566" s="112">
        <v>-1.5007504285875571E-2</v>
      </c>
    </row>
    <row r="6567" spans="2:5" x14ac:dyDescent="0.35">
      <c r="B6567" s="45" t="s">
        <v>2415</v>
      </c>
      <c r="C6567" s="146">
        <v>96.67340087890625</v>
      </c>
      <c r="D6567" s="112">
        <f t="shared" si="105"/>
        <v>-0.42355822181258862</v>
      </c>
      <c r="E6567" s="112">
        <v>-1.5030544822561434E-2</v>
      </c>
    </row>
    <row r="6568" spans="2:5" x14ac:dyDescent="0.35">
      <c r="B6568" s="45" t="s">
        <v>3247</v>
      </c>
      <c r="C6568" s="146">
        <v>167.70713806152341</v>
      </c>
      <c r="D6568" s="112">
        <f t="shared" si="105"/>
        <v>-0.16089646542727204</v>
      </c>
      <c r="E6568" s="112">
        <v>-1.5040214419550328E-2</v>
      </c>
    </row>
    <row r="6569" spans="2:5" x14ac:dyDescent="0.35">
      <c r="B6569" s="45" t="s">
        <v>4140</v>
      </c>
      <c r="C6569" s="146">
        <v>199.8646545410156</v>
      </c>
      <c r="D6569" s="112">
        <f t="shared" si="105"/>
        <v>-0.91507769086848711</v>
      </c>
      <c r="E6569" s="112">
        <v>-1.5046222404900693E-2</v>
      </c>
    </row>
    <row r="6570" spans="2:5" x14ac:dyDescent="0.35">
      <c r="B6570" s="45" t="s">
        <v>7975</v>
      </c>
      <c r="C6570" s="146">
        <v>2353.5</v>
      </c>
      <c r="D6570" s="112">
        <f t="shared" si="105"/>
        <v>52.149991294666954</v>
      </c>
      <c r="E6570" s="112">
        <v>-1.5065913370998116E-2</v>
      </c>
    </row>
    <row r="6571" spans="2:5" x14ac:dyDescent="0.35">
      <c r="B6571" s="45" t="s">
        <v>613</v>
      </c>
      <c r="C6571" s="146">
        <v>44.280345916748047</v>
      </c>
      <c r="D6571" s="112">
        <f t="shared" si="105"/>
        <v>-0.87078631085679215</v>
      </c>
      <c r="E6571" s="112">
        <v>-1.5067953942031358E-2</v>
      </c>
    </row>
    <row r="6572" spans="2:5" x14ac:dyDescent="0.35">
      <c r="B6572" s="45" t="s">
        <v>4625</v>
      </c>
      <c r="C6572" s="146">
        <v>342.69082641601563</v>
      </c>
      <c r="D6572" s="112">
        <f t="shared" si="105"/>
        <v>2.0178842399213144</v>
      </c>
      <c r="E6572" s="112">
        <v>-1.5081861673878599E-2</v>
      </c>
    </row>
    <row r="6573" spans="2:5" x14ac:dyDescent="0.35">
      <c r="B6573" s="45" t="s">
        <v>2470</v>
      </c>
      <c r="C6573" s="146">
        <v>113.553337097168</v>
      </c>
      <c r="D6573" s="112">
        <f t="shared" si="105"/>
        <v>-8.9718961184600432E-2</v>
      </c>
      <c r="E6573" s="112">
        <v>-1.509941573638611E-2</v>
      </c>
    </row>
    <row r="6574" spans="2:5" x14ac:dyDescent="0.35">
      <c r="B6574" s="45" t="s">
        <v>1902</v>
      </c>
      <c r="C6574" s="146">
        <v>124.745361328125</v>
      </c>
      <c r="D6574" s="112">
        <f t="shared" si="105"/>
        <v>-0.38103973330985297</v>
      </c>
      <c r="E6574" s="112">
        <v>-1.5100374608991369E-2</v>
      </c>
    </row>
    <row r="6575" spans="2:5" x14ac:dyDescent="0.35">
      <c r="B6575" s="45" t="s">
        <v>3998</v>
      </c>
      <c r="C6575" s="146">
        <v>201.54017639160159</v>
      </c>
      <c r="D6575" s="112">
        <f t="shared" si="105"/>
        <v>0.59172957556648198</v>
      </c>
      <c r="E6575" s="112">
        <v>-1.5101716462745433E-2</v>
      </c>
    </row>
    <row r="6576" spans="2:5" x14ac:dyDescent="0.35">
      <c r="B6576" s="45" t="s">
        <v>3051</v>
      </c>
      <c r="C6576" s="146">
        <v>126.6170959472656</v>
      </c>
      <c r="D6576" s="112">
        <f t="shared" si="105"/>
        <v>-0.15227779209154232</v>
      </c>
      <c r="E6576" s="112">
        <v>-1.5120398823886119E-2</v>
      </c>
    </row>
    <row r="6577" spans="2:5" x14ac:dyDescent="0.35">
      <c r="B6577" s="45" t="s">
        <v>3178</v>
      </c>
      <c r="C6577" s="146">
        <v>149.3615417480469</v>
      </c>
      <c r="D6577" s="112">
        <f t="shared" si="105"/>
        <v>-0.50407237333946142</v>
      </c>
      <c r="E6577" s="112">
        <v>-1.5121371724506505E-2</v>
      </c>
    </row>
    <row r="6578" spans="2:5" x14ac:dyDescent="0.35">
      <c r="B6578" s="45" t="s">
        <v>4541</v>
      </c>
      <c r="C6578" s="146">
        <v>301.17608642578119</v>
      </c>
      <c r="D6578" s="112">
        <f t="shared" si="105"/>
        <v>0.4128323895542223</v>
      </c>
      <c r="E6578" s="112">
        <v>-1.5126372784145347E-2</v>
      </c>
    </row>
    <row r="6579" spans="2:5" x14ac:dyDescent="0.35">
      <c r="B6579" s="45" t="s">
        <v>4330</v>
      </c>
      <c r="C6579" s="146">
        <v>213.1718444824219</v>
      </c>
      <c r="D6579" s="112">
        <f t="shared" si="105"/>
        <v>-0.89193439553782772</v>
      </c>
      <c r="E6579" s="112">
        <v>-1.5143552332018103E-2</v>
      </c>
    </row>
    <row r="6580" spans="2:5" x14ac:dyDescent="0.35">
      <c r="B6580" s="45" t="s">
        <v>7062</v>
      </c>
      <c r="C6580" s="146">
        <v>1972.615112304688</v>
      </c>
      <c r="D6580" s="112">
        <f t="shared" si="105"/>
        <v>2.7795107653399951</v>
      </c>
      <c r="E6580" s="112">
        <v>-1.5145140831392071E-2</v>
      </c>
    </row>
    <row r="6581" spans="2:5" x14ac:dyDescent="0.35">
      <c r="B6581" s="45" t="s">
        <v>4931</v>
      </c>
      <c r="C6581" s="146">
        <v>521.92340087890625</v>
      </c>
      <c r="D6581" s="112">
        <f t="shared" si="105"/>
        <v>1.3150854695590457</v>
      </c>
      <c r="E6581" s="112">
        <v>-1.5149380995449473E-2</v>
      </c>
    </row>
    <row r="6582" spans="2:5" x14ac:dyDescent="0.35">
      <c r="B6582" s="45" t="s">
        <v>4249</v>
      </c>
      <c r="C6582" s="146">
        <v>225.4445495605469</v>
      </c>
      <c r="D6582" s="112">
        <f t="shared" si="105"/>
        <v>-0.23697593892640287</v>
      </c>
      <c r="E6582" s="112">
        <v>-1.5151410115266653E-2</v>
      </c>
    </row>
    <row r="6583" spans="2:5" x14ac:dyDescent="0.35">
      <c r="B6583" s="45" t="s">
        <v>4551</v>
      </c>
      <c r="C6583" s="146">
        <v>295.4619140625</v>
      </c>
      <c r="D6583" s="112">
        <f t="shared" si="105"/>
        <v>0.65018520424964155</v>
      </c>
      <c r="E6583" s="112">
        <v>-1.5159612830222491E-2</v>
      </c>
    </row>
    <row r="6584" spans="2:5" x14ac:dyDescent="0.35">
      <c r="B6584" s="45" t="s">
        <v>3701</v>
      </c>
      <c r="C6584" s="146">
        <v>179.0477294921875</v>
      </c>
      <c r="D6584" s="112">
        <f t="shared" si="105"/>
        <v>-0.62120598184847242</v>
      </c>
      <c r="E6584" s="112">
        <v>-1.5160261666636886E-2</v>
      </c>
    </row>
    <row r="6585" spans="2:5" x14ac:dyDescent="0.35">
      <c r="B6585" s="45" t="s">
        <v>5033</v>
      </c>
      <c r="C6585" s="146">
        <v>472.6783447265625</v>
      </c>
      <c r="D6585" s="112">
        <f t="shared" si="105"/>
        <v>0.93323221616839502</v>
      </c>
      <c r="E6585" s="112">
        <v>-1.5173303084560918E-2</v>
      </c>
    </row>
    <row r="6586" spans="2:5" x14ac:dyDescent="0.35">
      <c r="B6586" s="45" t="s">
        <v>4270</v>
      </c>
      <c r="C6586" s="146">
        <v>244.5015869140625</v>
      </c>
      <c r="D6586" s="112">
        <f t="shared" si="105"/>
        <v>0.23494186731627378</v>
      </c>
      <c r="E6586" s="112">
        <v>-1.5197771634308861E-2</v>
      </c>
    </row>
    <row r="6587" spans="2:5" x14ac:dyDescent="0.35">
      <c r="B6587" s="45" t="s">
        <v>4145</v>
      </c>
      <c r="C6587" s="146">
        <v>197.98631286621091</v>
      </c>
      <c r="D6587" s="112">
        <f t="shared" si="105"/>
        <v>3.7884385337414409E-2</v>
      </c>
      <c r="E6587" s="112">
        <v>-1.5199882023426039E-2</v>
      </c>
    </row>
    <row r="6588" spans="2:5" x14ac:dyDescent="0.35">
      <c r="B6588" s="45" t="s">
        <v>3888</v>
      </c>
      <c r="C6588" s="146">
        <v>190.75950622558591</v>
      </c>
      <c r="D6588" s="112">
        <f t="shared" si="105"/>
        <v>-0.75553357467069937</v>
      </c>
      <c r="E6588" s="112">
        <v>-1.5211907685128746E-2</v>
      </c>
    </row>
    <row r="6589" spans="2:5" x14ac:dyDescent="0.35">
      <c r="B6589" s="45" t="s">
        <v>5318</v>
      </c>
      <c r="C6589" s="146">
        <v>780.30963134765625</v>
      </c>
      <c r="D6589" s="112">
        <f t="shared" si="105"/>
        <v>5.8487860696024345</v>
      </c>
      <c r="E6589" s="112">
        <v>-1.5224034998596158E-2</v>
      </c>
    </row>
    <row r="6590" spans="2:5" x14ac:dyDescent="0.35">
      <c r="B6590" s="45" t="s">
        <v>1761</v>
      </c>
      <c r="C6590" s="146">
        <v>113.9340057373047</v>
      </c>
      <c r="D6590" s="112">
        <f t="shared" si="105"/>
        <v>-0.1953379082714102</v>
      </c>
      <c r="E6590" s="112">
        <v>-1.5224639816686944E-2</v>
      </c>
    </row>
    <row r="6591" spans="2:5" x14ac:dyDescent="0.35">
      <c r="B6591" s="45" t="s">
        <v>3284</v>
      </c>
      <c r="C6591" s="146">
        <v>141.59236145019531</v>
      </c>
      <c r="D6591" s="112">
        <f t="shared" si="105"/>
        <v>-0.80927217396165796</v>
      </c>
      <c r="E6591" s="112">
        <v>-1.5233147029089884E-2</v>
      </c>
    </row>
    <row r="6592" spans="2:5" x14ac:dyDescent="0.35">
      <c r="B6592" s="45" t="s">
        <v>5760</v>
      </c>
      <c r="C6592" s="146">
        <v>742.379150390625</v>
      </c>
      <c r="D6592" s="112">
        <f t="shared" si="105"/>
        <v>6.5295360107614853</v>
      </c>
      <c r="E6592" s="112">
        <v>-1.5243830609639068E-2</v>
      </c>
    </row>
    <row r="6593" spans="2:5" x14ac:dyDescent="0.35">
      <c r="B6593" s="45" t="s">
        <v>2150</v>
      </c>
      <c r="C6593" s="146">
        <v>98.595603942871094</v>
      </c>
      <c r="D6593" s="112">
        <f t="shared" si="105"/>
        <v>0.29085866405840383</v>
      </c>
      <c r="E6593" s="112">
        <v>-1.5278243540715757E-2</v>
      </c>
    </row>
    <row r="6594" spans="2:5" x14ac:dyDescent="0.35">
      <c r="B6594" s="45" t="s">
        <v>2657</v>
      </c>
      <c r="C6594" s="146">
        <v>76.379859924316406</v>
      </c>
      <c r="D6594" s="112">
        <f t="shared" si="105"/>
        <v>-0.92428804026346434</v>
      </c>
      <c r="E6594" s="112">
        <v>-1.5285448135735394E-2</v>
      </c>
    </row>
    <row r="6595" spans="2:5" x14ac:dyDescent="0.35">
      <c r="B6595" s="45" t="s">
        <v>5894</v>
      </c>
      <c r="C6595" s="146">
        <v>1008.821594238281</v>
      </c>
      <c r="D6595" s="112">
        <f t="shared" si="105"/>
        <v>-0.62047017471218857</v>
      </c>
      <c r="E6595" s="112">
        <v>-1.5289860529314898E-2</v>
      </c>
    </row>
    <row r="6596" spans="2:5" x14ac:dyDescent="0.35">
      <c r="B6596" s="45" t="s">
        <v>7666</v>
      </c>
      <c r="C6596" s="146">
        <v>2658.08251953125</v>
      </c>
      <c r="D6596" s="112">
        <f t="shared" si="105"/>
        <v>25.433534151705196</v>
      </c>
      <c r="E6596" s="112">
        <v>-1.5317090332567142E-2</v>
      </c>
    </row>
    <row r="6597" spans="2:5" x14ac:dyDescent="0.35">
      <c r="B6597" s="45" t="s">
        <v>2408</v>
      </c>
      <c r="C6597" s="146">
        <v>100.5572128295898</v>
      </c>
      <c r="D6597" s="112">
        <f t="shared" si="105"/>
        <v>-0.94464184720158861</v>
      </c>
      <c r="E6597" s="112">
        <v>-1.532972792058286E-2</v>
      </c>
    </row>
    <row r="6598" spans="2:5" x14ac:dyDescent="0.35">
      <c r="B6598" s="45" t="s">
        <v>6562</v>
      </c>
      <c r="C6598" s="146">
        <v>1816.484252929688</v>
      </c>
      <c r="D6598" s="112">
        <f t="shared" si="105"/>
        <v>8.2875390357913776</v>
      </c>
      <c r="E6598" s="112">
        <v>-1.5331777253790663E-2</v>
      </c>
    </row>
    <row r="6599" spans="2:5" x14ac:dyDescent="0.35">
      <c r="B6599" s="45" t="s">
        <v>4137</v>
      </c>
      <c r="C6599" s="146">
        <v>195.58294677734381</v>
      </c>
      <c r="D6599" s="112">
        <f t="shared" si="105"/>
        <v>0.78264440505952071</v>
      </c>
      <c r="E6599" s="112">
        <v>-1.5370249268482718E-2</v>
      </c>
    </row>
    <row r="6600" spans="2:5" x14ac:dyDescent="0.35">
      <c r="B6600" s="45" t="s">
        <v>2953</v>
      </c>
      <c r="C6600" s="146">
        <v>109.71506500244141</v>
      </c>
      <c r="D6600" s="112">
        <f t="shared" si="105"/>
        <v>-0.4772836831261465</v>
      </c>
      <c r="E6600" s="112">
        <v>-1.5375214051500956E-2</v>
      </c>
    </row>
    <row r="6601" spans="2:5" x14ac:dyDescent="0.35">
      <c r="B6601" s="45" t="s">
        <v>4331</v>
      </c>
      <c r="C6601" s="146">
        <v>209.89408874511719</v>
      </c>
      <c r="D6601" s="112">
        <f t="shared" ref="D6601:D6664" si="106">(C6601-C6602)/C6602</f>
        <v>-0.91719921438441898</v>
      </c>
      <c r="E6601" s="112">
        <v>-1.5376119417942171E-2</v>
      </c>
    </row>
    <row r="6602" spans="2:5" x14ac:dyDescent="0.35">
      <c r="B6602" s="45" t="s">
        <v>7353</v>
      </c>
      <c r="C6602" s="146">
        <v>2534.9287109375</v>
      </c>
      <c r="D6602" s="112">
        <f t="shared" si="106"/>
        <v>1.5104760854721686</v>
      </c>
      <c r="E6602" s="112">
        <v>-1.5399700250297165E-2</v>
      </c>
    </row>
    <row r="6603" spans="2:5" x14ac:dyDescent="0.35">
      <c r="B6603" s="45" t="s">
        <v>5884</v>
      </c>
      <c r="C6603" s="146">
        <v>1009.740234375</v>
      </c>
      <c r="D6603" s="112">
        <f t="shared" si="106"/>
        <v>-0.57200179772043835</v>
      </c>
      <c r="E6603" s="112">
        <v>-1.5402693403186467E-2</v>
      </c>
    </row>
    <row r="6604" spans="2:5" x14ac:dyDescent="0.35">
      <c r="B6604" s="45" t="s">
        <v>7298</v>
      </c>
      <c r="C6604" s="146">
        <v>2359.216064453125</v>
      </c>
      <c r="D6604" s="112">
        <f t="shared" si="106"/>
        <v>16.400012064148861</v>
      </c>
      <c r="E6604" s="112">
        <v>-1.5405298972086836E-2</v>
      </c>
    </row>
    <row r="6605" spans="2:5" x14ac:dyDescent="0.35">
      <c r="B6605" s="45" t="s">
        <v>1459</v>
      </c>
      <c r="C6605" s="146">
        <v>135.5870361328125</v>
      </c>
      <c r="D6605" s="112">
        <f t="shared" si="106"/>
        <v>0.51207294639178047</v>
      </c>
      <c r="E6605" s="112">
        <v>-1.5409367416813076E-2</v>
      </c>
    </row>
    <row r="6606" spans="2:5" x14ac:dyDescent="0.35">
      <c r="B6606" s="45" t="s">
        <v>2820</v>
      </c>
      <c r="C6606" s="146">
        <v>89.669639587402344</v>
      </c>
      <c r="D6606" s="112">
        <f t="shared" si="106"/>
        <v>-0.96756909198593222</v>
      </c>
      <c r="E6606" s="112">
        <v>-1.5411800067553803E-2</v>
      </c>
    </row>
    <row r="6607" spans="2:5" x14ac:dyDescent="0.35">
      <c r="B6607" s="45" t="s">
        <v>7657</v>
      </c>
      <c r="C6607" s="146">
        <v>2764.94384765625</v>
      </c>
      <c r="D6607" s="112">
        <f t="shared" si="106"/>
        <v>4.5926155140722047</v>
      </c>
      <c r="E6607" s="112">
        <v>-1.541471180484134E-2</v>
      </c>
    </row>
    <row r="6608" spans="2:5" x14ac:dyDescent="0.35">
      <c r="B6608" s="45" t="s">
        <v>4946</v>
      </c>
      <c r="C6608" s="146">
        <v>494.39190673828119</v>
      </c>
      <c r="D6608" s="112">
        <f t="shared" si="106"/>
        <v>-0.8032214802078651</v>
      </c>
      <c r="E6608" s="112">
        <v>-1.5423472402961774E-2</v>
      </c>
    </row>
    <row r="6609" spans="2:5" x14ac:dyDescent="0.35">
      <c r="B6609" s="45" t="s">
        <v>7472</v>
      </c>
      <c r="C6609" s="146">
        <v>2512.42822265625</v>
      </c>
      <c r="D6609" s="112">
        <f t="shared" si="106"/>
        <v>54.237560649789337</v>
      </c>
      <c r="E6609" s="112">
        <v>-1.542517832725419E-2</v>
      </c>
    </row>
    <row r="6610" spans="2:5" x14ac:dyDescent="0.35">
      <c r="B6610" s="45" t="s">
        <v>594</v>
      </c>
      <c r="C6610" s="146">
        <v>45.484054565429688</v>
      </c>
      <c r="D6610" s="112">
        <f t="shared" si="106"/>
        <v>9.9993108536309383E-2</v>
      </c>
      <c r="E6610" s="112">
        <v>-1.5480575070876499E-2</v>
      </c>
    </row>
    <row r="6611" spans="2:5" x14ac:dyDescent="0.35">
      <c r="B6611" s="45" t="s">
        <v>538</v>
      </c>
      <c r="C6611" s="146">
        <v>41.349399566650391</v>
      </c>
      <c r="D6611" s="112">
        <f t="shared" si="106"/>
        <v>-0.75725263791735675</v>
      </c>
      <c r="E6611" s="112">
        <v>-1.5485836688769006E-2</v>
      </c>
    </row>
    <row r="6612" spans="2:5" x14ac:dyDescent="0.35">
      <c r="B6612" s="45" t="s">
        <v>4098</v>
      </c>
      <c r="C6612" s="146">
        <v>170.3392333984375</v>
      </c>
      <c r="D6612" s="112">
        <f t="shared" si="106"/>
        <v>1.0537932252533355</v>
      </c>
      <c r="E6612" s="112">
        <v>-1.5493906978705058E-2</v>
      </c>
    </row>
    <row r="6613" spans="2:5" x14ac:dyDescent="0.35">
      <c r="B6613" s="45" t="s">
        <v>2850</v>
      </c>
      <c r="C6613" s="146">
        <v>82.9388427734375</v>
      </c>
      <c r="D6613" s="112">
        <f t="shared" si="106"/>
        <v>-0.96329614337644043</v>
      </c>
      <c r="E6613" s="112">
        <v>-1.5524451370885661E-2</v>
      </c>
    </row>
    <row r="6614" spans="2:5" x14ac:dyDescent="0.35">
      <c r="B6614" s="45" t="s">
        <v>7502</v>
      </c>
      <c r="C6614" s="146">
        <v>2259.676513671875</v>
      </c>
      <c r="D6614" s="112">
        <f t="shared" si="106"/>
        <v>0.1978616498062975</v>
      </c>
      <c r="E6614" s="112">
        <v>-1.5536229503977046E-2</v>
      </c>
    </row>
    <row r="6615" spans="2:5" x14ac:dyDescent="0.35">
      <c r="B6615" s="45" t="s">
        <v>6583</v>
      </c>
      <c r="C6615" s="146">
        <v>1886.42529296875</v>
      </c>
      <c r="D6615" s="112">
        <f t="shared" si="106"/>
        <v>15.550353812017677</v>
      </c>
      <c r="E6615" s="112">
        <v>-1.5561717179425861E-2</v>
      </c>
    </row>
    <row r="6616" spans="2:5" x14ac:dyDescent="0.35">
      <c r="B6616" s="45" t="s">
        <v>2427</v>
      </c>
      <c r="C6616" s="146">
        <v>113.9809646606445</v>
      </c>
      <c r="D6616" s="112">
        <f t="shared" si="106"/>
        <v>-0.30895493198718516</v>
      </c>
      <c r="E6616" s="112">
        <v>-1.556297009171465E-2</v>
      </c>
    </row>
    <row r="6617" spans="2:5" x14ac:dyDescent="0.35">
      <c r="B6617" s="45" t="s">
        <v>3834</v>
      </c>
      <c r="C6617" s="146">
        <v>164.93998718261719</v>
      </c>
      <c r="D6617" s="112">
        <f t="shared" si="106"/>
        <v>-0.85033536100092755</v>
      </c>
      <c r="E6617" s="112">
        <v>-1.5584437109915344E-2</v>
      </c>
    </row>
    <row r="6618" spans="2:5" x14ac:dyDescent="0.35">
      <c r="B6618" s="45" t="s">
        <v>5920</v>
      </c>
      <c r="C6618" s="146">
        <v>1102.063842773438</v>
      </c>
      <c r="D6618" s="112">
        <f t="shared" si="106"/>
        <v>1.6224729440860433</v>
      </c>
      <c r="E6618" s="112">
        <v>-1.5594808447247074E-2</v>
      </c>
    </row>
    <row r="6619" spans="2:5" x14ac:dyDescent="0.35">
      <c r="B6619" s="45" t="s">
        <v>4754</v>
      </c>
      <c r="C6619" s="146">
        <v>420.2384033203125</v>
      </c>
      <c r="D6619" s="112">
        <f t="shared" si="106"/>
        <v>1.2105044926848649</v>
      </c>
      <c r="E6619" s="112">
        <v>-1.5609847181310463E-2</v>
      </c>
    </row>
    <row r="6620" spans="2:5" x14ac:dyDescent="0.35">
      <c r="B6620" s="45" t="s">
        <v>4034</v>
      </c>
      <c r="C6620" s="146">
        <v>190.10972595214841</v>
      </c>
      <c r="D6620" s="112">
        <f t="shared" si="106"/>
        <v>-0.88138678091283762</v>
      </c>
      <c r="E6620" s="112">
        <v>-1.561618054655738E-2</v>
      </c>
    </row>
    <row r="6621" spans="2:5" x14ac:dyDescent="0.35">
      <c r="B6621" s="45" t="s">
        <v>6221</v>
      </c>
      <c r="C6621" s="146">
        <v>1602.770141601562</v>
      </c>
      <c r="D6621" s="112">
        <f t="shared" si="106"/>
        <v>0.52989738651080953</v>
      </c>
      <c r="E6621" s="112">
        <v>-1.5622638374746273E-2</v>
      </c>
    </row>
    <row r="6622" spans="2:5" x14ac:dyDescent="0.35">
      <c r="B6622" s="45" t="s">
        <v>5908</v>
      </c>
      <c r="C6622" s="146">
        <v>1047.632446289062</v>
      </c>
      <c r="D6622" s="112">
        <f t="shared" si="106"/>
        <v>5.1235018822879033</v>
      </c>
      <c r="E6622" s="112">
        <v>-1.5623365528784555E-2</v>
      </c>
    </row>
    <row r="6623" spans="2:5" x14ac:dyDescent="0.35">
      <c r="B6623" s="45" t="s">
        <v>4045</v>
      </c>
      <c r="C6623" s="146">
        <v>171.08387756347659</v>
      </c>
      <c r="D6623" s="112">
        <f t="shared" si="106"/>
        <v>1.0436832239446707</v>
      </c>
      <c r="E6623" s="112">
        <v>-1.5638336483095493E-2</v>
      </c>
    </row>
    <row r="6624" spans="2:5" x14ac:dyDescent="0.35">
      <c r="B6624" s="45" t="s">
        <v>1004</v>
      </c>
      <c r="C6624" s="146">
        <v>83.7135009765625</v>
      </c>
      <c r="D6624" s="112">
        <f t="shared" si="106"/>
        <v>-0.27835044630481415</v>
      </c>
      <c r="E6624" s="112">
        <v>-1.5645699426486134E-2</v>
      </c>
    </row>
    <row r="6625" spans="2:5" x14ac:dyDescent="0.35">
      <c r="B6625" s="45" t="s">
        <v>1742</v>
      </c>
      <c r="C6625" s="146">
        <v>116.0029830932617</v>
      </c>
      <c r="D6625" s="112">
        <f t="shared" si="106"/>
        <v>-0.8431923669559882</v>
      </c>
      <c r="E6625" s="112">
        <v>-1.5658703779604537E-2</v>
      </c>
    </row>
    <row r="6626" spans="2:5" x14ac:dyDescent="0.35">
      <c r="B6626" s="45" t="s">
        <v>5285</v>
      </c>
      <c r="C6626" s="146">
        <v>739.7789306640625</v>
      </c>
      <c r="D6626" s="112">
        <f t="shared" si="106"/>
        <v>-0.48584163182889312</v>
      </c>
      <c r="E6626" s="112">
        <v>-1.5662294246411673E-2</v>
      </c>
    </row>
    <row r="6627" spans="2:5" x14ac:dyDescent="0.35">
      <c r="B6627" s="45" t="s">
        <v>6169</v>
      </c>
      <c r="C6627" s="146">
        <v>1438.815307617188</v>
      </c>
      <c r="D6627" s="112">
        <f t="shared" si="106"/>
        <v>38.835447935024952</v>
      </c>
      <c r="E6627" s="112">
        <v>-1.5664075737940028E-2</v>
      </c>
    </row>
    <row r="6628" spans="2:5" x14ac:dyDescent="0.35">
      <c r="B6628" s="45" t="s">
        <v>459</v>
      </c>
      <c r="C6628" s="146">
        <v>36.118968963623047</v>
      </c>
      <c r="D6628" s="112">
        <f t="shared" si="106"/>
        <v>-0.97975905038555655</v>
      </c>
      <c r="E6628" s="112">
        <v>-1.5666077281531948E-2</v>
      </c>
    </row>
    <row r="6629" spans="2:5" x14ac:dyDescent="0.35">
      <c r="B6629" s="45" t="s">
        <v>6468</v>
      </c>
      <c r="C6629" s="146">
        <v>1784.450317382812</v>
      </c>
      <c r="D6629" s="112">
        <f t="shared" si="106"/>
        <v>20.677468290796735</v>
      </c>
      <c r="E6629" s="112">
        <v>-1.5676224368351685E-2</v>
      </c>
    </row>
    <row r="6630" spans="2:5" x14ac:dyDescent="0.35">
      <c r="B6630" s="45" t="s">
        <v>990</v>
      </c>
      <c r="C6630" s="146">
        <v>82.318206787109375</v>
      </c>
      <c r="D6630" s="112">
        <f t="shared" si="106"/>
        <v>-0.77429610905132351</v>
      </c>
      <c r="E6630" s="112">
        <v>-1.5683849272514944E-2</v>
      </c>
    </row>
    <row r="6631" spans="2:5" x14ac:dyDescent="0.35">
      <c r="B6631" s="45" t="s">
        <v>4784</v>
      </c>
      <c r="C6631" s="146">
        <v>364.71771240234381</v>
      </c>
      <c r="D6631" s="112">
        <f t="shared" si="106"/>
        <v>1.5020223742422381</v>
      </c>
      <c r="E6631" s="112">
        <v>-1.5709678965597725E-2</v>
      </c>
    </row>
    <row r="6632" spans="2:5" x14ac:dyDescent="0.35">
      <c r="B6632" s="45" t="s">
        <v>3508</v>
      </c>
      <c r="C6632" s="146">
        <v>145.7691650390625</v>
      </c>
      <c r="D6632" s="112">
        <f t="shared" si="106"/>
        <v>-0.67204632114573593</v>
      </c>
      <c r="E6632" s="112">
        <v>-1.5710606104161196E-2</v>
      </c>
    </row>
    <row r="6633" spans="2:5" x14ac:dyDescent="0.35">
      <c r="B6633" s="45" t="s">
        <v>4712</v>
      </c>
      <c r="C6633" s="146">
        <v>444.48095703125</v>
      </c>
      <c r="D6633" s="112">
        <f t="shared" si="106"/>
        <v>1.6120983191538136</v>
      </c>
      <c r="E6633" s="112">
        <v>-1.5722620572822144E-2</v>
      </c>
    </row>
    <row r="6634" spans="2:5" x14ac:dyDescent="0.35">
      <c r="B6634" s="45" t="s">
        <v>3852</v>
      </c>
      <c r="C6634" s="146">
        <v>170.16241455078119</v>
      </c>
      <c r="D6634" s="112">
        <f t="shared" si="106"/>
        <v>-0.15104928174904617</v>
      </c>
      <c r="E6634" s="112">
        <v>-1.5733070197581297E-2</v>
      </c>
    </row>
    <row r="6635" spans="2:5" x14ac:dyDescent="0.35">
      <c r="B6635" s="45" t="s">
        <v>4172</v>
      </c>
      <c r="C6635" s="146">
        <v>200.4385070800781</v>
      </c>
      <c r="D6635" s="112">
        <f t="shared" si="106"/>
        <v>1.0315606352028464</v>
      </c>
      <c r="E6635" s="112">
        <v>-1.5746555939629814E-2</v>
      </c>
    </row>
    <row r="6636" spans="2:5" x14ac:dyDescent="0.35">
      <c r="B6636" s="45" t="s">
        <v>2283</v>
      </c>
      <c r="C6636" s="146">
        <v>98.662330627441406</v>
      </c>
      <c r="D6636" s="112">
        <f t="shared" si="106"/>
        <v>-0.32475904744320649</v>
      </c>
      <c r="E6636" s="112">
        <v>-1.577575534001479E-2</v>
      </c>
    </row>
    <row r="6637" spans="2:5" x14ac:dyDescent="0.35">
      <c r="B6637" s="45" t="s">
        <v>1391</v>
      </c>
      <c r="C6637" s="146">
        <v>146.1142578125</v>
      </c>
      <c r="D6637" s="112">
        <f t="shared" si="106"/>
        <v>2.0689335483289435</v>
      </c>
      <c r="E6637" s="112">
        <v>-1.5780615992266007E-2</v>
      </c>
    </row>
    <row r="6638" spans="2:5" x14ac:dyDescent="0.35">
      <c r="B6638" s="45" t="s">
        <v>703</v>
      </c>
      <c r="C6638" s="146">
        <v>47.610759735107422</v>
      </c>
      <c r="D6638" s="112">
        <f t="shared" si="106"/>
        <v>-0.92862060875946739</v>
      </c>
      <c r="E6638" s="112">
        <v>-1.5788702125282102E-2</v>
      </c>
    </row>
    <row r="6639" spans="2:5" x14ac:dyDescent="0.35">
      <c r="B6639" s="45" t="s">
        <v>5464</v>
      </c>
      <c r="C6639" s="146">
        <v>667.0098876953125</v>
      </c>
      <c r="D6639" s="112">
        <f t="shared" si="106"/>
        <v>2.1308601350133278</v>
      </c>
      <c r="E6639" s="112">
        <v>-1.5815341309748591E-2</v>
      </c>
    </row>
    <row r="6640" spans="2:5" x14ac:dyDescent="0.35">
      <c r="B6640" s="45" t="s">
        <v>3965</v>
      </c>
      <c r="C6640" s="146">
        <v>213.04365539550781</v>
      </c>
      <c r="D6640" s="112">
        <f t="shared" si="106"/>
        <v>-0.9167919393738343</v>
      </c>
      <c r="E6640" s="112">
        <v>-1.5824455365137744E-2</v>
      </c>
    </row>
    <row r="6641" spans="2:5" x14ac:dyDescent="0.35">
      <c r="B6641" s="45" t="s">
        <v>7891</v>
      </c>
      <c r="C6641" s="146">
        <v>2560.372802734375</v>
      </c>
      <c r="D6641" s="112">
        <f t="shared" si="106"/>
        <v>23.272187298300253</v>
      </c>
      <c r="E6641" s="112">
        <v>-1.5827689066742642E-2</v>
      </c>
    </row>
    <row r="6642" spans="2:5" x14ac:dyDescent="0.35">
      <c r="B6642" s="45" t="s">
        <v>2182</v>
      </c>
      <c r="C6642" s="146">
        <v>105.4858703613281</v>
      </c>
      <c r="D6642" s="112">
        <f t="shared" si="106"/>
        <v>-0.95092645637598683</v>
      </c>
      <c r="E6642" s="112">
        <v>-1.5847171863321435E-2</v>
      </c>
    </row>
    <row r="6643" spans="2:5" x14ac:dyDescent="0.35">
      <c r="B6643" s="45" t="s">
        <v>6958</v>
      </c>
      <c r="C6643" s="146">
        <v>2149.546630859375</v>
      </c>
      <c r="D6643" s="112">
        <f t="shared" si="106"/>
        <v>12.712714238211788</v>
      </c>
      <c r="E6643" s="112">
        <v>-1.585093184919751E-2</v>
      </c>
    </row>
    <row r="6644" spans="2:5" x14ac:dyDescent="0.35">
      <c r="B6644" s="45" t="s">
        <v>3190</v>
      </c>
      <c r="C6644" s="146">
        <v>156.7557373046875</v>
      </c>
      <c r="D6644" s="112">
        <f t="shared" si="106"/>
        <v>-0.92470524565402978</v>
      </c>
      <c r="E6644" s="112">
        <v>-1.5866428707596601E-2</v>
      </c>
    </row>
    <row r="6645" spans="2:5" x14ac:dyDescent="0.35">
      <c r="B6645" s="45" t="s">
        <v>6749</v>
      </c>
      <c r="C6645" s="146">
        <v>2081.89453125</v>
      </c>
      <c r="D6645" s="112">
        <f t="shared" si="106"/>
        <v>15.862614576426413</v>
      </c>
      <c r="E6645" s="112">
        <v>-1.5866956047864689E-2</v>
      </c>
    </row>
    <row r="6646" spans="2:5" x14ac:dyDescent="0.35">
      <c r="B6646" s="45" t="s">
        <v>1473</v>
      </c>
      <c r="C6646" s="146">
        <v>123.46214294433589</v>
      </c>
      <c r="D6646" s="112">
        <f t="shared" si="106"/>
        <v>-0.94615990664398508</v>
      </c>
      <c r="E6646" s="112">
        <v>-1.5880740223866287E-2</v>
      </c>
    </row>
    <row r="6647" spans="2:5" x14ac:dyDescent="0.35">
      <c r="B6647" s="45" t="s">
        <v>7499</v>
      </c>
      <c r="C6647" s="146">
        <v>2293.12646484375</v>
      </c>
      <c r="D6647" s="112">
        <f t="shared" si="106"/>
        <v>9.2321232884966591</v>
      </c>
      <c r="E6647" s="112">
        <v>-1.5881750482621689E-2</v>
      </c>
    </row>
    <row r="6648" spans="2:5" x14ac:dyDescent="0.35">
      <c r="B6648" s="45" t="s">
        <v>4256</v>
      </c>
      <c r="C6648" s="146">
        <v>224.11051940917969</v>
      </c>
      <c r="D6648" s="112">
        <f t="shared" si="106"/>
        <v>0.41537993488636721</v>
      </c>
      <c r="E6648" s="112">
        <v>-1.5899718344285965E-2</v>
      </c>
    </row>
    <row r="6649" spans="2:5" x14ac:dyDescent="0.35">
      <c r="B6649" s="45" t="s">
        <v>3225</v>
      </c>
      <c r="C6649" s="146">
        <v>158.3394775390625</v>
      </c>
      <c r="D6649" s="112">
        <f t="shared" si="106"/>
        <v>0.85462688205040038</v>
      </c>
      <c r="E6649" s="112">
        <v>-1.5916139643849917E-2</v>
      </c>
    </row>
    <row r="6650" spans="2:5" x14ac:dyDescent="0.35">
      <c r="B6650" s="45" t="s">
        <v>1039</v>
      </c>
      <c r="C6650" s="146">
        <v>85.375381469726563</v>
      </c>
      <c r="D6650" s="112">
        <f t="shared" si="106"/>
        <v>-2.8546625164779883E-2</v>
      </c>
      <c r="E6650" s="112">
        <v>-1.5929782850356951E-2</v>
      </c>
    </row>
    <row r="6651" spans="2:5" x14ac:dyDescent="0.35">
      <c r="B6651" s="45" t="s">
        <v>1113</v>
      </c>
      <c r="C6651" s="146">
        <v>87.884178161621094</v>
      </c>
      <c r="D6651" s="112">
        <f t="shared" si="106"/>
        <v>-0.60696209226149855</v>
      </c>
      <c r="E6651" s="112">
        <v>-1.5930872957266057E-2</v>
      </c>
    </row>
    <row r="6652" spans="2:5" x14ac:dyDescent="0.35">
      <c r="B6652" s="45" t="s">
        <v>4208</v>
      </c>
      <c r="C6652" s="146">
        <v>223.602294921875</v>
      </c>
      <c r="D6652" s="112">
        <f t="shared" si="106"/>
        <v>-0.90977437461216648</v>
      </c>
      <c r="E6652" s="112">
        <v>-1.5938849336101082E-2</v>
      </c>
    </row>
    <row r="6653" spans="2:5" x14ac:dyDescent="0.35">
      <c r="B6653" s="45" t="s">
        <v>7476</v>
      </c>
      <c r="C6653" s="146">
        <v>2478.257080078125</v>
      </c>
      <c r="D6653" s="112">
        <f t="shared" si="106"/>
        <v>25.353973093530083</v>
      </c>
      <c r="E6653" s="112">
        <v>-1.5953835742342624E-2</v>
      </c>
    </row>
    <row r="6654" spans="2:5" x14ac:dyDescent="0.35">
      <c r="B6654" s="45" t="s">
        <v>2573</v>
      </c>
      <c r="C6654" s="146">
        <v>94.037322998046875</v>
      </c>
      <c r="D6654" s="112">
        <f t="shared" si="106"/>
        <v>-0.96142592878009792</v>
      </c>
      <c r="E6654" s="112">
        <v>-1.5979870700690995E-2</v>
      </c>
    </row>
    <row r="6655" spans="2:5" x14ac:dyDescent="0.35">
      <c r="B6655" s="45" t="s">
        <v>7479</v>
      </c>
      <c r="C6655" s="146">
        <v>2437.837646484375</v>
      </c>
      <c r="D6655" s="112">
        <f t="shared" si="106"/>
        <v>25.881910224997803</v>
      </c>
      <c r="E6655" s="112">
        <v>-1.5985071533712477E-2</v>
      </c>
    </row>
    <row r="6656" spans="2:5" x14ac:dyDescent="0.35">
      <c r="B6656" s="45" t="s">
        <v>1206</v>
      </c>
      <c r="C6656" s="146">
        <v>90.686920166015625</v>
      </c>
      <c r="D6656" s="112">
        <f t="shared" si="106"/>
        <v>-0.27696430161652263</v>
      </c>
      <c r="E6656" s="112">
        <v>-1.6004831847277599E-2</v>
      </c>
    </row>
    <row r="6657" spans="2:5" x14ac:dyDescent="0.35">
      <c r="B6657" s="45" t="s">
        <v>1787</v>
      </c>
      <c r="C6657" s="146">
        <v>125.42523193359381</v>
      </c>
      <c r="D6657" s="112">
        <f t="shared" si="106"/>
        <v>-0.95045280354835959</v>
      </c>
      <c r="E6657" s="112">
        <v>-1.6012381205079005E-2</v>
      </c>
    </row>
    <row r="6658" spans="2:5" x14ac:dyDescent="0.35">
      <c r="B6658" s="45" t="s">
        <v>7217</v>
      </c>
      <c r="C6658" s="146">
        <v>2531.429443359375</v>
      </c>
      <c r="D6658" s="112">
        <f t="shared" si="106"/>
        <v>26.947616085114511</v>
      </c>
      <c r="E6658" s="112">
        <v>-1.6022194870354362E-2</v>
      </c>
    </row>
    <row r="6659" spans="2:5" x14ac:dyDescent="0.35">
      <c r="B6659" s="45" t="s">
        <v>1209</v>
      </c>
      <c r="C6659" s="146">
        <v>90.577651977539063</v>
      </c>
      <c r="D6659" s="112">
        <f t="shared" si="106"/>
        <v>-0.86960799655433341</v>
      </c>
      <c r="E6659" s="112">
        <v>-1.6023829869056726E-2</v>
      </c>
    </row>
    <row r="6660" spans="2:5" x14ac:dyDescent="0.35">
      <c r="B6660" s="45" t="s">
        <v>5476</v>
      </c>
      <c r="C6660" s="146">
        <v>694.656494140625</v>
      </c>
      <c r="D6660" s="112">
        <f t="shared" si="106"/>
        <v>4.7542580237915919</v>
      </c>
      <c r="E6660" s="112">
        <v>-1.602611653188226E-2</v>
      </c>
    </row>
    <row r="6661" spans="2:5" x14ac:dyDescent="0.35">
      <c r="B6661" s="45" t="s">
        <v>2009</v>
      </c>
      <c r="C6661" s="146">
        <v>120.7204284667969</v>
      </c>
      <c r="D6661" s="112">
        <f t="shared" si="106"/>
        <v>-0.81889873691367876</v>
      </c>
      <c r="E6661" s="112">
        <v>-1.6053683949941392E-2</v>
      </c>
    </row>
    <row r="6662" spans="2:5" x14ac:dyDescent="0.35">
      <c r="B6662" s="45" t="s">
        <v>5423</v>
      </c>
      <c r="C6662" s="146">
        <v>666.59075927734375</v>
      </c>
      <c r="D6662" s="112">
        <f t="shared" si="106"/>
        <v>3.3544963387324835</v>
      </c>
      <c r="E6662" s="112">
        <v>-1.6063552571217086E-2</v>
      </c>
    </row>
    <row r="6663" spans="2:5" x14ac:dyDescent="0.35">
      <c r="B6663" s="45" t="s">
        <v>3467</v>
      </c>
      <c r="C6663" s="146">
        <v>153.0810241699219</v>
      </c>
      <c r="D6663" s="112">
        <f t="shared" si="106"/>
        <v>-0.21937400635187795</v>
      </c>
      <c r="E6663" s="112">
        <v>-1.6064551651736762E-2</v>
      </c>
    </row>
    <row r="6664" spans="2:5" x14ac:dyDescent="0.35">
      <c r="B6664" s="45" t="s">
        <v>3903</v>
      </c>
      <c r="C6664" s="146">
        <v>196.100341796875</v>
      </c>
      <c r="D6664" s="112">
        <f t="shared" si="106"/>
        <v>-0.89863535876601786</v>
      </c>
      <c r="E6664" s="112">
        <v>-1.6078527327800671E-2</v>
      </c>
    </row>
    <row r="6665" spans="2:5" x14ac:dyDescent="0.35">
      <c r="B6665" s="45" t="s">
        <v>6644</v>
      </c>
      <c r="C6665" s="146">
        <v>1934.60302734375</v>
      </c>
      <c r="D6665" s="112">
        <f t="shared" ref="D6665:D6728" si="107">(C6665-C6666)/C6666</f>
        <v>25.212021158389906</v>
      </c>
      <c r="E6665" s="112">
        <v>-1.6078598146797251E-2</v>
      </c>
    </row>
    <row r="6666" spans="2:5" x14ac:dyDescent="0.35">
      <c r="B6666" s="45" t="s">
        <v>908</v>
      </c>
      <c r="C6666" s="146">
        <v>73.805946350097656</v>
      </c>
      <c r="D6666" s="112">
        <f t="shared" si="107"/>
        <v>-0.96652348243460706</v>
      </c>
      <c r="E6666" s="112">
        <v>-1.6083260171049215E-2</v>
      </c>
    </row>
    <row r="6667" spans="2:5" x14ac:dyDescent="0.35">
      <c r="B6667" s="45" t="s">
        <v>6802</v>
      </c>
      <c r="C6667" s="146">
        <v>2204.7080078125</v>
      </c>
      <c r="D6667" s="112">
        <f t="shared" si="107"/>
        <v>1.9736572129961283</v>
      </c>
      <c r="E6667" s="112">
        <v>-1.6087684006528994E-2</v>
      </c>
    </row>
    <row r="6668" spans="2:5" x14ac:dyDescent="0.35">
      <c r="B6668" s="45" t="s">
        <v>5687</v>
      </c>
      <c r="C6668" s="146">
        <v>741.4129638671875</v>
      </c>
      <c r="D6668" s="112">
        <f t="shared" si="107"/>
        <v>4.8183163679678636</v>
      </c>
      <c r="E6668" s="112">
        <v>-1.6093471569739188E-2</v>
      </c>
    </row>
    <row r="6669" spans="2:5" x14ac:dyDescent="0.35">
      <c r="B6669" s="45" t="s">
        <v>1503</v>
      </c>
      <c r="C6669" s="146">
        <v>127.4274063110352</v>
      </c>
      <c r="D6669" s="112">
        <f t="shared" si="107"/>
        <v>-0.94337204894733129</v>
      </c>
      <c r="E6669" s="112">
        <v>-1.6107762645735064E-2</v>
      </c>
    </row>
    <row r="6670" spans="2:5" x14ac:dyDescent="0.35">
      <c r="B6670" s="45" t="s">
        <v>7555</v>
      </c>
      <c r="C6670" s="146">
        <v>2250.25634765625</v>
      </c>
      <c r="D6670" s="112">
        <f t="shared" si="107"/>
        <v>28.356288943447467</v>
      </c>
      <c r="E6670" s="112">
        <v>-1.6117460655319646E-2</v>
      </c>
    </row>
    <row r="6671" spans="2:5" x14ac:dyDescent="0.35">
      <c r="B6671" s="45" t="s">
        <v>876</v>
      </c>
      <c r="C6671" s="146">
        <v>76.653297424316406</v>
      </c>
      <c r="D6671" s="112">
        <f t="shared" si="107"/>
        <v>0.56908491815641971</v>
      </c>
      <c r="E6671" s="112">
        <v>-1.6142176259485951E-2</v>
      </c>
    </row>
    <row r="6672" spans="2:5" x14ac:dyDescent="0.35">
      <c r="B6672" s="45" t="s">
        <v>556</v>
      </c>
      <c r="C6672" s="146">
        <v>48.852230072021477</v>
      </c>
      <c r="D6672" s="112">
        <f t="shared" si="107"/>
        <v>-0.96451926143299116</v>
      </c>
      <c r="E6672" s="112">
        <v>-1.6143193003681795E-2</v>
      </c>
    </row>
    <row r="6673" spans="2:5" x14ac:dyDescent="0.35">
      <c r="B6673" s="45" t="s">
        <v>6094</v>
      </c>
      <c r="C6673" s="146">
        <v>1376.8662109375</v>
      </c>
      <c r="D6673" s="112">
        <f t="shared" si="107"/>
        <v>4.4862391523809118</v>
      </c>
      <c r="E6673" s="112">
        <v>-1.6143676514137183E-2</v>
      </c>
    </row>
    <row r="6674" spans="2:5" x14ac:dyDescent="0.35">
      <c r="B6674" s="45" t="s">
        <v>4459</v>
      </c>
      <c r="C6674" s="146">
        <v>250.96722412109381</v>
      </c>
      <c r="D6674" s="112">
        <f t="shared" si="107"/>
        <v>-0.83172708292955055</v>
      </c>
      <c r="E6674" s="112">
        <v>-1.6156262786017766E-2</v>
      </c>
    </row>
    <row r="6675" spans="2:5" x14ac:dyDescent="0.35">
      <c r="B6675" s="45" t="s">
        <v>6324</v>
      </c>
      <c r="C6675" s="146">
        <v>1491.4296875</v>
      </c>
      <c r="D6675" s="112">
        <f t="shared" si="107"/>
        <v>2.1208682690444722</v>
      </c>
      <c r="E6675" s="112">
        <v>-1.6161303333875561E-2</v>
      </c>
    </row>
    <row r="6676" spans="2:5" x14ac:dyDescent="0.35">
      <c r="B6676" s="45" t="s">
        <v>4915</v>
      </c>
      <c r="C6676" s="146">
        <v>477.88934326171881</v>
      </c>
      <c r="D6676" s="112">
        <f t="shared" si="107"/>
        <v>3.6505246603700852</v>
      </c>
      <c r="E6676" s="112">
        <v>-1.6193455231823153E-2</v>
      </c>
    </row>
    <row r="6677" spans="2:5" x14ac:dyDescent="0.35">
      <c r="B6677" s="45" t="s">
        <v>1254</v>
      </c>
      <c r="C6677" s="146">
        <v>102.7603073120117</v>
      </c>
      <c r="D6677" s="112">
        <f t="shared" si="107"/>
        <v>0.23803650282283173</v>
      </c>
      <c r="E6677" s="112">
        <v>-1.6213092832269727E-2</v>
      </c>
    </row>
    <row r="6678" spans="2:5" x14ac:dyDescent="0.35">
      <c r="B6678" s="45" t="s">
        <v>2854</v>
      </c>
      <c r="C6678" s="146">
        <v>83.002647399902344</v>
      </c>
      <c r="D6678" s="112">
        <f t="shared" si="107"/>
        <v>-0.52547055706157275</v>
      </c>
      <c r="E6678" s="112">
        <v>-1.6257091889475394E-2</v>
      </c>
    </row>
    <row r="6679" spans="2:5" x14ac:dyDescent="0.35">
      <c r="B6679" s="45" t="s">
        <v>3596</v>
      </c>
      <c r="C6679" s="146">
        <v>174.91569519042969</v>
      </c>
      <c r="D6679" s="112">
        <f t="shared" si="107"/>
        <v>-0.91070335217011433</v>
      </c>
      <c r="E6679" s="112">
        <v>-1.6274968192538236E-2</v>
      </c>
    </row>
    <row r="6680" spans="2:5" x14ac:dyDescent="0.35">
      <c r="B6680" s="45" t="s">
        <v>6682</v>
      </c>
      <c r="C6680" s="146">
        <v>1958.81591796875</v>
      </c>
      <c r="D6680" s="112">
        <f t="shared" si="107"/>
        <v>-0.21494492204546745</v>
      </c>
      <c r="E6680" s="112">
        <v>-1.6289387824112031E-2</v>
      </c>
    </row>
    <row r="6681" spans="2:5" x14ac:dyDescent="0.35">
      <c r="B6681" s="45" t="s">
        <v>7333</v>
      </c>
      <c r="C6681" s="146">
        <v>2495.1318359375</v>
      </c>
      <c r="D6681" s="112">
        <f t="shared" si="107"/>
        <v>22.689171271398553</v>
      </c>
      <c r="E6681" s="112">
        <v>-1.6306311561105017E-2</v>
      </c>
    </row>
    <row r="6682" spans="2:5" x14ac:dyDescent="0.35">
      <c r="B6682" s="45" t="s">
        <v>1251</v>
      </c>
      <c r="C6682" s="146">
        <v>105.3279495239258</v>
      </c>
      <c r="D6682" s="112">
        <f t="shared" si="107"/>
        <v>-0.95594687348428764</v>
      </c>
      <c r="E6682" s="112">
        <v>-1.6326062675048179E-2</v>
      </c>
    </row>
    <row r="6683" spans="2:5" x14ac:dyDescent="0.35">
      <c r="B6683" s="45" t="s">
        <v>7580</v>
      </c>
      <c r="C6683" s="146">
        <v>2390.93017578125</v>
      </c>
      <c r="D6683" s="112">
        <f t="shared" si="107"/>
        <v>51.170101526303092</v>
      </c>
      <c r="E6683" s="112">
        <v>-1.6332600263864832E-2</v>
      </c>
    </row>
    <row r="6684" spans="2:5" x14ac:dyDescent="0.35">
      <c r="B6684" s="45" t="s">
        <v>733</v>
      </c>
      <c r="C6684" s="146">
        <v>45.829509735107422</v>
      </c>
      <c r="D6684" s="112">
        <f t="shared" si="107"/>
        <v>-0.7594964996069925</v>
      </c>
      <c r="E6684" s="112">
        <v>-1.6335362299997002E-2</v>
      </c>
    </row>
    <row r="6685" spans="2:5" x14ac:dyDescent="0.35">
      <c r="B6685" s="45" t="s">
        <v>4128</v>
      </c>
      <c r="C6685" s="146">
        <v>190.5565185546875</v>
      </c>
      <c r="D6685" s="112">
        <f t="shared" si="107"/>
        <v>1.4817792609081142</v>
      </c>
      <c r="E6685" s="112">
        <v>-1.6336999187600214E-2</v>
      </c>
    </row>
    <row r="6686" spans="2:5" x14ac:dyDescent="0.35">
      <c r="B6686" s="45" t="s">
        <v>2735</v>
      </c>
      <c r="C6686" s="146">
        <v>76.782218933105469</v>
      </c>
      <c r="D6686" s="112">
        <f t="shared" si="107"/>
        <v>-0.4280463609843923</v>
      </c>
      <c r="E6686" s="112">
        <v>-1.6346497063309214E-2</v>
      </c>
    </row>
    <row r="6687" spans="2:5" x14ac:dyDescent="0.35">
      <c r="B6687" s="45" t="s">
        <v>1570</v>
      </c>
      <c r="C6687" s="146">
        <v>134.24552917480469</v>
      </c>
      <c r="D6687" s="112">
        <f t="shared" si="107"/>
        <v>-0.25759305766012652</v>
      </c>
      <c r="E6687" s="112">
        <v>-1.6347373382849618E-2</v>
      </c>
    </row>
    <row r="6688" spans="2:5" x14ac:dyDescent="0.35">
      <c r="B6688" s="45" t="s">
        <v>3806</v>
      </c>
      <c r="C6688" s="146">
        <v>180.82472229003909</v>
      </c>
      <c r="D6688" s="112">
        <f t="shared" si="107"/>
        <v>0.3976048363224236</v>
      </c>
      <c r="E6688" s="112">
        <v>-1.6374190080480765E-2</v>
      </c>
    </row>
    <row r="6689" spans="2:5" x14ac:dyDescent="0.35">
      <c r="B6689" s="45" t="s">
        <v>3397</v>
      </c>
      <c r="C6689" s="146">
        <v>129.3818664550781</v>
      </c>
      <c r="D6689" s="112">
        <f t="shared" si="107"/>
        <v>0.33411825346826002</v>
      </c>
      <c r="E6689" s="112">
        <v>-1.6376498331098718E-2</v>
      </c>
    </row>
    <row r="6690" spans="2:5" x14ac:dyDescent="0.35">
      <c r="B6690" s="45" t="s">
        <v>2151</v>
      </c>
      <c r="C6690" s="146">
        <v>96.97930908203125</v>
      </c>
      <c r="D6690" s="112">
        <f t="shared" si="107"/>
        <v>-0.15467590351847083</v>
      </c>
      <c r="E6690" s="112">
        <v>-1.6393173693386654E-2</v>
      </c>
    </row>
    <row r="6691" spans="2:5" x14ac:dyDescent="0.35">
      <c r="B6691" s="45" t="s">
        <v>1263</v>
      </c>
      <c r="C6691" s="146">
        <v>114.7244110107422</v>
      </c>
      <c r="D6691" s="112">
        <f t="shared" si="107"/>
        <v>-0.12617104459845499</v>
      </c>
      <c r="E6691" s="112">
        <v>-1.639348766053534E-2</v>
      </c>
    </row>
    <row r="6692" spans="2:5" x14ac:dyDescent="0.35">
      <c r="B6692" s="45" t="s">
        <v>1527</v>
      </c>
      <c r="C6692" s="146">
        <v>131.28932189941409</v>
      </c>
      <c r="D6692" s="112">
        <f t="shared" si="107"/>
        <v>-0.82152419927744924</v>
      </c>
      <c r="E6692" s="112">
        <v>-1.6402218742433267E-2</v>
      </c>
    </row>
    <row r="6693" spans="2:5" x14ac:dyDescent="0.35">
      <c r="B6693" s="45" t="s">
        <v>5772</v>
      </c>
      <c r="C6693" s="146">
        <v>735.6141357421875</v>
      </c>
      <c r="D6693" s="112">
        <f t="shared" si="107"/>
        <v>-0.62912867115566051</v>
      </c>
      <c r="E6693" s="112">
        <v>-1.6409681707310702E-2</v>
      </c>
    </row>
    <row r="6694" spans="2:5" x14ac:dyDescent="0.35">
      <c r="B6694" s="45" t="s">
        <v>6559</v>
      </c>
      <c r="C6694" s="146">
        <v>1983.475341796875</v>
      </c>
      <c r="D6694" s="112">
        <f t="shared" si="107"/>
        <v>15.926260129593162</v>
      </c>
      <c r="E6694" s="112">
        <v>-1.6466882646555461E-2</v>
      </c>
    </row>
    <row r="6695" spans="2:5" x14ac:dyDescent="0.35">
      <c r="B6695" s="45" t="s">
        <v>2096</v>
      </c>
      <c r="C6695" s="146">
        <v>117.1833190917969</v>
      </c>
      <c r="D6695" s="112">
        <f t="shared" si="107"/>
        <v>-0.95054472039872273</v>
      </c>
      <c r="E6695" s="112">
        <v>-1.6472748215339627E-2</v>
      </c>
    </row>
    <row r="6696" spans="2:5" x14ac:dyDescent="0.35">
      <c r="B6696" s="45" t="s">
        <v>7585</v>
      </c>
      <c r="C6696" s="146">
        <v>2369.48046875</v>
      </c>
      <c r="D6696" s="112">
        <f t="shared" si="107"/>
        <v>2.8859264310000955E-2</v>
      </c>
      <c r="E6696" s="112">
        <v>-1.6477317062542626E-2</v>
      </c>
    </row>
    <row r="6697" spans="2:5" x14ac:dyDescent="0.35">
      <c r="B6697" s="45" t="s">
        <v>7108</v>
      </c>
      <c r="C6697" s="146">
        <v>2303.01708984375</v>
      </c>
      <c r="D6697" s="112">
        <f t="shared" si="107"/>
        <v>12.296393573987258</v>
      </c>
      <c r="E6697" s="112">
        <v>-1.6482119833906808E-2</v>
      </c>
    </row>
    <row r="6698" spans="2:5" x14ac:dyDescent="0.35">
      <c r="B6698" s="45" t="s">
        <v>4042</v>
      </c>
      <c r="C6698" s="146">
        <v>173.2061462402344</v>
      </c>
      <c r="D6698" s="112">
        <f t="shared" si="107"/>
        <v>-0.42961222786048914</v>
      </c>
      <c r="E6698" s="112">
        <v>-1.6490486038114229E-2</v>
      </c>
    </row>
    <row r="6699" spans="2:5" x14ac:dyDescent="0.35">
      <c r="B6699" s="45" t="s">
        <v>4492</v>
      </c>
      <c r="C6699" s="146">
        <v>303.66384887695313</v>
      </c>
      <c r="D6699" s="112">
        <f t="shared" si="107"/>
        <v>0.80067171923406377</v>
      </c>
      <c r="E6699" s="112">
        <v>-1.6492514764536882E-2</v>
      </c>
    </row>
    <row r="6700" spans="2:5" x14ac:dyDescent="0.35">
      <c r="B6700" s="45" t="s">
        <v>3753</v>
      </c>
      <c r="C6700" s="146">
        <v>168.63920593261719</v>
      </c>
      <c r="D6700" s="112">
        <f t="shared" si="107"/>
        <v>-0.92449605415239566</v>
      </c>
      <c r="E6700" s="112">
        <v>-1.649725504043522E-2</v>
      </c>
    </row>
    <row r="6701" spans="2:5" x14ac:dyDescent="0.35">
      <c r="B6701" s="45" t="s">
        <v>6932</v>
      </c>
      <c r="C6701" s="146">
        <v>2233.51513671875</v>
      </c>
      <c r="D6701" s="112">
        <f t="shared" si="107"/>
        <v>0.11015895267047962</v>
      </c>
      <c r="E6701" s="112">
        <v>-1.6517302929954493E-2</v>
      </c>
    </row>
    <row r="6702" spans="2:5" x14ac:dyDescent="0.35">
      <c r="B6702" s="45" t="s">
        <v>6617</v>
      </c>
      <c r="C6702" s="146">
        <v>2011.8876953125</v>
      </c>
      <c r="D6702" s="112">
        <f t="shared" si="107"/>
        <v>2.2958743737389664</v>
      </c>
      <c r="E6702" s="112">
        <v>-1.6521997743919058E-2</v>
      </c>
    </row>
    <row r="6703" spans="2:5" x14ac:dyDescent="0.35">
      <c r="B6703" s="45" t="s">
        <v>5184</v>
      </c>
      <c r="C6703" s="146">
        <v>610.42608642578125</v>
      </c>
      <c r="D6703" s="112">
        <f t="shared" si="107"/>
        <v>5.202281633859827</v>
      </c>
      <c r="E6703" s="112">
        <v>-1.6541038567141494E-2</v>
      </c>
    </row>
    <row r="6704" spans="2:5" x14ac:dyDescent="0.35">
      <c r="B6704" s="45" t="s">
        <v>2400</v>
      </c>
      <c r="C6704" s="146">
        <v>98.419601440429688</v>
      </c>
      <c r="D6704" s="112">
        <f t="shared" si="107"/>
        <v>-0.95807848408065366</v>
      </c>
      <c r="E6704" s="112">
        <v>-1.6546272867014475E-2</v>
      </c>
    </row>
    <row r="6705" spans="2:5" x14ac:dyDescent="0.35">
      <c r="B6705" s="45" t="s">
        <v>7409</v>
      </c>
      <c r="C6705" s="146">
        <v>2347.7109375</v>
      </c>
      <c r="D6705" s="112">
        <f t="shared" si="107"/>
        <v>0.21002178202385618</v>
      </c>
      <c r="E6705" s="112">
        <v>-1.6548316358891778E-2</v>
      </c>
    </row>
    <row r="6706" spans="2:5" x14ac:dyDescent="0.35">
      <c r="B6706" s="45" t="s">
        <v>6654</v>
      </c>
      <c r="C6706" s="146">
        <v>1940.222045898438</v>
      </c>
      <c r="D6706" s="112">
        <f t="shared" si="107"/>
        <v>2.8739441696031269</v>
      </c>
      <c r="E6706" s="112">
        <v>-1.655673004024839E-2</v>
      </c>
    </row>
    <row r="6707" spans="2:5" x14ac:dyDescent="0.35">
      <c r="B6707" s="45" t="s">
        <v>4929</v>
      </c>
      <c r="C6707" s="146">
        <v>500.83892822265619</v>
      </c>
      <c r="D6707" s="112">
        <f t="shared" si="107"/>
        <v>0.43995098469315758</v>
      </c>
      <c r="E6707" s="112">
        <v>-1.6560492607525502E-2</v>
      </c>
    </row>
    <row r="6708" spans="2:5" x14ac:dyDescent="0.35">
      <c r="B6708" s="45" t="s">
        <v>4805</v>
      </c>
      <c r="C6708" s="146">
        <v>347.816650390625</v>
      </c>
      <c r="D6708" s="112">
        <f t="shared" si="107"/>
        <v>1.931777573704371</v>
      </c>
      <c r="E6708" s="112">
        <v>-1.6572160082614022E-2</v>
      </c>
    </row>
    <row r="6709" spans="2:5" x14ac:dyDescent="0.35">
      <c r="B6709" s="45" t="s">
        <v>1811</v>
      </c>
      <c r="C6709" s="146">
        <v>118.63677978515619</v>
      </c>
      <c r="D6709" s="112">
        <f t="shared" si="107"/>
        <v>0.59713513277003027</v>
      </c>
      <c r="E6709" s="112">
        <v>-1.6612275594138703E-2</v>
      </c>
    </row>
    <row r="6710" spans="2:5" x14ac:dyDescent="0.35">
      <c r="B6710" s="45" t="s">
        <v>842</v>
      </c>
      <c r="C6710" s="146">
        <v>74.280990600585938</v>
      </c>
      <c r="D6710" s="112">
        <f t="shared" si="107"/>
        <v>-0.97054105996435747</v>
      </c>
      <c r="E6710" s="112">
        <v>-1.6613964723719572E-2</v>
      </c>
    </row>
    <row r="6711" spans="2:5" x14ac:dyDescent="0.35">
      <c r="B6711" s="45" t="s">
        <v>6905</v>
      </c>
      <c r="C6711" s="146">
        <v>2521.50927734375</v>
      </c>
      <c r="D6711" s="112">
        <f t="shared" si="107"/>
        <v>13.505995532231209</v>
      </c>
      <c r="E6711" s="112">
        <v>-1.6617177456380909E-2</v>
      </c>
    </row>
    <row r="6712" spans="2:5" x14ac:dyDescent="0.35">
      <c r="B6712" s="45" t="s">
        <v>3683</v>
      </c>
      <c r="C6712" s="146">
        <v>173.8253173828125</v>
      </c>
      <c r="D6712" s="112">
        <f t="shared" si="107"/>
        <v>0.54538736407015331</v>
      </c>
      <c r="E6712" s="112">
        <v>-1.6618653539971374E-2</v>
      </c>
    </row>
    <row r="6713" spans="2:5" x14ac:dyDescent="0.35">
      <c r="B6713" s="45" t="s">
        <v>1747</v>
      </c>
      <c r="C6713" s="146">
        <v>112.480094909668</v>
      </c>
      <c r="D6713" s="112">
        <f t="shared" si="107"/>
        <v>-0.94850207992621793</v>
      </c>
      <c r="E6713" s="112">
        <v>-1.6622249110286803E-2</v>
      </c>
    </row>
    <row r="6714" spans="2:5" x14ac:dyDescent="0.35">
      <c r="B6714" s="45" t="s">
        <v>6957</v>
      </c>
      <c r="C6714" s="146">
        <v>2184.167724609375</v>
      </c>
      <c r="D6714" s="112">
        <f t="shared" si="107"/>
        <v>10.584053808188395</v>
      </c>
      <c r="E6714" s="112">
        <v>-1.6636827649337615E-2</v>
      </c>
    </row>
    <row r="6715" spans="2:5" x14ac:dyDescent="0.35">
      <c r="B6715" s="45" t="s">
        <v>3878</v>
      </c>
      <c r="C6715" s="146">
        <v>188.54951477050781</v>
      </c>
      <c r="D6715" s="112">
        <f t="shared" si="107"/>
        <v>-0.40468969460430315</v>
      </c>
      <c r="E6715" s="112">
        <v>-1.6644758234522418E-2</v>
      </c>
    </row>
    <row r="6716" spans="2:5" x14ac:dyDescent="0.35">
      <c r="B6716" s="45" t="s">
        <v>4512</v>
      </c>
      <c r="C6716" s="146">
        <v>316.72476196289063</v>
      </c>
      <c r="D6716" s="112">
        <f t="shared" si="107"/>
        <v>1.8506558731942777</v>
      </c>
      <c r="E6716" s="112">
        <v>-1.6654301932593551E-2</v>
      </c>
    </row>
    <row r="6717" spans="2:5" x14ac:dyDescent="0.35">
      <c r="B6717" s="45" t="s">
        <v>2930</v>
      </c>
      <c r="C6717" s="146">
        <v>111.1059265136719</v>
      </c>
      <c r="D6717" s="112">
        <f t="shared" si="107"/>
        <v>-0.95101333132258548</v>
      </c>
      <c r="E6717" s="112">
        <v>-1.6657543059834225E-2</v>
      </c>
    </row>
    <row r="6718" spans="2:5" x14ac:dyDescent="0.35">
      <c r="B6718" s="45" t="s">
        <v>6848</v>
      </c>
      <c r="C6718" s="146">
        <v>2268.0849609375</v>
      </c>
      <c r="D6718" s="112">
        <f t="shared" si="107"/>
        <v>-2.9418613968881679E-2</v>
      </c>
      <c r="E6718" s="112">
        <v>-1.6665530566527271E-2</v>
      </c>
    </row>
    <row r="6719" spans="2:5" x14ac:dyDescent="0.35">
      <c r="B6719" s="45" t="s">
        <v>7303</v>
      </c>
      <c r="C6719" s="146">
        <v>2336.831298828125</v>
      </c>
      <c r="D6719" s="112">
        <f t="shared" si="107"/>
        <v>15.0745143609028</v>
      </c>
      <c r="E6719" s="112">
        <v>-1.6668026175720208E-2</v>
      </c>
    </row>
    <row r="6720" spans="2:5" x14ac:dyDescent="0.35">
      <c r="B6720" s="45" t="s">
        <v>3477</v>
      </c>
      <c r="C6720" s="146">
        <v>145.37492370605469</v>
      </c>
      <c r="D6720" s="112">
        <f t="shared" si="107"/>
        <v>0.33246514326185045</v>
      </c>
      <c r="E6720" s="112">
        <v>-1.6670573235575376E-2</v>
      </c>
    </row>
    <row r="6721" spans="2:5" x14ac:dyDescent="0.35">
      <c r="B6721" s="45" t="s">
        <v>1929</v>
      </c>
      <c r="C6721" s="146">
        <v>109.10223388671881</v>
      </c>
      <c r="D6721" s="112">
        <f t="shared" si="107"/>
        <v>-0.93739479443328722</v>
      </c>
      <c r="E6721" s="112">
        <v>-1.6722644890452946E-2</v>
      </c>
    </row>
    <row r="6722" spans="2:5" x14ac:dyDescent="0.35">
      <c r="B6722" s="45" t="s">
        <v>6470</v>
      </c>
      <c r="C6722" s="146">
        <v>1742.702270507812</v>
      </c>
      <c r="D6722" s="112">
        <f t="shared" si="107"/>
        <v>3.7103025661866873</v>
      </c>
      <c r="E6722" s="112">
        <v>-1.6723166114299307E-2</v>
      </c>
    </row>
    <row r="6723" spans="2:5" x14ac:dyDescent="0.35">
      <c r="B6723" s="45" t="s">
        <v>4815</v>
      </c>
      <c r="C6723" s="146">
        <v>369.97671508789063</v>
      </c>
      <c r="D6723" s="112">
        <f t="shared" si="107"/>
        <v>1.6724169989076365</v>
      </c>
      <c r="E6723" s="112">
        <v>-1.6750222183004329E-2</v>
      </c>
    </row>
    <row r="6724" spans="2:5" x14ac:dyDescent="0.35">
      <c r="B6724" s="45" t="s">
        <v>3411</v>
      </c>
      <c r="C6724" s="146">
        <v>138.44273376464841</v>
      </c>
      <c r="D6724" s="112">
        <f t="shared" si="107"/>
        <v>-0.92786314902138578</v>
      </c>
      <c r="E6724" s="112">
        <v>-1.6755608204389708E-2</v>
      </c>
    </row>
    <row r="6725" spans="2:5" x14ac:dyDescent="0.35">
      <c r="B6725" s="45" t="s">
        <v>7026</v>
      </c>
      <c r="C6725" s="146">
        <v>1919.16796875</v>
      </c>
      <c r="D6725" s="112">
        <f t="shared" si="107"/>
        <v>11.618895868362943</v>
      </c>
      <c r="E6725" s="112">
        <v>-1.675881502913671E-2</v>
      </c>
    </row>
    <row r="6726" spans="2:5" x14ac:dyDescent="0.35">
      <c r="B6726" s="45" t="s">
        <v>3176</v>
      </c>
      <c r="C6726" s="146">
        <v>152.08683776855469</v>
      </c>
      <c r="D6726" s="112">
        <f t="shared" si="107"/>
        <v>-0.90551515702826435</v>
      </c>
      <c r="E6726" s="112">
        <v>-1.6760084604403584E-2</v>
      </c>
    </row>
    <row r="6727" spans="2:5" x14ac:dyDescent="0.35">
      <c r="B6727" s="45" t="s">
        <v>6230</v>
      </c>
      <c r="C6727" s="146">
        <v>1609.642700195312</v>
      </c>
      <c r="D6727" s="112">
        <f t="shared" si="107"/>
        <v>10.474646241294717</v>
      </c>
      <c r="E6727" s="112">
        <v>-1.6764200898097648E-2</v>
      </c>
    </row>
    <row r="6728" spans="2:5" x14ac:dyDescent="0.35">
      <c r="B6728" s="45" t="s">
        <v>3351</v>
      </c>
      <c r="C6728" s="146">
        <v>140.2781982421875</v>
      </c>
      <c r="D6728" s="112">
        <f t="shared" si="107"/>
        <v>0.86637492013885431</v>
      </c>
      <c r="E6728" s="112">
        <v>-1.6768872762555138E-2</v>
      </c>
    </row>
    <row r="6729" spans="2:5" x14ac:dyDescent="0.35">
      <c r="B6729" s="45" t="s">
        <v>984</v>
      </c>
      <c r="C6729" s="146">
        <v>75.160781860351563</v>
      </c>
      <c r="D6729" s="112">
        <f t="shared" ref="D6729:D6792" si="108">(C6729-C6730)/C6730</f>
        <v>-0.50162037674088056</v>
      </c>
      <c r="E6729" s="112">
        <v>-1.6770683750140226E-2</v>
      </c>
    </row>
    <row r="6730" spans="2:5" x14ac:dyDescent="0.35">
      <c r="B6730" s="45" t="s">
        <v>3541</v>
      </c>
      <c r="C6730" s="146">
        <v>150.810302734375</v>
      </c>
      <c r="D6730" s="112">
        <f t="shared" si="108"/>
        <v>-1.6612364043617298E-2</v>
      </c>
      <c r="E6730" s="112">
        <v>-1.6777498633626004E-2</v>
      </c>
    </row>
    <row r="6731" spans="2:5" x14ac:dyDescent="0.35">
      <c r="B6731" s="45" t="s">
        <v>1603</v>
      </c>
      <c r="C6731" s="146">
        <v>153.3579406738281</v>
      </c>
      <c r="D6731" s="112">
        <f t="shared" si="108"/>
        <v>0.22296896936178837</v>
      </c>
      <c r="E6731" s="112">
        <v>-1.6780095308233645E-2</v>
      </c>
    </row>
    <row r="6732" spans="2:5" x14ac:dyDescent="0.35">
      <c r="B6732" s="45" t="s">
        <v>3055</v>
      </c>
      <c r="C6732" s="146">
        <v>125.398063659668</v>
      </c>
      <c r="D6732" s="112">
        <f t="shared" si="108"/>
        <v>1.9723120040811897</v>
      </c>
      <c r="E6732" s="112">
        <v>-1.6791592305691935E-2</v>
      </c>
    </row>
    <row r="6733" spans="2:5" x14ac:dyDescent="0.35">
      <c r="B6733" s="45" t="s">
        <v>681</v>
      </c>
      <c r="C6733" s="146">
        <v>42.188728332519531</v>
      </c>
      <c r="D6733" s="112">
        <f t="shared" si="108"/>
        <v>-0.74467263909178205</v>
      </c>
      <c r="E6733" s="112">
        <v>-1.6793029632525346E-2</v>
      </c>
    </row>
    <row r="6734" spans="2:5" x14ac:dyDescent="0.35">
      <c r="B6734" s="45" t="s">
        <v>3625</v>
      </c>
      <c r="C6734" s="146">
        <v>165.23387145996091</v>
      </c>
      <c r="D6734" s="112">
        <f t="shared" si="108"/>
        <v>-0.13513611296935604</v>
      </c>
      <c r="E6734" s="112">
        <v>-1.6793945666550406E-2</v>
      </c>
    </row>
    <row r="6735" spans="2:5" x14ac:dyDescent="0.35">
      <c r="B6735" s="45" t="s">
        <v>3796</v>
      </c>
      <c r="C6735" s="146">
        <v>191.0518798828125</v>
      </c>
      <c r="D6735" s="112">
        <f t="shared" si="108"/>
        <v>1.0198517178725957</v>
      </c>
      <c r="E6735" s="112">
        <v>-1.6797353055847081E-2</v>
      </c>
    </row>
    <row r="6736" spans="2:5" x14ac:dyDescent="0.35">
      <c r="B6736" s="45" t="s">
        <v>2589</v>
      </c>
      <c r="C6736" s="146">
        <v>94.587081909179688</v>
      </c>
      <c r="D6736" s="112">
        <f t="shared" si="108"/>
        <v>-0.51684287870297996</v>
      </c>
      <c r="E6736" s="112">
        <v>-1.6825372858307024E-2</v>
      </c>
    </row>
    <row r="6737" spans="2:5" x14ac:dyDescent="0.35">
      <c r="B6737" s="45" t="s">
        <v>3898</v>
      </c>
      <c r="C6737" s="146">
        <v>195.76878356933591</v>
      </c>
      <c r="D6737" s="112">
        <f t="shared" si="108"/>
        <v>-0.91969732585441688</v>
      </c>
      <c r="E6737" s="112">
        <v>-1.6833425647982798E-2</v>
      </c>
    </row>
    <row r="6738" spans="2:5" x14ac:dyDescent="0.35">
      <c r="B6738" s="45" t="s">
        <v>7122</v>
      </c>
      <c r="C6738" s="146">
        <v>2437.88623046875</v>
      </c>
      <c r="D6738" s="112">
        <f t="shared" si="108"/>
        <v>13.572177646527996</v>
      </c>
      <c r="E6738" s="112">
        <v>-1.6834630294260935E-2</v>
      </c>
    </row>
    <row r="6739" spans="2:5" x14ac:dyDescent="0.35">
      <c r="B6739" s="45" t="s">
        <v>3853</v>
      </c>
      <c r="C6739" s="146">
        <v>167.29731750488281</v>
      </c>
      <c r="D6739" s="112">
        <f t="shared" si="108"/>
        <v>-0.77412265250454038</v>
      </c>
      <c r="E6739" s="112">
        <v>-1.6837425899615194E-2</v>
      </c>
    </row>
    <row r="6740" spans="2:5" x14ac:dyDescent="0.35">
      <c r="B6740" s="45" t="s">
        <v>5305</v>
      </c>
      <c r="C6740" s="146">
        <v>740.65557861328125</v>
      </c>
      <c r="D6740" s="112">
        <f t="shared" si="108"/>
        <v>-0.69529411250691908</v>
      </c>
      <c r="E6740" s="112">
        <v>-1.6843985924428997E-2</v>
      </c>
    </row>
    <row r="6741" spans="2:5" x14ac:dyDescent="0.35">
      <c r="B6741" s="45" t="s">
        <v>7245</v>
      </c>
      <c r="C6741" s="146">
        <v>2430.722900390625</v>
      </c>
      <c r="D6741" s="112">
        <f t="shared" si="108"/>
        <v>2.4202515143161167</v>
      </c>
      <c r="E6741" s="112">
        <v>-1.684437791484613E-2</v>
      </c>
    </row>
    <row r="6742" spans="2:5" x14ac:dyDescent="0.35">
      <c r="B6742" s="45" t="s">
        <v>5308</v>
      </c>
      <c r="C6742" s="146">
        <v>710.6854248046875</v>
      </c>
      <c r="D6742" s="112">
        <f t="shared" si="108"/>
        <v>-0.64182815852707664</v>
      </c>
      <c r="E6742" s="112">
        <v>-1.686097191689934E-2</v>
      </c>
    </row>
    <row r="6743" spans="2:5" x14ac:dyDescent="0.35">
      <c r="B6743" s="45" t="s">
        <v>7091</v>
      </c>
      <c r="C6743" s="146">
        <v>1984.202392578125</v>
      </c>
      <c r="D6743" s="112">
        <f t="shared" si="108"/>
        <v>3.0219959666431828</v>
      </c>
      <c r="E6743" s="112">
        <v>-1.6886456051830586E-2</v>
      </c>
    </row>
    <row r="6744" spans="2:5" x14ac:dyDescent="0.35">
      <c r="B6744" s="45" t="s">
        <v>4908</v>
      </c>
      <c r="C6744" s="146">
        <v>493.33773803710938</v>
      </c>
      <c r="D6744" s="112">
        <f t="shared" si="108"/>
        <v>2.5424232799026969</v>
      </c>
      <c r="E6744" s="112">
        <v>-1.6887646159874297E-2</v>
      </c>
    </row>
    <row r="6745" spans="2:5" x14ac:dyDescent="0.35">
      <c r="B6745" s="45" t="s">
        <v>3433</v>
      </c>
      <c r="C6745" s="146">
        <v>139.26560974121091</v>
      </c>
      <c r="D6745" s="112">
        <f t="shared" si="108"/>
        <v>-0.89984310319050509</v>
      </c>
      <c r="E6745" s="112">
        <v>-1.6907164303698818E-2</v>
      </c>
    </row>
    <row r="6746" spans="2:5" x14ac:dyDescent="0.35">
      <c r="B6746" s="45" t="s">
        <v>6084</v>
      </c>
      <c r="C6746" s="146">
        <v>1390.474487304688</v>
      </c>
      <c r="D6746" s="112">
        <f t="shared" si="108"/>
        <v>16.046988772324383</v>
      </c>
      <c r="E6746" s="112">
        <v>-1.690736430070873E-2</v>
      </c>
    </row>
    <row r="6747" spans="2:5" x14ac:dyDescent="0.35">
      <c r="B6747" s="45" t="s">
        <v>2879</v>
      </c>
      <c r="C6747" s="146">
        <v>81.567161560058594</v>
      </c>
      <c r="D6747" s="112">
        <f t="shared" si="108"/>
        <v>-0.23900184491588281</v>
      </c>
      <c r="E6747" s="112">
        <v>-1.6916381482572313E-2</v>
      </c>
    </row>
    <row r="6748" spans="2:5" x14ac:dyDescent="0.35">
      <c r="B6748" s="45" t="s">
        <v>2181</v>
      </c>
      <c r="C6748" s="146">
        <v>107.184440612793</v>
      </c>
      <c r="D6748" s="112">
        <f t="shared" si="108"/>
        <v>-0.66568783517766206</v>
      </c>
      <c r="E6748" s="112">
        <v>-1.6921357999543207E-2</v>
      </c>
    </row>
    <row r="6749" spans="2:5" x14ac:dyDescent="0.35">
      <c r="B6749" s="45" t="s">
        <v>4617</v>
      </c>
      <c r="C6749" s="146">
        <v>320.61184692382813</v>
      </c>
      <c r="D6749" s="112">
        <f t="shared" si="108"/>
        <v>-0.86532563893672954</v>
      </c>
      <c r="E6749" s="112">
        <v>-1.6924808913975988E-2</v>
      </c>
    </row>
    <row r="6750" spans="2:5" x14ac:dyDescent="0.35">
      <c r="B6750" s="45" t="s">
        <v>7437</v>
      </c>
      <c r="C6750" s="146">
        <v>2380.64501953125</v>
      </c>
      <c r="D6750" s="112">
        <f t="shared" si="108"/>
        <v>9.4736085364587979</v>
      </c>
      <c r="E6750" s="112">
        <v>-1.6929054237294287E-2</v>
      </c>
    </row>
    <row r="6751" spans="2:5" x14ac:dyDescent="0.35">
      <c r="B6751" s="45" t="s">
        <v>4219</v>
      </c>
      <c r="C6751" s="146">
        <v>227.2994079589844</v>
      </c>
      <c r="D6751" s="112">
        <f t="shared" si="108"/>
        <v>-0.5363416496984631</v>
      </c>
      <c r="E6751" s="112">
        <v>-1.6968766607214653E-2</v>
      </c>
    </row>
    <row r="6752" spans="2:5" x14ac:dyDescent="0.35">
      <c r="B6752" s="45" t="s">
        <v>5079</v>
      </c>
      <c r="C6752" s="146">
        <v>490.23037719726563</v>
      </c>
      <c r="D6752" s="112">
        <f t="shared" si="108"/>
        <v>1.9283910133903339</v>
      </c>
      <c r="E6752" s="112">
        <v>-1.6982403878251447E-2</v>
      </c>
    </row>
    <row r="6753" spans="2:5" x14ac:dyDescent="0.35">
      <c r="B6753" s="45" t="s">
        <v>3083</v>
      </c>
      <c r="C6753" s="146">
        <v>167.40605163574219</v>
      </c>
      <c r="D6753" s="112">
        <f t="shared" si="108"/>
        <v>0.45583470204721521</v>
      </c>
      <c r="E6753" s="112">
        <v>-1.702443344695662E-2</v>
      </c>
    </row>
    <row r="6754" spans="2:5" x14ac:dyDescent="0.35">
      <c r="B6754" s="45" t="s">
        <v>2098</v>
      </c>
      <c r="C6754" s="146">
        <v>114.9897384643555</v>
      </c>
      <c r="D6754" s="112">
        <f t="shared" si="108"/>
        <v>-4.1386192581586413E-2</v>
      </c>
      <c r="E6754" s="112">
        <v>-1.7024809795567166E-2</v>
      </c>
    </row>
    <row r="6755" spans="2:5" x14ac:dyDescent="0.35">
      <c r="B6755" s="45" t="s">
        <v>2075</v>
      </c>
      <c r="C6755" s="146">
        <v>119.9541854858398</v>
      </c>
      <c r="D6755" s="112">
        <f t="shared" si="108"/>
        <v>-0.15753596563151365</v>
      </c>
      <c r="E6755" s="112">
        <v>-1.7028809795754787E-2</v>
      </c>
    </row>
    <row r="6756" spans="2:5" x14ac:dyDescent="0.35">
      <c r="B6756" s="45" t="s">
        <v>3501</v>
      </c>
      <c r="C6756" s="146">
        <v>142.38493347167969</v>
      </c>
      <c r="D6756" s="112">
        <f t="shared" si="108"/>
        <v>-0.87976635448028584</v>
      </c>
      <c r="E6756" s="112">
        <v>-1.7035811736593708E-2</v>
      </c>
    </row>
    <row r="6757" spans="2:5" x14ac:dyDescent="0.35">
      <c r="B6757" s="45" t="s">
        <v>5990</v>
      </c>
      <c r="C6757" s="146">
        <v>1184.2353515625</v>
      </c>
      <c r="D6757" s="112">
        <f t="shared" si="108"/>
        <v>19.949603561187462</v>
      </c>
      <c r="E6757" s="112">
        <v>-1.7070564588441962E-2</v>
      </c>
    </row>
    <row r="6758" spans="2:5" x14ac:dyDescent="0.35">
      <c r="B6758" s="45" t="s">
        <v>766</v>
      </c>
      <c r="C6758" s="146">
        <v>56.527816772460938</v>
      </c>
      <c r="D6758" s="112">
        <f t="shared" si="108"/>
        <v>-0.55747979689930649</v>
      </c>
      <c r="E6758" s="112">
        <v>-1.7081643279527992E-2</v>
      </c>
    </row>
    <row r="6759" spans="2:5" x14ac:dyDescent="0.35">
      <c r="B6759" s="45" t="s">
        <v>3389</v>
      </c>
      <c r="C6759" s="146">
        <v>127.7406463623047</v>
      </c>
      <c r="D6759" s="112">
        <f t="shared" si="108"/>
        <v>0.44073646187765336</v>
      </c>
      <c r="E6759" s="112">
        <v>-1.7100914096357594E-2</v>
      </c>
    </row>
    <row r="6760" spans="2:5" x14ac:dyDescent="0.35">
      <c r="B6760" s="45" t="s">
        <v>1044</v>
      </c>
      <c r="C6760" s="146">
        <v>88.663436889648438</v>
      </c>
      <c r="D6760" s="112">
        <f t="shared" si="108"/>
        <v>-0.9579586377001279</v>
      </c>
      <c r="E6760" s="112">
        <v>-1.7126149906248334E-2</v>
      </c>
    </row>
    <row r="6761" spans="2:5" x14ac:dyDescent="0.35">
      <c r="B6761" s="45" t="s">
        <v>7540</v>
      </c>
      <c r="C6761" s="146">
        <v>2108.957275390625</v>
      </c>
      <c r="D6761" s="112">
        <f t="shared" si="108"/>
        <v>17.268255401513656</v>
      </c>
      <c r="E6761" s="112">
        <v>-1.7134936099978997E-2</v>
      </c>
    </row>
    <row r="6762" spans="2:5" x14ac:dyDescent="0.35">
      <c r="B6762" s="45" t="s">
        <v>1736</v>
      </c>
      <c r="C6762" s="146">
        <v>115.44382476806641</v>
      </c>
      <c r="D6762" s="112">
        <f t="shared" si="108"/>
        <v>-9.5374591649871818E-2</v>
      </c>
      <c r="E6762" s="112">
        <v>-1.7138599444622607E-2</v>
      </c>
    </row>
    <row r="6763" spans="2:5" x14ac:dyDescent="0.35">
      <c r="B6763" s="45" t="s">
        <v>1452</v>
      </c>
      <c r="C6763" s="146">
        <v>127.6150588989258</v>
      </c>
      <c r="D6763" s="112">
        <f t="shared" si="108"/>
        <v>0.87243641746648715</v>
      </c>
      <c r="E6763" s="112">
        <v>-1.7150663372553568E-2</v>
      </c>
    </row>
    <row r="6764" spans="2:5" x14ac:dyDescent="0.35">
      <c r="B6764" s="45" t="s">
        <v>925</v>
      </c>
      <c r="C6764" s="146">
        <v>68.154548645019531</v>
      </c>
      <c r="D6764" s="112">
        <f t="shared" si="108"/>
        <v>-0.65624293391803989</v>
      </c>
      <c r="E6764" s="112">
        <v>-1.7163639836306033E-2</v>
      </c>
    </row>
    <row r="6765" spans="2:5" x14ac:dyDescent="0.35">
      <c r="B6765" s="45" t="s">
        <v>4135</v>
      </c>
      <c r="C6765" s="146">
        <v>198.2637023925781</v>
      </c>
      <c r="D6765" s="112">
        <f t="shared" si="108"/>
        <v>0.63923684092833155</v>
      </c>
      <c r="E6765" s="112">
        <v>-1.7164993600390345E-2</v>
      </c>
    </row>
    <row r="6766" spans="2:5" x14ac:dyDescent="0.35">
      <c r="B6766" s="45" t="s">
        <v>1951</v>
      </c>
      <c r="C6766" s="146">
        <v>120.9487838745117</v>
      </c>
      <c r="D6766" s="112">
        <f t="shared" si="108"/>
        <v>-0.31978461890172494</v>
      </c>
      <c r="E6766" s="112">
        <v>-1.7165415107060773E-2</v>
      </c>
    </row>
    <row r="6767" spans="2:5" x14ac:dyDescent="0.35">
      <c r="B6767" s="45" t="s">
        <v>3595</v>
      </c>
      <c r="C6767" s="146">
        <v>177.8095397949219</v>
      </c>
      <c r="D6767" s="112">
        <f t="shared" si="108"/>
        <v>-0.75971277524537162</v>
      </c>
      <c r="E6767" s="112">
        <v>-1.7179935398126039E-2</v>
      </c>
    </row>
    <row r="6768" spans="2:5" x14ac:dyDescent="0.35">
      <c r="B6768" s="45" t="s">
        <v>5288</v>
      </c>
      <c r="C6768" s="146">
        <v>739.98748779296875</v>
      </c>
      <c r="D6768" s="112">
        <f t="shared" si="108"/>
        <v>6.0169898136358375</v>
      </c>
      <c r="E6768" s="112">
        <v>-1.7186173466959977E-2</v>
      </c>
    </row>
    <row r="6769" spans="2:5" x14ac:dyDescent="0.35">
      <c r="B6769" s="45" t="s">
        <v>2253</v>
      </c>
      <c r="C6769" s="146">
        <v>105.45654296875</v>
      </c>
      <c r="D6769" s="112">
        <f t="shared" si="108"/>
        <v>-0.71619616794196062</v>
      </c>
      <c r="E6769" s="112">
        <v>-1.7194614791895487E-2</v>
      </c>
    </row>
    <row r="6770" spans="2:5" x14ac:dyDescent="0.35">
      <c r="B6770" s="45" t="s">
        <v>4822</v>
      </c>
      <c r="C6770" s="146">
        <v>371.58251953125</v>
      </c>
      <c r="D6770" s="112">
        <f t="shared" si="108"/>
        <v>2.8321784384066486</v>
      </c>
      <c r="E6770" s="112">
        <v>-1.7200978180776507E-2</v>
      </c>
    </row>
    <row r="6771" spans="2:5" x14ac:dyDescent="0.35">
      <c r="B6771" s="45" t="s">
        <v>2284</v>
      </c>
      <c r="C6771" s="146">
        <v>96.963783264160156</v>
      </c>
      <c r="D6771" s="112">
        <f t="shared" si="108"/>
        <v>-0.13042469501287438</v>
      </c>
      <c r="E6771" s="112">
        <v>-1.7215763630145032E-2</v>
      </c>
    </row>
    <row r="6772" spans="2:5" x14ac:dyDescent="0.35">
      <c r="B6772" s="45" t="s">
        <v>2480</v>
      </c>
      <c r="C6772" s="146">
        <v>111.50705718994141</v>
      </c>
      <c r="D6772" s="112">
        <f t="shared" si="108"/>
        <v>-8.5421259495148477E-2</v>
      </c>
      <c r="E6772" s="112">
        <v>-1.7227802224351333E-2</v>
      </c>
    </row>
    <row r="6773" spans="2:5" x14ac:dyDescent="0.35">
      <c r="B6773" s="45" t="s">
        <v>2553</v>
      </c>
      <c r="C6773" s="146">
        <v>121.92176818847661</v>
      </c>
      <c r="D6773" s="112">
        <f t="shared" si="108"/>
        <v>-3.8469048003412068E-2</v>
      </c>
      <c r="E6773" s="112">
        <v>-1.7232605271160471E-2</v>
      </c>
    </row>
    <row r="6774" spans="2:5" x14ac:dyDescent="0.35">
      <c r="B6774" s="45" t="s">
        <v>3315</v>
      </c>
      <c r="C6774" s="146">
        <v>126.7996292114258</v>
      </c>
      <c r="D6774" s="112">
        <f t="shared" si="108"/>
        <v>0.40071285164086018</v>
      </c>
      <c r="E6774" s="112">
        <v>-1.7236854709668546E-2</v>
      </c>
    </row>
    <row r="6775" spans="2:5" x14ac:dyDescent="0.35">
      <c r="B6775" s="45" t="s">
        <v>2580</v>
      </c>
      <c r="C6775" s="146">
        <v>90.525070190429688</v>
      </c>
      <c r="D6775" s="112">
        <f t="shared" si="108"/>
        <v>-0.50206136730762108</v>
      </c>
      <c r="E6775" s="112">
        <v>-1.7240793814000926E-2</v>
      </c>
    </row>
    <row r="6776" spans="2:5" x14ac:dyDescent="0.35">
      <c r="B6776" s="45" t="s">
        <v>3119</v>
      </c>
      <c r="C6776" s="146">
        <v>181.7996520996094</v>
      </c>
      <c r="D6776" s="112">
        <f t="shared" si="108"/>
        <v>-0.83494369055606577</v>
      </c>
      <c r="E6776" s="112">
        <v>-1.7247301113867766E-2</v>
      </c>
    </row>
    <row r="6777" spans="2:5" x14ac:dyDescent="0.35">
      <c r="B6777" s="45" t="s">
        <v>5970</v>
      </c>
      <c r="C6777" s="146">
        <v>1101.440185546875</v>
      </c>
      <c r="D6777" s="112">
        <f t="shared" si="108"/>
        <v>7.3848004433546688</v>
      </c>
      <c r="E6777" s="112">
        <v>-1.7250133912360431E-2</v>
      </c>
    </row>
    <row r="6778" spans="2:5" x14ac:dyDescent="0.35">
      <c r="B6778" s="45" t="s">
        <v>1627</v>
      </c>
      <c r="C6778" s="146">
        <v>131.36152648925781</v>
      </c>
      <c r="D6778" s="112">
        <f t="shared" si="108"/>
        <v>-0.72083451936950282</v>
      </c>
      <c r="E6778" s="112">
        <v>-1.7252318482564005E-2</v>
      </c>
    </row>
    <row r="6779" spans="2:5" x14ac:dyDescent="0.35">
      <c r="B6779" s="45" t="s">
        <v>4971</v>
      </c>
      <c r="C6779" s="146">
        <v>470.55075073242188</v>
      </c>
      <c r="D6779" s="112">
        <f t="shared" si="108"/>
        <v>4.8865365723204439</v>
      </c>
      <c r="E6779" s="112">
        <v>-1.7260740639235939E-2</v>
      </c>
    </row>
    <row r="6780" spans="2:5" x14ac:dyDescent="0.35">
      <c r="B6780" s="45" t="s">
        <v>2647</v>
      </c>
      <c r="C6780" s="146">
        <v>79.936775207519531</v>
      </c>
      <c r="D6780" s="112">
        <f t="shared" si="108"/>
        <v>-0.26931452006027107</v>
      </c>
      <c r="E6780" s="112">
        <v>-1.7261260700178888E-2</v>
      </c>
    </row>
    <row r="6781" spans="2:5" x14ac:dyDescent="0.35">
      <c r="B6781" s="45" t="s">
        <v>2557</v>
      </c>
      <c r="C6781" s="146">
        <v>109.3997039794922</v>
      </c>
      <c r="D6781" s="112">
        <f t="shared" si="108"/>
        <v>-0.51912795357144936</v>
      </c>
      <c r="E6781" s="112">
        <v>-1.7284041318205885E-2</v>
      </c>
    </row>
    <row r="6782" spans="2:5" x14ac:dyDescent="0.35">
      <c r="B6782" s="45" t="s">
        <v>4235</v>
      </c>
      <c r="C6782" s="146">
        <v>227.50273132324219</v>
      </c>
      <c r="D6782" s="112">
        <f t="shared" si="108"/>
        <v>0.69867638852399105</v>
      </c>
      <c r="E6782" s="112">
        <v>-1.728683427967756E-2</v>
      </c>
    </row>
    <row r="6783" spans="2:5" x14ac:dyDescent="0.35">
      <c r="B6783" s="45" t="s">
        <v>3360</v>
      </c>
      <c r="C6783" s="146">
        <v>133.9294128417969</v>
      </c>
      <c r="D6783" s="112">
        <f t="shared" si="108"/>
        <v>4.4334118460059906E-2</v>
      </c>
      <c r="E6783" s="112">
        <v>-1.731037524193001E-2</v>
      </c>
    </row>
    <row r="6784" spans="2:5" x14ac:dyDescent="0.35">
      <c r="B6784" s="45" t="s">
        <v>2525</v>
      </c>
      <c r="C6784" s="146">
        <v>128.24383544921881</v>
      </c>
      <c r="D6784" s="112">
        <f t="shared" si="108"/>
        <v>0.74928617612168791</v>
      </c>
      <c r="E6784" s="112">
        <v>-1.7318146714986441E-2</v>
      </c>
    </row>
    <row r="6785" spans="2:5" x14ac:dyDescent="0.35">
      <c r="B6785" s="45" t="s">
        <v>936</v>
      </c>
      <c r="C6785" s="146">
        <v>73.312095642089844</v>
      </c>
      <c r="D6785" s="112">
        <f t="shared" si="108"/>
        <v>-0.60785972251026577</v>
      </c>
      <c r="E6785" s="112">
        <v>-1.7328030464870917E-2</v>
      </c>
    </row>
    <row r="6786" spans="2:5" x14ac:dyDescent="0.35">
      <c r="B6786" s="45" t="s">
        <v>3768</v>
      </c>
      <c r="C6786" s="146">
        <v>186.95375061035159</v>
      </c>
      <c r="D6786" s="112">
        <f t="shared" si="108"/>
        <v>-0.86917654026614255</v>
      </c>
      <c r="E6786" s="112">
        <v>-1.7346690312409825E-2</v>
      </c>
    </row>
    <row r="6787" spans="2:5" x14ac:dyDescent="0.35">
      <c r="B6787" s="45" t="s">
        <v>6162</v>
      </c>
      <c r="C6787" s="146">
        <v>1429.0537109375</v>
      </c>
      <c r="D6787" s="112">
        <f t="shared" si="108"/>
        <v>3.115939409931189</v>
      </c>
      <c r="E6787" s="112">
        <v>-1.7360775944342106E-2</v>
      </c>
    </row>
    <row r="6788" spans="2:5" x14ac:dyDescent="0.35">
      <c r="B6788" s="45" t="s">
        <v>4637</v>
      </c>
      <c r="C6788" s="146">
        <v>347.19989013671881</v>
      </c>
      <c r="D6788" s="112">
        <f t="shared" si="108"/>
        <v>-0.2455446731637406</v>
      </c>
      <c r="E6788" s="112">
        <v>-1.7381574748268042E-2</v>
      </c>
    </row>
    <row r="6789" spans="2:5" x14ac:dyDescent="0.35">
      <c r="B6789" s="45" t="s">
        <v>5007</v>
      </c>
      <c r="C6789" s="146">
        <v>460.19940185546881</v>
      </c>
      <c r="D6789" s="112">
        <f t="shared" si="108"/>
        <v>9.0922888741565996E-2</v>
      </c>
      <c r="E6789" s="112">
        <v>-1.7384814316019598E-2</v>
      </c>
    </row>
    <row r="6790" spans="2:5" x14ac:dyDescent="0.35">
      <c r="B6790" s="45" t="s">
        <v>4762</v>
      </c>
      <c r="C6790" s="146">
        <v>421.8441162109375</v>
      </c>
      <c r="D6790" s="112">
        <f t="shared" si="108"/>
        <v>-0.72091230561564579</v>
      </c>
      <c r="E6790" s="112">
        <v>-1.7392865127226161E-2</v>
      </c>
    </row>
    <row r="6791" spans="2:5" x14ac:dyDescent="0.35">
      <c r="B6791" s="45" t="s">
        <v>6316</v>
      </c>
      <c r="C6791" s="146">
        <v>1511.510986328125</v>
      </c>
      <c r="D6791" s="112">
        <f t="shared" si="108"/>
        <v>0.57875139987776514</v>
      </c>
      <c r="E6791" s="112">
        <v>-1.7405985664407861E-2</v>
      </c>
    </row>
    <row r="6792" spans="2:5" x14ac:dyDescent="0.35">
      <c r="B6792" s="45" t="s">
        <v>5859</v>
      </c>
      <c r="C6792" s="146">
        <v>957.40911865234375</v>
      </c>
      <c r="D6792" s="112">
        <f t="shared" si="108"/>
        <v>3.9574425520752676</v>
      </c>
      <c r="E6792" s="112">
        <v>-1.7423082784699073E-2</v>
      </c>
    </row>
    <row r="6793" spans="2:5" x14ac:dyDescent="0.35">
      <c r="B6793" s="45" t="s">
        <v>4033</v>
      </c>
      <c r="C6793" s="146">
        <v>193.1256103515625</v>
      </c>
      <c r="D6793" s="112">
        <f t="shared" ref="D6793:D6856" si="109">(C6793-C6794)/C6794</f>
        <v>-0.91598365008592364</v>
      </c>
      <c r="E6793" s="112">
        <v>-1.7427688434178749E-2</v>
      </c>
    </row>
    <row r="6794" spans="2:5" x14ac:dyDescent="0.35">
      <c r="B6794" s="45" t="s">
        <v>7810</v>
      </c>
      <c r="C6794" s="146">
        <v>2298.6669921875</v>
      </c>
      <c r="D6794" s="112">
        <f t="shared" si="109"/>
        <v>19.603253908223223</v>
      </c>
      <c r="E6794" s="112">
        <v>-1.7459167067130212E-2</v>
      </c>
    </row>
    <row r="6795" spans="2:5" x14ac:dyDescent="0.35">
      <c r="B6795" s="45" t="s">
        <v>2471</v>
      </c>
      <c r="C6795" s="146">
        <v>111.5681533813477</v>
      </c>
      <c r="D6795" s="112">
        <f t="shared" si="109"/>
        <v>-0.37245728333851263</v>
      </c>
      <c r="E6795" s="112">
        <v>-1.7482389919739386E-2</v>
      </c>
    </row>
    <row r="6796" spans="2:5" x14ac:dyDescent="0.35">
      <c r="B6796" s="45" t="s">
        <v>4059</v>
      </c>
      <c r="C6796" s="146">
        <v>177.78575134277341</v>
      </c>
      <c r="D6796" s="112">
        <f t="shared" si="109"/>
        <v>-0.17761397550593572</v>
      </c>
      <c r="E6796" s="112">
        <v>-1.748950207403464E-2</v>
      </c>
    </row>
    <row r="6797" spans="2:5" x14ac:dyDescent="0.35">
      <c r="B6797" s="45" t="s">
        <v>4343</v>
      </c>
      <c r="C6797" s="146">
        <v>216.18284606933591</v>
      </c>
      <c r="D6797" s="112">
        <f t="shared" si="109"/>
        <v>0.50463164253388193</v>
      </c>
      <c r="E6797" s="112">
        <v>-1.7495098314227863E-2</v>
      </c>
    </row>
    <row r="6798" spans="2:5" x14ac:dyDescent="0.35">
      <c r="B6798" s="45" t="s">
        <v>3152</v>
      </c>
      <c r="C6798" s="146">
        <v>143.6782531738281</v>
      </c>
      <c r="D6798" s="112">
        <f t="shared" si="109"/>
        <v>-0.9325180631268889</v>
      </c>
      <c r="E6798" s="112">
        <v>-1.749961471485632E-2</v>
      </c>
    </row>
    <row r="6799" spans="2:5" x14ac:dyDescent="0.35">
      <c r="B6799" s="45" t="s">
        <v>6993</v>
      </c>
      <c r="C6799" s="146">
        <v>2129.136474609375</v>
      </c>
      <c r="D6799" s="112">
        <f t="shared" si="109"/>
        <v>16.272705249798619</v>
      </c>
      <c r="E6799" s="112">
        <v>-1.754539530960196E-2</v>
      </c>
    </row>
    <row r="6800" spans="2:5" x14ac:dyDescent="0.35">
      <c r="B6800" s="45" t="s">
        <v>1805</v>
      </c>
      <c r="C6800" s="146">
        <v>123.2659530639648</v>
      </c>
      <c r="D6800" s="112">
        <f t="shared" si="109"/>
        <v>0.15471841619324339</v>
      </c>
      <c r="E6800" s="112">
        <v>-1.7547816414835764E-2</v>
      </c>
    </row>
    <row r="6801" spans="2:5" x14ac:dyDescent="0.35">
      <c r="B6801" s="45" t="s">
        <v>2945</v>
      </c>
      <c r="C6801" s="146">
        <v>106.7497940063477</v>
      </c>
      <c r="D6801" s="112">
        <f t="shared" si="109"/>
        <v>-0.51713245351386061</v>
      </c>
      <c r="E6801" s="112">
        <v>-1.7586523266506601E-2</v>
      </c>
    </row>
    <row r="6802" spans="2:5" x14ac:dyDescent="0.35">
      <c r="B6802" s="45" t="s">
        <v>4222</v>
      </c>
      <c r="C6802" s="146">
        <v>221.07469177246091</v>
      </c>
      <c r="D6802" s="112">
        <f t="shared" si="109"/>
        <v>1.4734920395366715</v>
      </c>
      <c r="E6802" s="112">
        <v>-1.7602312023183825E-2</v>
      </c>
    </row>
    <row r="6803" spans="2:5" x14ac:dyDescent="0.35">
      <c r="B6803" s="45" t="s">
        <v>1101</v>
      </c>
      <c r="C6803" s="146">
        <v>89.3775634765625</v>
      </c>
      <c r="D6803" s="112">
        <f t="shared" si="109"/>
        <v>-0.62079505239160193</v>
      </c>
      <c r="E6803" s="112">
        <v>-1.7607662644398909E-2</v>
      </c>
    </row>
    <row r="6804" spans="2:5" x14ac:dyDescent="0.35">
      <c r="B6804" s="45" t="s">
        <v>4232</v>
      </c>
      <c r="C6804" s="146">
        <v>235.69725036621091</v>
      </c>
      <c r="D6804" s="112">
        <f t="shared" si="109"/>
        <v>-0.69103004606389451</v>
      </c>
      <c r="E6804" s="112">
        <v>-1.7632825724285525E-2</v>
      </c>
    </row>
    <row r="6805" spans="2:5" x14ac:dyDescent="0.35">
      <c r="B6805" s="45" t="s">
        <v>5388</v>
      </c>
      <c r="C6805" s="146">
        <v>762.84844970703125</v>
      </c>
      <c r="D6805" s="112">
        <f t="shared" si="109"/>
        <v>7.072143865992885</v>
      </c>
      <c r="E6805" s="112">
        <v>-1.7653381267087501E-2</v>
      </c>
    </row>
    <row r="6806" spans="2:5" x14ac:dyDescent="0.35">
      <c r="B6806" s="45" t="s">
        <v>2308</v>
      </c>
      <c r="C6806" s="146">
        <v>94.503822326660156</v>
      </c>
      <c r="D6806" s="112">
        <f t="shared" si="109"/>
        <v>-0.8886730550363352</v>
      </c>
      <c r="E6806" s="112">
        <v>-1.765606048421825E-2</v>
      </c>
    </row>
    <row r="6807" spans="2:5" x14ac:dyDescent="0.35">
      <c r="B6807" s="45" t="s">
        <v>5829</v>
      </c>
      <c r="C6807" s="146">
        <v>848.88543701171875</v>
      </c>
      <c r="D6807" s="112">
        <f t="shared" si="109"/>
        <v>6.138168669755026</v>
      </c>
      <c r="E6807" s="112">
        <v>-1.7664556846692363E-2</v>
      </c>
    </row>
    <row r="6808" spans="2:5" x14ac:dyDescent="0.35">
      <c r="B6808" s="45" t="s">
        <v>1938</v>
      </c>
      <c r="C6808" s="146">
        <v>118.92201995849609</v>
      </c>
      <c r="D6808" s="112">
        <f t="shared" si="109"/>
        <v>-0.95574980938803766</v>
      </c>
      <c r="E6808" s="112">
        <v>-1.7684747032512292E-2</v>
      </c>
    </row>
    <row r="6809" spans="2:5" x14ac:dyDescent="0.35">
      <c r="B6809" s="45" t="s">
        <v>7660</v>
      </c>
      <c r="C6809" s="146">
        <v>2687.49169921875</v>
      </c>
      <c r="D6809" s="112">
        <f t="shared" si="109"/>
        <v>8.5000083780243429E-2</v>
      </c>
      <c r="E6809" s="112">
        <v>-1.7684850588672554E-2</v>
      </c>
    </row>
    <row r="6810" spans="2:5" x14ac:dyDescent="0.35">
      <c r="B6810" s="45" t="s">
        <v>7134</v>
      </c>
      <c r="C6810" s="146">
        <v>2476.95068359375</v>
      </c>
      <c r="D6810" s="112">
        <f t="shared" si="109"/>
        <v>15.242037917029743</v>
      </c>
      <c r="E6810" s="112">
        <v>-1.7710392358550778E-2</v>
      </c>
    </row>
    <row r="6811" spans="2:5" x14ac:dyDescent="0.35">
      <c r="B6811" s="45" t="s">
        <v>3566</v>
      </c>
      <c r="C6811" s="146">
        <v>152.50245666503909</v>
      </c>
      <c r="D6811" s="112">
        <f t="shared" si="109"/>
        <v>-0.92814010262740421</v>
      </c>
      <c r="E6811" s="112">
        <v>-1.7711057845592987E-2</v>
      </c>
    </row>
    <row r="6812" spans="2:5" x14ac:dyDescent="0.35">
      <c r="B6812" s="45" t="s">
        <v>6804</v>
      </c>
      <c r="C6812" s="146">
        <v>2122.21923828125</v>
      </c>
      <c r="D6812" s="112">
        <f t="shared" si="109"/>
        <v>15.239669643434709</v>
      </c>
      <c r="E6812" s="112">
        <v>-1.7728019251722189E-2</v>
      </c>
    </row>
    <row r="6813" spans="2:5" x14ac:dyDescent="0.35">
      <c r="B6813" s="45" t="s">
        <v>3364</v>
      </c>
      <c r="C6813" s="146">
        <v>130.6811828613281</v>
      </c>
      <c r="D6813" s="112">
        <f t="shared" si="109"/>
        <v>-0.19422547459548864</v>
      </c>
      <c r="E6813" s="112">
        <v>-1.7733127069633481E-2</v>
      </c>
    </row>
    <row r="6814" spans="2:5" x14ac:dyDescent="0.35">
      <c r="B6814" s="45" t="s">
        <v>3254</v>
      </c>
      <c r="C6814" s="146">
        <v>162.18083190917969</v>
      </c>
      <c r="D6814" s="112">
        <f t="shared" si="109"/>
        <v>-0.91077708767191179</v>
      </c>
      <c r="E6814" s="112">
        <v>-1.7755415929545392E-2</v>
      </c>
    </row>
    <row r="6815" spans="2:5" x14ac:dyDescent="0.35">
      <c r="B6815" s="45" t="s">
        <v>6566</v>
      </c>
      <c r="C6815" s="146">
        <v>1817.703857421875</v>
      </c>
      <c r="D6815" s="112">
        <f t="shared" si="109"/>
        <v>-0.3107233941228903</v>
      </c>
      <c r="E6815" s="112">
        <v>-1.779794867634274E-2</v>
      </c>
    </row>
    <row r="6816" spans="2:5" x14ac:dyDescent="0.35">
      <c r="B6816" s="45" t="s">
        <v>7607</v>
      </c>
      <c r="C6816" s="146">
        <v>2637.1181640625</v>
      </c>
      <c r="D6816" s="112">
        <f t="shared" si="109"/>
        <v>63.364635983823014</v>
      </c>
      <c r="E6816" s="112">
        <v>-1.7821476081664869E-2</v>
      </c>
    </row>
    <row r="6817" spans="2:5" x14ac:dyDescent="0.35">
      <c r="B6817" s="45" t="s">
        <v>513</v>
      </c>
      <c r="C6817" s="146">
        <v>40.971538543701172</v>
      </c>
      <c r="D6817" s="112">
        <f t="shared" si="109"/>
        <v>-0.94503408789990806</v>
      </c>
      <c r="E6817" s="112">
        <v>-1.7855456049701415E-2</v>
      </c>
    </row>
    <row r="6818" spans="2:5" x14ac:dyDescent="0.35">
      <c r="B6818" s="45" t="s">
        <v>5573</v>
      </c>
      <c r="C6818" s="146">
        <v>745.3990478515625</v>
      </c>
      <c r="D6818" s="112">
        <f t="shared" si="109"/>
        <v>5.0938949742006798</v>
      </c>
      <c r="E6818" s="112">
        <v>-1.7877078079646364E-2</v>
      </c>
    </row>
    <row r="6819" spans="2:5" x14ac:dyDescent="0.35">
      <c r="B6819" s="45" t="s">
        <v>1948</v>
      </c>
      <c r="C6819" s="146">
        <v>122.31898498535161</v>
      </c>
      <c r="D6819" s="112">
        <f t="shared" si="109"/>
        <v>-0.92556914099497589</v>
      </c>
      <c r="E6819" s="112">
        <v>-1.787743562058117E-2</v>
      </c>
    </row>
    <row r="6820" spans="2:5" x14ac:dyDescent="0.35">
      <c r="B6820" s="45" t="s">
        <v>6396</v>
      </c>
      <c r="C6820" s="146">
        <v>1643.390747070312</v>
      </c>
      <c r="D6820" s="112">
        <f t="shared" si="109"/>
        <v>12.428604576656952</v>
      </c>
      <c r="E6820" s="112">
        <v>-1.7889701016648836E-2</v>
      </c>
    </row>
    <row r="6821" spans="2:5" x14ac:dyDescent="0.35">
      <c r="B6821" s="45" t="s">
        <v>2535</v>
      </c>
      <c r="C6821" s="146">
        <v>122.37985992431641</v>
      </c>
      <c r="D6821" s="112">
        <f t="shared" si="109"/>
        <v>-0.22389091005507275</v>
      </c>
      <c r="E6821" s="112">
        <v>-1.7892393995251141E-2</v>
      </c>
    </row>
    <row r="6822" spans="2:5" x14ac:dyDescent="0.35">
      <c r="B6822" s="45" t="s">
        <v>1607</v>
      </c>
      <c r="C6822" s="146">
        <v>157.683837890625</v>
      </c>
      <c r="D6822" s="112">
        <f t="shared" si="109"/>
        <v>0.81282799938531358</v>
      </c>
      <c r="E6822" s="112">
        <v>-1.7927394636179178E-2</v>
      </c>
    </row>
    <row r="6823" spans="2:5" x14ac:dyDescent="0.35">
      <c r="B6823" s="45" t="s">
        <v>2613</v>
      </c>
      <c r="C6823" s="146">
        <v>86.98223876953125</v>
      </c>
      <c r="D6823" s="112">
        <f t="shared" si="109"/>
        <v>-0.96485794553088455</v>
      </c>
      <c r="E6823" s="112">
        <v>-1.7931021175717425E-2</v>
      </c>
    </row>
    <row r="6824" spans="2:5" x14ac:dyDescent="0.35">
      <c r="B6824" s="45" t="s">
        <v>7205</v>
      </c>
      <c r="C6824" s="146">
        <v>2475.160888671875</v>
      </c>
      <c r="D6824" s="112">
        <f t="shared" si="109"/>
        <v>13.210834626039919</v>
      </c>
      <c r="E6824" s="112">
        <v>-1.7931922858188749E-2</v>
      </c>
    </row>
    <row r="6825" spans="2:5" x14ac:dyDescent="0.35">
      <c r="B6825" s="45" t="s">
        <v>4105</v>
      </c>
      <c r="C6825" s="146">
        <v>174.17420959472659</v>
      </c>
      <c r="D6825" s="112">
        <f t="shared" si="109"/>
        <v>0.46150129634242559</v>
      </c>
      <c r="E6825" s="112">
        <v>-1.8052172264355827E-2</v>
      </c>
    </row>
    <row r="6826" spans="2:5" x14ac:dyDescent="0.35">
      <c r="B6826" s="45" t="s">
        <v>2094</v>
      </c>
      <c r="C6826" s="146">
        <v>119.1748580932617</v>
      </c>
      <c r="D6826" s="112">
        <f t="shared" si="109"/>
        <v>0.37553096525712587</v>
      </c>
      <c r="E6826" s="112">
        <v>-1.8073855390801568E-2</v>
      </c>
    </row>
    <row r="6827" spans="2:5" x14ac:dyDescent="0.35">
      <c r="B6827" s="45" t="s">
        <v>2832</v>
      </c>
      <c r="C6827" s="146">
        <v>86.639167785644531</v>
      </c>
      <c r="D6827" s="112">
        <f t="shared" si="109"/>
        <v>-0.96275631504544035</v>
      </c>
      <c r="E6827" s="112">
        <v>-1.8076741195675549E-2</v>
      </c>
    </row>
    <row r="6828" spans="2:5" x14ac:dyDescent="0.35">
      <c r="B6828" s="45" t="s">
        <v>7191</v>
      </c>
      <c r="C6828" s="146">
        <v>2326.278076171875</v>
      </c>
      <c r="D6828" s="112">
        <f t="shared" si="109"/>
        <v>18.969497241528675</v>
      </c>
      <c r="E6828" s="112">
        <v>-1.8078060054852386E-2</v>
      </c>
    </row>
    <row r="6829" spans="2:5" x14ac:dyDescent="0.35">
      <c r="B6829" s="45" t="s">
        <v>1813</v>
      </c>
      <c r="C6829" s="146">
        <v>116.491569519043</v>
      </c>
      <c r="D6829" s="112">
        <f t="shared" si="109"/>
        <v>-0.77089418050644121</v>
      </c>
      <c r="E6829" s="112">
        <v>-1.80821687001117E-2</v>
      </c>
    </row>
    <row r="6830" spans="2:5" x14ac:dyDescent="0.35">
      <c r="B6830" s="45" t="s">
        <v>4903</v>
      </c>
      <c r="C6830" s="146">
        <v>508.46185302734381</v>
      </c>
      <c r="D6830" s="112">
        <f t="shared" si="109"/>
        <v>2.7486044775288292</v>
      </c>
      <c r="E6830" s="112">
        <v>-1.8087723419475173E-2</v>
      </c>
    </row>
    <row r="6831" spans="2:5" x14ac:dyDescent="0.35">
      <c r="B6831" s="45" t="s">
        <v>1646</v>
      </c>
      <c r="C6831" s="146">
        <v>135.64030456542969</v>
      </c>
      <c r="D6831" s="112">
        <f t="shared" si="109"/>
        <v>0.34045901626489633</v>
      </c>
      <c r="E6831" s="112">
        <v>-1.8101338333702834E-2</v>
      </c>
    </row>
    <row r="6832" spans="2:5" x14ac:dyDescent="0.35">
      <c r="B6832" s="45" t="s">
        <v>2398</v>
      </c>
      <c r="C6832" s="146">
        <v>101.1894454956055</v>
      </c>
      <c r="D6832" s="112">
        <f t="shared" si="109"/>
        <v>-0.18865177153081106</v>
      </c>
      <c r="E6832" s="112">
        <v>-1.8112765649034645E-2</v>
      </c>
    </row>
    <row r="6833" spans="2:5" x14ac:dyDescent="0.35">
      <c r="B6833" s="45" t="s">
        <v>1429</v>
      </c>
      <c r="C6833" s="146">
        <v>124.7176513671875</v>
      </c>
      <c r="D6833" s="112">
        <f t="shared" si="109"/>
        <v>-0.14482122480786605</v>
      </c>
      <c r="E6833" s="112">
        <v>-1.8118535921340148E-2</v>
      </c>
    </row>
    <row r="6834" spans="2:5" x14ac:dyDescent="0.35">
      <c r="B6834" s="45" t="s">
        <v>3279</v>
      </c>
      <c r="C6834" s="146">
        <v>145.8381042480469</v>
      </c>
      <c r="D6834" s="112">
        <f t="shared" si="109"/>
        <v>-0.69350713236409423</v>
      </c>
      <c r="E6834" s="112">
        <v>-1.8148791614651157E-2</v>
      </c>
    </row>
    <row r="6835" spans="2:5" x14ac:dyDescent="0.35">
      <c r="B6835" s="45" t="s">
        <v>4977</v>
      </c>
      <c r="C6835" s="146">
        <v>475.82870483398438</v>
      </c>
      <c r="D6835" s="112">
        <f t="shared" si="109"/>
        <v>1.6996585680427339</v>
      </c>
      <c r="E6835" s="112">
        <v>-1.8150725129771731E-2</v>
      </c>
    </row>
    <row r="6836" spans="2:5" x14ac:dyDescent="0.35">
      <c r="B6836" s="45" t="s">
        <v>3775</v>
      </c>
      <c r="C6836" s="146">
        <v>176.25514221191409</v>
      </c>
      <c r="D6836" s="112">
        <f t="shared" si="109"/>
        <v>6.5745694458463788E-2</v>
      </c>
      <c r="E6836" s="112">
        <v>-1.8181779546305333E-2</v>
      </c>
    </row>
    <row r="6837" spans="2:5" x14ac:dyDescent="0.35">
      <c r="B6837" s="45" t="s">
        <v>3222</v>
      </c>
      <c r="C6837" s="146">
        <v>165.3819885253906</v>
      </c>
      <c r="D6837" s="112">
        <f t="shared" si="109"/>
        <v>-0.46260130449588377</v>
      </c>
      <c r="E6837" s="112">
        <v>-1.8203653956109504E-2</v>
      </c>
    </row>
    <row r="6838" spans="2:5" x14ac:dyDescent="0.35">
      <c r="B6838" s="45" t="s">
        <v>4568</v>
      </c>
      <c r="C6838" s="146">
        <v>307.74542236328119</v>
      </c>
      <c r="D6838" s="112">
        <f t="shared" si="109"/>
        <v>-0.39939631128086722</v>
      </c>
      <c r="E6838" s="112">
        <v>-1.8229087817376536E-2</v>
      </c>
    </row>
    <row r="6839" spans="2:5" x14ac:dyDescent="0.35">
      <c r="B6839" s="45" t="s">
        <v>5120</v>
      </c>
      <c r="C6839" s="146">
        <v>512.39349365234375</v>
      </c>
      <c r="D6839" s="112">
        <f t="shared" si="109"/>
        <v>3.2579996104678646</v>
      </c>
      <c r="E6839" s="112">
        <v>-1.8243937008979003E-2</v>
      </c>
    </row>
    <row r="6840" spans="2:5" x14ac:dyDescent="0.35">
      <c r="B6840" s="45" t="s">
        <v>1797</v>
      </c>
      <c r="C6840" s="146">
        <v>120.336669921875</v>
      </c>
      <c r="D6840" s="112">
        <f t="shared" si="109"/>
        <v>1.7186030383890909</v>
      </c>
      <c r="E6840" s="112">
        <v>-1.8247984135879018E-2</v>
      </c>
    </row>
    <row r="6841" spans="2:5" x14ac:dyDescent="0.35">
      <c r="B6841" s="45" t="s">
        <v>598</v>
      </c>
      <c r="C6841" s="146">
        <v>44.264156341552727</v>
      </c>
      <c r="D6841" s="112">
        <f t="shared" si="109"/>
        <v>-0.75283009487371144</v>
      </c>
      <c r="E6841" s="112">
        <v>-1.8256815276148194E-2</v>
      </c>
    </row>
    <row r="6842" spans="2:5" x14ac:dyDescent="0.35">
      <c r="B6842" s="45" t="s">
        <v>3740</v>
      </c>
      <c r="C6842" s="146">
        <v>179.08392333984381</v>
      </c>
      <c r="D6842" s="112">
        <f t="shared" si="109"/>
        <v>-0.58549308951717904</v>
      </c>
      <c r="E6842" s="112">
        <v>-1.8290342361636434E-2</v>
      </c>
    </row>
    <row r="6843" spans="2:5" x14ac:dyDescent="0.35">
      <c r="B6843" s="45" t="s">
        <v>4737</v>
      </c>
      <c r="C6843" s="146">
        <v>432.04086303710938</v>
      </c>
      <c r="D6843" s="112">
        <f t="shared" si="109"/>
        <v>3.8050491128745469</v>
      </c>
      <c r="E6843" s="112">
        <v>-1.8334807864712838E-2</v>
      </c>
    </row>
    <row r="6844" spans="2:5" x14ac:dyDescent="0.35">
      <c r="B6844" s="45" t="s">
        <v>1142</v>
      </c>
      <c r="C6844" s="146">
        <v>89.913932800292969</v>
      </c>
      <c r="D6844" s="112">
        <f t="shared" si="109"/>
        <v>-0.21283694651883425</v>
      </c>
      <c r="E6844" s="112">
        <v>-1.8369875150584181E-2</v>
      </c>
    </row>
    <row r="6845" spans="2:5" x14ac:dyDescent="0.35">
      <c r="B6845" s="45" t="s">
        <v>2431</v>
      </c>
      <c r="C6845" s="146">
        <v>114.2252960205078</v>
      </c>
      <c r="D6845" s="112">
        <f t="shared" si="109"/>
        <v>-0.9501290870481307</v>
      </c>
      <c r="E6845" s="112">
        <v>-1.8372658669310919E-2</v>
      </c>
    </row>
    <row r="6846" spans="2:5" x14ac:dyDescent="0.35">
      <c r="B6846" s="45" t="s">
        <v>7827</v>
      </c>
      <c r="C6846" s="146">
        <v>2290.419189453125</v>
      </c>
      <c r="D6846" s="112">
        <f t="shared" si="109"/>
        <v>12.41467597959678</v>
      </c>
      <c r="E6846" s="112">
        <v>-1.8389174022643198E-2</v>
      </c>
    </row>
    <row r="6847" spans="2:5" x14ac:dyDescent="0.35">
      <c r="B6847" s="45" t="s">
        <v>3214</v>
      </c>
      <c r="C6847" s="146">
        <v>170.73980712890619</v>
      </c>
      <c r="D6847" s="112">
        <f t="shared" si="109"/>
        <v>0.52668373320264317</v>
      </c>
      <c r="E6847" s="112">
        <v>-1.8403609876104107E-2</v>
      </c>
    </row>
    <row r="6848" spans="2:5" x14ac:dyDescent="0.35">
      <c r="B6848" s="45" t="s">
        <v>1762</v>
      </c>
      <c r="C6848" s="146">
        <v>111.83705139160161</v>
      </c>
      <c r="D6848" s="112">
        <f t="shared" si="109"/>
        <v>2.4529227101288714E-2</v>
      </c>
      <c r="E6848" s="112">
        <v>-1.8404990960626814E-2</v>
      </c>
    </row>
    <row r="6849" spans="2:5" x14ac:dyDescent="0.35">
      <c r="B6849" s="45" t="s">
        <v>2123</v>
      </c>
      <c r="C6849" s="146">
        <v>109.1594543457031</v>
      </c>
      <c r="D6849" s="112">
        <f t="shared" si="109"/>
        <v>2.0682889399556519E-2</v>
      </c>
      <c r="E6849" s="112">
        <v>-1.8427179535836013E-2</v>
      </c>
    </row>
    <row r="6850" spans="2:5" x14ac:dyDescent="0.35">
      <c r="B6850" s="45" t="s">
        <v>2989</v>
      </c>
      <c r="C6850" s="146">
        <v>106.9474716186523</v>
      </c>
      <c r="D6850" s="112">
        <f t="shared" si="109"/>
        <v>1.7790704624789406</v>
      </c>
      <c r="E6850" s="112">
        <v>-1.8445728163654702E-2</v>
      </c>
    </row>
    <row r="6851" spans="2:5" x14ac:dyDescent="0.35">
      <c r="B6851" s="45" t="s">
        <v>506</v>
      </c>
      <c r="C6851" s="146">
        <v>38.483180999755859</v>
      </c>
      <c r="D6851" s="112">
        <f t="shared" si="109"/>
        <v>-0.87166049505411003</v>
      </c>
      <c r="E6851" s="112">
        <v>-1.8448121863366848E-2</v>
      </c>
    </row>
    <row r="6852" spans="2:5" x14ac:dyDescent="0.35">
      <c r="B6852" s="45" t="s">
        <v>4497</v>
      </c>
      <c r="C6852" s="146">
        <v>299.85452270507813</v>
      </c>
      <c r="D6852" s="112">
        <f t="shared" si="109"/>
        <v>1.2585042723206006</v>
      </c>
      <c r="E6852" s="112">
        <v>-1.8449856058576155E-2</v>
      </c>
    </row>
    <row r="6853" spans="2:5" x14ac:dyDescent="0.35">
      <c r="B6853" s="45" t="s">
        <v>3416</v>
      </c>
      <c r="C6853" s="146">
        <v>132.76686096191409</v>
      </c>
      <c r="D6853" s="112">
        <f t="shared" si="109"/>
        <v>0.11532079507767372</v>
      </c>
      <c r="E6853" s="112">
        <v>-1.845297474095501E-2</v>
      </c>
    </row>
    <row r="6854" spans="2:5" x14ac:dyDescent="0.35">
      <c r="B6854" s="45" t="s">
        <v>2974</v>
      </c>
      <c r="C6854" s="146">
        <v>119.03916931152339</v>
      </c>
      <c r="D6854" s="112">
        <f t="shared" si="109"/>
        <v>-0.18764841722482781</v>
      </c>
      <c r="E6854" s="112">
        <v>-1.8473532689614384E-2</v>
      </c>
    </row>
    <row r="6855" spans="2:5" x14ac:dyDescent="0.35">
      <c r="B6855" s="45" t="s">
        <v>3137</v>
      </c>
      <c r="C6855" s="146">
        <v>146.53651428222659</v>
      </c>
      <c r="D6855" s="112">
        <f t="shared" si="109"/>
        <v>-0.8720003560322841</v>
      </c>
      <c r="E6855" s="112">
        <v>-1.8476934085252795E-2</v>
      </c>
    </row>
    <row r="6856" spans="2:5" x14ac:dyDescent="0.35">
      <c r="B6856" s="45" t="s">
        <v>6032</v>
      </c>
      <c r="C6856" s="146">
        <v>1144.819702148438</v>
      </c>
      <c r="D6856" s="112">
        <f t="shared" si="109"/>
        <v>9.8643154920048843</v>
      </c>
      <c r="E6856" s="112">
        <v>-1.8500825890480594E-2</v>
      </c>
    </row>
    <row r="6857" spans="2:5" x14ac:dyDescent="0.35">
      <c r="B6857" s="45" t="s">
        <v>2387</v>
      </c>
      <c r="C6857" s="146">
        <v>105.3743057250977</v>
      </c>
      <c r="D6857" s="112">
        <f t="shared" ref="D6857:D6920" si="110">(C6857-C6858)/C6858</f>
        <v>-0.85289416413900121</v>
      </c>
      <c r="E6857" s="112">
        <v>-1.850836181054127E-2</v>
      </c>
    </row>
    <row r="6858" spans="2:5" x14ac:dyDescent="0.35">
      <c r="B6858" s="45" t="s">
        <v>5750</v>
      </c>
      <c r="C6858" s="146">
        <v>716.3162841796875</v>
      </c>
      <c r="D6858" s="112">
        <f t="shared" si="110"/>
        <v>-0.53351071077481704</v>
      </c>
      <c r="E6858" s="112">
        <v>-1.8538271620631316E-2</v>
      </c>
    </row>
    <row r="6859" spans="2:5" x14ac:dyDescent="0.35">
      <c r="B6859" s="45" t="s">
        <v>6139</v>
      </c>
      <c r="C6859" s="146">
        <v>1535.547119140625</v>
      </c>
      <c r="D6859" s="112">
        <f t="shared" si="110"/>
        <v>1.3055493952222614</v>
      </c>
      <c r="E6859" s="112">
        <v>-1.854796741497379E-2</v>
      </c>
    </row>
    <row r="6860" spans="2:5" x14ac:dyDescent="0.35">
      <c r="B6860" s="45" t="s">
        <v>5235</v>
      </c>
      <c r="C6860" s="146">
        <v>666.022216796875</v>
      </c>
      <c r="D6860" s="112">
        <f t="shared" si="110"/>
        <v>6.347767515691161</v>
      </c>
      <c r="E6860" s="112">
        <v>-1.8636018291752883E-2</v>
      </c>
    </row>
    <row r="6861" spans="2:5" x14ac:dyDescent="0.35">
      <c r="B6861" s="45" t="s">
        <v>1108</v>
      </c>
      <c r="C6861" s="146">
        <v>90.642799377441406</v>
      </c>
      <c r="D6861" s="112">
        <f t="shared" si="110"/>
        <v>-0.217131312518965</v>
      </c>
      <c r="E6861" s="112">
        <v>-1.8636982432125134E-2</v>
      </c>
    </row>
    <row r="6862" spans="2:5" x14ac:dyDescent="0.35">
      <c r="B6862" s="45" t="s">
        <v>2426</v>
      </c>
      <c r="C6862" s="146">
        <v>115.7828903198242</v>
      </c>
      <c r="D6862" s="112">
        <f t="shared" si="110"/>
        <v>-0.6920326618099919</v>
      </c>
      <c r="E6862" s="112">
        <v>-1.8638115580734894E-2</v>
      </c>
    </row>
    <row r="6863" spans="2:5" x14ac:dyDescent="0.35">
      <c r="B6863" s="45" t="s">
        <v>4795</v>
      </c>
      <c r="C6863" s="146">
        <v>375.95834350585938</v>
      </c>
      <c r="D6863" s="112">
        <f t="shared" si="110"/>
        <v>3.1542803174098157</v>
      </c>
      <c r="E6863" s="112">
        <v>-1.8652168142981516E-2</v>
      </c>
    </row>
    <row r="6864" spans="2:5" x14ac:dyDescent="0.35">
      <c r="B6864" s="45" t="s">
        <v>2786</v>
      </c>
      <c r="C6864" s="146">
        <v>90.499031066894531</v>
      </c>
      <c r="D6864" s="112">
        <f t="shared" si="110"/>
        <v>0.34689074481416093</v>
      </c>
      <c r="E6864" s="112">
        <v>-1.8678620445462195E-2</v>
      </c>
    </row>
    <row r="6865" spans="2:5" x14ac:dyDescent="0.35">
      <c r="B6865" s="45" t="s">
        <v>941</v>
      </c>
      <c r="C6865" s="146">
        <v>67.191070556640625</v>
      </c>
      <c r="D6865" s="112">
        <f t="shared" si="110"/>
        <v>-0.54157603804366905</v>
      </c>
      <c r="E6865" s="112">
        <v>-1.8683074564267359E-2</v>
      </c>
    </row>
    <row r="6866" spans="2:5" x14ac:dyDescent="0.35">
      <c r="B6866" s="45" t="s">
        <v>3179</v>
      </c>
      <c r="C6866" s="146">
        <v>146.56971740722659</v>
      </c>
      <c r="D6866" s="112">
        <f t="shared" si="110"/>
        <v>0.16090525198941541</v>
      </c>
      <c r="E6866" s="112">
        <v>-1.8691721497691483E-2</v>
      </c>
    </row>
    <row r="6867" spans="2:5" x14ac:dyDescent="0.35">
      <c r="B6867" s="45" t="s">
        <v>3053</v>
      </c>
      <c r="C6867" s="146">
        <v>126.2546768188477</v>
      </c>
      <c r="D6867" s="112">
        <f t="shared" si="110"/>
        <v>-0.10286561210180944</v>
      </c>
      <c r="E6867" s="112">
        <v>-1.8694054402283253E-2</v>
      </c>
    </row>
    <row r="6868" spans="2:5" x14ac:dyDescent="0.35">
      <c r="B6868" s="45" t="s">
        <v>2047</v>
      </c>
      <c r="C6868" s="146">
        <v>140.73106384277341</v>
      </c>
      <c r="D6868" s="112">
        <f t="shared" si="110"/>
        <v>0.63052378667162112</v>
      </c>
      <c r="E6868" s="112">
        <v>-1.8709833307461631E-2</v>
      </c>
    </row>
    <row r="6869" spans="2:5" x14ac:dyDescent="0.35">
      <c r="B6869" s="45" t="s">
        <v>2607</v>
      </c>
      <c r="C6869" s="146">
        <v>86.310340881347656</v>
      </c>
      <c r="D6869" s="112">
        <f t="shared" si="110"/>
        <v>-0.43079789846117927</v>
      </c>
      <c r="E6869" s="112">
        <v>-1.8749619439061418E-2</v>
      </c>
    </row>
    <row r="6870" spans="2:5" x14ac:dyDescent="0.35">
      <c r="B6870" s="45" t="s">
        <v>3234</v>
      </c>
      <c r="C6870" s="146">
        <v>151.6339111328125</v>
      </c>
      <c r="D6870" s="112">
        <f t="shared" si="110"/>
        <v>0.14883856378185378</v>
      </c>
      <c r="E6870" s="112">
        <v>-1.8752407455699786E-2</v>
      </c>
    </row>
    <row r="6871" spans="2:5" x14ac:dyDescent="0.35">
      <c r="B6871" s="45" t="s">
        <v>3313</v>
      </c>
      <c r="C6871" s="146">
        <v>131.98887634277341</v>
      </c>
      <c r="D6871" s="112">
        <f t="shared" si="110"/>
        <v>-0.23096339404379637</v>
      </c>
      <c r="E6871" s="112">
        <v>-1.8787503628491482E-2</v>
      </c>
    </row>
    <row r="6872" spans="2:5" x14ac:dyDescent="0.35">
      <c r="B6872" s="45" t="s">
        <v>3597</v>
      </c>
      <c r="C6872" s="146">
        <v>171.62886047363281</v>
      </c>
      <c r="D6872" s="112">
        <f t="shared" si="110"/>
        <v>-0.15408198551183061</v>
      </c>
      <c r="E6872" s="112">
        <v>-1.8790965060159509E-2</v>
      </c>
    </row>
    <row r="6873" spans="2:5" x14ac:dyDescent="0.35">
      <c r="B6873" s="45" t="s">
        <v>4175</v>
      </c>
      <c r="C6873" s="146">
        <v>202.8906555175781</v>
      </c>
      <c r="D6873" s="112">
        <f t="shared" si="110"/>
        <v>1.7537064567632936</v>
      </c>
      <c r="E6873" s="112">
        <v>-1.8792435030606788E-2</v>
      </c>
    </row>
    <row r="6874" spans="2:5" x14ac:dyDescent="0.35">
      <c r="B6874" s="45" t="s">
        <v>954</v>
      </c>
      <c r="C6874" s="146">
        <v>73.679115295410156</v>
      </c>
      <c r="D6874" s="112">
        <f t="shared" si="110"/>
        <v>-0.3484113067899362</v>
      </c>
      <c r="E6874" s="112">
        <v>-1.883296495298261E-2</v>
      </c>
    </row>
    <row r="6875" spans="2:5" x14ac:dyDescent="0.35">
      <c r="B6875" s="45" t="s">
        <v>1863</v>
      </c>
      <c r="C6875" s="146">
        <v>113.07611083984381</v>
      </c>
      <c r="D6875" s="112">
        <f t="shared" si="110"/>
        <v>-0.84204369634524634</v>
      </c>
      <c r="E6875" s="112">
        <v>-1.8858546765789252E-2</v>
      </c>
    </row>
    <row r="6876" spans="2:5" x14ac:dyDescent="0.35">
      <c r="B6876" s="45" t="s">
        <v>5695</v>
      </c>
      <c r="C6876" s="146">
        <v>715.86956787109375</v>
      </c>
      <c r="D6876" s="112">
        <f t="shared" si="110"/>
        <v>3.510366196885204</v>
      </c>
      <c r="E6876" s="112">
        <v>-1.885971872288885E-2</v>
      </c>
    </row>
    <row r="6877" spans="2:5" x14ac:dyDescent="0.35">
      <c r="B6877" s="45" t="s">
        <v>1515</v>
      </c>
      <c r="C6877" s="146">
        <v>158.71650695800781</v>
      </c>
      <c r="D6877" s="112">
        <f t="shared" si="110"/>
        <v>-0.61966547262949567</v>
      </c>
      <c r="E6877" s="112">
        <v>-1.886629253025399E-2</v>
      </c>
    </row>
    <row r="6878" spans="2:5" x14ac:dyDescent="0.35">
      <c r="B6878" s="45" t="s">
        <v>4746</v>
      </c>
      <c r="C6878" s="146">
        <v>417.30764770507813</v>
      </c>
      <c r="D6878" s="112">
        <f t="shared" si="110"/>
        <v>4.2532797133471849</v>
      </c>
      <c r="E6878" s="112">
        <v>-1.887693379404945E-2</v>
      </c>
    </row>
    <row r="6879" spans="2:5" x14ac:dyDescent="0.35">
      <c r="B6879" s="45" t="s">
        <v>2650</v>
      </c>
      <c r="C6879" s="146">
        <v>79.437545776367188</v>
      </c>
      <c r="D6879" s="112">
        <f t="shared" si="110"/>
        <v>0.89564245968724931</v>
      </c>
      <c r="E6879" s="112">
        <v>-1.8882485599194226E-2</v>
      </c>
    </row>
    <row r="6880" spans="2:5" x14ac:dyDescent="0.35">
      <c r="B6880" s="45" t="s">
        <v>635</v>
      </c>
      <c r="C6880" s="146">
        <v>41.905342102050781</v>
      </c>
      <c r="D6880" s="112">
        <f t="shared" si="110"/>
        <v>-0.73955723824364838</v>
      </c>
      <c r="E6880" s="112">
        <v>-1.8892854217907248E-2</v>
      </c>
    </row>
    <row r="6881" spans="2:5" x14ac:dyDescent="0.35">
      <c r="B6881" s="45" t="s">
        <v>3224</v>
      </c>
      <c r="C6881" s="146">
        <v>160.900390625</v>
      </c>
      <c r="D6881" s="112">
        <f t="shared" si="110"/>
        <v>-0.91672661639839281</v>
      </c>
      <c r="E6881" s="112">
        <v>-1.8902795644260732E-2</v>
      </c>
    </row>
    <row r="6882" spans="2:5" x14ac:dyDescent="0.35">
      <c r="B6882" s="45" t="s">
        <v>6442</v>
      </c>
      <c r="C6882" s="146">
        <v>1932.194702148438</v>
      </c>
      <c r="D6882" s="112">
        <f t="shared" si="110"/>
        <v>6.5066001222365637</v>
      </c>
      <c r="E6882" s="112">
        <v>-1.8903623083888051E-2</v>
      </c>
    </row>
    <row r="6883" spans="2:5" x14ac:dyDescent="0.35">
      <c r="B6883" s="45" t="s">
        <v>4454</v>
      </c>
      <c r="C6883" s="146">
        <v>257.39944458007813</v>
      </c>
      <c r="D6883" s="112">
        <f t="shared" si="110"/>
        <v>-0.88991085332997522</v>
      </c>
      <c r="E6883" s="112">
        <v>-1.8936711181190214E-2</v>
      </c>
    </row>
    <row r="6884" spans="2:5" x14ac:dyDescent="0.35">
      <c r="B6884" s="45" t="s">
        <v>8006</v>
      </c>
      <c r="C6884" s="146">
        <v>2338.10009765625</v>
      </c>
      <c r="D6884" s="112">
        <f t="shared" si="110"/>
        <v>1.7223309206174497</v>
      </c>
      <c r="E6884" s="112">
        <v>-1.8965279337824013E-2</v>
      </c>
    </row>
    <row r="6885" spans="2:5" x14ac:dyDescent="0.35">
      <c r="B6885" s="45" t="s">
        <v>5834</v>
      </c>
      <c r="C6885" s="146">
        <v>858.859619140625</v>
      </c>
      <c r="D6885" s="112">
        <f t="shared" si="110"/>
        <v>8.1561880601251673</v>
      </c>
      <c r="E6885" s="112">
        <v>-1.8971768822800786E-2</v>
      </c>
    </row>
    <row r="6886" spans="2:5" x14ac:dyDescent="0.35">
      <c r="B6886" s="45" t="s">
        <v>2216</v>
      </c>
      <c r="C6886" s="146">
        <v>93.801002502441406</v>
      </c>
      <c r="D6886" s="112">
        <f t="shared" si="110"/>
        <v>-0.86697156332056136</v>
      </c>
      <c r="E6886" s="112">
        <v>-1.8989248181812163E-2</v>
      </c>
    </row>
    <row r="6887" spans="2:5" x14ac:dyDescent="0.35">
      <c r="B6887" s="45" t="s">
        <v>5521</v>
      </c>
      <c r="C6887" s="146">
        <v>705.11993408203125</v>
      </c>
      <c r="D6887" s="112">
        <f t="shared" si="110"/>
        <v>4.2576038922456143E-2</v>
      </c>
      <c r="E6887" s="112">
        <v>-1.8995059431686043E-2</v>
      </c>
    </row>
    <row r="6888" spans="2:5" x14ac:dyDescent="0.35">
      <c r="B6888" s="45" t="s">
        <v>5509</v>
      </c>
      <c r="C6888" s="146">
        <v>676.32470703125</v>
      </c>
      <c r="D6888" s="112">
        <f t="shared" si="110"/>
        <v>-0.70327526321996336</v>
      </c>
      <c r="E6888" s="112">
        <v>-1.9001836122929935E-2</v>
      </c>
    </row>
    <row r="6889" spans="2:5" x14ac:dyDescent="0.35">
      <c r="B6889" s="45" t="s">
        <v>8000</v>
      </c>
      <c r="C6889" s="146">
        <v>2279.300048828125</v>
      </c>
      <c r="D6889" s="112">
        <f t="shared" si="110"/>
        <v>0.61487806398945366</v>
      </c>
      <c r="E6889" s="112">
        <v>-1.9023004593017E-2</v>
      </c>
    </row>
    <row r="6890" spans="2:5" x14ac:dyDescent="0.35">
      <c r="B6890" s="45" t="s">
        <v>6170</v>
      </c>
      <c r="C6890" s="146">
        <v>1411.437866210938</v>
      </c>
      <c r="D6890" s="112">
        <f t="shared" si="110"/>
        <v>8.5610339768168195</v>
      </c>
      <c r="E6890" s="112">
        <v>-1.9027766288912781E-2</v>
      </c>
    </row>
    <row r="6891" spans="2:5" x14ac:dyDescent="0.35">
      <c r="B6891" s="45" t="s">
        <v>3268</v>
      </c>
      <c r="C6891" s="146">
        <v>147.62397766113281</v>
      </c>
      <c r="D6891" s="112">
        <f t="shared" si="110"/>
        <v>-0.93138120270290969</v>
      </c>
      <c r="E6891" s="112">
        <v>-1.9032802786017083E-2</v>
      </c>
    </row>
    <row r="6892" spans="2:5" x14ac:dyDescent="0.35">
      <c r="B6892" s="45" t="s">
        <v>7079</v>
      </c>
      <c r="C6892" s="146">
        <v>2151.363525390625</v>
      </c>
      <c r="D6892" s="112">
        <f t="shared" si="110"/>
        <v>17.22509632558646</v>
      </c>
      <c r="E6892" s="112">
        <v>-1.9037517425973219E-2</v>
      </c>
    </row>
    <row r="6893" spans="2:5" x14ac:dyDescent="0.35">
      <c r="B6893" s="45" t="s">
        <v>1798</v>
      </c>
      <c r="C6893" s="146">
        <v>118.0440139770508</v>
      </c>
      <c r="D6893" s="112">
        <f t="shared" si="110"/>
        <v>-9.7765877520783029E-2</v>
      </c>
      <c r="E6893" s="112">
        <v>-1.9052014205749944E-2</v>
      </c>
    </row>
    <row r="6894" spans="2:5" x14ac:dyDescent="0.35">
      <c r="B6894" s="45" t="s">
        <v>1352</v>
      </c>
      <c r="C6894" s="146">
        <v>130.8352355957031</v>
      </c>
      <c r="D6894" s="112">
        <f t="shared" si="110"/>
        <v>-0.81707577344545879</v>
      </c>
      <c r="E6894" s="112">
        <v>-1.9071460375118601E-2</v>
      </c>
    </row>
    <row r="6895" spans="2:5" x14ac:dyDescent="0.35">
      <c r="B6895" s="45" t="s">
        <v>5546</v>
      </c>
      <c r="C6895" s="146">
        <v>715.2427978515625</v>
      </c>
      <c r="D6895" s="112">
        <f t="shared" si="110"/>
        <v>4.5875319553008422</v>
      </c>
      <c r="E6895" s="112">
        <v>-1.9074845388750129E-2</v>
      </c>
    </row>
    <row r="6896" spans="2:5" x14ac:dyDescent="0.35">
      <c r="B6896" s="45" t="s">
        <v>1432</v>
      </c>
      <c r="C6896" s="146">
        <v>128.0069274902344</v>
      </c>
      <c r="D6896" s="112">
        <f t="shared" si="110"/>
        <v>-0.94784763320892951</v>
      </c>
      <c r="E6896" s="112">
        <v>-1.9114784820700087E-2</v>
      </c>
    </row>
    <row r="6897" spans="2:5" x14ac:dyDescent="0.35">
      <c r="B6897" s="45" t="s">
        <v>7233</v>
      </c>
      <c r="C6897" s="146">
        <v>2454.479736328125</v>
      </c>
      <c r="D6897" s="112">
        <f t="shared" si="110"/>
        <v>0.20815458006242785</v>
      </c>
      <c r="E6897" s="112">
        <v>-1.9138774186523801E-2</v>
      </c>
    </row>
    <row r="6898" spans="2:5" x14ac:dyDescent="0.35">
      <c r="B6898" s="45" t="s">
        <v>6515</v>
      </c>
      <c r="C6898" s="146">
        <v>2031.594116210938</v>
      </c>
      <c r="D6898" s="112">
        <f t="shared" si="110"/>
        <v>4.4432986689807681</v>
      </c>
      <c r="E6898" s="112">
        <v>-1.9152229017449902E-2</v>
      </c>
    </row>
    <row r="6899" spans="2:5" x14ac:dyDescent="0.35">
      <c r="B6899" s="45" t="s">
        <v>4781</v>
      </c>
      <c r="C6899" s="146">
        <v>373.22848510742188</v>
      </c>
      <c r="D6899" s="112">
        <f t="shared" si="110"/>
        <v>3.2661967436195596</v>
      </c>
      <c r="E6899" s="112">
        <v>-1.9200254447579918E-2</v>
      </c>
    </row>
    <row r="6900" spans="2:5" x14ac:dyDescent="0.35">
      <c r="B6900" s="45" t="s">
        <v>1036</v>
      </c>
      <c r="C6900" s="146">
        <v>87.485061645507813</v>
      </c>
      <c r="D6900" s="112">
        <f t="shared" si="110"/>
        <v>-0.48598273950454812</v>
      </c>
      <c r="E6900" s="112">
        <v>-1.9207445059635266E-2</v>
      </c>
    </row>
    <row r="6901" spans="2:5" x14ac:dyDescent="0.35">
      <c r="B6901" s="45" t="s">
        <v>3827</v>
      </c>
      <c r="C6901" s="146">
        <v>170.19868469238281</v>
      </c>
      <c r="D6901" s="112">
        <f t="shared" si="110"/>
        <v>-0.93662312721833296</v>
      </c>
      <c r="E6901" s="112">
        <v>-1.9226573998789024E-2</v>
      </c>
    </row>
    <row r="6902" spans="2:5" x14ac:dyDescent="0.35">
      <c r="B6902" s="45" t="s">
        <v>7630</v>
      </c>
      <c r="C6902" s="146">
        <v>2685.50146484375</v>
      </c>
      <c r="D6902" s="112">
        <f t="shared" si="110"/>
        <v>18.141548379504584</v>
      </c>
      <c r="E6902" s="112">
        <v>-1.9229839883889117E-2</v>
      </c>
    </row>
    <row r="6903" spans="2:5" x14ac:dyDescent="0.35">
      <c r="B6903" s="45" t="s">
        <v>3653</v>
      </c>
      <c r="C6903" s="146">
        <v>140.29698181152341</v>
      </c>
      <c r="D6903" s="112">
        <f t="shared" si="110"/>
        <v>0.38441855456029372</v>
      </c>
      <c r="E6903" s="112">
        <v>-1.9230625637747894E-2</v>
      </c>
    </row>
    <row r="6904" spans="2:5" x14ac:dyDescent="0.35">
      <c r="B6904" s="45" t="s">
        <v>2393</v>
      </c>
      <c r="C6904" s="146">
        <v>101.3400039672852</v>
      </c>
      <c r="D6904" s="112">
        <f t="shared" si="110"/>
        <v>-0.95813406399339329</v>
      </c>
      <c r="E6904" s="112">
        <v>-1.9230712432818417E-2</v>
      </c>
    </row>
    <row r="6905" spans="2:5" x14ac:dyDescent="0.35">
      <c r="B6905" s="45" t="s">
        <v>7455</v>
      </c>
      <c r="C6905" s="146">
        <v>2420.583740234375</v>
      </c>
      <c r="D6905" s="112">
        <f t="shared" si="110"/>
        <v>27.151687074158716</v>
      </c>
      <c r="E6905" s="112">
        <v>-1.9239394270924939E-2</v>
      </c>
    </row>
    <row r="6906" spans="2:5" x14ac:dyDescent="0.35">
      <c r="B6906" s="45" t="s">
        <v>1093</v>
      </c>
      <c r="C6906" s="146">
        <v>85.983612060546875</v>
      </c>
      <c r="D6906" s="112">
        <f t="shared" si="110"/>
        <v>-0.37721474723195958</v>
      </c>
      <c r="E6906" s="112">
        <v>-1.9262496979261964E-2</v>
      </c>
    </row>
    <row r="6907" spans="2:5" x14ac:dyDescent="0.35">
      <c r="B6907" s="45" t="s">
        <v>1596</v>
      </c>
      <c r="C6907" s="146">
        <v>138.0630187988281</v>
      </c>
      <c r="D6907" s="112">
        <f t="shared" si="110"/>
        <v>1.1775064532389464E-2</v>
      </c>
      <c r="E6907" s="112">
        <v>-1.9262694709148442E-2</v>
      </c>
    </row>
    <row r="6908" spans="2:5" x14ac:dyDescent="0.35">
      <c r="B6908" s="45" t="s">
        <v>1402</v>
      </c>
      <c r="C6908" s="146">
        <v>136.45623779296881</v>
      </c>
      <c r="D6908" s="112">
        <f t="shared" si="110"/>
        <v>-0.94187691804696372</v>
      </c>
      <c r="E6908" s="112">
        <v>-1.9277240297471646E-2</v>
      </c>
    </row>
    <row r="6909" spans="2:5" x14ac:dyDescent="0.35">
      <c r="B6909" s="45" t="s">
        <v>7743</v>
      </c>
      <c r="C6909" s="146">
        <v>2347.711669921875</v>
      </c>
      <c r="D6909" s="112">
        <f t="shared" si="110"/>
        <v>2.267983254020228</v>
      </c>
      <c r="E6909" s="112">
        <v>-1.9277733867061012E-2</v>
      </c>
    </row>
    <row r="6910" spans="2:5" x14ac:dyDescent="0.35">
      <c r="B6910" s="45" t="s">
        <v>5705</v>
      </c>
      <c r="C6910" s="146">
        <v>718.397705078125</v>
      </c>
      <c r="D6910" s="112">
        <f t="shared" si="110"/>
        <v>-0.10093686369313469</v>
      </c>
      <c r="E6910" s="112">
        <v>-1.9299184942593035E-2</v>
      </c>
    </row>
    <row r="6911" spans="2:5" x14ac:dyDescent="0.35">
      <c r="B6911" s="45" t="s">
        <v>5295</v>
      </c>
      <c r="C6911" s="146">
        <v>799.05145263671875</v>
      </c>
      <c r="D6911" s="112">
        <f t="shared" si="110"/>
        <v>0.18811309621153394</v>
      </c>
      <c r="E6911" s="112">
        <v>-1.9313407118462939E-2</v>
      </c>
    </row>
    <row r="6912" spans="2:5" x14ac:dyDescent="0.35">
      <c r="B6912" s="45" t="s">
        <v>5444</v>
      </c>
      <c r="C6912" s="146">
        <v>672.5382080078125</v>
      </c>
      <c r="D6912" s="112">
        <f t="shared" si="110"/>
        <v>14.066966191040967</v>
      </c>
      <c r="E6912" s="112">
        <v>-1.9313676766698658E-2</v>
      </c>
    </row>
    <row r="6913" spans="2:5" x14ac:dyDescent="0.35">
      <c r="B6913" s="45" t="s">
        <v>608</v>
      </c>
      <c r="C6913" s="146">
        <v>44.636604309082031</v>
      </c>
      <c r="D6913" s="112">
        <f t="shared" si="110"/>
        <v>-0.98084941138855009</v>
      </c>
      <c r="E6913" s="112">
        <v>-1.9329517497488711E-2</v>
      </c>
    </row>
    <row r="6914" spans="2:5" x14ac:dyDescent="0.35">
      <c r="B6914" s="45" t="s">
        <v>7280</v>
      </c>
      <c r="C6914" s="146">
        <v>2330.821533203125</v>
      </c>
      <c r="D6914" s="112">
        <f t="shared" si="110"/>
        <v>9.0020743703683532</v>
      </c>
      <c r="E6914" s="112">
        <v>-1.9353073959761106E-2</v>
      </c>
    </row>
    <row r="6915" spans="2:5" x14ac:dyDescent="0.35">
      <c r="B6915" s="45" t="s">
        <v>4200</v>
      </c>
      <c r="C6915" s="146">
        <v>233.0338134765625</v>
      </c>
      <c r="D6915" s="112">
        <f t="shared" si="110"/>
        <v>0.48928167222803071</v>
      </c>
      <c r="E6915" s="112">
        <v>-1.9367992368690468E-2</v>
      </c>
    </row>
    <row r="6916" spans="2:5" x14ac:dyDescent="0.35">
      <c r="B6916" s="45" t="s">
        <v>3161</v>
      </c>
      <c r="C6916" s="146">
        <v>156.4739685058594</v>
      </c>
      <c r="D6916" s="112">
        <f t="shared" si="110"/>
        <v>0.282333738115845</v>
      </c>
      <c r="E6916" s="112">
        <v>-1.9371159541320609E-2</v>
      </c>
    </row>
    <row r="6917" spans="2:5" x14ac:dyDescent="0.35">
      <c r="B6917" s="45" t="s">
        <v>1281</v>
      </c>
      <c r="C6917" s="146">
        <v>122.02281188964839</v>
      </c>
      <c r="D6917" s="112">
        <f t="shared" si="110"/>
        <v>-0.92067614085529492</v>
      </c>
      <c r="E6917" s="112">
        <v>-1.9425808496194324E-2</v>
      </c>
    </row>
    <row r="6918" spans="2:5" x14ac:dyDescent="0.35">
      <c r="B6918" s="45" t="s">
        <v>6315</v>
      </c>
      <c r="C6918" s="146">
        <v>1538.286376953125</v>
      </c>
      <c r="D6918" s="112">
        <f t="shared" si="110"/>
        <v>11.334424404296175</v>
      </c>
      <c r="E6918" s="112">
        <v>-1.9428732923845424E-2</v>
      </c>
    </row>
    <row r="6919" spans="2:5" x14ac:dyDescent="0.35">
      <c r="B6919" s="45" t="s">
        <v>1321</v>
      </c>
      <c r="C6919" s="146">
        <v>124.7148895263672</v>
      </c>
      <c r="D6919" s="112">
        <f t="shared" si="110"/>
        <v>-0.95016442970305515</v>
      </c>
      <c r="E6919" s="112">
        <v>-1.9438319252724271E-2</v>
      </c>
    </row>
    <row r="6920" spans="2:5" x14ac:dyDescent="0.35">
      <c r="B6920" s="45" t="s">
        <v>7898</v>
      </c>
      <c r="C6920" s="146">
        <v>2502.527587890625</v>
      </c>
      <c r="D6920" s="112">
        <f t="shared" si="110"/>
        <v>13.176751377906848</v>
      </c>
      <c r="E6920" s="112">
        <v>-1.9438648436952938E-2</v>
      </c>
    </row>
    <row r="6921" spans="2:5" x14ac:dyDescent="0.35">
      <c r="B6921" s="45" t="s">
        <v>3616</v>
      </c>
      <c r="C6921" s="146">
        <v>176.5233459472656</v>
      </c>
      <c r="D6921" s="112">
        <f t="shared" ref="D6921:D6984" si="111">(C6921-C6922)/C6922</f>
        <v>0.44014414594752266</v>
      </c>
      <c r="E6921" s="112">
        <v>-1.9448571760344261E-2</v>
      </c>
    </row>
    <row r="6922" spans="2:5" x14ac:dyDescent="0.35">
      <c r="B6922" s="45" t="s">
        <v>1796</v>
      </c>
      <c r="C6922" s="146">
        <v>122.57338714599609</v>
      </c>
      <c r="D6922" s="112">
        <f t="shared" si="111"/>
        <v>7.7406224193889997E-2</v>
      </c>
      <c r="E6922" s="112">
        <v>-1.945886569770167E-2</v>
      </c>
    </row>
    <row r="6923" spans="2:5" x14ac:dyDescent="0.35">
      <c r="B6923" s="45" t="s">
        <v>2460</v>
      </c>
      <c r="C6923" s="146">
        <v>113.76710510253911</v>
      </c>
      <c r="D6923" s="112">
        <f t="shared" si="111"/>
        <v>-0.61726793909995248</v>
      </c>
      <c r="E6923" s="112">
        <v>-1.9479063472066915E-2</v>
      </c>
    </row>
    <row r="6924" spans="2:5" x14ac:dyDescent="0.35">
      <c r="B6924" s="45" t="s">
        <v>4532</v>
      </c>
      <c r="C6924" s="146">
        <v>297.25</v>
      </c>
      <c r="D6924" s="112">
        <f t="shared" si="111"/>
        <v>0.80766661822857277</v>
      </c>
      <c r="E6924" s="112">
        <v>-1.9489930388863427E-2</v>
      </c>
    </row>
    <row r="6925" spans="2:5" x14ac:dyDescent="0.35">
      <c r="B6925" s="45" t="s">
        <v>3248</v>
      </c>
      <c r="C6925" s="146">
        <v>164.4385070800781</v>
      </c>
      <c r="D6925" s="112">
        <f t="shared" si="111"/>
        <v>-0.92725891357318568</v>
      </c>
      <c r="E6925" s="112">
        <v>-1.9490112461678373E-2</v>
      </c>
    </row>
    <row r="6926" spans="2:5" x14ac:dyDescent="0.35">
      <c r="B6926" s="45" t="s">
        <v>7953</v>
      </c>
      <c r="C6926" s="146">
        <v>2260.60009765625</v>
      </c>
      <c r="D6926" s="112">
        <f t="shared" si="111"/>
        <v>0.15839436449505781</v>
      </c>
      <c r="E6926" s="112">
        <v>-1.9517695217719934E-2</v>
      </c>
    </row>
    <row r="6927" spans="2:5" x14ac:dyDescent="0.35">
      <c r="B6927" s="45" t="s">
        <v>6686</v>
      </c>
      <c r="C6927" s="146">
        <v>1951.494384765625</v>
      </c>
      <c r="D6927" s="112">
        <f t="shared" si="111"/>
        <v>1.8641855292774887</v>
      </c>
      <c r="E6927" s="112">
        <v>-1.9521147373006462E-2</v>
      </c>
    </row>
    <row r="6928" spans="2:5" x14ac:dyDescent="0.35">
      <c r="B6928" s="45" t="s">
        <v>5516</v>
      </c>
      <c r="C6928" s="146">
        <v>681.34356689453125</v>
      </c>
      <c r="D6928" s="112">
        <f t="shared" si="111"/>
        <v>-0.70028243405889379</v>
      </c>
      <c r="E6928" s="112">
        <v>-1.9525121350216307E-2</v>
      </c>
    </row>
    <row r="6929" spans="2:5" x14ac:dyDescent="0.35">
      <c r="B6929" s="45" t="s">
        <v>7747</v>
      </c>
      <c r="C6929" s="146">
        <v>2273.285400390625</v>
      </c>
      <c r="D6929" s="112">
        <f t="shared" si="111"/>
        <v>12.509699275003872</v>
      </c>
      <c r="E6929" s="112">
        <v>-1.956432765378955E-2</v>
      </c>
    </row>
    <row r="6930" spans="2:5" x14ac:dyDescent="0.35">
      <c r="B6930" s="45" t="s">
        <v>3598</v>
      </c>
      <c r="C6930" s="146">
        <v>168.27061462402341</v>
      </c>
      <c r="D6930" s="112">
        <f t="shared" si="111"/>
        <v>0.5447328587729463</v>
      </c>
      <c r="E6930" s="112">
        <v>-1.9566906406893774E-2</v>
      </c>
    </row>
    <row r="6931" spans="2:5" x14ac:dyDescent="0.35">
      <c r="B6931" s="45" t="s">
        <v>2931</v>
      </c>
      <c r="C6931" s="146">
        <v>108.9318542480469</v>
      </c>
      <c r="D6931" s="112">
        <f t="shared" si="111"/>
        <v>6.0944241471676361E-2</v>
      </c>
      <c r="E6931" s="112">
        <v>-1.9567563440078727E-2</v>
      </c>
    </row>
    <row r="6932" spans="2:5" x14ac:dyDescent="0.35">
      <c r="B6932" s="45" t="s">
        <v>2187</v>
      </c>
      <c r="C6932" s="146">
        <v>102.6744384765625</v>
      </c>
      <c r="D6932" s="112">
        <f t="shared" si="111"/>
        <v>4.5319314696189071E-2</v>
      </c>
      <c r="E6932" s="112">
        <v>-1.9575282540421762E-2</v>
      </c>
    </row>
    <row r="6933" spans="2:5" x14ac:dyDescent="0.35">
      <c r="B6933" s="45" t="s">
        <v>2211</v>
      </c>
      <c r="C6933" s="146">
        <v>98.223037719726563</v>
      </c>
      <c r="D6933" s="112">
        <f t="shared" si="111"/>
        <v>-0.26502967331607458</v>
      </c>
      <c r="E6933" s="112">
        <v>-1.9585310834107843E-2</v>
      </c>
    </row>
    <row r="6934" spans="2:5" x14ac:dyDescent="0.35">
      <c r="B6934" s="45" t="s">
        <v>3435</v>
      </c>
      <c r="C6934" s="146">
        <v>133.6421813964844</v>
      </c>
      <c r="D6934" s="112">
        <f t="shared" si="111"/>
        <v>-0.20393073093362354</v>
      </c>
      <c r="E6934" s="112">
        <v>-1.9608009946333309E-2</v>
      </c>
    </row>
    <row r="6935" spans="2:5" x14ac:dyDescent="0.35">
      <c r="B6935" s="45" t="s">
        <v>3674</v>
      </c>
      <c r="C6935" s="146">
        <v>167.87757873535159</v>
      </c>
      <c r="D6935" s="112">
        <f t="shared" si="111"/>
        <v>-0.78645696537287801</v>
      </c>
      <c r="E6935" s="112">
        <v>-1.9612080219466341E-2</v>
      </c>
    </row>
    <row r="6936" spans="2:5" x14ac:dyDescent="0.35">
      <c r="B6936" s="45" t="s">
        <v>5298</v>
      </c>
      <c r="C6936" s="146">
        <v>786.15338134765625</v>
      </c>
      <c r="D6936" s="112">
        <f t="shared" si="111"/>
        <v>3.9258505833184585</v>
      </c>
      <c r="E6936" s="112">
        <v>-1.9624130072379987E-2</v>
      </c>
    </row>
    <row r="6937" spans="2:5" x14ac:dyDescent="0.35">
      <c r="B6937" s="45" t="s">
        <v>3069</v>
      </c>
      <c r="C6937" s="146">
        <v>159.59748840332031</v>
      </c>
      <c r="D6937" s="112">
        <f t="shared" si="111"/>
        <v>-0.77868410987363423</v>
      </c>
      <c r="E6937" s="112">
        <v>-1.9631862162955246E-2</v>
      </c>
    </row>
    <row r="6938" spans="2:5" x14ac:dyDescent="0.35">
      <c r="B6938" s="45" t="s">
        <v>5721</v>
      </c>
      <c r="C6938" s="146">
        <v>721.12982177734375</v>
      </c>
      <c r="D6938" s="112">
        <f t="shared" si="111"/>
        <v>0.10394631910940476</v>
      </c>
      <c r="E6938" s="112">
        <v>-1.9632181313834939E-2</v>
      </c>
    </row>
    <row r="6939" spans="2:5" x14ac:dyDescent="0.35">
      <c r="B6939" s="45" t="s">
        <v>5513</v>
      </c>
      <c r="C6939" s="146">
        <v>653.22906494140625</v>
      </c>
      <c r="D6939" s="112">
        <f t="shared" si="111"/>
        <v>17.04907165480207</v>
      </c>
      <c r="E6939" s="112">
        <v>-1.9660279126243605E-2</v>
      </c>
    </row>
    <row r="6940" spans="2:5" x14ac:dyDescent="0.35">
      <c r="B6940" s="45" t="s">
        <v>482</v>
      </c>
      <c r="C6940" s="146">
        <v>36.191837310791023</v>
      </c>
      <c r="D6940" s="112">
        <f t="shared" si="111"/>
        <v>-0.84622393968531595</v>
      </c>
      <c r="E6940" s="112">
        <v>-1.9665134222820145E-2</v>
      </c>
    </row>
    <row r="6941" spans="2:5" x14ac:dyDescent="0.35">
      <c r="B6941" s="45" t="s">
        <v>4373</v>
      </c>
      <c r="C6941" s="146">
        <v>235.35417175292969</v>
      </c>
      <c r="D6941" s="112">
        <f t="shared" si="111"/>
        <v>0.24050637899848576</v>
      </c>
      <c r="E6941" s="112">
        <v>-1.9686079302601949E-2</v>
      </c>
    </row>
    <row r="6942" spans="2:5" x14ac:dyDescent="0.35">
      <c r="B6942" s="45" t="s">
        <v>4160</v>
      </c>
      <c r="C6942" s="146">
        <v>189.7242736816406</v>
      </c>
      <c r="D6942" s="112">
        <f t="shared" si="111"/>
        <v>-0.75286274274718035</v>
      </c>
      <c r="E6942" s="112">
        <v>-1.9688046256694777E-2</v>
      </c>
    </row>
    <row r="6943" spans="2:5" x14ac:dyDescent="0.35">
      <c r="B6943" s="45" t="s">
        <v>5676</v>
      </c>
      <c r="C6943" s="146">
        <v>767.6878662109375</v>
      </c>
      <c r="D6943" s="112">
        <f t="shared" si="111"/>
        <v>7.7075153284378448</v>
      </c>
      <c r="E6943" s="112">
        <v>-1.9713215137436031E-2</v>
      </c>
    </row>
    <row r="6944" spans="2:5" x14ac:dyDescent="0.35">
      <c r="B6944" s="45" t="s">
        <v>1059</v>
      </c>
      <c r="C6944" s="146">
        <v>88.163825988769531</v>
      </c>
      <c r="D6944" s="112">
        <f t="shared" si="111"/>
        <v>-0.95220871432997334</v>
      </c>
      <c r="E6944" s="112">
        <v>-1.974346985330519E-2</v>
      </c>
    </row>
    <row r="6945" spans="2:5" x14ac:dyDescent="0.35">
      <c r="B6945" s="45" t="s">
        <v>6561</v>
      </c>
      <c r="C6945" s="146">
        <v>1844.767822265625</v>
      </c>
      <c r="D6945" s="112">
        <f t="shared" si="111"/>
        <v>-0.14678224068535928</v>
      </c>
      <c r="E6945" s="112">
        <v>-1.9758380255708131E-2</v>
      </c>
    </row>
    <row r="6946" spans="2:5" x14ac:dyDescent="0.35">
      <c r="B6946" s="45" t="s">
        <v>6740</v>
      </c>
      <c r="C6946" s="146">
        <v>2162.130126953125</v>
      </c>
      <c r="D6946" s="112">
        <f t="shared" si="111"/>
        <v>16.368122686684131</v>
      </c>
      <c r="E6946" s="112">
        <v>-1.9762075428008768E-2</v>
      </c>
    </row>
    <row r="6947" spans="2:5" x14ac:dyDescent="0.35">
      <c r="B6947" s="45" t="s">
        <v>2065</v>
      </c>
      <c r="C6947" s="146">
        <v>124.48841857910161</v>
      </c>
      <c r="D6947" s="112">
        <f t="shared" si="111"/>
        <v>-0.37515773327292024</v>
      </c>
      <c r="E6947" s="112">
        <v>-1.9780000346024416E-2</v>
      </c>
    </row>
    <row r="6948" spans="2:5" x14ac:dyDescent="0.35">
      <c r="B6948" s="45" t="s">
        <v>4005</v>
      </c>
      <c r="C6948" s="146">
        <v>199.23175048828119</v>
      </c>
      <c r="D6948" s="112">
        <f t="shared" si="111"/>
        <v>0.69933517329198414</v>
      </c>
      <c r="E6948" s="112">
        <v>-1.9783746393402451E-2</v>
      </c>
    </row>
    <row r="6949" spans="2:5" x14ac:dyDescent="0.35">
      <c r="B6949" s="45" t="s">
        <v>2083</v>
      </c>
      <c r="C6949" s="146">
        <v>117.2409973144531</v>
      </c>
      <c r="D6949" s="112">
        <f t="shared" si="111"/>
        <v>0.61548280369465536</v>
      </c>
      <c r="E6949" s="112">
        <v>-1.9788057000361747E-2</v>
      </c>
    </row>
    <row r="6950" spans="2:5" x14ac:dyDescent="0.35">
      <c r="B6950" s="45" t="s">
        <v>2672</v>
      </c>
      <c r="C6950" s="146">
        <v>72.573348999023438</v>
      </c>
      <c r="D6950" s="112">
        <f t="shared" si="111"/>
        <v>-0.90314620027945702</v>
      </c>
      <c r="E6950" s="112">
        <v>-1.980608463479424E-2</v>
      </c>
    </row>
    <row r="6951" spans="2:5" x14ac:dyDescent="0.35">
      <c r="B6951" s="45" t="s">
        <v>5401</v>
      </c>
      <c r="C6951" s="146">
        <v>749.3082275390625</v>
      </c>
      <c r="D6951" s="112">
        <f t="shared" si="111"/>
        <v>4.9047137390054676</v>
      </c>
      <c r="E6951" s="112">
        <v>-1.9808988093912152E-2</v>
      </c>
    </row>
    <row r="6952" spans="2:5" x14ac:dyDescent="0.35">
      <c r="B6952" s="45" t="s">
        <v>2528</v>
      </c>
      <c r="C6952" s="146">
        <v>126.90000915527339</v>
      </c>
      <c r="D6952" s="112">
        <f t="shared" si="111"/>
        <v>-0.93142917709264006</v>
      </c>
      <c r="E6952" s="112">
        <v>-1.9816018360684817E-2</v>
      </c>
    </row>
    <row r="6953" spans="2:5" x14ac:dyDescent="0.35">
      <c r="B6953" s="45" t="s">
        <v>6565</v>
      </c>
      <c r="C6953" s="146">
        <v>1850.641479492188</v>
      </c>
      <c r="D6953" s="112">
        <f t="shared" si="111"/>
        <v>4.6745243307111606</v>
      </c>
      <c r="E6953" s="112">
        <v>-1.9837670335268575E-2</v>
      </c>
    </row>
    <row r="6954" spans="2:5" x14ac:dyDescent="0.35">
      <c r="B6954" s="45" t="s">
        <v>4616</v>
      </c>
      <c r="C6954" s="146">
        <v>326.13156127929688</v>
      </c>
      <c r="D6954" s="112">
        <f t="shared" si="111"/>
        <v>-0.85240318369003842</v>
      </c>
      <c r="E6954" s="112">
        <v>-1.9859740439837448E-2</v>
      </c>
    </row>
    <row r="6955" spans="2:5" x14ac:dyDescent="0.35">
      <c r="B6955" s="45" t="s">
        <v>7753</v>
      </c>
      <c r="C6955" s="146">
        <v>2209.611083984375</v>
      </c>
      <c r="D6955" s="112">
        <f t="shared" si="111"/>
        <v>18.144931204527438</v>
      </c>
      <c r="E6955" s="112">
        <v>-1.9860603669563617E-2</v>
      </c>
    </row>
    <row r="6956" spans="2:5" x14ac:dyDescent="0.35">
      <c r="B6956" s="45" t="s">
        <v>2979</v>
      </c>
      <c r="C6956" s="146">
        <v>115.41493988037109</v>
      </c>
      <c r="D6956" s="112">
        <f t="shared" si="111"/>
        <v>-0.32976402371610092</v>
      </c>
      <c r="E6956" s="112">
        <v>-1.9865905011589753E-2</v>
      </c>
    </row>
    <row r="6957" spans="2:5" x14ac:dyDescent="0.35">
      <c r="B6957" s="45" t="s">
        <v>3600</v>
      </c>
      <c r="C6957" s="146">
        <v>172.20045471191409</v>
      </c>
      <c r="D6957" s="112">
        <f t="shared" si="111"/>
        <v>0.16860531099838399</v>
      </c>
      <c r="E6957" s="112">
        <v>-1.9926906134487842E-2</v>
      </c>
    </row>
    <row r="6958" spans="2:5" x14ac:dyDescent="0.35">
      <c r="B6958" s="45" t="s">
        <v>3553</v>
      </c>
      <c r="C6958" s="146">
        <v>147.35552978515619</v>
      </c>
      <c r="D6958" s="112">
        <f t="shared" si="111"/>
        <v>0.2191456177106571</v>
      </c>
      <c r="E6958" s="112">
        <v>-1.9929632896763593E-2</v>
      </c>
    </row>
    <row r="6959" spans="2:5" x14ac:dyDescent="0.35">
      <c r="B6959" s="45" t="s">
        <v>1772</v>
      </c>
      <c r="C6959" s="146">
        <v>120.8678665161133</v>
      </c>
      <c r="D6959" s="112">
        <f t="shared" si="111"/>
        <v>-0.47841844407804623</v>
      </c>
      <c r="E6959" s="112">
        <v>-1.9950460535147242E-2</v>
      </c>
    </row>
    <row r="6960" spans="2:5" x14ac:dyDescent="0.35">
      <c r="B6960" s="45" t="s">
        <v>4362</v>
      </c>
      <c r="C6960" s="146">
        <v>231.7333984375</v>
      </c>
      <c r="D6960" s="112">
        <f t="shared" si="111"/>
        <v>-0.21299938167079904</v>
      </c>
      <c r="E6960" s="112">
        <v>-1.9987141706384486E-2</v>
      </c>
    </row>
    <row r="6961" spans="2:5" x14ac:dyDescent="0.35">
      <c r="B6961" s="45" t="s">
        <v>4474</v>
      </c>
      <c r="C6961" s="146">
        <v>294.45135498046881</v>
      </c>
      <c r="D6961" s="112">
        <f t="shared" si="111"/>
        <v>2.4898216059300249</v>
      </c>
      <c r="E6961" s="112">
        <v>-1.9997229180869297E-2</v>
      </c>
    </row>
    <row r="6962" spans="2:5" x14ac:dyDescent="0.35">
      <c r="B6962" s="45" t="s">
        <v>2853</v>
      </c>
      <c r="C6962" s="146">
        <v>84.37432861328125</v>
      </c>
      <c r="D6962" s="112">
        <f t="shared" si="111"/>
        <v>-0.96094723042922003</v>
      </c>
      <c r="E6962" s="112">
        <v>-2.0007106848183721E-2</v>
      </c>
    </row>
    <row r="6963" spans="2:5" x14ac:dyDescent="0.35">
      <c r="B6963" s="45" t="s">
        <v>6803</v>
      </c>
      <c r="C6963" s="146">
        <v>2160.52099609375</v>
      </c>
      <c r="D6963" s="112">
        <f t="shared" si="111"/>
        <v>-8.2108030062905454E-3</v>
      </c>
      <c r="E6963" s="112">
        <v>-2.0042115129155869E-2</v>
      </c>
    </row>
    <row r="6964" spans="2:5" x14ac:dyDescent="0.35">
      <c r="B6964" s="45" t="s">
        <v>6734</v>
      </c>
      <c r="C6964" s="146">
        <v>2178.407470703125</v>
      </c>
      <c r="D6964" s="112">
        <f t="shared" si="111"/>
        <v>7.4862628861046261</v>
      </c>
      <c r="E6964" s="112">
        <v>-2.0042935654835732E-2</v>
      </c>
    </row>
    <row r="6965" spans="2:5" x14ac:dyDescent="0.35">
      <c r="B6965" s="45" t="s">
        <v>4391</v>
      </c>
      <c r="C6965" s="146">
        <v>256.69808959960938</v>
      </c>
      <c r="D6965" s="112">
        <f t="shared" si="111"/>
        <v>0.7063904924756581</v>
      </c>
      <c r="E6965" s="112">
        <v>-2.0078442812202894E-2</v>
      </c>
    </row>
    <row r="6966" spans="2:5" x14ac:dyDescent="0.35">
      <c r="B6966" s="45" t="s">
        <v>3732</v>
      </c>
      <c r="C6966" s="146">
        <v>150.4333801269531</v>
      </c>
      <c r="D6966" s="112">
        <f t="shared" si="111"/>
        <v>-2.6096572184250114E-2</v>
      </c>
      <c r="E6966" s="112">
        <v>-2.0080454610694617E-2</v>
      </c>
    </row>
    <row r="6967" spans="2:5" x14ac:dyDescent="0.35">
      <c r="B6967" s="45" t="s">
        <v>3266</v>
      </c>
      <c r="C6967" s="146">
        <v>154.46437072753909</v>
      </c>
      <c r="D6967" s="112">
        <f t="shared" si="111"/>
        <v>9.7046774179230296E-3</v>
      </c>
      <c r="E6967" s="112">
        <v>-2.0093880698409512E-2</v>
      </c>
    </row>
    <row r="6968" spans="2:5" x14ac:dyDescent="0.35">
      <c r="B6968" s="45" t="s">
        <v>3659</v>
      </c>
      <c r="C6968" s="146">
        <v>152.97975158691409</v>
      </c>
      <c r="D6968" s="112">
        <f t="shared" si="111"/>
        <v>-0.90129347468657262</v>
      </c>
      <c r="E6968" s="112">
        <v>-2.0137278971668317E-2</v>
      </c>
    </row>
    <row r="6969" spans="2:5" x14ac:dyDescent="0.35">
      <c r="B6969" s="45" t="s">
        <v>6276</v>
      </c>
      <c r="C6969" s="146">
        <v>1549.844360351562</v>
      </c>
      <c r="D6969" s="112">
        <f t="shared" si="111"/>
        <v>5.0619852684541788</v>
      </c>
      <c r="E6969" s="112">
        <v>-2.0172084432518132E-2</v>
      </c>
    </row>
    <row r="6970" spans="2:5" x14ac:dyDescent="0.35">
      <c r="B6970" s="45" t="s">
        <v>4447</v>
      </c>
      <c r="C6970" s="146">
        <v>255.6661376953125</v>
      </c>
      <c r="D6970" s="112">
        <f t="shared" si="111"/>
        <v>-0.89597044718437047</v>
      </c>
      <c r="E6970" s="112">
        <v>-2.0221566411799001E-2</v>
      </c>
    </row>
    <row r="6971" spans="2:5" x14ac:dyDescent="0.35">
      <c r="B6971" s="45" t="s">
        <v>7166</v>
      </c>
      <c r="C6971" s="146">
        <v>2457.6298828125</v>
      </c>
      <c r="D6971" s="112">
        <f t="shared" si="111"/>
        <v>19.169888010903993</v>
      </c>
      <c r="E6971" s="112">
        <v>-2.0221597508247105E-2</v>
      </c>
    </row>
    <row r="6972" spans="2:5" x14ac:dyDescent="0.35">
      <c r="B6972" s="45" t="s">
        <v>1776</v>
      </c>
      <c r="C6972" s="146">
        <v>121.8464813232422</v>
      </c>
      <c r="D6972" s="112">
        <f t="shared" si="111"/>
        <v>-0.14512087661035269</v>
      </c>
      <c r="E6972" s="112">
        <v>-2.0233697398254352E-2</v>
      </c>
    </row>
    <row r="6973" spans="2:5" x14ac:dyDescent="0.35">
      <c r="B6973" s="45" t="s">
        <v>1622</v>
      </c>
      <c r="C6973" s="146">
        <v>142.53065490722659</v>
      </c>
      <c r="D6973" s="112">
        <f t="shared" si="111"/>
        <v>-0.94182679052054763</v>
      </c>
      <c r="E6973" s="112">
        <v>-2.0244191906875028E-2</v>
      </c>
    </row>
    <row r="6974" spans="2:5" x14ac:dyDescent="0.35">
      <c r="B6974" s="45" t="s">
        <v>7142</v>
      </c>
      <c r="C6974" s="146">
        <v>2450.108154296875</v>
      </c>
      <c r="D6974" s="112">
        <f t="shared" si="111"/>
        <v>17.063445926023594</v>
      </c>
      <c r="E6974" s="112">
        <v>-2.0245593608681191E-2</v>
      </c>
    </row>
    <row r="6975" spans="2:5" x14ac:dyDescent="0.35">
      <c r="B6975" s="45" t="s">
        <v>3412</v>
      </c>
      <c r="C6975" s="146">
        <v>135.63902282714841</v>
      </c>
      <c r="D6975" s="112">
        <f t="shared" si="111"/>
        <v>-0.30833199825052932</v>
      </c>
      <c r="E6975" s="112">
        <v>-2.0251773865331835E-2</v>
      </c>
    </row>
    <row r="6976" spans="2:5" x14ac:dyDescent="0.35">
      <c r="B6976" s="45" t="s">
        <v>4009</v>
      </c>
      <c r="C6976" s="146">
        <v>196.10423278808591</v>
      </c>
      <c r="D6976" s="112">
        <f t="shared" si="111"/>
        <v>-0.50194812386797039</v>
      </c>
      <c r="E6976" s="112">
        <v>-2.027511666733892E-2</v>
      </c>
    </row>
    <row r="6977" spans="2:5" x14ac:dyDescent="0.35">
      <c r="B6977" s="45" t="s">
        <v>4771</v>
      </c>
      <c r="C6977" s="146">
        <v>393.74258422851563</v>
      </c>
      <c r="D6977" s="112">
        <f t="shared" si="111"/>
        <v>4.8140360261263435</v>
      </c>
      <c r="E6977" s="112">
        <v>-2.0277547695394617E-2</v>
      </c>
    </row>
    <row r="6978" spans="2:5" x14ac:dyDescent="0.35">
      <c r="B6978" s="45" t="s">
        <v>2685</v>
      </c>
      <c r="C6978" s="146">
        <v>67.722763061523438</v>
      </c>
      <c r="D6978" s="112">
        <f t="shared" si="111"/>
        <v>-0.96792495790758648</v>
      </c>
      <c r="E6978" s="112">
        <v>-2.030444807459875E-2</v>
      </c>
    </row>
    <row r="6979" spans="2:5" x14ac:dyDescent="0.35">
      <c r="B6979" s="45" t="s">
        <v>6551</v>
      </c>
      <c r="C6979" s="146">
        <v>2111.385009765625</v>
      </c>
      <c r="D6979" s="112">
        <f t="shared" si="111"/>
        <v>2.1137447532582185</v>
      </c>
      <c r="E6979" s="112">
        <v>-2.031433604691852E-2</v>
      </c>
    </row>
    <row r="6980" spans="2:5" x14ac:dyDescent="0.35">
      <c r="B6980" s="45" t="s">
        <v>5355</v>
      </c>
      <c r="C6980" s="146">
        <v>678.08544921875</v>
      </c>
      <c r="D6980" s="112">
        <f t="shared" si="111"/>
        <v>0.93524518109273769</v>
      </c>
      <c r="E6980" s="112">
        <v>-2.0323321684238484E-2</v>
      </c>
    </row>
    <row r="6981" spans="2:5" x14ac:dyDescent="0.35">
      <c r="B6981" s="45" t="s">
        <v>4633</v>
      </c>
      <c r="C6981" s="146">
        <v>350.38735961914063</v>
      </c>
      <c r="D6981" s="112">
        <f t="shared" si="111"/>
        <v>1.4848395263187226</v>
      </c>
      <c r="E6981" s="112">
        <v>-2.0323761372003216E-2</v>
      </c>
    </row>
    <row r="6982" spans="2:5" x14ac:dyDescent="0.35">
      <c r="B6982" s="45" t="s">
        <v>3555</v>
      </c>
      <c r="C6982" s="146">
        <v>141.01005554199219</v>
      </c>
      <c r="D6982" s="112">
        <f t="shared" si="111"/>
        <v>-1.3037695746728712E-2</v>
      </c>
      <c r="E6982" s="112">
        <v>-2.0328540440076415E-2</v>
      </c>
    </row>
    <row r="6983" spans="2:5" x14ac:dyDescent="0.35">
      <c r="B6983" s="45" t="s">
        <v>3281</v>
      </c>
      <c r="C6983" s="146">
        <v>142.87278747558591</v>
      </c>
      <c r="D6983" s="112">
        <f t="shared" si="111"/>
        <v>2.3127662421828354</v>
      </c>
      <c r="E6983" s="112">
        <v>-2.0332935536637755E-2</v>
      </c>
    </row>
    <row r="6984" spans="2:5" x14ac:dyDescent="0.35">
      <c r="B6984" s="45" t="s">
        <v>632</v>
      </c>
      <c r="C6984" s="146">
        <v>43.127941131591797</v>
      </c>
      <c r="D6984" s="112">
        <f t="shared" si="111"/>
        <v>-0.6272286444509525</v>
      </c>
      <c r="E6984" s="112">
        <v>-2.0352984593458044E-2</v>
      </c>
    </row>
    <row r="6985" spans="2:5" x14ac:dyDescent="0.35">
      <c r="B6985" s="45" t="s">
        <v>1760</v>
      </c>
      <c r="C6985" s="146">
        <v>115.695426940918</v>
      </c>
      <c r="D6985" s="112">
        <f t="shared" ref="D6985:D7048" si="112">(C6985-C6986)/C6986</f>
        <v>-0.24678297456042531</v>
      </c>
      <c r="E6985" s="112">
        <v>-2.0359647768448525E-2</v>
      </c>
    </row>
    <row r="6986" spans="2:5" x14ac:dyDescent="0.35">
      <c r="B6986" s="45" t="s">
        <v>3474</v>
      </c>
      <c r="C6986" s="146">
        <v>153.6017150878906</v>
      </c>
      <c r="D6986" s="112">
        <f t="shared" si="112"/>
        <v>0.29968469246912471</v>
      </c>
      <c r="E6986" s="112">
        <v>-2.036750079045474E-2</v>
      </c>
    </row>
    <row r="6987" spans="2:5" x14ac:dyDescent="0.35">
      <c r="B6987" s="45" t="s">
        <v>1789</v>
      </c>
      <c r="C6987" s="146">
        <v>118.1838302612305</v>
      </c>
      <c r="D6987" s="112">
        <f t="shared" si="112"/>
        <v>-0.95177583491305806</v>
      </c>
      <c r="E6987" s="112">
        <v>-2.0394061019343216E-2</v>
      </c>
    </row>
    <row r="6988" spans="2:5" x14ac:dyDescent="0.35">
      <c r="B6988" s="45" t="s">
        <v>7575</v>
      </c>
      <c r="C6988" s="146">
        <v>2450.718017578125</v>
      </c>
      <c r="D6988" s="112">
        <f t="shared" si="112"/>
        <v>16.108946885864512</v>
      </c>
      <c r="E6988" s="112">
        <v>-2.0420596485020249E-2</v>
      </c>
    </row>
    <row r="6989" spans="2:5" x14ac:dyDescent="0.35">
      <c r="B6989" s="45" t="s">
        <v>1551</v>
      </c>
      <c r="C6989" s="146">
        <v>143.24189758300781</v>
      </c>
      <c r="D6989" s="112">
        <f t="shared" si="112"/>
        <v>-3.8736139114193713E-2</v>
      </c>
      <c r="E6989" s="112">
        <v>-2.0425342488481265E-2</v>
      </c>
    </row>
    <row r="6990" spans="2:5" x14ac:dyDescent="0.35">
      <c r="B6990" s="45" t="s">
        <v>3649</v>
      </c>
      <c r="C6990" s="146">
        <v>149.0141296386719</v>
      </c>
      <c r="D6990" s="112">
        <f t="shared" si="112"/>
        <v>-0.6754486405871003</v>
      </c>
      <c r="E6990" s="112">
        <v>-2.0432142553358623E-2</v>
      </c>
    </row>
    <row r="6991" spans="2:5" x14ac:dyDescent="0.35">
      <c r="B6991" s="45" t="s">
        <v>4840</v>
      </c>
      <c r="C6991" s="146">
        <v>459.13882446289063</v>
      </c>
      <c r="D6991" s="112">
        <f t="shared" si="112"/>
        <v>0.50909919430779516</v>
      </c>
      <c r="E6991" s="112">
        <v>-2.0469340749566765E-2</v>
      </c>
    </row>
    <row r="6992" spans="2:5" x14ac:dyDescent="0.35">
      <c r="B6992" s="45" t="s">
        <v>4480</v>
      </c>
      <c r="C6992" s="146">
        <v>304.2469482421875</v>
      </c>
      <c r="D6992" s="112">
        <f t="shared" si="112"/>
        <v>-0.5624679571661535</v>
      </c>
      <c r="E6992" s="112">
        <v>-2.0522955544534455E-2</v>
      </c>
    </row>
    <row r="6993" spans="2:5" x14ac:dyDescent="0.35">
      <c r="B6993" s="45" t="s">
        <v>5707</v>
      </c>
      <c r="C6993" s="146">
        <v>695.37066650390625</v>
      </c>
      <c r="D6993" s="112">
        <f t="shared" si="112"/>
        <v>4.6743034499812675</v>
      </c>
      <c r="E6993" s="112">
        <v>-2.0524030832342218E-2</v>
      </c>
    </row>
    <row r="6994" spans="2:5" x14ac:dyDescent="0.35">
      <c r="B6994" s="45" t="s">
        <v>1958</v>
      </c>
      <c r="C6994" s="146">
        <v>122.5473175048828</v>
      </c>
      <c r="D6994" s="112">
        <f t="shared" si="112"/>
        <v>-0.22553820259921795</v>
      </c>
      <c r="E6994" s="112">
        <v>-2.0534209209825599E-2</v>
      </c>
    </row>
    <row r="6995" spans="2:5" x14ac:dyDescent="0.35">
      <c r="B6995" s="45" t="s">
        <v>3125</v>
      </c>
      <c r="C6995" s="146">
        <v>158.23545837402341</v>
      </c>
      <c r="D6995" s="112">
        <f t="shared" si="112"/>
        <v>-0.85349317153212567</v>
      </c>
      <c r="E6995" s="112">
        <v>-2.0572279566831924E-2</v>
      </c>
    </row>
    <row r="6996" spans="2:5" x14ac:dyDescent="0.35">
      <c r="B6996" s="45" t="s">
        <v>5946</v>
      </c>
      <c r="C6996" s="146">
        <v>1080.05517578125</v>
      </c>
      <c r="D6996" s="112">
        <f t="shared" si="112"/>
        <v>5.8356714439030686</v>
      </c>
      <c r="E6996" s="112">
        <v>-2.0592784201276887E-2</v>
      </c>
    </row>
    <row r="6997" spans="2:5" x14ac:dyDescent="0.35">
      <c r="B6997" s="45" t="s">
        <v>3159</v>
      </c>
      <c r="C6997" s="146">
        <v>158.00279235839841</v>
      </c>
      <c r="D6997" s="112">
        <f t="shared" si="112"/>
        <v>0.24455190765562179</v>
      </c>
      <c r="E6997" s="112">
        <v>-2.0601763771120819E-2</v>
      </c>
    </row>
    <row r="6998" spans="2:5" x14ac:dyDescent="0.35">
      <c r="B6998" s="45" t="s">
        <v>1443</v>
      </c>
      <c r="C6998" s="146">
        <v>126.95556640625</v>
      </c>
      <c r="D6998" s="112">
        <f t="shared" si="112"/>
        <v>-0.94232809249952454</v>
      </c>
      <c r="E6998" s="112">
        <v>-2.0669133779673627E-2</v>
      </c>
    </row>
    <row r="6999" spans="2:5" x14ac:dyDescent="0.35">
      <c r="B6999" s="45" t="s">
        <v>6549</v>
      </c>
      <c r="C6999" s="146">
        <v>2201.341552734375</v>
      </c>
      <c r="D6999" s="112">
        <f t="shared" si="112"/>
        <v>15.805553177235552</v>
      </c>
      <c r="E6999" s="112">
        <v>-2.068289504052568E-2</v>
      </c>
    </row>
    <row r="7000" spans="2:5" x14ac:dyDescent="0.35">
      <c r="B7000" s="45" t="s">
        <v>3385</v>
      </c>
      <c r="C7000" s="146">
        <v>130.98893737792969</v>
      </c>
      <c r="D7000" s="112">
        <f t="shared" si="112"/>
        <v>0.29610168078950255</v>
      </c>
      <c r="E7000" s="112">
        <v>-2.0705352981076439E-2</v>
      </c>
    </row>
    <row r="7001" spans="2:5" x14ac:dyDescent="0.35">
      <c r="B7001" s="45" t="s">
        <v>2193</v>
      </c>
      <c r="C7001" s="146">
        <v>101.06378173828119</v>
      </c>
      <c r="D7001" s="112">
        <f t="shared" si="112"/>
        <v>-0.92662500521787305</v>
      </c>
      <c r="E7001" s="112">
        <v>-2.071467414848556E-2</v>
      </c>
    </row>
    <row r="7002" spans="2:5" x14ac:dyDescent="0.35">
      <c r="B7002" s="45" t="s">
        <v>6189</v>
      </c>
      <c r="C7002" s="146">
        <v>1377.359985351562</v>
      </c>
      <c r="D7002" s="112">
        <f t="shared" si="112"/>
        <v>18.447720765480405</v>
      </c>
      <c r="E7002" s="112">
        <v>-2.0726774082962269E-2</v>
      </c>
    </row>
    <row r="7003" spans="2:5" x14ac:dyDescent="0.35">
      <c r="B7003" s="45" t="s">
        <v>838</v>
      </c>
      <c r="C7003" s="146">
        <v>70.823722839355469</v>
      </c>
      <c r="D7003" s="112">
        <f t="shared" si="112"/>
        <v>-0.91068104387426951</v>
      </c>
      <c r="E7003" s="112">
        <v>-2.0747933661550783E-2</v>
      </c>
    </row>
    <row r="7004" spans="2:5" x14ac:dyDescent="0.35">
      <c r="B7004" s="45" t="s">
        <v>5629</v>
      </c>
      <c r="C7004" s="146">
        <v>792.93048095703125</v>
      </c>
      <c r="D7004" s="112">
        <f t="shared" si="112"/>
        <v>10.580647476082339</v>
      </c>
      <c r="E7004" s="112">
        <v>-2.0764827720687724E-2</v>
      </c>
    </row>
    <row r="7005" spans="2:5" x14ac:dyDescent="0.35">
      <c r="B7005" s="45" t="s">
        <v>940</v>
      </c>
      <c r="C7005" s="146">
        <v>68.470306396484375</v>
      </c>
      <c r="D7005" s="112">
        <f t="shared" si="112"/>
        <v>-0.97124204977360074</v>
      </c>
      <c r="E7005" s="112">
        <v>-2.0765633582378946E-2</v>
      </c>
    </row>
    <row r="7006" spans="2:5" x14ac:dyDescent="0.35">
      <c r="B7006" s="45" t="s">
        <v>7424</v>
      </c>
      <c r="C7006" s="146">
        <v>2380.91748046875</v>
      </c>
      <c r="D7006" s="112">
        <f t="shared" si="112"/>
        <v>12.020748641396407</v>
      </c>
      <c r="E7006" s="112">
        <v>-2.0780298162712582E-2</v>
      </c>
    </row>
    <row r="7007" spans="2:5" x14ac:dyDescent="0.35">
      <c r="B7007" s="45" t="s">
        <v>3770</v>
      </c>
      <c r="C7007" s="146">
        <v>182.85565185546881</v>
      </c>
      <c r="D7007" s="112">
        <f t="shared" si="112"/>
        <v>0.18398168486298067</v>
      </c>
      <c r="E7007" s="112">
        <v>-2.0780781605273017E-2</v>
      </c>
    </row>
    <row r="7008" spans="2:5" x14ac:dyDescent="0.35">
      <c r="B7008" s="45" t="s">
        <v>3537</v>
      </c>
      <c r="C7008" s="146">
        <v>154.4412841796875</v>
      </c>
      <c r="D7008" s="112">
        <f t="shared" si="112"/>
        <v>0.32001519362910885</v>
      </c>
      <c r="E7008" s="112">
        <v>-2.0786887098352989E-2</v>
      </c>
    </row>
    <row r="7009" spans="2:5" x14ac:dyDescent="0.35">
      <c r="B7009" s="45" t="s">
        <v>1837</v>
      </c>
      <c r="C7009" s="146">
        <v>116.999626159668</v>
      </c>
      <c r="D7009" s="112">
        <f t="shared" si="112"/>
        <v>-4.1631844517052458E-2</v>
      </c>
      <c r="E7009" s="112">
        <v>-2.0789093791999589E-2</v>
      </c>
    </row>
    <row r="7010" spans="2:5" x14ac:dyDescent="0.35">
      <c r="B7010" s="45" t="s">
        <v>3327</v>
      </c>
      <c r="C7010" s="146">
        <v>122.08213043212891</v>
      </c>
      <c r="D7010" s="112">
        <f t="shared" si="112"/>
        <v>-0.94208319704898447</v>
      </c>
      <c r="E7010" s="112">
        <v>-2.0811074240057504E-2</v>
      </c>
    </row>
    <row r="7011" spans="2:5" x14ac:dyDescent="0.35">
      <c r="B7011" s="45" t="s">
        <v>6991</v>
      </c>
      <c r="C7011" s="146">
        <v>2107.887939453125</v>
      </c>
      <c r="D7011" s="112">
        <f t="shared" si="112"/>
        <v>2.0917926346413518</v>
      </c>
      <c r="E7011" s="112">
        <v>-2.0823428809914807E-2</v>
      </c>
    </row>
    <row r="7012" spans="2:5" x14ac:dyDescent="0.35">
      <c r="B7012" s="45" t="s">
        <v>5454</v>
      </c>
      <c r="C7012" s="146">
        <v>681.76885986328125</v>
      </c>
      <c r="D7012" s="112">
        <f t="shared" si="112"/>
        <v>2.8590232440998431</v>
      </c>
      <c r="E7012" s="112">
        <v>-2.0831039568236853E-2</v>
      </c>
    </row>
    <row r="7013" spans="2:5" x14ac:dyDescent="0.35">
      <c r="B7013" s="45" t="s">
        <v>4036</v>
      </c>
      <c r="C7013" s="146">
        <v>176.66876220703119</v>
      </c>
      <c r="D7013" s="112">
        <f t="shared" si="112"/>
        <v>-0.50048113279506756</v>
      </c>
      <c r="E7013" s="112">
        <v>-2.0842117975267992E-2</v>
      </c>
    </row>
    <row r="7014" spans="2:5" x14ac:dyDescent="0.35">
      <c r="B7014" s="45" t="s">
        <v>4804</v>
      </c>
      <c r="C7014" s="146">
        <v>353.6778564453125</v>
      </c>
      <c r="D7014" s="112">
        <f t="shared" si="112"/>
        <v>-0.81961568994704825</v>
      </c>
      <c r="E7014" s="112">
        <v>-2.0893540177204229E-2</v>
      </c>
    </row>
    <row r="7015" spans="2:5" x14ac:dyDescent="0.35">
      <c r="B7015" s="45" t="s">
        <v>6700</v>
      </c>
      <c r="C7015" s="146">
        <v>1960.690795898438</v>
      </c>
      <c r="D7015" s="112">
        <f t="shared" si="112"/>
        <v>12.598252678969132</v>
      </c>
      <c r="E7015" s="112">
        <v>-2.0894499568051655E-2</v>
      </c>
    </row>
    <row r="7016" spans="2:5" x14ac:dyDescent="0.35">
      <c r="B7016" s="45" t="s">
        <v>3358</v>
      </c>
      <c r="C7016" s="146">
        <v>144.18696594238281</v>
      </c>
      <c r="D7016" s="112">
        <f t="shared" si="112"/>
        <v>0.27961054730037221</v>
      </c>
      <c r="E7016" s="112">
        <v>-2.0896048505109309E-2</v>
      </c>
    </row>
    <row r="7017" spans="2:5" x14ac:dyDescent="0.35">
      <c r="B7017" s="45" t="s">
        <v>2964</v>
      </c>
      <c r="C7017" s="146">
        <v>112.6803512573242</v>
      </c>
      <c r="D7017" s="112">
        <f t="shared" si="112"/>
        <v>-0.94884801101398897</v>
      </c>
      <c r="E7017" s="112">
        <v>-2.0898626694820864E-2</v>
      </c>
    </row>
    <row r="7018" spans="2:5" x14ac:dyDescent="0.35">
      <c r="B7018" s="45" t="s">
        <v>6987</v>
      </c>
      <c r="C7018" s="146">
        <v>2202.853759765625</v>
      </c>
      <c r="D7018" s="112">
        <f t="shared" si="112"/>
        <v>2.2127294759513926E-2</v>
      </c>
      <c r="E7018" s="112">
        <v>-2.0917870134328942E-2</v>
      </c>
    </row>
    <row r="7019" spans="2:5" x14ac:dyDescent="0.35">
      <c r="B7019" s="45" t="s">
        <v>6550</v>
      </c>
      <c r="C7019" s="146">
        <v>2155.165771484375</v>
      </c>
      <c r="D7019" s="112">
        <f t="shared" si="112"/>
        <v>16.256775536106179</v>
      </c>
      <c r="E7019" s="112">
        <v>-2.0976200259629499E-2</v>
      </c>
    </row>
    <row r="7020" spans="2:5" x14ac:dyDescent="0.35">
      <c r="B7020" s="45" t="s">
        <v>1886</v>
      </c>
      <c r="C7020" s="146">
        <v>124.8880920410156</v>
      </c>
      <c r="D7020" s="112">
        <f t="shared" si="112"/>
        <v>-0.20175058315547967</v>
      </c>
      <c r="E7020" s="112">
        <v>-2.1033449309023285E-2</v>
      </c>
    </row>
    <row r="7021" spans="2:5" x14ac:dyDescent="0.35">
      <c r="B7021" s="45" t="s">
        <v>3229</v>
      </c>
      <c r="C7021" s="146">
        <v>156.45246887207031</v>
      </c>
      <c r="D7021" s="112">
        <f t="shared" si="112"/>
        <v>-0.93475899524692962</v>
      </c>
      <c r="E7021" s="112">
        <v>-2.1083810231768599E-2</v>
      </c>
    </row>
    <row r="7022" spans="2:5" x14ac:dyDescent="0.35">
      <c r="B7022" s="45" t="s">
        <v>7169</v>
      </c>
      <c r="C7022" s="146">
        <v>2398.069580078125</v>
      </c>
      <c r="D7022" s="112">
        <f t="shared" si="112"/>
        <v>17.882365040734804</v>
      </c>
      <c r="E7022" s="112">
        <v>-2.1089177469159181E-2</v>
      </c>
    </row>
    <row r="7023" spans="2:5" x14ac:dyDescent="0.35">
      <c r="B7023" s="45" t="s">
        <v>2064</v>
      </c>
      <c r="C7023" s="146">
        <v>127.00048828125</v>
      </c>
      <c r="D7023" s="112">
        <f t="shared" si="112"/>
        <v>2.7081326906350123E-2</v>
      </c>
      <c r="E7023" s="112">
        <v>-2.1122346887183261E-2</v>
      </c>
    </row>
    <row r="7024" spans="2:5" x14ac:dyDescent="0.35">
      <c r="B7024" s="45" t="s">
        <v>3009</v>
      </c>
      <c r="C7024" s="146">
        <v>123.65183258056641</v>
      </c>
      <c r="D7024" s="112">
        <f t="shared" si="112"/>
        <v>-0.92155928874170268</v>
      </c>
      <c r="E7024" s="112">
        <v>-2.1126365004852522E-2</v>
      </c>
    </row>
    <row r="7025" spans="2:5" x14ac:dyDescent="0.35">
      <c r="B7025" s="45" t="s">
        <v>6361</v>
      </c>
      <c r="C7025" s="146">
        <v>1576.373168945312</v>
      </c>
      <c r="D7025" s="112">
        <f t="shared" si="112"/>
        <v>10.564190377770609</v>
      </c>
      <c r="E7025" s="112">
        <v>-2.1128775169438899E-2</v>
      </c>
    </row>
    <row r="7026" spans="2:5" x14ac:dyDescent="0.35">
      <c r="B7026" s="45" t="s">
        <v>3434</v>
      </c>
      <c r="C7026" s="146">
        <v>136.31504821777341</v>
      </c>
      <c r="D7026" s="112">
        <f t="shared" si="112"/>
        <v>-0.19757195163017383</v>
      </c>
      <c r="E7026" s="112">
        <v>-2.1186576707058941E-2</v>
      </c>
    </row>
    <row r="7027" spans="2:5" x14ac:dyDescent="0.35">
      <c r="B7027" s="45" t="s">
        <v>3619</v>
      </c>
      <c r="C7027" s="146">
        <v>169.87821960449219</v>
      </c>
      <c r="D7027" s="112">
        <f t="shared" si="112"/>
        <v>2.7371145760586306</v>
      </c>
      <c r="E7027" s="112">
        <v>-2.1202443895018949E-2</v>
      </c>
    </row>
    <row r="7028" spans="2:5" x14ac:dyDescent="0.35">
      <c r="B7028" s="45" t="s">
        <v>574</v>
      </c>
      <c r="C7028" s="146">
        <v>45.457054138183587</v>
      </c>
      <c r="D7028" s="112">
        <f t="shared" si="112"/>
        <v>-0.71178597923207509</v>
      </c>
      <c r="E7028" s="112">
        <v>-2.1210685526596509E-2</v>
      </c>
    </row>
    <row r="7029" spans="2:5" x14ac:dyDescent="0.35">
      <c r="B7029" s="45" t="s">
        <v>3536</v>
      </c>
      <c r="C7029" s="146">
        <v>157.71978759765619</v>
      </c>
      <c r="D7029" s="112">
        <f t="shared" si="112"/>
        <v>-0.86411357183107951</v>
      </c>
      <c r="E7029" s="112">
        <v>-2.1220738864273225E-2</v>
      </c>
    </row>
    <row r="7030" spans="2:5" x14ac:dyDescent="0.35">
      <c r="B7030" s="45" t="s">
        <v>6030</v>
      </c>
      <c r="C7030" s="146">
        <v>1160.673583984375</v>
      </c>
      <c r="D7030" s="112">
        <f t="shared" si="112"/>
        <v>-0.44834220771542688</v>
      </c>
      <c r="E7030" s="112">
        <v>-2.124286280737743E-2</v>
      </c>
    </row>
    <row r="7031" spans="2:5" x14ac:dyDescent="0.35">
      <c r="B7031" s="45" t="s">
        <v>7002</v>
      </c>
      <c r="C7031" s="146">
        <v>2103.973876953125</v>
      </c>
      <c r="D7031" s="112">
        <f t="shared" si="112"/>
        <v>11.785834493741397</v>
      </c>
      <c r="E7031" s="112">
        <v>-2.1243343070688977E-2</v>
      </c>
    </row>
    <row r="7032" spans="2:5" x14ac:dyDescent="0.35">
      <c r="B7032" s="45" t="s">
        <v>3632</v>
      </c>
      <c r="C7032" s="146">
        <v>164.55506896972659</v>
      </c>
      <c r="D7032" s="112">
        <f t="shared" si="112"/>
        <v>-0.66255686616616827</v>
      </c>
      <c r="E7032" s="112">
        <v>-2.1249602256875381E-2</v>
      </c>
    </row>
    <row r="7033" spans="2:5" x14ac:dyDescent="0.35">
      <c r="B7033" s="45" t="s">
        <v>4967</v>
      </c>
      <c r="C7033" s="146">
        <v>487.65274047851563</v>
      </c>
      <c r="D7033" s="112">
        <f t="shared" si="112"/>
        <v>2.3793317263835344E-2</v>
      </c>
      <c r="E7033" s="112">
        <v>-2.1267821413558714E-2</v>
      </c>
    </row>
    <row r="7034" spans="2:5" x14ac:dyDescent="0.35">
      <c r="B7034" s="45" t="s">
        <v>4985</v>
      </c>
      <c r="C7034" s="146">
        <v>476.31951904296881</v>
      </c>
      <c r="D7034" s="112">
        <f t="shared" si="112"/>
        <v>-0.70007892317066067</v>
      </c>
      <c r="E7034" s="112">
        <v>-2.1269527218147136E-2</v>
      </c>
    </row>
    <row r="7035" spans="2:5" x14ac:dyDescent="0.35">
      <c r="B7035" s="45" t="s">
        <v>6350</v>
      </c>
      <c r="C7035" s="146">
        <v>1588.149536132812</v>
      </c>
      <c r="D7035" s="112">
        <f t="shared" si="112"/>
        <v>-4.0828406903789256E-2</v>
      </c>
      <c r="E7035" s="112">
        <v>-2.1273671453429212E-2</v>
      </c>
    </row>
    <row r="7036" spans="2:5" x14ac:dyDescent="0.35">
      <c r="B7036" s="45" t="s">
        <v>6399</v>
      </c>
      <c r="C7036" s="146">
        <v>1655.751220703125</v>
      </c>
      <c r="D7036" s="112">
        <f t="shared" si="112"/>
        <v>2.4283572361285275</v>
      </c>
      <c r="E7036" s="112">
        <v>-2.1281701935816626E-2</v>
      </c>
    </row>
    <row r="7037" spans="2:5" x14ac:dyDescent="0.35">
      <c r="B7037" s="45" t="s">
        <v>4921</v>
      </c>
      <c r="C7037" s="146">
        <v>482.95761108398438</v>
      </c>
      <c r="D7037" s="112">
        <f t="shared" si="112"/>
        <v>3.0932927639523533</v>
      </c>
      <c r="E7037" s="112">
        <v>-2.1281994607437564E-2</v>
      </c>
    </row>
    <row r="7038" spans="2:5" x14ac:dyDescent="0.35">
      <c r="B7038" s="45" t="s">
        <v>1821</v>
      </c>
      <c r="C7038" s="146">
        <v>117.9875564575195</v>
      </c>
      <c r="D7038" s="112">
        <f t="shared" si="112"/>
        <v>5.6051308767309495E-2</v>
      </c>
      <c r="E7038" s="112">
        <v>-2.1306281787651423E-2</v>
      </c>
    </row>
    <row r="7039" spans="2:5" x14ac:dyDescent="0.35">
      <c r="B7039" s="45" t="s">
        <v>1751</v>
      </c>
      <c r="C7039" s="146">
        <v>111.725212097168</v>
      </c>
      <c r="D7039" s="112">
        <f t="shared" si="112"/>
        <v>-0.33316999602471503</v>
      </c>
      <c r="E7039" s="112">
        <v>-2.1307675512272643E-2</v>
      </c>
    </row>
    <row r="7040" spans="2:5" x14ac:dyDescent="0.35">
      <c r="B7040" s="45" t="s">
        <v>4079</v>
      </c>
      <c r="C7040" s="146">
        <v>167.54676818847659</v>
      </c>
      <c r="D7040" s="112">
        <f t="shared" si="112"/>
        <v>0.54427282646209763</v>
      </c>
      <c r="E7040" s="112">
        <v>-2.1313744298529176E-2</v>
      </c>
    </row>
    <row r="7041" spans="2:5" x14ac:dyDescent="0.35">
      <c r="B7041" s="45" t="s">
        <v>2139</v>
      </c>
      <c r="C7041" s="146">
        <v>108.4955749511719</v>
      </c>
      <c r="D7041" s="112">
        <f t="shared" si="112"/>
        <v>-0.94914740537241238</v>
      </c>
      <c r="E7041" s="112">
        <v>-2.1349045630451688E-2</v>
      </c>
    </row>
    <row r="7042" spans="2:5" x14ac:dyDescent="0.35">
      <c r="B7042" s="45" t="s">
        <v>6718</v>
      </c>
      <c r="C7042" s="146">
        <v>2133.53076171875</v>
      </c>
      <c r="D7042" s="112">
        <f t="shared" si="112"/>
        <v>-0.1713080456859892</v>
      </c>
      <c r="E7042" s="112">
        <v>-2.138553869449792E-2</v>
      </c>
    </row>
    <row r="7043" spans="2:5" x14ac:dyDescent="0.35">
      <c r="B7043" s="45" t="s">
        <v>7352</v>
      </c>
      <c r="C7043" s="146">
        <v>2574.576416015625</v>
      </c>
      <c r="D7043" s="112">
        <f t="shared" si="112"/>
        <v>4.6461819110760203</v>
      </c>
      <c r="E7043" s="112">
        <v>-2.139927700881537E-2</v>
      </c>
    </row>
    <row r="7044" spans="2:5" x14ac:dyDescent="0.35">
      <c r="B7044" s="45" t="s">
        <v>5037</v>
      </c>
      <c r="C7044" s="146">
        <v>455.98538208007813</v>
      </c>
      <c r="D7044" s="112">
        <f t="shared" si="112"/>
        <v>2.9393170188726554</v>
      </c>
      <c r="E7044" s="112">
        <v>-2.142420399385625E-2</v>
      </c>
    </row>
    <row r="7045" spans="2:5" x14ac:dyDescent="0.35">
      <c r="B7045" s="45" t="s">
        <v>2547</v>
      </c>
      <c r="C7045" s="146">
        <v>115.7523956298828</v>
      </c>
      <c r="D7045" s="112">
        <f t="shared" si="112"/>
        <v>-0.68209984646316735</v>
      </c>
      <c r="E7045" s="112">
        <v>-2.1429748993624043E-2</v>
      </c>
    </row>
    <row r="7046" spans="2:5" x14ac:dyDescent="0.35">
      <c r="B7046" s="45" t="s">
        <v>4813</v>
      </c>
      <c r="C7046" s="146">
        <v>364.11557006835938</v>
      </c>
      <c r="D7046" s="112">
        <f t="shared" si="112"/>
        <v>1.5029306490159589</v>
      </c>
      <c r="E7046" s="112">
        <v>-2.1469325685958725E-2</v>
      </c>
    </row>
    <row r="7047" spans="2:5" x14ac:dyDescent="0.35">
      <c r="B7047" s="45" t="s">
        <v>1621</v>
      </c>
      <c r="C7047" s="146">
        <v>145.47569274902341</v>
      </c>
      <c r="D7047" s="112">
        <f t="shared" si="112"/>
        <v>0.16840005556517867</v>
      </c>
      <c r="E7047" s="112">
        <v>-2.1491401468826502E-2</v>
      </c>
    </row>
    <row r="7048" spans="2:5" x14ac:dyDescent="0.35">
      <c r="B7048" s="45" t="s">
        <v>3028</v>
      </c>
      <c r="C7048" s="146">
        <v>124.5084609985352</v>
      </c>
      <c r="D7048" s="112">
        <f t="shared" si="112"/>
        <v>-0.40158732382115842</v>
      </c>
      <c r="E7048" s="112">
        <v>-2.1491475480764952E-2</v>
      </c>
    </row>
    <row r="7049" spans="2:5" x14ac:dyDescent="0.35">
      <c r="B7049" s="45" t="s">
        <v>4290</v>
      </c>
      <c r="C7049" s="146">
        <v>208.0645446777344</v>
      </c>
      <c r="D7049" s="112">
        <f t="shared" ref="D7049:D7112" si="113">(C7049-C7050)/C7050</f>
        <v>-9.6042438887631768E-2</v>
      </c>
      <c r="E7049" s="112">
        <v>-2.1509511381142939E-2</v>
      </c>
    </row>
    <row r="7050" spans="2:5" x14ac:dyDescent="0.35">
      <c r="B7050" s="45" t="s">
        <v>4366</v>
      </c>
      <c r="C7050" s="146">
        <v>230.17070007324219</v>
      </c>
      <c r="D7050" s="112">
        <f t="shared" si="113"/>
        <v>1.1021816218099461</v>
      </c>
      <c r="E7050" s="112">
        <v>-2.1548996181473937E-2</v>
      </c>
    </row>
    <row r="7051" spans="2:5" x14ac:dyDescent="0.35">
      <c r="B7051" s="45" t="s">
        <v>2490</v>
      </c>
      <c r="C7051" s="146">
        <v>109.49134826660161</v>
      </c>
      <c r="D7051" s="112">
        <f t="shared" si="113"/>
        <v>-0.95456224821129532</v>
      </c>
      <c r="E7051" s="112">
        <v>-2.1560741263740985E-2</v>
      </c>
    </row>
    <row r="7052" spans="2:5" x14ac:dyDescent="0.35">
      <c r="B7052" s="45" t="s">
        <v>7995</v>
      </c>
      <c r="C7052" s="146">
        <v>2409.699951171875</v>
      </c>
      <c r="D7052" s="112">
        <f t="shared" si="113"/>
        <v>18.617729660540267</v>
      </c>
      <c r="E7052" s="112">
        <v>-2.1600533225588563E-2</v>
      </c>
    </row>
    <row r="7053" spans="2:5" x14ac:dyDescent="0.35">
      <c r="B7053" s="45" t="s">
        <v>1915</v>
      </c>
      <c r="C7053" s="146">
        <v>122.832763671875</v>
      </c>
      <c r="D7053" s="112">
        <f t="shared" si="113"/>
        <v>-1.7181025902266618E-2</v>
      </c>
      <c r="E7053" s="112">
        <v>-2.1600949184546948E-2</v>
      </c>
    </row>
    <row r="7054" spans="2:5" x14ac:dyDescent="0.35">
      <c r="B7054" s="45" t="s">
        <v>3317</v>
      </c>
      <c r="C7054" s="146">
        <v>124.9800491333008</v>
      </c>
      <c r="D7054" s="112">
        <f t="shared" si="113"/>
        <v>0.45261643048718497</v>
      </c>
      <c r="E7054" s="112">
        <v>-2.163006182261587E-2</v>
      </c>
    </row>
    <row r="7055" spans="2:5" x14ac:dyDescent="0.35">
      <c r="B7055" s="45" t="s">
        <v>1028</v>
      </c>
      <c r="C7055" s="146">
        <v>86.037887573242188</v>
      </c>
      <c r="D7055" s="112">
        <f t="shared" si="113"/>
        <v>-0.12976444781445606</v>
      </c>
      <c r="E7055" s="112">
        <v>-2.1643099500894884E-2</v>
      </c>
    </row>
    <row r="7056" spans="2:5" x14ac:dyDescent="0.35">
      <c r="B7056" s="45" t="s">
        <v>2194</v>
      </c>
      <c r="C7056" s="146">
        <v>98.867355346679688</v>
      </c>
      <c r="D7056" s="112">
        <f t="shared" si="113"/>
        <v>-0.20635888285148649</v>
      </c>
      <c r="E7056" s="112">
        <v>-2.1733071470543812E-2</v>
      </c>
    </row>
    <row r="7057" spans="2:5" x14ac:dyDescent="0.35">
      <c r="B7057" s="45" t="s">
        <v>3039</v>
      </c>
      <c r="C7057" s="146">
        <v>124.5743865966797</v>
      </c>
      <c r="D7057" s="112">
        <f t="shared" si="113"/>
        <v>-5.0715823578251417E-3</v>
      </c>
      <c r="E7057" s="112">
        <v>-2.1733316302161725E-2</v>
      </c>
    </row>
    <row r="7058" spans="2:5" x14ac:dyDescent="0.35">
      <c r="B7058" s="45" t="s">
        <v>1312</v>
      </c>
      <c r="C7058" s="146">
        <v>125.2093963623047</v>
      </c>
      <c r="D7058" s="112">
        <f t="shared" si="113"/>
        <v>-0.94269304700585854</v>
      </c>
      <c r="E7058" s="112">
        <v>-2.1888224726799157E-2</v>
      </c>
    </row>
    <row r="7059" spans="2:5" x14ac:dyDescent="0.35">
      <c r="B7059" s="45" t="s">
        <v>6737</v>
      </c>
      <c r="C7059" s="146">
        <v>2184.89013671875</v>
      </c>
      <c r="D7059" s="112">
        <f t="shared" si="113"/>
        <v>17.064203261168092</v>
      </c>
      <c r="E7059" s="112">
        <v>-2.1901478321370467E-2</v>
      </c>
    </row>
    <row r="7060" spans="2:5" x14ac:dyDescent="0.35">
      <c r="B7060" s="45" t="s">
        <v>1808</v>
      </c>
      <c r="C7060" s="146">
        <v>120.9513702392578</v>
      </c>
      <c r="D7060" s="112">
        <f t="shared" si="113"/>
        <v>-0.42410507517061258</v>
      </c>
      <c r="E7060" s="112">
        <v>-2.1912807295327411E-2</v>
      </c>
    </row>
    <row r="7061" spans="2:5" x14ac:dyDescent="0.35">
      <c r="B7061" s="45" t="s">
        <v>3915</v>
      </c>
      <c r="C7061" s="146">
        <v>210.02333068847659</v>
      </c>
      <c r="D7061" s="112">
        <f t="shared" si="113"/>
        <v>-0.72077375842095781</v>
      </c>
      <c r="E7061" s="112">
        <v>-2.1955201517565279E-2</v>
      </c>
    </row>
    <row r="7062" spans="2:5" x14ac:dyDescent="0.35">
      <c r="B7062" s="45" t="s">
        <v>5569</v>
      </c>
      <c r="C7062" s="146">
        <v>752.161865234375</v>
      </c>
      <c r="D7062" s="112">
        <f t="shared" si="113"/>
        <v>13.356109639113795</v>
      </c>
      <c r="E7062" s="112">
        <v>-2.1956770581640098E-2</v>
      </c>
    </row>
    <row r="7063" spans="2:5" x14ac:dyDescent="0.35">
      <c r="B7063" s="45" t="s">
        <v>749</v>
      </c>
      <c r="C7063" s="146">
        <v>52.393154144287109</v>
      </c>
      <c r="D7063" s="112">
        <f t="shared" si="113"/>
        <v>-0.74621921714929029</v>
      </c>
      <c r="E7063" s="112">
        <v>-2.1965931969471806E-2</v>
      </c>
    </row>
    <row r="7064" spans="2:5" x14ac:dyDescent="0.35">
      <c r="B7064" s="45" t="s">
        <v>3967</v>
      </c>
      <c r="C7064" s="146">
        <v>206.450439453125</v>
      </c>
      <c r="D7064" s="112">
        <f t="shared" si="113"/>
        <v>3.8310696736914789</v>
      </c>
      <c r="E7064" s="112">
        <v>-2.1985904241919471E-2</v>
      </c>
    </row>
    <row r="7065" spans="2:5" x14ac:dyDescent="0.35">
      <c r="B7065" s="45" t="s">
        <v>694</v>
      </c>
      <c r="C7065" s="146">
        <v>42.733898162841797</v>
      </c>
      <c r="D7065" s="112">
        <f t="shared" si="113"/>
        <v>-0.89485564866233269</v>
      </c>
      <c r="E7065" s="112">
        <v>-2.1988856239341339E-2</v>
      </c>
    </row>
    <row r="7066" spans="2:5" x14ac:dyDescent="0.35">
      <c r="B7066" s="45" t="s">
        <v>4694</v>
      </c>
      <c r="C7066" s="146">
        <v>406.43075561523438</v>
      </c>
      <c r="D7066" s="112">
        <f t="shared" si="113"/>
        <v>2.4900304390170787</v>
      </c>
      <c r="E7066" s="112">
        <v>-2.1993738755671871E-2</v>
      </c>
    </row>
    <row r="7067" spans="2:5" x14ac:dyDescent="0.35">
      <c r="B7067" s="45" t="s">
        <v>2439</v>
      </c>
      <c r="C7067" s="146">
        <v>116.4547882080078</v>
      </c>
      <c r="D7067" s="112">
        <f t="shared" si="113"/>
        <v>-0.90344700857036442</v>
      </c>
      <c r="E7067" s="112">
        <v>-2.205688780490243E-2</v>
      </c>
    </row>
    <row r="7068" spans="2:5" x14ac:dyDescent="0.35">
      <c r="B7068" s="45" t="s">
        <v>6011</v>
      </c>
      <c r="C7068" s="146">
        <v>1206.123046875</v>
      </c>
      <c r="D7068" s="112">
        <f t="shared" si="113"/>
        <v>7.4438206892219823</v>
      </c>
      <c r="E7068" s="112">
        <v>-2.2067653444773992E-2</v>
      </c>
    </row>
    <row r="7069" spans="2:5" x14ac:dyDescent="0.35">
      <c r="B7069" s="45" t="s">
        <v>3479</v>
      </c>
      <c r="C7069" s="146">
        <v>142.8409118652344</v>
      </c>
      <c r="D7069" s="112">
        <f t="shared" si="113"/>
        <v>0.26574899674429936</v>
      </c>
      <c r="E7069" s="112">
        <v>-2.2100873632543049E-2</v>
      </c>
    </row>
    <row r="7070" spans="2:5" x14ac:dyDescent="0.35">
      <c r="B7070" s="45" t="s">
        <v>2442</v>
      </c>
      <c r="C7070" s="146">
        <v>112.8508987426758</v>
      </c>
      <c r="D7070" s="112">
        <f t="shared" si="113"/>
        <v>7.4307567496508617E-2</v>
      </c>
      <c r="E7070" s="112">
        <v>-2.222800258199208E-2</v>
      </c>
    </row>
    <row r="7071" spans="2:5" x14ac:dyDescent="0.35">
      <c r="B7071" s="45" t="s">
        <v>2803</v>
      </c>
      <c r="C7071" s="146">
        <v>105.0452423095703</v>
      </c>
      <c r="D7071" s="112">
        <f t="shared" si="113"/>
        <v>-5.4488646473264839E-2</v>
      </c>
      <c r="E7071" s="112">
        <v>-2.2268033037756783E-2</v>
      </c>
    </row>
    <row r="7072" spans="2:5" x14ac:dyDescent="0.35">
      <c r="B7072" s="45" t="s">
        <v>2997</v>
      </c>
      <c r="C7072" s="146">
        <v>111.0988693237305</v>
      </c>
      <c r="D7072" s="112">
        <f t="shared" si="113"/>
        <v>-0.94867276892937169</v>
      </c>
      <c r="E7072" s="112">
        <v>-2.2324734569201858E-2</v>
      </c>
    </row>
    <row r="7073" spans="2:5" x14ac:dyDescent="0.35">
      <c r="B7073" s="45" t="s">
        <v>6809</v>
      </c>
      <c r="C7073" s="146">
        <v>2164.52099609375</v>
      </c>
      <c r="D7073" s="112">
        <f t="shared" si="113"/>
        <v>0.42793503595374444</v>
      </c>
      <c r="E7073" s="112">
        <v>-2.2366890487375446E-2</v>
      </c>
    </row>
    <row r="7074" spans="2:5" x14ac:dyDescent="0.35">
      <c r="B7074" s="45" t="s">
        <v>6287</v>
      </c>
      <c r="C7074" s="146">
        <v>1515.839965820312</v>
      </c>
      <c r="D7074" s="112">
        <f t="shared" si="113"/>
        <v>11.698808652060784</v>
      </c>
      <c r="E7074" s="112">
        <v>-2.2390891511957223E-2</v>
      </c>
    </row>
    <row r="7075" spans="2:5" x14ac:dyDescent="0.35">
      <c r="B7075" s="45" t="s">
        <v>2971</v>
      </c>
      <c r="C7075" s="146">
        <v>119.36867523193359</v>
      </c>
      <c r="D7075" s="112">
        <f t="shared" si="113"/>
        <v>-0.89774543384367123</v>
      </c>
      <c r="E7075" s="112">
        <v>-2.23961321457712E-2</v>
      </c>
    </row>
    <row r="7076" spans="2:5" x14ac:dyDescent="0.35">
      <c r="B7076" s="45" t="s">
        <v>6015</v>
      </c>
      <c r="C7076" s="146">
        <v>1167.36767578125</v>
      </c>
      <c r="D7076" s="112">
        <f t="shared" si="113"/>
        <v>9.19812605724203</v>
      </c>
      <c r="E7076" s="112">
        <v>-2.2423162999700416E-2</v>
      </c>
    </row>
    <row r="7077" spans="2:5" x14ac:dyDescent="0.35">
      <c r="B7077" s="45" t="s">
        <v>1922</v>
      </c>
      <c r="C7077" s="146">
        <v>114.4688415527344</v>
      </c>
      <c r="D7077" s="112">
        <f t="shared" si="113"/>
        <v>-0.95886491031316368</v>
      </c>
      <c r="E7077" s="112">
        <v>-2.2428553864501401E-2</v>
      </c>
    </row>
    <row r="7078" spans="2:5" x14ac:dyDescent="0.35">
      <c r="B7078" s="45" t="s">
        <v>7644</v>
      </c>
      <c r="C7078" s="146">
        <v>2782.754150390625</v>
      </c>
      <c r="D7078" s="112">
        <f t="shared" si="113"/>
        <v>20.567793521285672</v>
      </c>
      <c r="E7078" s="112">
        <v>-2.2451731555898153E-2</v>
      </c>
    </row>
    <row r="7079" spans="2:5" x14ac:dyDescent="0.35">
      <c r="B7079" s="45" t="s">
        <v>3314</v>
      </c>
      <c r="C7079" s="146">
        <v>129.0235900878906</v>
      </c>
      <c r="D7079" s="112">
        <f t="shared" si="113"/>
        <v>-0.1849722889093853</v>
      </c>
      <c r="E7079" s="112">
        <v>-2.2466183037894816E-2</v>
      </c>
    </row>
    <row r="7080" spans="2:5" x14ac:dyDescent="0.35">
      <c r="B7080" s="45" t="s">
        <v>3195</v>
      </c>
      <c r="C7080" s="146">
        <v>158.30577087402341</v>
      </c>
      <c r="D7080" s="112">
        <f t="shared" si="113"/>
        <v>0.32478387896711297</v>
      </c>
      <c r="E7080" s="112">
        <v>-2.2471682497231932E-2</v>
      </c>
    </row>
    <row r="7081" spans="2:5" x14ac:dyDescent="0.35">
      <c r="B7081" s="45" t="s">
        <v>1294</v>
      </c>
      <c r="C7081" s="146">
        <v>119.49554443359381</v>
      </c>
      <c r="D7081" s="112">
        <f t="shared" si="113"/>
        <v>-0.66407907618850537</v>
      </c>
      <c r="E7081" s="112">
        <v>-2.2471853310487379E-2</v>
      </c>
    </row>
    <row r="7082" spans="2:5" x14ac:dyDescent="0.35">
      <c r="B7082" s="45" t="s">
        <v>4800</v>
      </c>
      <c r="C7082" s="146">
        <v>355.7252197265625</v>
      </c>
      <c r="D7082" s="112">
        <f t="shared" si="113"/>
        <v>-0.75614191044726664</v>
      </c>
      <c r="E7082" s="112">
        <v>-2.250426465534475E-2</v>
      </c>
    </row>
    <row r="7083" spans="2:5" x14ac:dyDescent="0.35">
      <c r="B7083" s="45" t="s">
        <v>6126</v>
      </c>
      <c r="C7083" s="146">
        <v>1458.738647460938</v>
      </c>
      <c r="D7083" s="112">
        <f t="shared" si="113"/>
        <v>16.39828177221348</v>
      </c>
      <c r="E7083" s="112">
        <v>-2.256647005099479E-2</v>
      </c>
    </row>
    <row r="7084" spans="2:5" x14ac:dyDescent="0.35">
      <c r="B7084" s="45" t="s">
        <v>2340</v>
      </c>
      <c r="C7084" s="146">
        <v>83.843833923339844</v>
      </c>
      <c r="D7084" s="112">
        <f t="shared" si="113"/>
        <v>-0.40495403675911368</v>
      </c>
      <c r="E7084" s="112">
        <v>-2.2577197124292386E-2</v>
      </c>
    </row>
    <row r="7085" spans="2:5" x14ac:dyDescent="0.35">
      <c r="B7085" s="45" t="s">
        <v>1377</v>
      </c>
      <c r="C7085" s="146">
        <v>140.90312194824219</v>
      </c>
      <c r="D7085" s="112">
        <f t="shared" si="113"/>
        <v>0.54508193635469682</v>
      </c>
      <c r="E7085" s="112">
        <v>-2.258064755139377E-2</v>
      </c>
    </row>
    <row r="7086" spans="2:5" x14ac:dyDescent="0.35">
      <c r="B7086" s="45" t="s">
        <v>2313</v>
      </c>
      <c r="C7086" s="146">
        <v>91.194595336914063</v>
      </c>
      <c r="D7086" s="112">
        <f t="shared" si="113"/>
        <v>-8.059206414733347E-2</v>
      </c>
      <c r="E7086" s="112">
        <v>-2.2598847419613786E-2</v>
      </c>
    </row>
    <row r="7087" spans="2:5" x14ac:dyDescent="0.35">
      <c r="B7087" s="45" t="s">
        <v>2378</v>
      </c>
      <c r="C7087" s="146">
        <v>99.188392639160156</v>
      </c>
      <c r="D7087" s="112">
        <f t="shared" si="113"/>
        <v>0.10396465566162665</v>
      </c>
      <c r="E7087" s="112">
        <v>-2.2607245541340925E-2</v>
      </c>
    </row>
    <row r="7088" spans="2:5" x14ac:dyDescent="0.35">
      <c r="B7088" s="45" t="s">
        <v>2321</v>
      </c>
      <c r="C7088" s="146">
        <v>89.847434997558594</v>
      </c>
      <c r="D7088" s="112">
        <f t="shared" si="113"/>
        <v>-0.29247548863960887</v>
      </c>
      <c r="E7088" s="112">
        <v>-2.2618693509909856E-2</v>
      </c>
    </row>
    <row r="7089" spans="2:5" x14ac:dyDescent="0.35">
      <c r="B7089" s="45" t="s">
        <v>3366</v>
      </c>
      <c r="C7089" s="146">
        <v>126.9884414672852</v>
      </c>
      <c r="D7089" s="112">
        <f t="shared" si="113"/>
        <v>0.26847988521011018</v>
      </c>
      <c r="E7089" s="112">
        <v>-2.2631703680459057E-2</v>
      </c>
    </row>
    <row r="7090" spans="2:5" x14ac:dyDescent="0.35">
      <c r="B7090" s="45" t="s">
        <v>1257</v>
      </c>
      <c r="C7090" s="146">
        <v>100.110725402832</v>
      </c>
      <c r="D7090" s="112">
        <f t="shared" si="113"/>
        <v>1.2948270123941201</v>
      </c>
      <c r="E7090" s="112">
        <v>-2.2666412334901909E-2</v>
      </c>
    </row>
    <row r="7091" spans="2:5" x14ac:dyDescent="0.35">
      <c r="B7091" s="45" t="s">
        <v>609</v>
      </c>
      <c r="C7091" s="146">
        <v>43.624519348144531</v>
      </c>
      <c r="D7091" s="112">
        <f t="shared" si="113"/>
        <v>-0.9454564714644762</v>
      </c>
      <c r="E7091" s="112">
        <v>-2.2673878907306915E-2</v>
      </c>
    </row>
    <row r="7092" spans="2:5" x14ac:dyDescent="0.35">
      <c r="B7092" s="45" t="s">
        <v>5666</v>
      </c>
      <c r="C7092" s="146">
        <v>799.81109619140625</v>
      </c>
      <c r="D7092" s="112">
        <f t="shared" si="113"/>
        <v>5.5113824054952767</v>
      </c>
      <c r="E7092" s="112">
        <v>-2.2699603653570669E-2</v>
      </c>
    </row>
    <row r="7093" spans="2:5" x14ac:dyDescent="0.35">
      <c r="B7093" s="45" t="s">
        <v>2005</v>
      </c>
      <c r="C7093" s="146">
        <v>122.832763671875</v>
      </c>
      <c r="D7093" s="112">
        <f t="shared" si="113"/>
        <v>-0.42726687250041923</v>
      </c>
      <c r="E7093" s="112">
        <v>-2.2711960808773024E-2</v>
      </c>
    </row>
    <row r="7094" spans="2:5" x14ac:dyDescent="0.35">
      <c r="B7094" s="45" t="s">
        <v>4310</v>
      </c>
      <c r="C7094" s="146">
        <v>214.46771240234381</v>
      </c>
      <c r="D7094" s="112">
        <f t="shared" si="113"/>
        <v>0.24652898583179014</v>
      </c>
      <c r="E7094" s="112">
        <v>-2.2751207937214458E-2</v>
      </c>
    </row>
    <row r="7095" spans="2:5" x14ac:dyDescent="0.35">
      <c r="B7095" s="45" t="s">
        <v>4039</v>
      </c>
      <c r="C7095" s="146">
        <v>172.05192565917969</v>
      </c>
      <c r="D7095" s="112">
        <f t="shared" si="113"/>
        <v>0.23776515866708234</v>
      </c>
      <c r="E7095" s="112">
        <v>-2.2837868801825541E-2</v>
      </c>
    </row>
    <row r="7096" spans="2:5" x14ac:dyDescent="0.35">
      <c r="B7096" s="45" t="s">
        <v>1634</v>
      </c>
      <c r="C7096" s="146">
        <v>139.0020751953125</v>
      </c>
      <c r="D7096" s="112">
        <f t="shared" si="113"/>
        <v>-0.79432344595852855</v>
      </c>
      <c r="E7096" s="112">
        <v>-2.2852007608968983E-2</v>
      </c>
    </row>
    <row r="7097" spans="2:5" x14ac:dyDescent="0.35">
      <c r="B7097" s="45" t="s">
        <v>5421</v>
      </c>
      <c r="C7097" s="146">
        <v>675.8284912109375</v>
      </c>
      <c r="D7097" s="112">
        <f t="shared" si="113"/>
        <v>2.5822560343021044</v>
      </c>
      <c r="E7097" s="112">
        <v>-2.2869796353367073E-2</v>
      </c>
    </row>
    <row r="7098" spans="2:5" x14ac:dyDescent="0.35">
      <c r="B7098" s="45" t="s">
        <v>3944</v>
      </c>
      <c r="C7098" s="146">
        <v>188.66001892089841</v>
      </c>
      <c r="D7098" s="112">
        <f t="shared" si="113"/>
        <v>0.82424056205508489</v>
      </c>
      <c r="E7098" s="112">
        <v>-2.2891899517057872E-2</v>
      </c>
    </row>
    <row r="7099" spans="2:5" x14ac:dyDescent="0.35">
      <c r="B7099" s="45" t="s">
        <v>2806</v>
      </c>
      <c r="C7099" s="146">
        <v>103.4183883666992</v>
      </c>
      <c r="D7099" s="112">
        <f t="shared" si="113"/>
        <v>-0.28260543278957023</v>
      </c>
      <c r="E7099" s="112">
        <v>-2.2905039329224761E-2</v>
      </c>
    </row>
    <row r="7100" spans="2:5" x14ac:dyDescent="0.35">
      <c r="B7100" s="45" t="s">
        <v>1376</v>
      </c>
      <c r="C7100" s="146">
        <v>144.15830993652341</v>
      </c>
      <c r="D7100" s="112">
        <f t="shared" si="113"/>
        <v>-0.79592417270044757</v>
      </c>
      <c r="E7100" s="112">
        <v>-2.2938337788300286E-2</v>
      </c>
    </row>
    <row r="7101" spans="2:5" x14ac:dyDescent="0.35">
      <c r="B7101" s="45" t="s">
        <v>5536</v>
      </c>
      <c r="C7101" s="146">
        <v>706.39581298828125</v>
      </c>
      <c r="D7101" s="112">
        <f t="shared" si="113"/>
        <v>2.4043607309193207</v>
      </c>
      <c r="E7101" s="112">
        <v>-2.2944070130354731E-2</v>
      </c>
    </row>
    <row r="7102" spans="2:5" x14ac:dyDescent="0.35">
      <c r="B7102" s="45" t="s">
        <v>3996</v>
      </c>
      <c r="C7102" s="146">
        <v>207.4973449707031</v>
      </c>
      <c r="D7102" s="112">
        <f t="shared" si="113"/>
        <v>-0.71355334956816918</v>
      </c>
      <c r="E7102" s="112">
        <v>-2.296647885020774E-2</v>
      </c>
    </row>
    <row r="7103" spans="2:5" x14ac:dyDescent="0.35">
      <c r="B7103" s="45" t="s">
        <v>5688</v>
      </c>
      <c r="C7103" s="146">
        <v>724.3839111328125</v>
      </c>
      <c r="D7103" s="112">
        <f t="shared" si="113"/>
        <v>3.0186499421368946</v>
      </c>
      <c r="E7103" s="112">
        <v>-2.2968377360913651E-2</v>
      </c>
    </row>
    <row r="7104" spans="2:5" x14ac:dyDescent="0.35">
      <c r="B7104" s="45" t="s">
        <v>3099</v>
      </c>
      <c r="C7104" s="146">
        <v>180.25553894042969</v>
      </c>
      <c r="D7104" s="112">
        <f t="shared" si="113"/>
        <v>-0.63712569880297709</v>
      </c>
      <c r="E7104" s="112">
        <v>-2.3035993150053346E-2</v>
      </c>
    </row>
    <row r="7105" spans="2:5" x14ac:dyDescent="0.35">
      <c r="B7105" s="45" t="s">
        <v>4904</v>
      </c>
      <c r="C7105" s="146">
        <v>496.74374389648438</v>
      </c>
      <c r="D7105" s="112">
        <f t="shared" si="113"/>
        <v>1.9647284482844982</v>
      </c>
      <c r="E7105" s="112">
        <v>-2.304619129456947E-2</v>
      </c>
    </row>
    <row r="7106" spans="2:5" x14ac:dyDescent="0.35">
      <c r="B7106" s="45" t="s">
        <v>3833</v>
      </c>
      <c r="C7106" s="146">
        <v>167.5511779785156</v>
      </c>
      <c r="D7106" s="112">
        <f t="shared" si="113"/>
        <v>3.4148376655024362E-2</v>
      </c>
      <c r="E7106" s="112">
        <v>-2.3049452463290182E-2</v>
      </c>
    </row>
    <row r="7107" spans="2:5" x14ac:dyDescent="0.35">
      <c r="B7107" s="45" t="s">
        <v>3639</v>
      </c>
      <c r="C7107" s="146">
        <v>162.01850891113281</v>
      </c>
      <c r="D7107" s="112">
        <f t="shared" si="113"/>
        <v>-0.89276572879123561</v>
      </c>
      <c r="E7107" s="112">
        <v>-2.305041049558481E-2</v>
      </c>
    </row>
    <row r="7108" spans="2:5" x14ac:dyDescent="0.35">
      <c r="B7108" s="45" t="s">
        <v>6371</v>
      </c>
      <c r="C7108" s="146">
        <v>1510.883666992188</v>
      </c>
      <c r="D7108" s="112">
        <f t="shared" si="113"/>
        <v>7.5703736472531968</v>
      </c>
      <c r="E7108" s="112">
        <v>-2.3076241854074097E-2</v>
      </c>
    </row>
    <row r="7109" spans="2:5" x14ac:dyDescent="0.35">
      <c r="B7109" s="45" t="s">
        <v>3703</v>
      </c>
      <c r="C7109" s="146">
        <v>176.29145812988281</v>
      </c>
      <c r="D7109" s="112">
        <f t="shared" si="113"/>
        <v>-0.76787688252101283</v>
      </c>
      <c r="E7109" s="112">
        <v>-2.3110886460573968E-2</v>
      </c>
    </row>
    <row r="7110" spans="2:5" x14ac:dyDescent="0.35">
      <c r="B7110" s="45" t="s">
        <v>5379</v>
      </c>
      <c r="C7110" s="146">
        <v>759.47393798828125</v>
      </c>
      <c r="D7110" s="112">
        <f t="shared" si="113"/>
        <v>5.1715151543331856</v>
      </c>
      <c r="E7110" s="112">
        <v>-2.3113096340472209E-2</v>
      </c>
    </row>
    <row r="7111" spans="2:5" x14ac:dyDescent="0.35">
      <c r="B7111" s="45" t="s">
        <v>1950</v>
      </c>
      <c r="C7111" s="146">
        <v>123.06118011474609</v>
      </c>
      <c r="D7111" s="112">
        <f t="shared" si="113"/>
        <v>-0.82976117872964594</v>
      </c>
      <c r="E7111" s="112">
        <v>-2.311350733797023E-2</v>
      </c>
    </row>
    <row r="7112" spans="2:5" x14ac:dyDescent="0.35">
      <c r="B7112" s="45" t="s">
        <v>5307</v>
      </c>
      <c r="C7112" s="146">
        <v>722.873779296875</v>
      </c>
      <c r="D7112" s="112">
        <f t="shared" si="113"/>
        <v>-3.0440253961309834E-2</v>
      </c>
      <c r="E7112" s="112">
        <v>-2.3127024143524123E-2</v>
      </c>
    </row>
    <row r="7113" spans="2:5" x14ac:dyDescent="0.35">
      <c r="B7113" s="45" t="s">
        <v>5603</v>
      </c>
      <c r="C7113" s="146">
        <v>745.569091796875</v>
      </c>
      <c r="D7113" s="112">
        <f t="shared" ref="D7113:D7176" si="114">(C7113-C7114)/C7114</f>
        <v>3.5024701027811935</v>
      </c>
      <c r="E7113" s="112">
        <v>-2.3127559806967114E-2</v>
      </c>
    </row>
    <row r="7114" spans="2:5" x14ac:dyDescent="0.35">
      <c r="B7114" s="45" t="s">
        <v>3635</v>
      </c>
      <c r="C7114" s="146">
        <v>165.59112548828119</v>
      </c>
      <c r="D7114" s="112">
        <f t="shared" si="114"/>
        <v>0.15044915749972898</v>
      </c>
      <c r="E7114" s="112">
        <v>-2.318220572096848E-2</v>
      </c>
    </row>
    <row r="7115" spans="2:5" x14ac:dyDescent="0.35">
      <c r="B7115" s="45" t="s">
        <v>3554</v>
      </c>
      <c r="C7115" s="146">
        <v>143.9360656738281</v>
      </c>
      <c r="D7115" s="112">
        <f t="shared" si="114"/>
        <v>2.0392064486118686</v>
      </c>
      <c r="E7115" s="112">
        <v>-2.320553640785427E-2</v>
      </c>
    </row>
    <row r="7116" spans="2:5" x14ac:dyDescent="0.35">
      <c r="B7116" s="45" t="s">
        <v>706</v>
      </c>
      <c r="C7116" s="146">
        <v>47.359752655029297</v>
      </c>
      <c r="D7116" s="112">
        <f t="shared" si="114"/>
        <v>-0.63466849934555591</v>
      </c>
      <c r="E7116" s="112">
        <v>-2.3212085692775268E-2</v>
      </c>
    </row>
    <row r="7117" spans="2:5" x14ac:dyDescent="0.35">
      <c r="B7117" s="45" t="s">
        <v>1442</v>
      </c>
      <c r="C7117" s="146">
        <v>129.635009765625</v>
      </c>
      <c r="D7117" s="112">
        <f t="shared" si="114"/>
        <v>-0.3817051156613801</v>
      </c>
      <c r="E7117" s="112">
        <v>-2.3244247457759444E-2</v>
      </c>
    </row>
    <row r="7118" spans="2:5" x14ac:dyDescent="0.35">
      <c r="B7118" s="45" t="s">
        <v>4337</v>
      </c>
      <c r="C7118" s="146">
        <v>209.66534423828119</v>
      </c>
      <c r="D7118" s="112">
        <f t="shared" si="114"/>
        <v>0.81659964350530767</v>
      </c>
      <c r="E7118" s="112">
        <v>-2.3260062467270359E-2</v>
      </c>
    </row>
    <row r="7119" spans="2:5" x14ac:dyDescent="0.35">
      <c r="B7119" s="45" t="s">
        <v>2441</v>
      </c>
      <c r="C7119" s="146">
        <v>115.416374206543</v>
      </c>
      <c r="D7119" s="112">
        <f t="shared" si="114"/>
        <v>-0.13180291278093839</v>
      </c>
      <c r="E7119" s="112">
        <v>-2.3261929661142041E-2</v>
      </c>
    </row>
    <row r="7120" spans="2:5" x14ac:dyDescent="0.35">
      <c r="B7120" s="45" t="s">
        <v>2054</v>
      </c>
      <c r="C7120" s="146">
        <v>132.93798828125</v>
      </c>
      <c r="D7120" s="112">
        <f t="shared" si="114"/>
        <v>-0.17501191240048694</v>
      </c>
      <c r="E7120" s="112">
        <v>-2.3280571810127087E-2</v>
      </c>
    </row>
    <row r="7121" spans="2:5" x14ac:dyDescent="0.35">
      <c r="B7121" s="45" t="s">
        <v>3535</v>
      </c>
      <c r="C7121" s="146">
        <v>161.1392822265625</v>
      </c>
      <c r="D7121" s="112">
        <f t="shared" si="114"/>
        <v>-0.92684741648748703</v>
      </c>
      <c r="E7121" s="112">
        <v>-2.3290714078079575E-2</v>
      </c>
    </row>
    <row r="7122" spans="2:5" x14ac:dyDescent="0.35">
      <c r="B7122" s="45" t="s">
        <v>6866</v>
      </c>
      <c r="C7122" s="146">
        <v>2202.783203125</v>
      </c>
      <c r="D7122" s="112">
        <f t="shared" si="114"/>
        <v>15.78373451393281</v>
      </c>
      <c r="E7122" s="112">
        <v>-2.3307114196513518E-2</v>
      </c>
    </row>
    <row r="7123" spans="2:5" x14ac:dyDescent="0.35">
      <c r="B7123" s="45" t="s">
        <v>3545</v>
      </c>
      <c r="C7123" s="146">
        <v>131.2451171875</v>
      </c>
      <c r="D7123" s="112">
        <f t="shared" si="114"/>
        <v>-0.22069694841346638</v>
      </c>
      <c r="E7123" s="112">
        <v>-2.3347602448080068E-2</v>
      </c>
    </row>
    <row r="7124" spans="2:5" x14ac:dyDescent="0.35">
      <c r="B7124" s="45" t="s">
        <v>3622</v>
      </c>
      <c r="C7124" s="146">
        <v>168.4134521484375</v>
      </c>
      <c r="D7124" s="112">
        <f t="shared" si="114"/>
        <v>-0.1154343511703052</v>
      </c>
      <c r="E7124" s="112">
        <v>-2.3410414802275101E-2</v>
      </c>
    </row>
    <row r="7125" spans="2:5" x14ac:dyDescent="0.35">
      <c r="B7125" s="45" t="s">
        <v>3951</v>
      </c>
      <c r="C7125" s="146">
        <v>190.39112854003909</v>
      </c>
      <c r="D7125" s="112">
        <f t="shared" si="114"/>
        <v>0.84241394475965203</v>
      </c>
      <c r="E7125" s="112">
        <v>-2.3427307575238237E-2</v>
      </c>
    </row>
    <row r="7126" spans="2:5" x14ac:dyDescent="0.35">
      <c r="B7126" s="45" t="s">
        <v>1849</v>
      </c>
      <c r="C7126" s="146">
        <v>103.33786773681641</v>
      </c>
      <c r="D7126" s="112">
        <f t="shared" si="114"/>
        <v>6.7021623637055591E-2</v>
      </c>
      <c r="E7126" s="112">
        <v>-2.347320865381183E-2</v>
      </c>
    </row>
    <row r="7127" spans="2:5" x14ac:dyDescent="0.35">
      <c r="B7127" s="45" t="s">
        <v>2811</v>
      </c>
      <c r="C7127" s="146">
        <v>96.847023010253906</v>
      </c>
      <c r="D7127" s="112">
        <f t="shared" si="114"/>
        <v>-0.95793735008598935</v>
      </c>
      <c r="E7127" s="112">
        <v>-2.3480366959152277E-2</v>
      </c>
    </row>
    <row r="7128" spans="2:5" x14ac:dyDescent="0.35">
      <c r="B7128" s="45" t="s">
        <v>7704</v>
      </c>
      <c r="C7128" s="146">
        <v>2302.447021484375</v>
      </c>
      <c r="D7128" s="112">
        <f t="shared" si="114"/>
        <v>28.9742660565995</v>
      </c>
      <c r="E7128" s="112">
        <v>-2.3486870668654312E-2</v>
      </c>
    </row>
    <row r="7129" spans="2:5" x14ac:dyDescent="0.35">
      <c r="B7129" s="45" t="s">
        <v>2711</v>
      </c>
      <c r="C7129" s="146">
        <v>76.814125061035156</v>
      </c>
      <c r="D7129" s="112">
        <f t="shared" si="114"/>
        <v>-0.61895584879767751</v>
      </c>
      <c r="E7129" s="112">
        <v>-2.3519868268719629E-2</v>
      </c>
    </row>
    <row r="7130" spans="2:5" x14ac:dyDescent="0.35">
      <c r="B7130" s="45" t="s">
        <v>3968</v>
      </c>
      <c r="C7130" s="146">
        <v>201.58851623535159</v>
      </c>
      <c r="D7130" s="112">
        <f t="shared" si="114"/>
        <v>1.183648698357409</v>
      </c>
      <c r="E7130" s="112">
        <v>-2.3550074442332775E-2</v>
      </c>
    </row>
    <row r="7131" spans="2:5" x14ac:dyDescent="0.35">
      <c r="B7131" s="45" t="s">
        <v>2774</v>
      </c>
      <c r="C7131" s="146">
        <v>92.317283630371094</v>
      </c>
      <c r="D7131" s="112">
        <f t="shared" si="114"/>
        <v>-0.79996631888304204</v>
      </c>
      <c r="E7131" s="112">
        <v>-2.3617159379050706E-2</v>
      </c>
    </row>
    <row r="7132" spans="2:5" x14ac:dyDescent="0.35">
      <c r="B7132" s="45" t="s">
        <v>5034</v>
      </c>
      <c r="C7132" s="146">
        <v>461.50869750976563</v>
      </c>
      <c r="D7132" s="112">
        <f t="shared" si="114"/>
        <v>0.83638368811955455</v>
      </c>
      <c r="E7132" s="112">
        <v>-2.3630545679553718E-2</v>
      </c>
    </row>
    <row r="7133" spans="2:5" x14ac:dyDescent="0.35">
      <c r="B7133" s="45" t="s">
        <v>4455</v>
      </c>
      <c r="C7133" s="146">
        <v>251.3138732910156</v>
      </c>
      <c r="D7133" s="112">
        <f t="shared" si="114"/>
        <v>1.5605439200804503</v>
      </c>
      <c r="E7133" s="112">
        <v>-2.3642519116506017E-2</v>
      </c>
    </row>
    <row r="7134" spans="2:5" x14ac:dyDescent="0.35">
      <c r="B7134" s="45" t="s">
        <v>2414</v>
      </c>
      <c r="C7134" s="146">
        <v>98.148628234863281</v>
      </c>
      <c r="D7134" s="112">
        <f t="shared" si="114"/>
        <v>-0.2889452066273025</v>
      </c>
      <c r="E7134" s="112">
        <v>-2.3659853770629641E-2</v>
      </c>
    </row>
    <row r="7135" spans="2:5" x14ac:dyDescent="0.35">
      <c r="B7135" s="45" t="s">
        <v>3424</v>
      </c>
      <c r="C7135" s="146">
        <v>138.0324401855469</v>
      </c>
      <c r="D7135" s="112">
        <f t="shared" si="114"/>
        <v>0.50349397499249826</v>
      </c>
      <c r="E7135" s="112">
        <v>-2.3699907939937159E-2</v>
      </c>
    </row>
    <row r="7136" spans="2:5" x14ac:dyDescent="0.35">
      <c r="B7136" s="45" t="s">
        <v>2574</v>
      </c>
      <c r="C7136" s="146">
        <v>91.807777404785156</v>
      </c>
      <c r="D7136" s="112">
        <f t="shared" si="114"/>
        <v>-0.87185661085991895</v>
      </c>
      <c r="E7136" s="112">
        <v>-2.3709156345380289E-2</v>
      </c>
    </row>
    <row r="7137" spans="2:5" x14ac:dyDescent="0.35">
      <c r="B7137" s="45" t="s">
        <v>5332</v>
      </c>
      <c r="C7137" s="146">
        <v>716.4456787109375</v>
      </c>
      <c r="D7137" s="112">
        <f t="shared" si="114"/>
        <v>5.0112449867066449</v>
      </c>
      <c r="E7137" s="112">
        <v>-2.3718778348302858E-2</v>
      </c>
    </row>
    <row r="7138" spans="2:5" x14ac:dyDescent="0.35">
      <c r="B7138" s="45" t="s">
        <v>3328</v>
      </c>
      <c r="C7138" s="146">
        <v>119.1842422485352</v>
      </c>
      <c r="D7138" s="112">
        <f t="shared" si="114"/>
        <v>-0.38506715887378068</v>
      </c>
      <c r="E7138" s="112">
        <v>-2.3737201942136629E-2</v>
      </c>
    </row>
    <row r="7139" spans="2:5" x14ac:dyDescent="0.35">
      <c r="B7139" s="45" t="s">
        <v>3932</v>
      </c>
      <c r="C7139" s="146">
        <v>193.8166809082031</v>
      </c>
      <c r="D7139" s="112">
        <f t="shared" si="114"/>
        <v>1.554749649228947</v>
      </c>
      <c r="E7139" s="112">
        <v>-2.3747689446197526E-2</v>
      </c>
    </row>
    <row r="7140" spans="2:5" x14ac:dyDescent="0.35">
      <c r="B7140" s="45" t="s">
        <v>906</v>
      </c>
      <c r="C7140" s="146">
        <v>75.865234375</v>
      </c>
      <c r="D7140" s="112">
        <f t="shared" si="114"/>
        <v>-0.38946432318934648</v>
      </c>
      <c r="E7140" s="112">
        <v>-2.3754617595317072E-2</v>
      </c>
    </row>
    <row r="7141" spans="2:5" x14ac:dyDescent="0.35">
      <c r="B7141" s="45" t="s">
        <v>2003</v>
      </c>
      <c r="C7141" s="146">
        <v>124.26011657714839</v>
      </c>
      <c r="D7141" s="112">
        <f t="shared" si="114"/>
        <v>0.230949258839098</v>
      </c>
      <c r="E7141" s="112">
        <v>-2.3772109026412549E-2</v>
      </c>
    </row>
    <row r="7142" spans="2:5" x14ac:dyDescent="0.35">
      <c r="B7142" s="45" t="s">
        <v>2280</v>
      </c>
      <c r="C7142" s="146">
        <v>100.9465789794922</v>
      </c>
      <c r="D7142" s="112">
        <f t="shared" si="114"/>
        <v>-0.38227548242548676</v>
      </c>
      <c r="E7142" s="112">
        <v>-2.378950819797894E-2</v>
      </c>
    </row>
    <row r="7143" spans="2:5" x14ac:dyDescent="0.35">
      <c r="B7143" s="45" t="s">
        <v>3847</v>
      </c>
      <c r="C7143" s="146">
        <v>163.41682434082031</v>
      </c>
      <c r="D7143" s="112">
        <f t="shared" si="114"/>
        <v>0.3460693336591143</v>
      </c>
      <c r="E7143" s="112">
        <v>-2.3830092949421428E-2</v>
      </c>
    </row>
    <row r="7144" spans="2:5" x14ac:dyDescent="0.35">
      <c r="B7144" s="45" t="s">
        <v>1819</v>
      </c>
      <c r="C7144" s="146">
        <v>121.40297698974609</v>
      </c>
      <c r="D7144" s="112">
        <f t="shared" si="114"/>
        <v>-0.83854342497142542</v>
      </c>
      <c r="E7144" s="112">
        <v>-2.3831291383568067E-2</v>
      </c>
    </row>
    <row r="7145" spans="2:5" x14ac:dyDescent="0.35">
      <c r="B7145" s="45" t="s">
        <v>5386</v>
      </c>
      <c r="C7145" s="146">
        <v>751.92340087890625</v>
      </c>
      <c r="D7145" s="112">
        <f t="shared" si="114"/>
        <v>-0.29417380465442022</v>
      </c>
      <c r="E7145" s="112">
        <v>-2.3874733456558172E-2</v>
      </c>
    </row>
    <row r="7146" spans="2:5" x14ac:dyDescent="0.35">
      <c r="B7146" s="45" t="s">
        <v>5924</v>
      </c>
      <c r="C7146" s="146">
        <v>1065.3095703125</v>
      </c>
      <c r="D7146" s="112">
        <f t="shared" si="114"/>
        <v>2.6463490772219651</v>
      </c>
      <c r="E7146" s="112">
        <v>-2.3894464920216074E-2</v>
      </c>
    </row>
    <row r="7147" spans="2:5" x14ac:dyDescent="0.35">
      <c r="B7147" s="45" t="s">
        <v>4488</v>
      </c>
      <c r="C7147" s="146">
        <v>292.15786743164063</v>
      </c>
      <c r="D7147" s="112">
        <f t="shared" si="114"/>
        <v>-0.79573608313060051</v>
      </c>
      <c r="E7147" s="112">
        <v>-2.3896289065467185E-2</v>
      </c>
    </row>
    <row r="7148" spans="2:5" x14ac:dyDescent="0.35">
      <c r="B7148" s="45" t="s">
        <v>6159</v>
      </c>
      <c r="C7148" s="146">
        <v>1430.296020507812</v>
      </c>
      <c r="D7148" s="112">
        <f t="shared" si="114"/>
        <v>5.2171555402503866</v>
      </c>
      <c r="E7148" s="112">
        <v>-2.3922062280299927E-2</v>
      </c>
    </row>
    <row r="7149" spans="2:5" x14ac:dyDescent="0.35">
      <c r="B7149" s="45" t="s">
        <v>4233</v>
      </c>
      <c r="C7149" s="146">
        <v>230.05633544921881</v>
      </c>
      <c r="D7149" s="112">
        <f t="shared" si="114"/>
        <v>1.0880744717014277</v>
      </c>
      <c r="E7149" s="112">
        <v>-2.3932883850904578E-2</v>
      </c>
    </row>
    <row r="7150" spans="2:5" x14ac:dyDescent="0.35">
      <c r="B7150" s="45" t="s">
        <v>2986</v>
      </c>
      <c r="C7150" s="146">
        <v>110.1763076782227</v>
      </c>
      <c r="D7150" s="112">
        <f t="shared" si="114"/>
        <v>-0.94215795178886774</v>
      </c>
      <c r="E7150" s="112">
        <v>-2.3935004110468224E-2</v>
      </c>
    </row>
    <row r="7151" spans="2:5" x14ac:dyDescent="0.35">
      <c r="B7151" s="45" t="s">
        <v>6687</v>
      </c>
      <c r="C7151" s="146">
        <v>1904.77880859375</v>
      </c>
      <c r="D7151" s="112">
        <f t="shared" si="114"/>
        <v>16.205891802598565</v>
      </c>
      <c r="E7151" s="112">
        <v>-2.3938360538754793E-2</v>
      </c>
    </row>
    <row r="7152" spans="2:5" x14ac:dyDescent="0.35">
      <c r="B7152" s="45" t="s">
        <v>1303</v>
      </c>
      <c r="C7152" s="146">
        <v>110.7050323486328</v>
      </c>
      <c r="D7152" s="112">
        <f t="shared" si="114"/>
        <v>-0.73535258186410846</v>
      </c>
      <c r="E7152" s="112">
        <v>-2.3977193737937046E-2</v>
      </c>
    </row>
    <row r="7153" spans="2:5" x14ac:dyDescent="0.35">
      <c r="B7153" s="45" t="s">
        <v>4728</v>
      </c>
      <c r="C7153" s="146">
        <v>418.3114013671875</v>
      </c>
      <c r="D7153" s="112">
        <f t="shared" si="114"/>
        <v>-0.40627099425408786</v>
      </c>
      <c r="E7153" s="112">
        <v>-2.3978804877760357E-2</v>
      </c>
    </row>
    <row r="7154" spans="2:5" x14ac:dyDescent="0.35">
      <c r="B7154" s="45" t="s">
        <v>5336</v>
      </c>
      <c r="C7154" s="146">
        <v>704.54937744140625</v>
      </c>
      <c r="D7154" s="112">
        <f t="shared" si="114"/>
        <v>1.9524518984097687</v>
      </c>
      <c r="E7154" s="112">
        <v>-2.3996901367294512E-2</v>
      </c>
    </row>
    <row r="7155" spans="2:5" x14ac:dyDescent="0.35">
      <c r="B7155" s="45" t="s">
        <v>4271</v>
      </c>
      <c r="C7155" s="146">
        <v>238.6319580078125</v>
      </c>
      <c r="D7155" s="112">
        <f t="shared" si="114"/>
        <v>1.1466519319543993</v>
      </c>
      <c r="E7155" s="112">
        <v>-2.4006506380316702E-2</v>
      </c>
    </row>
    <row r="7156" spans="2:5" x14ac:dyDescent="0.35">
      <c r="B7156" s="45" t="s">
        <v>2941</v>
      </c>
      <c r="C7156" s="146">
        <v>111.1647186279297</v>
      </c>
      <c r="D7156" s="112">
        <f t="shared" si="114"/>
        <v>-0.89178799493317706</v>
      </c>
      <c r="E7156" s="112">
        <v>-2.40093487729733E-2</v>
      </c>
    </row>
    <row r="7157" spans="2:5" x14ac:dyDescent="0.35">
      <c r="B7157" s="45" t="s">
        <v>5927</v>
      </c>
      <c r="C7157" s="146">
        <v>1027.286376953125</v>
      </c>
      <c r="D7157" s="112">
        <f t="shared" si="114"/>
        <v>5.60728337434655</v>
      </c>
      <c r="E7157" s="112">
        <v>-2.4027248973930469E-2</v>
      </c>
    </row>
    <row r="7158" spans="2:5" x14ac:dyDescent="0.35">
      <c r="B7158" s="45" t="s">
        <v>1611</v>
      </c>
      <c r="C7158" s="146">
        <v>155.4778747558594</v>
      </c>
      <c r="D7158" s="112">
        <f t="shared" si="114"/>
        <v>2.5122622070494149E-2</v>
      </c>
      <c r="E7158" s="112">
        <v>-2.4066748200378723E-2</v>
      </c>
    </row>
    <row r="7159" spans="2:5" x14ac:dyDescent="0.35">
      <c r="B7159" s="45" t="s">
        <v>3272</v>
      </c>
      <c r="C7159" s="146">
        <v>151.66758728027341</v>
      </c>
      <c r="D7159" s="112">
        <f t="shared" si="114"/>
        <v>2.2568363360354891</v>
      </c>
      <c r="E7159" s="112">
        <v>-2.4067508377672242E-2</v>
      </c>
    </row>
    <row r="7160" spans="2:5" x14ac:dyDescent="0.35">
      <c r="B7160" s="45" t="s">
        <v>570</v>
      </c>
      <c r="C7160" s="146">
        <v>46.568992614746087</v>
      </c>
      <c r="D7160" s="112">
        <f t="shared" si="114"/>
        <v>-0.37974046186585619</v>
      </c>
      <c r="E7160" s="112">
        <v>-2.4093287092052534E-2</v>
      </c>
    </row>
    <row r="7161" spans="2:5" x14ac:dyDescent="0.35">
      <c r="B7161" s="45" t="s">
        <v>826</v>
      </c>
      <c r="C7161" s="146">
        <v>75.079849243164063</v>
      </c>
      <c r="D7161" s="112">
        <f t="shared" si="114"/>
        <v>-0.90452254373646934</v>
      </c>
      <c r="E7161" s="112">
        <v>-2.4168447022413889E-2</v>
      </c>
    </row>
    <row r="7162" spans="2:5" x14ac:dyDescent="0.35">
      <c r="B7162" s="45" t="s">
        <v>5267</v>
      </c>
      <c r="C7162" s="146">
        <v>786.362060546875</v>
      </c>
      <c r="D7162" s="112">
        <f t="shared" si="114"/>
        <v>-0.58864080503791105</v>
      </c>
      <c r="E7162" s="112">
        <v>-2.4189412027388654E-2</v>
      </c>
    </row>
    <row r="7163" spans="2:5" x14ac:dyDescent="0.35">
      <c r="B7163" s="45" t="s">
        <v>7030</v>
      </c>
      <c r="C7163" s="146">
        <v>1911.619018554688</v>
      </c>
      <c r="D7163" s="112">
        <f t="shared" si="114"/>
        <v>9.9108528876995265</v>
      </c>
      <c r="E7163" s="112">
        <v>-2.4190627247331609E-2</v>
      </c>
    </row>
    <row r="7164" spans="2:5" x14ac:dyDescent="0.35">
      <c r="B7164" s="45" t="s">
        <v>3725</v>
      </c>
      <c r="C7164" s="146">
        <v>175.20344543457031</v>
      </c>
      <c r="D7164" s="112">
        <f t="shared" si="114"/>
        <v>0.60678589797923332</v>
      </c>
      <c r="E7164" s="112">
        <v>-2.4237417061778361E-2</v>
      </c>
    </row>
    <row r="7165" spans="2:5" x14ac:dyDescent="0.35">
      <c r="B7165" s="45" t="s">
        <v>1847</v>
      </c>
      <c r="C7165" s="146">
        <v>109.03969573974609</v>
      </c>
      <c r="D7165" s="112">
        <f t="shared" si="114"/>
        <v>-0.94216446086300998</v>
      </c>
      <c r="E7165" s="112">
        <v>-2.424821911598217E-2</v>
      </c>
    </row>
    <row r="7166" spans="2:5" x14ac:dyDescent="0.35">
      <c r="B7166" s="45" t="s">
        <v>6443</v>
      </c>
      <c r="C7166" s="146">
        <v>1885.340698242188</v>
      </c>
      <c r="D7166" s="112">
        <f t="shared" si="114"/>
        <v>13.971510219373807</v>
      </c>
      <c r="E7166" s="112">
        <v>-2.4249111051879133E-2</v>
      </c>
    </row>
    <row r="7167" spans="2:5" x14ac:dyDescent="0.35">
      <c r="B7167" s="45" t="s">
        <v>1783</v>
      </c>
      <c r="C7167" s="146">
        <v>125.9285583496094</v>
      </c>
      <c r="D7167" s="112">
        <f t="shared" si="114"/>
        <v>0.46604655690574714</v>
      </c>
      <c r="E7167" s="112">
        <v>-2.4263206966502814E-2</v>
      </c>
    </row>
    <row r="7168" spans="2:5" x14ac:dyDescent="0.35">
      <c r="B7168" s="45" t="s">
        <v>1049</v>
      </c>
      <c r="C7168" s="146">
        <v>85.896697998046875</v>
      </c>
      <c r="D7168" s="112">
        <f t="shared" si="114"/>
        <v>-0.54585369639484049</v>
      </c>
      <c r="E7168" s="112">
        <v>-2.4272692795947699E-2</v>
      </c>
    </row>
    <row r="7169" spans="2:5" x14ac:dyDescent="0.35">
      <c r="B7169" s="45" t="s">
        <v>3922</v>
      </c>
      <c r="C7169" s="146">
        <v>189.1388244628906</v>
      </c>
      <c r="D7169" s="112">
        <f t="shared" si="114"/>
        <v>-0.91205099426620884</v>
      </c>
      <c r="E7169" s="112">
        <v>-2.4320895841939433E-2</v>
      </c>
    </row>
    <row r="7170" spans="2:5" x14ac:dyDescent="0.35">
      <c r="B7170" s="45" t="s">
        <v>7759</v>
      </c>
      <c r="C7170" s="146">
        <v>2150.551025390625</v>
      </c>
      <c r="D7170" s="112">
        <f t="shared" si="114"/>
        <v>17.122878890982278</v>
      </c>
      <c r="E7170" s="112">
        <v>-2.4365885124771728E-2</v>
      </c>
    </row>
    <row r="7171" spans="2:5" x14ac:dyDescent="0.35">
      <c r="B7171" s="45" t="s">
        <v>1831</v>
      </c>
      <c r="C7171" s="146">
        <v>118.66497802734381</v>
      </c>
      <c r="D7171" s="112">
        <f t="shared" si="114"/>
        <v>-0.12837024270667793</v>
      </c>
      <c r="E7171" s="112">
        <v>-2.4367576547345043E-2</v>
      </c>
    </row>
    <row r="7172" spans="2:5" x14ac:dyDescent="0.35">
      <c r="B7172" s="45" t="s">
        <v>3431</v>
      </c>
      <c r="C7172" s="146">
        <v>136.14149475097659</v>
      </c>
      <c r="D7172" s="112">
        <f t="shared" si="114"/>
        <v>-0.79365596861816967</v>
      </c>
      <c r="E7172" s="112">
        <v>-2.4377738213203468E-2</v>
      </c>
    </row>
    <row r="7173" spans="2:5" x14ac:dyDescent="0.35">
      <c r="B7173" s="45" t="s">
        <v>5510</v>
      </c>
      <c r="C7173" s="146">
        <v>659.7791748046875</v>
      </c>
      <c r="D7173" s="112">
        <f t="shared" si="114"/>
        <v>-0.49110477934391827</v>
      </c>
      <c r="E7173" s="112">
        <v>-2.4463888505847537E-2</v>
      </c>
    </row>
    <row r="7174" spans="2:5" x14ac:dyDescent="0.35">
      <c r="B7174" s="45" t="s">
        <v>6071</v>
      </c>
      <c r="C7174" s="146">
        <v>1296.4931640625</v>
      </c>
      <c r="D7174" s="112">
        <f t="shared" si="114"/>
        <v>10.499011242013196</v>
      </c>
      <c r="E7174" s="112">
        <v>-2.4487934953566867E-2</v>
      </c>
    </row>
    <row r="7175" spans="2:5" x14ac:dyDescent="0.35">
      <c r="B7175" s="45" t="s">
        <v>3323</v>
      </c>
      <c r="C7175" s="146">
        <v>112.74822998046881</v>
      </c>
      <c r="D7175" s="112">
        <f t="shared" si="114"/>
        <v>-0.76280391251490109</v>
      </c>
      <c r="E7175" s="112">
        <v>-2.448952352448382E-2</v>
      </c>
    </row>
    <row r="7176" spans="2:5" x14ac:dyDescent="0.35">
      <c r="B7176" s="45" t="s">
        <v>5083</v>
      </c>
      <c r="C7176" s="146">
        <v>475.337646484375</v>
      </c>
      <c r="D7176" s="112">
        <f t="shared" si="114"/>
        <v>1.493009197693306</v>
      </c>
      <c r="E7176" s="112">
        <v>-2.4517418115050194E-2</v>
      </c>
    </row>
    <row r="7177" spans="2:5" x14ac:dyDescent="0.35">
      <c r="B7177" s="45" t="s">
        <v>4025</v>
      </c>
      <c r="C7177" s="146">
        <v>190.66822814941409</v>
      </c>
      <c r="D7177" s="112">
        <f t="shared" ref="D7177:D7240" si="115">(C7177-C7178)/C7178</f>
        <v>0.56115656913774259</v>
      </c>
      <c r="E7177" s="112">
        <v>-2.4571360055679465E-2</v>
      </c>
    </row>
    <row r="7178" spans="2:5" x14ac:dyDescent="0.35">
      <c r="B7178" s="45" t="s">
        <v>1313</v>
      </c>
      <c r="C7178" s="146">
        <v>122.13267517089839</v>
      </c>
      <c r="D7178" s="112">
        <f t="shared" si="115"/>
        <v>0.17173779826360994</v>
      </c>
      <c r="E7178" s="112">
        <v>-2.4572606216417943E-2</v>
      </c>
    </row>
    <row r="7179" spans="2:5" x14ac:dyDescent="0.35">
      <c r="B7179" s="45" t="s">
        <v>1702</v>
      </c>
      <c r="C7179" s="146">
        <v>104.2320861816406</v>
      </c>
      <c r="D7179" s="112">
        <f t="shared" si="115"/>
        <v>0.28743492930038589</v>
      </c>
      <c r="E7179" s="112">
        <v>-2.4595188570251843E-2</v>
      </c>
    </row>
    <row r="7180" spans="2:5" x14ac:dyDescent="0.35">
      <c r="B7180" s="45" t="s">
        <v>2855</v>
      </c>
      <c r="C7180" s="146">
        <v>80.961051940917969</v>
      </c>
      <c r="D7180" s="112">
        <f t="shared" si="115"/>
        <v>-0.88922724348369697</v>
      </c>
      <c r="E7180" s="112">
        <v>-2.4596751102986831E-2</v>
      </c>
    </row>
    <row r="7181" spans="2:5" x14ac:dyDescent="0.35">
      <c r="B7181" s="45" t="s">
        <v>5402</v>
      </c>
      <c r="C7181" s="146">
        <v>730.8751220703125</v>
      </c>
      <c r="D7181" s="112">
        <f t="shared" si="115"/>
        <v>7.2527132215687633</v>
      </c>
      <c r="E7181" s="112">
        <v>-2.4600164246547068E-2</v>
      </c>
    </row>
    <row r="7182" spans="2:5" x14ac:dyDescent="0.35">
      <c r="B7182" s="45" t="s">
        <v>1214</v>
      </c>
      <c r="C7182" s="146">
        <v>88.561798095703125</v>
      </c>
      <c r="D7182" s="112">
        <f t="shared" si="115"/>
        <v>-7.0560840379008394E-2</v>
      </c>
      <c r="E7182" s="112">
        <v>-2.4608773315691997E-2</v>
      </c>
    </row>
    <row r="7183" spans="2:5" x14ac:dyDescent="0.35">
      <c r="B7183" s="45" t="s">
        <v>1688</v>
      </c>
      <c r="C7183" s="146">
        <v>95.285202026367188</v>
      </c>
      <c r="D7183" s="112">
        <f t="shared" si="115"/>
        <v>-0.56762314108778389</v>
      </c>
      <c r="E7183" s="112">
        <v>-2.4613220211616667E-2</v>
      </c>
    </row>
    <row r="7184" spans="2:5" x14ac:dyDescent="0.35">
      <c r="B7184" s="45" t="s">
        <v>4251</v>
      </c>
      <c r="C7184" s="146">
        <v>220.37535095214841</v>
      </c>
      <c r="D7184" s="112">
        <f t="shared" si="115"/>
        <v>-0.39520373849653279</v>
      </c>
      <c r="E7184" s="112">
        <v>-2.4629087713840973E-2</v>
      </c>
    </row>
    <row r="7185" spans="2:5" x14ac:dyDescent="0.35">
      <c r="B7185" s="45" t="s">
        <v>4654</v>
      </c>
      <c r="C7185" s="146">
        <v>364.37948608398438</v>
      </c>
      <c r="D7185" s="112">
        <f t="shared" si="115"/>
        <v>0.92539381119058217</v>
      </c>
      <c r="E7185" s="112">
        <v>-2.4674137474862256E-2</v>
      </c>
    </row>
    <row r="7186" spans="2:5" x14ac:dyDescent="0.35">
      <c r="B7186" s="45" t="s">
        <v>3924</v>
      </c>
      <c r="C7186" s="146">
        <v>189.24932861328119</v>
      </c>
      <c r="D7186" s="112">
        <f t="shared" si="115"/>
        <v>-0.90215996111971541</v>
      </c>
      <c r="E7186" s="112">
        <v>-2.4677400215296179E-2</v>
      </c>
    </row>
    <row r="7187" spans="2:5" x14ac:dyDescent="0.35">
      <c r="B7187" s="45" t="s">
        <v>6539</v>
      </c>
      <c r="C7187" s="146">
        <v>1934.272827148438</v>
      </c>
      <c r="D7187" s="112">
        <f t="shared" si="115"/>
        <v>15.254247611251602</v>
      </c>
      <c r="E7187" s="112">
        <v>-2.4762039929605417E-2</v>
      </c>
    </row>
    <row r="7188" spans="2:5" x14ac:dyDescent="0.35">
      <c r="B7188" s="45" t="s">
        <v>1283</v>
      </c>
      <c r="C7188" s="146">
        <v>119.0010681152344</v>
      </c>
      <c r="D7188" s="112">
        <f t="shared" si="115"/>
        <v>-0.93529615353113893</v>
      </c>
      <c r="E7188" s="112">
        <v>-2.4763761198575821E-2</v>
      </c>
    </row>
    <row r="7189" spans="2:5" x14ac:dyDescent="0.35">
      <c r="B7189" s="45" t="s">
        <v>6457</v>
      </c>
      <c r="C7189" s="146">
        <v>1839.165283203125</v>
      </c>
      <c r="D7189" s="112">
        <f t="shared" si="115"/>
        <v>1.5992080463020164</v>
      </c>
      <c r="E7189" s="112">
        <v>-2.4842360288624448E-2</v>
      </c>
    </row>
    <row r="7190" spans="2:5" x14ac:dyDescent="0.35">
      <c r="B7190" s="45" t="s">
        <v>5584</v>
      </c>
      <c r="C7190" s="146">
        <v>707.5867919921875</v>
      </c>
      <c r="D7190" s="112">
        <f t="shared" si="115"/>
        <v>4.5935596707558322</v>
      </c>
      <c r="E7190" s="112">
        <v>-2.4853361290711678E-2</v>
      </c>
    </row>
    <row r="7191" spans="2:5" x14ac:dyDescent="0.35">
      <c r="B7191" s="45" t="s">
        <v>1427</v>
      </c>
      <c r="C7191" s="146">
        <v>126.50026702880859</v>
      </c>
      <c r="D7191" s="112">
        <f t="shared" si="115"/>
        <v>-7.3911765645536476E-2</v>
      </c>
      <c r="E7191" s="112">
        <v>-2.4887057718448881E-2</v>
      </c>
    </row>
    <row r="7192" spans="2:5" x14ac:dyDescent="0.35">
      <c r="B7192" s="45" t="s">
        <v>3418</v>
      </c>
      <c r="C7192" s="146">
        <v>136.5963439941406</v>
      </c>
      <c r="D7192" s="112">
        <f t="shared" si="115"/>
        <v>0.90372511774968556</v>
      </c>
      <c r="E7192" s="112">
        <v>-2.4896356859183174E-2</v>
      </c>
    </row>
    <row r="7193" spans="2:5" x14ac:dyDescent="0.35">
      <c r="B7193" s="45" t="s">
        <v>817</v>
      </c>
      <c r="C7193" s="146">
        <v>71.75213623046875</v>
      </c>
      <c r="D7193" s="112">
        <f t="shared" si="115"/>
        <v>-0.15978066573609703</v>
      </c>
      <c r="E7193" s="112">
        <v>-2.490406062565961E-2</v>
      </c>
    </row>
    <row r="7194" spans="2:5" x14ac:dyDescent="0.35">
      <c r="B7194" s="45" t="s">
        <v>2627</v>
      </c>
      <c r="C7194" s="146">
        <v>85.39691162109375</v>
      </c>
      <c r="D7194" s="112">
        <f t="shared" si="115"/>
        <v>-0.27105981901963</v>
      </c>
      <c r="E7194" s="112">
        <v>-2.4937853981422051E-2</v>
      </c>
    </row>
    <row r="7195" spans="2:5" x14ac:dyDescent="0.35">
      <c r="B7195" s="45" t="s">
        <v>1920</v>
      </c>
      <c r="C7195" s="146">
        <v>117.1521530151367</v>
      </c>
      <c r="D7195" s="112">
        <f t="shared" si="115"/>
        <v>-0.83122059098706302</v>
      </c>
      <c r="E7195" s="112">
        <v>-2.4946486049543578E-2</v>
      </c>
    </row>
    <row r="7196" spans="2:5" x14ac:dyDescent="0.35">
      <c r="B7196" s="45" t="s">
        <v>5352</v>
      </c>
      <c r="C7196" s="146">
        <v>694.114013671875</v>
      </c>
      <c r="D7196" s="112">
        <f t="shared" si="115"/>
        <v>4.1109210081926273</v>
      </c>
      <c r="E7196" s="112">
        <v>-2.4978175882751464E-2</v>
      </c>
    </row>
    <row r="7197" spans="2:5" x14ac:dyDescent="0.35">
      <c r="B7197" s="45" t="s">
        <v>3379</v>
      </c>
      <c r="C7197" s="146">
        <v>135.8099670410156</v>
      </c>
      <c r="D7197" s="112">
        <f t="shared" si="115"/>
        <v>4.8440369263563543E-2</v>
      </c>
      <c r="E7197" s="112">
        <v>-2.5036904354517261E-2</v>
      </c>
    </row>
    <row r="7198" spans="2:5" x14ac:dyDescent="0.35">
      <c r="B7198" s="45" t="s">
        <v>1664</v>
      </c>
      <c r="C7198" s="146">
        <v>129.53523254394531</v>
      </c>
      <c r="D7198" s="112">
        <f t="shared" si="115"/>
        <v>-0.93982703611673124</v>
      </c>
      <c r="E7198" s="112">
        <v>-2.5042513310424723E-2</v>
      </c>
    </row>
    <row r="7199" spans="2:5" x14ac:dyDescent="0.35">
      <c r="B7199" s="45" t="s">
        <v>6990</v>
      </c>
      <c r="C7199" s="146">
        <v>2152.71484375</v>
      </c>
      <c r="D7199" s="112">
        <f t="shared" si="115"/>
        <v>0.33887152404762683</v>
      </c>
      <c r="E7199" s="112">
        <v>-2.5153039846191775E-2</v>
      </c>
    </row>
    <row r="7200" spans="2:5" x14ac:dyDescent="0.35">
      <c r="B7200" s="45" t="s">
        <v>6219</v>
      </c>
      <c r="C7200" s="146">
        <v>1607.857666015625</v>
      </c>
      <c r="D7200" s="112">
        <f t="shared" si="115"/>
        <v>8.2372441333703978</v>
      </c>
      <c r="E7200" s="112">
        <v>-2.5215130173403696E-2</v>
      </c>
    </row>
    <row r="7201" spans="2:5" x14ac:dyDescent="0.35">
      <c r="B7201" s="45" t="s">
        <v>4096</v>
      </c>
      <c r="C7201" s="146">
        <v>174.06248474121091</v>
      </c>
      <c r="D7201" s="112">
        <f t="shared" si="115"/>
        <v>0.97272751562183413</v>
      </c>
      <c r="E7201" s="112">
        <v>-2.5229250200404067E-2</v>
      </c>
    </row>
    <row r="7202" spans="2:5" x14ac:dyDescent="0.35">
      <c r="B7202" s="45" t="s">
        <v>2581</v>
      </c>
      <c r="C7202" s="146">
        <v>88.234428405761719</v>
      </c>
      <c r="D7202" s="112">
        <f t="shared" si="115"/>
        <v>-0.30026366574893704</v>
      </c>
      <c r="E7202" s="112">
        <v>-2.5303949280009896E-2</v>
      </c>
    </row>
    <row r="7203" spans="2:5" x14ac:dyDescent="0.35">
      <c r="B7203" s="45" t="s">
        <v>1341</v>
      </c>
      <c r="C7203" s="146">
        <v>126.0966796875</v>
      </c>
      <c r="D7203" s="112">
        <f t="shared" si="115"/>
        <v>-0.23465836237135496</v>
      </c>
      <c r="E7203" s="112">
        <v>-2.5310244874543312E-2</v>
      </c>
    </row>
    <row r="7204" spans="2:5" x14ac:dyDescent="0.35">
      <c r="B7204" s="45" t="s">
        <v>3855</v>
      </c>
      <c r="C7204" s="146">
        <v>164.75868225097659</v>
      </c>
      <c r="D7204" s="112">
        <f t="shared" si="115"/>
        <v>-0.72376008280014981</v>
      </c>
      <c r="E7204" s="112">
        <v>-2.5316473978394829E-2</v>
      </c>
    </row>
    <row r="7205" spans="2:5" x14ac:dyDescent="0.35">
      <c r="B7205" s="45" t="s">
        <v>5196</v>
      </c>
      <c r="C7205" s="146">
        <v>596.43328857421875</v>
      </c>
      <c r="D7205" s="112">
        <f t="shared" si="115"/>
        <v>4.5939881001363148</v>
      </c>
      <c r="E7205" s="112">
        <v>-2.5368637357067406E-2</v>
      </c>
    </row>
    <row r="7206" spans="2:5" x14ac:dyDescent="0.35">
      <c r="B7206" s="45" t="s">
        <v>2558</v>
      </c>
      <c r="C7206" s="146">
        <v>106.6204071044922</v>
      </c>
      <c r="D7206" s="112">
        <f t="shared" si="115"/>
        <v>-0.94713082680525018</v>
      </c>
      <c r="E7206" s="112">
        <v>-2.5404976191900849E-2</v>
      </c>
    </row>
    <row r="7207" spans="2:5" x14ac:dyDescent="0.35">
      <c r="B7207" s="45" t="s">
        <v>6558</v>
      </c>
      <c r="C7207" s="146">
        <v>2016.683837890625</v>
      </c>
      <c r="D7207" s="112">
        <f t="shared" si="115"/>
        <v>23.268651977839234</v>
      </c>
      <c r="E7207" s="112">
        <v>-2.5415558947977836E-2</v>
      </c>
    </row>
    <row r="7208" spans="2:5" x14ac:dyDescent="0.35">
      <c r="B7208" s="45" t="s">
        <v>2836</v>
      </c>
      <c r="C7208" s="146">
        <v>83.098304748535156</v>
      </c>
      <c r="D7208" s="112">
        <f t="shared" si="115"/>
        <v>0.14096395714647264</v>
      </c>
      <c r="E7208" s="112">
        <v>-2.5439817053786083E-2</v>
      </c>
    </row>
    <row r="7209" spans="2:5" x14ac:dyDescent="0.35">
      <c r="B7209" s="45" t="s">
        <v>833</v>
      </c>
      <c r="C7209" s="146">
        <v>72.8316650390625</v>
      </c>
      <c r="D7209" s="112">
        <f t="shared" si="115"/>
        <v>-0.61440454814138734</v>
      </c>
      <c r="E7209" s="112">
        <v>-2.5459934151980886E-2</v>
      </c>
    </row>
    <row r="7210" spans="2:5" x14ac:dyDescent="0.35">
      <c r="B7210" s="45" t="s">
        <v>3933</v>
      </c>
      <c r="C7210" s="146">
        <v>188.88102722167969</v>
      </c>
      <c r="D7210" s="112">
        <f t="shared" si="115"/>
        <v>0.40784871375574983</v>
      </c>
      <c r="E7210" s="112">
        <v>-2.546557738681466E-2</v>
      </c>
    </row>
    <row r="7211" spans="2:5" x14ac:dyDescent="0.35">
      <c r="B7211" s="45" t="s">
        <v>3437</v>
      </c>
      <c r="C7211" s="146">
        <v>134.1628723144531</v>
      </c>
      <c r="D7211" s="112">
        <f t="shared" si="115"/>
        <v>-0.25053440723374043</v>
      </c>
      <c r="E7211" s="112">
        <v>-2.5466124895535954E-2</v>
      </c>
    </row>
    <row r="7212" spans="2:5" x14ac:dyDescent="0.35">
      <c r="B7212" s="45" t="s">
        <v>3788</v>
      </c>
      <c r="C7212" s="146">
        <v>179.0113830566406</v>
      </c>
      <c r="D7212" s="112">
        <f t="shared" si="115"/>
        <v>-0.62834514051915458</v>
      </c>
      <c r="E7212" s="112">
        <v>-2.5469219231692083E-2</v>
      </c>
    </row>
    <row r="7213" spans="2:5" x14ac:dyDescent="0.35">
      <c r="B7213" s="45" t="s">
        <v>4961</v>
      </c>
      <c r="C7213" s="146">
        <v>481.6602783203125</v>
      </c>
      <c r="D7213" s="112">
        <f t="shared" si="115"/>
        <v>-0.78699851062669746</v>
      </c>
      <c r="E7213" s="112">
        <v>-2.551250903681352E-2</v>
      </c>
    </row>
    <row r="7214" spans="2:5" x14ac:dyDescent="0.35">
      <c r="B7214" s="45" t="s">
        <v>8008</v>
      </c>
      <c r="C7214" s="146">
        <v>2261.300048828125</v>
      </c>
      <c r="D7214" s="112">
        <f t="shared" si="115"/>
        <v>-5.6883489900247775E-2</v>
      </c>
      <c r="E7214" s="112">
        <v>-2.5553756068534435E-2</v>
      </c>
    </row>
    <row r="7215" spans="2:5" x14ac:dyDescent="0.35">
      <c r="B7215" s="45" t="s">
        <v>7741</v>
      </c>
      <c r="C7215" s="146">
        <v>2397.68896484375</v>
      </c>
      <c r="D7215" s="112">
        <f t="shared" si="115"/>
        <v>11.925951018331853</v>
      </c>
      <c r="E7215" s="112">
        <v>-2.5578125972034769E-2</v>
      </c>
    </row>
    <row r="7216" spans="2:5" x14ac:dyDescent="0.35">
      <c r="B7216" s="45" t="s">
        <v>3097</v>
      </c>
      <c r="C7216" s="146">
        <v>185.49420166015619</v>
      </c>
      <c r="D7216" s="112">
        <f t="shared" si="115"/>
        <v>-0.74361536986518861</v>
      </c>
      <c r="E7216" s="112">
        <v>-2.5614616211980818E-2</v>
      </c>
    </row>
    <row r="7217" spans="2:5" x14ac:dyDescent="0.35">
      <c r="B7217" s="45" t="s">
        <v>5326</v>
      </c>
      <c r="C7217" s="146">
        <v>723.49969482421875</v>
      </c>
      <c r="D7217" s="112">
        <f t="shared" si="115"/>
        <v>3.4883020846842014</v>
      </c>
      <c r="E7217" s="112">
        <v>-2.5688628542515114E-2</v>
      </c>
    </row>
    <row r="7218" spans="2:5" x14ac:dyDescent="0.35">
      <c r="B7218" s="45" t="s">
        <v>3583</v>
      </c>
      <c r="C7218" s="146">
        <v>161.1967468261719</v>
      </c>
      <c r="D7218" s="112">
        <f t="shared" si="115"/>
        <v>-7.6504427567612568E-2</v>
      </c>
      <c r="E7218" s="112">
        <v>-2.5696650334498031E-2</v>
      </c>
    </row>
    <row r="7219" spans="2:5" x14ac:dyDescent="0.35">
      <c r="B7219" s="45" t="s">
        <v>3696</v>
      </c>
      <c r="C7219" s="146">
        <v>174.55064392089841</v>
      </c>
      <c r="D7219" s="112">
        <f t="shared" si="115"/>
        <v>-0.56806842456177797</v>
      </c>
      <c r="E7219" s="112">
        <v>-2.5708613624790485E-2</v>
      </c>
    </row>
    <row r="7220" spans="2:5" x14ac:dyDescent="0.35">
      <c r="B7220" s="45" t="s">
        <v>4679</v>
      </c>
      <c r="C7220" s="146">
        <v>404.11642456054688</v>
      </c>
      <c r="D7220" s="112">
        <f t="shared" si="115"/>
        <v>1.6853696982700148</v>
      </c>
      <c r="E7220" s="112">
        <v>-2.5723396728830041E-2</v>
      </c>
    </row>
    <row r="7221" spans="2:5" x14ac:dyDescent="0.35">
      <c r="B7221" s="45" t="s">
        <v>3267</v>
      </c>
      <c r="C7221" s="146">
        <v>150.4881896972656</v>
      </c>
      <c r="D7221" s="112">
        <f t="shared" si="115"/>
        <v>-0.94745063604888557</v>
      </c>
      <c r="E7221" s="112">
        <v>-2.5741735854976622E-2</v>
      </c>
    </row>
    <row r="7222" spans="2:5" x14ac:dyDescent="0.35">
      <c r="B7222" s="45" t="s">
        <v>7650</v>
      </c>
      <c r="C7222" s="146">
        <v>2863.7490234375</v>
      </c>
      <c r="D7222" s="112">
        <f t="shared" si="115"/>
        <v>59.665028653909893</v>
      </c>
      <c r="E7222" s="112">
        <v>-2.5754889636673738E-2</v>
      </c>
    </row>
    <row r="7223" spans="2:5" x14ac:dyDescent="0.35">
      <c r="B7223" s="45" t="s">
        <v>558</v>
      </c>
      <c r="C7223" s="146">
        <v>47.205928802490227</v>
      </c>
      <c r="D7223" s="112">
        <f t="shared" si="115"/>
        <v>-0.65501747110312447</v>
      </c>
      <c r="E7223" s="112">
        <v>-2.5787970353127819E-2</v>
      </c>
    </row>
    <row r="7224" spans="2:5" x14ac:dyDescent="0.35">
      <c r="B7224" s="45" t="s">
        <v>3427</v>
      </c>
      <c r="C7224" s="146">
        <v>136.83570861816409</v>
      </c>
      <c r="D7224" s="112">
        <f t="shared" si="115"/>
        <v>9.4665625019073121E-2</v>
      </c>
      <c r="E7224" s="112">
        <v>-2.580358997400577E-2</v>
      </c>
    </row>
    <row r="7225" spans="2:5" x14ac:dyDescent="0.35">
      <c r="B7225" s="45" t="s">
        <v>1880</v>
      </c>
      <c r="C7225" s="146">
        <v>125.0022888183594</v>
      </c>
      <c r="D7225" s="112">
        <f t="shared" si="115"/>
        <v>-0.83607753038673149</v>
      </c>
      <c r="E7225" s="112">
        <v>-2.5806150865520655E-2</v>
      </c>
    </row>
    <row r="7226" spans="2:5" x14ac:dyDescent="0.35">
      <c r="B7226" s="45" t="s">
        <v>5321</v>
      </c>
      <c r="C7226" s="146">
        <v>762.569580078125</v>
      </c>
      <c r="D7226" s="112">
        <f t="shared" si="115"/>
        <v>9.2994566565370462</v>
      </c>
      <c r="E7226" s="112">
        <v>-2.580916356652245E-2</v>
      </c>
    </row>
    <row r="7227" spans="2:5" x14ac:dyDescent="0.35">
      <c r="B7227" s="45" t="s">
        <v>2671</v>
      </c>
      <c r="C7227" s="146">
        <v>74.039787292480469</v>
      </c>
      <c r="D7227" s="112">
        <f t="shared" si="115"/>
        <v>-0.2609707790610562</v>
      </c>
      <c r="E7227" s="112">
        <v>-2.5862094925752241E-2</v>
      </c>
    </row>
    <row r="7228" spans="2:5" x14ac:dyDescent="0.35">
      <c r="B7228" s="45" t="s">
        <v>2210</v>
      </c>
      <c r="C7228" s="146">
        <v>100.18519592285161</v>
      </c>
      <c r="D7228" s="112">
        <f t="shared" si="115"/>
        <v>0.37766511031414429</v>
      </c>
      <c r="E7228" s="112">
        <v>-2.5911047398980591E-2</v>
      </c>
    </row>
    <row r="7229" spans="2:5" x14ac:dyDescent="0.35">
      <c r="B7229" s="45" t="s">
        <v>963</v>
      </c>
      <c r="C7229" s="146">
        <v>72.72100830078125</v>
      </c>
      <c r="D7229" s="112">
        <f t="shared" si="115"/>
        <v>-0.3297329560813046</v>
      </c>
      <c r="E7229" s="112">
        <v>-2.6025945425421516E-2</v>
      </c>
    </row>
    <row r="7230" spans="2:5" x14ac:dyDescent="0.35">
      <c r="B7230" s="45" t="s">
        <v>2106</v>
      </c>
      <c r="C7230" s="146">
        <v>108.4955749511719</v>
      </c>
      <c r="D7230" s="112">
        <f t="shared" si="115"/>
        <v>-0.69354921988370977</v>
      </c>
      <c r="E7230" s="112">
        <v>-2.616609067104864E-2</v>
      </c>
    </row>
    <row r="7231" spans="2:5" x14ac:dyDescent="0.35">
      <c r="B7231" s="45" t="s">
        <v>4802</v>
      </c>
      <c r="C7231" s="146">
        <v>354.03915405273438</v>
      </c>
      <c r="D7231" s="112">
        <f t="shared" si="115"/>
        <v>2.0871001796659785</v>
      </c>
      <c r="E7231" s="112">
        <v>-2.6170571235959471E-2</v>
      </c>
    </row>
    <row r="7232" spans="2:5" x14ac:dyDescent="0.35">
      <c r="B7232" s="45" t="s">
        <v>2555</v>
      </c>
      <c r="C7232" s="146">
        <v>114.6834030151367</v>
      </c>
      <c r="D7232" s="112">
        <f t="shared" si="115"/>
        <v>-0.26785443964631284</v>
      </c>
      <c r="E7232" s="112">
        <v>-2.6192824119152865E-2</v>
      </c>
    </row>
    <row r="7233" spans="2:5" x14ac:dyDescent="0.35">
      <c r="B7233" s="45" t="s">
        <v>3135</v>
      </c>
      <c r="C7233" s="146">
        <v>156.6401672363281</v>
      </c>
      <c r="D7233" s="112">
        <f t="shared" si="115"/>
        <v>-0.10715874549244588</v>
      </c>
      <c r="E7233" s="112">
        <v>-2.6239791618349106E-2</v>
      </c>
    </row>
    <row r="7234" spans="2:5" x14ac:dyDescent="0.35">
      <c r="B7234" s="45" t="s">
        <v>4094</v>
      </c>
      <c r="C7234" s="146">
        <v>175.44010925292969</v>
      </c>
      <c r="D7234" s="112">
        <f t="shared" si="115"/>
        <v>-0.22039037428187472</v>
      </c>
      <c r="E7234" s="112">
        <v>-2.624502732662538E-2</v>
      </c>
    </row>
    <row r="7235" spans="2:5" x14ac:dyDescent="0.35">
      <c r="B7235" s="45" t="s">
        <v>4221</v>
      </c>
      <c r="C7235" s="146">
        <v>225.03584289550781</v>
      </c>
      <c r="D7235" s="112">
        <f t="shared" si="115"/>
        <v>0.59656801643600388</v>
      </c>
      <c r="E7235" s="112">
        <v>-2.6281639436284577E-2</v>
      </c>
    </row>
    <row r="7236" spans="2:5" x14ac:dyDescent="0.35">
      <c r="B7236" s="45" t="s">
        <v>1593</v>
      </c>
      <c r="C7236" s="146">
        <v>140.9497375488281</v>
      </c>
      <c r="D7236" s="112">
        <f t="shared" si="115"/>
        <v>-0.94016209959645469</v>
      </c>
      <c r="E7236" s="112">
        <v>-2.6295029186013171E-2</v>
      </c>
    </row>
    <row r="7237" spans="2:5" x14ac:dyDescent="0.35">
      <c r="B7237" s="45" t="s">
        <v>7179</v>
      </c>
      <c r="C7237" s="146">
        <v>2355.526123046875</v>
      </c>
      <c r="D7237" s="112">
        <f t="shared" si="115"/>
        <v>2.1074729312542306</v>
      </c>
      <c r="E7237" s="112">
        <v>-2.631086569431992E-2</v>
      </c>
    </row>
    <row r="7238" spans="2:5" x14ac:dyDescent="0.35">
      <c r="B7238" s="45" t="s">
        <v>5271</v>
      </c>
      <c r="C7238" s="146">
        <v>758.01983642578125</v>
      </c>
      <c r="D7238" s="112">
        <f t="shared" si="115"/>
        <v>7.8336669384052096</v>
      </c>
      <c r="E7238" s="112">
        <v>-2.6325378971464305E-2</v>
      </c>
    </row>
    <row r="7239" spans="2:5" x14ac:dyDescent="0.35">
      <c r="B7239" s="45" t="s">
        <v>2330</v>
      </c>
      <c r="C7239" s="146">
        <v>85.810325622558594</v>
      </c>
      <c r="D7239" s="112">
        <f t="shared" si="115"/>
        <v>-0.5004966463602567</v>
      </c>
      <c r="E7239" s="112">
        <v>-2.6368813139816663E-2</v>
      </c>
    </row>
    <row r="7240" spans="2:5" x14ac:dyDescent="0.35">
      <c r="B7240" s="45" t="s">
        <v>4110</v>
      </c>
      <c r="C7240" s="146">
        <v>171.7912902832031</v>
      </c>
      <c r="D7240" s="112">
        <f t="shared" si="115"/>
        <v>-0.91511362914604011</v>
      </c>
      <c r="E7240" s="112">
        <v>-2.6376823049515434E-2</v>
      </c>
    </row>
    <row r="7241" spans="2:5" x14ac:dyDescent="0.35">
      <c r="B7241" s="45" t="s">
        <v>7059</v>
      </c>
      <c r="C7241" s="146">
        <v>2023.779418945312</v>
      </c>
      <c r="D7241" s="112">
        <f t="shared" ref="D7241:D7304" si="116">(C7241-C7242)/C7242</f>
        <v>1.8793270640627997</v>
      </c>
      <c r="E7241" s="112">
        <v>-2.6429077040868137E-2</v>
      </c>
    </row>
    <row r="7242" spans="2:5" x14ac:dyDescent="0.35">
      <c r="B7242" s="45" t="s">
        <v>5541</v>
      </c>
      <c r="C7242" s="146">
        <v>702.86541748046875</v>
      </c>
      <c r="D7242" s="112">
        <f t="shared" si="116"/>
        <v>3.3573968824970666</v>
      </c>
      <c r="E7242" s="112">
        <v>-2.6509763012982974E-2</v>
      </c>
    </row>
    <row r="7243" spans="2:5" x14ac:dyDescent="0.35">
      <c r="B7243" s="45" t="s">
        <v>3644</v>
      </c>
      <c r="C7243" s="146">
        <v>161.30397033691409</v>
      </c>
      <c r="D7243" s="112">
        <f t="shared" si="116"/>
        <v>0.20224697633301864</v>
      </c>
      <c r="E7243" s="112">
        <v>-2.6519994146899928E-2</v>
      </c>
    </row>
    <row r="7244" spans="2:5" x14ac:dyDescent="0.35">
      <c r="B7244" s="45" t="s">
        <v>3382</v>
      </c>
      <c r="C7244" s="146">
        <v>134.16874694824219</v>
      </c>
      <c r="D7244" s="112">
        <f t="shared" si="116"/>
        <v>-0.26824743302727144</v>
      </c>
      <c r="E7244" s="112">
        <v>-2.6544156989639713E-2</v>
      </c>
    </row>
    <row r="7245" spans="2:5" x14ac:dyDescent="0.35">
      <c r="B7245" s="45" t="s">
        <v>3107</v>
      </c>
      <c r="C7245" s="146">
        <v>183.35261535644531</v>
      </c>
      <c r="D7245" s="112">
        <f t="shared" si="116"/>
        <v>0.25387598476590723</v>
      </c>
      <c r="E7245" s="112">
        <v>-2.6587276288254229E-2</v>
      </c>
    </row>
    <row r="7246" spans="2:5" x14ac:dyDescent="0.35">
      <c r="B7246" s="45" t="s">
        <v>1550</v>
      </c>
      <c r="C7246" s="146">
        <v>146.2286682128906</v>
      </c>
      <c r="D7246" s="112">
        <f t="shared" si="116"/>
        <v>-0.78582307479406632</v>
      </c>
      <c r="E7246" s="112">
        <v>-2.6613619142613346E-2</v>
      </c>
    </row>
    <row r="7247" spans="2:5" x14ac:dyDescent="0.35">
      <c r="B7247" s="45" t="s">
        <v>5524</v>
      </c>
      <c r="C7247" s="146">
        <v>682.7470703125</v>
      </c>
      <c r="D7247" s="112">
        <f t="shared" si="116"/>
        <v>5.6124353859963527</v>
      </c>
      <c r="E7247" s="112">
        <v>-2.6620739284662315E-2</v>
      </c>
    </row>
    <row r="7248" spans="2:5" x14ac:dyDescent="0.35">
      <c r="B7248" s="45" t="s">
        <v>1238</v>
      </c>
      <c r="C7248" s="146">
        <v>103.2519836425781</v>
      </c>
      <c r="D7248" s="112">
        <f t="shared" si="116"/>
        <v>1.4631408246782844</v>
      </c>
      <c r="E7248" s="112">
        <v>-2.6676376808946856E-2</v>
      </c>
    </row>
    <row r="7249" spans="2:5" x14ac:dyDescent="0.35">
      <c r="B7249" s="45" t="s">
        <v>670</v>
      </c>
      <c r="C7249" s="146">
        <v>41.918830871582031</v>
      </c>
      <c r="D7249" s="112">
        <f t="shared" si="116"/>
        <v>-0.49939478756519645</v>
      </c>
      <c r="E7249" s="112">
        <v>-2.669518588881312E-2</v>
      </c>
    </row>
    <row r="7250" spans="2:5" x14ac:dyDescent="0.35">
      <c r="B7250" s="45" t="s">
        <v>2841</v>
      </c>
      <c r="C7250" s="146">
        <v>83.736305236816406</v>
      </c>
      <c r="D7250" s="112">
        <f t="shared" si="116"/>
        <v>-0.96352745546445495</v>
      </c>
      <c r="E7250" s="112">
        <v>-2.6696426417776819E-2</v>
      </c>
    </row>
    <row r="7251" spans="2:5" x14ac:dyDescent="0.35">
      <c r="B7251" s="45" t="s">
        <v>6927</v>
      </c>
      <c r="C7251" s="146">
        <v>2295.872314453125</v>
      </c>
      <c r="D7251" s="112">
        <f t="shared" si="116"/>
        <v>3.5203762640772909</v>
      </c>
      <c r="E7251" s="112">
        <v>-2.6759250471903976E-2</v>
      </c>
    </row>
    <row r="7252" spans="2:5" x14ac:dyDescent="0.35">
      <c r="B7252" s="45" t="s">
        <v>4932</v>
      </c>
      <c r="C7252" s="146">
        <v>507.89407348632813</v>
      </c>
      <c r="D7252" s="112">
        <f t="shared" si="116"/>
        <v>2.1267019259663669</v>
      </c>
      <c r="E7252" s="112">
        <v>-2.6880050537977568E-2</v>
      </c>
    </row>
    <row r="7253" spans="2:5" x14ac:dyDescent="0.35">
      <c r="B7253" s="45" t="s">
        <v>3816</v>
      </c>
      <c r="C7253" s="146">
        <v>162.43763732910159</v>
      </c>
      <c r="D7253" s="112">
        <f t="shared" si="116"/>
        <v>0.1069768520405661</v>
      </c>
      <c r="E7253" s="112">
        <v>-2.6939097183761987E-2</v>
      </c>
    </row>
    <row r="7254" spans="2:5" x14ac:dyDescent="0.35">
      <c r="B7254" s="45" t="s">
        <v>1536</v>
      </c>
      <c r="C7254" s="146">
        <v>146.7398681640625</v>
      </c>
      <c r="D7254" s="112">
        <f t="shared" si="116"/>
        <v>0.19825088343295258</v>
      </c>
      <c r="E7254" s="112">
        <v>-2.698944320702798E-2</v>
      </c>
    </row>
    <row r="7255" spans="2:5" x14ac:dyDescent="0.35">
      <c r="B7255" s="45" t="s">
        <v>1969</v>
      </c>
      <c r="C7255" s="146">
        <v>122.4617233276367</v>
      </c>
      <c r="D7255" s="112">
        <f t="shared" si="116"/>
        <v>-0.93715756589987942</v>
      </c>
      <c r="E7255" s="112">
        <v>-2.6990074164616479E-2</v>
      </c>
    </row>
    <row r="7256" spans="2:5" x14ac:dyDescent="0.35">
      <c r="B7256" s="45" t="s">
        <v>7019</v>
      </c>
      <c r="C7256" s="146">
        <v>1948.710693359375</v>
      </c>
      <c r="D7256" s="112">
        <f t="shared" si="116"/>
        <v>11.362420694022529</v>
      </c>
      <c r="E7256" s="112">
        <v>-2.7034620829154834E-2</v>
      </c>
    </row>
    <row r="7257" spans="2:5" x14ac:dyDescent="0.35">
      <c r="B7257" s="45" t="s">
        <v>3265</v>
      </c>
      <c r="C7257" s="146">
        <v>157.6318054199219</v>
      </c>
      <c r="D7257" s="112">
        <f t="shared" si="116"/>
        <v>-0.77408924833996273</v>
      </c>
      <c r="E7257" s="112">
        <v>-2.7038670062899835E-2</v>
      </c>
    </row>
    <row r="7258" spans="2:5" x14ac:dyDescent="0.35">
      <c r="B7258" s="45" t="s">
        <v>5500</v>
      </c>
      <c r="C7258" s="146">
        <v>697.76141357421875</v>
      </c>
      <c r="D7258" s="112">
        <f t="shared" si="116"/>
        <v>4.2139134099251656</v>
      </c>
      <c r="E7258" s="112">
        <v>-2.7044832818534495E-2</v>
      </c>
    </row>
    <row r="7259" spans="2:5" x14ac:dyDescent="0.35">
      <c r="B7259" s="45" t="s">
        <v>3407</v>
      </c>
      <c r="C7259" s="146">
        <v>133.8268127441406</v>
      </c>
      <c r="D7259" s="112">
        <f t="shared" si="116"/>
        <v>-0.80901399144063091</v>
      </c>
      <c r="E7259" s="112">
        <v>-2.7094130488800747E-2</v>
      </c>
    </row>
    <row r="7260" spans="2:5" x14ac:dyDescent="0.35">
      <c r="B7260" s="45" t="s">
        <v>5417</v>
      </c>
      <c r="C7260" s="146">
        <v>700.71527099609375</v>
      </c>
      <c r="D7260" s="112">
        <f t="shared" si="116"/>
        <v>-0.66267979852434367</v>
      </c>
      <c r="E7260" s="112">
        <v>-2.7115884920130503E-2</v>
      </c>
    </row>
    <row r="7261" spans="2:5" x14ac:dyDescent="0.35">
      <c r="B7261" s="45" t="s">
        <v>8019</v>
      </c>
      <c r="C7261" s="146">
        <v>2077.300048828125</v>
      </c>
      <c r="D7261" s="112">
        <f t="shared" si="116"/>
        <v>24.970859887146947</v>
      </c>
      <c r="E7261" s="112">
        <v>-2.7162458986422545E-2</v>
      </c>
    </row>
    <row r="7262" spans="2:5" x14ac:dyDescent="0.35">
      <c r="B7262" s="45" t="s">
        <v>1078</v>
      </c>
      <c r="C7262" s="146">
        <v>79.985801696777344</v>
      </c>
      <c r="D7262" s="112">
        <f t="shared" si="116"/>
        <v>-0.30310809207384176</v>
      </c>
      <c r="E7262" s="112">
        <v>-2.7177854182725485E-2</v>
      </c>
    </row>
    <row r="7263" spans="2:5" x14ac:dyDescent="0.35">
      <c r="B7263" s="45" t="s">
        <v>2541</v>
      </c>
      <c r="C7263" s="146">
        <v>114.77504730224609</v>
      </c>
      <c r="D7263" s="112">
        <f t="shared" si="116"/>
        <v>0.32092901103970667</v>
      </c>
      <c r="E7263" s="112">
        <v>-2.71804720566978E-2</v>
      </c>
    </row>
    <row r="7264" spans="2:5" x14ac:dyDescent="0.35">
      <c r="B7264" s="45" t="s">
        <v>2323</v>
      </c>
      <c r="C7264" s="146">
        <v>86.889640808105469</v>
      </c>
      <c r="D7264" s="112">
        <f t="shared" si="116"/>
        <v>0.86496140891322859</v>
      </c>
      <c r="E7264" s="112">
        <v>-2.7212728645131721E-2</v>
      </c>
    </row>
    <row r="7265" spans="2:5" x14ac:dyDescent="0.35">
      <c r="B7265" s="45" t="s">
        <v>732</v>
      </c>
      <c r="C7265" s="146">
        <v>46.590583801269531</v>
      </c>
      <c r="D7265" s="112">
        <f t="shared" si="116"/>
        <v>-0.72371293752125299</v>
      </c>
      <c r="E7265" s="112">
        <v>-2.7272188589430854E-2</v>
      </c>
    </row>
    <row r="7266" spans="2:5" x14ac:dyDescent="0.35">
      <c r="B7266" s="45" t="s">
        <v>1518</v>
      </c>
      <c r="C7266" s="146">
        <v>168.6310729980469</v>
      </c>
      <c r="D7266" s="112">
        <f t="shared" si="116"/>
        <v>0.25361258226424044</v>
      </c>
      <c r="E7266" s="112">
        <v>-2.728218756031953E-2</v>
      </c>
    </row>
    <row r="7267" spans="2:5" x14ac:dyDescent="0.35">
      <c r="B7267" s="45" t="s">
        <v>3312</v>
      </c>
      <c r="C7267" s="146">
        <v>134.51609802246091</v>
      </c>
      <c r="D7267" s="112">
        <f t="shared" si="116"/>
        <v>2.6436619607703737</v>
      </c>
      <c r="E7267" s="112">
        <v>-2.72905791151942E-2</v>
      </c>
    </row>
    <row r="7268" spans="2:5" x14ac:dyDescent="0.35">
      <c r="B7268" s="45" t="s">
        <v>481</v>
      </c>
      <c r="C7268" s="146">
        <v>36.917831420898438</v>
      </c>
      <c r="D7268" s="112">
        <f t="shared" si="116"/>
        <v>-0.69634150963808927</v>
      </c>
      <c r="E7268" s="112">
        <v>-2.7374314421054442E-2</v>
      </c>
    </row>
    <row r="7269" spans="2:5" x14ac:dyDescent="0.35">
      <c r="B7269" s="45" t="s">
        <v>1881</v>
      </c>
      <c r="C7269" s="146">
        <v>121.5768127441406</v>
      </c>
      <c r="D7269" s="112">
        <f t="shared" si="116"/>
        <v>-0.95069120676569441</v>
      </c>
      <c r="E7269" s="112">
        <v>-2.7403306824216312E-2</v>
      </c>
    </row>
    <row r="7270" spans="2:5" x14ac:dyDescent="0.35">
      <c r="B7270" s="45" t="s">
        <v>7164</v>
      </c>
      <c r="C7270" s="146">
        <v>2465.621337890625</v>
      </c>
      <c r="D7270" s="112">
        <f t="shared" si="116"/>
        <v>5.7432831104601352</v>
      </c>
      <c r="E7270" s="112">
        <v>-2.7424976875403566E-2</v>
      </c>
    </row>
    <row r="7271" spans="2:5" x14ac:dyDescent="0.35">
      <c r="B7271" s="45" t="s">
        <v>4796</v>
      </c>
      <c r="C7271" s="146">
        <v>365.64108276367188</v>
      </c>
      <c r="D7271" s="112">
        <f t="shared" si="116"/>
        <v>0.7928129778699653</v>
      </c>
      <c r="E7271" s="112">
        <v>-2.7442563572277E-2</v>
      </c>
    </row>
    <row r="7272" spans="2:5" x14ac:dyDescent="0.35">
      <c r="B7272" s="45" t="s">
        <v>4350</v>
      </c>
      <c r="C7272" s="146">
        <v>203.94825744628909</v>
      </c>
      <c r="D7272" s="112">
        <f t="shared" si="116"/>
        <v>7.6940871258380894E-2</v>
      </c>
      <c r="E7272" s="112">
        <v>-2.7444413115648599E-2</v>
      </c>
    </row>
    <row r="7273" spans="2:5" x14ac:dyDescent="0.35">
      <c r="B7273" s="45" t="s">
        <v>3114</v>
      </c>
      <c r="C7273" s="146">
        <v>189.37739562988281</v>
      </c>
      <c r="D7273" s="112">
        <f t="shared" si="116"/>
        <v>5.7050041132929934E-2</v>
      </c>
      <c r="E7273" s="112">
        <v>-2.7479365831614859E-2</v>
      </c>
    </row>
    <row r="7274" spans="2:5" x14ac:dyDescent="0.35">
      <c r="B7274" s="45" t="s">
        <v>3782</v>
      </c>
      <c r="C7274" s="146">
        <v>179.15650939941409</v>
      </c>
      <c r="D7274" s="112">
        <f t="shared" si="116"/>
        <v>0.42315086583326694</v>
      </c>
      <c r="E7274" s="112">
        <v>-2.7558927296842003E-2</v>
      </c>
    </row>
    <row r="7275" spans="2:5" x14ac:dyDescent="0.35">
      <c r="B7275" s="45" t="s">
        <v>1946</v>
      </c>
      <c r="C7275" s="146">
        <v>125.88722229003911</v>
      </c>
      <c r="D7275" s="112">
        <f t="shared" si="116"/>
        <v>-0.94336826902864102</v>
      </c>
      <c r="E7275" s="112">
        <v>-2.7563436226314544E-2</v>
      </c>
    </row>
    <row r="7276" spans="2:5" x14ac:dyDescent="0.35">
      <c r="B7276" s="45" t="s">
        <v>7520</v>
      </c>
      <c r="C7276" s="146">
        <v>2222.90966796875</v>
      </c>
      <c r="D7276" s="112">
        <f t="shared" si="116"/>
        <v>0.64111926570448152</v>
      </c>
      <c r="E7276" s="112">
        <v>-2.7563467639732834E-2</v>
      </c>
    </row>
    <row r="7277" spans="2:5" x14ac:dyDescent="0.35">
      <c r="B7277" s="45" t="s">
        <v>6184</v>
      </c>
      <c r="C7277" s="146">
        <v>1354.50830078125</v>
      </c>
      <c r="D7277" s="112">
        <f t="shared" si="116"/>
        <v>8.4077870216306181</v>
      </c>
      <c r="E7277" s="112">
        <v>-2.7586387002342845E-2</v>
      </c>
    </row>
    <row r="7278" spans="2:5" x14ac:dyDescent="0.35">
      <c r="B7278" s="45" t="s">
        <v>3146</v>
      </c>
      <c r="C7278" s="146">
        <v>143.97735595703119</v>
      </c>
      <c r="D7278" s="112">
        <f t="shared" si="116"/>
        <v>-0.89692303510880711</v>
      </c>
      <c r="E7278" s="112">
        <v>-2.760891157369802E-2</v>
      </c>
    </row>
    <row r="7279" spans="2:5" x14ac:dyDescent="0.35">
      <c r="B7279" s="45" t="s">
        <v>6177</v>
      </c>
      <c r="C7279" s="146">
        <v>1396.794677734375</v>
      </c>
      <c r="D7279" s="112">
        <f t="shared" si="116"/>
        <v>13.630680715733982</v>
      </c>
      <c r="E7279" s="112">
        <v>-2.7735831293221731E-2</v>
      </c>
    </row>
    <row r="7280" spans="2:5" x14ac:dyDescent="0.35">
      <c r="B7280" s="45" t="s">
        <v>2292</v>
      </c>
      <c r="C7280" s="146">
        <v>95.470245361328125</v>
      </c>
      <c r="D7280" s="112">
        <f t="shared" si="116"/>
        <v>-0.8604544117567029</v>
      </c>
      <c r="E7280" s="112">
        <v>-2.7736617629565502E-2</v>
      </c>
    </row>
    <row r="7281" spans="2:5" x14ac:dyDescent="0.35">
      <c r="B7281" s="45" t="s">
        <v>5506</v>
      </c>
      <c r="C7281" s="146">
        <v>684.15093994140625</v>
      </c>
      <c r="D7281" s="112">
        <f t="shared" si="116"/>
        <v>0.60849261122905485</v>
      </c>
      <c r="E7281" s="112">
        <v>-2.7803004920601067E-2</v>
      </c>
    </row>
    <row r="7282" spans="2:5" x14ac:dyDescent="0.35">
      <c r="B7282" s="45" t="s">
        <v>4745</v>
      </c>
      <c r="C7282" s="146">
        <v>425.33670043945313</v>
      </c>
      <c r="D7282" s="112">
        <f t="shared" si="116"/>
        <v>1.1648222421934769</v>
      </c>
      <c r="E7282" s="112">
        <v>-2.7803387313203948E-2</v>
      </c>
    </row>
    <row r="7283" spans="2:5" x14ac:dyDescent="0.35">
      <c r="B7283" s="45" t="s">
        <v>3981</v>
      </c>
      <c r="C7283" s="146">
        <v>196.47650146484381</v>
      </c>
      <c r="D7283" s="112">
        <f t="shared" si="116"/>
        <v>8.5469112779237147E-2</v>
      </c>
      <c r="E7283" s="112">
        <v>-2.7818896832839914E-2</v>
      </c>
    </row>
    <row r="7284" spans="2:5" x14ac:dyDescent="0.35">
      <c r="B7284" s="45" t="s">
        <v>3717</v>
      </c>
      <c r="C7284" s="146">
        <v>181.0060729980469</v>
      </c>
      <c r="D7284" s="112">
        <f t="shared" si="116"/>
        <v>0.99474275325092909</v>
      </c>
      <c r="E7284" s="112">
        <v>-2.7853619631458951E-2</v>
      </c>
    </row>
    <row r="7285" spans="2:5" x14ac:dyDescent="0.35">
      <c r="B7285" s="45" t="s">
        <v>1164</v>
      </c>
      <c r="C7285" s="146">
        <v>90.741561889648438</v>
      </c>
      <c r="D7285" s="112">
        <f t="shared" si="116"/>
        <v>-0.47779043260179277</v>
      </c>
      <c r="E7285" s="112">
        <v>-2.785896200741525E-2</v>
      </c>
    </row>
    <row r="7286" spans="2:5" x14ac:dyDescent="0.35">
      <c r="B7286" s="45" t="s">
        <v>4108</v>
      </c>
      <c r="C7286" s="146">
        <v>173.7646484375</v>
      </c>
      <c r="D7286" s="112">
        <f t="shared" si="116"/>
        <v>0.48140410411159806</v>
      </c>
      <c r="E7286" s="112">
        <v>-2.7910823991169998E-2</v>
      </c>
    </row>
    <row r="7287" spans="2:5" x14ac:dyDescent="0.35">
      <c r="B7287" s="45" t="s">
        <v>3321</v>
      </c>
      <c r="C7287" s="146">
        <v>117.29726409912109</v>
      </c>
      <c r="D7287" s="112">
        <f t="shared" si="116"/>
        <v>3.1408392490456905E-2</v>
      </c>
      <c r="E7287" s="112">
        <v>-2.7924372978317756E-2</v>
      </c>
    </row>
    <row r="7288" spans="2:5" x14ac:dyDescent="0.35">
      <c r="B7288" s="45" t="s">
        <v>1838</v>
      </c>
      <c r="C7288" s="146">
        <v>113.7253341674805</v>
      </c>
      <c r="D7288" s="112">
        <f t="shared" si="116"/>
        <v>2.1292970736656331E-2</v>
      </c>
      <c r="E7288" s="112">
        <v>-2.7985491062331367E-2</v>
      </c>
    </row>
    <row r="7289" spans="2:5" x14ac:dyDescent="0.35">
      <c r="B7289" s="45" t="s">
        <v>1870</v>
      </c>
      <c r="C7289" s="146">
        <v>111.35427093505859</v>
      </c>
      <c r="D7289" s="112">
        <f t="shared" si="116"/>
        <v>-0.94006268368740831</v>
      </c>
      <c r="E7289" s="112">
        <v>-2.8085865285920487E-2</v>
      </c>
    </row>
    <row r="7290" spans="2:5" x14ac:dyDescent="0.35">
      <c r="B7290" s="45" t="s">
        <v>7031</v>
      </c>
      <c r="C7290" s="146">
        <v>1857.845458984375</v>
      </c>
      <c r="D7290" s="112">
        <f t="shared" si="116"/>
        <v>0.26785080725006033</v>
      </c>
      <c r="E7290" s="112">
        <v>-2.8129851737387173E-2</v>
      </c>
    </row>
    <row r="7291" spans="2:5" x14ac:dyDescent="0.35">
      <c r="B7291" s="45" t="s">
        <v>6158</v>
      </c>
      <c r="C7291" s="146">
        <v>1465.350219726562</v>
      </c>
      <c r="D7291" s="112">
        <f t="shared" si="116"/>
        <v>6.4710489554882455</v>
      </c>
      <c r="E7291" s="112">
        <v>-2.8191173245440945E-2</v>
      </c>
    </row>
    <row r="7292" spans="2:5" x14ac:dyDescent="0.35">
      <c r="B7292" s="45" t="s">
        <v>3941</v>
      </c>
      <c r="C7292" s="146">
        <v>196.13714599609381</v>
      </c>
      <c r="D7292" s="112">
        <f t="shared" si="116"/>
        <v>-0.90544872964249123</v>
      </c>
      <c r="E7292" s="112">
        <v>-2.8284871972774114E-2</v>
      </c>
    </row>
    <row r="7293" spans="2:5" x14ac:dyDescent="0.35">
      <c r="B7293" s="45" t="s">
        <v>8024</v>
      </c>
      <c r="C7293" s="146">
        <v>2074.39990234375</v>
      </c>
      <c r="D7293" s="112">
        <f t="shared" si="116"/>
        <v>6.9355767015993166</v>
      </c>
      <c r="E7293" s="112">
        <v>-2.8293116499379413E-2</v>
      </c>
    </row>
    <row r="7294" spans="2:5" x14ac:dyDescent="0.35">
      <c r="B7294" s="45" t="s">
        <v>4443</v>
      </c>
      <c r="C7294" s="146">
        <v>261.40505981445313</v>
      </c>
      <c r="D7294" s="112">
        <f t="shared" si="116"/>
        <v>0.50477975497607086</v>
      </c>
      <c r="E7294" s="112">
        <v>-2.8346084768505499E-2</v>
      </c>
    </row>
    <row r="7295" spans="2:5" x14ac:dyDescent="0.35">
      <c r="B7295" s="45" t="s">
        <v>3692</v>
      </c>
      <c r="C7295" s="146">
        <v>173.71649169921881</v>
      </c>
      <c r="D7295" s="112">
        <f t="shared" si="116"/>
        <v>-0.53475746317146544</v>
      </c>
      <c r="E7295" s="112">
        <v>-2.8397772788630246E-2</v>
      </c>
    </row>
    <row r="7296" spans="2:5" x14ac:dyDescent="0.35">
      <c r="B7296" s="45" t="s">
        <v>4837</v>
      </c>
      <c r="C7296" s="146">
        <v>373.38909912109381</v>
      </c>
      <c r="D7296" s="112">
        <f t="shared" si="116"/>
        <v>3.608104340571936</v>
      </c>
      <c r="E7296" s="112">
        <v>-2.8413195815905026E-2</v>
      </c>
    </row>
    <row r="7297" spans="2:5" x14ac:dyDescent="0.35">
      <c r="B7297" s="45" t="s">
        <v>2636</v>
      </c>
      <c r="C7297" s="146">
        <v>81.028785705566406</v>
      </c>
      <c r="D7297" s="112">
        <f t="shared" si="116"/>
        <v>-0.83319014994628782</v>
      </c>
      <c r="E7297" s="112">
        <v>-2.8432465997988182E-2</v>
      </c>
    </row>
    <row r="7298" spans="2:5" x14ac:dyDescent="0.35">
      <c r="B7298" s="45" t="s">
        <v>4914</v>
      </c>
      <c r="C7298" s="146">
        <v>485.75540161132813</v>
      </c>
      <c r="D7298" s="112">
        <f t="shared" si="116"/>
        <v>3.6759681829067934</v>
      </c>
      <c r="E7298" s="112">
        <v>-2.8543509164160499E-2</v>
      </c>
    </row>
    <row r="7299" spans="2:5" x14ac:dyDescent="0.35">
      <c r="B7299" s="45" t="s">
        <v>2990</v>
      </c>
      <c r="C7299" s="146">
        <v>103.8833847045898</v>
      </c>
      <c r="D7299" s="112">
        <f t="shared" si="116"/>
        <v>-0.1746121989964802</v>
      </c>
      <c r="E7299" s="112">
        <v>-2.8650391334058469E-2</v>
      </c>
    </row>
    <row r="7300" spans="2:5" x14ac:dyDescent="0.35">
      <c r="B7300" s="45" t="s">
        <v>1447</v>
      </c>
      <c r="C7300" s="146">
        <v>125.86009216308589</v>
      </c>
      <c r="D7300" s="112">
        <f t="shared" si="116"/>
        <v>-0.28138344955445688</v>
      </c>
      <c r="E7300" s="112">
        <v>-2.8685247141385199E-2</v>
      </c>
    </row>
    <row r="7301" spans="2:5" x14ac:dyDescent="0.35">
      <c r="B7301" s="45" t="s">
        <v>4053</v>
      </c>
      <c r="C7301" s="146">
        <v>175.1422119140625</v>
      </c>
      <c r="D7301" s="112">
        <f t="shared" si="116"/>
        <v>1.4797348927976315</v>
      </c>
      <c r="E7301" s="112">
        <v>-2.8701412413147411E-2</v>
      </c>
    </row>
    <row r="7302" spans="2:5" x14ac:dyDescent="0.35">
      <c r="B7302" s="45" t="s">
        <v>964</v>
      </c>
      <c r="C7302" s="146">
        <v>70.629409790039063</v>
      </c>
      <c r="D7302" s="112">
        <f t="shared" si="116"/>
        <v>-0.96627332262575072</v>
      </c>
      <c r="E7302" s="112">
        <v>-2.8761956958725465E-2</v>
      </c>
    </row>
    <row r="7303" spans="2:5" x14ac:dyDescent="0.35">
      <c r="B7303" s="45" t="s">
        <v>6554</v>
      </c>
      <c r="C7303" s="146">
        <v>2094.17041015625</v>
      </c>
      <c r="D7303" s="112">
        <f t="shared" si="116"/>
        <v>1.9417352582238279</v>
      </c>
      <c r="E7303" s="112">
        <v>-2.8770190498781961E-2</v>
      </c>
    </row>
    <row r="7304" spans="2:5" x14ac:dyDescent="0.35">
      <c r="B7304" s="45" t="s">
        <v>5532</v>
      </c>
      <c r="C7304" s="146">
        <v>711.8826904296875</v>
      </c>
      <c r="D7304" s="112">
        <f t="shared" si="116"/>
        <v>4.2084817504199359</v>
      </c>
      <c r="E7304" s="112">
        <v>-2.8782011157674748E-2</v>
      </c>
    </row>
    <row r="7305" spans="2:5" x14ac:dyDescent="0.35">
      <c r="B7305" s="45" t="s">
        <v>2048</v>
      </c>
      <c r="C7305" s="146">
        <v>136.6775817871094</v>
      </c>
      <c r="D7305" s="112">
        <f t="shared" ref="D7305:D7368" si="117">(C7305-C7306)/C7306</f>
        <v>0.14877920514264356</v>
      </c>
      <c r="E7305" s="112">
        <v>-2.8803037119030161E-2</v>
      </c>
    </row>
    <row r="7306" spans="2:5" x14ac:dyDescent="0.35">
      <c r="B7306" s="45" t="s">
        <v>1291</v>
      </c>
      <c r="C7306" s="146">
        <v>118.9763717651367</v>
      </c>
      <c r="D7306" s="112">
        <f t="shared" si="117"/>
        <v>-0.19523281963758418</v>
      </c>
      <c r="E7306" s="112">
        <v>-2.8900817301557805E-2</v>
      </c>
    </row>
    <row r="7307" spans="2:5" x14ac:dyDescent="0.35">
      <c r="B7307" s="45" t="s">
        <v>3476</v>
      </c>
      <c r="C7307" s="146">
        <v>147.83949279785159</v>
      </c>
      <c r="D7307" s="112">
        <f t="shared" si="117"/>
        <v>0.56440093436410299</v>
      </c>
      <c r="E7307" s="112">
        <v>-2.8955807748501747E-2</v>
      </c>
    </row>
    <row r="7308" spans="2:5" x14ac:dyDescent="0.35">
      <c r="B7308" s="45" t="s">
        <v>1692</v>
      </c>
      <c r="C7308" s="146">
        <v>94.502304077148438</v>
      </c>
      <c r="D7308" s="112">
        <f t="shared" si="117"/>
        <v>-0.94924467677857516</v>
      </c>
      <c r="E7308" s="112">
        <v>-2.9014627407100466E-2</v>
      </c>
    </row>
    <row r="7309" spans="2:5" x14ac:dyDescent="0.35">
      <c r="B7309" s="45" t="s">
        <v>6659</v>
      </c>
      <c r="C7309" s="146">
        <v>1861.919067382812</v>
      </c>
      <c r="D7309" s="112">
        <f t="shared" si="117"/>
        <v>11.251867132967535</v>
      </c>
      <c r="E7309" s="112">
        <v>-2.9017855295606455E-2</v>
      </c>
    </row>
    <row r="7310" spans="2:5" x14ac:dyDescent="0.35">
      <c r="B7310" s="45" t="s">
        <v>3464</v>
      </c>
      <c r="C7310" s="146">
        <v>151.97023010253909</v>
      </c>
      <c r="D7310" s="112">
        <f t="shared" si="117"/>
        <v>-0.80260558492918666</v>
      </c>
      <c r="E7310" s="112">
        <v>-2.9052989641856198E-2</v>
      </c>
    </row>
    <row r="7311" spans="2:5" x14ac:dyDescent="0.35">
      <c r="B7311" s="45" t="s">
        <v>5630</v>
      </c>
      <c r="C7311" s="146">
        <v>769.881103515625</v>
      </c>
      <c r="D7311" s="112">
        <f t="shared" si="117"/>
        <v>6.1535361884662771</v>
      </c>
      <c r="E7311" s="112">
        <v>-2.90685980611903E-2</v>
      </c>
    </row>
    <row r="7312" spans="2:5" x14ac:dyDescent="0.35">
      <c r="B7312" s="45" t="s">
        <v>1248</v>
      </c>
      <c r="C7312" s="146">
        <v>107.62245178222661</v>
      </c>
      <c r="D7312" s="112">
        <f t="shared" si="117"/>
        <v>-0.85607991793561178</v>
      </c>
      <c r="E7312" s="112">
        <v>-2.907778602349519E-2</v>
      </c>
    </row>
    <row r="7313" spans="2:5" x14ac:dyDescent="0.35">
      <c r="B7313" s="45" t="s">
        <v>5303</v>
      </c>
      <c r="C7313" s="146">
        <v>747.79315185546875</v>
      </c>
      <c r="D7313" s="112">
        <f t="shared" si="117"/>
        <v>-0.68773411957785358</v>
      </c>
      <c r="E7313" s="112">
        <v>-2.9155194922254952E-2</v>
      </c>
    </row>
    <row r="7314" spans="2:5" x14ac:dyDescent="0.35">
      <c r="B7314" s="45" t="s">
        <v>7118</v>
      </c>
      <c r="C7314" s="146">
        <v>2394.732177734375</v>
      </c>
      <c r="D7314" s="112">
        <f t="shared" si="117"/>
        <v>20.511406724368545</v>
      </c>
      <c r="E7314" s="112">
        <v>-2.9158338630218553E-2</v>
      </c>
    </row>
    <row r="7315" spans="2:5" x14ac:dyDescent="0.35">
      <c r="B7315" s="45" t="s">
        <v>2556</v>
      </c>
      <c r="C7315" s="146">
        <v>111.32382965087891</v>
      </c>
      <c r="D7315" s="112">
        <f t="shared" si="117"/>
        <v>8.3269134242877837E-2</v>
      </c>
      <c r="E7315" s="112">
        <v>-2.9294329222288414E-2</v>
      </c>
    </row>
    <row r="7316" spans="2:5" x14ac:dyDescent="0.35">
      <c r="B7316" s="45" t="s">
        <v>2912</v>
      </c>
      <c r="C7316" s="146">
        <v>102.7665481567383</v>
      </c>
      <c r="D7316" s="112">
        <f t="shared" si="117"/>
        <v>-0.80075829140769328</v>
      </c>
      <c r="E7316" s="112">
        <v>-2.942048770589787E-2</v>
      </c>
    </row>
    <row r="7317" spans="2:5" x14ac:dyDescent="0.35">
      <c r="B7317" s="45" t="s">
        <v>5138</v>
      </c>
      <c r="C7317" s="146">
        <v>515.788330078125</v>
      </c>
      <c r="D7317" s="112">
        <f t="shared" si="117"/>
        <v>3.7055185191887658</v>
      </c>
      <c r="E7317" s="112">
        <v>-2.9446087745985589E-2</v>
      </c>
    </row>
    <row r="7318" spans="2:5" x14ac:dyDescent="0.35">
      <c r="B7318" s="45" t="s">
        <v>2451</v>
      </c>
      <c r="C7318" s="146">
        <v>109.6134948730469</v>
      </c>
      <c r="D7318" s="112">
        <f t="shared" si="117"/>
        <v>-0.94907575966376923</v>
      </c>
      <c r="E7318" s="112">
        <v>-2.9475459454025906E-2</v>
      </c>
    </row>
    <row r="7319" spans="2:5" x14ac:dyDescent="0.35">
      <c r="B7319" s="45" t="s">
        <v>7073</v>
      </c>
      <c r="C7319" s="146">
        <v>2152.481689453125</v>
      </c>
      <c r="D7319" s="112">
        <f t="shared" si="117"/>
        <v>29.783914288214522</v>
      </c>
      <c r="E7319" s="112">
        <v>-2.9477404432326899E-2</v>
      </c>
    </row>
    <row r="7320" spans="2:5" x14ac:dyDescent="0.35">
      <c r="B7320" s="45" t="s">
        <v>939</v>
      </c>
      <c r="C7320" s="146">
        <v>69.922286987304688</v>
      </c>
      <c r="D7320" s="112">
        <f t="shared" si="117"/>
        <v>-0.33924525393537458</v>
      </c>
      <c r="E7320" s="112">
        <v>-2.948105477658065E-2</v>
      </c>
    </row>
    <row r="7321" spans="2:5" x14ac:dyDescent="0.35">
      <c r="B7321" s="45" t="s">
        <v>1848</v>
      </c>
      <c r="C7321" s="146">
        <v>105.8218460083008</v>
      </c>
      <c r="D7321" s="112">
        <f t="shared" si="117"/>
        <v>-0.74638717844392466</v>
      </c>
      <c r="E7321" s="112">
        <v>-2.9510809890056937E-2</v>
      </c>
    </row>
    <row r="7322" spans="2:5" x14ac:dyDescent="0.35">
      <c r="B7322" s="45" t="s">
        <v>4690</v>
      </c>
      <c r="C7322" s="146">
        <v>417.25747680664063</v>
      </c>
      <c r="D7322" s="112">
        <f t="shared" si="117"/>
        <v>2.1260236739936569</v>
      </c>
      <c r="E7322" s="112">
        <v>-2.9559322880805022E-2</v>
      </c>
    </row>
    <row r="7323" spans="2:5" x14ac:dyDescent="0.35">
      <c r="B7323" s="45" t="s">
        <v>1526</v>
      </c>
      <c r="C7323" s="146">
        <v>133.4786682128906</v>
      </c>
      <c r="D7323" s="112">
        <f t="shared" si="117"/>
        <v>0.11237167026503915</v>
      </c>
      <c r="E7323" s="112">
        <v>-2.9572246278633686E-2</v>
      </c>
    </row>
    <row r="7324" spans="2:5" x14ac:dyDescent="0.35">
      <c r="B7324" s="45" t="s">
        <v>3010</v>
      </c>
      <c r="C7324" s="146">
        <v>119.9946670532227</v>
      </c>
      <c r="D7324" s="112">
        <f t="shared" si="117"/>
        <v>-0.93906611292659925</v>
      </c>
      <c r="E7324" s="112">
        <v>-2.9576314810869059E-2</v>
      </c>
    </row>
    <row r="7325" spans="2:5" x14ac:dyDescent="0.35">
      <c r="B7325" s="45" t="s">
        <v>7049</v>
      </c>
      <c r="C7325" s="146">
        <v>1969.260009765625</v>
      </c>
      <c r="D7325" s="112">
        <f t="shared" si="117"/>
        <v>2.0768842561086882</v>
      </c>
      <c r="E7325" s="112">
        <v>-2.966508236116978E-2</v>
      </c>
    </row>
    <row r="7326" spans="2:5" x14ac:dyDescent="0.35">
      <c r="B7326" s="45" t="s">
        <v>5239</v>
      </c>
      <c r="C7326" s="146">
        <v>640.017578125</v>
      </c>
      <c r="D7326" s="112">
        <f t="shared" si="117"/>
        <v>6.736397087982116</v>
      </c>
      <c r="E7326" s="112">
        <v>-2.9679763400624663E-2</v>
      </c>
    </row>
    <row r="7327" spans="2:5" x14ac:dyDescent="0.35">
      <c r="B7327" s="45" t="s">
        <v>1068</v>
      </c>
      <c r="C7327" s="146">
        <v>82.728118896484375</v>
      </c>
      <c r="D7327" s="112">
        <f t="shared" si="117"/>
        <v>-0.33957120433146837</v>
      </c>
      <c r="E7327" s="112">
        <v>-2.9773121844881845E-2</v>
      </c>
    </row>
    <row r="7328" spans="2:5" x14ac:dyDescent="0.35">
      <c r="B7328" s="45" t="s">
        <v>1325</v>
      </c>
      <c r="C7328" s="146">
        <v>125.2642517089844</v>
      </c>
      <c r="D7328" s="112">
        <f t="shared" si="117"/>
        <v>0.49343430103242031</v>
      </c>
      <c r="E7328" s="112">
        <v>-2.9787754053336103E-2</v>
      </c>
    </row>
    <row r="7329" spans="2:5" x14ac:dyDescent="0.35">
      <c r="B7329" s="45" t="s">
        <v>1070</v>
      </c>
      <c r="C7329" s="146">
        <v>83.876640319824219</v>
      </c>
      <c r="D7329" s="112">
        <f t="shared" si="117"/>
        <v>-0.59642845160072544</v>
      </c>
      <c r="E7329" s="112">
        <v>-2.9865197076574163E-2</v>
      </c>
    </row>
    <row r="7330" spans="2:5" x14ac:dyDescent="0.35">
      <c r="B7330" s="45" t="s">
        <v>4348</v>
      </c>
      <c r="C7330" s="146">
        <v>207.83586120605469</v>
      </c>
      <c r="D7330" s="112">
        <f t="shared" si="117"/>
        <v>0.94262933319831665</v>
      </c>
      <c r="E7330" s="112">
        <v>-2.988789182733672E-2</v>
      </c>
    </row>
    <row r="7331" spans="2:5" x14ac:dyDescent="0.35">
      <c r="B7331" s="45" t="s">
        <v>2474</v>
      </c>
      <c r="C7331" s="146">
        <v>106.9868850708008</v>
      </c>
      <c r="D7331" s="112">
        <f t="shared" si="117"/>
        <v>-0.36359525904056011</v>
      </c>
      <c r="E7331" s="112">
        <v>-2.9908835683897139E-2</v>
      </c>
    </row>
    <row r="7332" spans="2:5" x14ac:dyDescent="0.35">
      <c r="B7332" s="45" t="s">
        <v>3219</v>
      </c>
      <c r="C7332" s="146">
        <v>168.11138916015619</v>
      </c>
      <c r="D7332" s="112">
        <f t="shared" si="117"/>
        <v>-0.91782152972408115</v>
      </c>
      <c r="E7332" s="112">
        <v>-2.994374080337912E-2</v>
      </c>
    </row>
    <row r="7333" spans="2:5" x14ac:dyDescent="0.35">
      <c r="B7333" s="45" t="s">
        <v>6616</v>
      </c>
      <c r="C7333" s="146">
        <v>2045.6865234375</v>
      </c>
      <c r="D7333" s="112">
        <f t="shared" si="117"/>
        <v>9.3482580428836499</v>
      </c>
      <c r="E7333" s="112">
        <v>-2.9982548296071197E-2</v>
      </c>
    </row>
    <row r="7334" spans="2:5" x14ac:dyDescent="0.35">
      <c r="B7334" s="45" t="s">
        <v>3912</v>
      </c>
      <c r="C7334" s="146">
        <v>197.68414306640619</v>
      </c>
      <c r="D7334" s="112">
        <f t="shared" si="117"/>
        <v>0.15582587476310983</v>
      </c>
      <c r="E7334" s="112">
        <v>-3.0001790937139582E-2</v>
      </c>
    </row>
    <row r="7335" spans="2:5" x14ac:dyDescent="0.35">
      <c r="B7335" s="45" t="s">
        <v>3687</v>
      </c>
      <c r="C7335" s="146">
        <v>171.0328063964844</v>
      </c>
      <c r="D7335" s="112">
        <f t="shared" si="117"/>
        <v>8.8145589779001346E-2</v>
      </c>
      <c r="E7335" s="112">
        <v>-3.0028782916441978E-2</v>
      </c>
    </row>
    <row r="7336" spans="2:5" x14ac:dyDescent="0.35">
      <c r="B7336" s="45" t="s">
        <v>1534</v>
      </c>
      <c r="C7336" s="146">
        <v>157.17823791503909</v>
      </c>
      <c r="D7336" s="112">
        <f t="shared" si="117"/>
        <v>0.1856519856453332</v>
      </c>
      <c r="E7336" s="112">
        <v>-3.0055581795295203E-2</v>
      </c>
    </row>
    <row r="7337" spans="2:5" x14ac:dyDescent="0.35">
      <c r="B7337" s="45" t="s">
        <v>2049</v>
      </c>
      <c r="C7337" s="146">
        <v>132.5669250488281</v>
      </c>
      <c r="D7337" s="112">
        <f t="shared" si="117"/>
        <v>-0.90123286994738361</v>
      </c>
      <c r="E7337" s="112">
        <v>-3.0075574095860973E-2</v>
      </c>
    </row>
    <row r="7338" spans="2:5" x14ac:dyDescent="0.35">
      <c r="B7338" s="45" t="s">
        <v>6180</v>
      </c>
      <c r="C7338" s="146">
        <v>1342.217041015625</v>
      </c>
      <c r="D7338" s="112">
        <f t="shared" si="117"/>
        <v>14.229220506820411</v>
      </c>
      <c r="E7338" s="112">
        <v>-3.0076562210831975E-2</v>
      </c>
    </row>
    <row r="7339" spans="2:5" x14ac:dyDescent="0.35">
      <c r="B7339" s="45" t="s">
        <v>2329</v>
      </c>
      <c r="C7339" s="146">
        <v>88.134323120117188</v>
      </c>
      <c r="D7339" s="112">
        <f t="shared" si="117"/>
        <v>-0.95723926957909367</v>
      </c>
      <c r="E7339" s="112">
        <v>-3.0163884824330918E-2</v>
      </c>
    </row>
    <row r="7340" spans="2:5" x14ac:dyDescent="0.35">
      <c r="B7340" s="45" t="s">
        <v>7083</v>
      </c>
      <c r="C7340" s="146">
        <v>2061.104248046875</v>
      </c>
      <c r="D7340" s="112">
        <f t="shared" si="117"/>
        <v>2.6944710933847795</v>
      </c>
      <c r="E7340" s="112">
        <v>-3.0212653382258356E-2</v>
      </c>
    </row>
    <row r="7341" spans="2:5" x14ac:dyDescent="0.35">
      <c r="B7341" s="45" t="s">
        <v>4900</v>
      </c>
      <c r="C7341" s="146">
        <v>557.88885498046875</v>
      </c>
      <c r="D7341" s="112">
        <f t="shared" si="117"/>
        <v>0.11689276214052323</v>
      </c>
      <c r="E7341" s="112">
        <v>-3.0304975255431483E-2</v>
      </c>
    </row>
    <row r="7342" spans="2:5" x14ac:dyDescent="0.35">
      <c r="B7342" s="45" t="s">
        <v>4906</v>
      </c>
      <c r="C7342" s="146">
        <v>499.50082397460938</v>
      </c>
      <c r="D7342" s="112">
        <f t="shared" si="117"/>
        <v>10.931266880991437</v>
      </c>
      <c r="E7342" s="112">
        <v>-3.0305796845581361E-2</v>
      </c>
    </row>
    <row r="7343" spans="2:5" x14ac:dyDescent="0.35">
      <c r="B7343" s="45" t="s">
        <v>526</v>
      </c>
      <c r="C7343" s="146">
        <v>41.864860534667969</v>
      </c>
      <c r="D7343" s="112">
        <f t="shared" si="117"/>
        <v>-0.71926289685442868</v>
      </c>
      <c r="E7343" s="112">
        <v>-3.0318115209244236E-2</v>
      </c>
    </row>
    <row r="7344" spans="2:5" x14ac:dyDescent="0.35">
      <c r="B7344" s="45" t="s">
        <v>1487</v>
      </c>
      <c r="C7344" s="146">
        <v>149.1247863769531</v>
      </c>
      <c r="D7344" s="112">
        <f t="shared" si="117"/>
        <v>1.1433935764044805</v>
      </c>
      <c r="E7344" s="112">
        <v>-3.0340979580595302E-2</v>
      </c>
    </row>
    <row r="7345" spans="2:5" x14ac:dyDescent="0.35">
      <c r="B7345" s="45" t="s">
        <v>818</v>
      </c>
      <c r="C7345" s="146">
        <v>69.574150085449219</v>
      </c>
      <c r="D7345" s="112">
        <f t="shared" si="117"/>
        <v>-0.53202557205511258</v>
      </c>
      <c r="E7345" s="112">
        <v>-3.0354303849906471E-2</v>
      </c>
    </row>
    <row r="7346" spans="2:5" x14ac:dyDescent="0.35">
      <c r="B7346" s="45" t="s">
        <v>1620</v>
      </c>
      <c r="C7346" s="146">
        <v>148.67083740234381</v>
      </c>
      <c r="D7346" s="112">
        <f t="shared" si="117"/>
        <v>-0.93854486369289658</v>
      </c>
      <c r="E7346" s="112">
        <v>-3.0440451244148979E-2</v>
      </c>
    </row>
    <row r="7347" spans="2:5" x14ac:dyDescent="0.35">
      <c r="B7347" s="45" t="s">
        <v>7178</v>
      </c>
      <c r="C7347" s="146">
        <v>2419.1767578125</v>
      </c>
      <c r="D7347" s="112">
        <f t="shared" si="117"/>
        <v>0.12955115808384529</v>
      </c>
      <c r="E7347" s="112">
        <v>-3.0445577613928625E-2</v>
      </c>
    </row>
    <row r="7348" spans="2:5" x14ac:dyDescent="0.35">
      <c r="B7348" s="45" t="s">
        <v>6817</v>
      </c>
      <c r="C7348" s="146">
        <v>2141.715087890625</v>
      </c>
      <c r="D7348" s="112">
        <f t="shared" si="117"/>
        <v>14.375827428981822</v>
      </c>
      <c r="E7348" s="112">
        <v>-3.0452479050892909E-2</v>
      </c>
    </row>
    <row r="7349" spans="2:5" x14ac:dyDescent="0.35">
      <c r="B7349" s="45" t="s">
        <v>3153</v>
      </c>
      <c r="C7349" s="146">
        <v>139.2910461425781</v>
      </c>
      <c r="D7349" s="112">
        <f t="shared" si="117"/>
        <v>0.26056167944570791</v>
      </c>
      <c r="E7349" s="112">
        <v>-3.0534941331324297E-2</v>
      </c>
    </row>
    <row r="7350" spans="2:5" x14ac:dyDescent="0.35">
      <c r="B7350" s="45" t="s">
        <v>2428</v>
      </c>
      <c r="C7350" s="146">
        <v>110.4991912841797</v>
      </c>
      <c r="D7350" s="112">
        <f t="shared" si="117"/>
        <v>-0.25688278816299265</v>
      </c>
      <c r="E7350" s="112">
        <v>-3.0546972354823319E-2</v>
      </c>
    </row>
    <row r="7351" spans="2:5" x14ac:dyDescent="0.35">
      <c r="B7351" s="45" t="s">
        <v>3167</v>
      </c>
      <c r="C7351" s="146">
        <v>148.69685363769531</v>
      </c>
      <c r="D7351" s="112">
        <f t="shared" si="117"/>
        <v>-6.3487654708078026E-3</v>
      </c>
      <c r="E7351" s="112">
        <v>-3.0552575254063449E-2</v>
      </c>
    </row>
    <row r="7352" spans="2:5" x14ac:dyDescent="0.35">
      <c r="B7352" s="45" t="s">
        <v>3520</v>
      </c>
      <c r="C7352" s="146">
        <v>149.64692687988281</v>
      </c>
      <c r="D7352" s="112">
        <f t="shared" si="117"/>
        <v>0.57427980662252209</v>
      </c>
      <c r="E7352" s="112">
        <v>-3.060094025351397E-2</v>
      </c>
    </row>
    <row r="7353" spans="2:5" x14ac:dyDescent="0.35">
      <c r="B7353" s="45" t="s">
        <v>1223</v>
      </c>
      <c r="C7353" s="146">
        <v>95.057388305664063</v>
      </c>
      <c r="D7353" s="112">
        <f t="shared" si="117"/>
        <v>-0.69080430732151343</v>
      </c>
      <c r="E7353" s="112">
        <v>-3.064063774975119E-2</v>
      </c>
    </row>
    <row r="7354" spans="2:5" x14ac:dyDescent="0.35">
      <c r="B7354" s="45" t="s">
        <v>4515</v>
      </c>
      <c r="C7354" s="146">
        <v>307.43438720703119</v>
      </c>
      <c r="D7354" s="112">
        <f t="shared" si="117"/>
        <v>1.0911416347463783</v>
      </c>
      <c r="E7354" s="112">
        <v>-3.0641008925233845E-2</v>
      </c>
    </row>
    <row r="7355" spans="2:5" x14ac:dyDescent="0.35">
      <c r="B7355" s="45" t="s">
        <v>3273</v>
      </c>
      <c r="C7355" s="146">
        <v>147.0174865722656</v>
      </c>
      <c r="D7355" s="112">
        <f t="shared" si="117"/>
        <v>-0.93732989526460475</v>
      </c>
      <c r="E7355" s="112">
        <v>-3.065981856370327E-2</v>
      </c>
    </row>
    <row r="7356" spans="2:5" x14ac:dyDescent="0.35">
      <c r="B7356" s="45" t="s">
        <v>7686</v>
      </c>
      <c r="C7356" s="146">
        <v>2345.89501953125</v>
      </c>
      <c r="D7356" s="112">
        <f t="shared" si="117"/>
        <v>0.22369515774481039</v>
      </c>
      <c r="E7356" s="112">
        <v>-3.0730922228269012E-2</v>
      </c>
    </row>
    <row r="7357" spans="2:5" x14ac:dyDescent="0.35">
      <c r="B7357" s="45" t="s">
        <v>6526</v>
      </c>
      <c r="C7357" s="146">
        <v>1917.058349609375</v>
      </c>
      <c r="D7357" s="112">
        <f t="shared" si="117"/>
        <v>9.0684049623521741</v>
      </c>
      <c r="E7357" s="112">
        <v>-3.0791489058116229E-2</v>
      </c>
    </row>
    <row r="7358" spans="2:5" x14ac:dyDescent="0.35">
      <c r="B7358" s="45" t="s">
        <v>4158</v>
      </c>
      <c r="C7358" s="146">
        <v>190.40338134765619</v>
      </c>
      <c r="D7358" s="112">
        <f t="shared" si="117"/>
        <v>0.65067074047110229</v>
      </c>
      <c r="E7358" s="112">
        <v>-3.0913847909960369E-2</v>
      </c>
    </row>
    <row r="7359" spans="2:5" x14ac:dyDescent="0.35">
      <c r="B7359" s="45" t="s">
        <v>2975</v>
      </c>
      <c r="C7359" s="146">
        <v>115.34909820556641</v>
      </c>
      <c r="D7359" s="112">
        <f t="shared" si="117"/>
        <v>-0.11610857918031875</v>
      </c>
      <c r="E7359" s="112">
        <v>-3.099879751596836E-2</v>
      </c>
    </row>
    <row r="7360" spans="2:5" x14ac:dyDescent="0.35">
      <c r="B7360" s="45" t="s">
        <v>1431</v>
      </c>
      <c r="C7360" s="146">
        <v>130.5014343261719</v>
      </c>
      <c r="D7360" s="112">
        <f t="shared" si="117"/>
        <v>-7.0142394449040621E-2</v>
      </c>
      <c r="E7360" s="112">
        <v>-3.1039550952907443E-2</v>
      </c>
    </row>
    <row r="7361" spans="2:5" x14ac:dyDescent="0.35">
      <c r="B7361" s="45" t="s">
        <v>3299</v>
      </c>
      <c r="C7361" s="146">
        <v>140.3456115722656</v>
      </c>
      <c r="D7361" s="112">
        <f t="shared" si="117"/>
        <v>5.3243614137529316E-2</v>
      </c>
      <c r="E7361" s="112">
        <v>-3.1169725550984368E-2</v>
      </c>
    </row>
    <row r="7362" spans="2:5" x14ac:dyDescent="0.35">
      <c r="B7362" s="45" t="s">
        <v>1562</v>
      </c>
      <c r="C7362" s="146">
        <v>133.2508544921875</v>
      </c>
      <c r="D7362" s="112">
        <f t="shared" si="117"/>
        <v>-0.20591877640938816</v>
      </c>
      <c r="E7362" s="112">
        <v>-3.1169941169448184E-2</v>
      </c>
    </row>
    <row r="7363" spans="2:5" x14ac:dyDescent="0.35">
      <c r="B7363" s="45" t="s">
        <v>3723</v>
      </c>
      <c r="C7363" s="146">
        <v>167.80506896972659</v>
      </c>
      <c r="D7363" s="112">
        <f t="shared" si="117"/>
        <v>3.0733793838115626</v>
      </c>
      <c r="E7363" s="112">
        <v>-3.1197792838458735E-2</v>
      </c>
    </row>
    <row r="7364" spans="2:5" x14ac:dyDescent="0.35">
      <c r="B7364" s="45" t="s">
        <v>675</v>
      </c>
      <c r="C7364" s="146">
        <v>41.195541381835938</v>
      </c>
      <c r="D7364" s="112">
        <f t="shared" si="117"/>
        <v>-0.51541672945048578</v>
      </c>
      <c r="E7364" s="112">
        <v>-3.1225655417608154E-2</v>
      </c>
    </row>
    <row r="7365" spans="2:5" x14ac:dyDescent="0.35">
      <c r="B7365" s="45" t="s">
        <v>2864</v>
      </c>
      <c r="C7365" s="146">
        <v>85.012306213378906</v>
      </c>
      <c r="D7365" s="112">
        <f t="shared" si="117"/>
        <v>-7.4119187305947173E-2</v>
      </c>
      <c r="E7365" s="112">
        <v>-3.1261706882484093E-2</v>
      </c>
    </row>
    <row r="7366" spans="2:5" x14ac:dyDescent="0.35">
      <c r="B7366" s="45" t="s">
        <v>1204</v>
      </c>
      <c r="C7366" s="146">
        <v>91.817764282226563</v>
      </c>
      <c r="D7366" s="112">
        <f t="shared" si="117"/>
        <v>0.4112430736476192</v>
      </c>
      <c r="E7366" s="112">
        <v>-3.1296758456013596E-2</v>
      </c>
    </row>
    <row r="7367" spans="2:5" x14ac:dyDescent="0.35">
      <c r="B7367" s="45" t="s">
        <v>808</v>
      </c>
      <c r="C7367" s="146">
        <v>65.061622619628906</v>
      </c>
      <c r="D7367" s="112">
        <f t="shared" si="117"/>
        <v>-0.61135459362063771</v>
      </c>
      <c r="E7367" s="112">
        <v>-3.1303048119983717E-2</v>
      </c>
    </row>
    <row r="7368" spans="2:5" x14ac:dyDescent="0.35">
      <c r="B7368" s="45" t="s">
        <v>3846</v>
      </c>
      <c r="C7368" s="146">
        <v>167.4061279296875</v>
      </c>
      <c r="D7368" s="112">
        <f t="shared" si="117"/>
        <v>1.4121429345659722</v>
      </c>
      <c r="E7368" s="112">
        <v>-3.1473179111810086E-2</v>
      </c>
    </row>
    <row r="7369" spans="2:5" x14ac:dyDescent="0.35">
      <c r="B7369" s="45" t="s">
        <v>883</v>
      </c>
      <c r="C7369" s="146">
        <v>69.401412963867188</v>
      </c>
      <c r="D7369" s="112">
        <f t="shared" ref="D7369:D7432" si="118">(C7369-C7370)/C7370</f>
        <v>-0.39804946358958337</v>
      </c>
      <c r="E7369" s="112">
        <v>-3.152299554535469E-2</v>
      </c>
    </row>
    <row r="7370" spans="2:5" x14ac:dyDescent="0.35">
      <c r="B7370" s="45" t="s">
        <v>2469</v>
      </c>
      <c r="C7370" s="146">
        <v>115.29421234130859</v>
      </c>
      <c r="D7370" s="112">
        <f t="shared" si="118"/>
        <v>-7.0001981824480706E-4</v>
      </c>
      <c r="E7370" s="112">
        <v>-3.1554899237918439E-2</v>
      </c>
    </row>
    <row r="7371" spans="2:5" x14ac:dyDescent="0.35">
      <c r="B7371" s="45" t="s">
        <v>1298</v>
      </c>
      <c r="C7371" s="146">
        <v>115.37497711181641</v>
      </c>
      <c r="D7371" s="112">
        <f t="shared" si="118"/>
        <v>-0.73068270442885974</v>
      </c>
      <c r="E7371" s="112">
        <v>-3.1633228266619157E-2</v>
      </c>
    </row>
    <row r="7372" spans="2:5" x14ac:dyDescent="0.35">
      <c r="B7372" s="45" t="s">
        <v>4716</v>
      </c>
      <c r="C7372" s="146">
        <v>428.39794921875</v>
      </c>
      <c r="D7372" s="112">
        <f t="shared" si="118"/>
        <v>2.4611288088937204</v>
      </c>
      <c r="E7372" s="112">
        <v>-3.1740227954220442E-2</v>
      </c>
    </row>
    <row r="7373" spans="2:5" x14ac:dyDescent="0.35">
      <c r="B7373" s="45" t="s">
        <v>1802</v>
      </c>
      <c r="C7373" s="146">
        <v>123.774055480957</v>
      </c>
      <c r="D7373" s="112">
        <f t="shared" si="118"/>
        <v>-0.82613460760571555</v>
      </c>
      <c r="E7373" s="112">
        <v>-3.1795328238505352E-2</v>
      </c>
    </row>
    <row r="7374" spans="2:5" x14ac:dyDescent="0.35">
      <c r="B7374" s="45" t="s">
        <v>5351</v>
      </c>
      <c r="C7374" s="146">
        <v>711.8958740234375</v>
      </c>
      <c r="D7374" s="112">
        <f t="shared" si="118"/>
        <v>0.54679130077411808</v>
      </c>
      <c r="E7374" s="112">
        <v>-3.1845815182745429E-2</v>
      </c>
    </row>
    <row r="7375" spans="2:5" x14ac:dyDescent="0.35">
      <c r="B7375" s="45" t="s">
        <v>5085</v>
      </c>
      <c r="C7375" s="146">
        <v>460.24041748046881</v>
      </c>
      <c r="D7375" s="112">
        <f t="shared" si="118"/>
        <v>2.4830095649540072</v>
      </c>
      <c r="E7375" s="112">
        <v>-3.1927817144949279E-2</v>
      </c>
    </row>
    <row r="7376" spans="2:5" x14ac:dyDescent="0.35">
      <c r="B7376" s="45" t="s">
        <v>2029</v>
      </c>
      <c r="C7376" s="146">
        <v>132.13871765136719</v>
      </c>
      <c r="D7376" s="112">
        <f t="shared" si="118"/>
        <v>-0.25959187896074226</v>
      </c>
      <c r="E7376" s="112">
        <v>-3.1994827673511445E-2</v>
      </c>
    </row>
    <row r="7377" spans="2:5" x14ac:dyDescent="0.35">
      <c r="B7377" s="45" t="s">
        <v>3785</v>
      </c>
      <c r="C7377" s="146">
        <v>178.4674072265625</v>
      </c>
      <c r="D7377" s="112">
        <f t="shared" si="118"/>
        <v>0.40580783191903652</v>
      </c>
      <c r="E7377" s="112">
        <v>-3.2061447998349479E-2</v>
      </c>
    </row>
    <row r="7378" spans="2:5" x14ac:dyDescent="0.35">
      <c r="B7378" s="45" t="s">
        <v>1508</v>
      </c>
      <c r="C7378" s="146">
        <v>126.9500732421875</v>
      </c>
      <c r="D7378" s="112">
        <f t="shared" si="118"/>
        <v>0.24398281737332495</v>
      </c>
      <c r="E7378" s="112">
        <v>-3.2063887180611005E-2</v>
      </c>
    </row>
    <row r="7379" spans="2:5" x14ac:dyDescent="0.35">
      <c r="B7379" s="45" t="s">
        <v>1706</v>
      </c>
      <c r="C7379" s="146">
        <v>102.0513076782227</v>
      </c>
      <c r="D7379" s="112">
        <f t="shared" si="118"/>
        <v>-0.9485165126583448</v>
      </c>
      <c r="E7379" s="112">
        <v>-3.2087270312765245E-2</v>
      </c>
    </row>
    <row r="7380" spans="2:5" x14ac:dyDescent="0.35">
      <c r="B7380" s="45" t="s">
        <v>7052</v>
      </c>
      <c r="C7380" s="146">
        <v>1982.21435546875</v>
      </c>
      <c r="D7380" s="112">
        <f t="shared" si="118"/>
        <v>20.670215914129454</v>
      </c>
      <c r="E7380" s="112">
        <v>-3.2302778869001077E-2</v>
      </c>
    </row>
    <row r="7381" spans="2:5" x14ac:dyDescent="0.35">
      <c r="B7381" s="45" t="s">
        <v>2570</v>
      </c>
      <c r="C7381" s="146">
        <v>91.471832275390625</v>
      </c>
      <c r="D7381" s="112">
        <f t="shared" si="118"/>
        <v>-1.0867312591575695E-2</v>
      </c>
      <c r="E7381" s="112">
        <v>-3.2309965037914133E-2</v>
      </c>
    </row>
    <row r="7382" spans="2:5" x14ac:dyDescent="0.35">
      <c r="B7382" s="45" t="s">
        <v>2826</v>
      </c>
      <c r="C7382" s="146">
        <v>92.476806640625</v>
      </c>
      <c r="D7382" s="112">
        <f t="shared" si="118"/>
        <v>-0.21573803619280438</v>
      </c>
      <c r="E7382" s="112">
        <v>-3.2376624251638023E-2</v>
      </c>
    </row>
    <row r="7383" spans="2:5" x14ac:dyDescent="0.35">
      <c r="B7383" s="45" t="s">
        <v>1476</v>
      </c>
      <c r="C7383" s="146">
        <v>117.91571044921881</v>
      </c>
      <c r="D7383" s="112">
        <f t="shared" si="118"/>
        <v>3.6465772271699573E-2</v>
      </c>
      <c r="E7383" s="112">
        <v>-3.2424211994812123E-2</v>
      </c>
    </row>
    <row r="7384" spans="2:5" x14ac:dyDescent="0.35">
      <c r="B7384" s="45" t="s">
        <v>2435</v>
      </c>
      <c r="C7384" s="146">
        <v>113.76710510253911</v>
      </c>
      <c r="D7384" s="112">
        <f t="shared" si="118"/>
        <v>-0.42716883375510351</v>
      </c>
      <c r="E7384" s="112">
        <v>-3.2467845512600735E-2</v>
      </c>
    </row>
    <row r="7385" spans="2:5" x14ac:dyDescent="0.35">
      <c r="B7385" s="45" t="s">
        <v>3919</v>
      </c>
      <c r="C7385" s="146">
        <v>198.6049499511719</v>
      </c>
      <c r="D7385" s="112">
        <f t="shared" si="118"/>
        <v>0.30644298561131239</v>
      </c>
      <c r="E7385" s="112">
        <v>-3.2478037293802269E-2</v>
      </c>
    </row>
    <row r="7386" spans="2:5" x14ac:dyDescent="0.35">
      <c r="B7386" s="45" t="s">
        <v>3064</v>
      </c>
      <c r="C7386" s="146">
        <v>152.01960754394531</v>
      </c>
      <c r="D7386" s="112">
        <f t="shared" si="118"/>
        <v>-0.93911355757984849</v>
      </c>
      <c r="E7386" s="112">
        <v>-3.2501479251297163E-2</v>
      </c>
    </row>
    <row r="7387" spans="2:5" x14ac:dyDescent="0.35">
      <c r="B7387" s="45" t="s">
        <v>7919</v>
      </c>
      <c r="C7387" s="146">
        <v>2496.772705078125</v>
      </c>
      <c r="D7387" s="112">
        <f t="shared" si="118"/>
        <v>18.300793176352585</v>
      </c>
      <c r="E7387" s="112">
        <v>-3.2749146201011839E-2</v>
      </c>
    </row>
    <row r="7388" spans="2:5" x14ac:dyDescent="0.35">
      <c r="B7388" s="45" t="s">
        <v>1637</v>
      </c>
      <c r="C7388" s="146">
        <v>129.36114501953119</v>
      </c>
      <c r="D7388" s="112">
        <f t="shared" si="118"/>
        <v>0.16111896385022795</v>
      </c>
      <c r="E7388" s="112">
        <v>-3.2821151454348663E-2</v>
      </c>
    </row>
    <row r="7389" spans="2:5" x14ac:dyDescent="0.35">
      <c r="B7389" s="45" t="s">
        <v>2105</v>
      </c>
      <c r="C7389" s="146">
        <v>111.410758972168</v>
      </c>
      <c r="D7389" s="112">
        <f t="shared" si="118"/>
        <v>-0.15685939741684066</v>
      </c>
      <c r="E7389" s="112">
        <v>-3.2823577839130785E-2</v>
      </c>
    </row>
    <row r="7390" spans="2:5" x14ac:dyDescent="0.35">
      <c r="B7390" s="45" t="s">
        <v>1423</v>
      </c>
      <c r="C7390" s="146">
        <v>132.1378173828125</v>
      </c>
      <c r="D7390" s="112">
        <f t="shared" si="118"/>
        <v>-0.65777605159822561</v>
      </c>
      <c r="E7390" s="112">
        <v>-3.2879348577738783E-2</v>
      </c>
    </row>
    <row r="7391" spans="2:5" x14ac:dyDescent="0.35">
      <c r="B7391" s="45" t="s">
        <v>4773</v>
      </c>
      <c r="C7391" s="146">
        <v>386.11505126953119</v>
      </c>
      <c r="D7391" s="112">
        <f t="shared" si="118"/>
        <v>1.5572809853002334</v>
      </c>
      <c r="E7391" s="112">
        <v>-3.2880724418867177E-2</v>
      </c>
    </row>
    <row r="7392" spans="2:5" x14ac:dyDescent="0.35">
      <c r="B7392" s="45" t="s">
        <v>3564</v>
      </c>
      <c r="C7392" s="146">
        <v>150.98655700683591</v>
      </c>
      <c r="D7392" s="112">
        <f t="shared" si="118"/>
        <v>0.6861015988567627</v>
      </c>
      <c r="E7392" s="112">
        <v>-3.2964725055661642E-2</v>
      </c>
    </row>
    <row r="7393" spans="2:5" x14ac:dyDescent="0.35">
      <c r="B7393" s="45" t="s">
        <v>2604</v>
      </c>
      <c r="C7393" s="146">
        <v>89.547721862792969</v>
      </c>
      <c r="D7393" s="112">
        <f t="shared" si="118"/>
        <v>-0.5106352986028847</v>
      </c>
      <c r="E7393" s="112">
        <v>-3.2981550668576012E-2</v>
      </c>
    </row>
    <row r="7394" spans="2:5" x14ac:dyDescent="0.35">
      <c r="B7394" s="45" t="s">
        <v>3925</v>
      </c>
      <c r="C7394" s="146">
        <v>182.9877014160156</v>
      </c>
      <c r="D7394" s="112">
        <f t="shared" si="118"/>
        <v>0.35888833944395593</v>
      </c>
      <c r="E7394" s="112">
        <v>-3.3086654748777623E-2</v>
      </c>
    </row>
    <row r="7395" spans="2:5" x14ac:dyDescent="0.35">
      <c r="B7395" s="45" t="s">
        <v>1498</v>
      </c>
      <c r="C7395" s="146">
        <v>134.65985107421881</v>
      </c>
      <c r="D7395" s="112">
        <f t="shared" si="118"/>
        <v>-0.29868974798004316</v>
      </c>
      <c r="E7395" s="112">
        <v>-3.3184892296530946E-2</v>
      </c>
    </row>
    <row r="7396" spans="2:5" x14ac:dyDescent="0.35">
      <c r="B7396" s="45" t="s">
        <v>3920</v>
      </c>
      <c r="C7396" s="146">
        <v>192.0118103027344</v>
      </c>
      <c r="D7396" s="112">
        <f t="shared" si="118"/>
        <v>1.0182464683013206</v>
      </c>
      <c r="E7396" s="112">
        <v>-3.3197257420111932E-2</v>
      </c>
    </row>
    <row r="7397" spans="2:5" x14ac:dyDescent="0.35">
      <c r="B7397" s="45" t="s">
        <v>2401</v>
      </c>
      <c r="C7397" s="146">
        <v>95.137939453125</v>
      </c>
      <c r="D7397" s="112">
        <f t="shared" si="118"/>
        <v>-0.13120637541154792</v>
      </c>
      <c r="E7397" s="112">
        <v>-3.334358135245015E-2</v>
      </c>
    </row>
    <row r="7398" spans="2:5" x14ac:dyDescent="0.35">
      <c r="B7398" s="45" t="s">
        <v>2101</v>
      </c>
      <c r="C7398" s="146">
        <v>109.50579833984381</v>
      </c>
      <c r="D7398" s="112">
        <f t="shared" si="118"/>
        <v>-0.95354482717049538</v>
      </c>
      <c r="E7398" s="112">
        <v>-3.3375714059335246E-2</v>
      </c>
    </row>
    <row r="7399" spans="2:5" x14ac:dyDescent="0.35">
      <c r="B7399" s="45" t="s">
        <v>7701</v>
      </c>
      <c r="C7399" s="146">
        <v>2357.23583984375</v>
      </c>
      <c r="D7399" s="112">
        <f t="shared" si="118"/>
        <v>14.863270359304281</v>
      </c>
      <c r="E7399" s="112">
        <v>-3.3436757889434295E-2</v>
      </c>
    </row>
    <row r="7400" spans="2:5" x14ac:dyDescent="0.35">
      <c r="B7400" s="45" t="s">
        <v>3169</v>
      </c>
      <c r="C7400" s="146">
        <v>148.59709167480469</v>
      </c>
      <c r="D7400" s="112">
        <f t="shared" si="118"/>
        <v>0.32604966324378648</v>
      </c>
      <c r="E7400" s="112">
        <v>-3.3506410037562259E-2</v>
      </c>
    </row>
    <row r="7401" spans="2:5" x14ac:dyDescent="0.35">
      <c r="B7401" s="45" t="s">
        <v>1868</v>
      </c>
      <c r="C7401" s="146">
        <v>112.0599746704102</v>
      </c>
      <c r="D7401" s="112">
        <f t="shared" si="118"/>
        <v>-3.8855486198101911E-2</v>
      </c>
      <c r="E7401" s="112">
        <v>-3.3592885501884606E-2</v>
      </c>
    </row>
    <row r="7402" spans="2:5" x14ac:dyDescent="0.35">
      <c r="B7402" s="45" t="s">
        <v>1769</v>
      </c>
      <c r="C7402" s="146">
        <v>116.5901412963867</v>
      </c>
      <c r="D7402" s="112">
        <f t="shared" si="118"/>
        <v>4.4589285307814162E-2</v>
      </c>
      <c r="E7402" s="112">
        <v>-3.3603881443999506E-2</v>
      </c>
    </row>
    <row r="7403" spans="2:5" x14ac:dyDescent="0.35">
      <c r="B7403" s="45" t="s">
        <v>1738</v>
      </c>
      <c r="C7403" s="146">
        <v>111.61338043212891</v>
      </c>
      <c r="D7403" s="112">
        <f t="shared" si="118"/>
        <v>6.2832825687773458E-2</v>
      </c>
      <c r="E7403" s="112">
        <v>-3.3648151723708795E-2</v>
      </c>
    </row>
    <row r="7404" spans="2:5" x14ac:dyDescent="0.35">
      <c r="B7404" s="45" t="s">
        <v>1718</v>
      </c>
      <c r="C7404" s="146">
        <v>105.01499176025391</v>
      </c>
      <c r="D7404" s="112">
        <f t="shared" si="118"/>
        <v>-0.32326019014070356</v>
      </c>
      <c r="E7404" s="112">
        <v>-3.3701973716909653E-2</v>
      </c>
    </row>
    <row r="7405" spans="2:5" x14ac:dyDescent="0.35">
      <c r="B7405" s="45" t="s">
        <v>3132</v>
      </c>
      <c r="C7405" s="146">
        <v>155.17779541015619</v>
      </c>
      <c r="D7405" s="112">
        <f t="shared" si="118"/>
        <v>-0.93325773122913802</v>
      </c>
      <c r="E7405" s="112">
        <v>-3.3733563773840368E-2</v>
      </c>
    </row>
    <row r="7406" spans="2:5" x14ac:dyDescent="0.35">
      <c r="B7406" s="45" t="s">
        <v>7726</v>
      </c>
      <c r="C7406" s="146">
        <v>2325.0302734375</v>
      </c>
      <c r="D7406" s="112">
        <f t="shared" si="118"/>
        <v>16.259816832506356</v>
      </c>
      <c r="E7406" s="112">
        <v>-3.388421938106579E-2</v>
      </c>
    </row>
    <row r="7407" spans="2:5" x14ac:dyDescent="0.35">
      <c r="B7407" s="45" t="s">
        <v>1661</v>
      </c>
      <c r="C7407" s="146">
        <v>134.70770263671881</v>
      </c>
      <c r="D7407" s="112">
        <f t="shared" si="118"/>
        <v>-0.2224441745785635</v>
      </c>
      <c r="E7407" s="112">
        <v>-3.388809797995531E-2</v>
      </c>
    </row>
    <row r="7408" spans="2:5" x14ac:dyDescent="0.35">
      <c r="B7408" s="45" t="s">
        <v>3736</v>
      </c>
      <c r="C7408" s="146">
        <v>173.24505615234381</v>
      </c>
      <c r="D7408" s="112">
        <f t="shared" si="118"/>
        <v>0.47106969649972419</v>
      </c>
      <c r="E7408" s="112">
        <v>-3.3973885667134406E-2</v>
      </c>
    </row>
    <row r="7409" spans="2:5" x14ac:dyDescent="0.35">
      <c r="B7409" s="45" t="s">
        <v>2554</v>
      </c>
      <c r="C7409" s="146">
        <v>117.76808166503911</v>
      </c>
      <c r="D7409" s="112">
        <f t="shared" si="118"/>
        <v>-0.8368574065844423</v>
      </c>
      <c r="E7409" s="112">
        <v>-3.4068457053677184E-2</v>
      </c>
    </row>
    <row r="7410" spans="2:5" x14ac:dyDescent="0.35">
      <c r="B7410" s="45" t="s">
        <v>5335</v>
      </c>
      <c r="C7410" s="146">
        <v>721.8720703125</v>
      </c>
      <c r="D7410" s="112">
        <f t="shared" si="118"/>
        <v>-0.61644911749082398</v>
      </c>
      <c r="E7410" s="112">
        <v>-3.407017034350137E-2</v>
      </c>
    </row>
    <row r="7411" spans="2:5" x14ac:dyDescent="0.35">
      <c r="B7411" s="45" t="s">
        <v>7020</v>
      </c>
      <c r="C7411" s="146">
        <v>1882.076416015625</v>
      </c>
      <c r="D7411" s="112">
        <f t="shared" si="118"/>
        <v>12.600532537129901</v>
      </c>
      <c r="E7411" s="112">
        <v>-3.4194032788355783E-2</v>
      </c>
    </row>
    <row r="7412" spans="2:5" x14ac:dyDescent="0.35">
      <c r="B7412" s="45" t="s">
        <v>1586</v>
      </c>
      <c r="C7412" s="146">
        <v>138.38255310058591</v>
      </c>
      <c r="D7412" s="112">
        <f t="shared" si="118"/>
        <v>-0.9334214206705066</v>
      </c>
      <c r="E7412" s="112">
        <v>-3.4298597550756198E-2</v>
      </c>
    </row>
    <row r="7413" spans="2:5" x14ac:dyDescent="0.35">
      <c r="B7413" s="45" t="s">
        <v>6967</v>
      </c>
      <c r="C7413" s="146">
        <v>2078.484619140625</v>
      </c>
      <c r="D7413" s="112">
        <f t="shared" si="118"/>
        <v>10.705765470426037</v>
      </c>
      <c r="E7413" s="112">
        <v>-3.4314909279079507E-2</v>
      </c>
    </row>
    <row r="7414" spans="2:5" x14ac:dyDescent="0.35">
      <c r="B7414" s="45" t="s">
        <v>3812</v>
      </c>
      <c r="C7414" s="146">
        <v>177.5607604980469</v>
      </c>
      <c r="D7414" s="112">
        <f t="shared" si="118"/>
        <v>0.41721077356317332</v>
      </c>
      <c r="E7414" s="112">
        <v>-3.4319653316381545E-2</v>
      </c>
    </row>
    <row r="7415" spans="2:5" x14ac:dyDescent="0.35">
      <c r="B7415" s="45" t="s">
        <v>1469</v>
      </c>
      <c r="C7415" s="146">
        <v>125.2888870239258</v>
      </c>
      <c r="D7415" s="112">
        <f t="shared" si="118"/>
        <v>-0.20123184078905057</v>
      </c>
      <c r="E7415" s="112">
        <v>-3.4368405770410539E-2</v>
      </c>
    </row>
    <row r="7416" spans="2:5" x14ac:dyDescent="0.35">
      <c r="B7416" s="45" t="s">
        <v>3817</v>
      </c>
      <c r="C7416" s="146">
        <v>156.8526306152344</v>
      </c>
      <c r="D7416" s="112">
        <f t="shared" si="118"/>
        <v>0.2124240900238536</v>
      </c>
      <c r="E7416" s="112">
        <v>-3.4382467054429405E-2</v>
      </c>
    </row>
    <row r="7417" spans="2:5" x14ac:dyDescent="0.35">
      <c r="B7417" s="45" t="s">
        <v>1340</v>
      </c>
      <c r="C7417" s="146">
        <v>129.37109375</v>
      </c>
      <c r="D7417" s="112">
        <f t="shared" si="118"/>
        <v>-0.23449907080423851</v>
      </c>
      <c r="E7417" s="112">
        <v>-3.4384310184615206E-2</v>
      </c>
    </row>
    <row r="7418" spans="2:5" x14ac:dyDescent="0.35">
      <c r="B7418" s="45" t="s">
        <v>3836</v>
      </c>
      <c r="C7418" s="146">
        <v>169.00187683105469</v>
      </c>
      <c r="D7418" s="112">
        <f t="shared" si="118"/>
        <v>1.3083839530140984</v>
      </c>
      <c r="E7418" s="112">
        <v>-3.4396902316323065E-2</v>
      </c>
    </row>
    <row r="7419" spans="2:5" x14ac:dyDescent="0.35">
      <c r="B7419" s="45" t="s">
        <v>866</v>
      </c>
      <c r="C7419" s="146">
        <v>73.212203979492188</v>
      </c>
      <c r="D7419" s="112">
        <f t="shared" si="118"/>
        <v>-5.6123921880758709E-2</v>
      </c>
      <c r="E7419" s="112">
        <v>-3.4832282713626289E-2</v>
      </c>
    </row>
    <row r="7420" spans="2:5" x14ac:dyDescent="0.35">
      <c r="B7420" s="45" t="s">
        <v>2656</v>
      </c>
      <c r="C7420" s="146">
        <v>77.565483093261719</v>
      </c>
      <c r="D7420" s="112">
        <f t="shared" si="118"/>
        <v>-0.34324450938215401</v>
      </c>
      <c r="E7420" s="112">
        <v>-3.493788731437103E-2</v>
      </c>
    </row>
    <row r="7421" spans="2:5" x14ac:dyDescent="0.35">
      <c r="B7421" s="45" t="s">
        <v>2536</v>
      </c>
      <c r="C7421" s="146">
        <v>118.1040496826172</v>
      </c>
      <c r="D7421" s="112">
        <f t="shared" si="118"/>
        <v>-0.18261552320074015</v>
      </c>
      <c r="E7421" s="112">
        <v>-3.4938839154935307E-2</v>
      </c>
    </row>
    <row r="7422" spans="2:5" x14ac:dyDescent="0.35">
      <c r="B7422" s="45" t="s">
        <v>3296</v>
      </c>
      <c r="C7422" s="146">
        <v>144.4902038574219</v>
      </c>
      <c r="D7422" s="112">
        <f t="shared" si="118"/>
        <v>-0.92976378083112576</v>
      </c>
      <c r="E7422" s="112">
        <v>-3.5103790453698783E-2</v>
      </c>
    </row>
    <row r="7423" spans="2:5" x14ac:dyDescent="0.35">
      <c r="B7423" s="45" t="s">
        <v>6787</v>
      </c>
      <c r="C7423" s="146">
        <v>2057.20361328125</v>
      </c>
      <c r="D7423" s="112">
        <f t="shared" si="118"/>
        <v>10.142141776158983</v>
      </c>
      <c r="E7423" s="112">
        <v>-3.5172004744958484E-2</v>
      </c>
    </row>
    <row r="7424" spans="2:5" x14ac:dyDescent="0.35">
      <c r="B7424" s="45" t="s">
        <v>3780</v>
      </c>
      <c r="C7424" s="146">
        <v>184.6326904296875</v>
      </c>
      <c r="D7424" s="112">
        <f t="shared" si="118"/>
        <v>-0.65695907602570758</v>
      </c>
      <c r="E7424" s="112">
        <v>-3.5247648532909237E-2</v>
      </c>
    </row>
    <row r="7425" spans="2:5" x14ac:dyDescent="0.35">
      <c r="B7425" s="45" t="s">
        <v>4901</v>
      </c>
      <c r="C7425" s="146">
        <v>538.2235107421875</v>
      </c>
      <c r="D7425" s="112">
        <f t="shared" si="118"/>
        <v>6.9139044408756023</v>
      </c>
      <c r="E7425" s="112">
        <v>-3.5249573571369729E-2</v>
      </c>
    </row>
    <row r="7426" spans="2:5" x14ac:dyDescent="0.35">
      <c r="B7426" s="45" t="s">
        <v>2683</v>
      </c>
      <c r="C7426" s="146">
        <v>68.009857177734375</v>
      </c>
      <c r="D7426" s="112">
        <f t="shared" si="118"/>
        <v>-0.37589691048181201</v>
      </c>
      <c r="E7426" s="112">
        <v>-3.5293926668084369E-2</v>
      </c>
    </row>
    <row r="7427" spans="2:5" x14ac:dyDescent="0.35">
      <c r="B7427" s="45" t="s">
        <v>2446</v>
      </c>
      <c r="C7427" s="146">
        <v>108.97215270996089</v>
      </c>
      <c r="D7427" s="112">
        <f t="shared" si="118"/>
        <v>0.18750051442677099</v>
      </c>
      <c r="E7427" s="112">
        <v>-3.5414902933681984E-2</v>
      </c>
    </row>
    <row r="7428" spans="2:5" x14ac:dyDescent="0.35">
      <c r="B7428" s="45" t="s">
        <v>2402</v>
      </c>
      <c r="C7428" s="146">
        <v>91.765983581542969</v>
      </c>
      <c r="D7428" s="112">
        <f t="shared" si="118"/>
        <v>0.13481459886244468</v>
      </c>
      <c r="E7428" s="112">
        <v>-3.5442809576966008E-2</v>
      </c>
    </row>
    <row r="7429" spans="2:5" x14ac:dyDescent="0.35">
      <c r="B7429" s="45" t="s">
        <v>2341</v>
      </c>
      <c r="C7429" s="146">
        <v>80.864295959472656</v>
      </c>
      <c r="D7429" s="112">
        <f t="shared" si="118"/>
        <v>-4.7385173730807237E-2</v>
      </c>
      <c r="E7429" s="112">
        <v>-3.5536757140560163E-2</v>
      </c>
    </row>
    <row r="7430" spans="2:5" x14ac:dyDescent="0.35">
      <c r="B7430" s="45" t="s">
        <v>2336</v>
      </c>
      <c r="C7430" s="146">
        <v>84.886665344238281</v>
      </c>
      <c r="D7430" s="112">
        <f t="shared" si="118"/>
        <v>-0.21750423695258456</v>
      </c>
      <c r="E7430" s="112">
        <v>-3.5544947900643907E-2</v>
      </c>
    </row>
    <row r="7431" spans="2:5" x14ac:dyDescent="0.35">
      <c r="B7431" s="45" t="s">
        <v>1748</v>
      </c>
      <c r="C7431" s="146">
        <v>108.48194885253911</v>
      </c>
      <c r="D7431" s="112">
        <f t="shared" si="118"/>
        <v>0.49971432648711922</v>
      </c>
      <c r="E7431" s="112">
        <v>-3.5545365251867682E-2</v>
      </c>
    </row>
    <row r="7432" spans="2:5" x14ac:dyDescent="0.35">
      <c r="B7432" s="45" t="s">
        <v>881</v>
      </c>
      <c r="C7432" s="146">
        <v>72.335075378417969</v>
      </c>
      <c r="D7432" s="112">
        <f t="shared" si="118"/>
        <v>-0.96319157240974906</v>
      </c>
      <c r="E7432" s="112">
        <v>-3.5552538673607713E-2</v>
      </c>
    </row>
    <row r="7433" spans="2:5" x14ac:dyDescent="0.35">
      <c r="B7433" s="45" t="s">
        <v>6520</v>
      </c>
      <c r="C7433" s="146">
        <v>1965.177001953125</v>
      </c>
      <c r="D7433" s="112">
        <f t="shared" ref="D7433:D7496" si="119">(C7433-C7434)/C7434</f>
        <v>15.186401621080382</v>
      </c>
      <c r="E7433" s="112">
        <v>-3.5566153848919022E-2</v>
      </c>
    </row>
    <row r="7434" spans="2:5" x14ac:dyDescent="0.35">
      <c r="B7434" s="45" t="s">
        <v>1480</v>
      </c>
      <c r="C7434" s="146">
        <v>121.4091339111328</v>
      </c>
      <c r="D7434" s="112">
        <f t="shared" si="119"/>
        <v>0.11029333015548563</v>
      </c>
      <c r="E7434" s="112">
        <v>-3.5575964006590841E-2</v>
      </c>
    </row>
    <row r="7435" spans="2:5" x14ac:dyDescent="0.35">
      <c r="B7435" s="45" t="s">
        <v>1730</v>
      </c>
      <c r="C7435" s="146">
        <v>109.3487014770508</v>
      </c>
      <c r="D7435" s="112">
        <f t="shared" si="119"/>
        <v>-0.63659940245575497</v>
      </c>
      <c r="E7435" s="112">
        <v>-3.5749363442196203E-2</v>
      </c>
    </row>
    <row r="7436" spans="2:5" x14ac:dyDescent="0.35">
      <c r="B7436" s="45" t="s">
        <v>4537</v>
      </c>
      <c r="C7436" s="146">
        <v>300.90402221679688</v>
      </c>
      <c r="D7436" s="112">
        <f t="shared" si="119"/>
        <v>-0.24759873145136799</v>
      </c>
      <c r="E7436" s="112">
        <v>-3.5749739501456393E-2</v>
      </c>
    </row>
    <row r="7437" spans="2:5" x14ac:dyDescent="0.35">
      <c r="B7437" s="45" t="s">
        <v>4766</v>
      </c>
      <c r="C7437" s="146">
        <v>399.9249267578125</v>
      </c>
      <c r="D7437" s="112">
        <f t="shared" si="119"/>
        <v>2.7563018911298642</v>
      </c>
      <c r="E7437" s="112">
        <v>-3.5810935143626557E-2</v>
      </c>
    </row>
    <row r="7438" spans="2:5" x14ac:dyDescent="0.35">
      <c r="B7438" s="45" t="s">
        <v>2448</v>
      </c>
      <c r="C7438" s="146">
        <v>106.4677276611328</v>
      </c>
      <c r="D7438" s="112">
        <f t="shared" si="119"/>
        <v>-0.17242219785240376</v>
      </c>
      <c r="E7438" s="112">
        <v>-3.5951001085224997E-2</v>
      </c>
    </row>
    <row r="7439" spans="2:5" x14ac:dyDescent="0.35">
      <c r="B7439" s="45" t="s">
        <v>1506</v>
      </c>
      <c r="C7439" s="146">
        <v>128.6498107910156</v>
      </c>
      <c r="D7439" s="112">
        <f t="shared" si="119"/>
        <v>2.0943227402348121</v>
      </c>
      <c r="E7439" s="112">
        <v>-3.5978961934108246E-2</v>
      </c>
    </row>
    <row r="7440" spans="2:5" x14ac:dyDescent="0.35">
      <c r="B7440" s="45" t="s">
        <v>633</v>
      </c>
      <c r="C7440" s="146">
        <v>41.576080322265618</v>
      </c>
      <c r="D7440" s="112">
        <f t="shared" si="119"/>
        <v>-0.82448373134705244</v>
      </c>
      <c r="E7440" s="112">
        <v>-3.5982724159985928E-2</v>
      </c>
    </row>
    <row r="7441" spans="2:5" x14ac:dyDescent="0.35">
      <c r="B7441" s="45" t="s">
        <v>4384</v>
      </c>
      <c r="C7441" s="146">
        <v>236.8787841796875</v>
      </c>
      <c r="D7441" s="112">
        <f t="shared" si="119"/>
        <v>-0.88949715883174363</v>
      </c>
      <c r="E7441" s="112">
        <v>-3.5985948724107451E-2</v>
      </c>
    </row>
    <row r="7442" spans="2:5" x14ac:dyDescent="0.35">
      <c r="B7442" s="45" t="s">
        <v>6546</v>
      </c>
      <c r="C7442" s="146">
        <v>2143.644287109375</v>
      </c>
      <c r="D7442" s="112">
        <f t="shared" si="119"/>
        <v>18.437245798728728</v>
      </c>
      <c r="E7442" s="112">
        <v>-3.6003860654143953E-2</v>
      </c>
    </row>
    <row r="7443" spans="2:5" x14ac:dyDescent="0.35">
      <c r="B7443" s="45" t="s">
        <v>2473</v>
      </c>
      <c r="C7443" s="146">
        <v>110.2853927612305</v>
      </c>
      <c r="D7443" s="112">
        <f t="shared" si="119"/>
        <v>-0.26260596451814644</v>
      </c>
      <c r="E7443" s="112">
        <v>-3.6038603730002623E-2</v>
      </c>
    </row>
    <row r="7444" spans="2:5" x14ac:dyDescent="0.35">
      <c r="B7444" s="45" t="s">
        <v>3133</v>
      </c>
      <c r="C7444" s="146">
        <v>149.5610046386719</v>
      </c>
      <c r="D7444" s="112">
        <f t="shared" si="119"/>
        <v>1.1250975647830164</v>
      </c>
      <c r="E7444" s="112">
        <v>-3.6195840755685063E-2</v>
      </c>
    </row>
    <row r="7445" spans="2:5" x14ac:dyDescent="0.35">
      <c r="B7445" s="45" t="s">
        <v>920</v>
      </c>
      <c r="C7445" s="146">
        <v>70.37841796875</v>
      </c>
      <c r="D7445" s="112">
        <f t="shared" si="119"/>
        <v>-0.35191748228136494</v>
      </c>
      <c r="E7445" s="112">
        <v>-3.6219702423179269E-2</v>
      </c>
    </row>
    <row r="7446" spans="2:5" x14ac:dyDescent="0.35">
      <c r="B7446" s="45" t="s">
        <v>2965</v>
      </c>
      <c r="C7446" s="146">
        <v>108.594841003418</v>
      </c>
      <c r="D7446" s="112">
        <f t="shared" si="119"/>
        <v>-0.94828433508368015</v>
      </c>
      <c r="E7446" s="112">
        <v>-3.6257521460651726E-2</v>
      </c>
    </row>
    <row r="7447" spans="2:5" x14ac:dyDescent="0.35">
      <c r="B7447" s="45" t="s">
        <v>7099</v>
      </c>
      <c r="C7447" s="146">
        <v>2099.84423828125</v>
      </c>
      <c r="D7447" s="112">
        <f t="shared" si="119"/>
        <v>16.177685212559755</v>
      </c>
      <c r="E7447" s="112">
        <v>-3.6329993171032852E-2</v>
      </c>
    </row>
    <row r="7448" spans="2:5" x14ac:dyDescent="0.35">
      <c r="B7448" s="45" t="s">
        <v>1329</v>
      </c>
      <c r="C7448" s="146">
        <v>122.242561340332</v>
      </c>
      <c r="D7448" s="112">
        <f t="shared" si="119"/>
        <v>1.7420814910627695E-2</v>
      </c>
      <c r="E7448" s="112">
        <v>-3.6379310313719958E-2</v>
      </c>
    </row>
    <row r="7449" spans="2:5" x14ac:dyDescent="0.35">
      <c r="B7449" s="45" t="s">
        <v>1919</v>
      </c>
      <c r="C7449" s="146">
        <v>120.1494598388672</v>
      </c>
      <c r="D7449" s="112">
        <f t="shared" si="119"/>
        <v>-0.40278626401164003</v>
      </c>
      <c r="E7449" s="112">
        <v>-3.6401146683020816E-2</v>
      </c>
    </row>
    <row r="7450" spans="2:5" x14ac:dyDescent="0.35">
      <c r="B7450" s="45" t="s">
        <v>3976</v>
      </c>
      <c r="C7450" s="146">
        <v>201.183349609375</v>
      </c>
      <c r="D7450" s="112">
        <f t="shared" si="119"/>
        <v>0.74650138461021831</v>
      </c>
      <c r="E7450" s="112">
        <v>-3.6684137947964782E-2</v>
      </c>
    </row>
    <row r="7451" spans="2:5" x14ac:dyDescent="0.35">
      <c r="B7451" s="45" t="s">
        <v>1678</v>
      </c>
      <c r="C7451" s="146">
        <v>115.1922073364258</v>
      </c>
      <c r="D7451" s="112">
        <f t="shared" si="119"/>
        <v>-0.9536409652959118</v>
      </c>
      <c r="E7451" s="112">
        <v>-3.6708069228010815E-2</v>
      </c>
    </row>
    <row r="7452" spans="2:5" x14ac:dyDescent="0.35">
      <c r="B7452" s="45" t="s">
        <v>7362</v>
      </c>
      <c r="C7452" s="146">
        <v>2484.784423828125</v>
      </c>
      <c r="D7452" s="112">
        <f t="shared" si="119"/>
        <v>27.110332344005172</v>
      </c>
      <c r="E7452" s="112">
        <v>-3.6714932774235459E-2</v>
      </c>
    </row>
    <row r="7453" spans="2:5" x14ac:dyDescent="0.35">
      <c r="B7453" s="45" t="s">
        <v>2403</v>
      </c>
      <c r="C7453" s="146">
        <v>88.393989562988281</v>
      </c>
      <c r="D7453" s="112">
        <f t="shared" si="119"/>
        <v>4.479318446488826E-2</v>
      </c>
      <c r="E7453" s="112">
        <v>-3.6745577031366355E-2</v>
      </c>
    </row>
    <row r="7454" spans="2:5" x14ac:dyDescent="0.35">
      <c r="B7454" s="45" t="s">
        <v>1119</v>
      </c>
      <c r="C7454" s="146">
        <v>84.604293823242188</v>
      </c>
      <c r="D7454" s="112">
        <f t="shared" si="119"/>
        <v>-4.1138944163295083E-2</v>
      </c>
      <c r="E7454" s="112">
        <v>-3.687430181717307E-2</v>
      </c>
    </row>
    <row r="7455" spans="2:5" x14ac:dyDescent="0.35">
      <c r="B7455" s="45" t="s">
        <v>2831</v>
      </c>
      <c r="C7455" s="146">
        <v>88.234153747558594</v>
      </c>
      <c r="D7455" s="112">
        <f t="shared" si="119"/>
        <v>0.11439527455108717</v>
      </c>
      <c r="E7455" s="112">
        <v>-3.7243400783023559E-2</v>
      </c>
    </row>
    <row r="7456" spans="2:5" x14ac:dyDescent="0.35">
      <c r="B7456" s="45" t="s">
        <v>856</v>
      </c>
      <c r="C7456" s="146">
        <v>79.176712036132813</v>
      </c>
      <c r="D7456" s="112">
        <f t="shared" si="119"/>
        <v>-0.88973399519676122</v>
      </c>
      <c r="E7456" s="112">
        <v>-3.7310731608037134E-2</v>
      </c>
    </row>
    <row r="7457" spans="2:5" x14ac:dyDescent="0.35">
      <c r="B7457" s="45" t="s">
        <v>5410</v>
      </c>
      <c r="C7457" s="146">
        <v>718.0518798828125</v>
      </c>
      <c r="D7457" s="112">
        <f t="shared" si="119"/>
        <v>4.5442207535001415</v>
      </c>
      <c r="E7457" s="112">
        <v>-3.7324085190621019E-2</v>
      </c>
    </row>
    <row r="7458" spans="2:5" x14ac:dyDescent="0.35">
      <c r="B7458" s="45" t="s">
        <v>1502</v>
      </c>
      <c r="C7458" s="146">
        <v>129.5135803222656</v>
      </c>
      <c r="D7458" s="112">
        <f t="shared" si="119"/>
        <v>-6.5597921193103606E-2</v>
      </c>
      <c r="E7458" s="112">
        <v>-3.7388594807470601E-2</v>
      </c>
    </row>
    <row r="7459" spans="2:5" x14ac:dyDescent="0.35">
      <c r="B7459" s="45" t="s">
        <v>1417</v>
      </c>
      <c r="C7459" s="146">
        <v>138.6058349609375</v>
      </c>
      <c r="D7459" s="112">
        <f t="shared" si="119"/>
        <v>-0.92349266345299541</v>
      </c>
      <c r="E7459" s="112">
        <v>-3.7389098112074443E-2</v>
      </c>
    </row>
    <row r="7460" spans="2:5" x14ac:dyDescent="0.35">
      <c r="B7460" s="45" t="s">
        <v>7021</v>
      </c>
      <c r="C7460" s="146">
        <v>1811.667236328125</v>
      </c>
      <c r="D7460" s="112">
        <f t="shared" si="119"/>
        <v>21.034285722769557</v>
      </c>
      <c r="E7460" s="112">
        <v>-3.7410372442027065E-2</v>
      </c>
    </row>
    <row r="7461" spans="2:5" x14ac:dyDescent="0.35">
      <c r="B7461" s="45" t="s">
        <v>1077</v>
      </c>
      <c r="C7461" s="146">
        <v>82.220375061035156</v>
      </c>
      <c r="D7461" s="112">
        <f t="shared" si="119"/>
        <v>-0.40358391268788957</v>
      </c>
      <c r="E7461" s="112">
        <v>-3.7536283993889127E-2</v>
      </c>
    </row>
    <row r="7462" spans="2:5" x14ac:dyDescent="0.35">
      <c r="B7462" s="45" t="s">
        <v>1553</v>
      </c>
      <c r="C7462" s="146">
        <v>137.85740661621091</v>
      </c>
      <c r="D7462" s="112">
        <f t="shared" si="119"/>
        <v>0.2196850394763788</v>
      </c>
      <c r="E7462" s="112">
        <v>-3.7590195729406778E-2</v>
      </c>
    </row>
    <row r="7463" spans="2:5" x14ac:dyDescent="0.35">
      <c r="B7463" s="45" t="s">
        <v>2116</v>
      </c>
      <c r="C7463" s="146">
        <v>113.0270538330078</v>
      </c>
      <c r="D7463" s="112">
        <f t="shared" si="119"/>
        <v>-0.3178743412384869</v>
      </c>
      <c r="E7463" s="112">
        <v>-3.7601205080379986E-2</v>
      </c>
    </row>
    <row r="7464" spans="2:5" x14ac:dyDescent="0.35">
      <c r="B7464" s="45" t="s">
        <v>3601</v>
      </c>
      <c r="C7464" s="146">
        <v>165.69828796386719</v>
      </c>
      <c r="D7464" s="112">
        <f t="shared" si="119"/>
        <v>3.5873718679928931E-2</v>
      </c>
      <c r="E7464" s="112">
        <v>-3.7759289073451184E-2</v>
      </c>
    </row>
    <row r="7465" spans="2:5" x14ac:dyDescent="0.35">
      <c r="B7465" s="45" t="s">
        <v>3077</v>
      </c>
      <c r="C7465" s="146">
        <v>159.9599304199219</v>
      </c>
      <c r="D7465" s="112">
        <f t="shared" si="119"/>
        <v>-0.69109458555223968</v>
      </c>
      <c r="E7465" s="112">
        <v>-3.785169521976342E-2</v>
      </c>
    </row>
    <row r="7466" spans="2:5" x14ac:dyDescent="0.35">
      <c r="B7466" s="45" t="s">
        <v>4902</v>
      </c>
      <c r="C7466" s="146">
        <v>517.82818603515625</v>
      </c>
      <c r="D7466" s="112">
        <f t="shared" si="119"/>
        <v>-0.75521726902226283</v>
      </c>
      <c r="E7466" s="112">
        <v>-3.7893782601408396E-2</v>
      </c>
    </row>
    <row r="7467" spans="2:5" x14ac:dyDescent="0.35">
      <c r="B7467" s="45" t="s">
        <v>6748</v>
      </c>
      <c r="C7467" s="146">
        <v>2115.46044921875</v>
      </c>
      <c r="D7467" s="112">
        <f t="shared" si="119"/>
        <v>-0.12307479623585876</v>
      </c>
      <c r="E7467" s="112">
        <v>-3.801275385050757E-2</v>
      </c>
    </row>
    <row r="7468" spans="2:5" x14ac:dyDescent="0.35">
      <c r="B7468" s="45" t="s">
        <v>7240</v>
      </c>
      <c r="C7468" s="146">
        <v>2412.361328125</v>
      </c>
      <c r="D7468" s="112">
        <f t="shared" si="119"/>
        <v>18.995658278929014</v>
      </c>
      <c r="E7468" s="112">
        <v>-3.8116774834778766E-2</v>
      </c>
    </row>
    <row r="7469" spans="2:5" x14ac:dyDescent="0.35">
      <c r="B7469" s="45" t="s">
        <v>1788</v>
      </c>
      <c r="C7469" s="146">
        <v>120.6442565917969</v>
      </c>
      <c r="D7469" s="112">
        <f t="shared" si="119"/>
        <v>-0.20243063432882114</v>
      </c>
      <c r="E7469" s="112">
        <v>-3.8118130364137442E-2</v>
      </c>
    </row>
    <row r="7470" spans="2:5" x14ac:dyDescent="0.35">
      <c r="B7470" s="45" t="s">
        <v>3661</v>
      </c>
      <c r="C7470" s="146">
        <v>151.26490783691409</v>
      </c>
      <c r="D7470" s="112">
        <f t="shared" si="119"/>
        <v>-0.118337950069522</v>
      </c>
      <c r="E7470" s="112">
        <v>-3.816422458449574E-2</v>
      </c>
    </row>
    <row r="7471" spans="2:5" x14ac:dyDescent="0.35">
      <c r="B7471" s="45" t="s">
        <v>4076</v>
      </c>
      <c r="C7471" s="146">
        <v>171.5679016113281</v>
      </c>
      <c r="D7471" s="112">
        <f t="shared" si="119"/>
        <v>0.96588717422581805</v>
      </c>
      <c r="E7471" s="112">
        <v>-3.819661383931184E-2</v>
      </c>
    </row>
    <row r="7472" spans="2:5" x14ac:dyDescent="0.35">
      <c r="B7472" s="45" t="s">
        <v>1166</v>
      </c>
      <c r="C7472" s="146">
        <v>87.272506713867188</v>
      </c>
      <c r="D7472" s="112">
        <f t="shared" si="119"/>
        <v>-0.39137749913912712</v>
      </c>
      <c r="E7472" s="112">
        <v>-3.823005801905853E-2</v>
      </c>
    </row>
    <row r="7473" spans="2:5" x14ac:dyDescent="0.35">
      <c r="B7473" s="45" t="s">
        <v>1488</v>
      </c>
      <c r="C7473" s="146">
        <v>143.39349365234381</v>
      </c>
      <c r="D7473" s="112">
        <f t="shared" si="119"/>
        <v>1.1353169084227659E-2</v>
      </c>
      <c r="E7473" s="112">
        <v>-3.8432864608582924E-2</v>
      </c>
    </row>
    <row r="7474" spans="2:5" x14ac:dyDescent="0.35">
      <c r="B7474" s="45" t="s">
        <v>3150</v>
      </c>
      <c r="C7474" s="146">
        <v>141.78379821777341</v>
      </c>
      <c r="D7474" s="112">
        <f t="shared" si="119"/>
        <v>0.52267712270924105</v>
      </c>
      <c r="E7474" s="112">
        <v>-3.8539270200059983E-2</v>
      </c>
    </row>
    <row r="7475" spans="2:5" x14ac:dyDescent="0.35">
      <c r="B7475" s="45" t="s">
        <v>2766</v>
      </c>
      <c r="C7475" s="146">
        <v>93.114814758300781</v>
      </c>
      <c r="D7475" s="112">
        <f t="shared" si="119"/>
        <v>-9.9898792732930175E-2</v>
      </c>
      <c r="E7475" s="112">
        <v>-3.8853646994636129E-2</v>
      </c>
    </row>
    <row r="7476" spans="2:5" x14ac:dyDescent="0.35">
      <c r="B7476" s="45" t="s">
        <v>1682</v>
      </c>
      <c r="C7476" s="146">
        <v>103.4492721557617</v>
      </c>
      <c r="D7476" s="112">
        <f t="shared" si="119"/>
        <v>0.21096712126708664</v>
      </c>
      <c r="E7476" s="112">
        <v>-3.8960938629043915E-2</v>
      </c>
    </row>
    <row r="7477" spans="2:5" x14ac:dyDescent="0.35">
      <c r="B7477" s="45" t="s">
        <v>1076</v>
      </c>
      <c r="C7477" s="146">
        <v>85.426986694335938</v>
      </c>
      <c r="D7477" s="112">
        <f t="shared" si="119"/>
        <v>-0.83819570975252877</v>
      </c>
      <c r="E7477" s="112">
        <v>-3.9033379880824573E-2</v>
      </c>
    </row>
    <row r="7478" spans="2:5" x14ac:dyDescent="0.35">
      <c r="B7478" s="45" t="s">
        <v>4938</v>
      </c>
      <c r="C7478" s="146">
        <v>527.96490478515625</v>
      </c>
      <c r="D7478" s="112">
        <f t="shared" si="119"/>
        <v>6.2950648947049563</v>
      </c>
      <c r="E7478" s="112">
        <v>-3.9182342021205754E-2</v>
      </c>
    </row>
    <row r="7479" spans="2:5" x14ac:dyDescent="0.35">
      <c r="B7479" s="45" t="s">
        <v>859</v>
      </c>
      <c r="C7479" s="146">
        <v>72.372886657714844</v>
      </c>
      <c r="D7479" s="112">
        <f t="shared" si="119"/>
        <v>-0.96423627111147758</v>
      </c>
      <c r="E7479" s="112">
        <v>-3.9266083255188523E-2</v>
      </c>
    </row>
    <row r="7480" spans="2:5" x14ac:dyDescent="0.35">
      <c r="B7480" s="45" t="s">
        <v>7015</v>
      </c>
      <c r="C7480" s="146">
        <v>2023.639282226562</v>
      </c>
      <c r="D7480" s="112">
        <f t="shared" si="119"/>
        <v>0.35594740731179936</v>
      </c>
      <c r="E7480" s="112">
        <v>-3.9373696553250959E-2</v>
      </c>
    </row>
    <row r="7481" spans="2:5" x14ac:dyDescent="0.35">
      <c r="B7481" s="45" t="s">
        <v>6125</v>
      </c>
      <c r="C7481" s="146">
        <v>1492.417236328125</v>
      </c>
      <c r="D7481" s="112">
        <f t="shared" si="119"/>
        <v>6.2324742173130732</v>
      </c>
      <c r="E7481" s="112">
        <v>-3.9714465852314543E-2</v>
      </c>
    </row>
    <row r="7482" spans="2:5" x14ac:dyDescent="0.35">
      <c r="B7482" s="45" t="s">
        <v>4284</v>
      </c>
      <c r="C7482" s="146">
        <v>206.34947204589841</v>
      </c>
      <c r="D7482" s="112">
        <f t="shared" si="119"/>
        <v>1.6869041695107843</v>
      </c>
      <c r="E7482" s="112">
        <v>-3.9730148027044693E-2</v>
      </c>
    </row>
    <row r="7483" spans="2:5" x14ac:dyDescent="0.35">
      <c r="B7483" s="45" t="s">
        <v>1079</v>
      </c>
      <c r="C7483" s="146">
        <v>76.798225402832031</v>
      </c>
      <c r="D7483" s="112">
        <f t="shared" si="119"/>
        <v>-0.95582272392581002</v>
      </c>
      <c r="E7483" s="112">
        <v>-3.9851776519403706E-2</v>
      </c>
    </row>
    <row r="7484" spans="2:5" x14ac:dyDescent="0.35">
      <c r="B7484" s="45" t="s">
        <v>6532</v>
      </c>
      <c r="C7484" s="146">
        <v>1738.41015625</v>
      </c>
      <c r="D7484" s="112">
        <f t="shared" si="119"/>
        <v>14.638146506433303</v>
      </c>
      <c r="E7484" s="112">
        <v>-4.0043788013705325E-2</v>
      </c>
    </row>
    <row r="7485" spans="2:5" x14ac:dyDescent="0.35">
      <c r="B7485" s="45" t="s">
        <v>2983</v>
      </c>
      <c r="C7485" s="146">
        <v>111.1647186279297</v>
      </c>
      <c r="D7485" s="112">
        <f t="shared" si="119"/>
        <v>0.13144022549627063</v>
      </c>
      <c r="E7485" s="112">
        <v>-4.0113990639475586E-2</v>
      </c>
    </row>
    <row r="7486" spans="2:5" x14ac:dyDescent="0.35">
      <c r="B7486" s="45" t="s">
        <v>2809</v>
      </c>
      <c r="C7486" s="146">
        <v>98.250633239746094</v>
      </c>
      <c r="D7486" s="112">
        <f t="shared" si="119"/>
        <v>0.83990549235329293</v>
      </c>
      <c r="E7486" s="112">
        <v>-4.0199518903800857E-2</v>
      </c>
    </row>
    <row r="7487" spans="2:5" x14ac:dyDescent="0.35">
      <c r="B7487" s="45" t="s">
        <v>743</v>
      </c>
      <c r="C7487" s="146">
        <v>53.399826049804688</v>
      </c>
      <c r="D7487" s="112">
        <f t="shared" si="119"/>
        <v>-0.97736333749825222</v>
      </c>
      <c r="E7487" s="112">
        <v>-4.0306795917888723E-2</v>
      </c>
    </row>
    <row r="7488" spans="2:5" x14ac:dyDescent="0.35">
      <c r="B7488" s="45" t="s">
        <v>6926</v>
      </c>
      <c r="C7488" s="146">
        <v>2358.997314453125</v>
      </c>
      <c r="D7488" s="112">
        <f t="shared" si="119"/>
        <v>10.492068612889421</v>
      </c>
      <c r="E7488" s="112">
        <v>-4.0391829908438287E-2</v>
      </c>
    </row>
    <row r="7489" spans="2:5" x14ac:dyDescent="0.35">
      <c r="B7489" s="45" t="s">
        <v>3918</v>
      </c>
      <c r="C7489" s="146">
        <v>205.27177429199219</v>
      </c>
      <c r="D7489" s="112">
        <f t="shared" si="119"/>
        <v>0.36112704677111124</v>
      </c>
      <c r="E7489" s="112">
        <v>-4.046145926674951E-2</v>
      </c>
    </row>
    <row r="7490" spans="2:5" x14ac:dyDescent="0.35">
      <c r="B7490" s="45" t="s">
        <v>1535</v>
      </c>
      <c r="C7490" s="146">
        <v>150.8101501464844</v>
      </c>
      <c r="D7490" s="112">
        <f t="shared" si="119"/>
        <v>-0.10223915778382299</v>
      </c>
      <c r="E7490" s="112">
        <v>-4.0515072907210507E-2</v>
      </c>
    </row>
    <row r="7491" spans="2:5" x14ac:dyDescent="0.35">
      <c r="B7491" s="45" t="s">
        <v>3586</v>
      </c>
      <c r="C7491" s="146">
        <v>167.9847717285156</v>
      </c>
      <c r="D7491" s="112">
        <f t="shared" si="119"/>
        <v>-0.92642423429422172</v>
      </c>
      <c r="E7491" s="112">
        <v>-4.0603992338112856E-2</v>
      </c>
    </row>
    <row r="7492" spans="2:5" x14ac:dyDescent="0.35">
      <c r="B7492" s="45" t="s">
        <v>7793</v>
      </c>
      <c r="C7492" s="146">
        <v>2283.153564453125</v>
      </c>
      <c r="D7492" s="112">
        <f t="shared" si="119"/>
        <v>12.020662413777531</v>
      </c>
      <c r="E7492" s="112">
        <v>-4.0638539079901913E-2</v>
      </c>
    </row>
    <row r="7493" spans="2:5" x14ac:dyDescent="0.35">
      <c r="B7493" s="45" t="s">
        <v>3729</v>
      </c>
      <c r="C7493" s="146">
        <v>175.34849548339841</v>
      </c>
      <c r="D7493" s="112">
        <f t="shared" si="119"/>
        <v>0.66275596133811754</v>
      </c>
      <c r="E7493" s="112">
        <v>-4.0674844505470681E-2</v>
      </c>
    </row>
    <row r="7494" spans="2:5" x14ac:dyDescent="0.35">
      <c r="B7494" s="45" t="s">
        <v>2177</v>
      </c>
      <c r="C7494" s="146">
        <v>105.45654296875</v>
      </c>
      <c r="D7494" s="112">
        <f t="shared" si="119"/>
        <v>0.15862269213640506</v>
      </c>
      <c r="E7494" s="112">
        <v>-4.0757067966106189E-2</v>
      </c>
    </row>
    <row r="7495" spans="2:5" x14ac:dyDescent="0.35">
      <c r="B7495" s="45" t="s">
        <v>2318</v>
      </c>
      <c r="C7495" s="146">
        <v>91.018882751464844</v>
      </c>
      <c r="D7495" s="112">
        <f t="shared" si="119"/>
        <v>-0.44288958741047252</v>
      </c>
      <c r="E7495" s="112">
        <v>-4.1036318275869191E-2</v>
      </c>
    </row>
    <row r="7496" spans="2:5" x14ac:dyDescent="0.35">
      <c r="B7496" s="45" t="s">
        <v>4063</v>
      </c>
      <c r="C7496" s="146">
        <v>163.3767395019531</v>
      </c>
      <c r="D7496" s="112">
        <f t="shared" si="119"/>
        <v>0.61912018299421867</v>
      </c>
      <c r="E7496" s="112">
        <v>-4.1083874748876016E-2</v>
      </c>
    </row>
    <row r="7497" spans="2:5" x14ac:dyDescent="0.35">
      <c r="B7497" s="45" t="s">
        <v>2147</v>
      </c>
      <c r="C7497" s="146">
        <v>100.90464019775391</v>
      </c>
      <c r="D7497" s="112">
        <f t="shared" ref="D7497:D7560" si="120">(C7497-C7498)/C7498</f>
        <v>-0.24290464224311983</v>
      </c>
      <c r="E7497" s="112">
        <v>-4.1140950204593491E-2</v>
      </c>
    </row>
    <row r="7498" spans="2:5" x14ac:dyDescent="0.35">
      <c r="B7498" s="45" t="s">
        <v>1635</v>
      </c>
      <c r="C7498" s="146">
        <v>133.27864074707031</v>
      </c>
      <c r="D7498" s="112">
        <f t="shared" si="120"/>
        <v>0.12965376555285979</v>
      </c>
      <c r="E7498" s="112">
        <v>-4.1175172674222035E-2</v>
      </c>
    </row>
    <row r="7499" spans="2:5" x14ac:dyDescent="0.35">
      <c r="B7499" s="45" t="s">
        <v>2540</v>
      </c>
      <c r="C7499" s="146">
        <v>117.9818496704102</v>
      </c>
      <c r="D7499" s="112">
        <f t="shared" si="120"/>
        <v>-0.23724849835667333</v>
      </c>
      <c r="E7499" s="112">
        <v>-4.1201309124799565E-2</v>
      </c>
    </row>
    <row r="7500" spans="2:5" x14ac:dyDescent="0.35">
      <c r="B7500" s="45" t="s">
        <v>3175</v>
      </c>
      <c r="C7500" s="146">
        <v>154.67927551269531</v>
      </c>
      <c r="D7500" s="112">
        <f t="shared" si="120"/>
        <v>0.87958264875860592</v>
      </c>
      <c r="E7500" s="112">
        <v>-4.1202960042229397E-2</v>
      </c>
    </row>
    <row r="7501" spans="2:5" x14ac:dyDescent="0.35">
      <c r="B7501" s="45" t="s">
        <v>2347</v>
      </c>
      <c r="C7501" s="146">
        <v>82.294479370117188</v>
      </c>
      <c r="D7501" s="112">
        <f t="shared" si="120"/>
        <v>-0.52782573036523206</v>
      </c>
      <c r="E7501" s="112">
        <v>-4.1305065621685087E-2</v>
      </c>
    </row>
    <row r="7502" spans="2:5" x14ac:dyDescent="0.35">
      <c r="B7502" s="45" t="s">
        <v>3120</v>
      </c>
      <c r="C7502" s="146">
        <v>174.2883605957031</v>
      </c>
      <c r="D7502" s="112">
        <f t="shared" si="120"/>
        <v>0.39987742973550183</v>
      </c>
      <c r="E7502" s="112">
        <v>-4.1316313959670357E-2</v>
      </c>
    </row>
    <row r="7503" spans="2:5" x14ac:dyDescent="0.35">
      <c r="B7503" s="45" t="s">
        <v>1667</v>
      </c>
      <c r="C7503" s="146">
        <v>124.50258636474609</v>
      </c>
      <c r="D7503" s="112">
        <f t="shared" si="120"/>
        <v>0.20493692667155208</v>
      </c>
      <c r="E7503" s="112">
        <v>-4.1335059996736069E-2</v>
      </c>
    </row>
    <row r="7504" spans="2:5" x14ac:dyDescent="0.35">
      <c r="B7504" s="45" t="s">
        <v>2392</v>
      </c>
      <c r="C7504" s="146">
        <v>103.3270568847656</v>
      </c>
      <c r="D7504" s="112">
        <f t="shared" si="120"/>
        <v>-0.25774891580342918</v>
      </c>
      <c r="E7504" s="112">
        <v>-4.1340348397487341E-2</v>
      </c>
    </row>
    <row r="7505" spans="2:5" x14ac:dyDescent="0.35">
      <c r="B7505" s="45" t="s">
        <v>1538</v>
      </c>
      <c r="C7505" s="146">
        <v>139.20768737792969</v>
      </c>
      <c r="D7505" s="112">
        <f t="shared" si="120"/>
        <v>0.15205173875791411</v>
      </c>
      <c r="E7505" s="112">
        <v>-4.1383488004572887E-2</v>
      </c>
    </row>
    <row r="7506" spans="2:5" x14ac:dyDescent="0.35">
      <c r="B7506" s="45" t="s">
        <v>1890</v>
      </c>
      <c r="C7506" s="146">
        <v>120.83457946777339</v>
      </c>
      <c r="D7506" s="112">
        <f t="shared" si="120"/>
        <v>3.8896559866972977E-2</v>
      </c>
      <c r="E7506" s="112">
        <v>-4.1440231206260607E-2</v>
      </c>
    </row>
    <row r="7507" spans="2:5" x14ac:dyDescent="0.35">
      <c r="B7507" s="45" t="s">
        <v>1778</v>
      </c>
      <c r="C7507" s="146">
        <v>116.3105010986328</v>
      </c>
      <c r="D7507" s="112">
        <f t="shared" si="120"/>
        <v>0.3218589932678621</v>
      </c>
      <c r="E7507" s="112">
        <v>-4.1475281963786338E-2</v>
      </c>
    </row>
    <row r="7508" spans="2:5" x14ac:dyDescent="0.35">
      <c r="B7508" s="45" t="s">
        <v>2575</v>
      </c>
      <c r="C7508" s="146">
        <v>87.990097045898438</v>
      </c>
      <c r="D7508" s="112">
        <f t="shared" si="120"/>
        <v>-0.36500053957983225</v>
      </c>
      <c r="E7508" s="112">
        <v>-4.1583409018327196E-2</v>
      </c>
    </row>
    <row r="7509" spans="2:5" x14ac:dyDescent="0.35">
      <c r="B7509" s="45" t="s">
        <v>1399</v>
      </c>
      <c r="C7509" s="146">
        <v>138.56719970703119</v>
      </c>
      <c r="D7509" s="112">
        <f t="shared" si="120"/>
        <v>3.3689964722358898E-2</v>
      </c>
      <c r="E7509" s="112">
        <v>-4.1642882237023414E-2</v>
      </c>
    </row>
    <row r="7510" spans="2:5" x14ac:dyDescent="0.35">
      <c r="B7510" s="45" t="s">
        <v>1542</v>
      </c>
      <c r="C7510" s="146">
        <v>134.051025390625</v>
      </c>
      <c r="D7510" s="112">
        <f t="shared" si="120"/>
        <v>0.35706490932824875</v>
      </c>
      <c r="E7510" s="112">
        <v>-4.1709648921199299E-2</v>
      </c>
    </row>
    <row r="7511" spans="2:5" x14ac:dyDescent="0.35">
      <c r="B7511" s="45" t="s">
        <v>1698</v>
      </c>
      <c r="C7511" s="146">
        <v>98.780113220214844</v>
      </c>
      <c r="D7511" s="112">
        <f t="shared" si="120"/>
        <v>2.2538837310796891E-2</v>
      </c>
      <c r="E7511" s="112">
        <v>-4.1768205472826364E-2</v>
      </c>
    </row>
    <row r="7512" spans="2:5" x14ac:dyDescent="0.35">
      <c r="B7512" s="45" t="s">
        <v>2566</v>
      </c>
      <c r="C7512" s="146">
        <v>96.602798461914063</v>
      </c>
      <c r="D7512" s="112">
        <f t="shared" si="120"/>
        <v>-0.4196747335217223</v>
      </c>
      <c r="E7512" s="112">
        <v>-4.1805738878877188E-2</v>
      </c>
    </row>
    <row r="7513" spans="2:5" x14ac:dyDescent="0.35">
      <c r="B7513" s="45" t="s">
        <v>3861</v>
      </c>
      <c r="C7513" s="146">
        <v>166.46319580078119</v>
      </c>
      <c r="D7513" s="112">
        <f t="shared" si="120"/>
        <v>0.76966992580557292</v>
      </c>
      <c r="E7513" s="112">
        <v>-4.2153784558328043E-2</v>
      </c>
    </row>
    <row r="7514" spans="2:5" x14ac:dyDescent="0.35">
      <c r="B7514" s="45" t="s">
        <v>2212</v>
      </c>
      <c r="C7514" s="146">
        <v>94.064544677734375</v>
      </c>
      <c r="D7514" s="112">
        <f t="shared" si="120"/>
        <v>0.14457075120199059</v>
      </c>
      <c r="E7514" s="112">
        <v>-4.2337247335581224E-2</v>
      </c>
    </row>
    <row r="7515" spans="2:5" x14ac:dyDescent="0.35">
      <c r="B7515" s="45" t="s">
        <v>999</v>
      </c>
      <c r="C7515" s="146">
        <v>82.183250427246094</v>
      </c>
      <c r="D7515" s="112">
        <f t="shared" si="120"/>
        <v>-0.34340547513048192</v>
      </c>
      <c r="E7515" s="112">
        <v>-4.2391460403466155E-2</v>
      </c>
    </row>
    <row r="7516" spans="2:5" x14ac:dyDescent="0.35">
      <c r="B7516" s="45" t="s">
        <v>3141</v>
      </c>
      <c r="C7516" s="146">
        <v>125.16590881347661</v>
      </c>
      <c r="D7516" s="112">
        <f t="shared" si="120"/>
        <v>-0.72478844650519847</v>
      </c>
      <c r="E7516" s="112">
        <v>-4.2705137997655122E-2</v>
      </c>
    </row>
    <row r="7517" spans="2:5" x14ac:dyDescent="0.35">
      <c r="B7517" s="45" t="s">
        <v>5098</v>
      </c>
      <c r="C7517" s="146">
        <v>454.79888916015619</v>
      </c>
      <c r="D7517" s="112">
        <f t="shared" si="120"/>
        <v>2.4458838984639031</v>
      </c>
      <c r="E7517" s="112">
        <v>-4.2879469869474489E-2</v>
      </c>
    </row>
    <row r="7518" spans="2:5" x14ac:dyDescent="0.35">
      <c r="B7518" s="45" t="s">
        <v>1464</v>
      </c>
      <c r="C7518" s="146">
        <v>131.98323059082031</v>
      </c>
      <c r="D7518" s="112">
        <f t="shared" si="120"/>
        <v>-0.64268446194217921</v>
      </c>
      <c r="E7518" s="112">
        <v>-4.2883314053758899E-2</v>
      </c>
    </row>
    <row r="7519" spans="2:5" x14ac:dyDescent="0.35">
      <c r="B7519" s="45" t="s">
        <v>4774</v>
      </c>
      <c r="C7519" s="146">
        <v>369.37445068359381</v>
      </c>
      <c r="D7519" s="112">
        <f t="shared" si="120"/>
        <v>-0.83976468050165543</v>
      </c>
      <c r="E7519" s="112">
        <v>-4.3356508716495115E-2</v>
      </c>
    </row>
    <row r="7520" spans="2:5" x14ac:dyDescent="0.35">
      <c r="B7520" s="45" t="s">
        <v>7996</v>
      </c>
      <c r="C7520" s="146">
        <v>2305.199951171875</v>
      </c>
      <c r="D7520" s="112">
        <f t="shared" si="120"/>
        <v>22.658121553381061</v>
      </c>
      <c r="E7520" s="112">
        <v>-4.3366395035688989E-2</v>
      </c>
    </row>
    <row r="7521" spans="2:5" x14ac:dyDescent="0.35">
      <c r="B7521" s="45" t="s">
        <v>1711</v>
      </c>
      <c r="C7521" s="146">
        <v>97.437995910644531</v>
      </c>
      <c r="D7521" s="112">
        <f t="shared" si="120"/>
        <v>-0.8041023969177149</v>
      </c>
      <c r="E7521" s="112">
        <v>-4.3371372838560344E-2</v>
      </c>
    </row>
    <row r="7522" spans="2:5" x14ac:dyDescent="0.35">
      <c r="B7522" s="45" t="s">
        <v>4926</v>
      </c>
      <c r="C7522" s="146">
        <v>497.39248657226563</v>
      </c>
      <c r="D7522" s="112">
        <f t="shared" si="120"/>
        <v>-0.31759762546492254</v>
      </c>
      <c r="E7522" s="112">
        <v>-4.3583195383912116E-2</v>
      </c>
    </row>
    <row r="7523" spans="2:5" x14ac:dyDescent="0.35">
      <c r="B7523" s="45" t="s">
        <v>5322</v>
      </c>
      <c r="C7523" s="146">
        <v>728.88446044921875</v>
      </c>
      <c r="D7523" s="112">
        <f t="shared" si="120"/>
        <v>3.6972675646130084</v>
      </c>
      <c r="E7523" s="112">
        <v>-4.4173175155315297E-2</v>
      </c>
    </row>
    <row r="7524" spans="2:5" x14ac:dyDescent="0.35">
      <c r="B7524" s="45" t="s">
        <v>3204</v>
      </c>
      <c r="C7524" s="146">
        <v>155.17201232910159</v>
      </c>
      <c r="D7524" s="112">
        <f t="shared" si="120"/>
        <v>-7.0462850288471907E-2</v>
      </c>
      <c r="E7524" s="112">
        <v>-4.420912718992951E-2</v>
      </c>
    </row>
    <row r="7525" spans="2:5" x14ac:dyDescent="0.35">
      <c r="B7525" s="45" t="s">
        <v>3815</v>
      </c>
      <c r="C7525" s="146">
        <v>166.93470764160159</v>
      </c>
      <c r="D7525" s="112">
        <f t="shared" si="120"/>
        <v>-0.89950650662221487</v>
      </c>
      <c r="E7525" s="112">
        <v>-4.4425828322789608E-2</v>
      </c>
    </row>
    <row r="7526" spans="2:5" x14ac:dyDescent="0.35">
      <c r="B7526" s="45" t="s">
        <v>6533</v>
      </c>
      <c r="C7526" s="146">
        <v>1661.1494140625</v>
      </c>
      <c r="D7526" s="112">
        <f t="shared" si="120"/>
        <v>8.6166231365350932</v>
      </c>
      <c r="E7526" s="112">
        <v>-4.4443333415724227E-2</v>
      </c>
    </row>
    <row r="7527" spans="2:5" x14ac:dyDescent="0.35">
      <c r="B7527" s="45" t="s">
        <v>3719</v>
      </c>
      <c r="C7527" s="146">
        <v>172.73728942871091</v>
      </c>
      <c r="D7527" s="112">
        <f t="shared" si="120"/>
        <v>0.12740382867780703</v>
      </c>
      <c r="E7527" s="112">
        <v>-4.4725260787936441E-2</v>
      </c>
    </row>
    <row r="7528" spans="2:5" x14ac:dyDescent="0.35">
      <c r="B7528" s="45" t="s">
        <v>3165</v>
      </c>
      <c r="C7528" s="146">
        <v>153.21687316894531</v>
      </c>
      <c r="D7528" s="112">
        <f t="shared" si="120"/>
        <v>-0.91268528989341391</v>
      </c>
      <c r="E7528" s="112">
        <v>-4.4757741872604631E-2</v>
      </c>
    </row>
    <row r="7529" spans="2:5" x14ac:dyDescent="0.35">
      <c r="B7529" s="45" t="s">
        <v>6530</v>
      </c>
      <c r="C7529" s="146">
        <v>1754.765869140625</v>
      </c>
      <c r="D7529" s="112">
        <f t="shared" si="120"/>
        <v>14.181788982462715</v>
      </c>
      <c r="E7529" s="112">
        <v>-4.4904632594322882E-2</v>
      </c>
    </row>
    <row r="7530" spans="2:5" x14ac:dyDescent="0.35">
      <c r="B7530" s="45" t="s">
        <v>1745</v>
      </c>
      <c r="C7530" s="146">
        <v>115.58360290527339</v>
      </c>
      <c r="D7530" s="112">
        <f t="shared" si="120"/>
        <v>-0.92334585683387094</v>
      </c>
      <c r="E7530" s="112">
        <v>-4.5265188324409053E-2</v>
      </c>
    </row>
    <row r="7531" spans="2:5" x14ac:dyDescent="0.35">
      <c r="B7531" s="45" t="s">
        <v>6157</v>
      </c>
      <c r="C7531" s="146">
        <v>1507.858520507812</v>
      </c>
      <c r="D7531" s="112">
        <f t="shared" si="120"/>
        <v>7.8501573376971354</v>
      </c>
      <c r="E7531" s="112">
        <v>-4.5503121647347329E-2</v>
      </c>
    </row>
    <row r="7532" spans="2:5" x14ac:dyDescent="0.35">
      <c r="B7532" s="45" t="s">
        <v>4062</v>
      </c>
      <c r="C7532" s="146">
        <v>170.37646484375</v>
      </c>
      <c r="D7532" s="112">
        <f t="shared" si="120"/>
        <v>0.26245185017766326</v>
      </c>
      <c r="E7532" s="112">
        <v>-4.5672669713345895E-2</v>
      </c>
    </row>
    <row r="7533" spans="2:5" x14ac:dyDescent="0.35">
      <c r="B7533" s="45" t="s">
        <v>1559</v>
      </c>
      <c r="C7533" s="146">
        <v>134.95680236816409</v>
      </c>
      <c r="D7533" s="112">
        <f t="shared" si="120"/>
        <v>3.2177649042077844E-2</v>
      </c>
      <c r="E7533" s="112">
        <v>-4.5697398213540637E-2</v>
      </c>
    </row>
    <row r="7534" spans="2:5" x14ac:dyDescent="0.35">
      <c r="B7534" s="45" t="s">
        <v>3140</v>
      </c>
      <c r="C7534" s="146">
        <v>130.74958801269531</v>
      </c>
      <c r="D7534" s="112">
        <f t="shared" si="120"/>
        <v>-7.4180578764294319E-2</v>
      </c>
      <c r="E7534" s="112">
        <v>-4.5839709672113933E-2</v>
      </c>
    </row>
    <row r="7535" spans="2:5" x14ac:dyDescent="0.35">
      <c r="B7535" s="45" t="s">
        <v>3651</v>
      </c>
      <c r="C7535" s="146">
        <v>141.2257995605469</v>
      </c>
      <c r="D7535" s="112">
        <f t="shared" si="120"/>
        <v>0.13127310200395323</v>
      </c>
      <c r="E7535" s="112">
        <v>-4.5860552613586784E-2</v>
      </c>
    </row>
    <row r="7536" spans="2:5" x14ac:dyDescent="0.35">
      <c r="B7536" s="45" t="s">
        <v>1577</v>
      </c>
      <c r="C7536" s="146">
        <v>124.8379364013672</v>
      </c>
      <c r="D7536" s="112">
        <f t="shared" si="120"/>
        <v>-0.93280426570070052</v>
      </c>
      <c r="E7536" s="112">
        <v>-4.5948606287724569E-2</v>
      </c>
    </row>
    <row r="7537" spans="2:5" x14ac:dyDescent="0.35">
      <c r="B7537" s="45" t="s">
        <v>6528</v>
      </c>
      <c r="C7537" s="146">
        <v>1857.825317382812</v>
      </c>
      <c r="D7537" s="112">
        <f t="shared" si="120"/>
        <v>22.020640300250044</v>
      </c>
      <c r="E7537" s="112">
        <v>-4.5962928764277752E-2</v>
      </c>
    </row>
    <row r="7538" spans="2:5" x14ac:dyDescent="0.35">
      <c r="B7538" s="45" t="s">
        <v>1073</v>
      </c>
      <c r="C7538" s="146">
        <v>80.702590942382813</v>
      </c>
      <c r="D7538" s="112">
        <f t="shared" si="120"/>
        <v>-0.38809648567571292</v>
      </c>
      <c r="E7538" s="112">
        <v>-4.6055743492313374E-2</v>
      </c>
    </row>
    <row r="7539" spans="2:5" x14ac:dyDescent="0.35">
      <c r="B7539" s="45" t="s">
        <v>3340</v>
      </c>
      <c r="C7539" s="146">
        <v>131.88777160644531</v>
      </c>
      <c r="D7539" s="112">
        <f t="shared" si="120"/>
        <v>-3.3733915309655998E-2</v>
      </c>
      <c r="E7539" s="112">
        <v>-4.6296466913038875E-2</v>
      </c>
    </row>
    <row r="7540" spans="2:5" x14ac:dyDescent="0.35">
      <c r="B7540" s="45" t="s">
        <v>1523</v>
      </c>
      <c r="C7540" s="146">
        <v>136.4921875</v>
      </c>
      <c r="D7540" s="112">
        <f t="shared" si="120"/>
        <v>6.29652101973531E-2</v>
      </c>
      <c r="E7540" s="112">
        <v>-4.6421379924744793E-2</v>
      </c>
    </row>
    <row r="7541" spans="2:5" x14ac:dyDescent="0.35">
      <c r="B7541" s="45" t="s">
        <v>1499</v>
      </c>
      <c r="C7541" s="146">
        <v>128.4070129394531</v>
      </c>
      <c r="D7541" s="112">
        <f t="shared" si="120"/>
        <v>-0.13991099322489253</v>
      </c>
      <c r="E7541" s="112">
        <v>-4.6434316426797552E-2</v>
      </c>
    </row>
    <row r="7542" spans="2:5" x14ac:dyDescent="0.35">
      <c r="B7542" s="45" t="s">
        <v>3136</v>
      </c>
      <c r="C7542" s="146">
        <v>149.29502868652341</v>
      </c>
      <c r="D7542" s="112">
        <f t="shared" si="120"/>
        <v>1.5909902292340186</v>
      </c>
      <c r="E7542" s="112">
        <v>-4.6891794610528212E-2</v>
      </c>
    </row>
    <row r="7543" spans="2:5" x14ac:dyDescent="0.35">
      <c r="B7543" s="45" t="s">
        <v>789</v>
      </c>
      <c r="C7543" s="146">
        <v>57.620838165283203</v>
      </c>
      <c r="D7543" s="112">
        <f t="shared" si="120"/>
        <v>-0.61657555328520941</v>
      </c>
      <c r="E7543" s="112">
        <v>-4.6917895323713474E-2</v>
      </c>
    </row>
    <row r="7544" spans="2:5" x14ac:dyDescent="0.35">
      <c r="B7544" s="45" t="s">
        <v>1608</v>
      </c>
      <c r="C7544" s="146">
        <v>150.2795104980469</v>
      </c>
      <c r="D7544" s="112">
        <f t="shared" si="120"/>
        <v>-3.6093259738529527E-3</v>
      </c>
      <c r="E7544" s="112">
        <v>-4.6956793363400987E-2</v>
      </c>
    </row>
    <row r="7545" spans="2:5" x14ac:dyDescent="0.35">
      <c r="B7545" s="45" t="s">
        <v>3127</v>
      </c>
      <c r="C7545" s="146">
        <v>150.8238830566406</v>
      </c>
      <c r="D7545" s="112">
        <f t="shared" si="120"/>
        <v>0.12585713050685815</v>
      </c>
      <c r="E7545" s="112">
        <v>-4.7239480652474221E-2</v>
      </c>
    </row>
    <row r="7546" spans="2:5" x14ac:dyDescent="0.35">
      <c r="B7546" s="45" t="s">
        <v>3421</v>
      </c>
      <c r="C7546" s="146">
        <v>133.96360778808591</v>
      </c>
      <c r="D7546" s="112">
        <f t="shared" si="120"/>
        <v>0.13004349529598913</v>
      </c>
      <c r="E7546" s="112">
        <v>-4.7641884392391608E-2</v>
      </c>
    </row>
    <row r="7547" spans="2:5" x14ac:dyDescent="0.35">
      <c r="B7547" s="45" t="s">
        <v>1668</v>
      </c>
      <c r="C7547" s="146">
        <v>118.54730224609381</v>
      </c>
      <c r="D7547" s="112">
        <f t="shared" si="120"/>
        <v>0.32374314007494631</v>
      </c>
      <c r="E7547" s="112">
        <v>-4.7832613703345309E-2</v>
      </c>
    </row>
    <row r="7548" spans="2:5" x14ac:dyDescent="0.35">
      <c r="B7548" s="45" t="s">
        <v>2213</v>
      </c>
      <c r="C7548" s="146">
        <v>89.554611206054688</v>
      </c>
      <c r="D7548" s="112">
        <f t="shared" si="120"/>
        <v>2.0499090835192742E-2</v>
      </c>
      <c r="E7548" s="112">
        <v>-4.7945094372494369E-2</v>
      </c>
    </row>
    <row r="7549" spans="2:5" x14ac:dyDescent="0.35">
      <c r="B7549" s="45" t="s">
        <v>2863</v>
      </c>
      <c r="C7549" s="146">
        <v>87.755699157714844</v>
      </c>
      <c r="D7549" s="112">
        <f t="shared" si="120"/>
        <v>0.16493731923685023</v>
      </c>
      <c r="E7549" s="112">
        <v>-4.8096617781783244E-2</v>
      </c>
    </row>
    <row r="7550" spans="2:5" x14ac:dyDescent="0.35">
      <c r="B7550" s="45" t="s">
        <v>858</v>
      </c>
      <c r="C7550" s="146">
        <v>75.330833435058594</v>
      </c>
      <c r="D7550" s="112">
        <f t="shared" si="120"/>
        <v>-0.38375936654883902</v>
      </c>
      <c r="E7550" s="112">
        <v>-4.8573355752877523E-2</v>
      </c>
    </row>
    <row r="7551" spans="2:5" x14ac:dyDescent="0.35">
      <c r="B7551" s="45" t="s">
        <v>1293</v>
      </c>
      <c r="C7551" s="146">
        <v>122.242561340332</v>
      </c>
      <c r="D7551" s="112">
        <f t="shared" si="120"/>
        <v>-0.79507242781544896</v>
      </c>
      <c r="E7551" s="112">
        <v>-4.8657385779466045E-2</v>
      </c>
    </row>
    <row r="7552" spans="2:5" x14ac:dyDescent="0.35">
      <c r="B7552" s="45" t="s">
        <v>5205</v>
      </c>
      <c r="C7552" s="146">
        <v>596.51593017578125</v>
      </c>
      <c r="D7552" s="112">
        <f t="shared" si="120"/>
        <v>7.4595298136711152</v>
      </c>
      <c r="E7552" s="112">
        <v>-4.8785603443375916E-2</v>
      </c>
    </row>
    <row r="7553" spans="2:5" x14ac:dyDescent="0.35">
      <c r="B7553" s="45" t="s">
        <v>2675</v>
      </c>
      <c r="C7553" s="146">
        <v>70.514076232910156</v>
      </c>
      <c r="D7553" s="112">
        <f t="shared" si="120"/>
        <v>-0.40668330984761353</v>
      </c>
      <c r="E7553" s="112">
        <v>-4.8821671140699234E-2</v>
      </c>
    </row>
    <row r="7554" spans="2:5" x14ac:dyDescent="0.35">
      <c r="B7554" s="45" t="s">
        <v>3318</v>
      </c>
      <c r="C7554" s="146">
        <v>118.847282409668</v>
      </c>
      <c r="D7554" s="112">
        <f t="shared" si="120"/>
        <v>-0.1661562183746611</v>
      </c>
      <c r="E7554" s="112">
        <v>-4.9069965695818639E-2</v>
      </c>
    </row>
    <row r="7555" spans="2:5" x14ac:dyDescent="0.35">
      <c r="B7555" s="45" t="s">
        <v>2043</v>
      </c>
      <c r="C7555" s="146">
        <v>142.52943420410159</v>
      </c>
      <c r="D7555" s="112">
        <f t="shared" si="120"/>
        <v>-0.16221329816488594</v>
      </c>
      <c r="E7555" s="112">
        <v>-4.9676648436756642E-2</v>
      </c>
    </row>
    <row r="7556" spans="2:5" x14ac:dyDescent="0.35">
      <c r="B7556" s="45" t="s">
        <v>3741</v>
      </c>
      <c r="C7556" s="146">
        <v>170.12615966796881</v>
      </c>
      <c r="D7556" s="112">
        <f t="shared" si="120"/>
        <v>-0.92725299214753754</v>
      </c>
      <c r="E7556" s="112">
        <v>-5.0019920855073292E-2</v>
      </c>
    </row>
    <row r="7557" spans="2:5" x14ac:dyDescent="0.35">
      <c r="B7557" s="45" t="s">
        <v>7948</v>
      </c>
      <c r="C7557" s="146">
        <v>2338.60009765625</v>
      </c>
      <c r="D7557" s="112">
        <f t="shared" si="120"/>
        <v>25.044619930369247</v>
      </c>
      <c r="E7557" s="112">
        <v>-5.0198950518538558E-2</v>
      </c>
    </row>
    <row r="7558" spans="2:5" x14ac:dyDescent="0.35">
      <c r="B7558" s="45" t="s">
        <v>2590</v>
      </c>
      <c r="C7558" s="146">
        <v>89.792060852050781</v>
      </c>
      <c r="D7558" s="112">
        <f t="shared" si="120"/>
        <v>-0.50234210605098828</v>
      </c>
      <c r="E7558" s="112">
        <v>-5.0694248731903729E-2</v>
      </c>
    </row>
    <row r="7559" spans="2:5" x14ac:dyDescent="0.35">
      <c r="B7559" s="45" t="s">
        <v>4035</v>
      </c>
      <c r="C7559" s="146">
        <v>180.4292907714844</v>
      </c>
      <c r="D7559" s="112">
        <f t="shared" si="120"/>
        <v>-0.90412652578797681</v>
      </c>
      <c r="E7559" s="112">
        <v>-5.0920252144809365E-2</v>
      </c>
    </row>
    <row r="7560" spans="2:5" x14ac:dyDescent="0.35">
      <c r="B7560" s="45" t="s">
        <v>6560</v>
      </c>
      <c r="C7560" s="146">
        <v>1881.9521484375</v>
      </c>
      <c r="D7560" s="112">
        <f t="shared" si="120"/>
        <v>17.666910038308327</v>
      </c>
      <c r="E7560" s="112">
        <v>-5.1184499862449939E-2</v>
      </c>
    </row>
    <row r="7561" spans="2:5" x14ac:dyDescent="0.35">
      <c r="B7561" s="45" t="s">
        <v>2565</v>
      </c>
      <c r="C7561" s="146">
        <v>100.8175506591797</v>
      </c>
      <c r="D7561" s="112">
        <f t="shared" ref="D7561:D7606" si="121">(C7561-C7562)/C7562</f>
        <v>-0.86469655414989222</v>
      </c>
      <c r="E7561" s="112">
        <v>-5.1436463434024124E-2</v>
      </c>
    </row>
    <row r="7562" spans="2:5" x14ac:dyDescent="0.35">
      <c r="B7562" s="45" t="s">
        <v>5262</v>
      </c>
      <c r="C7562" s="146">
        <v>745.121826171875</v>
      </c>
      <c r="D7562" s="112">
        <f t="shared" si="121"/>
        <v>-0.62168966573415985</v>
      </c>
      <c r="E7562" s="112">
        <v>-5.1538110014989771E-2</v>
      </c>
    </row>
    <row r="7563" spans="2:5" x14ac:dyDescent="0.35">
      <c r="B7563" s="45" t="s">
        <v>6542</v>
      </c>
      <c r="C7563" s="146">
        <v>1969.604736328125</v>
      </c>
      <c r="D7563" s="112">
        <f t="shared" si="121"/>
        <v>14.47185786508884</v>
      </c>
      <c r="E7563" s="112">
        <v>-5.1707807320685521E-2</v>
      </c>
    </row>
    <row r="7564" spans="2:5" x14ac:dyDescent="0.35">
      <c r="B7564" s="45" t="s">
        <v>1571</v>
      </c>
      <c r="C7564" s="146">
        <v>127.3024063110352</v>
      </c>
      <c r="D7564" s="112">
        <f t="shared" si="121"/>
        <v>-0.17075302041000079</v>
      </c>
      <c r="E7564" s="112">
        <v>-5.1719583560422805E-2</v>
      </c>
    </row>
    <row r="7565" spans="2:5" x14ac:dyDescent="0.35">
      <c r="B7565" s="45" t="s">
        <v>3646</v>
      </c>
      <c r="C7565" s="146">
        <v>153.51567077636719</v>
      </c>
      <c r="D7565" s="112">
        <f t="shared" si="121"/>
        <v>-0.28559802460186984</v>
      </c>
      <c r="E7565" s="112">
        <v>-5.3732688969830571E-2</v>
      </c>
    </row>
    <row r="7566" spans="2:5" x14ac:dyDescent="0.35">
      <c r="B7566" s="45" t="s">
        <v>4283</v>
      </c>
      <c r="C7566" s="146">
        <v>214.886962890625</v>
      </c>
      <c r="D7566" s="112">
        <f t="shared" si="121"/>
        <v>1.3406398800397363</v>
      </c>
      <c r="E7566" s="112">
        <v>-5.3868212206125886E-2</v>
      </c>
    </row>
    <row r="7567" spans="2:5" x14ac:dyDescent="0.35">
      <c r="B7567" s="45" t="s">
        <v>2813</v>
      </c>
      <c r="C7567" s="146">
        <v>91.806930541992188</v>
      </c>
      <c r="D7567" s="112">
        <f t="shared" si="121"/>
        <v>0.32624368844049306</v>
      </c>
      <c r="E7567" s="112">
        <v>-5.4222662782110541E-2</v>
      </c>
    </row>
    <row r="7568" spans="2:5" x14ac:dyDescent="0.35">
      <c r="B7568" s="45" t="s">
        <v>911</v>
      </c>
      <c r="C7568" s="146">
        <v>69.223274230957031</v>
      </c>
      <c r="D7568" s="112">
        <f t="shared" si="121"/>
        <v>-0.49208324045369972</v>
      </c>
      <c r="E7568" s="112">
        <v>-5.4589120999898717E-2</v>
      </c>
    </row>
    <row r="7569" spans="2:5" x14ac:dyDescent="0.35">
      <c r="B7569" s="45" t="s">
        <v>3359</v>
      </c>
      <c r="C7569" s="146">
        <v>136.28861999511719</v>
      </c>
      <c r="D7569" s="112">
        <f t="shared" si="121"/>
        <v>0.11682461487522579</v>
      </c>
      <c r="E7569" s="112">
        <v>-5.477850161866786E-2</v>
      </c>
    </row>
    <row r="7570" spans="2:5" x14ac:dyDescent="0.35">
      <c r="B7570" s="45" t="s">
        <v>2074</v>
      </c>
      <c r="C7570" s="146">
        <v>122.03224945068359</v>
      </c>
      <c r="D7570" s="112">
        <f t="shared" si="121"/>
        <v>-0.25354889538379471</v>
      </c>
      <c r="E7570" s="112">
        <v>-5.4984614486570542E-2</v>
      </c>
    </row>
    <row r="7571" spans="2:5" x14ac:dyDescent="0.35">
      <c r="B7571" s="45" t="s">
        <v>3589</v>
      </c>
      <c r="C7571" s="146">
        <v>163.4832458496094</v>
      </c>
      <c r="D7571" s="112">
        <f t="shared" si="121"/>
        <v>0.1373265447825783</v>
      </c>
      <c r="E7571" s="112">
        <v>-5.5326260443703798E-2</v>
      </c>
    </row>
    <row r="7572" spans="2:5" x14ac:dyDescent="0.35">
      <c r="B7572" s="45" t="s">
        <v>3487</v>
      </c>
      <c r="C7572" s="146">
        <v>143.74345397949219</v>
      </c>
      <c r="D7572" s="112">
        <f t="shared" si="121"/>
        <v>8.101994231115256E-2</v>
      </c>
      <c r="E7572" s="112">
        <v>-5.6505106039341384E-2</v>
      </c>
    </row>
    <row r="7573" spans="2:5" x14ac:dyDescent="0.35">
      <c r="B7573" s="45" t="s">
        <v>1568</v>
      </c>
      <c r="C7573" s="146">
        <v>132.97021484375</v>
      </c>
      <c r="D7573" s="112">
        <f t="shared" si="121"/>
        <v>-0.14046350252253484</v>
      </c>
      <c r="E7573" s="112">
        <v>-5.6593850515188802E-2</v>
      </c>
    </row>
    <row r="7574" spans="2:5" x14ac:dyDescent="0.35">
      <c r="B7574" s="45" t="s">
        <v>1618</v>
      </c>
      <c r="C7574" s="146">
        <v>154.69990539550781</v>
      </c>
      <c r="D7574" s="112">
        <f t="shared" si="121"/>
        <v>-5.2096319023280857E-3</v>
      </c>
      <c r="E7574" s="112">
        <v>-5.6910763467450332E-2</v>
      </c>
    </row>
    <row r="7575" spans="2:5" x14ac:dyDescent="0.35">
      <c r="B7575" s="45" t="s">
        <v>1521</v>
      </c>
      <c r="C7575" s="146">
        <v>155.51005554199219</v>
      </c>
      <c r="D7575" s="112">
        <f t="shared" si="121"/>
        <v>-0.93604104139660183</v>
      </c>
      <c r="E7575" s="112">
        <v>-5.7812803345888134E-2</v>
      </c>
    </row>
    <row r="7576" spans="2:5" x14ac:dyDescent="0.35">
      <c r="B7576" s="45" t="s">
        <v>7671</v>
      </c>
      <c r="C7576" s="146">
        <v>2431.40380859375</v>
      </c>
      <c r="D7576" s="112">
        <f t="shared" si="121"/>
        <v>14.049624870265093</v>
      </c>
      <c r="E7576" s="112">
        <v>-5.7985148011001082E-2</v>
      </c>
    </row>
    <row r="7577" spans="2:5" x14ac:dyDescent="0.35">
      <c r="B7577" s="45" t="s">
        <v>3124</v>
      </c>
      <c r="C7577" s="146">
        <v>161.55909729003909</v>
      </c>
      <c r="D7577" s="112">
        <f t="shared" si="121"/>
        <v>0.44170990426420187</v>
      </c>
      <c r="E7577" s="112">
        <v>-5.8857489927413006E-2</v>
      </c>
    </row>
    <row r="7578" spans="2:5" x14ac:dyDescent="0.35">
      <c r="B7578" s="45" t="s">
        <v>1671</v>
      </c>
      <c r="C7578" s="146">
        <v>112.0607528686523</v>
      </c>
      <c r="D7578" s="112">
        <f t="shared" si="121"/>
        <v>1.5273226250966898</v>
      </c>
      <c r="E7578" s="112">
        <v>-6.0257787552239241E-2</v>
      </c>
    </row>
    <row r="7579" spans="2:5" x14ac:dyDescent="0.35">
      <c r="B7579" s="45" t="s">
        <v>559</v>
      </c>
      <c r="C7579" s="146">
        <v>44.339710235595703</v>
      </c>
      <c r="D7579" s="112">
        <f t="shared" si="121"/>
        <v>-0.58711315399329189</v>
      </c>
      <c r="E7579" s="112">
        <v>-6.0717342918657373E-2</v>
      </c>
    </row>
    <row r="7580" spans="2:5" x14ac:dyDescent="0.35">
      <c r="B7580" s="45" t="s">
        <v>1923</v>
      </c>
      <c r="C7580" s="146">
        <v>107.3894958496094</v>
      </c>
      <c r="D7580" s="112">
        <f t="shared" si="121"/>
        <v>-0.22228949432801831</v>
      </c>
      <c r="E7580" s="112">
        <v>-6.1845176443614411E-2</v>
      </c>
    </row>
    <row r="7581" spans="2:5" x14ac:dyDescent="0.35">
      <c r="B7581" s="45" t="s">
        <v>3549</v>
      </c>
      <c r="C7581" s="146">
        <v>138.08415222167969</v>
      </c>
      <c r="D7581" s="112">
        <f t="shared" si="121"/>
        <v>-0.19560787474659103</v>
      </c>
      <c r="E7581" s="112">
        <v>-6.2245289197277558E-2</v>
      </c>
    </row>
    <row r="7582" spans="2:5" x14ac:dyDescent="0.35">
      <c r="B7582" s="45" t="s">
        <v>3123</v>
      </c>
      <c r="C7582" s="146">
        <v>171.66273498535159</v>
      </c>
      <c r="D7582" s="112">
        <f t="shared" si="121"/>
        <v>8.5986054504871193E-2</v>
      </c>
      <c r="E7582" s="112">
        <v>-6.2443283475989438E-2</v>
      </c>
    </row>
    <row r="7583" spans="2:5" x14ac:dyDescent="0.35">
      <c r="B7583" s="45" t="s">
        <v>1519</v>
      </c>
      <c r="C7583" s="146">
        <v>158.07084655761719</v>
      </c>
      <c r="D7583" s="112">
        <f t="shared" si="121"/>
        <v>0.18330403248310798</v>
      </c>
      <c r="E7583" s="112">
        <v>-6.2623253548010252E-2</v>
      </c>
    </row>
    <row r="7584" spans="2:5" x14ac:dyDescent="0.35">
      <c r="B7584" s="45" t="s">
        <v>1623</v>
      </c>
      <c r="C7584" s="146">
        <v>133.58430480957031</v>
      </c>
      <c r="D7584" s="112">
        <f t="shared" si="121"/>
        <v>1.6498429654539133</v>
      </c>
      <c r="E7584" s="112">
        <v>-6.2767901427797909E-2</v>
      </c>
    </row>
    <row r="7585" spans="2:5" x14ac:dyDescent="0.35">
      <c r="B7585" s="45" t="s">
        <v>758</v>
      </c>
      <c r="C7585" s="146">
        <v>50.412158966064453</v>
      </c>
      <c r="D7585" s="112">
        <f t="shared" si="121"/>
        <v>-0.69307842554357679</v>
      </c>
      <c r="E7585" s="112">
        <v>-6.3239683139165628E-2</v>
      </c>
    </row>
    <row r="7586" spans="2:5" x14ac:dyDescent="0.35">
      <c r="B7586" s="45" t="s">
        <v>3730</v>
      </c>
      <c r="C7586" s="146">
        <v>164.2509460449219</v>
      </c>
      <c r="D7586" s="112">
        <f t="shared" si="121"/>
        <v>0.22142138234897021</v>
      </c>
      <c r="E7586" s="112">
        <v>-6.328853525593664E-2</v>
      </c>
    </row>
    <row r="7587" spans="2:5" x14ac:dyDescent="0.35">
      <c r="B7587" s="45" t="s">
        <v>3488</v>
      </c>
      <c r="C7587" s="146">
        <v>134.4752502441406</v>
      </c>
      <c r="D7587" s="112">
        <f t="shared" si="121"/>
        <v>-0.12403134215195857</v>
      </c>
      <c r="E7587" s="112">
        <v>-6.4477396909315129E-2</v>
      </c>
    </row>
    <row r="7588" spans="2:5" x14ac:dyDescent="0.35">
      <c r="B7588" s="45" t="s">
        <v>3731</v>
      </c>
      <c r="C7588" s="146">
        <v>153.51605224609381</v>
      </c>
      <c r="D7588" s="112">
        <f t="shared" si="121"/>
        <v>0.58782669587753844</v>
      </c>
      <c r="E7588" s="112">
        <v>-6.5356663430676074E-2</v>
      </c>
    </row>
    <row r="7589" spans="2:5" x14ac:dyDescent="0.35">
      <c r="B7589" s="45" t="s">
        <v>1683</v>
      </c>
      <c r="C7589" s="146">
        <v>96.683128356933594</v>
      </c>
      <c r="D7589" s="112">
        <f t="shared" si="121"/>
        <v>0.18116795755999815</v>
      </c>
      <c r="E7589" s="112">
        <v>-6.5405426812867762E-2</v>
      </c>
    </row>
    <row r="7590" spans="2:5" x14ac:dyDescent="0.35">
      <c r="B7590" s="45" t="s">
        <v>1086</v>
      </c>
      <c r="C7590" s="146">
        <v>81.853836059570313</v>
      </c>
      <c r="D7590" s="112">
        <f t="shared" si="121"/>
        <v>-0.41850024904973582</v>
      </c>
      <c r="E7590" s="112">
        <v>-6.5817416051968558E-2</v>
      </c>
    </row>
    <row r="7591" spans="2:5" x14ac:dyDescent="0.35">
      <c r="B7591" s="45" t="s">
        <v>3542</v>
      </c>
      <c r="C7591" s="146">
        <v>140.76332092285159</v>
      </c>
      <c r="D7591" s="112">
        <f t="shared" si="121"/>
        <v>-0.12522863612394303</v>
      </c>
      <c r="E7591" s="112">
        <v>-6.6619996309001159E-2</v>
      </c>
    </row>
    <row r="7592" spans="2:5" x14ac:dyDescent="0.35">
      <c r="B7592" s="45" t="s">
        <v>3720</v>
      </c>
      <c r="C7592" s="146">
        <v>160.91441345214841</v>
      </c>
      <c r="D7592" s="112">
        <f t="shared" si="121"/>
        <v>0.87772623146199968</v>
      </c>
      <c r="E7592" s="112">
        <v>-6.8444260157514106E-2</v>
      </c>
    </row>
    <row r="7593" spans="2:5" x14ac:dyDescent="0.35">
      <c r="B7593" s="45" t="s">
        <v>1153</v>
      </c>
      <c r="C7593" s="146">
        <v>85.696418762207031</v>
      </c>
      <c r="D7593" s="112">
        <f t="shared" si="121"/>
        <v>-0.19889028298304598</v>
      </c>
      <c r="E7593" s="112">
        <v>-6.9464728529423189E-2</v>
      </c>
    </row>
    <row r="7594" spans="2:5" x14ac:dyDescent="0.35">
      <c r="B7594" s="45" t="s">
        <v>1679</v>
      </c>
      <c r="C7594" s="146">
        <v>106.9721374511719</v>
      </c>
      <c r="D7594" s="112">
        <f t="shared" si="121"/>
        <v>-0.21286780371226768</v>
      </c>
      <c r="E7594" s="112">
        <v>-7.1359600404623566E-2</v>
      </c>
    </row>
    <row r="7595" spans="2:5" x14ac:dyDescent="0.35">
      <c r="B7595" s="45" t="s">
        <v>3138</v>
      </c>
      <c r="C7595" s="146">
        <v>135.90110778808591</v>
      </c>
      <c r="D7595" s="112">
        <f t="shared" si="121"/>
        <v>-0.9404834791012523</v>
      </c>
      <c r="E7595" s="112">
        <v>-7.2578541575358396E-2</v>
      </c>
    </row>
    <row r="7596" spans="2:5" x14ac:dyDescent="0.35">
      <c r="B7596" s="45" t="s">
        <v>7486</v>
      </c>
      <c r="C7596" s="146">
        <v>2283.418212890625</v>
      </c>
      <c r="D7596" s="112">
        <f t="shared" si="121"/>
        <v>19.600370334527629</v>
      </c>
      <c r="E7596" s="112">
        <v>-7.4003992140072014E-2</v>
      </c>
    </row>
    <row r="7597" spans="2:5" x14ac:dyDescent="0.35">
      <c r="B7597" s="45" t="s">
        <v>1927</v>
      </c>
      <c r="C7597" s="146">
        <v>110.8435516357422</v>
      </c>
      <c r="D7597" s="112">
        <f t="shared" si="121"/>
        <v>-0.4561119323732552</v>
      </c>
      <c r="E7597" s="112">
        <v>-7.6575503793903432E-2</v>
      </c>
    </row>
    <row r="7598" spans="2:5" x14ac:dyDescent="0.35">
      <c r="B7598" s="45" t="s">
        <v>3911</v>
      </c>
      <c r="C7598" s="146">
        <v>203.7984619140625</v>
      </c>
      <c r="D7598" s="112">
        <f t="shared" si="121"/>
        <v>0.57052522457012067</v>
      </c>
      <c r="E7598" s="112">
        <v>-7.6756326014234072E-2</v>
      </c>
    </row>
    <row r="7599" spans="2:5" x14ac:dyDescent="0.35">
      <c r="B7599" s="45" t="s">
        <v>3543</v>
      </c>
      <c r="C7599" s="146">
        <v>129.7645263671875</v>
      </c>
      <c r="D7599" s="112">
        <f t="shared" si="121"/>
        <v>-9.3422999115303024E-2</v>
      </c>
      <c r="E7599" s="112">
        <v>-7.8136793616088523E-2</v>
      </c>
    </row>
    <row r="7600" spans="2:5" x14ac:dyDescent="0.35">
      <c r="B7600" s="45" t="s">
        <v>1522</v>
      </c>
      <c r="C7600" s="146">
        <v>143.13679504394531</v>
      </c>
      <c r="D7600" s="112">
        <f t="shared" si="121"/>
        <v>7.4279881552922172E-2</v>
      </c>
      <c r="E7600" s="112">
        <v>-7.9565661879052826E-2</v>
      </c>
    </row>
    <row r="7601" spans="2:5" x14ac:dyDescent="0.35">
      <c r="B7601" s="45" t="s">
        <v>1544</v>
      </c>
      <c r="C7601" s="146">
        <v>133.23976135253909</v>
      </c>
      <c r="D7601" s="112">
        <f t="shared" si="121"/>
        <v>-2.6382988687222979E-2</v>
      </c>
      <c r="E7601" s="112">
        <v>-7.9680556862760613E-2</v>
      </c>
    </row>
    <row r="7602" spans="2:5" x14ac:dyDescent="0.35">
      <c r="B7602" s="45" t="s">
        <v>3557</v>
      </c>
      <c r="C7602" s="146">
        <v>136.85028076171881</v>
      </c>
      <c r="D7602" s="112">
        <f t="shared" si="121"/>
        <v>1.0201007300172689</v>
      </c>
      <c r="E7602" s="112">
        <v>-8.1183523464722934E-2</v>
      </c>
    </row>
    <row r="7603" spans="2:5" x14ac:dyDescent="0.35">
      <c r="B7603" s="45" t="s">
        <v>909</v>
      </c>
      <c r="C7603" s="146">
        <v>67.744285583496094</v>
      </c>
      <c r="D7603" s="112">
        <f t="shared" si="121"/>
        <v>-0.44250282754967019</v>
      </c>
      <c r="E7603" s="112">
        <v>-8.2129707244022646E-2</v>
      </c>
    </row>
    <row r="7604" spans="2:5" x14ac:dyDescent="0.35">
      <c r="B7604" s="45" t="s">
        <v>1564</v>
      </c>
      <c r="C7604" s="146">
        <v>121.51502990722661</v>
      </c>
      <c r="D7604" s="112">
        <f t="shared" si="121"/>
        <v>-0.92807734438547296</v>
      </c>
      <c r="E7604" s="112">
        <v>-8.8073165682017951E-2</v>
      </c>
    </row>
    <row r="7605" spans="2:5" x14ac:dyDescent="0.35">
      <c r="B7605" s="45" t="s">
        <v>6535</v>
      </c>
      <c r="C7605" s="146">
        <v>1689.523681640625</v>
      </c>
      <c r="D7605" s="112">
        <f t="shared" si="121"/>
        <v>21.524874381059714</v>
      </c>
      <c r="E7605" s="112">
        <v>-8.8706743196301355E-2</v>
      </c>
    </row>
    <row r="7606" spans="2:5" x14ac:dyDescent="0.35">
      <c r="B7606" s="45" t="s">
        <v>2618</v>
      </c>
      <c r="C7606" s="146">
        <v>75.00701904296875</v>
      </c>
      <c r="D7606" s="112" t="e">
        <f t="shared" si="121"/>
        <v>#DIV/0!</v>
      </c>
      <c r="E7606" s="112">
        <v>-0.15083029527444797</v>
      </c>
    </row>
  </sheetData>
  <mergeCells count="1">
    <mergeCell ref="B6:L6"/>
  </mergeCells>
  <pageMargins left="0.7" right="0.7" top="0.75" bottom="0.75" header="0.3" footer="0.3"/>
  <pageSetup paperSize="9" scale="60" orientation="portrait" r:id="rId1"/>
  <rowBreaks count="1" manualBreakCount="1">
    <brk id="132" max="12"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E4C2F-96C5-487C-BB79-D6F6A392F865}">
  <dimension ref="A2:O10008"/>
  <sheetViews>
    <sheetView showGridLines="0" tabSelected="1" view="pageBreakPreview" zoomScale="60" zoomScaleNormal="63" workbookViewId="0">
      <selection activeCell="D71" sqref="D71"/>
    </sheetView>
  </sheetViews>
  <sheetFormatPr defaultRowHeight="14.5" x14ac:dyDescent="0.35"/>
  <cols>
    <col min="1" max="1" width="1.81640625" customWidth="1"/>
    <col min="2" max="2" width="10.08984375" bestFit="1" customWidth="1"/>
    <col min="3" max="3" width="13.08984375" bestFit="1" customWidth="1"/>
    <col min="4" max="4" width="12.453125" bestFit="1" customWidth="1"/>
    <col min="5" max="5" width="15.7265625" bestFit="1" customWidth="1"/>
    <col min="6" max="6" width="0.7265625" customWidth="1"/>
    <col min="7" max="7" width="10.90625" bestFit="1" customWidth="1"/>
    <col min="8" max="8" width="16.26953125" bestFit="1" customWidth="1"/>
    <col min="9" max="9" width="0.7265625" customWidth="1"/>
    <col min="11" max="11" width="11.36328125" customWidth="1"/>
    <col min="12" max="12" width="10.36328125" customWidth="1"/>
    <col min="13" max="13" width="11.54296875" customWidth="1"/>
    <col min="14" max="14" width="9.90625" customWidth="1"/>
    <col min="15" max="15" width="12.36328125" customWidth="1"/>
  </cols>
  <sheetData>
    <row r="2" spans="1:15" ht="4.5" customHeight="1" thickBot="1" x14ac:dyDescent="0.4"/>
    <row r="3" spans="1:15" ht="28.5" x14ac:dyDescent="0.65">
      <c r="B3" s="206" t="str">
        <f>'Historical Approach'!B3</f>
        <v>HINDUSTAN UNILEVER LTD</v>
      </c>
      <c r="C3" s="207"/>
      <c r="D3" s="207"/>
      <c r="E3" s="207"/>
      <c r="F3" s="207"/>
      <c r="G3" s="207"/>
      <c r="H3" s="207"/>
      <c r="I3" s="207"/>
      <c r="J3" s="207"/>
      <c r="K3" s="207"/>
      <c r="L3" s="207"/>
      <c r="M3" s="206"/>
      <c r="N3" s="207"/>
      <c r="O3" s="207"/>
    </row>
    <row r="4" spans="1:15" ht="15" thickBot="1" x14ac:dyDescent="0.4">
      <c r="B4" s="208" t="str">
        <f>'Historical Approach'!B4</f>
        <v>(HINDUNILVR | BSE Code: 500696)</v>
      </c>
      <c r="C4" s="208"/>
      <c r="D4" s="208"/>
      <c r="E4" s="208"/>
      <c r="F4" s="208"/>
      <c r="G4" s="208"/>
      <c r="H4" s="208"/>
      <c r="I4" s="208"/>
      <c r="J4" s="208"/>
      <c r="K4" s="208"/>
      <c r="L4" s="208"/>
      <c r="M4" s="208"/>
      <c r="N4" s="208"/>
      <c r="O4" s="208"/>
    </row>
    <row r="5" spans="1:15" ht="4" customHeight="1" x14ac:dyDescent="0.35"/>
    <row r="6" spans="1:15" x14ac:dyDescent="0.35">
      <c r="B6" s="290" t="s">
        <v>16380</v>
      </c>
      <c r="C6" s="290"/>
      <c r="D6" s="290"/>
      <c r="E6" s="290"/>
      <c r="F6" s="290"/>
      <c r="G6" s="290"/>
      <c r="H6" s="290"/>
      <c r="I6" s="290"/>
      <c r="J6" s="290"/>
      <c r="K6" s="290"/>
      <c r="L6" s="290"/>
      <c r="M6" s="290"/>
      <c r="N6" s="290"/>
      <c r="O6" s="290"/>
    </row>
    <row r="7" spans="1:15" ht="9" customHeight="1" x14ac:dyDescent="0.35"/>
    <row r="8" spans="1:15" x14ac:dyDescent="0.35">
      <c r="A8" t="s">
        <v>58</v>
      </c>
      <c r="B8" s="276" t="s">
        <v>303</v>
      </c>
      <c r="C8" s="277" t="s">
        <v>307</v>
      </c>
      <c r="D8" s="222" t="s">
        <v>8032</v>
      </c>
      <c r="E8" s="222" t="s">
        <v>8033</v>
      </c>
      <c r="F8" s="204"/>
      <c r="G8" s="204" t="s">
        <v>8044</v>
      </c>
      <c r="H8" s="204" t="s">
        <v>8045</v>
      </c>
      <c r="I8" s="227"/>
      <c r="J8" s="204" t="s">
        <v>8046</v>
      </c>
      <c r="K8" s="204"/>
      <c r="L8" s="204"/>
      <c r="M8" s="204"/>
      <c r="N8" s="204"/>
      <c r="O8" s="204"/>
    </row>
    <row r="9" spans="1:15" x14ac:dyDescent="0.35">
      <c r="B9" s="45" t="s">
        <v>4839</v>
      </c>
      <c r="C9" s="146">
        <v>468.73348999023438</v>
      </c>
      <c r="D9" s="112">
        <f t="shared" ref="D9:D72" si="0">(C9-C10)/C10</f>
        <v>-0.7878355686527504</v>
      </c>
      <c r="E9" s="112">
        <v>0.17382122913652243</v>
      </c>
      <c r="G9">
        <v>1</v>
      </c>
      <c r="H9">
        <f ca="1">_xlfn.NORM.INV(RAND(),N$11,N$12)</f>
        <v>2.8735846155373713E-2</v>
      </c>
      <c r="J9" s="77"/>
      <c r="K9" s="77"/>
      <c r="L9" s="77"/>
      <c r="M9" s="77"/>
      <c r="N9" s="77"/>
      <c r="O9" s="77"/>
    </row>
    <row r="10" spans="1:15" x14ac:dyDescent="0.35">
      <c r="B10" s="45" t="s">
        <v>6544</v>
      </c>
      <c r="C10" s="146">
        <v>2209.29345703125</v>
      </c>
      <c r="D10" s="112">
        <f t="shared" si="0"/>
        <v>14.88443269544703</v>
      </c>
      <c r="E10" s="112">
        <v>0.13499830394922996</v>
      </c>
      <c r="G10">
        <v>2</v>
      </c>
      <c r="H10">
        <f t="shared" ref="H10:H73" ca="1" si="1">_xlfn.NORM.INV(RAND(),$N$11,$N$12)</f>
        <v>1.0330975696117932E-2</v>
      </c>
      <c r="J10" s="278" t="s">
        <v>8047</v>
      </c>
      <c r="K10" s="279"/>
      <c r="L10" s="279"/>
      <c r="M10" s="279"/>
      <c r="N10" s="279"/>
    </row>
    <row r="11" spans="1:15" x14ac:dyDescent="0.35">
      <c r="B11" s="45" t="s">
        <v>1582</v>
      </c>
      <c r="C11" s="146">
        <v>139.08544921875</v>
      </c>
      <c r="D11" s="112">
        <f t="shared" si="0"/>
        <v>0.24297471615090541</v>
      </c>
      <c r="E11" s="112">
        <v>0.11928453054684807</v>
      </c>
      <c r="G11">
        <v>3</v>
      </c>
      <c r="H11">
        <f t="shared" ca="1" si="1"/>
        <v>2.255930661580768E-2</v>
      </c>
      <c r="J11" s="24" t="s">
        <v>146</v>
      </c>
      <c r="K11" s="24"/>
      <c r="L11" s="24"/>
      <c r="M11" s="24"/>
      <c r="N11" s="25">
        <f>AVERAGE(E8:E7606)</f>
        <v>7.0734081674584998E-4</v>
      </c>
    </row>
    <row r="12" spans="1:15" x14ac:dyDescent="0.35">
      <c r="B12" s="45" t="s">
        <v>1258</v>
      </c>
      <c r="C12" s="146">
        <v>111.8972473144531</v>
      </c>
      <c r="D12" s="112">
        <f t="shared" si="0"/>
        <v>-0.93964499696533588</v>
      </c>
      <c r="E12" s="112">
        <v>0.11773485672183201</v>
      </c>
      <c r="G12">
        <v>4</v>
      </c>
      <c r="H12">
        <f t="shared" ca="1" si="1"/>
        <v>3.4676641029328104E-3</v>
      </c>
      <c r="J12" s="62" t="s">
        <v>8035</v>
      </c>
      <c r="K12" s="62"/>
      <c r="L12" s="62"/>
      <c r="M12" s="62"/>
      <c r="N12" s="141">
        <f>_xlfn.STDEV.S(E9:E7606)</f>
        <v>1.7939548868792513E-2</v>
      </c>
    </row>
    <row r="13" spans="1:15" x14ac:dyDescent="0.35">
      <c r="B13" s="45" t="s">
        <v>6534</v>
      </c>
      <c r="C13" s="146">
        <v>1853.984619140625</v>
      </c>
      <c r="D13" s="112">
        <f t="shared" si="0"/>
        <v>13.434088486454181</v>
      </c>
      <c r="E13" s="112">
        <v>0.11608540655384396</v>
      </c>
      <c r="G13">
        <v>5</v>
      </c>
      <c r="H13">
        <f t="shared" ca="1" si="1"/>
        <v>2.1650349907379692E-2</v>
      </c>
      <c r="J13" s="62" t="s">
        <v>8036</v>
      </c>
      <c r="K13" s="62"/>
      <c r="L13" s="62"/>
      <c r="M13" s="62"/>
      <c r="N13" s="141">
        <f>MIN(E9:E7606)</f>
        <v>-0.15083029527444797</v>
      </c>
    </row>
    <row r="14" spans="1:15" x14ac:dyDescent="0.35">
      <c r="B14" s="45" t="s">
        <v>1780</v>
      </c>
      <c r="C14" s="146">
        <v>128.44486999511719</v>
      </c>
      <c r="D14" s="112">
        <f t="shared" si="0"/>
        <v>-4.0847291365593862E-2</v>
      </c>
      <c r="E14" s="112">
        <v>0.11423758549115354</v>
      </c>
      <c r="G14">
        <v>6</v>
      </c>
      <c r="H14">
        <f t="shared" ca="1" si="1"/>
        <v>3.0766588915842608E-2</v>
      </c>
      <c r="J14" s="62" t="s">
        <v>8037</v>
      </c>
      <c r="K14" s="62"/>
      <c r="L14" s="62"/>
      <c r="M14" s="62"/>
      <c r="N14" s="141">
        <f>MAX(E9:E7606)</f>
        <v>0.17382122913652243</v>
      </c>
    </row>
    <row r="15" spans="1:15" x14ac:dyDescent="0.35">
      <c r="B15" s="45" t="s">
        <v>1566</v>
      </c>
      <c r="C15" s="146">
        <v>133.91493225097659</v>
      </c>
      <c r="D15" s="112">
        <f t="shared" si="0"/>
        <v>-0.75894509168890645</v>
      </c>
      <c r="E15" s="112">
        <v>0.10247300063570033</v>
      </c>
      <c r="G15">
        <v>7</v>
      </c>
      <c r="H15">
        <f t="shared" ca="1" si="1"/>
        <v>1.5979286144119074E-3</v>
      </c>
      <c r="J15" s="62" t="s">
        <v>8040</v>
      </c>
      <c r="K15" s="62"/>
      <c r="L15" s="62"/>
      <c r="M15" s="62"/>
      <c r="N15" s="139">
        <v>2166.1</v>
      </c>
    </row>
    <row r="16" spans="1:15" x14ac:dyDescent="0.35">
      <c r="B16" s="45" t="s">
        <v>4894</v>
      </c>
      <c r="C16" s="146">
        <v>555.53704833984375</v>
      </c>
      <c r="D16" s="112">
        <f t="shared" si="0"/>
        <v>3.4849096746083319</v>
      </c>
      <c r="E16" s="112">
        <v>9.9421862262304553E-2</v>
      </c>
      <c r="G16">
        <v>8</v>
      </c>
      <c r="H16">
        <f t="shared" ca="1" si="1"/>
        <v>-7.8964136110490704E-3</v>
      </c>
      <c r="N16" s="147"/>
    </row>
    <row r="17" spans="2:15" x14ac:dyDescent="0.35">
      <c r="B17" s="45" t="s">
        <v>3324</v>
      </c>
      <c r="C17" s="146">
        <v>123.86805725097661</v>
      </c>
      <c r="D17" s="112">
        <f t="shared" si="0"/>
        <v>-0.18643317166526749</v>
      </c>
      <c r="E17" s="112">
        <v>9.862529347408884E-2</v>
      </c>
      <c r="G17">
        <v>9</v>
      </c>
      <c r="H17">
        <f t="shared" ca="1" si="1"/>
        <v>2.3766883678322807E-2</v>
      </c>
      <c r="J17" s="278" t="s">
        <v>8048</v>
      </c>
      <c r="K17" s="279"/>
      <c r="L17" s="279"/>
      <c r="M17" s="279"/>
      <c r="N17" s="279"/>
    </row>
    <row r="18" spans="2:15" x14ac:dyDescent="0.35">
      <c r="B18" s="45" t="s">
        <v>3154</v>
      </c>
      <c r="C18" s="146">
        <v>152.2530822753906</v>
      </c>
      <c r="D18" s="112">
        <f t="shared" si="0"/>
        <v>0.16074679162052224</v>
      </c>
      <c r="E18" s="112">
        <v>9.3057210005764335E-2</v>
      </c>
      <c r="G18">
        <v>10</v>
      </c>
      <c r="H18">
        <f t="shared" ca="1" si="1"/>
        <v>2.4300415730952795E-3</v>
      </c>
      <c r="J18" s="24" t="s">
        <v>146</v>
      </c>
      <c r="K18" s="24"/>
      <c r="L18" s="24"/>
      <c r="M18" s="24"/>
      <c r="N18" s="25">
        <f ca="1">AVERAGE(H9:H10008)</f>
        <v>6.5574857662347808E-4</v>
      </c>
    </row>
    <row r="19" spans="2:15" x14ac:dyDescent="0.35">
      <c r="B19" s="45" t="s">
        <v>1940</v>
      </c>
      <c r="C19" s="146">
        <v>131.168212890625</v>
      </c>
      <c r="D19" s="112">
        <f t="shared" si="0"/>
        <v>-0.92592415396646643</v>
      </c>
      <c r="E19" s="112">
        <v>8.8089499318127928E-2</v>
      </c>
      <c r="G19">
        <v>11</v>
      </c>
      <c r="H19">
        <f t="shared" ca="1" si="1"/>
        <v>3.8652384933964079E-3</v>
      </c>
      <c r="J19" s="62" t="s">
        <v>8035</v>
      </c>
      <c r="K19" s="62"/>
      <c r="L19" s="62"/>
      <c r="M19" s="62"/>
      <c r="N19" s="141">
        <f ca="1">_xlfn.STDEV.S(H9:H10008)</f>
        <v>1.7722998839703175E-2</v>
      </c>
    </row>
    <row r="20" spans="2:15" x14ac:dyDescent="0.35">
      <c r="B20" s="45" t="s">
        <v>6411</v>
      </c>
      <c r="C20" s="146">
        <v>1770.728515625</v>
      </c>
      <c r="D20" s="112">
        <f t="shared" si="0"/>
        <v>-3.367351948609907E-2</v>
      </c>
      <c r="E20" s="112">
        <v>8.6608796329242177E-2</v>
      </c>
      <c r="G20">
        <v>12</v>
      </c>
      <c r="H20">
        <f t="shared" ca="1" si="1"/>
        <v>2.3882406494837048E-2</v>
      </c>
      <c r="J20" s="62" t="s">
        <v>8036</v>
      </c>
      <c r="K20" s="62"/>
      <c r="L20" s="62"/>
      <c r="M20" s="62"/>
      <c r="N20" s="141">
        <f ca="1">MIN(H9:H10008)</f>
        <v>-7.192417319976771E-2</v>
      </c>
    </row>
    <row r="21" spans="2:15" x14ac:dyDescent="0.35">
      <c r="B21" s="45" t="s">
        <v>6536</v>
      </c>
      <c r="C21" s="146">
        <v>1832.432983398438</v>
      </c>
      <c r="D21" s="112">
        <f t="shared" si="0"/>
        <v>2.7115725644915272</v>
      </c>
      <c r="E21" s="112">
        <v>8.4585557048268048E-2</v>
      </c>
      <c r="G21">
        <v>13</v>
      </c>
      <c r="H21">
        <f t="shared" ca="1" si="1"/>
        <v>2.8184994374108974E-2</v>
      </c>
      <c r="J21" s="62" t="s">
        <v>8037</v>
      </c>
      <c r="K21" s="62"/>
      <c r="L21" s="62"/>
      <c r="M21" s="62"/>
      <c r="N21" s="141">
        <f ca="1">MAX(H9:H10008)</f>
        <v>6.9320540984661255E-2</v>
      </c>
    </row>
    <row r="22" spans="2:15" x14ac:dyDescent="0.35">
      <c r="B22" s="45" t="s">
        <v>5107</v>
      </c>
      <c r="C22" s="146">
        <v>493.70797729492188</v>
      </c>
      <c r="D22" s="112">
        <f t="shared" si="0"/>
        <v>3.2431945167821836</v>
      </c>
      <c r="E22" s="112">
        <v>8.4284142120657254E-2</v>
      </c>
      <c r="G22">
        <v>14</v>
      </c>
      <c r="H22">
        <f t="shared" ca="1" si="1"/>
        <v>8.2134735959846356E-3</v>
      </c>
      <c r="J22" s="62" t="s">
        <v>8040</v>
      </c>
      <c r="K22" s="62"/>
      <c r="L22" s="62"/>
      <c r="M22" s="62"/>
      <c r="N22" s="139">
        <v>2166.1</v>
      </c>
    </row>
    <row r="23" spans="2:15" x14ac:dyDescent="0.35">
      <c r="B23" s="45" t="s">
        <v>1924</v>
      </c>
      <c r="C23" s="146">
        <v>116.352897644043</v>
      </c>
      <c r="D23" s="112">
        <f t="shared" si="0"/>
        <v>-0.13281301531601666</v>
      </c>
      <c r="E23" s="112">
        <v>8.3466280603329557E-2</v>
      </c>
      <c r="G23">
        <v>15</v>
      </c>
      <c r="H23">
        <f t="shared" ca="1" si="1"/>
        <v>1.4815941175200789E-3</v>
      </c>
      <c r="O23" s="147"/>
    </row>
    <row r="24" spans="2:15" x14ac:dyDescent="0.35">
      <c r="B24" s="45" t="s">
        <v>3143</v>
      </c>
      <c r="C24" s="146">
        <v>134.17279052734381</v>
      </c>
      <c r="D24" s="112">
        <f t="shared" si="0"/>
        <v>0.83245327875036079</v>
      </c>
      <c r="E24" s="112">
        <v>8.3176863741465282E-2</v>
      </c>
      <c r="G24">
        <v>16</v>
      </c>
      <c r="H24">
        <f t="shared" ca="1" si="1"/>
        <v>1.4311006524989556E-2</v>
      </c>
      <c r="J24" s="280" t="s">
        <v>8038</v>
      </c>
      <c r="K24" s="281" t="s">
        <v>8043</v>
      </c>
      <c r="L24" s="281" t="s">
        <v>8039</v>
      </c>
      <c r="M24" s="281" t="s">
        <v>8041</v>
      </c>
      <c r="N24" s="281" t="s">
        <v>8042</v>
      </c>
      <c r="O24" s="104"/>
    </row>
    <row r="25" spans="2:15" x14ac:dyDescent="0.35">
      <c r="B25" s="45" t="s">
        <v>910</v>
      </c>
      <c r="C25" s="146">
        <v>73.220306396484375</v>
      </c>
      <c r="D25" s="112">
        <f t="shared" si="0"/>
        <v>-0.42504742230144299</v>
      </c>
      <c r="E25" s="112">
        <v>8.0833693437345117E-2</v>
      </c>
      <c r="G25">
        <v>17</v>
      </c>
      <c r="H25">
        <f t="shared" ca="1" si="1"/>
        <v>9.5138349178094054E-3</v>
      </c>
      <c r="J25" s="148">
        <v>0.05</v>
      </c>
      <c r="K25" s="152">
        <f>100%-J25</f>
        <v>0.95</v>
      </c>
      <c r="L25" s="153">
        <f ca="1">_xlfn.PERCENTILE.INC(H9:H10008,J25)</f>
        <v>-2.8154473792396613E-2</v>
      </c>
      <c r="M25" s="154">
        <f ca="1">$N$15*(1-(-L25))</f>
        <v>2105.1145943182896</v>
      </c>
      <c r="N25" s="154">
        <f ca="1">$N$15-M25</f>
        <v>60.98540568171029</v>
      </c>
    </row>
    <row r="26" spans="2:15" x14ac:dyDescent="0.35">
      <c r="B26" s="45" t="s">
        <v>1478</v>
      </c>
      <c r="C26" s="146">
        <v>127.3501663208008</v>
      </c>
      <c r="D26" s="112">
        <f t="shared" si="0"/>
        <v>-0.21276278552252992</v>
      </c>
      <c r="E26" s="112">
        <v>8.0010168582624969E-2</v>
      </c>
      <c r="G26">
        <v>18</v>
      </c>
      <c r="H26">
        <f t="shared" ca="1" si="1"/>
        <v>-2.9940947971350577E-3</v>
      </c>
      <c r="J26" s="149">
        <v>0.01</v>
      </c>
      <c r="K26" s="155">
        <f>100%-J26</f>
        <v>0.99</v>
      </c>
      <c r="L26" s="153">
        <f t="shared" ref="L26:L28" ca="1" si="2">_xlfn.PERCENTILE.INC(H10:H10009,J26)</f>
        <v>-4.0794157707582906E-2</v>
      </c>
      <c r="M26" s="156">
        <f t="shared" ref="M26:M28" ca="1" si="3">$N$15*(1-(-L26))</f>
        <v>2077.7357749896046</v>
      </c>
      <c r="N26" s="156">
        <f t="shared" ref="N26:N28" ca="1" si="4">$N$15-M26</f>
        <v>88.36422501039533</v>
      </c>
    </row>
    <row r="27" spans="2:15" x14ac:dyDescent="0.35">
      <c r="B27" s="45" t="s">
        <v>1514</v>
      </c>
      <c r="C27" s="146">
        <v>161.76847839355469</v>
      </c>
      <c r="D27" s="112">
        <f t="shared" si="0"/>
        <v>8.0009673742441709E-2</v>
      </c>
      <c r="E27" s="112">
        <v>8.0009673742441709E-2</v>
      </c>
      <c r="G27">
        <v>19</v>
      </c>
      <c r="H27">
        <f t="shared" ca="1" si="1"/>
        <v>7.0396955834669322E-3</v>
      </c>
      <c r="J27" s="150">
        <v>5.0000000000000001E-3</v>
      </c>
      <c r="K27" s="155">
        <f>100%-J27</f>
        <v>0.995</v>
      </c>
      <c r="L27" s="153">
        <f t="shared" ca="1" si="2"/>
        <v>-4.4757638367313689E-2</v>
      </c>
      <c r="M27" s="156">
        <f t="shared" ca="1" si="3"/>
        <v>2069.1504795325618</v>
      </c>
      <c r="N27" s="156">
        <f t="shared" ca="1" si="4"/>
        <v>96.949520467438106</v>
      </c>
    </row>
    <row r="28" spans="2:15" x14ac:dyDescent="0.35">
      <c r="B28" s="45" t="s">
        <v>1513</v>
      </c>
      <c r="C28" s="146">
        <v>149.78428649902341</v>
      </c>
      <c r="D28" s="112">
        <f t="shared" si="0"/>
        <v>3.4596502891912559E-2</v>
      </c>
      <c r="E28" s="112">
        <v>8.000373194224579E-2</v>
      </c>
      <c r="G28">
        <v>20</v>
      </c>
      <c r="H28">
        <f t="shared" ca="1" si="1"/>
        <v>-2.5899214874385394E-2</v>
      </c>
      <c r="J28" s="151">
        <v>0.1</v>
      </c>
      <c r="K28" s="155">
        <f>100%-J28</f>
        <v>0.9</v>
      </c>
      <c r="L28" s="153">
        <f t="shared" ca="1" si="2"/>
        <v>-2.1842482929493295E-2</v>
      </c>
      <c r="M28" s="156">
        <f t="shared" ca="1" si="3"/>
        <v>2118.7869977264245</v>
      </c>
      <c r="N28" s="156">
        <f t="shared" ca="1" si="4"/>
        <v>47.313002273575421</v>
      </c>
    </row>
    <row r="29" spans="2:15" x14ac:dyDescent="0.35">
      <c r="B29" s="45" t="s">
        <v>1543</v>
      </c>
      <c r="C29" s="146">
        <v>144.77555847167969</v>
      </c>
      <c r="D29" s="112">
        <f t="shared" si="0"/>
        <v>0.1267037990821557</v>
      </c>
      <c r="E29" s="112">
        <v>8.0003364762062601E-2</v>
      </c>
      <c r="G29">
        <v>21</v>
      </c>
      <c r="H29">
        <f t="shared" ca="1" si="1"/>
        <v>-3.9645165450508009E-2</v>
      </c>
    </row>
    <row r="30" spans="2:15" x14ac:dyDescent="0.35">
      <c r="B30" s="45" t="s">
        <v>1292</v>
      </c>
      <c r="C30" s="146">
        <v>128.4947814941406</v>
      </c>
      <c r="D30" s="112">
        <f t="shared" si="0"/>
        <v>0.16461804803556324</v>
      </c>
      <c r="E30" s="112">
        <v>8.0002521406465035E-2</v>
      </c>
      <c r="G30">
        <v>22</v>
      </c>
      <c r="H30">
        <f t="shared" ca="1" si="1"/>
        <v>1.0735926897207449E-2</v>
      </c>
    </row>
    <row r="31" spans="2:15" x14ac:dyDescent="0.35">
      <c r="B31" s="45" t="s">
        <v>1245</v>
      </c>
      <c r="C31" s="146">
        <v>110.3321228027344</v>
      </c>
      <c r="D31" s="112">
        <f t="shared" si="0"/>
        <v>-0.31095538593439964</v>
      </c>
      <c r="E31" s="112">
        <v>8.0000107541078877E-2</v>
      </c>
      <c r="G31">
        <v>23</v>
      </c>
      <c r="H31">
        <f t="shared" ca="1" si="1"/>
        <v>-2.3329363471365057E-2</v>
      </c>
    </row>
    <row r="32" spans="2:15" x14ac:dyDescent="0.35">
      <c r="B32" s="45" t="s">
        <v>1530</v>
      </c>
      <c r="C32" s="146">
        <v>160.12333679199219</v>
      </c>
      <c r="D32" s="112">
        <f t="shared" si="0"/>
        <v>0.15455235891866534</v>
      </c>
      <c r="E32" s="112">
        <v>7.9999366028623398E-2</v>
      </c>
      <c r="G32">
        <v>24</v>
      </c>
      <c r="H32">
        <f t="shared" ca="1" si="1"/>
        <v>-7.8879190644412633E-3</v>
      </c>
    </row>
    <row r="33" spans="2:8" x14ac:dyDescent="0.35">
      <c r="B33" s="45" t="s">
        <v>1512</v>
      </c>
      <c r="C33" s="146">
        <v>138.68867492675781</v>
      </c>
      <c r="D33" s="112">
        <f t="shared" si="0"/>
        <v>2.9749913697515437E-2</v>
      </c>
      <c r="E33" s="112">
        <v>7.9908157142772038E-2</v>
      </c>
      <c r="G33">
        <v>25</v>
      </c>
      <c r="H33">
        <f t="shared" ca="1" si="1"/>
        <v>2.8520504494985222E-2</v>
      </c>
    </row>
    <row r="34" spans="2:8" x14ac:dyDescent="0.35">
      <c r="B34" s="45" t="s">
        <v>1430</v>
      </c>
      <c r="C34" s="146">
        <v>134.68190002441409</v>
      </c>
      <c r="D34" s="112">
        <f t="shared" si="0"/>
        <v>0.66535514521152883</v>
      </c>
      <c r="E34" s="112">
        <v>7.9894453976609506E-2</v>
      </c>
      <c r="G34">
        <v>26</v>
      </c>
      <c r="H34">
        <f t="shared" ca="1" si="1"/>
        <v>6.9440825690986249E-3</v>
      </c>
    </row>
    <row r="35" spans="2:8" x14ac:dyDescent="0.35">
      <c r="B35" s="45" t="s">
        <v>2619</v>
      </c>
      <c r="C35" s="146">
        <v>80.872779846191406</v>
      </c>
      <c r="D35" s="112">
        <f t="shared" si="0"/>
        <v>-7.7014027872892785E-2</v>
      </c>
      <c r="E35" s="112">
        <v>7.8202825256425385E-2</v>
      </c>
      <c r="G35">
        <v>27</v>
      </c>
      <c r="H35">
        <f t="shared" ca="1" si="1"/>
        <v>1.1676401723950992E-2</v>
      </c>
    </row>
    <row r="36" spans="2:8" x14ac:dyDescent="0.35">
      <c r="B36" s="45" t="s">
        <v>1085</v>
      </c>
      <c r="C36" s="146">
        <v>87.620811462402344</v>
      </c>
      <c r="D36" s="112">
        <f t="shared" si="0"/>
        <v>-0.45530152876132535</v>
      </c>
      <c r="E36" s="112">
        <v>7.5950968054061388E-2</v>
      </c>
      <c r="G36">
        <v>28</v>
      </c>
      <c r="H36">
        <f t="shared" ca="1" si="1"/>
        <v>5.677584522718087E-3</v>
      </c>
    </row>
    <row r="37" spans="2:8" x14ac:dyDescent="0.35">
      <c r="B37" s="45" t="s">
        <v>3134</v>
      </c>
      <c r="C37" s="146">
        <v>160.86112976074219</v>
      </c>
      <c r="D37" s="112">
        <f t="shared" si="0"/>
        <v>1.9361168275485214</v>
      </c>
      <c r="E37" s="112">
        <v>7.5555290293553012E-2</v>
      </c>
      <c r="G37">
        <v>29</v>
      </c>
      <c r="H37">
        <f t="shared" ca="1" si="1"/>
        <v>1.449602766139968E-2</v>
      </c>
    </row>
    <row r="38" spans="2:8" x14ac:dyDescent="0.35">
      <c r="B38" s="45" t="s">
        <v>738</v>
      </c>
      <c r="C38" s="146">
        <v>54.787033081054688</v>
      </c>
      <c r="D38" s="112">
        <f t="shared" si="0"/>
        <v>-0.61175837457934912</v>
      </c>
      <c r="E38" s="112">
        <v>7.5211707619453103E-2</v>
      </c>
      <c r="G38">
        <v>30</v>
      </c>
      <c r="H38">
        <f t="shared" ca="1" si="1"/>
        <v>-9.6937551687965862E-3</v>
      </c>
    </row>
    <row r="39" spans="2:8" x14ac:dyDescent="0.35">
      <c r="B39" s="45" t="s">
        <v>3546</v>
      </c>
      <c r="C39" s="146">
        <v>141.1158142089844</v>
      </c>
      <c r="D39" s="112">
        <f t="shared" si="0"/>
        <v>0.76169200164660422</v>
      </c>
      <c r="E39" s="112">
        <v>7.5208108560586545E-2</v>
      </c>
      <c r="G39">
        <v>31</v>
      </c>
      <c r="H39">
        <f t="shared" ca="1" si="1"/>
        <v>1.7342009514247858E-2</v>
      </c>
    </row>
    <row r="40" spans="2:8" x14ac:dyDescent="0.35">
      <c r="B40" s="45" t="s">
        <v>987</v>
      </c>
      <c r="C40" s="146">
        <v>80.102432250976563</v>
      </c>
      <c r="D40" s="112">
        <f t="shared" si="0"/>
        <v>-0.78559173386742698</v>
      </c>
      <c r="E40" s="112">
        <v>7.5089454377448323E-2</v>
      </c>
      <c r="G40">
        <v>32</v>
      </c>
      <c r="H40">
        <f t="shared" ca="1" si="1"/>
        <v>6.603679408527293E-3</v>
      </c>
    </row>
    <row r="41" spans="2:8" x14ac:dyDescent="0.35">
      <c r="B41" s="45" t="s">
        <v>4653</v>
      </c>
      <c r="C41" s="146">
        <v>373.59768676757813</v>
      </c>
      <c r="D41" s="112">
        <f t="shared" si="0"/>
        <v>1.6283469584445018</v>
      </c>
      <c r="E41" s="112">
        <v>7.5064624807284763E-2</v>
      </c>
      <c r="G41">
        <v>33</v>
      </c>
      <c r="H41">
        <f t="shared" ca="1" si="1"/>
        <v>-1.4839287506775531E-2</v>
      </c>
    </row>
    <row r="42" spans="2:8" x14ac:dyDescent="0.35">
      <c r="B42" s="45" t="s">
        <v>1632</v>
      </c>
      <c r="C42" s="146">
        <v>142.1416931152344</v>
      </c>
      <c r="D42" s="112">
        <f t="shared" si="0"/>
        <v>-6.5177946287209007E-2</v>
      </c>
      <c r="E42" s="112">
        <v>7.3887942304189297E-2</v>
      </c>
      <c r="G42">
        <v>34</v>
      </c>
      <c r="H42">
        <f t="shared" ca="1" si="1"/>
        <v>1.523587744186153E-2</v>
      </c>
    </row>
    <row r="43" spans="2:8" x14ac:dyDescent="0.35">
      <c r="B43" s="45" t="s">
        <v>1547</v>
      </c>
      <c r="C43" s="146">
        <v>152.05213928222659</v>
      </c>
      <c r="D43" s="112">
        <f t="shared" si="0"/>
        <v>-0.10742943172493563</v>
      </c>
      <c r="E43" s="112">
        <v>7.3710132747177165E-2</v>
      </c>
      <c r="G43">
        <v>35</v>
      </c>
      <c r="H43">
        <f t="shared" ca="1" si="1"/>
        <v>1.7939118041142781E-2</v>
      </c>
    </row>
    <row r="44" spans="2:8" x14ac:dyDescent="0.35">
      <c r="B44" s="45" t="s">
        <v>1516</v>
      </c>
      <c r="C44" s="146">
        <v>170.35307312011719</v>
      </c>
      <c r="D44" s="112">
        <f t="shared" si="0"/>
        <v>0.15180342708249617</v>
      </c>
      <c r="E44" s="112">
        <v>7.3316672507089023E-2</v>
      </c>
      <c r="G44">
        <v>36</v>
      </c>
      <c r="H44">
        <f t="shared" ca="1" si="1"/>
        <v>1.0203168342908612E-2</v>
      </c>
    </row>
    <row r="45" spans="2:8" x14ac:dyDescent="0.35">
      <c r="B45" s="45" t="s">
        <v>3061</v>
      </c>
      <c r="C45" s="146">
        <v>147.90116882324219</v>
      </c>
      <c r="D45" s="112">
        <f t="shared" si="0"/>
        <v>-0.92488406875489426</v>
      </c>
      <c r="E45" s="112">
        <v>7.1360231708284677E-2</v>
      </c>
      <c r="G45">
        <v>37</v>
      </c>
      <c r="H45">
        <f t="shared" ca="1" si="1"/>
        <v>9.4492826793124863E-3</v>
      </c>
    </row>
    <row r="46" spans="2:8" x14ac:dyDescent="0.35">
      <c r="B46" s="45" t="s">
        <v>6502</v>
      </c>
      <c r="C46" s="146">
        <v>1968.972045898438</v>
      </c>
      <c r="D46" s="112">
        <f t="shared" si="0"/>
        <v>5.8016888027997311</v>
      </c>
      <c r="E46" s="112">
        <v>7.1131713491297946E-2</v>
      </c>
      <c r="G46">
        <v>38</v>
      </c>
      <c r="H46">
        <f t="shared" ca="1" si="1"/>
        <v>1.3044782061685306E-2</v>
      </c>
    </row>
    <row r="47" spans="2:8" x14ac:dyDescent="0.35">
      <c r="B47" s="45" t="s">
        <v>4471</v>
      </c>
      <c r="C47" s="146">
        <v>289.48281860351563</v>
      </c>
      <c r="D47" s="112">
        <f t="shared" si="0"/>
        <v>0.68150420762801811</v>
      </c>
      <c r="E47" s="112">
        <v>7.0502987063712483E-2</v>
      </c>
      <c r="G47">
        <v>39</v>
      </c>
      <c r="H47">
        <f t="shared" ca="1" si="1"/>
        <v>2.0060722682211644E-2</v>
      </c>
    </row>
    <row r="48" spans="2:8" x14ac:dyDescent="0.35">
      <c r="B48" s="45" t="s">
        <v>3734</v>
      </c>
      <c r="C48" s="146">
        <v>172.15705871582031</v>
      </c>
      <c r="D48" s="112">
        <f t="shared" si="0"/>
        <v>-4.120369398597442E-2</v>
      </c>
      <c r="E48" s="112">
        <v>7.0349445248505449E-2</v>
      </c>
      <c r="G48">
        <v>40</v>
      </c>
      <c r="H48">
        <f t="shared" ca="1" si="1"/>
        <v>-1.0568007312214557E-2</v>
      </c>
    </row>
    <row r="49" spans="2:8" x14ac:dyDescent="0.35">
      <c r="B49" s="45" t="s">
        <v>3724</v>
      </c>
      <c r="C49" s="146">
        <v>179.55540466308591</v>
      </c>
      <c r="D49" s="112">
        <f t="shared" si="0"/>
        <v>-0.55035014501711776</v>
      </c>
      <c r="E49" s="112">
        <v>7.0023723153912448E-2</v>
      </c>
      <c r="G49">
        <v>41</v>
      </c>
      <c r="H49">
        <f t="shared" ca="1" si="1"/>
        <v>-1.1900341802872505E-2</v>
      </c>
    </row>
    <row r="50" spans="2:8" x14ac:dyDescent="0.35">
      <c r="B50" s="45" t="s">
        <v>4838</v>
      </c>
      <c r="C50" s="146">
        <v>399.32272338867188</v>
      </c>
      <c r="D50" s="112">
        <f t="shared" si="0"/>
        <v>1.4827030540741353</v>
      </c>
      <c r="E50" s="112">
        <v>6.9454690371578129E-2</v>
      </c>
      <c r="G50">
        <v>42</v>
      </c>
      <c r="H50">
        <f t="shared" ca="1" si="1"/>
        <v>5.1882569475053672E-3</v>
      </c>
    </row>
    <row r="51" spans="2:8" x14ac:dyDescent="0.35">
      <c r="B51" s="45" t="s">
        <v>3733</v>
      </c>
      <c r="C51" s="146">
        <v>160.8419189453125</v>
      </c>
      <c r="D51" s="112">
        <f t="shared" si="0"/>
        <v>0.12205465517659783</v>
      </c>
      <c r="E51" s="112">
        <v>6.9190353959842382E-2</v>
      </c>
      <c r="G51">
        <v>43</v>
      </c>
      <c r="H51">
        <f t="shared" ca="1" si="1"/>
        <v>1.2466383051458762E-2</v>
      </c>
    </row>
    <row r="52" spans="2:8" x14ac:dyDescent="0.35">
      <c r="B52" s="45" t="s">
        <v>3144</v>
      </c>
      <c r="C52" s="146">
        <v>143.34588623046881</v>
      </c>
      <c r="D52" s="112">
        <f t="shared" si="0"/>
        <v>-0.17517314284108756</v>
      </c>
      <c r="E52" s="112">
        <v>6.8367779093448641E-2</v>
      </c>
      <c r="G52">
        <v>44</v>
      </c>
      <c r="H52">
        <f t="shared" ca="1" si="1"/>
        <v>-2.1861246307280657E-2</v>
      </c>
    </row>
    <row r="53" spans="2:8" x14ac:dyDescent="0.35">
      <c r="B53" s="45" t="s">
        <v>3860</v>
      </c>
      <c r="C53" s="146">
        <v>173.7890625</v>
      </c>
      <c r="D53" s="112">
        <f t="shared" si="0"/>
        <v>0.21626383821763581</v>
      </c>
      <c r="E53" s="112">
        <v>6.821232115473877E-2</v>
      </c>
      <c r="G53">
        <v>45</v>
      </c>
      <c r="H53">
        <f t="shared" ca="1" si="1"/>
        <v>-3.7606444582888713E-3</v>
      </c>
    </row>
    <row r="54" spans="2:8" x14ac:dyDescent="0.35">
      <c r="B54" s="45" t="s">
        <v>3422</v>
      </c>
      <c r="C54" s="146">
        <v>142.88763427734381</v>
      </c>
      <c r="D54" s="112">
        <f t="shared" si="0"/>
        <v>2.0730534875356442E-2</v>
      </c>
      <c r="E54" s="112">
        <v>6.6615304235271261E-2</v>
      </c>
      <c r="G54">
        <v>46</v>
      </c>
      <c r="H54">
        <f t="shared" ca="1" si="1"/>
        <v>1.1812387874234784E-2</v>
      </c>
    </row>
    <row r="55" spans="2:8" x14ac:dyDescent="0.35">
      <c r="B55" s="45" t="s">
        <v>1528</v>
      </c>
      <c r="C55" s="146">
        <v>139.98565673828119</v>
      </c>
      <c r="D55" s="112">
        <f t="shared" si="0"/>
        <v>-4.8876771375131703E-2</v>
      </c>
      <c r="E55" s="112">
        <v>6.6237944663387824E-2</v>
      </c>
      <c r="G55">
        <v>47</v>
      </c>
      <c r="H55">
        <f t="shared" ca="1" si="1"/>
        <v>-1.6332777919193634E-2</v>
      </c>
    </row>
    <row r="56" spans="2:8" x14ac:dyDescent="0.35">
      <c r="B56" s="45" t="s">
        <v>3550</v>
      </c>
      <c r="C56" s="146">
        <v>147.17930603027341</v>
      </c>
      <c r="D56" s="112">
        <f t="shared" si="0"/>
        <v>0.6556173375687514</v>
      </c>
      <c r="E56" s="112">
        <v>6.5866746199755077E-2</v>
      </c>
      <c r="G56">
        <v>48</v>
      </c>
      <c r="H56">
        <f t="shared" ca="1" si="1"/>
        <v>5.0305252481034719E-3</v>
      </c>
    </row>
    <row r="57" spans="2:8" x14ac:dyDescent="0.35">
      <c r="B57" s="45" t="s">
        <v>1075</v>
      </c>
      <c r="C57" s="146">
        <v>88.896934509277344</v>
      </c>
      <c r="D57" s="112">
        <f t="shared" si="0"/>
        <v>-0.39165032308806247</v>
      </c>
      <c r="E57" s="112">
        <v>6.5683903451420833E-2</v>
      </c>
      <c r="G57">
        <v>49</v>
      </c>
      <c r="H57">
        <f t="shared" ca="1" si="1"/>
        <v>1.8045149104473749E-2</v>
      </c>
    </row>
    <row r="58" spans="2:8" x14ac:dyDescent="0.35">
      <c r="B58" s="45" t="s">
        <v>1485</v>
      </c>
      <c r="C58" s="146">
        <v>146.1280212402344</v>
      </c>
      <c r="D58" s="112">
        <f t="shared" si="0"/>
        <v>0.18486992488040474</v>
      </c>
      <c r="E58" s="112">
        <v>6.516984954044891E-2</v>
      </c>
      <c r="G58">
        <v>50</v>
      </c>
      <c r="H58">
        <f t="shared" ca="1" si="1"/>
        <v>-1.2160081972117182E-2</v>
      </c>
    </row>
    <row r="59" spans="2:8" x14ac:dyDescent="0.35">
      <c r="B59" s="45" t="s">
        <v>1771</v>
      </c>
      <c r="C59" s="146">
        <v>123.3283233642578</v>
      </c>
      <c r="D59" s="112">
        <f t="shared" si="0"/>
        <v>-0.29535568890925468</v>
      </c>
      <c r="E59" s="112">
        <v>6.2891728239519107E-2</v>
      </c>
      <c r="G59">
        <v>51</v>
      </c>
      <c r="H59">
        <f t="shared" ca="1" si="1"/>
        <v>1.7204005190947638E-2</v>
      </c>
    </row>
    <row r="60" spans="2:8" x14ac:dyDescent="0.35">
      <c r="B60" s="45" t="s">
        <v>3835</v>
      </c>
      <c r="C60" s="146">
        <v>175.0220947265625</v>
      </c>
      <c r="D60" s="112">
        <f t="shared" si="0"/>
        <v>-0.20711844315991665</v>
      </c>
      <c r="E60" s="112">
        <v>6.1125914438096021E-2</v>
      </c>
      <c r="G60">
        <v>52</v>
      </c>
      <c r="H60">
        <f t="shared" ca="1" si="1"/>
        <v>3.2630145807739895E-2</v>
      </c>
    </row>
    <row r="61" spans="2:8" x14ac:dyDescent="0.35">
      <c r="B61" s="45" t="s">
        <v>3910</v>
      </c>
      <c r="C61" s="146">
        <v>220.7417907714844</v>
      </c>
      <c r="D61" s="112">
        <f t="shared" si="0"/>
        <v>-0.90179796896425324</v>
      </c>
      <c r="E61" s="112">
        <v>6.0145150835733172E-2</v>
      </c>
      <c r="G61">
        <v>53</v>
      </c>
      <c r="H61">
        <f t="shared" ca="1" si="1"/>
        <v>2.1717702895861931E-3</v>
      </c>
    </row>
    <row r="62" spans="2:8" x14ac:dyDescent="0.35">
      <c r="B62" s="45" t="s">
        <v>6548</v>
      </c>
      <c r="C62" s="146">
        <v>2247.833251953125</v>
      </c>
      <c r="D62" s="112">
        <f t="shared" si="0"/>
        <v>-6.3201927659454968E-2</v>
      </c>
      <c r="E62" s="112">
        <v>6.0133399747653221E-2</v>
      </c>
      <c r="G62">
        <v>54</v>
      </c>
      <c r="H62">
        <f t="shared" ca="1" si="1"/>
        <v>1.374601912438049E-2</v>
      </c>
    </row>
    <row r="63" spans="2:8" x14ac:dyDescent="0.35">
      <c r="B63" s="45" t="s">
        <v>7573</v>
      </c>
      <c r="C63" s="146">
        <v>2399.4853515625</v>
      </c>
      <c r="D63" s="112">
        <f t="shared" si="0"/>
        <v>15.997561904663073</v>
      </c>
      <c r="E63" s="112">
        <v>5.9595289318167238E-2</v>
      </c>
      <c r="G63">
        <v>55</v>
      </c>
      <c r="H63">
        <f t="shared" ca="1" si="1"/>
        <v>2.9381877315938779E-2</v>
      </c>
    </row>
    <row r="64" spans="2:8" x14ac:dyDescent="0.35">
      <c r="B64" s="45" t="s">
        <v>1545</v>
      </c>
      <c r="C64" s="146">
        <v>141.16644287109381</v>
      </c>
      <c r="D64" s="112">
        <f t="shared" si="0"/>
        <v>-4.7861031004184366E-2</v>
      </c>
      <c r="E64" s="112">
        <v>5.9491862174546446E-2</v>
      </c>
      <c r="G64">
        <v>56</v>
      </c>
      <c r="H64">
        <f t="shared" ca="1" si="1"/>
        <v>3.2045706222160207E-2</v>
      </c>
    </row>
    <row r="65" spans="2:8" x14ac:dyDescent="0.35">
      <c r="B65" s="45" t="s">
        <v>1529</v>
      </c>
      <c r="C65" s="146">
        <v>148.26243591308591</v>
      </c>
      <c r="D65" s="112">
        <f t="shared" si="0"/>
        <v>-0.79459019753702564</v>
      </c>
      <c r="E65" s="112">
        <v>5.91259088084937E-2</v>
      </c>
      <c r="G65">
        <v>57</v>
      </c>
      <c r="H65">
        <f t="shared" ca="1" si="1"/>
        <v>1.3053955547337114E-2</v>
      </c>
    </row>
    <row r="66" spans="2:8" x14ac:dyDescent="0.35">
      <c r="B66" s="45" t="s">
        <v>5256</v>
      </c>
      <c r="C66" s="146">
        <v>721.78851318359375</v>
      </c>
      <c r="D66" s="112">
        <f t="shared" si="0"/>
        <v>0.36198887193441787</v>
      </c>
      <c r="E66" s="112">
        <v>5.8197359129030145E-2</v>
      </c>
      <c r="G66">
        <v>58</v>
      </c>
      <c r="H66">
        <f t="shared" ca="1" si="1"/>
        <v>-4.7240255663922254E-3</v>
      </c>
    </row>
    <row r="67" spans="2:8" x14ac:dyDescent="0.35">
      <c r="B67" s="45" t="s">
        <v>4930</v>
      </c>
      <c r="C67" s="146">
        <v>529.95184326171875</v>
      </c>
      <c r="D67" s="112">
        <f t="shared" si="0"/>
        <v>3.9956875403560415</v>
      </c>
      <c r="E67" s="112">
        <v>5.8128299136763449E-2</v>
      </c>
      <c r="G67">
        <v>59</v>
      </c>
      <c r="H67">
        <f t="shared" ca="1" si="1"/>
        <v>-4.3731827239691917E-3</v>
      </c>
    </row>
    <row r="68" spans="2:8" x14ac:dyDescent="0.35">
      <c r="B68" s="45" t="s">
        <v>1237</v>
      </c>
      <c r="C68" s="146">
        <v>106.0818634033203</v>
      </c>
      <c r="D68" s="112">
        <f t="shared" si="0"/>
        <v>-0.29269296175585019</v>
      </c>
      <c r="E68" s="112">
        <v>5.7625472045496812E-2</v>
      </c>
      <c r="G68">
        <v>60</v>
      </c>
      <c r="H68">
        <f t="shared" ca="1" si="1"/>
        <v>2.2953614971095087E-2</v>
      </c>
    </row>
    <row r="69" spans="2:8" x14ac:dyDescent="0.35">
      <c r="B69" s="45" t="s">
        <v>2042</v>
      </c>
      <c r="C69" s="146">
        <v>149.97993469238281</v>
      </c>
      <c r="D69" s="112">
        <f t="shared" si="0"/>
        <v>-3.8437420025372745E-2</v>
      </c>
      <c r="E69" s="112">
        <v>5.7142755736205531E-2</v>
      </c>
      <c r="G69">
        <v>61</v>
      </c>
      <c r="H69">
        <f t="shared" ca="1" si="1"/>
        <v>3.0835273322620408E-3</v>
      </c>
    </row>
    <row r="70" spans="2:8" x14ac:dyDescent="0.35">
      <c r="B70" s="45" t="s">
        <v>1602</v>
      </c>
      <c r="C70" s="146">
        <v>155.9752197265625</v>
      </c>
      <c r="D70" s="112">
        <f t="shared" si="0"/>
        <v>2.7773072050288254</v>
      </c>
      <c r="E70" s="112">
        <v>5.6972867458373461E-2</v>
      </c>
      <c r="G70">
        <v>62</v>
      </c>
      <c r="H70">
        <f t="shared" ca="1" si="1"/>
        <v>-1.7488784768125654E-2</v>
      </c>
    </row>
    <row r="71" spans="2:8" x14ac:dyDescent="0.35">
      <c r="B71" s="45" t="s">
        <v>509</v>
      </c>
      <c r="C71" s="146">
        <v>41.292701721191413</v>
      </c>
      <c r="D71" s="112">
        <f t="shared" si="0"/>
        <v>-0.72275968678392111</v>
      </c>
      <c r="E71" s="112">
        <v>5.6411345450968209E-2</v>
      </c>
      <c r="G71">
        <v>63</v>
      </c>
      <c r="H71">
        <f t="shared" ca="1" si="1"/>
        <v>-1.1471265772206765E-2</v>
      </c>
    </row>
    <row r="72" spans="2:8" x14ac:dyDescent="0.35">
      <c r="B72" s="45" t="s">
        <v>3556</v>
      </c>
      <c r="C72" s="146">
        <v>148.94190979003909</v>
      </c>
      <c r="D72" s="112">
        <f t="shared" si="0"/>
        <v>0.55170254285537856</v>
      </c>
      <c r="E72" s="112">
        <v>5.625027390819537E-2</v>
      </c>
      <c r="G72">
        <v>64</v>
      </c>
      <c r="H72">
        <f t="shared" ca="1" si="1"/>
        <v>-4.7710440585849632E-2</v>
      </c>
    </row>
    <row r="73" spans="2:8" x14ac:dyDescent="0.35">
      <c r="B73" s="45" t="s">
        <v>1220</v>
      </c>
      <c r="C73" s="146">
        <v>95.986122131347656</v>
      </c>
      <c r="D73" s="112">
        <f t="shared" ref="D73:D136" si="5">(C73-C74)/C74</f>
        <v>-0.82531952364857097</v>
      </c>
      <c r="E73" s="112">
        <v>5.5255613883139168E-2</v>
      </c>
      <c r="G73">
        <v>65</v>
      </c>
      <c r="H73">
        <f t="shared" ca="1" si="1"/>
        <v>2.4510160192881204E-2</v>
      </c>
    </row>
    <row r="74" spans="2:8" x14ac:dyDescent="0.35">
      <c r="B74" s="45" t="s">
        <v>4937</v>
      </c>
      <c r="C74" s="146">
        <v>549.49542236328125</v>
      </c>
      <c r="D74" s="112">
        <f t="shared" si="5"/>
        <v>2.9226158809830345</v>
      </c>
      <c r="E74" s="112">
        <v>5.5122380105656003E-2</v>
      </c>
      <c r="G74">
        <v>66</v>
      </c>
      <c r="H74">
        <f t="shared" ref="H74:H137" ca="1" si="6">_xlfn.NORM.INV(RAND(),$N$11,$N$12)</f>
        <v>-7.5386582078832793E-3</v>
      </c>
    </row>
    <row r="75" spans="2:8" x14ac:dyDescent="0.35">
      <c r="B75" s="45" t="s">
        <v>3417</v>
      </c>
      <c r="C75" s="146">
        <v>140.08392333984381</v>
      </c>
      <c r="D75" s="112">
        <f t="shared" si="5"/>
        <v>0.13865453926210902</v>
      </c>
      <c r="E75" s="112">
        <v>5.511211400884676E-2</v>
      </c>
      <c r="G75">
        <v>67</v>
      </c>
      <c r="H75">
        <f t="shared" ca="1" si="6"/>
        <v>-2.4143819984664386E-5</v>
      </c>
    </row>
    <row r="76" spans="2:8" x14ac:dyDescent="0.35">
      <c r="B76" s="45" t="s">
        <v>3007</v>
      </c>
      <c r="C76" s="146">
        <v>123.0258331298828</v>
      </c>
      <c r="D76" s="112">
        <f t="shared" si="5"/>
        <v>-0.14085549368979197</v>
      </c>
      <c r="E76" s="112">
        <v>5.5100616810742339E-2</v>
      </c>
      <c r="G76">
        <v>68</v>
      </c>
      <c r="H76">
        <f t="shared" ca="1" si="6"/>
        <v>-3.6088450113717523E-3</v>
      </c>
    </row>
    <row r="77" spans="2:8" x14ac:dyDescent="0.35">
      <c r="B77" s="45" t="s">
        <v>3560</v>
      </c>
      <c r="C77" s="146">
        <v>143.19573974609381</v>
      </c>
      <c r="D77" s="112">
        <f t="shared" si="5"/>
        <v>-0.31008446699119352</v>
      </c>
      <c r="E77" s="112">
        <v>5.506498821206874E-2</v>
      </c>
      <c r="G77">
        <v>69</v>
      </c>
      <c r="H77">
        <f t="shared" ca="1" si="6"/>
        <v>-2.8866480917400725E-2</v>
      </c>
    </row>
    <row r="78" spans="2:8" x14ac:dyDescent="0.35">
      <c r="B78" s="45" t="s">
        <v>3958</v>
      </c>
      <c r="C78" s="146">
        <v>207.55546569824219</v>
      </c>
      <c r="D78" s="112">
        <f t="shared" si="5"/>
        <v>0.51396030415539118</v>
      </c>
      <c r="E78" s="112">
        <v>5.5045864443718277E-2</v>
      </c>
      <c r="G78">
        <v>70</v>
      </c>
      <c r="H78">
        <f t="shared" ca="1" si="6"/>
        <v>1.7096360073281476E-2</v>
      </c>
    </row>
    <row r="79" spans="2:8" x14ac:dyDescent="0.35">
      <c r="B79" s="45" t="s">
        <v>3059</v>
      </c>
      <c r="C79" s="146">
        <v>137.0943908691406</v>
      </c>
      <c r="D79" s="112">
        <f t="shared" si="5"/>
        <v>-0.82448610628815366</v>
      </c>
      <c r="E79" s="112">
        <v>5.5020266409520756E-2</v>
      </c>
      <c r="G79">
        <v>71</v>
      </c>
      <c r="H79">
        <f t="shared" ca="1" si="6"/>
        <v>2.055575925965774E-2</v>
      </c>
    </row>
    <row r="80" spans="2:8" x14ac:dyDescent="0.35">
      <c r="B80" s="45" t="s">
        <v>5290</v>
      </c>
      <c r="C80" s="146">
        <v>781.102783203125</v>
      </c>
      <c r="D80" s="112">
        <f t="shared" si="5"/>
        <v>-0.65847740386221709</v>
      </c>
      <c r="E80" s="112">
        <v>5.4669452507730823E-2</v>
      </c>
      <c r="G80">
        <v>72</v>
      </c>
      <c r="H80">
        <f t="shared" ca="1" si="6"/>
        <v>1.9327196681465472E-2</v>
      </c>
    </row>
    <row r="81" spans="2:8" x14ac:dyDescent="0.35">
      <c r="B81" s="45" t="s">
        <v>7554</v>
      </c>
      <c r="C81" s="146">
        <v>2287.118896484375</v>
      </c>
      <c r="D81" s="112">
        <f t="shared" si="5"/>
        <v>16.174820283776153</v>
      </c>
      <c r="E81" s="112">
        <v>5.4605199019878682E-2</v>
      </c>
      <c r="G81">
        <v>73</v>
      </c>
      <c r="H81">
        <f t="shared" ca="1" si="6"/>
        <v>5.2467086699972739E-3</v>
      </c>
    </row>
    <row r="82" spans="2:8" x14ac:dyDescent="0.35">
      <c r="B82" s="45" t="s">
        <v>1482</v>
      </c>
      <c r="C82" s="146">
        <v>133.16697692871091</v>
      </c>
      <c r="D82" s="112">
        <f t="shared" si="5"/>
        <v>0.23948126944405149</v>
      </c>
      <c r="E82" s="112">
        <v>5.4518250041445213E-2</v>
      </c>
      <c r="G82">
        <v>74</v>
      </c>
      <c r="H82">
        <f t="shared" ca="1" si="6"/>
        <v>-3.1397359162870114E-3</v>
      </c>
    </row>
    <row r="83" spans="2:8" x14ac:dyDescent="0.35">
      <c r="B83" s="45" t="s">
        <v>2802</v>
      </c>
      <c r="C83" s="146">
        <v>107.4376678466797</v>
      </c>
      <c r="D83" s="112">
        <f t="shared" si="5"/>
        <v>-0.95571851666962837</v>
      </c>
      <c r="E83" s="112">
        <v>5.3816672730709933E-2</v>
      </c>
      <c r="G83">
        <v>75</v>
      </c>
      <c r="H83">
        <f t="shared" ca="1" si="6"/>
        <v>2.5485936410738881E-2</v>
      </c>
    </row>
    <row r="84" spans="2:8" x14ac:dyDescent="0.35">
      <c r="B84" s="45" t="s">
        <v>6886</v>
      </c>
      <c r="C84" s="146">
        <v>2426.24365234375</v>
      </c>
      <c r="D84" s="112">
        <f t="shared" si="5"/>
        <v>25.877939858852461</v>
      </c>
      <c r="E84" s="112">
        <v>5.3639271541364109E-2</v>
      </c>
      <c r="G84">
        <v>76</v>
      </c>
      <c r="H84">
        <f t="shared" ca="1" si="6"/>
        <v>-6.5530524652226529E-4</v>
      </c>
    </row>
    <row r="85" spans="2:8" x14ac:dyDescent="0.35">
      <c r="B85" s="45" t="s">
        <v>1154</v>
      </c>
      <c r="C85" s="146">
        <v>90.268959045410156</v>
      </c>
      <c r="D85" s="112">
        <f t="shared" si="5"/>
        <v>-0.35955363258529544</v>
      </c>
      <c r="E85" s="112">
        <v>5.335742554063018E-2</v>
      </c>
      <c r="G85">
        <v>77</v>
      </c>
      <c r="H85">
        <f t="shared" ca="1" si="6"/>
        <v>-1.746892908467923E-2</v>
      </c>
    </row>
    <row r="86" spans="2:8" x14ac:dyDescent="0.35">
      <c r="B86" s="45" t="s">
        <v>1567</v>
      </c>
      <c r="C86" s="146">
        <v>140.94694519042969</v>
      </c>
      <c r="D86" s="112">
        <f t="shared" si="5"/>
        <v>-8.3516026242692457E-2</v>
      </c>
      <c r="E86" s="112">
        <v>5.2511044296942581E-2</v>
      </c>
      <c r="G86">
        <v>78</v>
      </c>
      <c r="H86">
        <f t="shared" ca="1" si="6"/>
        <v>-1.342449680654886E-2</v>
      </c>
    </row>
    <row r="87" spans="2:8" x14ac:dyDescent="0.35">
      <c r="B87" s="45" t="s">
        <v>1486</v>
      </c>
      <c r="C87" s="146">
        <v>153.79095458984381</v>
      </c>
      <c r="D87" s="112">
        <f t="shared" si="5"/>
        <v>-0.9259553153724992</v>
      </c>
      <c r="E87" s="112">
        <v>5.2439862557308869E-2</v>
      </c>
      <c r="G87">
        <v>79</v>
      </c>
      <c r="H87">
        <f t="shared" ca="1" si="6"/>
        <v>-2.2901858764770404E-2</v>
      </c>
    </row>
    <row r="88" spans="2:8" x14ac:dyDescent="0.35">
      <c r="B88" s="45" t="s">
        <v>6541</v>
      </c>
      <c r="C88" s="146">
        <v>2077.001953125</v>
      </c>
      <c r="D88" s="112">
        <f t="shared" si="5"/>
        <v>6.0281596404658813E-2</v>
      </c>
      <c r="E88" s="112">
        <v>5.2258043050383188E-2</v>
      </c>
      <c r="G88">
        <v>80</v>
      </c>
      <c r="H88">
        <f t="shared" ca="1" si="6"/>
        <v>8.3622166232964652E-3</v>
      </c>
    </row>
    <row r="89" spans="2:8" x14ac:dyDescent="0.35">
      <c r="B89" s="45" t="s">
        <v>7024</v>
      </c>
      <c r="C89" s="146">
        <v>1958.915405273438</v>
      </c>
      <c r="D89" s="112">
        <f t="shared" si="5"/>
        <v>1.491111287733174</v>
      </c>
      <c r="E89" s="112">
        <v>5.2079575891057397E-2</v>
      </c>
      <c r="G89">
        <v>81</v>
      </c>
      <c r="H89">
        <f t="shared" ca="1" si="6"/>
        <v>-1.0575067977651773E-2</v>
      </c>
    </row>
    <row r="90" spans="2:8" x14ac:dyDescent="0.35">
      <c r="B90" s="45" t="s">
        <v>5264</v>
      </c>
      <c r="C90" s="146">
        <v>786.362060546875</v>
      </c>
      <c r="D90" s="112">
        <f t="shared" si="5"/>
        <v>5.828257511907875</v>
      </c>
      <c r="E90" s="112">
        <v>5.1929253886839534E-2</v>
      </c>
      <c r="G90">
        <v>82</v>
      </c>
      <c r="H90">
        <f t="shared" ca="1" si="6"/>
        <v>2.1337862165337015E-3</v>
      </c>
    </row>
    <row r="91" spans="2:8" x14ac:dyDescent="0.35">
      <c r="B91" s="45" t="s">
        <v>2102</v>
      </c>
      <c r="C91" s="146">
        <v>115.1629180908203</v>
      </c>
      <c r="D91" s="112">
        <f t="shared" si="5"/>
        <v>-0.94193619031488018</v>
      </c>
      <c r="E91" s="112">
        <v>5.1660458503028348E-2</v>
      </c>
      <c r="G91">
        <v>83</v>
      </c>
      <c r="H91">
        <f t="shared" ca="1" si="6"/>
        <v>-3.1675886141141536E-2</v>
      </c>
    </row>
    <row r="92" spans="2:8" x14ac:dyDescent="0.35">
      <c r="B92" s="45" t="s">
        <v>6538</v>
      </c>
      <c r="C92" s="146">
        <v>1983.385498046875</v>
      </c>
      <c r="D92" s="112">
        <f t="shared" si="5"/>
        <v>11.759306592969828</v>
      </c>
      <c r="E92" s="112">
        <v>5.1121941550303709E-2</v>
      </c>
      <c r="G92">
        <v>84</v>
      </c>
      <c r="H92">
        <f t="shared" ca="1" si="6"/>
        <v>-1.090976473779201E-2</v>
      </c>
    </row>
    <row r="93" spans="2:8" x14ac:dyDescent="0.35">
      <c r="B93" s="45" t="s">
        <v>3062</v>
      </c>
      <c r="C93" s="146">
        <v>155.44618225097659</v>
      </c>
      <c r="D93" s="112">
        <f t="shared" si="5"/>
        <v>0.46766287490351138</v>
      </c>
      <c r="E93" s="112">
        <v>5.1013886420001903E-2</v>
      </c>
      <c r="G93">
        <v>85</v>
      </c>
      <c r="H93">
        <f t="shared" ca="1" si="6"/>
        <v>1.4483434653961465E-2</v>
      </c>
    </row>
    <row r="94" spans="2:8" x14ac:dyDescent="0.35">
      <c r="B94" s="45" t="s">
        <v>2903</v>
      </c>
      <c r="C94" s="146">
        <v>105.9140930175781</v>
      </c>
      <c r="D94" s="112">
        <f t="shared" si="5"/>
        <v>0.17410508813163936</v>
      </c>
      <c r="E94" s="112">
        <v>5.0531623469042795E-2</v>
      </c>
      <c r="G94">
        <v>86</v>
      </c>
      <c r="H94">
        <f t="shared" ca="1" si="6"/>
        <v>-1.6984212710989911E-2</v>
      </c>
    </row>
    <row r="95" spans="2:8" x14ac:dyDescent="0.35">
      <c r="B95" s="45" t="s">
        <v>1043</v>
      </c>
      <c r="C95" s="146">
        <v>90.208358764648438</v>
      </c>
      <c r="D95" s="112">
        <f t="shared" si="5"/>
        <v>-0.49023544694219917</v>
      </c>
      <c r="E95" s="112">
        <v>5.0495115919450544E-2</v>
      </c>
      <c r="G95">
        <v>87</v>
      </c>
      <c r="H95">
        <f t="shared" ca="1" si="6"/>
        <v>3.6626380221862175E-2</v>
      </c>
    </row>
    <row r="96" spans="2:8" x14ac:dyDescent="0.35">
      <c r="B96" s="45" t="s">
        <v>3089</v>
      </c>
      <c r="C96" s="146">
        <v>176.96083068847659</v>
      </c>
      <c r="D96" s="112">
        <f t="shared" si="5"/>
        <v>0.42095930302903112</v>
      </c>
      <c r="E96" s="112">
        <v>5.0459877736098835E-2</v>
      </c>
      <c r="G96">
        <v>88</v>
      </c>
      <c r="H96">
        <f t="shared" ca="1" si="6"/>
        <v>1.953095667463221E-2</v>
      </c>
    </row>
    <row r="97" spans="2:8" x14ac:dyDescent="0.35">
      <c r="B97" s="45" t="s">
        <v>1800</v>
      </c>
      <c r="C97" s="146">
        <v>124.5361709594727</v>
      </c>
      <c r="D97" s="112">
        <f t="shared" si="5"/>
        <v>0.75278559802386513</v>
      </c>
      <c r="E97" s="112">
        <v>5.0226281899507265E-2</v>
      </c>
      <c r="G97">
        <v>89</v>
      </c>
      <c r="H97">
        <f t="shared" ca="1" si="6"/>
        <v>-1.5243542074836565E-2</v>
      </c>
    </row>
    <row r="98" spans="2:8" x14ac:dyDescent="0.35">
      <c r="B98" s="45" t="s">
        <v>944</v>
      </c>
      <c r="C98" s="146">
        <v>71.050430297851563</v>
      </c>
      <c r="D98" s="112">
        <f t="shared" si="5"/>
        <v>-0.96521447201246113</v>
      </c>
      <c r="E98" s="112">
        <v>5.018341826694829E-2</v>
      </c>
      <c r="G98">
        <v>90</v>
      </c>
      <c r="H98">
        <f t="shared" ca="1" si="6"/>
        <v>-9.8696485029894278E-3</v>
      </c>
    </row>
    <row r="99" spans="2:8" x14ac:dyDescent="0.35">
      <c r="B99" s="45" t="s">
        <v>6509</v>
      </c>
      <c r="C99" s="146">
        <v>2042.528442382812</v>
      </c>
      <c r="D99" s="112">
        <f t="shared" si="5"/>
        <v>25.878185781135947</v>
      </c>
      <c r="E99" s="112">
        <v>5.0031587436389781E-2</v>
      </c>
      <c r="G99">
        <v>91</v>
      </c>
      <c r="H99">
        <f t="shared" ca="1" si="6"/>
        <v>6.2340069732751847E-3</v>
      </c>
    </row>
    <row r="100" spans="2:8" x14ac:dyDescent="0.35">
      <c r="B100" s="45" t="s">
        <v>860</v>
      </c>
      <c r="C100" s="146">
        <v>75.992050170898438</v>
      </c>
      <c r="D100" s="112">
        <f t="shared" si="5"/>
        <v>0.40785015015006526</v>
      </c>
      <c r="E100" s="112">
        <v>5.0007173685088821E-2</v>
      </c>
      <c r="G100">
        <v>92</v>
      </c>
      <c r="H100">
        <f t="shared" ca="1" si="6"/>
        <v>-1.7629524590217497E-2</v>
      </c>
    </row>
    <row r="101" spans="2:8" x14ac:dyDescent="0.35">
      <c r="B101" s="45" t="s">
        <v>760</v>
      </c>
      <c r="C101" s="146">
        <v>53.977371215820313</v>
      </c>
      <c r="D101" s="112">
        <f t="shared" si="5"/>
        <v>-0.25719601264723035</v>
      </c>
      <c r="E101" s="112">
        <v>4.9978955666802466E-2</v>
      </c>
      <c r="G101">
        <v>93</v>
      </c>
      <c r="H101">
        <f t="shared" ca="1" si="6"/>
        <v>1.3416323246288725E-3</v>
      </c>
    </row>
    <row r="102" spans="2:8" x14ac:dyDescent="0.35">
      <c r="B102" s="45" t="s">
        <v>820</v>
      </c>
      <c r="C102" s="146">
        <v>72.667045593261719</v>
      </c>
      <c r="D102" s="112">
        <f t="shared" si="5"/>
        <v>-0.24051892077403061</v>
      </c>
      <c r="E102" s="112">
        <v>4.9543658703917109E-2</v>
      </c>
      <c r="G102">
        <v>94</v>
      </c>
      <c r="H102">
        <f t="shared" ca="1" si="6"/>
        <v>4.4523717339764478E-2</v>
      </c>
    </row>
    <row r="103" spans="2:8" x14ac:dyDescent="0.35">
      <c r="B103" s="45" t="s">
        <v>2405</v>
      </c>
      <c r="C103" s="146">
        <v>95.679862976074219</v>
      </c>
      <c r="D103" s="112">
        <f t="shared" si="5"/>
        <v>-7.0329709920386785E-2</v>
      </c>
      <c r="E103" s="112">
        <v>4.9537773925115047E-2</v>
      </c>
      <c r="G103">
        <v>95</v>
      </c>
      <c r="H103">
        <f t="shared" ca="1" si="6"/>
        <v>2.9368584552791678E-3</v>
      </c>
    </row>
    <row r="104" spans="2:8" x14ac:dyDescent="0.35">
      <c r="B104" s="45" t="s">
        <v>1714</v>
      </c>
      <c r="C104" s="146">
        <v>102.9180603027344</v>
      </c>
      <c r="D104" s="112">
        <f t="shared" si="5"/>
        <v>0.36915733091744207</v>
      </c>
      <c r="E104" s="112">
        <v>4.9315758129786884E-2</v>
      </c>
      <c r="G104">
        <v>96</v>
      </c>
      <c r="H104">
        <f t="shared" ca="1" si="6"/>
        <v>2.3806685997638615E-2</v>
      </c>
    </row>
    <row r="105" spans="2:8" x14ac:dyDescent="0.35">
      <c r="B105" s="45" t="s">
        <v>947</v>
      </c>
      <c r="C105" s="146">
        <v>75.168907165527344</v>
      </c>
      <c r="D105" s="112">
        <f t="shared" si="5"/>
        <v>-0.96018800400716608</v>
      </c>
      <c r="E105" s="112">
        <v>4.9197560056938108E-2</v>
      </c>
      <c r="G105">
        <v>97</v>
      </c>
      <c r="H105">
        <f t="shared" ca="1" si="6"/>
        <v>-3.9481197037077205E-3</v>
      </c>
    </row>
    <row r="106" spans="2:8" x14ac:dyDescent="0.35">
      <c r="B106" s="45" t="s">
        <v>6564</v>
      </c>
      <c r="C106" s="146">
        <v>1888.096923828125</v>
      </c>
      <c r="D106" s="112">
        <f t="shared" si="5"/>
        <v>36.05445985032329</v>
      </c>
      <c r="E106" s="112">
        <v>4.8894436352383955E-2</v>
      </c>
      <c r="G106">
        <v>98</v>
      </c>
      <c r="H106">
        <f t="shared" ca="1" si="6"/>
        <v>1.3118599888512834E-2</v>
      </c>
    </row>
    <row r="107" spans="2:8" x14ac:dyDescent="0.35">
      <c r="B107" s="45" t="s">
        <v>737</v>
      </c>
      <c r="C107" s="146">
        <v>50.954647064208977</v>
      </c>
      <c r="D107" s="112">
        <f t="shared" si="5"/>
        <v>-0.54446475494116287</v>
      </c>
      <c r="E107" s="112">
        <v>4.8830476466269014E-2</v>
      </c>
      <c r="G107">
        <v>99</v>
      </c>
      <c r="H107">
        <f t="shared" ca="1" si="6"/>
        <v>1.3693633539531071E-2</v>
      </c>
    </row>
    <row r="108" spans="2:8" x14ac:dyDescent="0.35">
      <c r="B108" s="45" t="s">
        <v>2937</v>
      </c>
      <c r="C108" s="146">
        <v>111.8566513061523</v>
      </c>
      <c r="D108" s="112">
        <f t="shared" si="5"/>
        <v>-0.41452211108960041</v>
      </c>
      <c r="E108" s="112">
        <v>4.8810515521367677E-2</v>
      </c>
      <c r="G108">
        <v>100</v>
      </c>
      <c r="H108">
        <f t="shared" ca="1" si="6"/>
        <v>-7.8533645630825804E-3</v>
      </c>
    </row>
    <row r="109" spans="2:8" x14ac:dyDescent="0.35">
      <c r="B109" s="45" t="s">
        <v>3778</v>
      </c>
      <c r="C109" s="146">
        <v>191.0518798828125</v>
      </c>
      <c r="D109" s="112">
        <f t="shared" si="5"/>
        <v>-7.8369238637372274E-2</v>
      </c>
      <c r="E109" s="112">
        <v>4.8775684721382613E-2</v>
      </c>
      <c r="G109">
        <v>101</v>
      </c>
      <c r="H109">
        <f t="shared" ca="1" si="6"/>
        <v>-7.914961703647836E-3</v>
      </c>
    </row>
    <row r="110" spans="2:8" x14ac:dyDescent="0.35">
      <c r="B110" s="45" t="s">
        <v>3913</v>
      </c>
      <c r="C110" s="146">
        <v>207.2976379394531</v>
      </c>
      <c r="D110" s="112">
        <f t="shared" si="5"/>
        <v>1.8311495559298336</v>
      </c>
      <c r="E110" s="112">
        <v>4.863058171447536E-2</v>
      </c>
      <c r="G110">
        <v>102</v>
      </c>
      <c r="H110">
        <f t="shared" ca="1" si="6"/>
        <v>2.6668348127409473E-2</v>
      </c>
    </row>
    <row r="111" spans="2:8" x14ac:dyDescent="0.35">
      <c r="B111" s="45" t="s">
        <v>929</v>
      </c>
      <c r="C111" s="146">
        <v>73.220306396484375</v>
      </c>
      <c r="D111" s="112">
        <f t="shared" si="5"/>
        <v>-0.45133292193873192</v>
      </c>
      <c r="E111" s="112">
        <v>4.8259009584169003E-2</v>
      </c>
      <c r="G111">
        <v>103</v>
      </c>
      <c r="H111">
        <f t="shared" ca="1" si="6"/>
        <v>2.3697171267757451E-2</v>
      </c>
    </row>
    <row r="112" spans="2:8" x14ac:dyDescent="0.35">
      <c r="B112" s="45" t="s">
        <v>1505</v>
      </c>
      <c r="C112" s="146">
        <v>133.45124816894531</v>
      </c>
      <c r="D112" s="112">
        <f t="shared" si="5"/>
        <v>0.10489325406846821</v>
      </c>
      <c r="E112" s="112">
        <v>4.8180579000136566E-2</v>
      </c>
      <c r="G112">
        <v>104</v>
      </c>
      <c r="H112">
        <f t="shared" ca="1" si="6"/>
        <v>-5.8606960538029032E-4</v>
      </c>
    </row>
    <row r="113" spans="2:8" x14ac:dyDescent="0.35">
      <c r="B113" s="45" t="s">
        <v>1876</v>
      </c>
      <c r="C113" s="146">
        <v>120.7820281982422</v>
      </c>
      <c r="D113" s="112">
        <f t="shared" si="5"/>
        <v>0.3089799052591814</v>
      </c>
      <c r="E113" s="112">
        <v>4.7490924109497172E-2</v>
      </c>
      <c r="G113">
        <v>105</v>
      </c>
      <c r="H113">
        <f t="shared" ca="1" si="6"/>
        <v>3.4628341902660439E-2</v>
      </c>
    </row>
    <row r="114" spans="2:8" x14ac:dyDescent="0.35">
      <c r="B114" s="45" t="s">
        <v>1096</v>
      </c>
      <c r="C114" s="146">
        <v>92.271873474121094</v>
      </c>
      <c r="D114" s="112">
        <f t="shared" si="5"/>
        <v>-0.48997872243881951</v>
      </c>
      <c r="E114" s="112">
        <v>4.7014570366590097E-2</v>
      </c>
      <c r="G114">
        <v>106</v>
      </c>
      <c r="H114">
        <f t="shared" ca="1" si="6"/>
        <v>2.4235189620851205E-2</v>
      </c>
    </row>
    <row r="115" spans="2:8" x14ac:dyDescent="0.35">
      <c r="B115" s="45" t="s">
        <v>3594</v>
      </c>
      <c r="C115" s="146">
        <v>180.9176940917969</v>
      </c>
      <c r="D115" s="112">
        <f t="shared" si="5"/>
        <v>0.66087301361617545</v>
      </c>
      <c r="E115" s="112">
        <v>4.6930229769527779E-2</v>
      </c>
      <c r="G115">
        <v>107</v>
      </c>
      <c r="H115">
        <f t="shared" ca="1" si="6"/>
        <v>1.2932969248719412E-2</v>
      </c>
    </row>
    <row r="116" spans="2:8" x14ac:dyDescent="0.35">
      <c r="B116" s="45" t="s">
        <v>1720</v>
      </c>
      <c r="C116" s="146">
        <v>108.9292755126953</v>
      </c>
      <c r="D116" s="112">
        <f t="shared" si="5"/>
        <v>0.23544091349529339</v>
      </c>
      <c r="E116" s="112">
        <v>4.6748780492095729E-2</v>
      </c>
      <c r="G116">
        <v>108</v>
      </c>
      <c r="H116">
        <f t="shared" ca="1" si="6"/>
        <v>-3.8103372963273353E-2</v>
      </c>
    </row>
    <row r="117" spans="2:8" x14ac:dyDescent="0.35">
      <c r="B117" s="45" t="s">
        <v>2883</v>
      </c>
      <c r="C117" s="146">
        <v>88.170364379882813</v>
      </c>
      <c r="D117" s="112">
        <f t="shared" si="5"/>
        <v>-0.89796871263217926</v>
      </c>
      <c r="E117" s="112">
        <v>4.6573172992397389E-2</v>
      </c>
      <c r="G117">
        <v>109</v>
      </c>
      <c r="H117">
        <f t="shared" ca="1" si="6"/>
        <v>3.0151709075083223E-2</v>
      </c>
    </row>
    <row r="118" spans="2:8" x14ac:dyDescent="0.35">
      <c r="B118" s="45" t="s">
        <v>5828</v>
      </c>
      <c r="C118" s="146">
        <v>864.1502685546875</v>
      </c>
      <c r="D118" s="112">
        <f t="shared" si="5"/>
        <v>-0.6543327024282829</v>
      </c>
      <c r="E118" s="112">
        <v>4.6531274297829453E-2</v>
      </c>
      <c r="G118">
        <v>110</v>
      </c>
      <c r="H118">
        <f t="shared" ca="1" si="6"/>
        <v>1.1650083683390872E-2</v>
      </c>
    </row>
    <row r="119" spans="2:8" x14ac:dyDescent="0.35">
      <c r="B119" s="45" t="s">
        <v>7848</v>
      </c>
      <c r="C119" s="146">
        <v>2499.947998046875</v>
      </c>
      <c r="D119" s="112">
        <f t="shared" si="5"/>
        <v>12.770021072335801</v>
      </c>
      <c r="E119" s="112">
        <v>4.617176944836994E-2</v>
      </c>
      <c r="G119">
        <v>111</v>
      </c>
      <c r="H119">
        <f t="shared" ca="1" si="6"/>
        <v>1.442457961609616E-2</v>
      </c>
    </row>
    <row r="120" spans="2:8" x14ac:dyDescent="0.35">
      <c r="B120" s="45" t="s">
        <v>3727</v>
      </c>
      <c r="C120" s="146">
        <v>181.550048828125</v>
      </c>
      <c r="D120" s="112">
        <f t="shared" si="5"/>
        <v>0.66068754439398159</v>
      </c>
      <c r="E120" s="112">
        <v>4.5967188736106925E-2</v>
      </c>
      <c r="G120">
        <v>112</v>
      </c>
      <c r="H120">
        <f t="shared" ca="1" si="6"/>
        <v>3.6854531018133217E-3</v>
      </c>
    </row>
    <row r="121" spans="2:8" x14ac:dyDescent="0.35">
      <c r="B121" s="45" t="s">
        <v>2172</v>
      </c>
      <c r="C121" s="146">
        <v>109.3222198486328</v>
      </c>
      <c r="D121" s="112">
        <f t="shared" si="5"/>
        <v>-0.34312071299210789</v>
      </c>
      <c r="E121" s="112">
        <v>4.5951375984994429E-2</v>
      </c>
      <c r="G121">
        <v>113</v>
      </c>
      <c r="H121">
        <f t="shared" ca="1" si="6"/>
        <v>-1.0399331226532142E-2</v>
      </c>
    </row>
    <row r="122" spans="2:8" x14ac:dyDescent="0.35">
      <c r="B122" s="45" t="s">
        <v>3241</v>
      </c>
      <c r="C122" s="146">
        <v>166.42665100097659</v>
      </c>
      <c r="D122" s="112">
        <f t="shared" si="5"/>
        <v>1.2873754579574632</v>
      </c>
      <c r="E122" s="112">
        <v>4.573393793921092E-2</v>
      </c>
      <c r="G122">
        <v>114</v>
      </c>
      <c r="H122">
        <f t="shared" ca="1" si="6"/>
        <v>1.9134560542615545E-2</v>
      </c>
    </row>
    <row r="123" spans="2:8" x14ac:dyDescent="0.35">
      <c r="B123" s="45" t="s">
        <v>977</v>
      </c>
      <c r="C123" s="146">
        <v>72.758781433105469</v>
      </c>
      <c r="D123" s="112">
        <f t="shared" si="5"/>
        <v>-0.28050708478756925</v>
      </c>
      <c r="E123" s="112">
        <v>4.5651309619018525E-2</v>
      </c>
      <c r="G123">
        <v>115</v>
      </c>
      <c r="H123">
        <f t="shared" ca="1" si="6"/>
        <v>1.8606894601951252E-2</v>
      </c>
    </row>
    <row r="124" spans="2:8" x14ac:dyDescent="0.35">
      <c r="B124" s="45" t="s">
        <v>2373</v>
      </c>
      <c r="C124" s="146">
        <v>101.1250839233398</v>
      </c>
      <c r="D124" s="112">
        <f t="shared" si="5"/>
        <v>-0.19057604098627748</v>
      </c>
      <c r="E124" s="112">
        <v>4.5594508972380342E-2</v>
      </c>
      <c r="G124">
        <v>116</v>
      </c>
      <c r="H124">
        <f t="shared" ca="1" si="6"/>
        <v>-1.6598643877819487E-2</v>
      </c>
    </row>
    <row r="125" spans="2:8" x14ac:dyDescent="0.35">
      <c r="B125" s="45" t="s">
        <v>1310</v>
      </c>
      <c r="C125" s="146">
        <v>124.93463134765619</v>
      </c>
      <c r="D125" s="112">
        <f t="shared" si="5"/>
        <v>9.4451514470405548E-2</v>
      </c>
      <c r="E125" s="112">
        <v>4.5517068773095568E-2</v>
      </c>
      <c r="G125">
        <v>117</v>
      </c>
      <c r="H125">
        <f t="shared" ca="1" si="6"/>
        <v>1.384000734592453E-2</v>
      </c>
    </row>
    <row r="126" spans="2:8" x14ac:dyDescent="0.35">
      <c r="B126" s="45" t="s">
        <v>2109</v>
      </c>
      <c r="C126" s="146">
        <v>114.15273284912109</v>
      </c>
      <c r="D126" s="112">
        <f t="shared" si="5"/>
        <v>0.70406145188343083</v>
      </c>
      <c r="E126" s="112">
        <v>4.5467138612710893E-2</v>
      </c>
      <c r="G126">
        <v>118</v>
      </c>
      <c r="H126">
        <f t="shared" ca="1" si="6"/>
        <v>-1.5951013083815923E-2</v>
      </c>
    </row>
    <row r="127" spans="2:8" x14ac:dyDescent="0.35">
      <c r="B127" s="45" t="s">
        <v>805</v>
      </c>
      <c r="C127" s="146">
        <v>66.988624572753906</v>
      </c>
      <c r="D127" s="112">
        <f t="shared" si="5"/>
        <v>-0.27310954179738955</v>
      </c>
      <c r="E127" s="112">
        <v>4.5402564139503797E-2</v>
      </c>
      <c r="G127">
        <v>119</v>
      </c>
      <c r="H127">
        <f t="shared" ca="1" si="6"/>
        <v>-3.4365042927293241E-2</v>
      </c>
    </row>
    <row r="128" spans="2:8" x14ac:dyDescent="0.35">
      <c r="B128" s="45" t="s">
        <v>2884</v>
      </c>
      <c r="C128" s="146">
        <v>92.157798767089844</v>
      </c>
      <c r="D128" s="112">
        <f t="shared" si="5"/>
        <v>-0.21799660080909636</v>
      </c>
      <c r="E128" s="112">
        <v>4.5224202205030414E-2</v>
      </c>
      <c r="G128">
        <v>120</v>
      </c>
      <c r="H128">
        <f t="shared" ca="1" si="6"/>
        <v>-2.7586115163601549E-3</v>
      </c>
    </row>
    <row r="129" spans="2:8" x14ac:dyDescent="0.35">
      <c r="B129" s="45" t="s">
        <v>1741</v>
      </c>
      <c r="C129" s="146">
        <v>117.8483352661133</v>
      </c>
      <c r="D129" s="112">
        <f t="shared" si="5"/>
        <v>-6.6397823027744343E-2</v>
      </c>
      <c r="E129" s="112">
        <v>4.5128307278453184E-2</v>
      </c>
      <c r="G129">
        <v>121</v>
      </c>
      <c r="H129">
        <f t="shared" ca="1" si="6"/>
        <v>-1.8539919543772175E-2</v>
      </c>
    </row>
    <row r="130" spans="2:8" x14ac:dyDescent="0.35">
      <c r="B130" s="45" t="s">
        <v>1877</v>
      </c>
      <c r="C130" s="146">
        <v>126.22971343994141</v>
      </c>
      <c r="D130" s="112">
        <f t="shared" si="5"/>
        <v>-0.93958264682150872</v>
      </c>
      <c r="E130" s="112">
        <v>4.510344231641647E-2</v>
      </c>
      <c r="G130">
        <v>122</v>
      </c>
      <c r="H130">
        <f t="shared" ca="1" si="6"/>
        <v>-6.7485407899073432E-4</v>
      </c>
    </row>
    <row r="131" spans="2:8" x14ac:dyDescent="0.35">
      <c r="B131" s="45" t="s">
        <v>7056</v>
      </c>
      <c r="C131" s="146">
        <v>2089.295654296875</v>
      </c>
      <c r="D131" s="112">
        <f t="shared" si="5"/>
        <v>23.165231464939971</v>
      </c>
      <c r="E131" s="112">
        <v>4.5102827054771595E-2</v>
      </c>
      <c r="G131">
        <v>123</v>
      </c>
      <c r="H131">
        <f t="shared" ca="1" si="6"/>
        <v>-1.9599349823777642E-2</v>
      </c>
    </row>
    <row r="132" spans="2:8" x14ac:dyDescent="0.35">
      <c r="B132" s="45" t="s">
        <v>1069</v>
      </c>
      <c r="C132" s="146">
        <v>86.458747863769531</v>
      </c>
      <c r="D132" s="112">
        <f t="shared" si="5"/>
        <v>-0.22314494949179897</v>
      </c>
      <c r="E132" s="112">
        <v>4.5095053738054877E-2</v>
      </c>
      <c r="G132">
        <v>124</v>
      </c>
      <c r="H132">
        <f t="shared" ca="1" si="6"/>
        <v>9.3639877510327384E-3</v>
      </c>
    </row>
    <row r="133" spans="2:8" x14ac:dyDescent="0.35">
      <c r="B133" s="45" t="s">
        <v>2478</v>
      </c>
      <c r="C133" s="146">
        <v>111.2932815551758</v>
      </c>
      <c r="D133" s="112">
        <f t="shared" si="5"/>
        <v>1.3920763572318235</v>
      </c>
      <c r="E133" s="112">
        <v>4.502425756909139E-2</v>
      </c>
      <c r="G133">
        <v>125</v>
      </c>
      <c r="H133">
        <f t="shared" ca="1" si="6"/>
        <v>-1.5931842035058039E-3</v>
      </c>
    </row>
    <row r="134" spans="2:8" x14ac:dyDescent="0.35">
      <c r="B134" s="45" t="s">
        <v>566</v>
      </c>
      <c r="C134" s="146">
        <v>46.525806427001953</v>
      </c>
      <c r="D134" s="112">
        <f t="shared" si="5"/>
        <v>-0.6830996597789265</v>
      </c>
      <c r="E134" s="112">
        <v>4.497820245524594E-2</v>
      </c>
      <c r="G134">
        <v>126</v>
      </c>
      <c r="H134">
        <f t="shared" ca="1" si="6"/>
        <v>2.0524890575901252E-3</v>
      </c>
    </row>
    <row r="135" spans="2:8" x14ac:dyDescent="0.35">
      <c r="B135" s="45" t="s">
        <v>3287</v>
      </c>
      <c r="C135" s="146">
        <v>146.81526184082031</v>
      </c>
      <c r="D135" s="112">
        <f t="shared" si="5"/>
        <v>-2.9507282780803635E-3</v>
      </c>
      <c r="E135" s="112">
        <v>4.4844200506758636E-2</v>
      </c>
      <c r="G135">
        <v>127</v>
      </c>
      <c r="H135">
        <f t="shared" ca="1" si="6"/>
        <v>4.6932732294592975E-3</v>
      </c>
    </row>
    <row r="136" spans="2:8" x14ac:dyDescent="0.35">
      <c r="B136" s="45" t="s">
        <v>3548</v>
      </c>
      <c r="C136" s="146">
        <v>147.249755859375</v>
      </c>
      <c r="D136" s="112">
        <f t="shared" si="5"/>
        <v>0.30323324105289473</v>
      </c>
      <c r="E136" s="112">
        <v>4.4772128150382118E-2</v>
      </c>
      <c r="G136">
        <v>128</v>
      </c>
      <c r="H136">
        <f t="shared" ca="1" si="6"/>
        <v>-2.893319607297876E-2</v>
      </c>
    </row>
    <row r="137" spans="2:8" x14ac:dyDescent="0.35">
      <c r="B137" s="45" t="s">
        <v>2929</v>
      </c>
      <c r="C137" s="146">
        <v>112.9880294799805</v>
      </c>
      <c r="D137" s="112">
        <f t="shared" ref="D137:D200" si="7">(C137-C138)/C138</f>
        <v>-0.85353216183592839</v>
      </c>
      <c r="E137" s="112">
        <v>4.470479666141805E-2</v>
      </c>
      <c r="G137">
        <v>129</v>
      </c>
      <c r="H137">
        <f t="shared" ca="1" si="6"/>
        <v>-2.48244050113616E-2</v>
      </c>
    </row>
    <row r="138" spans="2:8" x14ac:dyDescent="0.35">
      <c r="B138" s="45" t="s">
        <v>5259</v>
      </c>
      <c r="C138" s="146">
        <v>771.418701171875</v>
      </c>
      <c r="D138" s="112">
        <f t="shared" si="7"/>
        <v>7.7646117398065222</v>
      </c>
      <c r="E138" s="112">
        <v>4.465546701769197E-2</v>
      </c>
      <c r="G138">
        <v>130</v>
      </c>
      <c r="H138">
        <f t="shared" ref="H138:H201" ca="1" si="8">_xlfn.NORM.INV(RAND(),$N$11,$N$12)</f>
        <v>-2.6012297648297593E-2</v>
      </c>
    </row>
    <row r="139" spans="2:8" x14ac:dyDescent="0.35">
      <c r="B139" s="45" t="s">
        <v>2335</v>
      </c>
      <c r="C139" s="146">
        <v>88.015159606933594</v>
      </c>
      <c r="D139" s="112">
        <f t="shared" si="7"/>
        <v>-0.26344400517924355</v>
      </c>
      <c r="E139" s="112">
        <v>4.4554677773502048E-2</v>
      </c>
      <c r="G139">
        <v>131</v>
      </c>
      <c r="H139">
        <f t="shared" ca="1" si="8"/>
        <v>-1.7295700469405805E-3</v>
      </c>
    </row>
    <row r="140" spans="2:8" x14ac:dyDescent="0.35">
      <c r="B140" s="45" t="s">
        <v>1309</v>
      </c>
      <c r="C140" s="146">
        <v>119.49554443359381</v>
      </c>
      <c r="D140" s="112">
        <f t="shared" si="7"/>
        <v>-0.4832021188075647</v>
      </c>
      <c r="E140" s="112">
        <v>4.4518052816767822E-2</v>
      </c>
      <c r="G140">
        <v>132</v>
      </c>
      <c r="H140">
        <f t="shared" ca="1" si="8"/>
        <v>4.21156208847986E-3</v>
      </c>
    </row>
    <row r="141" spans="2:8" x14ac:dyDescent="0.35">
      <c r="B141" s="45" t="s">
        <v>4218</v>
      </c>
      <c r="C141" s="146">
        <v>231.22297668457031</v>
      </c>
      <c r="D141" s="112">
        <f t="shared" si="7"/>
        <v>1.6422872740407464</v>
      </c>
      <c r="E141" s="112">
        <v>4.4478800672037223E-2</v>
      </c>
      <c r="G141">
        <v>133</v>
      </c>
      <c r="H141">
        <f t="shared" ca="1" si="8"/>
        <v>-4.8066666904439748E-3</v>
      </c>
    </row>
    <row r="142" spans="2:8" x14ac:dyDescent="0.35">
      <c r="B142" s="45" t="s">
        <v>2355</v>
      </c>
      <c r="C142" s="146">
        <v>87.508644104003906</v>
      </c>
      <c r="D142" s="112">
        <f t="shared" si="7"/>
        <v>-0.32684528513697414</v>
      </c>
      <c r="E142" s="112">
        <v>4.4452884701016104E-2</v>
      </c>
      <c r="G142">
        <v>134</v>
      </c>
      <c r="H142">
        <f t="shared" ca="1" si="8"/>
        <v>-1.5744478549459193E-2</v>
      </c>
    </row>
    <row r="143" spans="2:8" x14ac:dyDescent="0.35">
      <c r="B143" s="45" t="s">
        <v>2066</v>
      </c>
      <c r="C143" s="146">
        <v>129.99781799316409</v>
      </c>
      <c r="D143" s="112">
        <f t="shared" si="7"/>
        <v>-0.21238353829114928</v>
      </c>
      <c r="E143" s="112">
        <v>4.425632100516836E-2</v>
      </c>
      <c r="G143">
        <v>135</v>
      </c>
      <c r="H143">
        <f t="shared" ca="1" si="8"/>
        <v>9.6027290608012763E-3</v>
      </c>
    </row>
    <row r="144" spans="2:8" x14ac:dyDescent="0.35">
      <c r="B144" s="45" t="s">
        <v>1520</v>
      </c>
      <c r="C144" s="146">
        <v>165.05218505859381</v>
      </c>
      <c r="D144" s="112">
        <f t="shared" si="7"/>
        <v>-6.061104234443624E-2</v>
      </c>
      <c r="E144" s="112">
        <v>4.4165882912709682E-2</v>
      </c>
      <c r="G144">
        <v>136</v>
      </c>
      <c r="H144">
        <f t="shared" ca="1" si="8"/>
        <v>-1.797168047413286E-3</v>
      </c>
    </row>
    <row r="145" spans="2:8" x14ac:dyDescent="0.35">
      <c r="B145" s="45" t="s">
        <v>3599</v>
      </c>
      <c r="C145" s="146">
        <v>175.70164489746091</v>
      </c>
      <c r="D145" s="112">
        <f t="shared" si="7"/>
        <v>0.64644386088995842</v>
      </c>
      <c r="E145" s="112">
        <v>4.4161188155407129E-2</v>
      </c>
      <c r="G145">
        <v>137</v>
      </c>
      <c r="H145">
        <f t="shared" ca="1" si="8"/>
        <v>-2.011925896640538E-2</v>
      </c>
    </row>
    <row r="146" spans="2:8" x14ac:dyDescent="0.35">
      <c r="B146" s="45" t="s">
        <v>2162</v>
      </c>
      <c r="C146" s="146">
        <v>106.71584320068359</v>
      </c>
      <c r="D146" s="112">
        <f t="shared" si="7"/>
        <v>-0.86534448538732844</v>
      </c>
      <c r="E146" s="112">
        <v>4.4126345667261042E-2</v>
      </c>
      <c r="G146">
        <v>138</v>
      </c>
      <c r="H146">
        <f t="shared" ca="1" si="8"/>
        <v>1.8612502451726399E-2</v>
      </c>
    </row>
    <row r="147" spans="2:8" x14ac:dyDescent="0.35">
      <c r="B147" s="45" t="s">
        <v>5790</v>
      </c>
      <c r="C147" s="146">
        <v>792.510009765625</v>
      </c>
      <c r="D147" s="112">
        <f t="shared" si="7"/>
        <v>8.4764017909542009</v>
      </c>
      <c r="E147" s="112">
        <v>4.4047110950153595E-2</v>
      </c>
      <c r="G147">
        <v>139</v>
      </c>
      <c r="H147">
        <f t="shared" ca="1" si="8"/>
        <v>-2.0615696267857472E-2</v>
      </c>
    </row>
    <row r="148" spans="2:8" x14ac:dyDescent="0.35">
      <c r="B148" s="45" t="s">
        <v>989</v>
      </c>
      <c r="C148" s="146">
        <v>83.629844665527344</v>
      </c>
      <c r="D148" s="112">
        <f t="shared" si="7"/>
        <v>-0.22709806339660563</v>
      </c>
      <c r="E148" s="112">
        <v>4.4036271002342468E-2</v>
      </c>
      <c r="G148">
        <v>140</v>
      </c>
      <c r="H148">
        <f t="shared" ca="1" si="8"/>
        <v>1.0301362209600512E-2</v>
      </c>
    </row>
    <row r="149" spans="2:8" x14ac:dyDescent="0.35">
      <c r="B149" s="45" t="s">
        <v>1716</v>
      </c>
      <c r="C149" s="146">
        <v>108.2024002075195</v>
      </c>
      <c r="D149" s="112">
        <f t="shared" si="7"/>
        <v>-0.26987180662016713</v>
      </c>
      <c r="E149" s="112">
        <v>4.3970976434897398E-2</v>
      </c>
      <c r="G149">
        <v>141</v>
      </c>
      <c r="H149">
        <f t="shared" ca="1" si="8"/>
        <v>2.4336562331466229E-2</v>
      </c>
    </row>
    <row r="150" spans="2:8" x14ac:dyDescent="0.35">
      <c r="B150" s="45" t="s">
        <v>1361</v>
      </c>
      <c r="C150" s="146">
        <v>148.1964416503906</v>
      </c>
      <c r="D150" s="112">
        <f t="shared" si="7"/>
        <v>-0.34596517323515119</v>
      </c>
      <c r="E150" s="112">
        <v>4.3925879364576884E-2</v>
      </c>
      <c r="G150">
        <v>142</v>
      </c>
      <c r="H150">
        <f t="shared" ca="1" si="8"/>
        <v>-4.1970981263944451E-3</v>
      </c>
    </row>
    <row r="151" spans="2:8" x14ac:dyDescent="0.35">
      <c r="B151" s="45" t="s">
        <v>4353</v>
      </c>
      <c r="C151" s="146">
        <v>226.58799743652341</v>
      </c>
      <c r="D151" s="112">
        <f t="shared" si="7"/>
        <v>-0.89342922274782033</v>
      </c>
      <c r="E151" s="112">
        <v>4.3898045245300686E-2</v>
      </c>
      <c r="G151">
        <v>143</v>
      </c>
      <c r="H151">
        <f t="shared" ca="1" si="8"/>
        <v>3.3129848380913353E-2</v>
      </c>
    </row>
    <row r="152" spans="2:8" x14ac:dyDescent="0.35">
      <c r="B152" s="45" t="s">
        <v>6783</v>
      </c>
      <c r="C152" s="146">
        <v>2126.173828125</v>
      </c>
      <c r="D152" s="112">
        <f t="shared" si="7"/>
        <v>12.507700617681886</v>
      </c>
      <c r="E152" s="112">
        <v>4.3720746950923553E-2</v>
      </c>
      <c r="G152">
        <v>144</v>
      </c>
      <c r="H152">
        <f t="shared" ca="1" si="8"/>
        <v>1.529603285458029E-2</v>
      </c>
    </row>
    <row r="153" spans="2:8" x14ac:dyDescent="0.35">
      <c r="B153" s="45" t="s">
        <v>3128</v>
      </c>
      <c r="C153" s="146">
        <v>157.4045715332031</v>
      </c>
      <c r="D153" s="112">
        <f t="shared" si="7"/>
        <v>0.68652341434935182</v>
      </c>
      <c r="E153" s="112">
        <v>4.3631607562385724E-2</v>
      </c>
      <c r="G153">
        <v>145</v>
      </c>
      <c r="H153">
        <f t="shared" ca="1" si="8"/>
        <v>-2.0505677792273889E-2</v>
      </c>
    </row>
    <row r="154" spans="2:8" x14ac:dyDescent="0.35">
      <c r="B154" s="45" t="s">
        <v>1105</v>
      </c>
      <c r="C154" s="146">
        <v>93.330795288085938</v>
      </c>
      <c r="D154" s="112">
        <f t="shared" si="7"/>
        <v>-0.42976474135309373</v>
      </c>
      <c r="E154" s="112">
        <v>4.3470109229931331E-2</v>
      </c>
      <c r="G154">
        <v>146</v>
      </c>
      <c r="H154">
        <f t="shared" ca="1" si="8"/>
        <v>4.8720883312013965E-4</v>
      </c>
    </row>
    <row r="155" spans="2:8" x14ac:dyDescent="0.35">
      <c r="B155" s="45" t="s">
        <v>3818</v>
      </c>
      <c r="C155" s="146">
        <v>163.6706848144531</v>
      </c>
      <c r="D155" s="112">
        <f t="shared" si="7"/>
        <v>0.41149875059923691</v>
      </c>
      <c r="E155" s="112">
        <v>4.3467898322621344E-2</v>
      </c>
      <c r="G155">
        <v>147</v>
      </c>
      <c r="H155">
        <f t="shared" ca="1" si="8"/>
        <v>2.1461580132700626E-2</v>
      </c>
    </row>
    <row r="156" spans="2:8" x14ac:dyDescent="0.35">
      <c r="B156" s="45" t="s">
        <v>1867</v>
      </c>
      <c r="C156" s="146">
        <v>115.9552459716797</v>
      </c>
      <c r="D156" s="112">
        <f t="shared" si="7"/>
        <v>-0.33775544706831706</v>
      </c>
      <c r="E156" s="112">
        <v>4.343397020726749E-2</v>
      </c>
      <c r="G156">
        <v>148</v>
      </c>
      <c r="H156">
        <f t="shared" ca="1" si="8"/>
        <v>-1.2054192536834533E-2</v>
      </c>
    </row>
    <row r="157" spans="2:8" x14ac:dyDescent="0.35">
      <c r="B157" s="45" t="s">
        <v>3585</v>
      </c>
      <c r="C157" s="146">
        <v>175.09429931640619</v>
      </c>
      <c r="D157" s="112">
        <f t="shared" si="7"/>
        <v>0.71743575244995039</v>
      </c>
      <c r="E157" s="112">
        <v>4.3431751624437222E-2</v>
      </c>
      <c r="G157">
        <v>149</v>
      </c>
      <c r="H157">
        <f t="shared" ca="1" si="8"/>
        <v>-8.6277238615252352E-3</v>
      </c>
    </row>
    <row r="158" spans="2:8" x14ac:dyDescent="0.35">
      <c r="B158" s="45" t="s">
        <v>2801</v>
      </c>
      <c r="C158" s="146">
        <v>101.9510040283203</v>
      </c>
      <c r="D158" s="112">
        <f t="shared" si="7"/>
        <v>-0.95910900101485419</v>
      </c>
      <c r="E158" s="112">
        <v>4.3421843944783677E-2</v>
      </c>
      <c r="G158">
        <v>150</v>
      </c>
      <c r="H158">
        <f t="shared" ca="1" si="8"/>
        <v>1.4346949929464276E-2</v>
      </c>
    </row>
    <row r="159" spans="2:8" x14ac:dyDescent="0.35">
      <c r="B159" s="45" t="s">
        <v>7202</v>
      </c>
      <c r="C159" s="146">
        <v>2493.23828125</v>
      </c>
      <c r="D159" s="112">
        <f t="shared" si="7"/>
        <v>50.31983921254885</v>
      </c>
      <c r="E159" s="112">
        <v>4.3164817995017639E-2</v>
      </c>
      <c r="G159">
        <v>151</v>
      </c>
      <c r="H159">
        <f t="shared" ca="1" si="8"/>
        <v>-8.0835746142141132E-3</v>
      </c>
    </row>
    <row r="160" spans="2:8" x14ac:dyDescent="0.35">
      <c r="B160" s="45" t="s">
        <v>736</v>
      </c>
      <c r="C160" s="146">
        <v>48.582347869873047</v>
      </c>
      <c r="D160" s="112">
        <f t="shared" si="7"/>
        <v>-0.98058109215079847</v>
      </c>
      <c r="E160" s="112">
        <v>4.2931729400544801E-2</v>
      </c>
      <c r="G160">
        <v>152</v>
      </c>
      <c r="H160">
        <f t="shared" ca="1" si="8"/>
        <v>2.4063812813894907E-3</v>
      </c>
    </row>
    <row r="161" spans="2:8" x14ac:dyDescent="0.35">
      <c r="B161" s="45" t="s">
        <v>7574</v>
      </c>
      <c r="C161" s="146">
        <v>2501.806396484375</v>
      </c>
      <c r="D161" s="112">
        <f t="shared" si="7"/>
        <v>25.003862553735793</v>
      </c>
      <c r="E161" s="112">
        <v>4.2642912929326884E-2</v>
      </c>
      <c r="G161">
        <v>153</v>
      </c>
      <c r="H161">
        <f t="shared" ca="1" si="8"/>
        <v>-8.6936397154372992E-3</v>
      </c>
    </row>
    <row r="162" spans="2:8" x14ac:dyDescent="0.35">
      <c r="B162" s="45" t="s">
        <v>2763</v>
      </c>
      <c r="C162" s="146">
        <v>96.209030151367188</v>
      </c>
      <c r="D162" s="112">
        <f t="shared" si="7"/>
        <v>0.20168391706164343</v>
      </c>
      <c r="E162" s="112">
        <v>4.2516084197514653E-2</v>
      </c>
      <c r="G162">
        <v>154</v>
      </c>
      <c r="H162">
        <f t="shared" ca="1" si="8"/>
        <v>-1.7928721343620561E-2</v>
      </c>
    </row>
    <row r="163" spans="2:8" x14ac:dyDescent="0.35">
      <c r="B163" s="45" t="s">
        <v>1080</v>
      </c>
      <c r="C163" s="146">
        <v>80.061843872070313</v>
      </c>
      <c r="D163" s="112">
        <f t="shared" si="7"/>
        <v>-0.30466563127181356</v>
      </c>
      <c r="E163" s="112">
        <v>4.2496014095632098E-2</v>
      </c>
      <c r="G163">
        <v>155</v>
      </c>
      <c r="H163">
        <f t="shared" ca="1" si="8"/>
        <v>8.9111023395919836E-3</v>
      </c>
    </row>
    <row r="164" spans="2:8" x14ac:dyDescent="0.35">
      <c r="B164" s="45" t="s">
        <v>2429</v>
      </c>
      <c r="C164" s="146">
        <v>115.14150238037109</v>
      </c>
      <c r="D164" s="112">
        <f t="shared" si="7"/>
        <v>-0.32405958913889427</v>
      </c>
      <c r="E164" s="112">
        <v>4.2012172598190199E-2</v>
      </c>
      <c r="G164">
        <v>156</v>
      </c>
      <c r="H164">
        <f t="shared" ca="1" si="8"/>
        <v>-2.5980036471079927E-2</v>
      </c>
    </row>
    <row r="165" spans="2:8" x14ac:dyDescent="0.35">
      <c r="B165" s="45" t="s">
        <v>3590</v>
      </c>
      <c r="C165" s="146">
        <v>170.3426818847656</v>
      </c>
      <c r="D165" s="112">
        <f t="shared" si="7"/>
        <v>0.31756608350007132</v>
      </c>
      <c r="E165" s="112">
        <v>4.1958036736475662E-2</v>
      </c>
      <c r="G165">
        <v>157</v>
      </c>
      <c r="H165">
        <f t="shared" ca="1" si="8"/>
        <v>2.6529854537715593E-2</v>
      </c>
    </row>
    <row r="166" spans="2:8" x14ac:dyDescent="0.35">
      <c r="B166" s="45" t="s">
        <v>3049</v>
      </c>
      <c r="C166" s="146">
        <v>129.28587341308591</v>
      </c>
      <c r="D166" s="112">
        <f t="shared" si="7"/>
        <v>-0.24070599847242902</v>
      </c>
      <c r="E166" s="112">
        <v>4.1954613269819314E-2</v>
      </c>
      <c r="G166">
        <v>158</v>
      </c>
      <c r="H166">
        <f t="shared" ca="1" si="8"/>
        <v>1.1575479105490317E-2</v>
      </c>
    </row>
    <row r="167" spans="2:8" x14ac:dyDescent="0.35">
      <c r="B167" s="45" t="s">
        <v>3848</v>
      </c>
      <c r="C167" s="146">
        <v>170.27116394042969</v>
      </c>
      <c r="D167" s="112">
        <f t="shared" si="7"/>
        <v>1.1854587138354853</v>
      </c>
      <c r="E167" s="112">
        <v>4.1943904045730569E-2</v>
      </c>
      <c r="G167">
        <v>159</v>
      </c>
      <c r="H167">
        <f t="shared" ca="1" si="8"/>
        <v>1.8698106017466052E-2</v>
      </c>
    </row>
    <row r="168" spans="2:8" x14ac:dyDescent="0.35">
      <c r="B168" s="45" t="s">
        <v>875</v>
      </c>
      <c r="C168" s="146">
        <v>77.91094970703125</v>
      </c>
      <c r="D168" s="112">
        <f t="shared" si="7"/>
        <v>-0.56556329120709237</v>
      </c>
      <c r="E168" s="112">
        <v>4.1865320518686903E-2</v>
      </c>
      <c r="G168">
        <v>160</v>
      </c>
      <c r="H168">
        <f t="shared" ca="1" si="8"/>
        <v>9.5842789785814952E-3</v>
      </c>
    </row>
    <row r="169" spans="2:8" x14ac:dyDescent="0.35">
      <c r="B169" s="45" t="s">
        <v>3735</v>
      </c>
      <c r="C169" s="146">
        <v>179.3378601074219</v>
      </c>
      <c r="D169" s="112">
        <f t="shared" si="7"/>
        <v>-0.65217438398057093</v>
      </c>
      <c r="E169" s="112">
        <v>4.1710757869387979E-2</v>
      </c>
      <c r="G169">
        <v>161</v>
      </c>
      <c r="H169">
        <f t="shared" ca="1" si="8"/>
        <v>-7.1866136308745008E-3</v>
      </c>
    </row>
    <row r="170" spans="2:8" x14ac:dyDescent="0.35">
      <c r="B170" s="45" t="s">
        <v>5111</v>
      </c>
      <c r="C170" s="146">
        <v>515.5970458984375</v>
      </c>
      <c r="D170" s="112">
        <f t="shared" si="7"/>
        <v>2.1514376229231766</v>
      </c>
      <c r="E170" s="112">
        <v>4.157384817424313E-2</v>
      </c>
      <c r="G170">
        <v>162</v>
      </c>
      <c r="H170">
        <f t="shared" ca="1" si="8"/>
        <v>2.4522293910765561E-2</v>
      </c>
    </row>
    <row r="171" spans="2:8" x14ac:dyDescent="0.35">
      <c r="B171" s="45" t="s">
        <v>3531</v>
      </c>
      <c r="C171" s="146">
        <v>163.60693359375</v>
      </c>
      <c r="D171" s="112">
        <f t="shared" si="7"/>
        <v>-2.3540535091143025E-2</v>
      </c>
      <c r="E171" s="112">
        <v>4.1283187056796372E-2</v>
      </c>
      <c r="G171">
        <v>163</v>
      </c>
      <c r="H171">
        <f t="shared" ca="1" si="8"/>
        <v>-1.7191178418728904E-2</v>
      </c>
    </row>
    <row r="172" spans="2:8" x14ac:dyDescent="0.35">
      <c r="B172" s="45" t="s">
        <v>3721</v>
      </c>
      <c r="C172" s="146">
        <v>167.5511779785156</v>
      </c>
      <c r="D172" s="112">
        <f t="shared" si="7"/>
        <v>-0.77141076712198953</v>
      </c>
      <c r="E172" s="112">
        <v>4.124406499073982E-2</v>
      </c>
      <c r="G172">
        <v>164</v>
      </c>
      <c r="H172">
        <f t="shared" ca="1" si="8"/>
        <v>-4.4317819320931068E-2</v>
      </c>
    </row>
    <row r="173" spans="2:8" x14ac:dyDescent="0.35">
      <c r="B173" s="45" t="s">
        <v>5531</v>
      </c>
      <c r="C173" s="146">
        <v>732.97930908203125</v>
      </c>
      <c r="D173" s="112">
        <f t="shared" si="7"/>
        <v>-0.52909656162343799</v>
      </c>
      <c r="E173" s="112">
        <v>4.1143301224329E-2</v>
      </c>
      <c r="G173">
        <v>165</v>
      </c>
      <c r="H173">
        <f t="shared" ca="1" si="8"/>
        <v>-1.6556575631330398E-2</v>
      </c>
    </row>
    <row r="174" spans="2:8" x14ac:dyDescent="0.35">
      <c r="B174" s="45" t="s">
        <v>6211</v>
      </c>
      <c r="C174" s="146">
        <v>1556.538452148438</v>
      </c>
      <c r="D174" s="112">
        <f t="shared" si="7"/>
        <v>7.1707348409046716</v>
      </c>
      <c r="E174" s="112">
        <v>4.1131985287003278E-2</v>
      </c>
      <c r="G174">
        <v>166</v>
      </c>
      <c r="H174">
        <f t="shared" ca="1" si="8"/>
        <v>-2.1517600304880535E-2</v>
      </c>
    </row>
    <row r="175" spans="2:8" x14ac:dyDescent="0.35">
      <c r="B175" s="45" t="s">
        <v>3926</v>
      </c>
      <c r="C175" s="146">
        <v>190.50164794921881</v>
      </c>
      <c r="D175" s="112">
        <f t="shared" si="7"/>
        <v>0.13524808622007581</v>
      </c>
      <c r="E175" s="112">
        <v>4.106257674727843E-2</v>
      </c>
      <c r="G175">
        <v>167</v>
      </c>
      <c r="H175">
        <f t="shared" ca="1" si="8"/>
        <v>2.6437061552556717E-2</v>
      </c>
    </row>
    <row r="176" spans="2:8" x14ac:dyDescent="0.35">
      <c r="B176" s="45" t="s">
        <v>3584</v>
      </c>
      <c r="C176" s="146">
        <v>167.8061828613281</v>
      </c>
      <c r="D176" s="112">
        <f t="shared" si="7"/>
        <v>-0.12081052052183722</v>
      </c>
      <c r="E176" s="112">
        <v>4.1002291704332866E-2</v>
      </c>
      <c r="G176">
        <v>168</v>
      </c>
      <c r="H176">
        <f t="shared" ca="1" si="8"/>
        <v>1.9829974098985594E-2</v>
      </c>
    </row>
    <row r="177" spans="2:8" x14ac:dyDescent="0.35">
      <c r="B177" s="45" t="s">
        <v>3108</v>
      </c>
      <c r="C177" s="146">
        <v>190.86463928222659</v>
      </c>
      <c r="D177" s="112">
        <f t="shared" si="7"/>
        <v>0.27352160424663841</v>
      </c>
      <c r="E177" s="112">
        <v>4.0970366913924749E-2</v>
      </c>
      <c r="G177">
        <v>169</v>
      </c>
      <c r="H177">
        <f t="shared" ca="1" si="8"/>
        <v>2.6029450370039383E-3</v>
      </c>
    </row>
    <row r="178" spans="2:8" x14ac:dyDescent="0.35">
      <c r="B178" s="45" t="s">
        <v>3655</v>
      </c>
      <c r="C178" s="146">
        <v>149.87153625488281</v>
      </c>
      <c r="D178" s="112">
        <f t="shared" si="7"/>
        <v>-0.17184229695067563</v>
      </c>
      <c r="E178" s="112">
        <v>4.0942657959273238E-2</v>
      </c>
      <c r="G178">
        <v>170</v>
      </c>
      <c r="H178">
        <f t="shared" ca="1" si="8"/>
        <v>1.5848102973263969E-2</v>
      </c>
    </row>
    <row r="179" spans="2:8" x14ac:dyDescent="0.35">
      <c r="B179" s="45" t="s">
        <v>3873</v>
      </c>
      <c r="C179" s="146">
        <v>180.96980285644531</v>
      </c>
      <c r="D179" s="112">
        <f t="shared" si="7"/>
        <v>3.5034228457697505E-2</v>
      </c>
      <c r="E179" s="112">
        <v>4.0884517382585736E-2</v>
      </c>
      <c r="G179">
        <v>171</v>
      </c>
      <c r="H179">
        <f t="shared" ca="1" si="8"/>
        <v>-9.9461170469672781E-3</v>
      </c>
    </row>
    <row r="180" spans="2:8" x14ac:dyDescent="0.35">
      <c r="B180" s="45" t="s">
        <v>3587</v>
      </c>
      <c r="C180" s="146">
        <v>174.8442687988281</v>
      </c>
      <c r="D180" s="112">
        <f t="shared" si="7"/>
        <v>-0.89269192540450737</v>
      </c>
      <c r="E180" s="112">
        <v>4.0834041084380587E-2</v>
      </c>
      <c r="G180">
        <v>172</v>
      </c>
      <c r="H180">
        <f t="shared" ca="1" si="8"/>
        <v>-1.7914882408796027E-3</v>
      </c>
    </row>
    <row r="181" spans="2:8" x14ac:dyDescent="0.35">
      <c r="B181" s="45" t="s">
        <v>6216</v>
      </c>
      <c r="C181" s="146">
        <v>1629.367309570312</v>
      </c>
      <c r="D181" s="112">
        <f t="shared" si="7"/>
        <v>12.034327492461287</v>
      </c>
      <c r="E181" s="112">
        <v>4.0821095865372539E-2</v>
      </c>
      <c r="G181">
        <v>173</v>
      </c>
      <c r="H181">
        <f t="shared" ca="1" si="8"/>
        <v>-2.8000476081508539E-2</v>
      </c>
    </row>
    <row r="182" spans="2:8" x14ac:dyDescent="0.35">
      <c r="B182" s="45" t="s">
        <v>1795</v>
      </c>
      <c r="C182" s="146">
        <v>125.005859375</v>
      </c>
      <c r="D182" s="112">
        <f t="shared" si="7"/>
        <v>-0.94402174828066265</v>
      </c>
      <c r="E182" s="112">
        <v>4.0735345670355798E-2</v>
      </c>
      <c r="G182">
        <v>174</v>
      </c>
      <c r="H182">
        <f t="shared" ca="1" si="8"/>
        <v>-1.5871067527291866E-2</v>
      </c>
    </row>
    <row r="183" spans="2:8" x14ac:dyDescent="0.35">
      <c r="B183" s="45" t="s">
        <v>7102</v>
      </c>
      <c r="C183" s="146">
        <v>2233.11474609375</v>
      </c>
      <c r="D183" s="112">
        <f t="shared" si="7"/>
        <v>18.148958235540984</v>
      </c>
      <c r="E183" s="112">
        <v>4.0681621557907617E-2</v>
      </c>
      <c r="G183">
        <v>175</v>
      </c>
      <c r="H183">
        <f t="shared" ca="1" si="8"/>
        <v>2.4425439343215671E-2</v>
      </c>
    </row>
    <row r="184" spans="2:8" x14ac:dyDescent="0.35">
      <c r="B184" s="45" t="s">
        <v>1672</v>
      </c>
      <c r="C184" s="146">
        <v>116.6180801391602</v>
      </c>
      <c r="D184" s="112">
        <f t="shared" si="7"/>
        <v>0.27512737621841249</v>
      </c>
      <c r="E184" s="112">
        <v>4.0668362061154394E-2</v>
      </c>
      <c r="G184">
        <v>176</v>
      </c>
      <c r="H184">
        <f t="shared" ca="1" si="8"/>
        <v>-1.3982250803603451E-2</v>
      </c>
    </row>
    <row r="185" spans="2:8" x14ac:dyDescent="0.35">
      <c r="B185" s="45" t="s">
        <v>2861</v>
      </c>
      <c r="C185" s="146">
        <v>91.456024169921875</v>
      </c>
      <c r="D185" s="112">
        <f t="shared" si="7"/>
        <v>-0.29624398063281937</v>
      </c>
      <c r="E185" s="112">
        <v>4.0653401899256154E-2</v>
      </c>
      <c r="G185">
        <v>177</v>
      </c>
      <c r="H185">
        <f t="shared" ca="1" si="8"/>
        <v>-1.6794475118321376E-3</v>
      </c>
    </row>
    <row r="186" spans="2:8" x14ac:dyDescent="0.35">
      <c r="B186" s="45" t="s">
        <v>2521</v>
      </c>
      <c r="C186" s="146">
        <v>129.95416259765619</v>
      </c>
      <c r="D186" s="112">
        <f t="shared" si="7"/>
        <v>-8.2637799410268206E-2</v>
      </c>
      <c r="E186" s="112">
        <v>4.0596538519480786E-2</v>
      </c>
      <c r="G186">
        <v>178</v>
      </c>
      <c r="H186">
        <f t="shared" ca="1" si="8"/>
        <v>1.3886109672948847E-2</v>
      </c>
    </row>
    <row r="187" spans="2:8" x14ac:dyDescent="0.35">
      <c r="B187" s="45" t="s">
        <v>3432</v>
      </c>
      <c r="C187" s="146">
        <v>141.66069030761719</v>
      </c>
      <c r="D187" s="112">
        <f t="shared" si="7"/>
        <v>-0.93138391403249488</v>
      </c>
      <c r="E187" s="112">
        <v>4.0540142200848027E-2</v>
      </c>
      <c r="G187">
        <v>179</v>
      </c>
      <c r="H187">
        <f t="shared" ca="1" si="8"/>
        <v>2.0147433769245746E-2</v>
      </c>
    </row>
    <row r="188" spans="2:8" x14ac:dyDescent="0.35">
      <c r="B188" s="45" t="s">
        <v>7092</v>
      </c>
      <c r="C188" s="146">
        <v>2064.54052734375</v>
      </c>
      <c r="D188" s="112">
        <f t="shared" si="7"/>
        <v>8.3322876890281421</v>
      </c>
      <c r="E188" s="112">
        <v>4.0488881107153388E-2</v>
      </c>
      <c r="G188">
        <v>180</v>
      </c>
      <c r="H188">
        <f t="shared" ca="1" si="8"/>
        <v>2.6969099541857992E-2</v>
      </c>
    </row>
    <row r="189" spans="2:8" x14ac:dyDescent="0.35">
      <c r="B189" s="45" t="s">
        <v>4195</v>
      </c>
      <c r="C189" s="146">
        <v>221.2255554199219</v>
      </c>
      <c r="D189" s="112">
        <f t="shared" si="7"/>
        <v>0.90018105683745631</v>
      </c>
      <c r="E189" s="112">
        <v>4.0454112227259344E-2</v>
      </c>
      <c r="G189">
        <v>181</v>
      </c>
      <c r="H189">
        <f t="shared" ca="1" si="8"/>
        <v>-1.5855311257752618E-2</v>
      </c>
    </row>
    <row r="190" spans="2:8" x14ac:dyDescent="0.35">
      <c r="B190" s="45" t="s">
        <v>1260</v>
      </c>
      <c r="C190" s="146">
        <v>116.4234085083008</v>
      </c>
      <c r="D190" s="112">
        <f t="shared" si="7"/>
        <v>-0.11653386754036879</v>
      </c>
      <c r="E190" s="112">
        <v>4.0449263073722472E-2</v>
      </c>
      <c r="G190">
        <v>182</v>
      </c>
      <c r="H190">
        <f t="shared" ca="1" si="8"/>
        <v>-4.7505500764427914E-3</v>
      </c>
    </row>
    <row r="191" spans="2:8" x14ac:dyDescent="0.35">
      <c r="B191" s="45" t="s">
        <v>1336</v>
      </c>
      <c r="C191" s="146">
        <v>131.7802734375</v>
      </c>
      <c r="D191" s="112">
        <f t="shared" si="7"/>
        <v>-0.94389810336027047</v>
      </c>
      <c r="E191" s="112">
        <v>4.0427126357049176E-2</v>
      </c>
      <c r="G191">
        <v>183</v>
      </c>
      <c r="H191">
        <f t="shared" ca="1" si="8"/>
        <v>-1.3790803363325868E-2</v>
      </c>
    </row>
    <row r="192" spans="2:8" x14ac:dyDescent="0.35">
      <c r="B192" s="45" t="s">
        <v>7104</v>
      </c>
      <c r="C192" s="146">
        <v>2348.945068359375</v>
      </c>
      <c r="D192" s="112">
        <f t="shared" si="7"/>
        <v>3.5871506532066153</v>
      </c>
      <c r="E192" s="112">
        <v>4.0349714320315914E-2</v>
      </c>
      <c r="G192">
        <v>184</v>
      </c>
      <c r="H192">
        <f t="shared" ca="1" si="8"/>
        <v>1.1914580267155195E-2</v>
      </c>
    </row>
    <row r="193" spans="2:8" x14ac:dyDescent="0.35">
      <c r="B193" s="45" t="s">
        <v>4924</v>
      </c>
      <c r="C193" s="146">
        <v>512.07061767578125</v>
      </c>
      <c r="D193" s="112">
        <f t="shared" si="7"/>
        <v>1.1058343158952901</v>
      </c>
      <c r="E193" s="112">
        <v>4.0280246204901143E-2</v>
      </c>
      <c r="G193">
        <v>185</v>
      </c>
      <c r="H193">
        <f t="shared" ca="1" si="8"/>
        <v>3.1485188704585082E-2</v>
      </c>
    </row>
    <row r="194" spans="2:8" x14ac:dyDescent="0.35">
      <c r="B194" s="45" t="s">
        <v>4230</v>
      </c>
      <c r="C194" s="146">
        <v>243.1675720214844</v>
      </c>
      <c r="D194" s="112">
        <f t="shared" si="7"/>
        <v>1.0571099223205664</v>
      </c>
      <c r="E194" s="112">
        <v>4.0273799036703126E-2</v>
      </c>
      <c r="G194">
        <v>186</v>
      </c>
      <c r="H194">
        <f t="shared" ca="1" si="8"/>
        <v>1.8624732652960108E-3</v>
      </c>
    </row>
    <row r="195" spans="2:8" x14ac:dyDescent="0.35">
      <c r="B195" s="45" t="s">
        <v>1932</v>
      </c>
      <c r="C195" s="146">
        <v>118.20835113525391</v>
      </c>
      <c r="D195" s="112">
        <f t="shared" si="7"/>
        <v>-0.1790486487884167</v>
      </c>
      <c r="E195" s="112">
        <v>4.0190571971028995E-2</v>
      </c>
      <c r="G195">
        <v>187</v>
      </c>
      <c r="H195">
        <f t="shared" ca="1" si="8"/>
        <v>-1.3110869303653905E-2</v>
      </c>
    </row>
    <row r="196" spans="2:8" x14ac:dyDescent="0.35">
      <c r="B196" s="45" t="s">
        <v>1416</v>
      </c>
      <c r="C196" s="146">
        <v>143.9894714355469</v>
      </c>
      <c r="D196" s="112">
        <f t="shared" si="7"/>
        <v>0.51471156415958885</v>
      </c>
      <c r="E196" s="112">
        <v>4.0145921438263066E-2</v>
      </c>
      <c r="G196">
        <v>188</v>
      </c>
      <c r="H196">
        <f t="shared" ca="1" si="8"/>
        <v>-2.7743354919472833E-2</v>
      </c>
    </row>
    <row r="197" spans="2:8" x14ac:dyDescent="0.35">
      <c r="B197" s="45" t="s">
        <v>2886</v>
      </c>
      <c r="C197" s="146">
        <v>95.060653686523438</v>
      </c>
      <c r="D197" s="112">
        <f t="shared" si="7"/>
        <v>-0.24723684140571611</v>
      </c>
      <c r="E197" s="112">
        <v>4.0139631498863966E-2</v>
      </c>
      <c r="G197">
        <v>189</v>
      </c>
      <c r="H197">
        <f t="shared" ca="1" si="8"/>
        <v>-3.1218112812540281E-2</v>
      </c>
    </row>
    <row r="198" spans="2:8" x14ac:dyDescent="0.35">
      <c r="B198" s="45" t="s">
        <v>1481</v>
      </c>
      <c r="C198" s="146">
        <v>126.28228759765619</v>
      </c>
      <c r="D198" s="112">
        <f t="shared" si="7"/>
        <v>-0.15690074148810704</v>
      </c>
      <c r="E198" s="112">
        <v>4.0138278970759902E-2</v>
      </c>
      <c r="G198">
        <v>190</v>
      </c>
      <c r="H198">
        <f t="shared" ca="1" si="8"/>
        <v>-3.7038497827344146E-3</v>
      </c>
    </row>
    <row r="199" spans="2:8" x14ac:dyDescent="0.35">
      <c r="B199" s="45" t="s">
        <v>3481</v>
      </c>
      <c r="C199" s="146">
        <v>149.7834167480469</v>
      </c>
      <c r="D199" s="112">
        <f t="shared" si="7"/>
        <v>-0.22264682567650693</v>
      </c>
      <c r="E199" s="112">
        <v>3.97592588375301E-2</v>
      </c>
      <c r="G199">
        <v>191</v>
      </c>
      <c r="H199">
        <f t="shared" ca="1" si="8"/>
        <v>-1.051262388741352E-2</v>
      </c>
    </row>
    <row r="200" spans="2:8" x14ac:dyDescent="0.35">
      <c r="B200" s="45" t="s">
        <v>3766</v>
      </c>
      <c r="C200" s="146">
        <v>192.6838684082031</v>
      </c>
      <c r="D200" s="112">
        <f t="shared" si="7"/>
        <v>0.1965912151194443</v>
      </c>
      <c r="E200" s="112">
        <v>3.9725733128117169E-2</v>
      </c>
      <c r="G200">
        <v>192</v>
      </c>
      <c r="H200">
        <f t="shared" ca="1" si="8"/>
        <v>1.6586329490080418E-2</v>
      </c>
    </row>
    <row r="201" spans="2:8" x14ac:dyDescent="0.35">
      <c r="B201" s="45" t="s">
        <v>3157</v>
      </c>
      <c r="C201" s="146">
        <v>161.0273132324219</v>
      </c>
      <c r="D201" s="112">
        <f t="shared" ref="D201:D264" si="9">(C201-C202)/C202</f>
        <v>8.1653681564284361E-2</v>
      </c>
      <c r="E201" s="112">
        <v>3.969969248666691E-2</v>
      </c>
      <c r="G201">
        <v>193</v>
      </c>
      <c r="H201">
        <f t="shared" ca="1" si="8"/>
        <v>-1.646757880676197E-2</v>
      </c>
    </row>
    <row r="202" spans="2:8" x14ac:dyDescent="0.35">
      <c r="B202" s="45" t="s">
        <v>3561</v>
      </c>
      <c r="C202" s="146">
        <v>148.87141418457031</v>
      </c>
      <c r="D202" s="112">
        <f t="shared" si="9"/>
        <v>-0.34957680719849432</v>
      </c>
      <c r="E202" s="112">
        <v>3.9635777213346393E-2</v>
      </c>
      <c r="G202">
        <v>194</v>
      </c>
      <c r="H202">
        <f t="shared" ref="H202:H265" ca="1" si="10">_xlfn.NORM.INV(RAND(),$N$11,$N$12)</f>
        <v>-2.0855704870088435E-2</v>
      </c>
    </row>
    <row r="203" spans="2:8" x14ac:dyDescent="0.35">
      <c r="B203" s="45" t="s">
        <v>4212</v>
      </c>
      <c r="C203" s="146">
        <v>228.88392639160159</v>
      </c>
      <c r="D203" s="112">
        <f t="shared" si="9"/>
        <v>1.8677641117320405</v>
      </c>
      <c r="E203" s="112">
        <v>3.9581568082198822E-2</v>
      </c>
      <c r="G203">
        <v>195</v>
      </c>
      <c r="H203">
        <f t="shared" ca="1" si="10"/>
        <v>-1.0168724072132884E-2</v>
      </c>
    </row>
    <row r="204" spans="2:8" x14ac:dyDescent="0.35">
      <c r="B204" s="45" t="s">
        <v>2736</v>
      </c>
      <c r="C204" s="146">
        <v>79.812675476074219</v>
      </c>
      <c r="D204" s="112">
        <f t="shared" si="9"/>
        <v>-0.23469015550530833</v>
      </c>
      <c r="E204" s="112">
        <v>3.9468207419336987E-2</v>
      </c>
      <c r="G204">
        <v>196</v>
      </c>
      <c r="H204">
        <f t="shared" ca="1" si="10"/>
        <v>-2.0891506755606973E-2</v>
      </c>
    </row>
    <row r="205" spans="2:8" x14ac:dyDescent="0.35">
      <c r="B205" s="45" t="s">
        <v>1700</v>
      </c>
      <c r="C205" s="146">
        <v>104.2880554199219</v>
      </c>
      <c r="D205" s="112">
        <f t="shared" si="9"/>
        <v>-0.36966344714573168</v>
      </c>
      <c r="E205" s="112">
        <v>3.9287071983164557E-2</v>
      </c>
      <c r="G205">
        <v>197</v>
      </c>
      <c r="H205">
        <f t="shared" ca="1" si="10"/>
        <v>3.4209625817207913E-2</v>
      </c>
    </row>
    <row r="206" spans="2:8" x14ac:dyDescent="0.35">
      <c r="B206" s="45" t="s">
        <v>3582</v>
      </c>
      <c r="C206" s="146">
        <v>165.4482116699219</v>
      </c>
      <c r="D206" s="112">
        <f t="shared" si="9"/>
        <v>-0.10066056092936335</v>
      </c>
      <c r="E206" s="112">
        <v>3.9272782202912693E-2</v>
      </c>
      <c r="G206">
        <v>198</v>
      </c>
      <c r="H206">
        <f t="shared" ca="1" si="10"/>
        <v>2.3125886235788339E-2</v>
      </c>
    </row>
    <row r="207" spans="2:8" x14ac:dyDescent="0.35">
      <c r="B207" s="45" t="s">
        <v>4119</v>
      </c>
      <c r="C207" s="146">
        <v>183.96636962890619</v>
      </c>
      <c r="D207" s="112">
        <f t="shared" si="9"/>
        <v>-0.75707925299395029</v>
      </c>
      <c r="E207" s="112">
        <v>3.9116602386351076E-2</v>
      </c>
      <c r="G207">
        <v>199</v>
      </c>
      <c r="H207">
        <f t="shared" ca="1" si="10"/>
        <v>1.0279159516877601E-2</v>
      </c>
    </row>
    <row r="208" spans="2:8" x14ac:dyDescent="0.35">
      <c r="B208" s="45" t="s">
        <v>5323</v>
      </c>
      <c r="C208" s="146">
        <v>757.31024169921875</v>
      </c>
      <c r="D208" s="112">
        <f t="shared" si="9"/>
        <v>5.2021229341886404</v>
      </c>
      <c r="E208" s="112">
        <v>3.8999022194108661E-2</v>
      </c>
      <c r="G208">
        <v>200</v>
      </c>
      <c r="H208">
        <f t="shared" ca="1" si="10"/>
        <v>2.8514447442764521E-2</v>
      </c>
    </row>
    <row r="209" spans="2:8" x14ac:dyDescent="0.35">
      <c r="B209" s="45" t="s">
        <v>2509</v>
      </c>
      <c r="C209" s="146">
        <v>122.10500335693359</v>
      </c>
      <c r="D209" s="112">
        <f t="shared" si="9"/>
        <v>1.027485872006112E-2</v>
      </c>
      <c r="E209" s="112">
        <v>3.8981508332244209E-2</v>
      </c>
      <c r="G209">
        <v>201</v>
      </c>
      <c r="H209">
        <f t="shared" ca="1" si="10"/>
        <v>-4.272269287604661E-2</v>
      </c>
    </row>
    <row r="210" spans="2:8" x14ac:dyDescent="0.35">
      <c r="B210" s="45" t="s">
        <v>1925</v>
      </c>
      <c r="C210" s="146">
        <v>120.863151550293</v>
      </c>
      <c r="D210" s="112">
        <f t="shared" si="9"/>
        <v>-0.82415915090462644</v>
      </c>
      <c r="E210" s="112">
        <v>3.8763571836845569E-2</v>
      </c>
      <c r="G210">
        <v>202</v>
      </c>
      <c r="H210">
        <f t="shared" ca="1" si="10"/>
        <v>7.0921150724739303E-4</v>
      </c>
    </row>
    <row r="211" spans="2:8" x14ac:dyDescent="0.35">
      <c r="B211" s="45" t="s">
        <v>5435</v>
      </c>
      <c r="C211" s="146">
        <v>687.343994140625</v>
      </c>
      <c r="D211" s="112">
        <f t="shared" si="9"/>
        <v>-0.50424786611795203</v>
      </c>
      <c r="E211" s="112">
        <v>3.8758239820183199E-2</v>
      </c>
      <c r="G211">
        <v>203</v>
      </c>
      <c r="H211">
        <f t="shared" ca="1" si="10"/>
        <v>1.1063559196800894E-2</v>
      </c>
    </row>
    <row r="212" spans="2:8" x14ac:dyDescent="0.35">
      <c r="B212" s="45" t="s">
        <v>6081</v>
      </c>
      <c r="C212" s="146">
        <v>1386.467041015625</v>
      </c>
      <c r="D212" s="112">
        <f t="shared" si="9"/>
        <v>0.70162964363488833</v>
      </c>
      <c r="E212" s="112">
        <v>3.8667199263143992E-2</v>
      </c>
      <c r="G212">
        <v>204</v>
      </c>
      <c r="H212">
        <f t="shared" ca="1" si="10"/>
        <v>-1.8251289464463191E-2</v>
      </c>
    </row>
    <row r="213" spans="2:8" x14ac:dyDescent="0.35">
      <c r="B213" s="45" t="s">
        <v>5294</v>
      </c>
      <c r="C213" s="146">
        <v>814.78778076171875</v>
      </c>
      <c r="D213" s="112">
        <f t="shared" si="9"/>
        <v>9.4757153606517477</v>
      </c>
      <c r="E213" s="112">
        <v>3.8629326535221671E-2</v>
      </c>
      <c r="G213">
        <v>205</v>
      </c>
      <c r="H213">
        <f t="shared" ca="1" si="10"/>
        <v>-3.3918914552261421E-3</v>
      </c>
    </row>
    <row r="214" spans="2:8" x14ac:dyDescent="0.35">
      <c r="B214" s="45" t="s">
        <v>823</v>
      </c>
      <c r="C214" s="146">
        <v>77.778724670410156</v>
      </c>
      <c r="D214" s="112">
        <f t="shared" si="9"/>
        <v>-0.56213871851713715</v>
      </c>
      <c r="E214" s="112">
        <v>3.8597881404021664E-2</v>
      </c>
      <c r="G214">
        <v>206</v>
      </c>
      <c r="H214">
        <f t="shared" ca="1" si="10"/>
        <v>-8.136971060529765E-3</v>
      </c>
    </row>
    <row r="215" spans="2:8" x14ac:dyDescent="0.35">
      <c r="B215" s="45" t="s">
        <v>3688</v>
      </c>
      <c r="C215" s="146">
        <v>177.63325500488281</v>
      </c>
      <c r="D215" s="112">
        <f t="shared" si="9"/>
        <v>0.15858812631022454</v>
      </c>
      <c r="E215" s="112">
        <v>3.8591710838781407E-2</v>
      </c>
      <c r="G215">
        <v>207</v>
      </c>
      <c r="H215">
        <f t="shared" ca="1" si="10"/>
        <v>-8.6744695404837729E-3</v>
      </c>
    </row>
    <row r="216" spans="2:8" x14ac:dyDescent="0.35">
      <c r="B216" s="45" t="s">
        <v>3269</v>
      </c>
      <c r="C216" s="146">
        <v>153.3187255859375</v>
      </c>
      <c r="D216" s="112">
        <f t="shared" si="9"/>
        <v>-0.42475456494151936</v>
      </c>
      <c r="E216" s="112">
        <v>3.8576036325730499E-2</v>
      </c>
      <c r="G216">
        <v>208</v>
      </c>
      <c r="H216">
        <f t="shared" ca="1" si="10"/>
        <v>3.1378140022509768E-3</v>
      </c>
    </row>
    <row r="217" spans="2:8" x14ac:dyDescent="0.35">
      <c r="B217" s="45" t="s">
        <v>4439</v>
      </c>
      <c r="C217" s="146">
        <v>266.52749633789063</v>
      </c>
      <c r="D217" s="112">
        <f t="shared" si="9"/>
        <v>0.12157712189290996</v>
      </c>
      <c r="E217" s="112">
        <v>3.8571115989354539E-2</v>
      </c>
      <c r="G217">
        <v>209</v>
      </c>
      <c r="H217">
        <f t="shared" ca="1" si="10"/>
        <v>3.299134746093265E-2</v>
      </c>
    </row>
    <row r="218" spans="2:8" x14ac:dyDescent="0.35">
      <c r="B218" s="45" t="s">
        <v>4199</v>
      </c>
      <c r="C218" s="146">
        <v>237.6363525390625</v>
      </c>
      <c r="D218" s="112">
        <f t="shared" si="9"/>
        <v>1.524405403622374</v>
      </c>
      <c r="E218" s="112">
        <v>3.8410989553637732E-2</v>
      </c>
      <c r="G218">
        <v>210</v>
      </c>
      <c r="H218">
        <f t="shared" ca="1" si="10"/>
        <v>8.7873220811913247E-3</v>
      </c>
    </row>
    <row r="219" spans="2:8" x14ac:dyDescent="0.35">
      <c r="B219" s="45" t="s">
        <v>2797</v>
      </c>
      <c r="C219" s="146">
        <v>94.135574340820313</v>
      </c>
      <c r="D219" s="112">
        <f t="shared" si="9"/>
        <v>-0.31039346770219001</v>
      </c>
      <c r="E219" s="112">
        <v>3.7988137266893998E-2</v>
      </c>
      <c r="G219">
        <v>211</v>
      </c>
      <c r="H219">
        <f t="shared" ca="1" si="10"/>
        <v>1.3575056216590864E-2</v>
      </c>
    </row>
    <row r="220" spans="2:8" x14ac:dyDescent="0.35">
      <c r="B220" s="45" t="s">
        <v>2028</v>
      </c>
      <c r="C220" s="146">
        <v>136.50621032714841</v>
      </c>
      <c r="D220" s="112">
        <f t="shared" si="9"/>
        <v>0.42312927832201219</v>
      </c>
      <c r="E220" s="112">
        <v>3.798536830494019E-2</v>
      </c>
      <c r="G220">
        <v>212</v>
      </c>
      <c r="H220">
        <f t="shared" ca="1" si="10"/>
        <v>-2.0065452911004492E-2</v>
      </c>
    </row>
    <row r="221" spans="2:8" x14ac:dyDescent="0.35">
      <c r="B221" s="45" t="s">
        <v>2892</v>
      </c>
      <c r="C221" s="146">
        <v>95.919754028320313</v>
      </c>
      <c r="D221" s="112">
        <f t="shared" si="9"/>
        <v>5.8270920986709905E-2</v>
      </c>
      <c r="E221" s="112">
        <v>3.755737664331163E-2</v>
      </c>
      <c r="G221">
        <v>213</v>
      </c>
      <c r="H221">
        <f t="shared" ca="1" si="10"/>
        <v>2.8658302988103087E-3</v>
      </c>
    </row>
    <row r="222" spans="2:8" x14ac:dyDescent="0.35">
      <c r="B222" s="45" t="s">
        <v>2325</v>
      </c>
      <c r="C222" s="146">
        <v>90.63818359375</v>
      </c>
      <c r="D222" s="112">
        <f t="shared" si="9"/>
        <v>-0.29585154339617781</v>
      </c>
      <c r="E222" s="112">
        <v>3.7546100654686283E-2</v>
      </c>
      <c r="G222">
        <v>214</v>
      </c>
      <c r="H222">
        <f t="shared" ca="1" si="10"/>
        <v>1.5779535281849142E-2</v>
      </c>
    </row>
    <row r="223" spans="2:8" x14ac:dyDescent="0.35">
      <c r="B223" s="45" t="s">
        <v>3333</v>
      </c>
      <c r="C223" s="146">
        <v>128.72027587890619</v>
      </c>
      <c r="D223" s="112">
        <f t="shared" si="9"/>
        <v>-2.9851874736884878E-4</v>
      </c>
      <c r="E223" s="112">
        <v>3.7479346186507348E-2</v>
      </c>
      <c r="G223">
        <v>215</v>
      </c>
      <c r="H223">
        <f t="shared" ca="1" si="10"/>
        <v>2.712766497344939E-2</v>
      </c>
    </row>
    <row r="224" spans="2:8" x14ac:dyDescent="0.35">
      <c r="B224" s="45" t="s">
        <v>3023</v>
      </c>
      <c r="C224" s="146">
        <v>128.75871276855469</v>
      </c>
      <c r="D224" s="112">
        <f t="shared" si="9"/>
        <v>9.0252519608077342E-2</v>
      </c>
      <c r="E224" s="112">
        <v>3.7430303075009781E-2</v>
      </c>
      <c r="G224">
        <v>216</v>
      </c>
      <c r="H224">
        <f t="shared" ca="1" si="10"/>
        <v>1.3920269590428231E-2</v>
      </c>
    </row>
    <row r="225" spans="2:8" x14ac:dyDescent="0.35">
      <c r="B225" s="45" t="s">
        <v>1759</v>
      </c>
      <c r="C225" s="146">
        <v>118.0998992919922</v>
      </c>
      <c r="D225" s="112">
        <f t="shared" si="9"/>
        <v>-0.27506788457238962</v>
      </c>
      <c r="E225" s="112">
        <v>3.7328045590032936E-2</v>
      </c>
      <c r="G225">
        <v>217</v>
      </c>
      <c r="H225">
        <f t="shared" ca="1" si="10"/>
        <v>1.9397109359288602E-2</v>
      </c>
    </row>
    <row r="226" spans="2:8" x14ac:dyDescent="0.35">
      <c r="B226" s="45" t="s">
        <v>3665</v>
      </c>
      <c r="C226" s="146">
        <v>162.91166687011719</v>
      </c>
      <c r="D226" s="112">
        <f t="shared" si="9"/>
        <v>0.17919201232407558</v>
      </c>
      <c r="E226" s="112">
        <v>3.7306518723455251E-2</v>
      </c>
      <c r="G226">
        <v>218</v>
      </c>
      <c r="H226">
        <f t="shared" ca="1" si="10"/>
        <v>-2.5733855667078667E-2</v>
      </c>
    </row>
    <row r="227" spans="2:8" x14ac:dyDescent="0.35">
      <c r="B227" s="45" t="s">
        <v>3338</v>
      </c>
      <c r="C227" s="146">
        <v>138.15533447265619</v>
      </c>
      <c r="D227" s="112">
        <f t="shared" si="9"/>
        <v>0.19023586108620613</v>
      </c>
      <c r="E227" s="112">
        <v>3.7187501396124825E-2</v>
      </c>
      <c r="G227">
        <v>219</v>
      </c>
      <c r="H227">
        <f t="shared" ca="1" si="10"/>
        <v>-1.1047692624982987E-2</v>
      </c>
    </row>
    <row r="228" spans="2:8" x14ac:dyDescent="0.35">
      <c r="B228" s="45" t="s">
        <v>2967</v>
      </c>
      <c r="C228" s="146">
        <v>116.07391357421881</v>
      </c>
      <c r="D228" s="112">
        <f t="shared" si="9"/>
        <v>-0.92144177945478367</v>
      </c>
      <c r="E228" s="112">
        <v>3.7091641127426328E-2</v>
      </c>
      <c r="G228">
        <v>220</v>
      </c>
      <c r="H228">
        <f t="shared" ca="1" si="10"/>
        <v>-5.4580384467050758E-3</v>
      </c>
    </row>
    <row r="229" spans="2:8" x14ac:dyDescent="0.35">
      <c r="B229" s="45" t="s">
        <v>6167</v>
      </c>
      <c r="C229" s="146">
        <v>1477.552734375</v>
      </c>
      <c r="D229" s="112">
        <f t="shared" si="9"/>
        <v>0.97401126663354931</v>
      </c>
      <c r="E229" s="112">
        <v>3.7061407792693825E-2</v>
      </c>
      <c r="G229">
        <v>221</v>
      </c>
      <c r="H229">
        <f t="shared" ca="1" si="10"/>
        <v>1.5977017872732278E-2</v>
      </c>
    </row>
    <row r="230" spans="2:8" x14ac:dyDescent="0.35">
      <c r="B230" s="45" t="s">
        <v>5257</v>
      </c>
      <c r="C230" s="146">
        <v>748.502685546875</v>
      </c>
      <c r="D230" s="112">
        <f t="shared" si="9"/>
        <v>0.45308812394914921</v>
      </c>
      <c r="E230" s="112">
        <v>3.701107994286721E-2</v>
      </c>
      <c r="G230">
        <v>222</v>
      </c>
      <c r="H230">
        <f t="shared" ca="1" si="10"/>
        <v>-4.6146793063933291E-3</v>
      </c>
    </row>
    <row r="231" spans="2:8" x14ac:dyDescent="0.35">
      <c r="B231" s="45" t="s">
        <v>4905</v>
      </c>
      <c r="C231" s="146">
        <v>515.1116943359375</v>
      </c>
      <c r="D231" s="112">
        <f t="shared" si="9"/>
        <v>-0.31161610456113192</v>
      </c>
      <c r="E231" s="112">
        <v>3.6976712168278039E-2</v>
      </c>
      <c r="G231">
        <v>223</v>
      </c>
      <c r="H231">
        <f t="shared" ca="1" si="10"/>
        <v>-3.1321442068298976E-2</v>
      </c>
    </row>
    <row r="232" spans="2:8" x14ac:dyDescent="0.35">
      <c r="B232" s="45" t="s">
        <v>5550</v>
      </c>
      <c r="C232" s="146">
        <v>748.29132080078125</v>
      </c>
      <c r="D232" s="112">
        <f t="shared" si="9"/>
        <v>4.4353420113306443</v>
      </c>
      <c r="E232" s="112">
        <v>3.6895185247677029E-2</v>
      </c>
      <c r="G232">
        <v>224</v>
      </c>
      <c r="H232">
        <f t="shared" ca="1" si="10"/>
        <v>7.0390319389134932E-3</v>
      </c>
    </row>
    <row r="233" spans="2:8" x14ac:dyDescent="0.35">
      <c r="B233" s="45" t="s">
        <v>1653</v>
      </c>
      <c r="C233" s="146">
        <v>137.67143249511719</v>
      </c>
      <c r="D233" s="112">
        <f t="shared" si="9"/>
        <v>0.43982635465336956</v>
      </c>
      <c r="E233" s="112">
        <v>3.6850072180683854E-2</v>
      </c>
      <c r="G233">
        <v>225</v>
      </c>
      <c r="H233">
        <f t="shared" ca="1" si="10"/>
        <v>1.4508139601353885E-2</v>
      </c>
    </row>
    <row r="234" spans="2:8" x14ac:dyDescent="0.35">
      <c r="B234" s="45" t="s">
        <v>2215</v>
      </c>
      <c r="C234" s="146">
        <v>95.616691589355469</v>
      </c>
      <c r="D234" s="112">
        <f t="shared" si="9"/>
        <v>1.0408077824672699</v>
      </c>
      <c r="E234" s="112">
        <v>3.6837187138182265E-2</v>
      </c>
      <c r="G234">
        <v>226</v>
      </c>
      <c r="H234">
        <f t="shared" ca="1" si="10"/>
        <v>-5.2766309732179672E-3</v>
      </c>
    </row>
    <row r="235" spans="2:8" x14ac:dyDescent="0.35">
      <c r="B235" s="45" t="s">
        <v>701</v>
      </c>
      <c r="C235" s="146">
        <v>46.852375030517578</v>
      </c>
      <c r="D235" s="112">
        <f t="shared" si="9"/>
        <v>-0.74678723418993886</v>
      </c>
      <c r="E235" s="112">
        <v>3.6789441926442221E-2</v>
      </c>
      <c r="G235">
        <v>227</v>
      </c>
      <c r="H235">
        <f t="shared" ca="1" si="10"/>
        <v>-2.5617966719301596E-2</v>
      </c>
    </row>
    <row r="236" spans="2:8" x14ac:dyDescent="0.35">
      <c r="B236" s="45" t="s">
        <v>3786</v>
      </c>
      <c r="C236" s="146">
        <v>185.0316467285156</v>
      </c>
      <c r="D236" s="112">
        <f t="shared" si="9"/>
        <v>0.13685699700603438</v>
      </c>
      <c r="E236" s="112">
        <v>3.6781166959073165E-2</v>
      </c>
      <c r="G236">
        <v>228</v>
      </c>
      <c r="H236">
        <f t="shared" ca="1" si="10"/>
        <v>-1.603172841453877E-2</v>
      </c>
    </row>
    <row r="237" spans="2:8" x14ac:dyDescent="0.35">
      <c r="B237" s="45" t="s">
        <v>1616</v>
      </c>
      <c r="C237" s="146">
        <v>162.75718688964841</v>
      </c>
      <c r="D237" s="112">
        <f t="shared" si="9"/>
        <v>0.76588648529493664</v>
      </c>
      <c r="E237" s="112">
        <v>3.6630687741008902E-2</v>
      </c>
      <c r="G237">
        <v>229</v>
      </c>
      <c r="H237">
        <f t="shared" ca="1" si="10"/>
        <v>2.4474128390728912E-2</v>
      </c>
    </row>
    <row r="238" spans="2:8" x14ac:dyDescent="0.35">
      <c r="B238" s="45" t="s">
        <v>1200</v>
      </c>
      <c r="C238" s="146">
        <v>92.167411804199219</v>
      </c>
      <c r="D238" s="112">
        <f t="shared" si="9"/>
        <v>-0.18896023943348081</v>
      </c>
      <c r="E238" s="112">
        <v>3.6588483132931345E-2</v>
      </c>
      <c r="G238">
        <v>230</v>
      </c>
      <c r="H238">
        <f t="shared" ca="1" si="10"/>
        <v>1.3974461557697319E-2</v>
      </c>
    </row>
    <row r="239" spans="2:8" x14ac:dyDescent="0.35">
      <c r="B239" s="45" t="s">
        <v>1931</v>
      </c>
      <c r="C239" s="146">
        <v>113.64105224609381</v>
      </c>
      <c r="D239" s="112">
        <f t="shared" si="9"/>
        <v>-0.31645665583257865</v>
      </c>
      <c r="E239" s="112">
        <v>3.6448788150752608E-2</v>
      </c>
      <c r="G239">
        <v>231</v>
      </c>
      <c r="H239">
        <f t="shared" ca="1" si="10"/>
        <v>2.1226310637708766E-2</v>
      </c>
    </row>
    <row r="240" spans="2:8" x14ac:dyDescent="0.35">
      <c r="B240" s="45" t="s">
        <v>3076</v>
      </c>
      <c r="C240" s="146">
        <v>166.25288391113281</v>
      </c>
      <c r="D240" s="112">
        <f t="shared" si="9"/>
        <v>0.81143729933045872</v>
      </c>
      <c r="E240" s="112">
        <v>3.6352500750949313E-2</v>
      </c>
      <c r="G240">
        <v>232</v>
      </c>
      <c r="H240">
        <f t="shared" ca="1" si="10"/>
        <v>1.2157095154652159E-2</v>
      </c>
    </row>
    <row r="241" spans="2:8" x14ac:dyDescent="0.35">
      <c r="B241" s="45" t="s">
        <v>1215</v>
      </c>
      <c r="C241" s="146">
        <v>91.779541015625</v>
      </c>
      <c r="D241" s="112">
        <f t="shared" si="9"/>
        <v>-0.22549638563245955</v>
      </c>
      <c r="E241" s="112">
        <v>3.6333306110662572E-2</v>
      </c>
      <c r="G241">
        <v>233</v>
      </c>
      <c r="H241">
        <f t="shared" ca="1" si="10"/>
        <v>2.539865281466188E-2</v>
      </c>
    </row>
    <row r="242" spans="2:8" x14ac:dyDescent="0.35">
      <c r="B242" s="45" t="s">
        <v>2437</v>
      </c>
      <c r="C242" s="146">
        <v>118.50111389160161</v>
      </c>
      <c r="D242" s="112">
        <f t="shared" si="9"/>
        <v>-0.94440621391384705</v>
      </c>
      <c r="E242" s="112">
        <v>3.6325280175589177E-2</v>
      </c>
      <c r="G242">
        <v>234</v>
      </c>
      <c r="H242">
        <f t="shared" ca="1" si="10"/>
        <v>-2.7021531044437602E-3</v>
      </c>
    </row>
    <row r="243" spans="2:8" x14ac:dyDescent="0.35">
      <c r="B243" s="45" t="s">
        <v>6788</v>
      </c>
      <c r="C243" s="146">
        <v>2131.55322265625</v>
      </c>
      <c r="D243" s="112">
        <f t="shared" si="9"/>
        <v>29.573115564664448</v>
      </c>
      <c r="E243" s="112">
        <v>3.6141103824143109E-2</v>
      </c>
      <c r="G243">
        <v>235</v>
      </c>
      <c r="H243">
        <f t="shared" ca="1" si="10"/>
        <v>3.376665978145986E-2</v>
      </c>
    </row>
    <row r="244" spans="2:8" x14ac:dyDescent="0.35">
      <c r="B244" s="45" t="s">
        <v>811</v>
      </c>
      <c r="C244" s="146">
        <v>69.719856262207031</v>
      </c>
      <c r="D244" s="112">
        <f t="shared" si="9"/>
        <v>-0.67532586715645326</v>
      </c>
      <c r="E244" s="112">
        <v>3.5971714816459874E-2</v>
      </c>
      <c r="G244">
        <v>236</v>
      </c>
      <c r="H244">
        <f t="shared" ca="1" si="10"/>
        <v>2.6148691298510916E-2</v>
      </c>
    </row>
    <row r="245" spans="2:8" x14ac:dyDescent="0.35">
      <c r="B245" s="45" t="s">
        <v>3914</v>
      </c>
      <c r="C245" s="146">
        <v>214.7379455566406</v>
      </c>
      <c r="D245" s="112">
        <f t="shared" si="9"/>
        <v>1.5632858427343259</v>
      </c>
      <c r="E245" s="112">
        <v>3.58919073615332E-2</v>
      </c>
      <c r="G245">
        <v>237</v>
      </c>
      <c r="H245">
        <f t="shared" ca="1" si="10"/>
        <v>1.9882636610895933E-2</v>
      </c>
    </row>
    <row r="246" spans="2:8" x14ac:dyDescent="0.35">
      <c r="B246" s="45" t="s">
        <v>2620</v>
      </c>
      <c r="C246" s="146">
        <v>83.774482727050781</v>
      </c>
      <c r="D246" s="112">
        <f t="shared" si="9"/>
        <v>-0.24038460008549117</v>
      </c>
      <c r="E246" s="112">
        <v>3.587984593058386E-2</v>
      </c>
      <c r="G246">
        <v>238</v>
      </c>
      <c r="H246">
        <f t="shared" ca="1" si="10"/>
        <v>1.7650773068970577E-2</v>
      </c>
    </row>
    <row r="247" spans="2:8" x14ac:dyDescent="0.35">
      <c r="B247" s="45" t="s">
        <v>2449</v>
      </c>
      <c r="C247" s="146">
        <v>110.2853927612305</v>
      </c>
      <c r="D247" s="112">
        <f t="shared" si="9"/>
        <v>-0.36840772175858899</v>
      </c>
      <c r="E247" s="112">
        <v>3.5857486432401608E-2</v>
      </c>
      <c r="G247">
        <v>239</v>
      </c>
      <c r="H247">
        <f t="shared" ca="1" si="10"/>
        <v>1.2294483290821815E-2</v>
      </c>
    </row>
    <row r="248" spans="2:8" x14ac:dyDescent="0.35">
      <c r="B248" s="45" t="s">
        <v>3212</v>
      </c>
      <c r="C248" s="146">
        <v>174.61485290527341</v>
      </c>
      <c r="D248" s="112">
        <f t="shared" si="9"/>
        <v>0.81092267090687431</v>
      </c>
      <c r="E248" s="112">
        <v>3.5778549180739846E-2</v>
      </c>
      <c r="G248">
        <v>240</v>
      </c>
      <c r="H248">
        <f t="shared" ca="1" si="10"/>
        <v>-1.2482315959808216E-2</v>
      </c>
    </row>
    <row r="249" spans="2:8" x14ac:dyDescent="0.35">
      <c r="B249" s="45" t="s">
        <v>1231</v>
      </c>
      <c r="C249" s="146">
        <v>96.423141479492188</v>
      </c>
      <c r="D249" s="112">
        <f t="shared" si="9"/>
        <v>0.1235333625216968</v>
      </c>
      <c r="E249" s="112">
        <v>3.5676771550625624E-2</v>
      </c>
      <c r="G249">
        <v>241</v>
      </c>
      <c r="H249">
        <f t="shared" ca="1" si="10"/>
        <v>-2.1421448350662332E-2</v>
      </c>
    </row>
    <row r="250" spans="2:8" x14ac:dyDescent="0.35">
      <c r="B250" s="45" t="s">
        <v>998</v>
      </c>
      <c r="C250" s="146">
        <v>85.821342468261719</v>
      </c>
      <c r="D250" s="112">
        <f t="shared" si="9"/>
        <v>-0.36136580408543273</v>
      </c>
      <c r="E250" s="112">
        <v>3.5595879555092705E-2</v>
      </c>
      <c r="G250">
        <v>242</v>
      </c>
      <c r="H250">
        <f t="shared" ca="1" si="10"/>
        <v>-2.2117661617394998E-3</v>
      </c>
    </row>
    <row r="251" spans="2:8" x14ac:dyDescent="0.35">
      <c r="B251" s="45" t="s">
        <v>3544</v>
      </c>
      <c r="C251" s="146">
        <v>134.38262939453119</v>
      </c>
      <c r="D251" s="112">
        <f t="shared" si="9"/>
        <v>-0.92671327778424639</v>
      </c>
      <c r="E251" s="112">
        <v>3.5588331854856096E-2</v>
      </c>
      <c r="G251">
        <v>243</v>
      </c>
      <c r="H251">
        <f t="shared" ca="1" si="10"/>
        <v>-4.0816742049359827E-3</v>
      </c>
    </row>
    <row r="252" spans="2:8" x14ac:dyDescent="0.35">
      <c r="B252" s="45" t="s">
        <v>6412</v>
      </c>
      <c r="C252" s="146">
        <v>1833.655883789062</v>
      </c>
      <c r="D252" s="112">
        <f t="shared" si="9"/>
        <v>14.725024484788943</v>
      </c>
      <c r="E252" s="112">
        <v>3.5537558473129956E-2</v>
      </c>
      <c r="G252">
        <v>244</v>
      </c>
      <c r="H252">
        <f t="shared" ca="1" si="10"/>
        <v>1.4646911325217768E-2</v>
      </c>
    </row>
    <row r="253" spans="2:8" x14ac:dyDescent="0.35">
      <c r="B253" s="45" t="s">
        <v>2457</v>
      </c>
      <c r="C253" s="146">
        <v>116.6075057983398</v>
      </c>
      <c r="D253" s="112">
        <f t="shared" si="9"/>
        <v>-0.15913529456877928</v>
      </c>
      <c r="E253" s="112">
        <v>3.552981949207968E-2</v>
      </c>
      <c r="G253">
        <v>245</v>
      </c>
      <c r="H253">
        <f t="shared" ca="1" si="10"/>
        <v>5.2662328666377382E-3</v>
      </c>
    </row>
    <row r="254" spans="2:8" x14ac:dyDescent="0.35">
      <c r="B254" s="45" t="s">
        <v>2033</v>
      </c>
      <c r="C254" s="146">
        <v>138.67570495605469</v>
      </c>
      <c r="D254" s="112">
        <f t="shared" si="9"/>
        <v>1.3564735470915774</v>
      </c>
      <c r="E254" s="112">
        <v>3.5379187470799815E-2</v>
      </c>
      <c r="G254">
        <v>246</v>
      </c>
      <c r="H254">
        <f t="shared" ca="1" si="10"/>
        <v>3.8416749229465481E-2</v>
      </c>
    </row>
    <row r="255" spans="2:8" x14ac:dyDescent="0.35">
      <c r="B255" s="45" t="s">
        <v>801</v>
      </c>
      <c r="C255" s="146">
        <v>58.848827362060547</v>
      </c>
      <c r="D255" s="112">
        <f t="shared" si="9"/>
        <v>-0.97690454680530436</v>
      </c>
      <c r="E255" s="112">
        <v>3.5326014738305288E-2</v>
      </c>
      <c r="G255">
        <v>247</v>
      </c>
      <c r="H255">
        <f t="shared" ca="1" si="10"/>
        <v>1.9422099683763877E-2</v>
      </c>
    </row>
    <row r="256" spans="2:8" x14ac:dyDescent="0.35">
      <c r="B256" s="45" t="s">
        <v>7873</v>
      </c>
      <c r="C256" s="146">
        <v>2548.06982421875</v>
      </c>
      <c r="D256" s="112">
        <f t="shared" si="9"/>
        <v>40.075695710796538</v>
      </c>
      <c r="E256" s="112">
        <v>3.5273763107078866E-2</v>
      </c>
      <c r="G256">
        <v>248</v>
      </c>
      <c r="H256">
        <f t="shared" ca="1" si="10"/>
        <v>-1.3201124853253969E-2</v>
      </c>
    </row>
    <row r="257" spans="2:8" x14ac:dyDescent="0.35">
      <c r="B257" s="45" t="s">
        <v>803</v>
      </c>
      <c r="C257" s="146">
        <v>62.033515930175781</v>
      </c>
      <c r="D257" s="112">
        <f t="shared" si="9"/>
        <v>-0.90733591318821305</v>
      </c>
      <c r="E257" s="112">
        <v>3.5127479763353682E-2</v>
      </c>
      <c r="G257">
        <v>249</v>
      </c>
      <c r="H257">
        <f t="shared" ca="1" si="10"/>
        <v>6.5494324245835662E-3</v>
      </c>
    </row>
    <row r="258" spans="2:8" x14ac:dyDescent="0.35">
      <c r="B258" s="45" t="s">
        <v>5254</v>
      </c>
      <c r="C258" s="146">
        <v>669.445068359375</v>
      </c>
      <c r="D258" s="112">
        <f t="shared" si="9"/>
        <v>1.8822220689338027</v>
      </c>
      <c r="E258" s="112">
        <v>3.5110383928959876E-2</v>
      </c>
      <c r="G258">
        <v>250</v>
      </c>
      <c r="H258">
        <f t="shared" ca="1" si="10"/>
        <v>1.8206200853342305E-2</v>
      </c>
    </row>
    <row r="259" spans="2:8" x14ac:dyDescent="0.35">
      <c r="B259" s="45" t="s">
        <v>4264</v>
      </c>
      <c r="C259" s="146">
        <v>232.2669982910156</v>
      </c>
      <c r="D259" s="112">
        <f t="shared" si="9"/>
        <v>-0.89470663993029187</v>
      </c>
      <c r="E259" s="112">
        <v>3.4986590325397381E-2</v>
      </c>
      <c r="G259">
        <v>251</v>
      </c>
      <c r="H259">
        <f t="shared" ca="1" si="10"/>
        <v>-3.7644176385890446E-2</v>
      </c>
    </row>
    <row r="260" spans="2:8" x14ac:dyDescent="0.35">
      <c r="B260" s="45" t="s">
        <v>6789</v>
      </c>
      <c r="C260" s="146">
        <v>2205.903564453125</v>
      </c>
      <c r="D260" s="112">
        <f t="shared" si="9"/>
        <v>15.787798562808582</v>
      </c>
      <c r="E260" s="112">
        <v>3.4880828217942784E-2</v>
      </c>
      <c r="G260">
        <v>252</v>
      </c>
      <c r="H260">
        <f t="shared" ca="1" si="10"/>
        <v>-1.1209515174793265E-2</v>
      </c>
    </row>
    <row r="261" spans="2:8" x14ac:dyDescent="0.35">
      <c r="B261" s="45" t="s">
        <v>3367</v>
      </c>
      <c r="C261" s="146">
        <v>131.39921569824219</v>
      </c>
      <c r="D261" s="112">
        <f t="shared" si="9"/>
        <v>0.11870182257489287</v>
      </c>
      <c r="E261" s="112">
        <v>3.4733666938445686E-2</v>
      </c>
      <c r="G261">
        <v>253</v>
      </c>
      <c r="H261">
        <f t="shared" ca="1" si="10"/>
        <v>1.4322586787892089E-3</v>
      </c>
    </row>
    <row r="262" spans="2:8" x14ac:dyDescent="0.35">
      <c r="B262" s="45" t="s">
        <v>1735</v>
      </c>
      <c r="C262" s="146">
        <v>117.4568710327148</v>
      </c>
      <c r="D262" s="112">
        <f t="shared" si="9"/>
        <v>-0.79344782334437691</v>
      </c>
      <c r="E262" s="112">
        <v>3.4729173861010473E-2</v>
      </c>
      <c r="G262">
        <v>254</v>
      </c>
      <c r="H262">
        <f t="shared" ca="1" si="10"/>
        <v>-1.3488357996205727E-2</v>
      </c>
    </row>
    <row r="263" spans="2:8" x14ac:dyDescent="0.35">
      <c r="B263" s="45" t="s">
        <v>5148</v>
      </c>
      <c r="C263" s="146">
        <v>568.65472412109375</v>
      </c>
      <c r="D263" s="112">
        <f t="shared" si="9"/>
        <v>0.63435466916113104</v>
      </c>
      <c r="E263" s="112">
        <v>3.4727094203551231E-2</v>
      </c>
      <c r="G263">
        <v>255</v>
      </c>
      <c r="H263">
        <f t="shared" ca="1" si="10"/>
        <v>-1.5648502312695441E-2</v>
      </c>
    </row>
    <row r="264" spans="2:8" x14ac:dyDescent="0.35">
      <c r="B264" s="45" t="s">
        <v>4624</v>
      </c>
      <c r="C264" s="146">
        <v>347.93838500976563</v>
      </c>
      <c r="D264" s="112">
        <f t="shared" si="9"/>
        <v>1.6193091384608598</v>
      </c>
      <c r="E264" s="112">
        <v>3.4677701781638419E-2</v>
      </c>
      <c r="G264">
        <v>256</v>
      </c>
      <c r="H264">
        <f t="shared" ca="1" si="10"/>
        <v>3.6659178181415171E-3</v>
      </c>
    </row>
    <row r="265" spans="2:8" x14ac:dyDescent="0.35">
      <c r="B265" s="45" t="s">
        <v>1500</v>
      </c>
      <c r="C265" s="146">
        <v>132.8359375</v>
      </c>
      <c r="D265" s="112">
        <f t="shared" ref="D265:D328" si="11">(C265-C266)/C266</f>
        <v>-0.16618998913000882</v>
      </c>
      <c r="E265" s="112">
        <v>3.4491298093159796E-2</v>
      </c>
      <c r="G265">
        <v>257</v>
      </c>
      <c r="H265">
        <f t="shared" ca="1" si="10"/>
        <v>1.9683479463465083E-2</v>
      </c>
    </row>
    <row r="266" spans="2:8" x14ac:dyDescent="0.35">
      <c r="B266" s="45" t="s">
        <v>1610</v>
      </c>
      <c r="C266" s="146">
        <v>159.31199645996091</v>
      </c>
      <c r="D266" s="112">
        <f t="shared" si="11"/>
        <v>-0.9363143146264955</v>
      </c>
      <c r="E266" s="112">
        <v>3.4382589566920752E-2</v>
      </c>
      <c r="G266">
        <v>258</v>
      </c>
      <c r="H266">
        <f t="shared" ref="H266:H329" ca="1" si="12">_xlfn.NORM.INV(RAND(),$N$11,$N$12)</f>
        <v>8.8064285731995484E-3</v>
      </c>
    </row>
    <row r="267" spans="2:8" x14ac:dyDescent="0.35">
      <c r="B267" s="45" t="s">
        <v>7862</v>
      </c>
      <c r="C267" s="146">
        <v>2501.535400390625</v>
      </c>
      <c r="D267" s="112">
        <f t="shared" si="11"/>
        <v>15.270291041985409</v>
      </c>
      <c r="E267" s="112">
        <v>3.438094006483728E-2</v>
      </c>
      <c r="G267">
        <v>259</v>
      </c>
      <c r="H267">
        <f t="shared" ca="1" si="12"/>
        <v>4.895909226918415E-3</v>
      </c>
    </row>
    <row r="268" spans="2:8" x14ac:dyDescent="0.35">
      <c r="B268" s="45" t="s">
        <v>3168</v>
      </c>
      <c r="C268" s="146">
        <v>153.7486572265625</v>
      </c>
      <c r="D268" s="112">
        <f t="shared" si="11"/>
        <v>1.0851289833237434</v>
      </c>
      <c r="E268" s="112">
        <v>3.3973843193589488E-2</v>
      </c>
      <c r="G268">
        <v>260</v>
      </c>
      <c r="H268">
        <f t="shared" ca="1" si="12"/>
        <v>-1.3487196685172557E-2</v>
      </c>
    </row>
    <row r="269" spans="2:8" x14ac:dyDescent="0.35">
      <c r="B269" s="45" t="s">
        <v>840</v>
      </c>
      <c r="C269" s="146">
        <v>73.735801696777344</v>
      </c>
      <c r="D269" s="112">
        <f t="shared" si="11"/>
        <v>-0.11909327493130263</v>
      </c>
      <c r="E269" s="112">
        <v>3.3946046127090852E-2</v>
      </c>
      <c r="G269">
        <v>261</v>
      </c>
      <c r="H269">
        <f t="shared" ca="1" si="12"/>
        <v>-4.8175566370737861E-4</v>
      </c>
    </row>
    <row r="270" spans="2:8" x14ac:dyDescent="0.35">
      <c r="B270" s="45" t="s">
        <v>2856</v>
      </c>
      <c r="C270" s="146">
        <v>83.704437255859375</v>
      </c>
      <c r="D270" s="112">
        <f t="shared" si="11"/>
        <v>-0.46739149747480452</v>
      </c>
      <c r="E270" s="112">
        <v>3.3885247896030493E-2</v>
      </c>
      <c r="G270">
        <v>262</v>
      </c>
      <c r="H270">
        <f t="shared" ca="1" si="12"/>
        <v>1.369050059166459E-2</v>
      </c>
    </row>
    <row r="271" spans="2:8" x14ac:dyDescent="0.35">
      <c r="B271" s="45" t="s">
        <v>3065</v>
      </c>
      <c r="C271" s="146">
        <v>157.15940856933591</v>
      </c>
      <c r="D271" s="112">
        <f t="shared" si="11"/>
        <v>0.36819056262452027</v>
      </c>
      <c r="E271" s="112">
        <v>3.3810119026289422E-2</v>
      </c>
      <c r="G271">
        <v>263</v>
      </c>
      <c r="H271">
        <f t="shared" ca="1" si="12"/>
        <v>-1.4031940555906627E-3</v>
      </c>
    </row>
    <row r="272" spans="2:8" x14ac:dyDescent="0.35">
      <c r="B272" s="45" t="s">
        <v>2424</v>
      </c>
      <c r="C272" s="146">
        <v>114.8666076660156</v>
      </c>
      <c r="D272" s="112">
        <f t="shared" si="11"/>
        <v>-0.33683157654748141</v>
      </c>
      <c r="E272" s="112">
        <v>3.380973042647744E-2</v>
      </c>
      <c r="G272">
        <v>264</v>
      </c>
      <c r="H272">
        <f t="shared" ca="1" si="12"/>
        <v>-7.6564034860829465E-3</v>
      </c>
    </row>
    <row r="273" spans="2:8" x14ac:dyDescent="0.35">
      <c r="B273" s="45" t="s">
        <v>3722</v>
      </c>
      <c r="C273" s="146">
        <v>173.20880126953119</v>
      </c>
      <c r="D273" s="112">
        <f t="shared" si="11"/>
        <v>1.1859173567978574</v>
      </c>
      <c r="E273" s="112">
        <v>3.3766538434847948E-2</v>
      </c>
      <c r="G273">
        <v>265</v>
      </c>
      <c r="H273">
        <f t="shared" ca="1" si="12"/>
        <v>-2.2714001618540262E-2</v>
      </c>
    </row>
    <row r="274" spans="2:8" x14ac:dyDescent="0.35">
      <c r="B274" s="45" t="s">
        <v>2715</v>
      </c>
      <c r="C274" s="146">
        <v>79.238494873046875</v>
      </c>
      <c r="D274" s="112">
        <f t="shared" si="11"/>
        <v>-0.89621902822952493</v>
      </c>
      <c r="E274" s="112">
        <v>3.3708357224563765E-2</v>
      </c>
      <c r="G274">
        <v>266</v>
      </c>
      <c r="H274">
        <f t="shared" ca="1" si="12"/>
        <v>2.8914699040952355E-2</v>
      </c>
    </row>
    <row r="275" spans="2:8" x14ac:dyDescent="0.35">
      <c r="B275" s="45" t="s">
        <v>5616</v>
      </c>
      <c r="C275" s="146">
        <v>763.5166015625</v>
      </c>
      <c r="D275" s="112">
        <f t="shared" si="11"/>
        <v>8.1529292522249275</v>
      </c>
      <c r="E275" s="112">
        <v>3.3649779433011416E-2</v>
      </c>
      <c r="G275">
        <v>267</v>
      </c>
      <c r="H275">
        <f t="shared" ca="1" si="12"/>
        <v>1.5103362177689428E-2</v>
      </c>
    </row>
    <row r="276" spans="2:8" x14ac:dyDescent="0.35">
      <c r="B276" s="45" t="s">
        <v>1074</v>
      </c>
      <c r="C276" s="146">
        <v>83.417732238769531</v>
      </c>
      <c r="D276" s="112">
        <f t="shared" si="11"/>
        <v>0.14302021149011546</v>
      </c>
      <c r="E276" s="112">
        <v>3.3643793398469443E-2</v>
      </c>
      <c r="G276">
        <v>268</v>
      </c>
      <c r="H276">
        <f t="shared" ca="1" si="12"/>
        <v>2.2844413160687974E-2</v>
      </c>
    </row>
    <row r="277" spans="2:8" x14ac:dyDescent="0.35">
      <c r="B277" s="45" t="s">
        <v>813</v>
      </c>
      <c r="C277" s="146">
        <v>72.9801025390625</v>
      </c>
      <c r="D277" s="112">
        <f t="shared" si="11"/>
        <v>1.299979305426469E-3</v>
      </c>
      <c r="E277" s="112">
        <v>3.3637460417284618E-2</v>
      </c>
      <c r="G277">
        <v>269</v>
      </c>
      <c r="H277">
        <f t="shared" ca="1" si="12"/>
        <v>-1.8237865101175255E-3</v>
      </c>
    </row>
    <row r="278" spans="2:8" x14ac:dyDescent="0.35">
      <c r="B278" s="45" t="s">
        <v>2676</v>
      </c>
      <c r="C278" s="146">
        <v>72.885353088378906</v>
      </c>
      <c r="D278" s="112">
        <f t="shared" si="11"/>
        <v>-0.46177505745229025</v>
      </c>
      <c r="E278" s="112">
        <v>3.3628418354887751E-2</v>
      </c>
      <c r="G278">
        <v>270</v>
      </c>
      <c r="H278">
        <f t="shared" ca="1" si="12"/>
        <v>-4.1094399854666203E-2</v>
      </c>
    </row>
    <row r="279" spans="2:8" x14ac:dyDescent="0.35">
      <c r="B279" s="45" t="s">
        <v>1640</v>
      </c>
      <c r="C279" s="146">
        <v>135.41801452636719</v>
      </c>
      <c r="D279" s="112">
        <f t="shared" si="11"/>
        <v>0.18553437149381069</v>
      </c>
      <c r="E279" s="112">
        <v>3.3503197426919408E-2</v>
      </c>
      <c r="G279">
        <v>271</v>
      </c>
      <c r="H279">
        <f t="shared" ca="1" si="12"/>
        <v>-1.44340770710985E-2</v>
      </c>
    </row>
    <row r="280" spans="2:8" x14ac:dyDescent="0.35">
      <c r="B280" s="45" t="s">
        <v>2502</v>
      </c>
      <c r="C280" s="146">
        <v>114.2252960205078</v>
      </c>
      <c r="D280" s="112">
        <f t="shared" si="11"/>
        <v>-0.84715626872807448</v>
      </c>
      <c r="E280" s="112">
        <v>3.3435024327770312E-2</v>
      </c>
      <c r="G280">
        <v>272</v>
      </c>
      <c r="H280">
        <f t="shared" ca="1" si="12"/>
        <v>-7.7981661701653391E-4</v>
      </c>
    </row>
    <row r="281" spans="2:8" x14ac:dyDescent="0.35">
      <c r="B281" s="45" t="s">
        <v>5334</v>
      </c>
      <c r="C281" s="146">
        <v>747.3338623046875</v>
      </c>
      <c r="D281" s="112">
        <f t="shared" si="11"/>
        <v>8.2314393064084985</v>
      </c>
      <c r="E281" s="112">
        <v>3.3419587248892275E-2</v>
      </c>
      <c r="G281">
        <v>273</v>
      </c>
      <c r="H281">
        <f t="shared" ca="1" si="12"/>
        <v>3.2533744151584401E-2</v>
      </c>
    </row>
    <row r="282" spans="2:8" x14ac:dyDescent="0.35">
      <c r="B282" s="45" t="s">
        <v>848</v>
      </c>
      <c r="C282" s="146">
        <v>80.955291748046875</v>
      </c>
      <c r="D282" s="112">
        <f t="shared" si="11"/>
        <v>-0.78485329109031154</v>
      </c>
      <c r="E282" s="112">
        <v>3.3418128837223796E-2</v>
      </c>
      <c r="G282">
        <v>274</v>
      </c>
      <c r="H282">
        <f t="shared" ca="1" si="12"/>
        <v>-1.5116501871274312E-2</v>
      </c>
    </row>
    <row r="283" spans="2:8" x14ac:dyDescent="0.35">
      <c r="B283" s="45" t="s">
        <v>4814</v>
      </c>
      <c r="C283" s="146">
        <v>376.27947998046881</v>
      </c>
      <c r="D283" s="112">
        <f t="shared" si="11"/>
        <v>2.7060064264881585</v>
      </c>
      <c r="E283" s="112">
        <v>3.3406728280874584E-2</v>
      </c>
      <c r="G283">
        <v>275</v>
      </c>
      <c r="H283">
        <f t="shared" ca="1" si="12"/>
        <v>1.5297900803274056E-2</v>
      </c>
    </row>
    <row r="284" spans="2:8" x14ac:dyDescent="0.35">
      <c r="B284" s="45" t="s">
        <v>2159</v>
      </c>
      <c r="C284" s="146">
        <v>101.53233337402339</v>
      </c>
      <c r="D284" s="112">
        <f t="shared" si="11"/>
        <v>-0.29467466371817569</v>
      </c>
      <c r="E284" s="112">
        <v>3.3382936785261039E-2</v>
      </c>
      <c r="G284">
        <v>276</v>
      </c>
      <c r="H284">
        <f t="shared" ca="1" si="12"/>
        <v>-1.2303340646567093E-2</v>
      </c>
    </row>
    <row r="285" spans="2:8" x14ac:dyDescent="0.35">
      <c r="B285" s="45" t="s">
        <v>3349</v>
      </c>
      <c r="C285" s="146">
        <v>143.95106506347659</v>
      </c>
      <c r="D285" s="112">
        <f t="shared" si="11"/>
        <v>0.45594512891488792</v>
      </c>
      <c r="E285" s="112">
        <v>3.3381683533371939E-2</v>
      </c>
      <c r="G285">
        <v>277</v>
      </c>
      <c r="H285">
        <f t="shared" ca="1" si="12"/>
        <v>-2.7641889147659748E-2</v>
      </c>
    </row>
    <row r="286" spans="2:8" x14ac:dyDescent="0.35">
      <c r="B286" s="45" t="s">
        <v>2406</v>
      </c>
      <c r="C286" s="146">
        <v>98.8712158203125</v>
      </c>
      <c r="D286" s="112">
        <f t="shared" si="11"/>
        <v>-0.59562137379883839</v>
      </c>
      <c r="E286" s="112">
        <v>3.3354488028858417E-2</v>
      </c>
      <c r="G286">
        <v>278</v>
      </c>
      <c r="H286">
        <f t="shared" ca="1" si="12"/>
        <v>2.1187464832031461E-2</v>
      </c>
    </row>
    <row r="287" spans="2:8" x14ac:dyDescent="0.35">
      <c r="B287" s="45" t="s">
        <v>4370</v>
      </c>
      <c r="C287" s="146">
        <v>244.5015869140625</v>
      </c>
      <c r="D287" s="112">
        <f t="shared" si="11"/>
        <v>-5.7861725892789845E-2</v>
      </c>
      <c r="E287" s="112">
        <v>3.3177949249911146E-2</v>
      </c>
      <c r="G287">
        <v>279</v>
      </c>
      <c r="H287">
        <f t="shared" ca="1" si="12"/>
        <v>2.647806783444953E-3</v>
      </c>
    </row>
    <row r="288" spans="2:8" x14ac:dyDescent="0.35">
      <c r="B288" s="45" t="s">
        <v>4468</v>
      </c>
      <c r="C288" s="146">
        <v>259.51773071289063</v>
      </c>
      <c r="D288" s="112">
        <f t="shared" si="11"/>
        <v>1.8962146363127357</v>
      </c>
      <c r="E288" s="112">
        <v>3.3118838205588405E-2</v>
      </c>
      <c r="G288">
        <v>280</v>
      </c>
      <c r="H288">
        <f t="shared" ca="1" si="12"/>
        <v>-1.2880087134081581E-2</v>
      </c>
    </row>
    <row r="289" spans="2:8" x14ac:dyDescent="0.35">
      <c r="B289" s="45" t="s">
        <v>2758</v>
      </c>
      <c r="C289" s="146">
        <v>89.6058349609375</v>
      </c>
      <c r="D289" s="112">
        <f t="shared" si="11"/>
        <v>0.3983593517178301</v>
      </c>
      <c r="E289" s="112">
        <v>3.3100095641322436E-2</v>
      </c>
      <c r="G289">
        <v>281</v>
      </c>
      <c r="H289">
        <f t="shared" ca="1" si="12"/>
        <v>-2.1625770203941141E-2</v>
      </c>
    </row>
    <row r="290" spans="2:8" x14ac:dyDescent="0.35">
      <c r="B290" s="45" t="s">
        <v>804</v>
      </c>
      <c r="C290" s="146">
        <v>64.079261779785156</v>
      </c>
      <c r="D290" s="112">
        <f t="shared" si="11"/>
        <v>-0.33492403133578724</v>
      </c>
      <c r="E290" s="112">
        <v>3.2978073529026521E-2</v>
      </c>
      <c r="G290">
        <v>282</v>
      </c>
      <c r="H290">
        <f t="shared" ca="1" si="12"/>
        <v>-2.3708860738958927E-2</v>
      </c>
    </row>
    <row r="291" spans="2:8" x14ac:dyDescent="0.35">
      <c r="B291" s="45" t="s">
        <v>2228</v>
      </c>
      <c r="C291" s="146">
        <v>96.348785400390625</v>
      </c>
      <c r="D291" s="112">
        <f t="shared" si="11"/>
        <v>-0.64526999431134402</v>
      </c>
      <c r="E291" s="112">
        <v>3.2966921509214937E-2</v>
      </c>
      <c r="G291">
        <v>283</v>
      </c>
      <c r="H291">
        <f t="shared" ca="1" si="12"/>
        <v>2.2460804370683533E-2</v>
      </c>
    </row>
    <row r="292" spans="2:8" x14ac:dyDescent="0.35">
      <c r="B292" s="45" t="s">
        <v>4441</v>
      </c>
      <c r="C292" s="146">
        <v>271.61160278320313</v>
      </c>
      <c r="D292" s="112">
        <f t="shared" si="11"/>
        <v>5.2836561500381514</v>
      </c>
      <c r="E292" s="112">
        <v>3.295732853059874E-2</v>
      </c>
      <c r="G292">
        <v>284</v>
      </c>
      <c r="H292">
        <f t="shared" ca="1" si="12"/>
        <v>1.4208790444182528E-2</v>
      </c>
    </row>
    <row r="293" spans="2:8" x14ac:dyDescent="0.35">
      <c r="B293" s="45" t="s">
        <v>516</v>
      </c>
      <c r="C293" s="146">
        <v>43.225090026855469</v>
      </c>
      <c r="D293" s="112">
        <f t="shared" si="11"/>
        <v>-0.9791663001695996</v>
      </c>
      <c r="E293" s="112">
        <v>3.2957147567533714E-2</v>
      </c>
      <c r="G293">
        <v>285</v>
      </c>
      <c r="H293">
        <f t="shared" ca="1" si="12"/>
        <v>1.2781752162463054E-2</v>
      </c>
    </row>
    <row r="294" spans="2:8" x14ac:dyDescent="0.35">
      <c r="B294" s="45" t="s">
        <v>6712</v>
      </c>
      <c r="C294" s="146">
        <v>2074.767822265625</v>
      </c>
      <c r="D294" s="112">
        <f t="shared" si="11"/>
        <v>13.012521118437824</v>
      </c>
      <c r="E294" s="112">
        <v>3.2941204784013682E-2</v>
      </c>
      <c r="G294">
        <v>286</v>
      </c>
      <c r="H294">
        <f t="shared" ca="1" si="12"/>
        <v>-3.4511850286050826E-2</v>
      </c>
    </row>
    <row r="295" spans="2:8" x14ac:dyDescent="0.35">
      <c r="B295" s="45" t="s">
        <v>3145</v>
      </c>
      <c r="C295" s="146">
        <v>148.0652770996094</v>
      </c>
      <c r="D295" s="112">
        <f t="shared" si="11"/>
        <v>0.44987587249718547</v>
      </c>
      <c r="E295" s="112">
        <v>3.2923099457160904E-2</v>
      </c>
      <c r="G295">
        <v>287</v>
      </c>
      <c r="H295">
        <f t="shared" ca="1" si="12"/>
        <v>-2.0816730165779123E-3</v>
      </c>
    </row>
    <row r="296" spans="2:8" x14ac:dyDescent="0.35">
      <c r="B296" s="45" t="s">
        <v>2407</v>
      </c>
      <c r="C296" s="146">
        <v>102.1227264404297</v>
      </c>
      <c r="D296" s="112">
        <f t="shared" si="11"/>
        <v>-0.39910030900111182</v>
      </c>
      <c r="E296" s="112">
        <v>3.2886321798919343E-2</v>
      </c>
      <c r="G296">
        <v>288</v>
      </c>
      <c r="H296">
        <f t="shared" ca="1" si="12"/>
        <v>1.3117574408007419E-2</v>
      </c>
    </row>
    <row r="297" spans="2:8" x14ac:dyDescent="0.35">
      <c r="B297" s="45" t="s">
        <v>3633</v>
      </c>
      <c r="C297" s="146">
        <v>169.94970703125</v>
      </c>
      <c r="D297" s="112">
        <f t="shared" si="11"/>
        <v>0.45071039758858927</v>
      </c>
      <c r="E297" s="112">
        <v>3.2783177663860769E-2</v>
      </c>
      <c r="G297">
        <v>289</v>
      </c>
      <c r="H297">
        <f t="shared" ca="1" si="12"/>
        <v>1.7346957292976643E-2</v>
      </c>
    </row>
    <row r="298" spans="2:8" x14ac:dyDescent="0.35">
      <c r="B298" s="45" t="s">
        <v>1766</v>
      </c>
      <c r="C298" s="146">
        <v>117.149299621582</v>
      </c>
      <c r="D298" s="112">
        <f t="shared" si="11"/>
        <v>-0.84914275120518834</v>
      </c>
      <c r="E298" s="112">
        <v>3.2782710691636123E-2</v>
      </c>
      <c r="G298">
        <v>290</v>
      </c>
      <c r="H298">
        <f t="shared" ca="1" si="12"/>
        <v>-3.0377413702599051E-2</v>
      </c>
    </row>
    <row r="299" spans="2:8" x14ac:dyDescent="0.35">
      <c r="B299" s="45" t="s">
        <v>5387</v>
      </c>
      <c r="C299" s="146">
        <v>776.55731201171875</v>
      </c>
      <c r="D299" s="112">
        <f t="shared" si="11"/>
        <v>3.9387245411788596</v>
      </c>
      <c r="E299" s="112">
        <v>3.2761197622016389E-2</v>
      </c>
      <c r="G299">
        <v>291</v>
      </c>
      <c r="H299">
        <f t="shared" ca="1" si="12"/>
        <v>2.1737326718436079E-2</v>
      </c>
    </row>
    <row r="300" spans="2:8" x14ac:dyDescent="0.35">
      <c r="B300" s="45" t="s">
        <v>3155</v>
      </c>
      <c r="C300" s="146">
        <v>157.2384338378906</v>
      </c>
      <c r="D300" s="112">
        <f t="shared" si="11"/>
        <v>-0.47404438619989325</v>
      </c>
      <c r="E300" s="112">
        <v>3.274384654809584E-2</v>
      </c>
      <c r="G300">
        <v>292</v>
      </c>
      <c r="H300">
        <f t="shared" ca="1" si="12"/>
        <v>3.6393212204489891E-2</v>
      </c>
    </row>
    <row r="301" spans="2:8" x14ac:dyDescent="0.35">
      <c r="B301" s="45" t="s">
        <v>4472</v>
      </c>
      <c r="C301" s="146">
        <v>298.95761108398438</v>
      </c>
      <c r="D301" s="112">
        <f t="shared" si="11"/>
        <v>3.2425729206613938</v>
      </c>
      <c r="E301" s="112">
        <v>3.2730068493100138E-2</v>
      </c>
      <c r="G301">
        <v>293</v>
      </c>
      <c r="H301">
        <f t="shared" ca="1" si="12"/>
        <v>-8.3265277430651368E-4</v>
      </c>
    </row>
    <row r="302" spans="2:8" x14ac:dyDescent="0.35">
      <c r="B302" s="45" t="s">
        <v>2688</v>
      </c>
      <c r="C302" s="146">
        <v>70.466110229492188</v>
      </c>
      <c r="D302" s="112">
        <f t="shared" si="11"/>
        <v>-0.29417147395201154</v>
      </c>
      <c r="E302" s="112">
        <v>3.2725495907342299E-2</v>
      </c>
      <c r="G302">
        <v>294</v>
      </c>
      <c r="H302">
        <f t="shared" ca="1" si="12"/>
        <v>-5.8088172391992619E-3</v>
      </c>
    </row>
    <row r="303" spans="2:8" x14ac:dyDescent="0.35">
      <c r="B303" s="45" t="s">
        <v>2416</v>
      </c>
      <c r="C303" s="146">
        <v>99.834602355957031</v>
      </c>
      <c r="D303" s="112">
        <f t="shared" si="11"/>
        <v>-0.36459848836302527</v>
      </c>
      <c r="E303" s="112">
        <v>3.2699806237400535E-2</v>
      </c>
      <c r="G303">
        <v>295</v>
      </c>
      <c r="H303">
        <f t="shared" ca="1" si="12"/>
        <v>1.3390351738944246E-2</v>
      </c>
    </row>
    <row r="304" spans="2:8" x14ac:dyDescent="0.35">
      <c r="B304" s="45" t="s">
        <v>3530</v>
      </c>
      <c r="C304" s="146">
        <v>157.12049865722659</v>
      </c>
      <c r="D304" s="112">
        <f t="shared" si="11"/>
        <v>-0.9371703242471775</v>
      </c>
      <c r="E304" s="112">
        <v>3.2669073308023537E-2</v>
      </c>
      <c r="G304">
        <v>296</v>
      </c>
      <c r="H304">
        <f t="shared" ca="1" si="12"/>
        <v>3.032152191984537E-3</v>
      </c>
    </row>
    <row r="305" spans="2:8" x14ac:dyDescent="0.35">
      <c r="B305" s="45" t="s">
        <v>7141</v>
      </c>
      <c r="C305" s="146">
        <v>2500.737060546875</v>
      </c>
      <c r="D305" s="112">
        <f t="shared" si="11"/>
        <v>8.5463357686478751</v>
      </c>
      <c r="E305" s="112">
        <v>3.263058195878861E-2</v>
      </c>
      <c r="G305">
        <v>297</v>
      </c>
      <c r="H305">
        <f t="shared" ca="1" si="12"/>
        <v>1.5036930015150538E-2</v>
      </c>
    </row>
    <row r="306" spans="2:8" x14ac:dyDescent="0.35">
      <c r="B306" s="45" t="s">
        <v>4390</v>
      </c>
      <c r="C306" s="146">
        <v>261.95779418945313</v>
      </c>
      <c r="D306" s="112">
        <f t="shared" si="11"/>
        <v>0.96648187394889984</v>
      </c>
      <c r="E306" s="112">
        <v>3.2602371603219264E-2</v>
      </c>
      <c r="G306">
        <v>298</v>
      </c>
      <c r="H306">
        <f t="shared" ca="1" si="12"/>
        <v>-3.6691014149446664E-2</v>
      </c>
    </row>
    <row r="307" spans="2:8" x14ac:dyDescent="0.35">
      <c r="B307" s="45" t="s">
        <v>3403</v>
      </c>
      <c r="C307" s="146">
        <v>133.2113952636719</v>
      </c>
      <c r="D307" s="112">
        <f t="shared" si="11"/>
        <v>2.085467745149105</v>
      </c>
      <c r="E307" s="112">
        <v>3.2600305493321061E-2</v>
      </c>
      <c r="G307">
        <v>299</v>
      </c>
      <c r="H307">
        <f t="shared" ca="1" si="12"/>
        <v>4.8650563482276216E-3</v>
      </c>
    </row>
    <row r="308" spans="2:8" x14ac:dyDescent="0.35">
      <c r="B308" s="45" t="s">
        <v>525</v>
      </c>
      <c r="C308" s="146">
        <v>43.173809051513672</v>
      </c>
      <c r="D308" s="112">
        <f t="shared" si="11"/>
        <v>-0.8027249609886179</v>
      </c>
      <c r="E308" s="112">
        <v>3.2597786882822888E-2</v>
      </c>
      <c r="G308">
        <v>300</v>
      </c>
      <c r="H308">
        <f t="shared" ca="1" si="12"/>
        <v>-6.6816162010106192E-3</v>
      </c>
    </row>
    <row r="309" spans="2:8" x14ac:dyDescent="0.35">
      <c r="B309" s="45" t="s">
        <v>4328</v>
      </c>
      <c r="C309" s="146">
        <v>218.85084533691409</v>
      </c>
      <c r="D309" s="112">
        <f t="shared" si="11"/>
        <v>1.2996596032606258</v>
      </c>
      <c r="E309" s="112">
        <v>3.2548295428162143E-2</v>
      </c>
      <c r="G309">
        <v>301</v>
      </c>
      <c r="H309">
        <f t="shared" ca="1" si="12"/>
        <v>2.5422449903699615E-2</v>
      </c>
    </row>
    <row r="310" spans="2:8" x14ac:dyDescent="0.35">
      <c r="B310" s="45" t="s">
        <v>1201</v>
      </c>
      <c r="C310" s="146">
        <v>95.1666259765625</v>
      </c>
      <c r="D310" s="112">
        <f t="shared" si="11"/>
        <v>-0.45961916426577903</v>
      </c>
      <c r="E310" s="112">
        <v>3.2540939510537874E-2</v>
      </c>
      <c r="G310">
        <v>302</v>
      </c>
      <c r="H310">
        <f t="shared" ca="1" si="12"/>
        <v>1.9264350468379741E-2</v>
      </c>
    </row>
    <row r="311" spans="2:8" x14ac:dyDescent="0.35">
      <c r="B311" s="45" t="s">
        <v>4041</v>
      </c>
      <c r="C311" s="146">
        <v>176.11029052734381</v>
      </c>
      <c r="D311" s="112">
        <f t="shared" si="11"/>
        <v>2.6405581127746651</v>
      </c>
      <c r="E311" s="112">
        <v>3.2525513969680578E-2</v>
      </c>
      <c r="G311">
        <v>303</v>
      </c>
      <c r="H311">
        <f t="shared" ca="1" si="12"/>
        <v>9.0982380471581175E-3</v>
      </c>
    </row>
    <row r="312" spans="2:8" x14ac:dyDescent="0.35">
      <c r="B312" s="45" t="s">
        <v>702</v>
      </c>
      <c r="C312" s="146">
        <v>48.374530792236328</v>
      </c>
      <c r="D312" s="112">
        <f t="shared" si="11"/>
        <v>-0.72162144517297633</v>
      </c>
      <c r="E312" s="112">
        <v>3.2488337266302604E-2</v>
      </c>
      <c r="G312">
        <v>304</v>
      </c>
      <c r="H312">
        <f t="shared" ca="1" si="12"/>
        <v>-9.6999873630339243E-3</v>
      </c>
    </row>
    <row r="313" spans="2:8" x14ac:dyDescent="0.35">
      <c r="B313" s="45" t="s">
        <v>3592</v>
      </c>
      <c r="C313" s="146">
        <v>173.77247619628909</v>
      </c>
      <c r="D313" s="112">
        <f t="shared" si="11"/>
        <v>-0.75853518174138146</v>
      </c>
      <c r="E313" s="112">
        <v>3.2477425682379234E-2</v>
      </c>
      <c r="G313">
        <v>305</v>
      </c>
      <c r="H313">
        <f t="shared" ca="1" si="12"/>
        <v>-3.7675254483232798E-3</v>
      </c>
    </row>
    <row r="314" spans="2:8" x14ac:dyDescent="0.35">
      <c r="B314" s="45" t="s">
        <v>5362</v>
      </c>
      <c r="C314" s="146">
        <v>719.65960693359375</v>
      </c>
      <c r="D314" s="112">
        <f t="shared" si="11"/>
        <v>0.30949636451010204</v>
      </c>
      <c r="E314" s="112">
        <v>3.2457035038505333E-2</v>
      </c>
      <c r="G314">
        <v>306</v>
      </c>
      <c r="H314">
        <f t="shared" ca="1" si="12"/>
        <v>-2.8646893760507757E-2</v>
      </c>
    </row>
    <row r="315" spans="2:8" x14ac:dyDescent="0.35">
      <c r="B315" s="45" t="s">
        <v>5147</v>
      </c>
      <c r="C315" s="146">
        <v>549.56976318359375</v>
      </c>
      <c r="D315" s="112">
        <f t="shared" si="11"/>
        <v>2.0547742472668347</v>
      </c>
      <c r="E315" s="112">
        <v>3.2431495925036913E-2</v>
      </c>
      <c r="G315">
        <v>307</v>
      </c>
      <c r="H315">
        <f t="shared" ca="1" si="12"/>
        <v>8.7508686074906136E-3</v>
      </c>
    </row>
    <row r="316" spans="2:8" x14ac:dyDescent="0.35">
      <c r="B316" s="45" t="s">
        <v>3121</v>
      </c>
      <c r="C316" s="146">
        <v>179.90519714355469</v>
      </c>
      <c r="D316" s="112">
        <f t="shared" si="11"/>
        <v>1.8748434973437804E-2</v>
      </c>
      <c r="E316" s="112">
        <v>3.2227261353848943E-2</v>
      </c>
      <c r="G316">
        <v>308</v>
      </c>
      <c r="H316">
        <f t="shared" ca="1" si="12"/>
        <v>5.7285266066158915E-3</v>
      </c>
    </row>
    <row r="317" spans="2:8" x14ac:dyDescent="0.35">
      <c r="B317" s="45" t="s">
        <v>4046</v>
      </c>
      <c r="C317" s="146">
        <v>176.5943298339844</v>
      </c>
      <c r="D317" s="112">
        <f t="shared" si="11"/>
        <v>-0.18642435697970625</v>
      </c>
      <c r="E317" s="112">
        <v>3.220906814239869E-2</v>
      </c>
      <c r="G317">
        <v>309</v>
      </c>
      <c r="H317">
        <f t="shared" ca="1" si="12"/>
        <v>2.9942775166096037E-3</v>
      </c>
    </row>
    <row r="318" spans="2:8" x14ac:dyDescent="0.35">
      <c r="B318" s="45" t="s">
        <v>4352</v>
      </c>
      <c r="C318" s="146">
        <v>217.05950927734381</v>
      </c>
      <c r="D318" s="112">
        <f t="shared" si="11"/>
        <v>1.2992658864580435</v>
      </c>
      <c r="E318" s="112">
        <v>3.2076982436162187E-2</v>
      </c>
      <c r="G318">
        <v>310</v>
      </c>
      <c r="H318">
        <f t="shared" ca="1" si="12"/>
        <v>-1.2489854626770359E-2</v>
      </c>
    </row>
    <row r="319" spans="2:8" x14ac:dyDescent="0.35">
      <c r="B319" s="45" t="s">
        <v>2571</v>
      </c>
      <c r="C319" s="146">
        <v>94.403831481933594</v>
      </c>
      <c r="D319" s="112">
        <f t="shared" si="11"/>
        <v>-0.69093716505306002</v>
      </c>
      <c r="E319" s="112">
        <v>3.2053574675488243E-2</v>
      </c>
      <c r="G319">
        <v>311</v>
      </c>
      <c r="H319">
        <f t="shared" ca="1" si="12"/>
        <v>4.5112598025898948E-3</v>
      </c>
    </row>
    <row r="320" spans="2:8" x14ac:dyDescent="0.35">
      <c r="B320" s="45" t="s">
        <v>4477</v>
      </c>
      <c r="C320" s="146">
        <v>305.451904296875</v>
      </c>
      <c r="D320" s="112">
        <f t="shared" si="11"/>
        <v>1.0699081284916869</v>
      </c>
      <c r="E320" s="112">
        <v>3.2046174075008947E-2</v>
      </c>
      <c r="G320">
        <v>312</v>
      </c>
      <c r="H320">
        <f t="shared" ca="1" si="12"/>
        <v>5.9944098881082181E-3</v>
      </c>
    </row>
    <row r="321" spans="2:8" x14ac:dyDescent="0.35">
      <c r="B321" s="45" t="s">
        <v>1601</v>
      </c>
      <c r="C321" s="146">
        <v>147.56785583496091</v>
      </c>
      <c r="D321" s="112">
        <f t="shared" si="11"/>
        <v>-0.19569364158484584</v>
      </c>
      <c r="E321" s="112">
        <v>3.2041828877962933E-2</v>
      </c>
      <c r="G321">
        <v>313</v>
      </c>
      <c r="H321">
        <f t="shared" ca="1" si="12"/>
        <v>-3.4981565569714291E-3</v>
      </c>
    </row>
    <row r="322" spans="2:8" x14ac:dyDescent="0.35">
      <c r="B322" s="45" t="s">
        <v>3698</v>
      </c>
      <c r="C322" s="146">
        <v>183.4721984863281</v>
      </c>
      <c r="D322" s="112">
        <f t="shared" si="11"/>
        <v>0.49101666241129627</v>
      </c>
      <c r="E322" s="112">
        <v>3.2027701248051169E-2</v>
      </c>
      <c r="G322">
        <v>314</v>
      </c>
      <c r="H322">
        <f t="shared" ca="1" si="12"/>
        <v>-2.851670104256558E-3</v>
      </c>
    </row>
    <row r="323" spans="2:8" x14ac:dyDescent="0.35">
      <c r="B323" s="45" t="s">
        <v>2539</v>
      </c>
      <c r="C323" s="146">
        <v>123.05174255371089</v>
      </c>
      <c r="D323" s="112">
        <f t="shared" si="11"/>
        <v>-0.93205039430108705</v>
      </c>
      <c r="E323" s="112">
        <v>3.2018040149339191E-2</v>
      </c>
      <c r="G323">
        <v>315</v>
      </c>
      <c r="H323">
        <f t="shared" ca="1" si="12"/>
        <v>-1.4511014153476592E-2</v>
      </c>
    </row>
    <row r="324" spans="2:8" x14ac:dyDescent="0.35">
      <c r="B324" s="45" t="s">
        <v>6531</v>
      </c>
      <c r="C324" s="146">
        <v>1810.926513671875</v>
      </c>
      <c r="D324" s="112">
        <f t="shared" si="11"/>
        <v>1.6059803599950286</v>
      </c>
      <c r="E324" s="112">
        <v>3.2004636925582551E-2</v>
      </c>
      <c r="G324">
        <v>316</v>
      </c>
      <c r="H324">
        <f t="shared" ca="1" si="12"/>
        <v>2.1654227512535276E-2</v>
      </c>
    </row>
    <row r="325" spans="2:8" x14ac:dyDescent="0.35">
      <c r="B325" s="45" t="s">
        <v>5515</v>
      </c>
      <c r="C325" s="146">
        <v>694.91180419921875</v>
      </c>
      <c r="D325" s="112">
        <f t="shared" si="11"/>
        <v>3.5067213785884288</v>
      </c>
      <c r="E325" s="112">
        <v>3.1765004720019946E-2</v>
      </c>
      <c r="G325">
        <v>317</v>
      </c>
      <c r="H325">
        <f t="shared" ca="1" si="12"/>
        <v>3.1200189116763022E-3</v>
      </c>
    </row>
    <row r="326" spans="2:8" x14ac:dyDescent="0.35">
      <c r="B326" s="45" t="s">
        <v>3518</v>
      </c>
      <c r="C326" s="146">
        <v>154.19453430175781</v>
      </c>
      <c r="D326" s="112">
        <f t="shared" si="11"/>
        <v>-0.80476545872701111</v>
      </c>
      <c r="E326" s="112">
        <v>3.1603726201831987E-2</v>
      </c>
      <c r="G326">
        <v>318</v>
      </c>
      <c r="H326">
        <f t="shared" ca="1" si="12"/>
        <v>2.6392966317251795E-2</v>
      </c>
    </row>
    <row r="327" spans="2:8" x14ac:dyDescent="0.35">
      <c r="B327" s="45" t="s">
        <v>5622</v>
      </c>
      <c r="C327" s="146">
        <v>789.791259765625</v>
      </c>
      <c r="D327" s="112">
        <f t="shared" si="11"/>
        <v>15.219817145469731</v>
      </c>
      <c r="E327" s="112">
        <v>3.1565739103538111E-2</v>
      </c>
      <c r="G327">
        <v>319</v>
      </c>
      <c r="H327">
        <f t="shared" ca="1" si="12"/>
        <v>1.3749548877660516E-2</v>
      </c>
    </row>
    <row r="328" spans="2:8" x14ac:dyDescent="0.35">
      <c r="B328" s="45" t="s">
        <v>554</v>
      </c>
      <c r="C328" s="146">
        <v>48.692981719970703</v>
      </c>
      <c r="D328" s="112">
        <f t="shared" si="11"/>
        <v>-0.84945720460003404</v>
      </c>
      <c r="E328" s="112">
        <v>3.1501401523149994E-2</v>
      </c>
      <c r="G328">
        <v>320</v>
      </c>
      <c r="H328">
        <f t="shared" ca="1" si="12"/>
        <v>1.6984867248456752E-2</v>
      </c>
    </row>
    <row r="329" spans="2:8" x14ac:dyDescent="0.35">
      <c r="B329" s="45" t="s">
        <v>4571</v>
      </c>
      <c r="C329" s="146">
        <v>323.44943237304688</v>
      </c>
      <c r="D329" s="112">
        <f t="shared" ref="D329:D392" si="13">(C329-C330)/C330</f>
        <v>1.091373039422439</v>
      </c>
      <c r="E329" s="112">
        <v>3.1486204439361065E-2</v>
      </c>
      <c r="G329">
        <v>321</v>
      </c>
      <c r="H329">
        <f t="shared" ca="1" si="12"/>
        <v>-1.1982162423869427E-2</v>
      </c>
    </row>
    <row r="330" spans="2:8" x14ac:dyDescent="0.35">
      <c r="B330" s="45" t="s">
        <v>3657</v>
      </c>
      <c r="C330" s="146">
        <v>154.65888977050781</v>
      </c>
      <c r="D330" s="112">
        <f t="shared" si="13"/>
        <v>-0.2193918762181932</v>
      </c>
      <c r="E330" s="112">
        <v>3.1451368587688613E-2</v>
      </c>
      <c r="G330">
        <v>322</v>
      </c>
      <c r="H330">
        <f t="shared" ref="H330:H393" ca="1" si="14">_xlfn.NORM.INV(RAND(),$N$11,$N$12)</f>
        <v>-3.1041463074498395E-2</v>
      </c>
    </row>
    <row r="331" spans="2:8" x14ac:dyDescent="0.35">
      <c r="B331" s="45" t="s">
        <v>3930</v>
      </c>
      <c r="C331" s="146">
        <v>198.12615966796881</v>
      </c>
      <c r="D331" s="112">
        <f t="shared" si="13"/>
        <v>0.35482596641357012</v>
      </c>
      <c r="E331" s="112">
        <v>3.1447628024810527E-2</v>
      </c>
      <c r="G331">
        <v>323</v>
      </c>
      <c r="H331">
        <f t="shared" ca="1" si="14"/>
        <v>9.6586966586789027E-3</v>
      </c>
    </row>
    <row r="332" spans="2:8" x14ac:dyDescent="0.35">
      <c r="B332" s="45" t="s">
        <v>3151</v>
      </c>
      <c r="C332" s="146">
        <v>146.23735046386719</v>
      </c>
      <c r="D332" s="112">
        <f t="shared" si="13"/>
        <v>0.60411625285180215</v>
      </c>
      <c r="E332" s="112">
        <v>3.1410868534170078E-2</v>
      </c>
      <c r="G332">
        <v>324</v>
      </c>
      <c r="H332">
        <f t="shared" ca="1" si="14"/>
        <v>3.804299547561641E-2</v>
      </c>
    </row>
    <row r="333" spans="2:8" x14ac:dyDescent="0.35">
      <c r="B333" s="45" t="s">
        <v>2404</v>
      </c>
      <c r="C333" s="146">
        <v>91.163810729980469</v>
      </c>
      <c r="D333" s="112">
        <f t="shared" si="13"/>
        <v>-0.72083519575234833</v>
      </c>
      <c r="E333" s="112">
        <v>3.1334949137219931E-2</v>
      </c>
      <c r="G333">
        <v>325</v>
      </c>
      <c r="H333">
        <f t="shared" ca="1" si="14"/>
        <v>-2.3278886249722196E-2</v>
      </c>
    </row>
    <row r="334" spans="2:8" x14ac:dyDescent="0.35">
      <c r="B334" s="45" t="s">
        <v>4619</v>
      </c>
      <c r="C334" s="146">
        <v>326.55911254882813</v>
      </c>
      <c r="D334" s="112">
        <f t="shared" si="13"/>
        <v>0.50780145421609135</v>
      </c>
      <c r="E334" s="112">
        <v>3.1303739391868743E-2</v>
      </c>
      <c r="G334">
        <v>326</v>
      </c>
      <c r="H334">
        <f t="shared" ca="1" si="14"/>
        <v>-5.8532329394935505E-3</v>
      </c>
    </row>
    <row r="335" spans="2:8" x14ac:dyDescent="0.35">
      <c r="B335" s="45" t="s">
        <v>3916</v>
      </c>
      <c r="C335" s="146">
        <v>216.57965087890619</v>
      </c>
      <c r="D335" s="112">
        <f t="shared" si="13"/>
        <v>2.9795346356245762E-2</v>
      </c>
      <c r="E335" s="112">
        <v>3.1217104161415574E-2</v>
      </c>
      <c r="G335">
        <v>327</v>
      </c>
      <c r="H335">
        <f t="shared" ca="1" si="14"/>
        <v>-2.1053103095248188E-2</v>
      </c>
    </row>
    <row r="336" spans="2:8" x14ac:dyDescent="0.35">
      <c r="B336" s="45" t="s">
        <v>4351</v>
      </c>
      <c r="C336" s="146">
        <v>210.31329345703119</v>
      </c>
      <c r="D336" s="112">
        <f t="shared" si="13"/>
        <v>1.8177062719764487</v>
      </c>
      <c r="E336" s="112">
        <v>3.1209072783661168E-2</v>
      </c>
      <c r="G336">
        <v>328</v>
      </c>
      <c r="H336">
        <f t="shared" ca="1" si="14"/>
        <v>-1.1425691951968735E-2</v>
      </c>
    </row>
    <row r="337" spans="2:8" x14ac:dyDescent="0.35">
      <c r="B337" s="45" t="s">
        <v>869</v>
      </c>
      <c r="C337" s="146">
        <v>74.639892578125</v>
      </c>
      <c r="D337" s="112">
        <f t="shared" si="13"/>
        <v>-0.90214733351683873</v>
      </c>
      <c r="E337" s="112">
        <v>3.1208845510301442E-2</v>
      </c>
      <c r="G337">
        <v>329</v>
      </c>
      <c r="H337">
        <f t="shared" ca="1" si="14"/>
        <v>-6.8449832163910611E-3</v>
      </c>
    </row>
    <row r="338" spans="2:8" x14ac:dyDescent="0.35">
      <c r="B338" s="45" t="s">
        <v>5286</v>
      </c>
      <c r="C338" s="146">
        <v>762.7783203125</v>
      </c>
      <c r="D338" s="112">
        <f t="shared" si="13"/>
        <v>0.1325292972458047</v>
      </c>
      <c r="E338" s="112">
        <v>3.1089544044992062E-2</v>
      </c>
      <c r="G338">
        <v>330</v>
      </c>
      <c r="H338">
        <f t="shared" ca="1" si="14"/>
        <v>1.4679931731699731E-2</v>
      </c>
    </row>
    <row r="339" spans="2:8" x14ac:dyDescent="0.35">
      <c r="B339" s="45" t="s">
        <v>5514</v>
      </c>
      <c r="C339" s="146">
        <v>673.51751708984375</v>
      </c>
      <c r="D339" s="112">
        <f t="shared" si="13"/>
        <v>0.15544680551197074</v>
      </c>
      <c r="E339" s="112">
        <v>3.1058710087031028E-2</v>
      </c>
      <c r="G339">
        <v>331</v>
      </c>
      <c r="H339">
        <f t="shared" ca="1" si="14"/>
        <v>7.9213324413879918E-3</v>
      </c>
    </row>
    <row r="340" spans="2:8" x14ac:dyDescent="0.35">
      <c r="B340" s="45" t="s">
        <v>4898</v>
      </c>
      <c r="C340" s="146">
        <v>582.90655517578125</v>
      </c>
      <c r="D340" s="112">
        <f t="shared" si="13"/>
        <v>3.8148800192386654</v>
      </c>
      <c r="E340" s="112">
        <v>3.1055135513053611E-2</v>
      </c>
      <c r="G340">
        <v>332</v>
      </c>
      <c r="H340">
        <f t="shared" ca="1" si="14"/>
        <v>3.4451676334071084E-2</v>
      </c>
    </row>
    <row r="341" spans="2:8" x14ac:dyDescent="0.35">
      <c r="B341" s="45" t="s">
        <v>1744</v>
      </c>
      <c r="C341" s="146">
        <v>121.0635681152344</v>
      </c>
      <c r="D341" s="112">
        <f t="shared" si="13"/>
        <v>0.30106342043442869</v>
      </c>
      <c r="E341" s="112">
        <v>3.0951859333544871E-2</v>
      </c>
      <c r="G341">
        <v>333</v>
      </c>
      <c r="H341">
        <f t="shared" ca="1" si="14"/>
        <v>-2.7731500205430366E-2</v>
      </c>
    </row>
    <row r="342" spans="2:8" x14ac:dyDescent="0.35">
      <c r="B342" s="45" t="s">
        <v>1155</v>
      </c>
      <c r="C342" s="146">
        <v>93.049705505371094</v>
      </c>
      <c r="D342" s="112">
        <f t="shared" si="13"/>
        <v>-0.14656290032599542</v>
      </c>
      <c r="E342" s="112">
        <v>3.080512381406849E-2</v>
      </c>
      <c r="G342">
        <v>334</v>
      </c>
      <c r="H342">
        <f t="shared" ca="1" si="14"/>
        <v>1.4072577651420915E-2</v>
      </c>
    </row>
    <row r="343" spans="2:8" x14ac:dyDescent="0.35">
      <c r="B343" s="45" t="s">
        <v>2180</v>
      </c>
      <c r="C343" s="146">
        <v>109.0293655395508</v>
      </c>
      <c r="D343" s="112">
        <f t="shared" si="13"/>
        <v>-0.2258130381461069</v>
      </c>
      <c r="E343" s="112">
        <v>3.0730722146365845E-2</v>
      </c>
      <c r="G343">
        <v>335</v>
      </c>
      <c r="H343">
        <f t="shared" ca="1" si="14"/>
        <v>8.2172565253396303E-3</v>
      </c>
    </row>
    <row r="344" spans="2:8" x14ac:dyDescent="0.35">
      <c r="B344" s="45" t="s">
        <v>1655</v>
      </c>
      <c r="C344" s="146">
        <v>140.83079528808591</v>
      </c>
      <c r="D344" s="112">
        <f t="shared" si="13"/>
        <v>0.66283236087665831</v>
      </c>
      <c r="E344" s="112">
        <v>3.0693134431631176E-2</v>
      </c>
      <c r="G344">
        <v>336</v>
      </c>
      <c r="H344">
        <f t="shared" ca="1" si="14"/>
        <v>-1.9349942732402444E-3</v>
      </c>
    </row>
    <row r="345" spans="2:8" x14ac:dyDescent="0.35">
      <c r="B345" s="45" t="s">
        <v>2742</v>
      </c>
      <c r="C345" s="146">
        <v>84.693321228027344</v>
      </c>
      <c r="D345" s="112">
        <f t="shared" si="13"/>
        <v>-0.24328617171381256</v>
      </c>
      <c r="E345" s="112">
        <v>3.0667706656993431E-2</v>
      </c>
      <c r="G345">
        <v>337</v>
      </c>
      <c r="H345">
        <f t="shared" ca="1" si="14"/>
        <v>-4.093815620793817E-2</v>
      </c>
    </row>
    <row r="346" spans="2:8" x14ac:dyDescent="0.35">
      <c r="B346" s="45" t="s">
        <v>2966</v>
      </c>
      <c r="C346" s="146">
        <v>111.9225234985352</v>
      </c>
      <c r="D346" s="112">
        <f t="shared" si="13"/>
        <v>0.32146294331888742</v>
      </c>
      <c r="E346" s="112">
        <v>3.0643099288781717E-2</v>
      </c>
      <c r="G346">
        <v>338</v>
      </c>
      <c r="H346">
        <f t="shared" ca="1" si="14"/>
        <v>5.6557822152891648E-3</v>
      </c>
    </row>
    <row r="347" spans="2:8" x14ac:dyDescent="0.35">
      <c r="B347" s="45" t="s">
        <v>1000</v>
      </c>
      <c r="C347" s="146">
        <v>84.6959228515625</v>
      </c>
      <c r="D347" s="112">
        <f t="shared" si="13"/>
        <v>1.3081796731989719</v>
      </c>
      <c r="E347" s="112">
        <v>3.0574020998850437E-2</v>
      </c>
      <c r="G347">
        <v>339</v>
      </c>
      <c r="H347">
        <f t="shared" ca="1" si="14"/>
        <v>2.4052745369195225E-3</v>
      </c>
    </row>
    <row r="348" spans="2:8" x14ac:dyDescent="0.35">
      <c r="B348" s="45" t="s">
        <v>458</v>
      </c>
      <c r="C348" s="146">
        <v>36.693817138671882</v>
      </c>
      <c r="D348" s="112">
        <f t="shared" si="13"/>
        <v>-0.62999638115096623</v>
      </c>
      <c r="E348" s="112">
        <v>3.0546572809950427E-2</v>
      </c>
      <c r="G348">
        <v>340</v>
      </c>
      <c r="H348">
        <f t="shared" ca="1" si="14"/>
        <v>1.3085775593507591E-2</v>
      </c>
    </row>
    <row r="349" spans="2:8" x14ac:dyDescent="0.35">
      <c r="B349" s="45" t="s">
        <v>1686</v>
      </c>
      <c r="C349" s="146">
        <v>99.1715087890625</v>
      </c>
      <c r="D349" s="112">
        <f t="shared" si="13"/>
        <v>-0.34026267057178239</v>
      </c>
      <c r="E349" s="112">
        <v>3.050559798874504E-2</v>
      </c>
      <c r="G349">
        <v>341</v>
      </c>
      <c r="H349">
        <f t="shared" ca="1" si="14"/>
        <v>2.9439359092275567E-2</v>
      </c>
    </row>
    <row r="350" spans="2:8" x14ac:dyDescent="0.35">
      <c r="B350" s="45" t="s">
        <v>3181</v>
      </c>
      <c r="C350" s="146">
        <v>150.31968688964841</v>
      </c>
      <c r="D350" s="112">
        <f t="shared" si="13"/>
        <v>-9.4760854373428571E-2</v>
      </c>
      <c r="E350" s="112">
        <v>3.0491568073828534E-2</v>
      </c>
      <c r="G350">
        <v>342</v>
      </c>
      <c r="H350">
        <f t="shared" ca="1" si="14"/>
        <v>-2.9788271662827947E-2</v>
      </c>
    </row>
    <row r="351" spans="2:8" x14ac:dyDescent="0.35">
      <c r="B351" s="45" t="s">
        <v>3079</v>
      </c>
      <c r="C351" s="146">
        <v>166.05522155761719</v>
      </c>
      <c r="D351" s="112">
        <f t="shared" si="13"/>
        <v>-0.77014380244245084</v>
      </c>
      <c r="E351" s="112">
        <v>3.0464165489443244E-2</v>
      </c>
      <c r="G351">
        <v>343</v>
      </c>
      <c r="H351">
        <f t="shared" ca="1" si="14"/>
        <v>1.4967101343413516E-2</v>
      </c>
    </row>
    <row r="352" spans="2:8" x14ac:dyDescent="0.35">
      <c r="B352" s="45" t="s">
        <v>5538</v>
      </c>
      <c r="C352" s="146">
        <v>722.430908203125</v>
      </c>
      <c r="D352" s="112">
        <f t="shared" si="13"/>
        <v>8.1577267324135807</v>
      </c>
      <c r="E352" s="112">
        <v>3.0455541605823401E-2</v>
      </c>
      <c r="G352">
        <v>344</v>
      </c>
      <c r="H352">
        <f t="shared" ca="1" si="14"/>
        <v>-1.1777768751936221E-2</v>
      </c>
    </row>
    <row r="353" spans="2:8" x14ac:dyDescent="0.35">
      <c r="B353" s="45" t="s">
        <v>2705</v>
      </c>
      <c r="C353" s="146">
        <v>78.887580871582031</v>
      </c>
      <c r="D353" s="112">
        <f t="shared" si="13"/>
        <v>-0.29426749444779132</v>
      </c>
      <c r="E353" s="112">
        <v>3.0416560244614428E-2</v>
      </c>
      <c r="G353">
        <v>345</v>
      </c>
      <c r="H353">
        <f t="shared" ca="1" si="14"/>
        <v>2.8268469734081834E-2</v>
      </c>
    </row>
    <row r="354" spans="2:8" x14ac:dyDescent="0.35">
      <c r="B354" s="45" t="s">
        <v>1749</v>
      </c>
      <c r="C354" s="146">
        <v>111.781135559082</v>
      </c>
      <c r="D354" s="112">
        <f t="shared" si="13"/>
        <v>-0.95326093250688648</v>
      </c>
      <c r="E354" s="112">
        <v>3.0412310448326516E-2</v>
      </c>
      <c r="G354">
        <v>346</v>
      </c>
      <c r="H354">
        <f t="shared" ca="1" si="14"/>
        <v>3.9993749391305802E-2</v>
      </c>
    </row>
    <row r="355" spans="2:8" x14ac:dyDescent="0.35">
      <c r="B355" s="45" t="s">
        <v>7844</v>
      </c>
      <c r="C355" s="146">
        <v>2391.599609375</v>
      </c>
      <c r="D355" s="112">
        <f t="shared" si="13"/>
        <v>18.277821772618658</v>
      </c>
      <c r="E355" s="112">
        <v>3.0393693598363653E-2</v>
      </c>
      <c r="G355">
        <v>347</v>
      </c>
      <c r="H355">
        <f t="shared" ca="1" si="14"/>
        <v>1.1233028996181412E-2</v>
      </c>
    </row>
    <row r="356" spans="2:8" x14ac:dyDescent="0.35">
      <c r="B356" s="45" t="s">
        <v>2552</v>
      </c>
      <c r="C356" s="146">
        <v>124.0596389770508</v>
      </c>
      <c r="D356" s="112">
        <f t="shared" si="13"/>
        <v>-0.89086982695673655</v>
      </c>
      <c r="E356" s="112">
        <v>3.0180302435929132E-2</v>
      </c>
      <c r="G356">
        <v>348</v>
      </c>
      <c r="H356">
        <f t="shared" ca="1" si="14"/>
        <v>1.3189370096616998E-2</v>
      </c>
    </row>
    <row r="357" spans="2:8" x14ac:dyDescent="0.35">
      <c r="B357" s="45" t="s">
        <v>5955</v>
      </c>
      <c r="C357" s="146">
        <v>1136.80419921875</v>
      </c>
      <c r="D357" s="112">
        <f t="shared" si="13"/>
        <v>7.2575319265904579</v>
      </c>
      <c r="E357" s="112">
        <v>3.013014813423516E-2</v>
      </c>
      <c r="G357">
        <v>349</v>
      </c>
      <c r="H357">
        <f t="shared" ca="1" si="14"/>
        <v>1.219456392463005E-2</v>
      </c>
    </row>
    <row r="358" spans="2:8" x14ac:dyDescent="0.35">
      <c r="B358" s="45" t="s">
        <v>3436</v>
      </c>
      <c r="C358" s="146">
        <v>137.66876220703119</v>
      </c>
      <c r="D358" s="112">
        <f t="shared" si="13"/>
        <v>-0.93225052436372746</v>
      </c>
      <c r="E358" s="112">
        <v>3.0129565145310573E-2</v>
      </c>
      <c r="G358">
        <v>350</v>
      </c>
      <c r="H358">
        <f t="shared" ca="1" si="14"/>
        <v>-4.0739901543221144E-2</v>
      </c>
    </row>
    <row r="359" spans="2:8" x14ac:dyDescent="0.35">
      <c r="B359" s="45" t="s">
        <v>7063</v>
      </c>
      <c r="C359" s="146">
        <v>2032.026977539062</v>
      </c>
      <c r="D359" s="112">
        <f t="shared" si="13"/>
        <v>10.959149687611237</v>
      </c>
      <c r="E359" s="112">
        <v>3.0118326106181325E-2</v>
      </c>
      <c r="G359">
        <v>351</v>
      </c>
      <c r="H359">
        <f t="shared" ca="1" si="14"/>
        <v>1.8111900653354478E-2</v>
      </c>
    </row>
    <row r="360" spans="2:8" x14ac:dyDescent="0.35">
      <c r="B360" s="45" t="s">
        <v>3671</v>
      </c>
      <c r="C360" s="146">
        <v>169.91400146484381</v>
      </c>
      <c r="D360" s="112">
        <f t="shared" si="13"/>
        <v>-0.34894183529032052</v>
      </c>
      <c r="E360" s="112">
        <v>3.0105811829171537E-2</v>
      </c>
      <c r="G360">
        <v>352</v>
      </c>
      <c r="H360">
        <f t="shared" ca="1" si="14"/>
        <v>7.5915999960173087E-3</v>
      </c>
    </row>
    <row r="361" spans="2:8" x14ac:dyDescent="0.35">
      <c r="B361" s="45" t="s">
        <v>4450</v>
      </c>
      <c r="C361" s="146">
        <v>260.98129272460938</v>
      </c>
      <c r="D361" s="112">
        <f t="shared" si="13"/>
        <v>-0.7193687841628007</v>
      </c>
      <c r="E361" s="112">
        <v>3.0100423479178191E-2</v>
      </c>
      <c r="G361">
        <v>353</v>
      </c>
      <c r="H361">
        <f t="shared" ca="1" si="14"/>
        <v>1.9672056412894652E-4</v>
      </c>
    </row>
    <row r="362" spans="2:8" x14ac:dyDescent="0.35">
      <c r="B362" s="45" t="s">
        <v>5841</v>
      </c>
      <c r="C362" s="146">
        <v>929.97955322265625</v>
      </c>
      <c r="D362" s="112">
        <f t="shared" si="13"/>
        <v>9.5819862009286201</v>
      </c>
      <c r="E362" s="112">
        <v>3.0068737118043743E-2</v>
      </c>
      <c r="G362">
        <v>354</v>
      </c>
      <c r="H362">
        <f t="shared" ca="1" si="14"/>
        <v>2.6293492688253262E-2</v>
      </c>
    </row>
    <row r="363" spans="2:8" x14ac:dyDescent="0.35">
      <c r="B363" s="45" t="s">
        <v>2860</v>
      </c>
      <c r="C363" s="146">
        <v>87.883270263671875</v>
      </c>
      <c r="D363" s="112">
        <f t="shared" si="13"/>
        <v>-0.3023634295437716</v>
      </c>
      <c r="E363" s="112">
        <v>2.9906536206881908E-2</v>
      </c>
      <c r="G363">
        <v>355</v>
      </c>
      <c r="H363">
        <f t="shared" ca="1" si="14"/>
        <v>1.6875960917273045E-2</v>
      </c>
    </row>
    <row r="364" spans="2:8" x14ac:dyDescent="0.35">
      <c r="B364" s="45" t="s">
        <v>1949</v>
      </c>
      <c r="C364" s="146">
        <v>125.9728546142578</v>
      </c>
      <c r="D364" s="112">
        <f t="shared" si="13"/>
        <v>-4.9704255484217641E-2</v>
      </c>
      <c r="E364" s="112">
        <v>2.9871647719638655E-2</v>
      </c>
      <c r="G364">
        <v>356</v>
      </c>
      <c r="H364">
        <f t="shared" ca="1" si="14"/>
        <v>-9.9810953397550736E-3</v>
      </c>
    </row>
    <row r="365" spans="2:8" x14ac:dyDescent="0.35">
      <c r="B365" s="45" t="s">
        <v>3334</v>
      </c>
      <c r="C365" s="146">
        <v>132.5617370605469</v>
      </c>
      <c r="D365" s="112">
        <f t="shared" si="13"/>
        <v>-0.29363995400624854</v>
      </c>
      <c r="E365" s="112">
        <v>2.9843481575929583E-2</v>
      </c>
      <c r="G365">
        <v>357</v>
      </c>
      <c r="H365">
        <f t="shared" ca="1" si="14"/>
        <v>1.7943362790801155E-2</v>
      </c>
    </row>
    <row r="366" spans="2:8" x14ac:dyDescent="0.35">
      <c r="B366" s="45" t="s">
        <v>3105</v>
      </c>
      <c r="C366" s="146">
        <v>187.6687927246094</v>
      </c>
      <c r="D366" s="112">
        <f t="shared" si="13"/>
        <v>3.2644478289097876</v>
      </c>
      <c r="E366" s="112">
        <v>2.983190019481248E-2</v>
      </c>
      <c r="G366">
        <v>358</v>
      </c>
      <c r="H366">
        <f t="shared" ca="1" si="14"/>
        <v>1.1468986635765862E-2</v>
      </c>
    </row>
    <row r="367" spans="2:8" x14ac:dyDescent="0.35">
      <c r="B367" s="45" t="s">
        <v>695</v>
      </c>
      <c r="C367" s="146">
        <v>44.007759094238281</v>
      </c>
      <c r="D367" s="112">
        <f t="shared" si="13"/>
        <v>-0.52279376756218565</v>
      </c>
      <c r="E367" s="112">
        <v>2.9809144172673174E-2</v>
      </c>
      <c r="G367">
        <v>359</v>
      </c>
      <c r="H367">
        <f t="shared" ca="1" si="14"/>
        <v>2.5854837860269004E-2</v>
      </c>
    </row>
    <row r="368" spans="2:8" x14ac:dyDescent="0.35">
      <c r="B368" s="45" t="s">
        <v>2214</v>
      </c>
      <c r="C368" s="146">
        <v>92.219581604003906</v>
      </c>
      <c r="D368" s="112">
        <f t="shared" si="13"/>
        <v>-0.95112698678092966</v>
      </c>
      <c r="E368" s="112">
        <v>2.9758047766155038E-2</v>
      </c>
      <c r="G368">
        <v>360</v>
      </c>
      <c r="H368">
        <f t="shared" ca="1" si="14"/>
        <v>-4.2845616355270816E-2</v>
      </c>
    </row>
    <row r="369" spans="2:8" x14ac:dyDescent="0.35">
      <c r="B369" s="45" t="s">
        <v>6537</v>
      </c>
      <c r="C369" s="146">
        <v>1886.92236328125</v>
      </c>
      <c r="D369" s="112">
        <f t="shared" si="13"/>
        <v>1.9825350664746442</v>
      </c>
      <c r="E369" s="112">
        <v>2.9736083325544498E-2</v>
      </c>
      <c r="G369">
        <v>361</v>
      </c>
      <c r="H369">
        <f t="shared" ca="1" si="14"/>
        <v>-1.745851877138236E-2</v>
      </c>
    </row>
    <row r="370" spans="2:8" x14ac:dyDescent="0.35">
      <c r="B370" s="45" t="s">
        <v>5187</v>
      </c>
      <c r="C370" s="146">
        <v>632.6572265625</v>
      </c>
      <c r="D370" s="112">
        <f t="shared" si="13"/>
        <v>-0.70658760402023824</v>
      </c>
      <c r="E370" s="112">
        <v>2.9715087935687411E-2</v>
      </c>
      <c r="G370">
        <v>362</v>
      </c>
      <c r="H370">
        <f t="shared" ca="1" si="14"/>
        <v>2.0235448276163218E-3</v>
      </c>
    </row>
    <row r="371" spans="2:8" x14ac:dyDescent="0.35">
      <c r="B371" s="45" t="s">
        <v>6553</v>
      </c>
      <c r="C371" s="146">
        <v>2156.204833984375</v>
      </c>
      <c r="D371" s="112">
        <f t="shared" si="13"/>
        <v>-0.11054992269014333</v>
      </c>
      <c r="E371" s="112">
        <v>2.9666728185257153E-2</v>
      </c>
      <c r="G371">
        <v>363</v>
      </c>
      <c r="H371">
        <f t="shared" ca="1" si="14"/>
        <v>5.0065563646748803E-3</v>
      </c>
    </row>
    <row r="372" spans="2:8" x14ac:dyDescent="0.35">
      <c r="B372" s="45" t="s">
        <v>7991</v>
      </c>
      <c r="C372" s="146">
        <v>2424.199951171875</v>
      </c>
      <c r="D372" s="112">
        <f t="shared" si="13"/>
        <v>31.408295600374771</v>
      </c>
      <c r="E372" s="112">
        <v>2.964664106494427E-2</v>
      </c>
      <c r="G372">
        <v>364</v>
      </c>
      <c r="H372">
        <f t="shared" ca="1" si="14"/>
        <v>-1.4803458854016979E-2</v>
      </c>
    </row>
    <row r="373" spans="2:8" x14ac:dyDescent="0.35">
      <c r="B373" s="45" t="s">
        <v>830</v>
      </c>
      <c r="C373" s="146">
        <v>74.801834106445313</v>
      </c>
      <c r="D373" s="112">
        <f t="shared" si="13"/>
        <v>-0.53365149945647361</v>
      </c>
      <c r="E373" s="112">
        <v>2.9645226808259487E-2</v>
      </c>
      <c r="G373">
        <v>365</v>
      </c>
      <c r="H373">
        <f t="shared" ca="1" si="14"/>
        <v>-9.7524711253750927E-3</v>
      </c>
    </row>
    <row r="374" spans="2:8" x14ac:dyDescent="0.35">
      <c r="B374" s="45" t="s">
        <v>3571</v>
      </c>
      <c r="C374" s="146">
        <v>160.39900207519531</v>
      </c>
      <c r="D374" s="112">
        <f t="shared" si="13"/>
        <v>-0.16346006163646506</v>
      </c>
      <c r="E374" s="112">
        <v>2.9644961395815718E-2</v>
      </c>
      <c r="G374">
        <v>366</v>
      </c>
      <c r="H374">
        <f t="shared" ca="1" si="14"/>
        <v>1.9548059363766485E-3</v>
      </c>
    </row>
    <row r="375" spans="2:8" x14ac:dyDescent="0.35">
      <c r="B375" s="45" t="s">
        <v>3877</v>
      </c>
      <c r="C375" s="146">
        <v>191.7409973144531</v>
      </c>
      <c r="D375" s="112">
        <f t="shared" si="13"/>
        <v>1.0784134379370707</v>
      </c>
      <c r="E375" s="112">
        <v>2.9601137794348493E-2</v>
      </c>
      <c r="G375">
        <v>367</v>
      </c>
      <c r="H375">
        <f t="shared" ca="1" si="14"/>
        <v>1.7454522078318477E-2</v>
      </c>
    </row>
    <row r="376" spans="2:8" x14ac:dyDescent="0.35">
      <c r="B376" s="45" t="s">
        <v>2759</v>
      </c>
      <c r="C376" s="146">
        <v>92.2535400390625</v>
      </c>
      <c r="D376" s="112">
        <f t="shared" si="13"/>
        <v>-0.65884783540718628</v>
      </c>
      <c r="E376" s="112">
        <v>2.9548355631965628E-2</v>
      </c>
      <c r="G376">
        <v>368</v>
      </c>
      <c r="H376">
        <f t="shared" ca="1" si="14"/>
        <v>7.2990164733023853E-3</v>
      </c>
    </row>
    <row r="377" spans="2:8" x14ac:dyDescent="0.35">
      <c r="B377" s="45" t="s">
        <v>4470</v>
      </c>
      <c r="C377" s="146">
        <v>270.41757202148438</v>
      </c>
      <c r="D377" s="112">
        <f t="shared" si="13"/>
        <v>-0.90464302594265311</v>
      </c>
      <c r="E377" s="112">
        <v>2.9321045197789334E-2</v>
      </c>
      <c r="G377">
        <v>369</v>
      </c>
      <c r="H377">
        <f t="shared" ca="1" si="14"/>
        <v>-3.2539977148196529E-2</v>
      </c>
    </row>
    <row r="378" spans="2:8" x14ac:dyDescent="0.35">
      <c r="B378" s="45" t="s">
        <v>7639</v>
      </c>
      <c r="C378" s="146">
        <v>2835.8447265625</v>
      </c>
      <c r="D378" s="112">
        <f t="shared" si="13"/>
        <v>23.129971339398349</v>
      </c>
      <c r="E378" s="112">
        <v>2.9183389450294778E-2</v>
      </c>
      <c r="G378">
        <v>370</v>
      </c>
      <c r="H378">
        <f t="shared" ca="1" si="14"/>
        <v>3.5068287365575899E-2</v>
      </c>
    </row>
    <row r="379" spans="2:8" x14ac:dyDescent="0.35">
      <c r="B379" s="45" t="s">
        <v>2508</v>
      </c>
      <c r="C379" s="146">
        <v>117.5237503051758</v>
      </c>
      <c r="D379" s="112">
        <f t="shared" si="13"/>
        <v>-0.61979449945654863</v>
      </c>
      <c r="E379" s="112">
        <v>2.9152180781442549E-2</v>
      </c>
      <c r="G379">
        <v>371</v>
      </c>
      <c r="H379">
        <f t="shared" ca="1" si="14"/>
        <v>2.4590866623344951E-2</v>
      </c>
    </row>
    <row r="380" spans="2:8" x14ac:dyDescent="0.35">
      <c r="B380" s="45" t="s">
        <v>4524</v>
      </c>
      <c r="C380" s="146">
        <v>309.10586547851563</v>
      </c>
      <c r="D380" s="112">
        <f t="shared" si="13"/>
        <v>1.2446300790036464</v>
      </c>
      <c r="E380" s="112">
        <v>2.9118620957327392E-2</v>
      </c>
      <c r="G380">
        <v>372</v>
      </c>
      <c r="H380">
        <f t="shared" ca="1" si="14"/>
        <v>-7.4217275910493765E-3</v>
      </c>
    </row>
    <row r="381" spans="2:8" x14ac:dyDescent="0.35">
      <c r="B381" s="45" t="s">
        <v>1458</v>
      </c>
      <c r="C381" s="146">
        <v>137.70904541015619</v>
      </c>
      <c r="D381" s="112">
        <f t="shared" si="13"/>
        <v>-0.35847326175782285</v>
      </c>
      <c r="E381" s="112">
        <v>2.9117564956567484E-2</v>
      </c>
      <c r="G381">
        <v>373</v>
      </c>
      <c r="H381">
        <f t="shared" ca="1" si="14"/>
        <v>-1.5344043920355521E-2</v>
      </c>
    </row>
    <row r="382" spans="2:8" x14ac:dyDescent="0.35">
      <c r="B382" s="45" t="s">
        <v>4336</v>
      </c>
      <c r="C382" s="146">
        <v>214.65830993652341</v>
      </c>
      <c r="D382" s="112">
        <f t="shared" si="13"/>
        <v>-0.55275879104948322</v>
      </c>
      <c r="E382" s="112">
        <v>2.9052167397036921E-2</v>
      </c>
      <c r="G382">
        <v>374</v>
      </c>
      <c r="H382">
        <f t="shared" ca="1" si="14"/>
        <v>-2.3611624748453145E-3</v>
      </c>
    </row>
    <row r="383" spans="2:8" x14ac:dyDescent="0.35">
      <c r="B383" s="45" t="s">
        <v>5032</v>
      </c>
      <c r="C383" s="146">
        <v>479.9609375</v>
      </c>
      <c r="D383" s="112">
        <f t="shared" si="13"/>
        <v>2.3719182263691607</v>
      </c>
      <c r="E383" s="112">
        <v>2.9034976770199641E-2</v>
      </c>
      <c r="G383">
        <v>375</v>
      </c>
      <c r="H383">
        <f t="shared" ca="1" si="14"/>
        <v>4.6991505645134438E-3</v>
      </c>
    </row>
    <row r="384" spans="2:8" x14ac:dyDescent="0.35">
      <c r="B384" s="45" t="s">
        <v>3355</v>
      </c>
      <c r="C384" s="146">
        <v>142.34062194824219</v>
      </c>
      <c r="D384" s="112">
        <f t="shared" si="13"/>
        <v>-0.81025929071851588</v>
      </c>
      <c r="E384" s="112">
        <v>2.8917770824769068E-2</v>
      </c>
      <c r="G384">
        <v>376</v>
      </c>
      <c r="H384">
        <f t="shared" ca="1" si="14"/>
        <v>3.0751580378017855E-4</v>
      </c>
    </row>
    <row r="385" spans="2:8" x14ac:dyDescent="0.35">
      <c r="B385" s="45" t="s">
        <v>5754</v>
      </c>
      <c r="C385" s="146">
        <v>750.1849365234375</v>
      </c>
      <c r="D385" s="112">
        <f t="shared" si="13"/>
        <v>-1.7627198624249836E-2</v>
      </c>
      <c r="E385" s="112">
        <v>2.8906242936803161E-2</v>
      </c>
      <c r="G385">
        <v>377</v>
      </c>
      <c r="H385">
        <f t="shared" ca="1" si="14"/>
        <v>-3.5266984085549583E-2</v>
      </c>
    </row>
    <row r="386" spans="2:8" x14ac:dyDescent="0.35">
      <c r="B386" s="45" t="s">
        <v>5565</v>
      </c>
      <c r="C386" s="146">
        <v>763.6458740234375</v>
      </c>
      <c r="D386" s="112">
        <f t="shared" si="13"/>
        <v>5.5458598230839025</v>
      </c>
      <c r="E386" s="112">
        <v>2.8882467474422822E-2</v>
      </c>
      <c r="G386">
        <v>378</v>
      </c>
      <c r="H386">
        <f t="shared" ca="1" si="14"/>
        <v>-2.8169153631131108E-2</v>
      </c>
    </row>
    <row r="387" spans="2:8" x14ac:dyDescent="0.35">
      <c r="B387" s="45" t="s">
        <v>1860</v>
      </c>
      <c r="C387" s="146">
        <v>116.6608963012695</v>
      </c>
      <c r="D387" s="112">
        <f t="shared" si="13"/>
        <v>-1.698634212616857E-2</v>
      </c>
      <c r="E387" s="112">
        <v>2.8877169066216735E-2</v>
      </c>
      <c r="G387">
        <v>379</v>
      </c>
      <c r="H387">
        <f t="shared" ca="1" si="14"/>
        <v>-2.3401006618918935E-2</v>
      </c>
    </row>
    <row r="388" spans="2:8" x14ac:dyDescent="0.35">
      <c r="B388" s="45" t="s">
        <v>2976</v>
      </c>
      <c r="C388" s="146">
        <v>118.67678070068359</v>
      </c>
      <c r="D388" s="112">
        <f t="shared" si="13"/>
        <v>0.20715756324204687</v>
      </c>
      <c r="E388" s="112">
        <v>2.884879506545291E-2</v>
      </c>
      <c r="G388">
        <v>380</v>
      </c>
      <c r="H388">
        <f t="shared" ca="1" si="14"/>
        <v>1.3751532141469507E-2</v>
      </c>
    </row>
    <row r="389" spans="2:8" x14ac:dyDescent="0.35">
      <c r="B389" s="45" t="s">
        <v>2286</v>
      </c>
      <c r="C389" s="146">
        <v>98.310928344726563</v>
      </c>
      <c r="D389" s="112">
        <f t="shared" si="13"/>
        <v>-0.93657818482612032</v>
      </c>
      <c r="E389" s="112">
        <v>2.8807924891922077E-2</v>
      </c>
      <c r="G389">
        <v>381</v>
      </c>
      <c r="H389">
        <f t="shared" ca="1" si="14"/>
        <v>2.6537060912555796E-2</v>
      </c>
    </row>
    <row r="390" spans="2:8" x14ac:dyDescent="0.35">
      <c r="B390" s="45" t="s">
        <v>6326</v>
      </c>
      <c r="C390" s="146">
        <v>1550.112182617188</v>
      </c>
      <c r="D390" s="112">
        <f t="shared" si="13"/>
        <v>9.9193055199657447</v>
      </c>
      <c r="E390" s="112">
        <v>2.8788119627499921E-2</v>
      </c>
      <c r="G390">
        <v>382</v>
      </c>
      <c r="H390">
        <f t="shared" ca="1" si="14"/>
        <v>-1.6886406290501064E-2</v>
      </c>
    </row>
    <row r="391" spans="2:8" x14ac:dyDescent="0.35">
      <c r="B391" s="45" t="s">
        <v>1360</v>
      </c>
      <c r="C391" s="146">
        <v>141.960693359375</v>
      </c>
      <c r="D391" s="112">
        <f t="shared" si="13"/>
        <v>0.46196685205112992</v>
      </c>
      <c r="E391" s="112">
        <v>2.8765969944470175E-2</v>
      </c>
      <c r="G391">
        <v>383</v>
      </c>
      <c r="H391">
        <f t="shared" ca="1" si="14"/>
        <v>1.6292830737316553E-2</v>
      </c>
    </row>
    <row r="392" spans="2:8" x14ac:dyDescent="0.35">
      <c r="B392" s="45" t="s">
        <v>1690</v>
      </c>
      <c r="C392" s="146">
        <v>97.1025390625</v>
      </c>
      <c r="D392" s="112">
        <f t="shared" si="13"/>
        <v>-0.96256432474233156</v>
      </c>
      <c r="E392" s="112">
        <v>2.8732668953830622E-2</v>
      </c>
      <c r="G392">
        <v>384</v>
      </c>
      <c r="H392">
        <f t="shared" ca="1" si="14"/>
        <v>-1.7848784844772606E-2</v>
      </c>
    </row>
    <row r="393" spans="2:8" x14ac:dyDescent="0.35">
      <c r="B393" s="45" t="s">
        <v>6906</v>
      </c>
      <c r="C393" s="146">
        <v>2593.850341796875</v>
      </c>
      <c r="D393" s="112">
        <f t="shared" ref="D393:D456" si="15">(C393-C394)/C394</f>
        <v>2.8422850730341351</v>
      </c>
      <c r="E393" s="112">
        <v>2.8689588851852934E-2</v>
      </c>
      <c r="G393">
        <v>385</v>
      </c>
      <c r="H393">
        <f t="shared" ca="1" si="14"/>
        <v>7.2170299822663124E-3</v>
      </c>
    </row>
    <row r="394" spans="2:8" x14ac:dyDescent="0.35">
      <c r="B394" s="45" t="s">
        <v>5228</v>
      </c>
      <c r="C394" s="146">
        <v>675.08013916015625</v>
      </c>
      <c r="D394" s="112">
        <f t="shared" si="15"/>
        <v>1.8697520562305205</v>
      </c>
      <c r="E394" s="112">
        <v>2.8686082820455729E-2</v>
      </c>
      <c r="G394">
        <v>386</v>
      </c>
      <c r="H394">
        <f t="shared" ref="H394:H457" ca="1" si="16">_xlfn.NORM.INV(RAND(),$N$11,$N$12)</f>
        <v>1.0419324641462783E-2</v>
      </c>
    </row>
    <row r="395" spans="2:8" x14ac:dyDescent="0.35">
      <c r="B395" s="45" t="s">
        <v>4365</v>
      </c>
      <c r="C395" s="146">
        <v>235.23988342285159</v>
      </c>
      <c r="D395" s="112">
        <f t="shared" si="15"/>
        <v>1.374546984989155</v>
      </c>
      <c r="E395" s="112">
        <v>2.8666609773115626E-2</v>
      </c>
      <c r="G395">
        <v>387</v>
      </c>
      <c r="H395">
        <f t="shared" ca="1" si="16"/>
        <v>2.4247864822295878E-3</v>
      </c>
    </row>
    <row r="396" spans="2:8" x14ac:dyDescent="0.35">
      <c r="B396" s="45" t="s">
        <v>2900</v>
      </c>
      <c r="C396" s="146">
        <v>99.067268371582031</v>
      </c>
      <c r="D396" s="112">
        <f t="shared" si="15"/>
        <v>-0.93966491653139039</v>
      </c>
      <c r="E396" s="112">
        <v>2.8638005424038701E-2</v>
      </c>
      <c r="G396">
        <v>388</v>
      </c>
      <c r="H396">
        <f t="shared" ca="1" si="16"/>
        <v>-8.0857709767094173E-3</v>
      </c>
    </row>
    <row r="397" spans="2:8" x14ac:dyDescent="0.35">
      <c r="B397" s="45" t="s">
        <v>6337</v>
      </c>
      <c r="C397" s="146">
        <v>1641.951293945312</v>
      </c>
      <c r="D397" s="112">
        <f t="shared" si="15"/>
        <v>-0.18548637324585052</v>
      </c>
      <c r="E397" s="112">
        <v>2.8627343408440156E-2</v>
      </c>
      <c r="G397">
        <v>389</v>
      </c>
      <c r="H397">
        <f t="shared" ca="1" si="16"/>
        <v>-7.1752878856701776E-3</v>
      </c>
    </row>
    <row r="398" spans="2:8" x14ac:dyDescent="0.35">
      <c r="B398" s="45" t="s">
        <v>6696</v>
      </c>
      <c r="C398" s="146">
        <v>2015.8671875</v>
      </c>
      <c r="D398" s="112">
        <f t="shared" si="15"/>
        <v>13.521873406145025</v>
      </c>
      <c r="E398" s="112">
        <v>2.8599696004085243E-2</v>
      </c>
      <c r="G398">
        <v>390</v>
      </c>
      <c r="H398">
        <f t="shared" ca="1" si="16"/>
        <v>-2.0544360028797438E-2</v>
      </c>
    </row>
    <row r="399" spans="2:8" x14ac:dyDescent="0.35">
      <c r="B399" s="45" t="s">
        <v>1560</v>
      </c>
      <c r="C399" s="146">
        <v>138.81591796875</v>
      </c>
      <c r="D399" s="112">
        <f t="shared" si="15"/>
        <v>0.48621923834662062</v>
      </c>
      <c r="E399" s="112">
        <v>2.8595191445468501E-2</v>
      </c>
      <c r="G399">
        <v>391</v>
      </c>
      <c r="H399">
        <f t="shared" ca="1" si="16"/>
        <v>1.9441956113096678E-2</v>
      </c>
    </row>
    <row r="400" spans="2:8" x14ac:dyDescent="0.35">
      <c r="B400" s="45" t="s">
        <v>1146</v>
      </c>
      <c r="C400" s="146">
        <v>93.402046203613281</v>
      </c>
      <c r="D400" s="112">
        <f t="shared" si="15"/>
        <v>-0.42305745978497428</v>
      </c>
      <c r="E400" s="112">
        <v>2.8514614486585883E-2</v>
      </c>
      <c r="G400">
        <v>392</v>
      </c>
      <c r="H400">
        <f t="shared" ca="1" si="16"/>
        <v>-1.0897067543755121E-2</v>
      </c>
    </row>
    <row r="401" spans="2:8" x14ac:dyDescent="0.35">
      <c r="B401" s="45" t="s">
        <v>3129</v>
      </c>
      <c r="C401" s="146">
        <v>161.89141845703119</v>
      </c>
      <c r="D401" s="112">
        <f t="shared" si="15"/>
        <v>-0.88377670403029795</v>
      </c>
      <c r="E401" s="112">
        <v>2.8505188128425077E-2</v>
      </c>
      <c r="G401">
        <v>393</v>
      </c>
      <c r="H401">
        <f t="shared" ca="1" si="16"/>
        <v>-3.0002282714591041E-2</v>
      </c>
    </row>
    <row r="402" spans="2:8" x14ac:dyDescent="0.35">
      <c r="B402" s="45" t="s">
        <v>6183</v>
      </c>
      <c r="C402" s="146">
        <v>1392.934326171875</v>
      </c>
      <c r="D402" s="112">
        <f t="shared" si="15"/>
        <v>4.4907596589867786</v>
      </c>
      <c r="E402" s="112">
        <v>2.8503941890687029E-2</v>
      </c>
      <c r="G402">
        <v>394</v>
      </c>
      <c r="H402">
        <f t="shared" ca="1" si="16"/>
        <v>-1.6353073472912963E-3</v>
      </c>
    </row>
    <row r="403" spans="2:8" x14ac:dyDescent="0.35">
      <c r="B403" s="45" t="s">
        <v>4389</v>
      </c>
      <c r="C403" s="146">
        <v>253.68699645996091</v>
      </c>
      <c r="D403" s="112">
        <f t="shared" si="15"/>
        <v>2.2996630303610068</v>
      </c>
      <c r="E403" s="112">
        <v>2.8429792984475972E-2</v>
      </c>
      <c r="G403">
        <v>395</v>
      </c>
      <c r="H403">
        <f t="shared" ca="1" si="16"/>
        <v>2.9368394128574454E-3</v>
      </c>
    </row>
    <row r="404" spans="2:8" x14ac:dyDescent="0.35">
      <c r="B404" s="45" t="s">
        <v>845</v>
      </c>
      <c r="C404" s="146">
        <v>76.882698059082031</v>
      </c>
      <c r="D404" s="112">
        <f t="shared" si="15"/>
        <v>-0.96816256059785466</v>
      </c>
      <c r="E404" s="112">
        <v>2.8411732126760004E-2</v>
      </c>
      <c r="G404">
        <v>396</v>
      </c>
      <c r="H404">
        <f t="shared" ca="1" si="16"/>
        <v>-6.0018909210607964E-3</v>
      </c>
    </row>
    <row r="405" spans="2:8" x14ac:dyDescent="0.35">
      <c r="B405" s="45" t="s">
        <v>7111</v>
      </c>
      <c r="C405" s="146">
        <v>2414.851806640625</v>
      </c>
      <c r="D405" s="112">
        <f t="shared" si="15"/>
        <v>3.9461806737330978</v>
      </c>
      <c r="E405" s="112">
        <v>2.8304904610878773E-2</v>
      </c>
      <c r="G405">
        <v>397</v>
      </c>
      <c r="H405">
        <f t="shared" ca="1" si="16"/>
        <v>2.7154329246193961E-3</v>
      </c>
    </row>
    <row r="406" spans="2:8" x14ac:dyDescent="0.35">
      <c r="B406" s="45" t="s">
        <v>4975</v>
      </c>
      <c r="C406" s="146">
        <v>488.22555541992188</v>
      </c>
      <c r="D406" s="112">
        <f t="shared" si="15"/>
        <v>2.1447268119722387</v>
      </c>
      <c r="E406" s="112">
        <v>2.8263834265068188E-2</v>
      </c>
      <c r="G406">
        <v>398</v>
      </c>
      <c r="H406">
        <f t="shared" ca="1" si="16"/>
        <v>5.0215101779680065E-3</v>
      </c>
    </row>
    <row r="407" spans="2:8" x14ac:dyDescent="0.35">
      <c r="B407" s="45" t="s">
        <v>3565</v>
      </c>
      <c r="C407" s="146">
        <v>155.25213623046881</v>
      </c>
      <c r="D407" s="112">
        <f t="shared" si="15"/>
        <v>2.4355521054254132</v>
      </c>
      <c r="E407" s="112">
        <v>2.825138415097295E-2</v>
      </c>
      <c r="G407">
        <v>399</v>
      </c>
      <c r="H407">
        <f t="shared" ca="1" si="16"/>
        <v>8.1717266710510557E-3</v>
      </c>
    </row>
    <row r="408" spans="2:8" x14ac:dyDescent="0.35">
      <c r="B408" s="45" t="s">
        <v>700</v>
      </c>
      <c r="C408" s="146">
        <v>45.189865112304688</v>
      </c>
      <c r="D408" s="112">
        <f t="shared" si="15"/>
        <v>-0.70476957214479674</v>
      </c>
      <c r="E408" s="112">
        <v>2.8185179797519701E-2</v>
      </c>
      <c r="G408">
        <v>400</v>
      </c>
      <c r="H408">
        <f t="shared" ca="1" si="16"/>
        <v>2.5331961833816176E-2</v>
      </c>
    </row>
    <row r="409" spans="2:8" x14ac:dyDescent="0.35">
      <c r="B409" s="45" t="s">
        <v>3562</v>
      </c>
      <c r="C409" s="146">
        <v>153.06642150878909</v>
      </c>
      <c r="D409" s="112">
        <f t="shared" si="15"/>
        <v>-0.92937004629429354</v>
      </c>
      <c r="E409" s="112">
        <v>2.8178729591550877E-2</v>
      </c>
      <c r="G409">
        <v>401</v>
      </c>
      <c r="H409">
        <f t="shared" ca="1" si="16"/>
        <v>-3.5674309570325878E-2</v>
      </c>
    </row>
    <row r="410" spans="2:8" x14ac:dyDescent="0.35">
      <c r="B410" s="45" t="s">
        <v>6992</v>
      </c>
      <c r="C410" s="146">
        <v>2167.16015625</v>
      </c>
      <c r="D410" s="112">
        <f t="shared" si="15"/>
        <v>11.903114582943441</v>
      </c>
      <c r="E410" s="112">
        <v>2.8119244712910454E-2</v>
      </c>
      <c r="G410">
        <v>402</v>
      </c>
      <c r="H410">
        <f t="shared" ca="1" si="16"/>
        <v>1.1889850608087645E-2</v>
      </c>
    </row>
    <row r="411" spans="2:8" x14ac:dyDescent="0.35">
      <c r="B411" s="45" t="s">
        <v>4064</v>
      </c>
      <c r="C411" s="146">
        <v>167.95635986328119</v>
      </c>
      <c r="D411" s="112">
        <f t="shared" si="15"/>
        <v>6.7970343784134371E-2</v>
      </c>
      <c r="E411" s="112">
        <v>2.8031042700992017E-2</v>
      </c>
      <c r="G411">
        <v>403</v>
      </c>
      <c r="H411">
        <f t="shared" ca="1" si="16"/>
        <v>2.8736184137823199E-2</v>
      </c>
    </row>
    <row r="412" spans="2:8" x14ac:dyDescent="0.35">
      <c r="B412" s="45" t="s">
        <v>3660</v>
      </c>
      <c r="C412" s="146">
        <v>157.2668762207031</v>
      </c>
      <c r="D412" s="112">
        <f t="shared" si="15"/>
        <v>-0.11448636191177942</v>
      </c>
      <c r="E412" s="112">
        <v>2.8024131228591476E-2</v>
      </c>
      <c r="G412">
        <v>404</v>
      </c>
      <c r="H412">
        <f t="shared" ca="1" si="16"/>
        <v>-1.3773296364280548E-3</v>
      </c>
    </row>
    <row r="413" spans="2:8" x14ac:dyDescent="0.35">
      <c r="B413" s="45" t="s">
        <v>4072</v>
      </c>
      <c r="C413" s="146">
        <v>177.599609375</v>
      </c>
      <c r="D413" s="112">
        <f t="shared" si="15"/>
        <v>1.6389637291132289</v>
      </c>
      <c r="E413" s="112">
        <v>2.8017238714363547E-2</v>
      </c>
      <c r="G413">
        <v>405</v>
      </c>
      <c r="H413">
        <f t="shared" ca="1" si="16"/>
        <v>4.8831761401306696E-3</v>
      </c>
    </row>
    <row r="414" spans="2:8" x14ac:dyDescent="0.35">
      <c r="B414" s="45" t="s">
        <v>810</v>
      </c>
      <c r="C414" s="146">
        <v>67.298995971679688</v>
      </c>
      <c r="D414" s="112">
        <f t="shared" si="15"/>
        <v>-0.78095630535928862</v>
      </c>
      <c r="E414" s="112">
        <v>2.7991723869811073E-2</v>
      </c>
      <c r="G414">
        <v>406</v>
      </c>
      <c r="H414">
        <f t="shared" ca="1" si="16"/>
        <v>3.0562850210824447E-2</v>
      </c>
    </row>
    <row r="415" spans="2:8" x14ac:dyDescent="0.35">
      <c r="B415" s="45" t="s">
        <v>4501</v>
      </c>
      <c r="C415" s="146">
        <v>307.24005126953119</v>
      </c>
      <c r="D415" s="112">
        <f t="shared" si="15"/>
        <v>0.93462454449050014</v>
      </c>
      <c r="E415" s="112">
        <v>2.7962010204835772E-2</v>
      </c>
      <c r="G415">
        <v>407</v>
      </c>
      <c r="H415">
        <f t="shared" ca="1" si="16"/>
        <v>-1.348600671630479E-2</v>
      </c>
    </row>
    <row r="416" spans="2:8" x14ac:dyDescent="0.35">
      <c r="B416" s="45" t="s">
        <v>3206</v>
      </c>
      <c r="C416" s="146">
        <v>158.81120300292969</v>
      </c>
      <c r="D416" s="112">
        <f t="shared" si="15"/>
        <v>-0.93233307380970565</v>
      </c>
      <c r="E416" s="112">
        <v>2.7916916497443454E-2</v>
      </c>
      <c r="G416">
        <v>408</v>
      </c>
      <c r="H416">
        <f t="shared" ca="1" si="16"/>
        <v>-1.9091012393156496E-3</v>
      </c>
    </row>
    <row r="417" spans="2:8" x14ac:dyDescent="0.35">
      <c r="B417" s="45" t="s">
        <v>7487</v>
      </c>
      <c r="C417" s="146">
        <v>2346.95458984375</v>
      </c>
      <c r="D417" s="112">
        <f t="shared" si="15"/>
        <v>1.4086499290700354</v>
      </c>
      <c r="E417" s="112">
        <v>2.7825116132665431E-2</v>
      </c>
      <c r="G417">
        <v>409</v>
      </c>
      <c r="H417">
        <f t="shared" ca="1" si="16"/>
        <v>7.4945184859982177E-3</v>
      </c>
    </row>
    <row r="418" spans="2:8" x14ac:dyDescent="0.35">
      <c r="B418" s="45" t="s">
        <v>5858</v>
      </c>
      <c r="C418" s="146">
        <v>974.38592529296875</v>
      </c>
      <c r="D418" s="112">
        <f t="shared" si="15"/>
        <v>0.37022767234641613</v>
      </c>
      <c r="E418" s="112">
        <v>2.7811748081762479E-2</v>
      </c>
      <c r="G418">
        <v>410</v>
      </c>
      <c r="H418">
        <f t="shared" ca="1" si="16"/>
        <v>-9.3075044247934249E-4</v>
      </c>
    </row>
    <row r="419" spans="2:8" x14ac:dyDescent="0.35">
      <c r="B419" s="45" t="s">
        <v>5713</v>
      </c>
      <c r="C419" s="146">
        <v>711.1124267578125</v>
      </c>
      <c r="D419" s="112">
        <f t="shared" si="15"/>
        <v>3.9750299814016037</v>
      </c>
      <c r="E419" s="112">
        <v>2.7765604291841859E-2</v>
      </c>
      <c r="G419">
        <v>411</v>
      </c>
      <c r="H419">
        <f t="shared" ca="1" si="16"/>
        <v>4.8470659143830738E-3</v>
      </c>
    </row>
    <row r="420" spans="2:8" x14ac:dyDescent="0.35">
      <c r="B420" s="45" t="s">
        <v>1583</v>
      </c>
      <c r="C420" s="146">
        <v>142.9363098144531</v>
      </c>
      <c r="D420" s="112">
        <f t="shared" si="15"/>
        <v>-0.81142421924075381</v>
      </c>
      <c r="E420" s="112">
        <v>2.768701267698077E-2</v>
      </c>
      <c r="G420">
        <v>412</v>
      </c>
      <c r="H420">
        <f t="shared" ca="1" si="16"/>
        <v>7.883636165948258E-3</v>
      </c>
    </row>
    <row r="421" spans="2:8" x14ac:dyDescent="0.35">
      <c r="B421" s="45" t="s">
        <v>5312</v>
      </c>
      <c r="C421" s="146">
        <v>757.97808837890625</v>
      </c>
      <c r="D421" s="112">
        <f t="shared" si="15"/>
        <v>2.7179089983395661</v>
      </c>
      <c r="E421" s="112">
        <v>2.7674025089761155E-2</v>
      </c>
      <c r="G421">
        <v>413</v>
      </c>
      <c r="H421">
        <f t="shared" ca="1" si="16"/>
        <v>3.2561972648322002E-2</v>
      </c>
    </row>
    <row r="422" spans="2:8" x14ac:dyDescent="0.35">
      <c r="B422" s="45" t="s">
        <v>3908</v>
      </c>
      <c r="C422" s="146">
        <v>203.87214660644531</v>
      </c>
      <c r="D422" s="112">
        <f t="shared" si="15"/>
        <v>-0.91691152158940459</v>
      </c>
      <c r="E422" s="112">
        <v>2.766432538671346E-2</v>
      </c>
      <c r="G422">
        <v>414</v>
      </c>
      <c r="H422">
        <f t="shared" ca="1" si="16"/>
        <v>2.0016785760192321E-2</v>
      </c>
    </row>
    <row r="423" spans="2:8" x14ac:dyDescent="0.35">
      <c r="B423" s="45" t="s">
        <v>7312</v>
      </c>
      <c r="C423" s="146">
        <v>2453.67529296875</v>
      </c>
      <c r="D423" s="112">
        <f t="shared" si="15"/>
        <v>0.14965958925130912</v>
      </c>
      <c r="E423" s="112">
        <v>2.7629130351205108E-2</v>
      </c>
      <c r="G423">
        <v>415</v>
      </c>
      <c r="H423">
        <f t="shared" ca="1" si="16"/>
        <v>3.3803713356636685E-2</v>
      </c>
    </row>
    <row r="424" spans="2:8" x14ac:dyDescent="0.35">
      <c r="B424" s="45" t="s">
        <v>7008</v>
      </c>
      <c r="C424" s="146">
        <v>2134.262451171875</v>
      </c>
      <c r="D424" s="112">
        <f t="shared" si="15"/>
        <v>17.230981336288426</v>
      </c>
      <c r="E424" s="112">
        <v>2.7618829982792966E-2</v>
      </c>
      <c r="G424">
        <v>416</v>
      </c>
      <c r="H424">
        <f t="shared" ca="1" si="16"/>
        <v>2.2248229666084342E-2</v>
      </c>
    </row>
    <row r="425" spans="2:8" x14ac:dyDescent="0.35">
      <c r="B425" s="45" t="s">
        <v>2114</v>
      </c>
      <c r="C425" s="146">
        <v>117.06788635253911</v>
      </c>
      <c r="D425" s="112">
        <f t="shared" si="15"/>
        <v>-8.2334087852107954E-2</v>
      </c>
      <c r="E425" s="112">
        <v>2.761627293729816E-2</v>
      </c>
      <c r="G425">
        <v>417</v>
      </c>
      <c r="H425">
        <f t="shared" ca="1" si="16"/>
        <v>-1.4292958625803522E-2</v>
      </c>
    </row>
    <row r="426" spans="2:8" x14ac:dyDescent="0.35">
      <c r="B426" s="45" t="s">
        <v>1885</v>
      </c>
      <c r="C426" s="146">
        <v>127.5713577270508</v>
      </c>
      <c r="D426" s="112">
        <f t="shared" si="15"/>
        <v>1.7140815446714766</v>
      </c>
      <c r="E426" s="112">
        <v>2.7592408773622217E-2</v>
      </c>
      <c r="G426">
        <v>418</v>
      </c>
      <c r="H426">
        <f t="shared" ca="1" si="16"/>
        <v>-1.0597556737570804E-2</v>
      </c>
    </row>
    <row r="427" spans="2:8" x14ac:dyDescent="0.35">
      <c r="B427" s="45" t="s">
        <v>552</v>
      </c>
      <c r="C427" s="146">
        <v>47.003509521484382</v>
      </c>
      <c r="D427" s="112">
        <f t="shared" si="15"/>
        <v>-0.70634451098664452</v>
      </c>
      <c r="E427" s="112">
        <v>2.7553165672750801E-2</v>
      </c>
      <c r="G427">
        <v>419</v>
      </c>
      <c r="H427">
        <f t="shared" ca="1" si="16"/>
        <v>2.3512509916343974E-2</v>
      </c>
    </row>
    <row r="428" spans="2:8" x14ac:dyDescent="0.35">
      <c r="B428" s="45" t="s">
        <v>3172</v>
      </c>
      <c r="C428" s="146">
        <v>160.0634460449219</v>
      </c>
      <c r="D428" s="112">
        <f t="shared" si="15"/>
        <v>2.4269967618874477</v>
      </c>
      <c r="E428" s="112">
        <v>2.7522941171746147E-2</v>
      </c>
      <c r="G428">
        <v>420</v>
      </c>
      <c r="H428">
        <f t="shared" ca="1" si="16"/>
        <v>-1.8796575522419083E-3</v>
      </c>
    </row>
    <row r="429" spans="2:8" x14ac:dyDescent="0.35">
      <c r="B429" s="45" t="s">
        <v>575</v>
      </c>
      <c r="C429" s="146">
        <v>46.706623077392578</v>
      </c>
      <c r="D429" s="112">
        <f t="shared" si="15"/>
        <v>-0.66348611999159202</v>
      </c>
      <c r="E429" s="112">
        <v>2.7488999516124889E-2</v>
      </c>
      <c r="G429">
        <v>421</v>
      </c>
      <c r="H429">
        <f t="shared" ca="1" si="16"/>
        <v>-2.01459420728466E-2</v>
      </c>
    </row>
    <row r="430" spans="2:8" x14ac:dyDescent="0.35">
      <c r="B430" s="45" t="s">
        <v>3310</v>
      </c>
      <c r="C430" s="146">
        <v>138.7955322265625</v>
      </c>
      <c r="D430" s="112">
        <f t="shared" si="15"/>
        <v>9.5813758606048072E-2</v>
      </c>
      <c r="E430" s="112">
        <v>2.7438019516128998E-2</v>
      </c>
      <c r="G430">
        <v>422</v>
      </c>
      <c r="H430">
        <f t="shared" ca="1" si="16"/>
        <v>3.985019950681503E-2</v>
      </c>
    </row>
    <row r="431" spans="2:8" x14ac:dyDescent="0.35">
      <c r="B431" s="45" t="s">
        <v>1335</v>
      </c>
      <c r="C431" s="146">
        <v>126.659782409668</v>
      </c>
      <c r="D431" s="112">
        <f t="shared" si="15"/>
        <v>-0.94437287644866308</v>
      </c>
      <c r="E431" s="112">
        <v>2.7430830504295123E-2</v>
      </c>
      <c r="G431">
        <v>423</v>
      </c>
      <c r="H431">
        <f t="shared" ca="1" si="16"/>
        <v>4.2803259438213602E-3</v>
      </c>
    </row>
    <row r="432" spans="2:8" x14ac:dyDescent="0.35">
      <c r="B432" s="45" t="s">
        <v>6796</v>
      </c>
      <c r="C432" s="146">
        <v>2276.94287109375</v>
      </c>
      <c r="D432" s="112">
        <f t="shared" si="15"/>
        <v>10.617657825712236</v>
      </c>
      <c r="E432" s="112">
        <v>2.7428512128886542E-2</v>
      </c>
      <c r="G432">
        <v>424</v>
      </c>
      <c r="H432">
        <f t="shared" ca="1" si="16"/>
        <v>3.0759516620321101E-2</v>
      </c>
    </row>
    <row r="433" spans="2:8" x14ac:dyDescent="0.35">
      <c r="B433" s="45" t="s">
        <v>3889</v>
      </c>
      <c r="C433" s="146">
        <v>195.9898376464844</v>
      </c>
      <c r="D433" s="112">
        <f t="shared" si="15"/>
        <v>-0.37194840197406792</v>
      </c>
      <c r="E433" s="112">
        <v>2.7418457535286742E-2</v>
      </c>
      <c r="G433">
        <v>425</v>
      </c>
      <c r="H433">
        <f t="shared" ca="1" si="16"/>
        <v>2.0497031850624802E-2</v>
      </c>
    </row>
    <row r="434" spans="2:8" x14ac:dyDescent="0.35">
      <c r="B434" s="45" t="s">
        <v>4536</v>
      </c>
      <c r="C434" s="146">
        <v>312.06008911132813</v>
      </c>
      <c r="D434" s="112">
        <f t="shared" si="15"/>
        <v>6.3060943541500754</v>
      </c>
      <c r="E434" s="112">
        <v>2.7386600590816292E-2</v>
      </c>
      <c r="G434">
        <v>426</v>
      </c>
      <c r="H434">
        <f t="shared" ca="1" si="16"/>
        <v>1.6970478960683173E-2</v>
      </c>
    </row>
    <row r="435" spans="2:8" x14ac:dyDescent="0.35">
      <c r="B435" s="45" t="s">
        <v>634</v>
      </c>
      <c r="C435" s="146">
        <v>42.712299346923828</v>
      </c>
      <c r="D435" s="112">
        <f t="shared" si="15"/>
        <v>-0.96187011088425156</v>
      </c>
      <c r="E435" s="112">
        <v>2.732867109768692E-2</v>
      </c>
      <c r="G435">
        <v>427</v>
      </c>
      <c r="H435">
        <f t="shared" ca="1" si="16"/>
        <v>-1.3705351169266685E-2</v>
      </c>
    </row>
    <row r="436" spans="2:8" x14ac:dyDescent="0.35">
      <c r="B436" s="45" t="s">
        <v>5918</v>
      </c>
      <c r="C436" s="146">
        <v>1120.178955078125</v>
      </c>
      <c r="D436" s="112">
        <f t="shared" si="15"/>
        <v>1.3953574497323415</v>
      </c>
      <c r="E436" s="112">
        <v>2.7327693642159489E-2</v>
      </c>
      <c r="G436">
        <v>428</v>
      </c>
      <c r="H436">
        <f t="shared" ca="1" si="16"/>
        <v>8.1304226535046775E-3</v>
      </c>
    </row>
    <row r="437" spans="2:8" x14ac:dyDescent="0.35">
      <c r="B437" s="45" t="s">
        <v>5093</v>
      </c>
      <c r="C437" s="146">
        <v>467.64584350585938</v>
      </c>
      <c r="D437" s="112">
        <f t="shared" si="15"/>
        <v>-0.70474453241070123</v>
      </c>
      <c r="E437" s="112">
        <v>2.7323411451238167E-2</v>
      </c>
      <c r="G437">
        <v>429</v>
      </c>
      <c r="H437">
        <f t="shared" ca="1" si="16"/>
        <v>2.6173610339096341E-2</v>
      </c>
    </row>
    <row r="438" spans="2:8" x14ac:dyDescent="0.35">
      <c r="B438" s="45" t="s">
        <v>6147</v>
      </c>
      <c r="C438" s="146">
        <v>1583.868530273438</v>
      </c>
      <c r="D438" s="112">
        <f t="shared" si="15"/>
        <v>11.04364516312056</v>
      </c>
      <c r="E438" s="112">
        <v>2.7253258299936484E-2</v>
      </c>
      <c r="G438">
        <v>430</v>
      </c>
      <c r="H438">
        <f t="shared" ca="1" si="16"/>
        <v>-5.0186578004870084E-3</v>
      </c>
    </row>
    <row r="439" spans="2:8" x14ac:dyDescent="0.35">
      <c r="B439" s="45" t="s">
        <v>2027</v>
      </c>
      <c r="C439" s="146">
        <v>131.51072692871091</v>
      </c>
      <c r="D439" s="112">
        <f t="shared" si="15"/>
        <v>-0.15577046309812051</v>
      </c>
      <c r="E439" s="112">
        <v>2.7201997509072821E-2</v>
      </c>
      <c r="G439">
        <v>431</v>
      </c>
      <c r="H439">
        <f t="shared" ca="1" si="16"/>
        <v>-1.7595898693267428E-2</v>
      </c>
    </row>
    <row r="440" spans="2:8" x14ac:dyDescent="0.35">
      <c r="B440" s="45" t="s">
        <v>3171</v>
      </c>
      <c r="C440" s="146">
        <v>155.7760314941406</v>
      </c>
      <c r="D440" s="112">
        <f t="shared" si="15"/>
        <v>0.79317909803369102</v>
      </c>
      <c r="E440" s="112">
        <v>2.717528502048578E-2</v>
      </c>
      <c r="G440">
        <v>432</v>
      </c>
      <c r="H440">
        <f t="shared" ca="1" si="16"/>
        <v>1.0612816160988947E-2</v>
      </c>
    </row>
    <row r="441" spans="2:8" x14ac:dyDescent="0.35">
      <c r="B441" s="45" t="s">
        <v>1091</v>
      </c>
      <c r="C441" s="146">
        <v>86.871429443359375</v>
      </c>
      <c r="D441" s="112">
        <f t="shared" si="15"/>
        <v>-0.36200719416479027</v>
      </c>
      <c r="E441" s="112">
        <v>2.7159751661135788E-2</v>
      </c>
      <c r="G441">
        <v>433</v>
      </c>
      <c r="H441">
        <f t="shared" ca="1" si="16"/>
        <v>1.0540705876254396E-2</v>
      </c>
    </row>
    <row r="442" spans="2:8" x14ac:dyDescent="0.35">
      <c r="B442" s="45" t="s">
        <v>2050</v>
      </c>
      <c r="C442" s="146">
        <v>136.16365051269531</v>
      </c>
      <c r="D442" s="112">
        <f t="shared" si="15"/>
        <v>-0.94606961975315618</v>
      </c>
      <c r="E442" s="112">
        <v>2.7131393917015436E-2</v>
      </c>
      <c r="G442">
        <v>434</v>
      </c>
      <c r="H442">
        <f t="shared" ca="1" si="16"/>
        <v>9.0958896588647833E-3</v>
      </c>
    </row>
    <row r="443" spans="2:8" x14ac:dyDescent="0.35">
      <c r="B443" s="45" t="s">
        <v>7237</v>
      </c>
      <c r="C443" s="146">
        <v>2524.80419921875</v>
      </c>
      <c r="D443" s="112">
        <f t="shared" si="15"/>
        <v>20.39993741640728</v>
      </c>
      <c r="E443" s="112">
        <v>2.7126448928318447E-2</v>
      </c>
      <c r="G443">
        <v>435</v>
      </c>
      <c r="H443">
        <f t="shared" ca="1" si="16"/>
        <v>-6.6203683447153359E-3</v>
      </c>
    </row>
    <row r="444" spans="2:8" x14ac:dyDescent="0.35">
      <c r="B444" s="45" t="s">
        <v>2425</v>
      </c>
      <c r="C444" s="146">
        <v>117.9818496704102</v>
      </c>
      <c r="D444" s="112">
        <f t="shared" si="15"/>
        <v>-0.94557210228402844</v>
      </c>
      <c r="E444" s="112">
        <v>2.7120518901824216E-2</v>
      </c>
      <c r="G444">
        <v>436</v>
      </c>
      <c r="H444">
        <f t="shared" ca="1" si="16"/>
        <v>5.4905655536427013E-3</v>
      </c>
    </row>
    <row r="445" spans="2:8" x14ac:dyDescent="0.35">
      <c r="B445" s="45" t="s">
        <v>7071</v>
      </c>
      <c r="C445" s="146">
        <v>2167.67236328125</v>
      </c>
      <c r="D445" s="112">
        <f t="shared" si="15"/>
        <v>15.789325313191267</v>
      </c>
      <c r="E445" s="112">
        <v>2.711336937282106E-2</v>
      </c>
      <c r="G445">
        <v>437</v>
      </c>
      <c r="H445">
        <f t="shared" ca="1" si="16"/>
        <v>-3.2002310006263822E-2</v>
      </c>
    </row>
    <row r="446" spans="2:8" x14ac:dyDescent="0.35">
      <c r="B446" s="45" t="s">
        <v>1319</v>
      </c>
      <c r="C446" s="146">
        <v>129.11015319824219</v>
      </c>
      <c r="D446" s="112">
        <f t="shared" si="15"/>
        <v>-0.51248432538123223</v>
      </c>
      <c r="E446" s="112">
        <v>2.7098031761106603E-2</v>
      </c>
      <c r="G446">
        <v>438</v>
      </c>
      <c r="H446">
        <f t="shared" ca="1" si="16"/>
        <v>-1.0824009125000063E-2</v>
      </c>
    </row>
    <row r="447" spans="2:8" x14ac:dyDescent="0.35">
      <c r="B447" s="45" t="s">
        <v>4452</v>
      </c>
      <c r="C447" s="146">
        <v>264.83282470703119</v>
      </c>
      <c r="D447" s="112">
        <f t="shared" si="15"/>
        <v>1.2712731919085685</v>
      </c>
      <c r="E447" s="112">
        <v>2.7034863629176422E-2</v>
      </c>
      <c r="G447">
        <v>439</v>
      </c>
      <c r="H447">
        <f t="shared" ca="1" si="16"/>
        <v>6.232056991342887E-4</v>
      </c>
    </row>
    <row r="448" spans="2:8" x14ac:dyDescent="0.35">
      <c r="B448" s="45" t="s">
        <v>3006</v>
      </c>
      <c r="C448" s="146">
        <v>116.6010437011719</v>
      </c>
      <c r="D448" s="112">
        <f t="shared" si="15"/>
        <v>-0.94929968552077082</v>
      </c>
      <c r="E448" s="112">
        <v>2.698743501839056E-2</v>
      </c>
      <c r="G448">
        <v>440</v>
      </c>
      <c r="H448">
        <f t="shared" ca="1" si="16"/>
        <v>2.6841948895655939E-3</v>
      </c>
    </row>
    <row r="449" spans="2:8" x14ac:dyDescent="0.35">
      <c r="B449" s="45" t="s">
        <v>6843</v>
      </c>
      <c r="C449" s="146">
        <v>2299.80908203125</v>
      </c>
      <c r="D449" s="112">
        <f t="shared" si="15"/>
        <v>22.697979637889524</v>
      </c>
      <c r="E449" s="112">
        <v>2.6967773333164715E-2</v>
      </c>
      <c r="G449">
        <v>441</v>
      </c>
      <c r="H449">
        <f t="shared" ca="1" si="16"/>
        <v>-7.8675224364025149E-3</v>
      </c>
    </row>
    <row r="450" spans="2:8" x14ac:dyDescent="0.35">
      <c r="B450" s="45" t="s">
        <v>1693</v>
      </c>
      <c r="C450" s="146">
        <v>97.046630859375</v>
      </c>
      <c r="D450" s="112">
        <f t="shared" si="15"/>
        <v>-0.86114572253456922</v>
      </c>
      <c r="E450" s="112">
        <v>2.6923436492611454E-2</v>
      </c>
      <c r="G450">
        <v>442</v>
      </c>
      <c r="H450">
        <f t="shared" ca="1" si="16"/>
        <v>-1.0042199233089117E-2</v>
      </c>
    </row>
    <row r="451" spans="2:8" x14ac:dyDescent="0.35">
      <c r="B451" s="45" t="s">
        <v>5518</v>
      </c>
      <c r="C451" s="146">
        <v>698.909912109375</v>
      </c>
      <c r="D451" s="112">
        <f t="shared" si="15"/>
        <v>5.7151146361428653</v>
      </c>
      <c r="E451" s="112">
        <v>2.6871606837847506E-2</v>
      </c>
      <c r="G451">
        <v>443</v>
      </c>
      <c r="H451">
        <f t="shared" ca="1" si="16"/>
        <v>1.8135148271029751E-2</v>
      </c>
    </row>
    <row r="452" spans="2:8" x14ac:dyDescent="0.35">
      <c r="B452" s="45" t="s">
        <v>2242</v>
      </c>
      <c r="C452" s="146">
        <v>104.0801162719727</v>
      </c>
      <c r="D452" s="112">
        <f t="shared" si="15"/>
        <v>-0.38311191304918762</v>
      </c>
      <c r="E452" s="112">
        <v>2.6870193175500965E-2</v>
      </c>
      <c r="G452">
        <v>444</v>
      </c>
      <c r="H452">
        <f t="shared" ca="1" si="16"/>
        <v>-4.9357917558413616E-4</v>
      </c>
    </row>
    <row r="453" spans="2:8" x14ac:dyDescent="0.35">
      <c r="B453" s="45" t="s">
        <v>3209</v>
      </c>
      <c r="C453" s="146">
        <v>168.7179870605469</v>
      </c>
      <c r="D453" s="112">
        <f t="shared" si="15"/>
        <v>-0.8556130927277934</v>
      </c>
      <c r="E453" s="112">
        <v>2.6866277649189967E-2</v>
      </c>
      <c r="G453">
        <v>445</v>
      </c>
      <c r="H453">
        <f t="shared" ca="1" si="16"/>
        <v>-2.156201468660696E-2</v>
      </c>
    </row>
    <row r="454" spans="2:8" x14ac:dyDescent="0.35">
      <c r="B454" s="45" t="s">
        <v>5975</v>
      </c>
      <c r="C454" s="146">
        <v>1168.513061523438</v>
      </c>
      <c r="D454" s="112">
        <f t="shared" si="15"/>
        <v>5.3490775599771974</v>
      </c>
      <c r="E454" s="112">
        <v>2.6858925660137548E-2</v>
      </c>
      <c r="G454">
        <v>446</v>
      </c>
      <c r="H454">
        <f t="shared" ca="1" si="16"/>
        <v>1.0176347856406741E-2</v>
      </c>
    </row>
    <row r="455" spans="2:8" x14ac:dyDescent="0.35">
      <c r="B455" s="45" t="s">
        <v>3094</v>
      </c>
      <c r="C455" s="146">
        <v>184.04454040527341</v>
      </c>
      <c r="D455" s="112">
        <f t="shared" si="15"/>
        <v>0.45696464425740613</v>
      </c>
      <c r="E455" s="112">
        <v>2.6838166999735937E-2</v>
      </c>
      <c r="G455">
        <v>447</v>
      </c>
      <c r="H455">
        <f t="shared" ca="1" si="16"/>
        <v>6.1375873189868698E-3</v>
      </c>
    </row>
    <row r="456" spans="2:8" x14ac:dyDescent="0.35">
      <c r="B456" s="45" t="s">
        <v>3008</v>
      </c>
      <c r="C456" s="146">
        <v>126.3205261230469</v>
      </c>
      <c r="D456" s="112">
        <f t="shared" si="15"/>
        <v>2.415387578759624E-2</v>
      </c>
      <c r="E456" s="112">
        <v>2.6780497309746149E-2</v>
      </c>
      <c r="G456">
        <v>448</v>
      </c>
      <c r="H456">
        <f t="shared" ca="1" si="16"/>
        <v>-1.4382669647577645E-2</v>
      </c>
    </row>
    <row r="457" spans="2:8" x14ac:dyDescent="0.35">
      <c r="B457" s="45" t="s">
        <v>1274</v>
      </c>
      <c r="C457" s="146">
        <v>123.3413543701172</v>
      </c>
      <c r="D457" s="112">
        <f t="shared" ref="D457:D520" si="17">(C457-C458)/C458</f>
        <v>-0.92709264597202623</v>
      </c>
      <c r="E457" s="112">
        <v>2.6707897737426784E-2</v>
      </c>
      <c r="G457">
        <v>449</v>
      </c>
      <c r="H457">
        <f t="shared" ca="1" si="16"/>
        <v>1.7235454667644825E-3</v>
      </c>
    </row>
    <row r="458" spans="2:8" x14ac:dyDescent="0.35">
      <c r="B458" s="45" t="s">
        <v>6398</v>
      </c>
      <c r="C458" s="146">
        <v>1691.754638671875</v>
      </c>
      <c r="D458" s="112">
        <f t="shared" si="17"/>
        <v>13.196030122195442</v>
      </c>
      <c r="E458" s="112">
        <v>2.6705514805377199E-2</v>
      </c>
      <c r="G458">
        <v>450</v>
      </c>
      <c r="H458">
        <f t="shared" ref="H458:H521" ca="1" si="18">_xlfn.NORM.INV(RAND(),$N$11,$N$12)</f>
        <v>-7.9599290444179981E-3</v>
      </c>
    </row>
    <row r="459" spans="2:8" x14ac:dyDescent="0.35">
      <c r="B459" s="45" t="s">
        <v>2968</v>
      </c>
      <c r="C459" s="146">
        <v>119.1709671020508</v>
      </c>
      <c r="D459" s="112">
        <f t="shared" si="17"/>
        <v>-5.9111780937768942E-2</v>
      </c>
      <c r="E459" s="112">
        <v>2.668173608061989E-2</v>
      </c>
      <c r="G459">
        <v>451</v>
      </c>
      <c r="H459">
        <f t="shared" ca="1" si="18"/>
        <v>3.5864177436946962E-2</v>
      </c>
    </row>
    <row r="460" spans="2:8" x14ac:dyDescent="0.35">
      <c r="B460" s="45" t="s">
        <v>1901</v>
      </c>
      <c r="C460" s="146">
        <v>126.65794372558589</v>
      </c>
      <c r="D460" s="112">
        <f t="shared" si="17"/>
        <v>0.47379288132535674</v>
      </c>
      <c r="E460" s="112">
        <v>2.6608330232107021E-2</v>
      </c>
      <c r="G460">
        <v>452</v>
      </c>
      <c r="H460">
        <f t="shared" ca="1" si="18"/>
        <v>1.8604120747525706E-2</v>
      </c>
    </row>
    <row r="461" spans="2:8" x14ac:dyDescent="0.35">
      <c r="B461" s="45" t="s">
        <v>1005</v>
      </c>
      <c r="C461" s="146">
        <v>85.94012451171875</v>
      </c>
      <c r="D461" s="112">
        <f t="shared" si="17"/>
        <v>-0.90953807684981114</v>
      </c>
      <c r="E461" s="112">
        <v>2.6598141389160678E-2</v>
      </c>
      <c r="G461">
        <v>453</v>
      </c>
      <c r="H461">
        <f t="shared" ca="1" si="18"/>
        <v>4.2629410910930438E-3</v>
      </c>
    </row>
    <row r="462" spans="2:8" x14ac:dyDescent="0.35">
      <c r="B462" s="45" t="s">
        <v>5844</v>
      </c>
      <c r="C462" s="146">
        <v>950.01434326171875</v>
      </c>
      <c r="D462" s="112">
        <f t="shared" si="17"/>
        <v>-0.37952227189133403</v>
      </c>
      <c r="E462" s="112">
        <v>2.6569795805734781E-2</v>
      </c>
      <c r="G462">
        <v>454</v>
      </c>
      <c r="H462">
        <f t="shared" ca="1" si="18"/>
        <v>3.8214959353984521E-3</v>
      </c>
    </row>
    <row r="463" spans="2:8" x14ac:dyDescent="0.35">
      <c r="B463" s="45" t="s">
        <v>6204</v>
      </c>
      <c r="C463" s="146">
        <v>1531.101440429688</v>
      </c>
      <c r="D463" s="112">
        <f t="shared" si="17"/>
        <v>7.3319657947057948</v>
      </c>
      <c r="E463" s="112">
        <v>2.6569230250457085E-2</v>
      </c>
      <c r="G463">
        <v>455</v>
      </c>
      <c r="H463">
        <f t="shared" ca="1" si="18"/>
        <v>2.358301144642202E-3</v>
      </c>
    </row>
    <row r="464" spans="2:8" x14ac:dyDescent="0.35">
      <c r="B464" s="45" t="s">
        <v>3789</v>
      </c>
      <c r="C464" s="146">
        <v>183.7623291015625</v>
      </c>
      <c r="D464" s="112">
        <f t="shared" si="17"/>
        <v>-0.9203597684679955</v>
      </c>
      <c r="E464" s="112">
        <v>2.6539910277206601E-2</v>
      </c>
      <c r="G464">
        <v>456</v>
      </c>
      <c r="H464">
        <f t="shared" ca="1" si="18"/>
        <v>3.3319635732281666E-2</v>
      </c>
    </row>
    <row r="465" spans="2:8" x14ac:dyDescent="0.35">
      <c r="B465" s="45" t="s">
        <v>7785</v>
      </c>
      <c r="C465" s="146">
        <v>2307.40576171875</v>
      </c>
      <c r="D465" s="112">
        <f t="shared" si="17"/>
        <v>0.1487620262168306</v>
      </c>
      <c r="E465" s="112">
        <v>2.6537201643435496E-2</v>
      </c>
      <c r="G465">
        <v>457</v>
      </c>
      <c r="H465">
        <f t="shared" ca="1" si="18"/>
        <v>1.6553419362857164E-2</v>
      </c>
    </row>
    <row r="466" spans="2:8" x14ac:dyDescent="0.35">
      <c r="B466" s="45" t="s">
        <v>6711</v>
      </c>
      <c r="C466" s="146">
        <v>2008.60205078125</v>
      </c>
      <c r="D466" s="112">
        <f t="shared" si="17"/>
        <v>0.93473153512124618</v>
      </c>
      <c r="E466" s="112">
        <v>2.6530382944084271E-2</v>
      </c>
      <c r="G466">
        <v>458</v>
      </c>
      <c r="H466">
        <f t="shared" ca="1" si="18"/>
        <v>-3.8134999039188522E-3</v>
      </c>
    </row>
    <row r="467" spans="2:8" x14ac:dyDescent="0.35">
      <c r="B467" s="45" t="s">
        <v>5896</v>
      </c>
      <c r="C467" s="146">
        <v>1038.181274414062</v>
      </c>
      <c r="D467" s="112">
        <f t="shared" si="17"/>
        <v>7.1210230699570616</v>
      </c>
      <c r="E467" s="112">
        <v>2.652082735243301E-2</v>
      </c>
      <c r="G467">
        <v>459</v>
      </c>
      <c r="H467">
        <f t="shared" ca="1" si="18"/>
        <v>2.681230440001731E-2</v>
      </c>
    </row>
    <row r="468" spans="2:8" x14ac:dyDescent="0.35">
      <c r="B468" s="45" t="s">
        <v>1801</v>
      </c>
      <c r="C468" s="146">
        <v>127.83872985839839</v>
      </c>
      <c r="D468" s="112">
        <f t="shared" si="17"/>
        <v>1.6531969045019019</v>
      </c>
      <c r="E468" s="112">
        <v>2.6518872978682106E-2</v>
      </c>
      <c r="G468">
        <v>460</v>
      </c>
      <c r="H468">
        <f t="shared" ca="1" si="18"/>
        <v>2.7513998031632424E-2</v>
      </c>
    </row>
    <row r="469" spans="2:8" x14ac:dyDescent="0.35">
      <c r="B469" s="45" t="s">
        <v>568</v>
      </c>
      <c r="C469" s="146">
        <v>48.182903289794922</v>
      </c>
      <c r="D469" s="112">
        <f t="shared" si="17"/>
        <v>-0.60101038275380281</v>
      </c>
      <c r="E469" s="112">
        <v>2.6505945568327447E-2</v>
      </c>
      <c r="G469">
        <v>461</v>
      </c>
      <c r="H469">
        <f t="shared" ca="1" si="18"/>
        <v>-2.0879863679151022E-2</v>
      </c>
    </row>
    <row r="470" spans="2:8" x14ac:dyDescent="0.35">
      <c r="B470" s="45" t="s">
        <v>2089</v>
      </c>
      <c r="C470" s="146">
        <v>120.7622985839844</v>
      </c>
      <c r="D470" s="112">
        <f t="shared" si="17"/>
        <v>-0.29287361547167484</v>
      </c>
      <c r="E470" s="112">
        <v>2.6496133005568096E-2</v>
      </c>
      <c r="G470">
        <v>462</v>
      </c>
      <c r="H470">
        <f t="shared" ca="1" si="18"/>
        <v>8.2749807273712478E-3</v>
      </c>
    </row>
    <row r="471" spans="2:8" x14ac:dyDescent="0.35">
      <c r="B471" s="45" t="s">
        <v>3820</v>
      </c>
      <c r="C471" s="146">
        <v>170.77894592285159</v>
      </c>
      <c r="D471" s="112">
        <f t="shared" si="17"/>
        <v>-0.74106843010160828</v>
      </c>
      <c r="E471" s="112">
        <v>2.6373418577042024E-2</v>
      </c>
      <c r="G471">
        <v>463</v>
      </c>
      <c r="H471">
        <f t="shared" ca="1" si="18"/>
        <v>2.2651655035067698E-2</v>
      </c>
    </row>
    <row r="472" spans="2:8" x14ac:dyDescent="0.35">
      <c r="B472" s="45" t="s">
        <v>5226</v>
      </c>
      <c r="C472" s="146">
        <v>659.55242919921875</v>
      </c>
      <c r="D472" s="112">
        <f t="shared" si="17"/>
        <v>3.8327157214208025</v>
      </c>
      <c r="E472" s="112">
        <v>2.637226303439975E-2</v>
      </c>
      <c r="G472">
        <v>464</v>
      </c>
      <c r="H472">
        <f t="shared" ca="1" si="18"/>
        <v>-1.0573340108114514E-2</v>
      </c>
    </row>
    <row r="473" spans="2:8" x14ac:dyDescent="0.35">
      <c r="B473" s="45" t="s">
        <v>1569</v>
      </c>
      <c r="C473" s="146">
        <v>136.4765625</v>
      </c>
      <c r="D473" s="112">
        <f t="shared" si="17"/>
        <v>0.58989266511631833</v>
      </c>
      <c r="E473" s="112">
        <v>2.636942160596057E-2</v>
      </c>
      <c r="G473">
        <v>465</v>
      </c>
      <c r="H473">
        <f t="shared" ca="1" si="18"/>
        <v>-2.1319575301685833E-2</v>
      </c>
    </row>
    <row r="474" spans="2:8" x14ac:dyDescent="0.35">
      <c r="B474" s="45" t="s">
        <v>2345</v>
      </c>
      <c r="C474" s="146">
        <v>85.840110778808594</v>
      </c>
      <c r="D474" s="112">
        <f t="shared" si="17"/>
        <v>-0.9660934725846424</v>
      </c>
      <c r="E474" s="112">
        <v>2.636258166896881E-2</v>
      </c>
      <c r="G474">
        <v>466</v>
      </c>
      <c r="H474">
        <f t="shared" ca="1" si="18"/>
        <v>-5.0269500031734533E-3</v>
      </c>
    </row>
    <row r="475" spans="2:8" x14ac:dyDescent="0.35">
      <c r="B475" s="45" t="s">
        <v>7157</v>
      </c>
      <c r="C475" s="146">
        <v>2531.669189453125</v>
      </c>
      <c r="D475" s="112">
        <f t="shared" si="17"/>
        <v>2.5710227187123857</v>
      </c>
      <c r="E475" s="112">
        <v>2.6356911549374064E-2</v>
      </c>
      <c r="G475">
        <v>467</v>
      </c>
      <c r="H475">
        <f t="shared" ca="1" si="18"/>
        <v>-3.1120344955869715E-4</v>
      </c>
    </row>
    <row r="476" spans="2:8" x14ac:dyDescent="0.35">
      <c r="B476" s="45" t="s">
        <v>5474</v>
      </c>
      <c r="C476" s="146">
        <v>708.94793701171875</v>
      </c>
      <c r="D476" s="112">
        <f t="shared" si="17"/>
        <v>4.8917274760992902</v>
      </c>
      <c r="E476" s="112">
        <v>2.6354980145160349E-2</v>
      </c>
      <c r="G476">
        <v>468</v>
      </c>
      <c r="H476">
        <f t="shared" ca="1" si="18"/>
        <v>1.5879753337664709E-2</v>
      </c>
    </row>
    <row r="477" spans="2:8" x14ac:dyDescent="0.35">
      <c r="B477" s="45" t="s">
        <v>2078</v>
      </c>
      <c r="C477" s="146">
        <v>120.3293838500977</v>
      </c>
      <c r="D477" s="112">
        <f t="shared" si="17"/>
        <v>0.32878982140994645</v>
      </c>
      <c r="E477" s="112">
        <v>2.6342206279269479E-2</v>
      </c>
      <c r="G477">
        <v>469</v>
      </c>
      <c r="H477">
        <f t="shared" ca="1" si="18"/>
        <v>5.8030442183039758E-3</v>
      </c>
    </row>
    <row r="478" spans="2:8" x14ac:dyDescent="0.35">
      <c r="B478" s="45" t="s">
        <v>2582</v>
      </c>
      <c r="C478" s="146">
        <v>90.555618286132813</v>
      </c>
      <c r="D478" s="112">
        <f t="shared" si="17"/>
        <v>-0.4934059536603666</v>
      </c>
      <c r="E478" s="112">
        <v>2.6307076753494554E-2</v>
      </c>
      <c r="G478">
        <v>470</v>
      </c>
      <c r="H478">
        <f t="shared" ca="1" si="18"/>
        <v>-2.8750287034414703E-2</v>
      </c>
    </row>
    <row r="479" spans="2:8" x14ac:dyDescent="0.35">
      <c r="B479" s="45" t="s">
        <v>4106</v>
      </c>
      <c r="C479" s="146">
        <v>178.7538146972656</v>
      </c>
      <c r="D479" s="112">
        <f t="shared" si="17"/>
        <v>0.20460957009188147</v>
      </c>
      <c r="E479" s="112">
        <v>2.6293244638198494E-2</v>
      </c>
      <c r="G479">
        <v>471</v>
      </c>
      <c r="H479">
        <f t="shared" ca="1" si="18"/>
        <v>4.0421961528347733E-2</v>
      </c>
    </row>
    <row r="480" spans="2:8" x14ac:dyDescent="0.35">
      <c r="B480" s="45" t="s">
        <v>1386</v>
      </c>
      <c r="C480" s="146">
        <v>148.39149475097659</v>
      </c>
      <c r="D480" s="112">
        <f t="shared" si="17"/>
        <v>0.22347169592938726</v>
      </c>
      <c r="E480" s="112">
        <v>2.6274569024696139E-2</v>
      </c>
      <c r="G480">
        <v>472</v>
      </c>
      <c r="H480">
        <f t="shared" ca="1" si="18"/>
        <v>2.8341634484416365E-3</v>
      </c>
    </row>
    <row r="481" spans="2:8" x14ac:dyDescent="0.35">
      <c r="B481" s="45" t="s">
        <v>1790</v>
      </c>
      <c r="C481" s="146">
        <v>121.2872314453125</v>
      </c>
      <c r="D481" s="112">
        <f t="shared" si="17"/>
        <v>-0.93816560032456087</v>
      </c>
      <c r="E481" s="112">
        <v>2.6259101411947174E-2</v>
      </c>
      <c r="G481">
        <v>473</v>
      </c>
      <c r="H481">
        <f t="shared" ca="1" si="18"/>
        <v>2.3064056730543445E-2</v>
      </c>
    </row>
    <row r="482" spans="2:8" x14ac:dyDescent="0.35">
      <c r="B482" s="45" t="s">
        <v>6595</v>
      </c>
      <c r="C482" s="146">
        <v>1961.484741210938</v>
      </c>
      <c r="D482" s="112">
        <f t="shared" si="17"/>
        <v>14.027508688744794</v>
      </c>
      <c r="E482" s="112">
        <v>2.6252117044406342E-2</v>
      </c>
      <c r="G482">
        <v>474</v>
      </c>
      <c r="H482">
        <f t="shared" ca="1" si="18"/>
        <v>7.9374786750729259E-3</v>
      </c>
    </row>
    <row r="483" spans="2:8" x14ac:dyDescent="0.35">
      <c r="B483" s="45" t="s">
        <v>1456</v>
      </c>
      <c r="C483" s="146">
        <v>130.5262756347656</v>
      </c>
      <c r="D483" s="112">
        <f t="shared" si="17"/>
        <v>-9.3421127933817585E-2</v>
      </c>
      <c r="E483" s="112">
        <v>2.6229947359672608E-2</v>
      </c>
      <c r="G483">
        <v>475</v>
      </c>
      <c r="H483">
        <f t="shared" ca="1" si="18"/>
        <v>-4.4601264624279944E-3</v>
      </c>
    </row>
    <row r="484" spans="2:8" x14ac:dyDescent="0.35">
      <c r="B484" s="45" t="s">
        <v>3654</v>
      </c>
      <c r="C484" s="146">
        <v>143.97674560546881</v>
      </c>
      <c r="D484" s="112">
        <f t="shared" si="17"/>
        <v>-0.79154981975346494</v>
      </c>
      <c r="E484" s="112">
        <v>2.6228388853645014E-2</v>
      </c>
      <c r="G484">
        <v>476</v>
      </c>
      <c r="H484">
        <f t="shared" ca="1" si="18"/>
        <v>-3.0232663734833923E-2</v>
      </c>
    </row>
    <row r="485" spans="2:8" x14ac:dyDescent="0.35">
      <c r="B485" s="45" t="s">
        <v>5470</v>
      </c>
      <c r="C485" s="146">
        <v>690.70098876953125</v>
      </c>
      <c r="D485" s="112">
        <f t="shared" si="17"/>
        <v>4.6384347655923275</v>
      </c>
      <c r="E485" s="112">
        <v>2.6225952175724761E-2</v>
      </c>
      <c r="G485">
        <v>477</v>
      </c>
      <c r="H485">
        <f t="shared" ca="1" si="18"/>
        <v>2.2217555397024487E-3</v>
      </c>
    </row>
    <row r="486" spans="2:8" x14ac:dyDescent="0.35">
      <c r="B486" s="45" t="s">
        <v>2972</v>
      </c>
      <c r="C486" s="146">
        <v>122.4987106323242</v>
      </c>
      <c r="D486" s="112">
        <f t="shared" si="17"/>
        <v>5.5350912709575519E-2</v>
      </c>
      <c r="E486" s="112">
        <v>2.6221581116728867E-2</v>
      </c>
      <c r="G486">
        <v>478</v>
      </c>
      <c r="H486">
        <f t="shared" ca="1" si="18"/>
        <v>-2.3198423062764196E-2</v>
      </c>
    </row>
    <row r="487" spans="2:8" x14ac:dyDescent="0.35">
      <c r="B487" s="45" t="s">
        <v>2960</v>
      </c>
      <c r="C487" s="146">
        <v>116.07391357421881</v>
      </c>
      <c r="D487" s="112">
        <f t="shared" si="17"/>
        <v>-0.95165458706071437</v>
      </c>
      <c r="E487" s="112">
        <v>2.6216061824263306E-2</v>
      </c>
      <c r="G487">
        <v>479</v>
      </c>
      <c r="H487">
        <f t="shared" ca="1" si="18"/>
        <v>2.1712743411193874E-2</v>
      </c>
    </row>
    <row r="488" spans="2:8" x14ac:dyDescent="0.35">
      <c r="B488" s="45" t="s">
        <v>7690</v>
      </c>
      <c r="C488" s="146">
        <v>2400.92919921875</v>
      </c>
      <c r="D488" s="112">
        <f t="shared" si="17"/>
        <v>1.141253817852445</v>
      </c>
      <c r="E488" s="112">
        <v>2.6208571636080712E-2</v>
      </c>
      <c r="G488">
        <v>480</v>
      </c>
      <c r="H488">
        <f t="shared" ca="1" si="18"/>
        <v>9.2430791355138878E-3</v>
      </c>
    </row>
    <row r="489" spans="2:8" x14ac:dyDescent="0.35">
      <c r="B489" s="45" t="s">
        <v>5937</v>
      </c>
      <c r="C489" s="146">
        <v>1121.272583007812</v>
      </c>
      <c r="D489" s="112">
        <f t="shared" si="17"/>
        <v>9.2137232939702773</v>
      </c>
      <c r="E489" s="112">
        <v>2.6189350224324968E-2</v>
      </c>
      <c r="G489">
        <v>481</v>
      </c>
      <c r="H489">
        <f t="shared" ca="1" si="18"/>
        <v>1.6793270636109377E-3</v>
      </c>
    </row>
    <row r="490" spans="2:8" x14ac:dyDescent="0.35">
      <c r="B490" s="45" t="s">
        <v>2949</v>
      </c>
      <c r="C490" s="146">
        <v>109.78098297119141</v>
      </c>
      <c r="D490" s="112">
        <f t="shared" si="17"/>
        <v>-0.77611130021068164</v>
      </c>
      <c r="E490" s="112">
        <v>2.6178467116455655E-2</v>
      </c>
      <c r="G490">
        <v>482</v>
      </c>
      <c r="H490">
        <f t="shared" ca="1" si="18"/>
        <v>3.5174186277443162E-2</v>
      </c>
    </row>
    <row r="491" spans="2:8" x14ac:dyDescent="0.35">
      <c r="B491" s="45" t="s">
        <v>4963</v>
      </c>
      <c r="C491" s="146">
        <v>490.33731079101563</v>
      </c>
      <c r="D491" s="112">
        <f t="shared" si="17"/>
        <v>4.9006441916480483</v>
      </c>
      <c r="E491" s="112">
        <v>2.6135086491082784E-2</v>
      </c>
      <c r="G491">
        <v>483</v>
      </c>
      <c r="H491">
        <f t="shared" ca="1" si="18"/>
        <v>3.2164087195188824E-2</v>
      </c>
    </row>
    <row r="492" spans="2:8" x14ac:dyDescent="0.35">
      <c r="B492" s="45" t="s">
        <v>2343</v>
      </c>
      <c r="C492" s="146">
        <v>83.098945617675781</v>
      </c>
      <c r="D492" s="112">
        <f t="shared" si="17"/>
        <v>-0.83355496063735268</v>
      </c>
      <c r="E492" s="112">
        <v>2.6122253870258377E-2</v>
      </c>
      <c r="G492">
        <v>484</v>
      </c>
      <c r="H492">
        <f t="shared" ca="1" si="18"/>
        <v>-1.8684183239240582E-2</v>
      </c>
    </row>
    <row r="493" spans="2:8" x14ac:dyDescent="0.35">
      <c r="B493" s="45" t="s">
        <v>4911</v>
      </c>
      <c r="C493" s="146">
        <v>499.257568359375</v>
      </c>
      <c r="D493" s="112">
        <f t="shared" si="17"/>
        <v>1.86422161816359</v>
      </c>
      <c r="E493" s="112">
        <v>2.6083296929434348E-2</v>
      </c>
      <c r="G493">
        <v>485</v>
      </c>
      <c r="H493">
        <f t="shared" ca="1" si="18"/>
        <v>4.257194825322122E-3</v>
      </c>
    </row>
    <row r="494" spans="2:8" x14ac:dyDescent="0.35">
      <c r="B494" s="45" t="s">
        <v>3620</v>
      </c>
      <c r="C494" s="146">
        <v>174.30828857421881</v>
      </c>
      <c r="D494" s="112">
        <f t="shared" si="17"/>
        <v>-0.92666324515256404</v>
      </c>
      <c r="E494" s="112">
        <v>2.6077910282086995E-2</v>
      </c>
      <c r="G494">
        <v>486</v>
      </c>
      <c r="H494">
        <f t="shared" ca="1" si="18"/>
        <v>1.3035402230579364E-2</v>
      </c>
    </row>
    <row r="495" spans="2:8" x14ac:dyDescent="0.35">
      <c r="B495" s="45" t="s">
        <v>7279</v>
      </c>
      <c r="C495" s="146">
        <v>2376.8203125</v>
      </c>
      <c r="D495" s="112">
        <f t="shared" si="17"/>
        <v>23.464769264730378</v>
      </c>
      <c r="E495" s="112">
        <v>2.6068399669649907E-2</v>
      </c>
      <c r="G495">
        <v>487</v>
      </c>
      <c r="H495">
        <f t="shared" ca="1" si="18"/>
        <v>-2.004387265008346E-2</v>
      </c>
    </row>
    <row r="496" spans="2:8" x14ac:dyDescent="0.35">
      <c r="B496" s="45" t="s">
        <v>2894</v>
      </c>
      <c r="C496" s="146">
        <v>97.152778625488281</v>
      </c>
      <c r="D496" s="112">
        <f t="shared" si="17"/>
        <v>1.0660958757695429</v>
      </c>
      <c r="E496" s="112">
        <v>2.6044874565417847E-2</v>
      </c>
      <c r="G496">
        <v>488</v>
      </c>
      <c r="H496">
        <f t="shared" ca="1" si="18"/>
        <v>1.3609629415756021E-2</v>
      </c>
    </row>
    <row r="497" spans="2:8" x14ac:dyDescent="0.35">
      <c r="B497" s="45" t="s">
        <v>734</v>
      </c>
      <c r="C497" s="146">
        <v>47.022396087646477</v>
      </c>
      <c r="D497" s="112">
        <f t="shared" si="17"/>
        <v>-0.98197933479819355</v>
      </c>
      <c r="E497" s="112">
        <v>2.6028782752289665E-2</v>
      </c>
      <c r="G497">
        <v>489</v>
      </c>
      <c r="H497">
        <f t="shared" ca="1" si="18"/>
        <v>2.7578898429944834E-2</v>
      </c>
    </row>
    <row r="498" spans="2:8" x14ac:dyDescent="0.35">
      <c r="B498" s="45" t="s">
        <v>7602</v>
      </c>
      <c r="C498" s="146">
        <v>2609.359619140625</v>
      </c>
      <c r="D498" s="112">
        <f t="shared" si="17"/>
        <v>34.642369499549488</v>
      </c>
      <c r="E498" s="112">
        <v>2.6008430252566789E-2</v>
      </c>
      <c r="G498">
        <v>490</v>
      </c>
      <c r="H498">
        <f t="shared" ca="1" si="18"/>
        <v>6.9187096307853314E-3</v>
      </c>
    </row>
    <row r="499" spans="2:8" x14ac:dyDescent="0.35">
      <c r="B499" s="45" t="s">
        <v>2699</v>
      </c>
      <c r="C499" s="146">
        <v>73.209487915039063</v>
      </c>
      <c r="D499" s="112">
        <f t="shared" si="17"/>
        <v>-0.22675217450199736</v>
      </c>
      <c r="E499" s="112">
        <v>2.5928013544877244E-2</v>
      </c>
      <c r="G499">
        <v>491</v>
      </c>
      <c r="H499">
        <f t="shared" ca="1" si="18"/>
        <v>-1.6977386207801818E-2</v>
      </c>
    </row>
    <row r="500" spans="2:8" x14ac:dyDescent="0.35">
      <c r="B500" s="45" t="s">
        <v>2770</v>
      </c>
      <c r="C500" s="146">
        <v>94.677909851074219</v>
      </c>
      <c r="D500" s="112">
        <f t="shared" si="17"/>
        <v>-0.50266493129794598</v>
      </c>
      <c r="E500" s="112">
        <v>2.5924943663352799E-2</v>
      </c>
      <c r="G500">
        <v>492</v>
      </c>
      <c r="H500">
        <f t="shared" ca="1" si="18"/>
        <v>-9.3638654575265868E-3</v>
      </c>
    </row>
    <row r="501" spans="2:8" x14ac:dyDescent="0.35">
      <c r="B501" s="45" t="s">
        <v>3096</v>
      </c>
      <c r="C501" s="146">
        <v>190.37046813964841</v>
      </c>
      <c r="D501" s="112">
        <f t="shared" si="17"/>
        <v>-1.8899452543881683E-2</v>
      </c>
      <c r="E501" s="112">
        <v>2.5923227532240394E-2</v>
      </c>
      <c r="G501">
        <v>493</v>
      </c>
      <c r="H501">
        <f t="shared" ca="1" si="18"/>
        <v>-3.5400505789907777E-2</v>
      </c>
    </row>
    <row r="502" spans="2:8" x14ac:dyDescent="0.35">
      <c r="B502" s="45" t="s">
        <v>3923</v>
      </c>
      <c r="C502" s="146">
        <v>194.03767395019531</v>
      </c>
      <c r="D502" s="112">
        <f t="shared" si="17"/>
        <v>0.36678354922427342</v>
      </c>
      <c r="E502" s="112">
        <v>2.5900813866303159E-2</v>
      </c>
      <c r="G502">
        <v>494</v>
      </c>
      <c r="H502">
        <f t="shared" ca="1" si="18"/>
        <v>5.5952653622282468E-3</v>
      </c>
    </row>
    <row r="503" spans="2:8" x14ac:dyDescent="0.35">
      <c r="B503" s="45" t="s">
        <v>1587</v>
      </c>
      <c r="C503" s="146">
        <v>141.9666442871094</v>
      </c>
      <c r="D503" s="112">
        <f t="shared" si="17"/>
        <v>-0.32956955414507499</v>
      </c>
      <c r="E503" s="112">
        <v>2.5899877594528348E-2</v>
      </c>
      <c r="G503">
        <v>495</v>
      </c>
      <c r="H503">
        <f t="shared" ca="1" si="18"/>
        <v>-1.1415729677697299E-2</v>
      </c>
    </row>
    <row r="504" spans="2:8" x14ac:dyDescent="0.35">
      <c r="B504" s="45" t="s">
        <v>3960</v>
      </c>
      <c r="C504" s="146">
        <v>211.75447082519531</v>
      </c>
      <c r="D504" s="112">
        <f t="shared" si="17"/>
        <v>2.7683309479527218</v>
      </c>
      <c r="E504" s="112">
        <v>2.5874280337734933E-2</v>
      </c>
      <c r="G504">
        <v>496</v>
      </c>
      <c r="H504">
        <f t="shared" ca="1" si="18"/>
        <v>-2.3109382833995898E-2</v>
      </c>
    </row>
    <row r="505" spans="2:8" x14ac:dyDescent="0.35">
      <c r="B505" s="45" t="s">
        <v>763</v>
      </c>
      <c r="C505" s="146">
        <v>56.193172454833977</v>
      </c>
      <c r="D505" s="112">
        <f t="shared" si="17"/>
        <v>-0.78103345197295349</v>
      </c>
      <c r="E505" s="112">
        <v>2.5867694314651975E-2</v>
      </c>
      <c r="G505">
        <v>497</v>
      </c>
      <c r="H505">
        <f t="shared" ca="1" si="18"/>
        <v>1.0690643536840001E-2</v>
      </c>
    </row>
    <row r="506" spans="2:8" x14ac:dyDescent="0.35">
      <c r="B506" s="45" t="s">
        <v>4438</v>
      </c>
      <c r="C506" s="146">
        <v>256.6290283203125</v>
      </c>
      <c r="D506" s="112">
        <f t="shared" si="17"/>
        <v>-0.87449644677081195</v>
      </c>
      <c r="E506" s="112">
        <v>2.5865868100572124E-2</v>
      </c>
      <c r="G506">
        <v>498</v>
      </c>
      <c r="H506">
        <f t="shared" ca="1" si="18"/>
        <v>5.2814590224068035E-3</v>
      </c>
    </row>
    <row r="507" spans="2:8" x14ac:dyDescent="0.35">
      <c r="B507" s="45" t="s">
        <v>7066</v>
      </c>
      <c r="C507" s="146">
        <v>2044.794921875</v>
      </c>
      <c r="D507" s="112">
        <f t="shared" si="17"/>
        <v>0.43815950859145886</v>
      </c>
      <c r="E507" s="112">
        <v>2.5855465432428108E-2</v>
      </c>
      <c r="G507">
        <v>499</v>
      </c>
      <c r="H507">
        <f t="shared" ca="1" si="18"/>
        <v>1.4912765222043866E-2</v>
      </c>
    </row>
    <row r="508" spans="2:8" x14ac:dyDescent="0.35">
      <c r="B508" s="45" t="s">
        <v>6194</v>
      </c>
      <c r="C508" s="146">
        <v>1421.813720703125</v>
      </c>
      <c r="D508" s="112">
        <f t="shared" si="17"/>
        <v>-0.31355244259859416</v>
      </c>
      <c r="E508" s="112">
        <v>2.5854894638804877E-2</v>
      </c>
      <c r="G508">
        <v>500</v>
      </c>
      <c r="H508">
        <f t="shared" ca="1" si="18"/>
        <v>1.3104459750340802E-2</v>
      </c>
    </row>
    <row r="509" spans="2:8" x14ac:dyDescent="0.35">
      <c r="B509" s="45" t="s">
        <v>6514</v>
      </c>
      <c r="C509" s="146">
        <v>2071.263427734375</v>
      </c>
      <c r="D509" s="112">
        <f t="shared" si="17"/>
        <v>5.4206448536861567</v>
      </c>
      <c r="E509" s="112">
        <v>2.5845793662784802E-2</v>
      </c>
      <c r="G509">
        <v>501</v>
      </c>
      <c r="H509">
        <f t="shared" ca="1" si="18"/>
        <v>-2.2697093158427959E-3</v>
      </c>
    </row>
    <row r="510" spans="2:8" x14ac:dyDescent="0.35">
      <c r="B510" s="45" t="s">
        <v>4579</v>
      </c>
      <c r="C510" s="146">
        <v>322.59429931640619</v>
      </c>
      <c r="D510" s="112">
        <f t="shared" si="17"/>
        <v>0.89419326907940366</v>
      </c>
      <c r="E510" s="112">
        <v>2.5834492448340879E-2</v>
      </c>
      <c r="G510">
        <v>502</v>
      </c>
      <c r="H510">
        <f t="shared" ca="1" si="18"/>
        <v>-5.9985971986877592E-4</v>
      </c>
    </row>
    <row r="511" spans="2:8" x14ac:dyDescent="0.35">
      <c r="B511" s="45" t="s">
        <v>3627</v>
      </c>
      <c r="C511" s="146">
        <v>170.30696105957031</v>
      </c>
      <c r="D511" s="112">
        <f t="shared" si="17"/>
        <v>-0.78290567378882769</v>
      </c>
      <c r="E511" s="112">
        <v>2.5822966255635779E-2</v>
      </c>
      <c r="G511">
        <v>503</v>
      </c>
      <c r="H511">
        <f t="shared" ca="1" si="18"/>
        <v>1.1453614077027743E-2</v>
      </c>
    </row>
    <row r="512" spans="2:8" x14ac:dyDescent="0.35">
      <c r="B512" s="45" t="s">
        <v>5293</v>
      </c>
      <c r="C512" s="146">
        <v>784.48370361328125</v>
      </c>
      <c r="D512" s="112">
        <f t="shared" si="17"/>
        <v>4.2176476343151448</v>
      </c>
      <c r="E512" s="112">
        <v>2.5761553062588705E-2</v>
      </c>
      <c r="G512">
        <v>504</v>
      </c>
      <c r="H512">
        <f t="shared" ca="1" si="18"/>
        <v>-3.2883603646445624E-2</v>
      </c>
    </row>
    <row r="513" spans="2:8" x14ac:dyDescent="0.35">
      <c r="B513" s="45" t="s">
        <v>3552</v>
      </c>
      <c r="C513" s="146">
        <v>150.35198974609381</v>
      </c>
      <c r="D513" s="112">
        <f t="shared" si="17"/>
        <v>0.38555413627254409</v>
      </c>
      <c r="E513" s="112">
        <v>2.5733305143403128E-2</v>
      </c>
      <c r="G513">
        <v>505</v>
      </c>
      <c r="H513">
        <f t="shared" ca="1" si="18"/>
        <v>-3.5731729522163504E-2</v>
      </c>
    </row>
    <row r="514" spans="2:8" x14ac:dyDescent="0.35">
      <c r="B514" s="45" t="s">
        <v>2421</v>
      </c>
      <c r="C514" s="146">
        <v>108.51397705078119</v>
      </c>
      <c r="D514" s="112">
        <f t="shared" si="17"/>
        <v>-0.95021807921614687</v>
      </c>
      <c r="E514" s="112">
        <v>2.5692755666636341E-2</v>
      </c>
      <c r="G514">
        <v>506</v>
      </c>
      <c r="H514">
        <f t="shared" ca="1" si="18"/>
        <v>-3.8898449834978276E-2</v>
      </c>
    </row>
    <row r="515" spans="2:8" x14ac:dyDescent="0.35">
      <c r="B515" s="45" t="s">
        <v>6724</v>
      </c>
      <c r="C515" s="146">
        <v>2179.786865234375</v>
      </c>
      <c r="D515" s="112">
        <f t="shared" si="17"/>
        <v>6.2226667983912742</v>
      </c>
      <c r="E515" s="112">
        <v>2.56815364946427E-2</v>
      </c>
      <c r="G515">
        <v>507</v>
      </c>
      <c r="H515">
        <f t="shared" ca="1" si="18"/>
        <v>-1.5349238774440959E-2</v>
      </c>
    </row>
    <row r="516" spans="2:8" x14ac:dyDescent="0.35">
      <c r="B516" s="45" t="s">
        <v>4549</v>
      </c>
      <c r="C516" s="146">
        <v>301.79806518554688</v>
      </c>
      <c r="D516" s="112">
        <f t="shared" si="17"/>
        <v>2.199989839575307</v>
      </c>
      <c r="E516" s="112">
        <v>2.5627625694187185E-2</v>
      </c>
      <c r="G516">
        <v>508</v>
      </c>
      <c r="H516">
        <f t="shared" ca="1" si="18"/>
        <v>6.6011486256576275E-3</v>
      </c>
    </row>
    <row r="517" spans="2:8" x14ac:dyDescent="0.35">
      <c r="B517" s="45" t="s">
        <v>2585</v>
      </c>
      <c r="C517" s="146">
        <v>94.31219482421875</v>
      </c>
      <c r="D517" s="112">
        <f t="shared" si="17"/>
        <v>-0.46917080772840175</v>
      </c>
      <c r="E517" s="112">
        <v>2.5572850654256827E-2</v>
      </c>
      <c r="G517">
        <v>509</v>
      </c>
      <c r="H517">
        <f t="shared" ca="1" si="18"/>
        <v>2.2602261631159675E-2</v>
      </c>
    </row>
    <row r="518" spans="2:8" x14ac:dyDescent="0.35">
      <c r="B518" s="45" t="s">
        <v>3737</v>
      </c>
      <c r="C518" s="146">
        <v>177.66957092285159</v>
      </c>
      <c r="D518" s="112">
        <f t="shared" si="17"/>
        <v>0.55294008910389503</v>
      </c>
      <c r="E518" s="112">
        <v>2.5539053574014068E-2</v>
      </c>
      <c r="G518">
        <v>510</v>
      </c>
      <c r="H518">
        <f t="shared" ca="1" si="18"/>
        <v>2.7372512291192787E-2</v>
      </c>
    </row>
    <row r="519" spans="2:8" x14ac:dyDescent="0.35">
      <c r="B519" s="45" t="s">
        <v>2472</v>
      </c>
      <c r="C519" s="146">
        <v>114.4085159301758</v>
      </c>
      <c r="D519" s="112">
        <f t="shared" si="17"/>
        <v>-0.34195622137631343</v>
      </c>
      <c r="E519" s="112">
        <v>2.5458542269849532E-2</v>
      </c>
      <c r="G519">
        <v>511</v>
      </c>
      <c r="H519">
        <f t="shared" ca="1" si="18"/>
        <v>-6.6920993059366987E-3</v>
      </c>
    </row>
    <row r="520" spans="2:8" x14ac:dyDescent="0.35">
      <c r="B520" s="45" t="s">
        <v>3872</v>
      </c>
      <c r="C520" s="146">
        <v>173.86155700683591</v>
      </c>
      <c r="D520" s="112">
        <f t="shared" si="17"/>
        <v>-0.19718144529577988</v>
      </c>
      <c r="E520" s="112">
        <v>2.5454404403133821E-2</v>
      </c>
      <c r="G520">
        <v>512</v>
      </c>
      <c r="H520">
        <f t="shared" ca="1" si="18"/>
        <v>2.8036821826419923E-3</v>
      </c>
    </row>
    <row r="521" spans="2:8" x14ac:dyDescent="0.35">
      <c r="B521" s="45" t="s">
        <v>4340</v>
      </c>
      <c r="C521" s="146">
        <v>216.56394958496091</v>
      </c>
      <c r="D521" s="112">
        <f t="shared" ref="D521:D584" si="19">(C521-C522)/C522</f>
        <v>-0.85907620778303884</v>
      </c>
      <c r="E521" s="112">
        <v>2.5446770927546318E-2</v>
      </c>
      <c r="G521">
        <v>513</v>
      </c>
      <c r="H521">
        <f t="shared" ca="1" si="18"/>
        <v>-1.1489011840376886E-3</v>
      </c>
    </row>
    <row r="522" spans="2:8" x14ac:dyDescent="0.35">
      <c r="B522" s="45" t="s">
        <v>6135</v>
      </c>
      <c r="C522" s="146">
        <v>1536.7451171875</v>
      </c>
      <c r="D522" s="112">
        <f t="shared" si="19"/>
        <v>-0.28903307378470783</v>
      </c>
      <c r="E522" s="112">
        <v>2.5433805029025643E-2</v>
      </c>
      <c r="G522">
        <v>514</v>
      </c>
      <c r="H522">
        <f t="shared" ref="H522:H585" ca="1" si="20">_xlfn.NORM.INV(RAND(),$N$11,$N$12)</f>
        <v>-9.5042061038635803E-3</v>
      </c>
    </row>
    <row r="523" spans="2:8" x14ac:dyDescent="0.35">
      <c r="B523" s="45" t="s">
        <v>6715</v>
      </c>
      <c r="C523" s="146">
        <v>2161.486083984375</v>
      </c>
      <c r="D523" s="112">
        <f t="shared" si="19"/>
        <v>25.038293556606874</v>
      </c>
      <c r="E523" s="112">
        <v>2.5411976943815057E-2</v>
      </c>
      <c r="G523">
        <v>515</v>
      </c>
      <c r="H523">
        <f t="shared" ca="1" si="20"/>
        <v>-1.3986442248741142E-2</v>
      </c>
    </row>
    <row r="524" spans="2:8" x14ac:dyDescent="0.35">
      <c r="B524" s="45" t="s">
        <v>849</v>
      </c>
      <c r="C524" s="146">
        <v>83.011817932128906</v>
      </c>
      <c r="D524" s="112">
        <f t="shared" si="19"/>
        <v>-0.94264329838257688</v>
      </c>
      <c r="E524" s="112">
        <v>2.5403233558622149E-2</v>
      </c>
      <c r="G524">
        <v>516</v>
      </c>
      <c r="H524">
        <f t="shared" ca="1" si="20"/>
        <v>-1.3906704492518268E-2</v>
      </c>
    </row>
    <row r="525" spans="2:8" x14ac:dyDescent="0.35">
      <c r="B525" s="45" t="s">
        <v>6171</v>
      </c>
      <c r="C525" s="146">
        <v>1447.290649414062</v>
      </c>
      <c r="D525" s="112">
        <f t="shared" si="19"/>
        <v>1.4321465712218804</v>
      </c>
      <c r="E525" s="112">
        <v>2.5401602196894673E-2</v>
      </c>
      <c r="G525">
        <v>517</v>
      </c>
      <c r="H525">
        <f t="shared" ca="1" si="20"/>
        <v>1.6309196361873432E-2</v>
      </c>
    </row>
    <row r="526" spans="2:8" x14ac:dyDescent="0.35">
      <c r="B526" s="45" t="s">
        <v>5159</v>
      </c>
      <c r="C526" s="146">
        <v>595.06719970703125</v>
      </c>
      <c r="D526" s="112">
        <f t="shared" si="19"/>
        <v>5.8531965517098978</v>
      </c>
      <c r="E526" s="112">
        <v>2.5395996029916768E-2</v>
      </c>
      <c r="G526">
        <v>518</v>
      </c>
      <c r="H526">
        <f t="shared" ca="1" si="20"/>
        <v>1.2856622629949186E-2</v>
      </c>
    </row>
    <row r="527" spans="2:8" x14ac:dyDescent="0.35">
      <c r="B527" s="45" t="s">
        <v>2743</v>
      </c>
      <c r="C527" s="146">
        <v>86.830604553222656</v>
      </c>
      <c r="D527" s="112">
        <f t="shared" si="19"/>
        <v>-0.1231317243093457</v>
      </c>
      <c r="E527" s="112">
        <v>2.5235559241335158E-2</v>
      </c>
      <c r="G527">
        <v>519</v>
      </c>
      <c r="H527">
        <f t="shared" ca="1" si="20"/>
        <v>3.3428807839063643E-2</v>
      </c>
    </row>
    <row r="528" spans="2:8" x14ac:dyDescent="0.35">
      <c r="B528" s="45" t="s">
        <v>1235</v>
      </c>
      <c r="C528" s="146">
        <v>99.023544311523438</v>
      </c>
      <c r="D528" s="112">
        <f t="shared" si="19"/>
        <v>-0.25998420443826548</v>
      </c>
      <c r="E528" s="112">
        <v>2.5225956343740693E-2</v>
      </c>
      <c r="G528">
        <v>520</v>
      </c>
      <c r="H528">
        <f t="shared" ca="1" si="20"/>
        <v>9.785296482421638E-3</v>
      </c>
    </row>
    <row r="529" spans="2:8" x14ac:dyDescent="0.35">
      <c r="B529" s="45" t="s">
        <v>1457</v>
      </c>
      <c r="C529" s="146">
        <v>133.812744140625</v>
      </c>
      <c r="D529" s="112">
        <f t="shared" si="19"/>
        <v>-0.25669920292385567</v>
      </c>
      <c r="E529" s="112">
        <v>2.5178597105271688E-2</v>
      </c>
      <c r="G529">
        <v>521</v>
      </c>
      <c r="H529">
        <f t="shared" ca="1" si="20"/>
        <v>-8.1496684939707537E-3</v>
      </c>
    </row>
    <row r="530" spans="2:8" x14ac:dyDescent="0.35">
      <c r="B530" s="45" t="s">
        <v>3092</v>
      </c>
      <c r="C530" s="146">
        <v>180.0250244140625</v>
      </c>
      <c r="D530" s="112">
        <f t="shared" si="19"/>
        <v>0.24488946838231329</v>
      </c>
      <c r="E530" s="112">
        <v>2.5141161840320812E-2</v>
      </c>
      <c r="G530">
        <v>522</v>
      </c>
      <c r="H530">
        <f t="shared" ca="1" si="20"/>
        <v>1.1349890313330616E-2</v>
      </c>
    </row>
    <row r="531" spans="2:8" x14ac:dyDescent="0.35">
      <c r="B531" s="45" t="s">
        <v>3445</v>
      </c>
      <c r="C531" s="146">
        <v>144.61125183105469</v>
      </c>
      <c r="D531" s="112">
        <f t="shared" si="19"/>
        <v>-0.92233327478771143</v>
      </c>
      <c r="E531" s="112">
        <v>2.5098532189994541E-2</v>
      </c>
      <c r="G531">
        <v>523</v>
      </c>
      <c r="H531">
        <f t="shared" ca="1" si="20"/>
        <v>9.8181728623268801E-3</v>
      </c>
    </row>
    <row r="532" spans="2:8" x14ac:dyDescent="0.35">
      <c r="B532" s="45" t="s">
        <v>7023</v>
      </c>
      <c r="C532" s="146">
        <v>1861.946044921875</v>
      </c>
      <c r="D532" s="112">
        <f t="shared" si="19"/>
        <v>17.716967981313172</v>
      </c>
      <c r="E532" s="112">
        <v>2.5089764715536481E-2</v>
      </c>
      <c r="G532">
        <v>524</v>
      </c>
      <c r="H532">
        <f t="shared" ca="1" si="20"/>
        <v>-7.9002237459194526E-3</v>
      </c>
    </row>
    <row r="533" spans="2:8" x14ac:dyDescent="0.35">
      <c r="B533" s="45" t="s">
        <v>1694</v>
      </c>
      <c r="C533" s="146">
        <v>99.479042053222656</v>
      </c>
      <c r="D533" s="112">
        <f t="shared" si="19"/>
        <v>-0.96244623547769781</v>
      </c>
      <c r="E533" s="112">
        <v>2.5064354860214893E-2</v>
      </c>
      <c r="G533">
        <v>525</v>
      </c>
      <c r="H533">
        <f t="shared" ca="1" si="20"/>
        <v>2.2141485358136224E-2</v>
      </c>
    </row>
    <row r="534" spans="2:8" x14ac:dyDescent="0.35">
      <c r="B534" s="45" t="s">
        <v>7875</v>
      </c>
      <c r="C534" s="146">
        <v>2648.9765625</v>
      </c>
      <c r="D534" s="112">
        <f t="shared" si="19"/>
        <v>18.175911981600311</v>
      </c>
      <c r="E534" s="112">
        <v>2.4953986588379946E-2</v>
      </c>
      <c r="G534">
        <v>526</v>
      </c>
      <c r="H534">
        <f t="shared" ca="1" si="20"/>
        <v>-2.1251978837561875E-2</v>
      </c>
    </row>
    <row r="535" spans="2:8" x14ac:dyDescent="0.35">
      <c r="B535" s="45" t="s">
        <v>1645</v>
      </c>
      <c r="C535" s="146">
        <v>138.1408386230469</v>
      </c>
      <c r="D535" s="112">
        <f t="shared" si="19"/>
        <v>-0.94675624219857502</v>
      </c>
      <c r="E535" s="112">
        <v>2.4943520654373788E-2</v>
      </c>
      <c r="G535">
        <v>527</v>
      </c>
      <c r="H535">
        <f t="shared" ca="1" si="20"/>
        <v>2.3136221316110907E-2</v>
      </c>
    </row>
    <row r="536" spans="2:8" x14ac:dyDescent="0.35">
      <c r="B536" s="45" t="s">
        <v>6895</v>
      </c>
      <c r="C536" s="146">
        <v>2594.498291015625</v>
      </c>
      <c r="D536" s="112">
        <f t="shared" si="19"/>
        <v>7.0314401799430534E-2</v>
      </c>
      <c r="E536" s="112">
        <v>2.4936859279740081E-2</v>
      </c>
      <c r="G536">
        <v>528</v>
      </c>
      <c r="H536">
        <f t="shared" ca="1" si="20"/>
        <v>9.1274823388262736E-3</v>
      </c>
    </row>
    <row r="537" spans="2:8" x14ac:dyDescent="0.35">
      <c r="B537" s="45" t="s">
        <v>7739</v>
      </c>
      <c r="C537" s="146">
        <v>2424.052490234375</v>
      </c>
      <c r="D537" s="112">
        <f t="shared" si="19"/>
        <v>25.376322415250321</v>
      </c>
      <c r="E537" s="112">
        <v>2.492998129944303E-2</v>
      </c>
      <c r="G537">
        <v>529</v>
      </c>
      <c r="H537">
        <f t="shared" ca="1" si="20"/>
        <v>-1.084686682175319E-2</v>
      </c>
    </row>
    <row r="538" spans="2:8" x14ac:dyDescent="0.35">
      <c r="B538" s="45" t="s">
        <v>2821</v>
      </c>
      <c r="C538" s="146">
        <v>91.902595520019531</v>
      </c>
      <c r="D538" s="112">
        <f t="shared" si="19"/>
        <v>-0.60683959054171333</v>
      </c>
      <c r="E538" s="112">
        <v>2.4902028634125287E-2</v>
      </c>
      <c r="G538">
        <v>530</v>
      </c>
      <c r="H538">
        <f t="shared" ca="1" si="20"/>
        <v>3.0683292771419176E-2</v>
      </c>
    </row>
    <row r="539" spans="2:8" x14ac:dyDescent="0.35">
      <c r="B539" s="45" t="s">
        <v>4229</v>
      </c>
      <c r="C539" s="146">
        <v>233.75343322753909</v>
      </c>
      <c r="D539" s="112">
        <f t="shared" si="19"/>
        <v>-0.8740427115675844</v>
      </c>
      <c r="E539" s="112">
        <v>2.4899769761142738E-2</v>
      </c>
      <c r="G539">
        <v>531</v>
      </c>
      <c r="H539">
        <f t="shared" ca="1" si="20"/>
        <v>-2.4239708933519219E-2</v>
      </c>
    </row>
    <row r="540" spans="2:8" x14ac:dyDescent="0.35">
      <c r="B540" s="45" t="s">
        <v>6426</v>
      </c>
      <c r="C540" s="146">
        <v>1855.815063476562</v>
      </c>
      <c r="D540" s="112">
        <f t="shared" si="19"/>
        <v>-2.6001172040097435E-2</v>
      </c>
      <c r="E540" s="112">
        <v>2.4897669244589807E-2</v>
      </c>
      <c r="G540">
        <v>532</v>
      </c>
      <c r="H540">
        <f t="shared" ca="1" si="20"/>
        <v>1.5397913109047598E-2</v>
      </c>
    </row>
    <row r="541" spans="2:8" x14ac:dyDescent="0.35">
      <c r="B541" s="45" t="s">
        <v>6579</v>
      </c>
      <c r="C541" s="146">
        <v>1905.356567382812</v>
      </c>
      <c r="D541" s="112">
        <f t="shared" si="19"/>
        <v>11.37111896161003</v>
      </c>
      <c r="E541" s="112">
        <v>2.4886491287925402E-2</v>
      </c>
      <c r="G541">
        <v>533</v>
      </c>
      <c r="H541">
        <f t="shared" ca="1" si="20"/>
        <v>-1.7044594254963744E-2</v>
      </c>
    </row>
    <row r="542" spans="2:8" x14ac:dyDescent="0.35">
      <c r="B542" s="45" t="s">
        <v>1609</v>
      </c>
      <c r="C542" s="146">
        <v>154.0165100097656</v>
      </c>
      <c r="D542" s="112">
        <f t="shared" si="19"/>
        <v>0.71618977470731504</v>
      </c>
      <c r="E542" s="112">
        <v>2.4866992841098327E-2</v>
      </c>
      <c r="G542">
        <v>534</v>
      </c>
      <c r="H542">
        <f t="shared" ca="1" si="20"/>
        <v>2.5390084638810633E-2</v>
      </c>
    </row>
    <row r="543" spans="2:8" x14ac:dyDescent="0.35">
      <c r="B543" s="45" t="s">
        <v>2362</v>
      </c>
      <c r="C543" s="146">
        <v>89.7432861328125</v>
      </c>
      <c r="D543" s="112">
        <f t="shared" si="19"/>
        <v>-0.19006147234095822</v>
      </c>
      <c r="E543" s="112">
        <v>2.4838241309595221E-2</v>
      </c>
      <c r="G543">
        <v>535</v>
      </c>
      <c r="H543">
        <f t="shared" ca="1" si="20"/>
        <v>-6.5540511738623021E-3</v>
      </c>
    </row>
    <row r="544" spans="2:8" x14ac:dyDescent="0.35">
      <c r="B544" s="45" t="s">
        <v>1728</v>
      </c>
      <c r="C544" s="146">
        <v>110.80258941650391</v>
      </c>
      <c r="D544" s="112">
        <f t="shared" si="19"/>
        <v>-0.76189650439406686</v>
      </c>
      <c r="E544" s="112">
        <v>2.4825587705184116E-2</v>
      </c>
      <c r="G544">
        <v>536</v>
      </c>
      <c r="H544">
        <f t="shared" ca="1" si="20"/>
        <v>2.5146896762646306E-2</v>
      </c>
    </row>
    <row r="545" spans="2:8" x14ac:dyDescent="0.35">
      <c r="B545" s="45" t="s">
        <v>4999</v>
      </c>
      <c r="C545" s="146">
        <v>465.354736328125</v>
      </c>
      <c r="D545" s="112">
        <f t="shared" si="19"/>
        <v>1.6737938640231389</v>
      </c>
      <c r="E545" s="112">
        <v>2.4777188368486327E-2</v>
      </c>
      <c r="G545">
        <v>537</v>
      </c>
      <c r="H545">
        <f t="shared" ca="1" si="20"/>
        <v>3.3690270682109585E-2</v>
      </c>
    </row>
    <row r="546" spans="2:8" x14ac:dyDescent="0.35">
      <c r="B546" s="45" t="s">
        <v>3676</v>
      </c>
      <c r="C546" s="146">
        <v>174.04286193847659</v>
      </c>
      <c r="D546" s="112">
        <f t="shared" si="19"/>
        <v>0.52131957823465258</v>
      </c>
      <c r="E546" s="112">
        <v>2.4770335577344128E-2</v>
      </c>
      <c r="G546">
        <v>538</v>
      </c>
      <c r="H546">
        <f t="shared" ca="1" si="20"/>
        <v>-2.5843516890639486E-2</v>
      </c>
    </row>
    <row r="547" spans="2:8" x14ac:dyDescent="0.35">
      <c r="B547" s="45" t="s">
        <v>1308</v>
      </c>
      <c r="C547" s="146">
        <v>114.40256500244141</v>
      </c>
      <c r="D547" s="112">
        <f t="shared" si="19"/>
        <v>-0.53231764207074084</v>
      </c>
      <c r="E547" s="112">
        <v>2.4754056875012091E-2</v>
      </c>
      <c r="G547">
        <v>539</v>
      </c>
      <c r="H547">
        <f t="shared" ca="1" si="20"/>
        <v>-2.174047846507772E-2</v>
      </c>
    </row>
    <row r="548" spans="2:8" x14ac:dyDescent="0.35">
      <c r="B548" s="45" t="s">
        <v>4268</v>
      </c>
      <c r="C548" s="146">
        <v>244.61595153808591</v>
      </c>
      <c r="D548" s="112">
        <f t="shared" si="19"/>
        <v>-0.66733062264263709</v>
      </c>
      <c r="E548" s="112">
        <v>2.4749012047958648E-2</v>
      </c>
      <c r="G548">
        <v>540</v>
      </c>
      <c r="H548">
        <f t="shared" ca="1" si="20"/>
        <v>5.0021759156014194E-2</v>
      </c>
    </row>
    <row r="549" spans="2:8" x14ac:dyDescent="0.35">
      <c r="B549" s="45" t="s">
        <v>5350</v>
      </c>
      <c r="C549" s="146">
        <v>735.3125</v>
      </c>
      <c r="D549" s="112">
        <f t="shared" si="19"/>
        <v>0.93742249616893292</v>
      </c>
      <c r="E549" s="112">
        <v>2.4722139503495409E-2</v>
      </c>
      <c r="G549">
        <v>541</v>
      </c>
      <c r="H549">
        <f t="shared" ca="1" si="20"/>
        <v>1.2858030770612929E-2</v>
      </c>
    </row>
    <row r="550" spans="2:8" x14ac:dyDescent="0.35">
      <c r="B550" s="45" t="s">
        <v>4818</v>
      </c>
      <c r="C550" s="146">
        <v>379.53131103515619</v>
      </c>
      <c r="D550" s="112">
        <f t="shared" si="19"/>
        <v>3.2454285579688817</v>
      </c>
      <c r="E550" s="112">
        <v>2.4713118637503757E-2</v>
      </c>
      <c r="G550">
        <v>542</v>
      </c>
      <c r="H550">
        <f t="shared" ca="1" si="20"/>
        <v>-1.59747972054421E-2</v>
      </c>
    </row>
    <row r="551" spans="2:8" x14ac:dyDescent="0.35">
      <c r="B551" s="45" t="s">
        <v>1198</v>
      </c>
      <c r="C551" s="146">
        <v>89.39764404296875</v>
      </c>
      <c r="D551" s="112">
        <f t="shared" si="19"/>
        <v>-0.16341603315856049</v>
      </c>
      <c r="E551" s="112">
        <v>2.4671458803364989E-2</v>
      </c>
      <c r="G551">
        <v>543</v>
      </c>
      <c r="H551">
        <f t="shared" ca="1" si="20"/>
        <v>8.0145369191854995E-3</v>
      </c>
    </row>
    <row r="552" spans="2:8" x14ac:dyDescent="0.35">
      <c r="B552" s="45" t="s">
        <v>1701</v>
      </c>
      <c r="C552" s="146">
        <v>106.86033630371089</v>
      </c>
      <c r="D552" s="112">
        <f t="shared" si="19"/>
        <v>-0.39964734248412953</v>
      </c>
      <c r="E552" s="112">
        <v>2.4665153391072E-2</v>
      </c>
      <c r="G552">
        <v>544</v>
      </c>
      <c r="H552">
        <f t="shared" ca="1" si="20"/>
        <v>1.5973413327300637E-2</v>
      </c>
    </row>
    <row r="553" spans="2:8" x14ac:dyDescent="0.35">
      <c r="B553" s="45" t="s">
        <v>3693</v>
      </c>
      <c r="C553" s="146">
        <v>177.9959411621094</v>
      </c>
      <c r="D553" s="112">
        <f t="shared" si="19"/>
        <v>0.39047013291016247</v>
      </c>
      <c r="E553" s="112">
        <v>2.4634675850467001E-2</v>
      </c>
      <c r="G553">
        <v>545</v>
      </c>
      <c r="H553">
        <f t="shared" ca="1" si="20"/>
        <v>-1.361376843117959E-2</v>
      </c>
    </row>
    <row r="554" spans="2:8" x14ac:dyDescent="0.35">
      <c r="B554" s="45" t="s">
        <v>1311</v>
      </c>
      <c r="C554" s="146">
        <v>128.01133728027341</v>
      </c>
      <c r="D554" s="112">
        <f t="shared" si="19"/>
        <v>-0.92201164356768461</v>
      </c>
      <c r="E554" s="112">
        <v>2.4626525883408995E-2</v>
      </c>
      <c r="G554">
        <v>546</v>
      </c>
      <c r="H554">
        <f t="shared" ca="1" si="20"/>
        <v>1.5336909065040023E-2</v>
      </c>
    </row>
    <row r="555" spans="2:8" x14ac:dyDescent="0.35">
      <c r="B555" s="45" t="s">
        <v>6223</v>
      </c>
      <c r="C555" s="146">
        <v>1641.416015625</v>
      </c>
      <c r="D555" s="112">
        <f t="shared" si="19"/>
        <v>10.479532430218242</v>
      </c>
      <c r="E555" s="112">
        <v>2.4625334728712579E-2</v>
      </c>
      <c r="G555">
        <v>547</v>
      </c>
      <c r="H555">
        <f t="shared" ca="1" si="20"/>
        <v>2.5993021812547205E-2</v>
      </c>
    </row>
    <row r="556" spans="2:8" x14ac:dyDescent="0.35">
      <c r="B556" s="45" t="s">
        <v>1600</v>
      </c>
      <c r="C556" s="146">
        <v>142.98631286621091</v>
      </c>
      <c r="D556" s="112">
        <f t="shared" si="19"/>
        <v>-0.11768216261085644</v>
      </c>
      <c r="E556" s="112">
        <v>2.4608086013820727E-2</v>
      </c>
      <c r="G556">
        <v>548</v>
      </c>
      <c r="H556">
        <f t="shared" ca="1" si="20"/>
        <v>-1.7985004702210414E-2</v>
      </c>
    </row>
    <row r="557" spans="2:8" x14ac:dyDescent="0.35">
      <c r="B557" s="45" t="s">
        <v>3163</v>
      </c>
      <c r="C557" s="146">
        <v>162.05760192871091</v>
      </c>
      <c r="D557" s="112">
        <f t="shared" si="19"/>
        <v>-0.91967916367283198</v>
      </c>
      <c r="E557" s="112">
        <v>2.4585165607201143E-2</v>
      </c>
      <c r="G557">
        <v>549</v>
      </c>
      <c r="H557">
        <f t="shared" ca="1" si="20"/>
        <v>-2.6244779603409926E-2</v>
      </c>
    </row>
    <row r="558" spans="2:8" x14ac:dyDescent="0.35">
      <c r="B558" s="45" t="s">
        <v>7050</v>
      </c>
      <c r="C558" s="146">
        <v>2017.62841796875</v>
      </c>
      <c r="D558" s="112">
        <f t="shared" si="19"/>
        <v>17.032151425711902</v>
      </c>
      <c r="E558" s="112">
        <v>2.45617175808499E-2</v>
      </c>
      <c r="G558">
        <v>550</v>
      </c>
      <c r="H558">
        <f t="shared" ca="1" si="20"/>
        <v>1.1824096958398035E-2</v>
      </c>
    </row>
    <row r="559" spans="2:8" x14ac:dyDescent="0.35">
      <c r="B559" s="45" t="s">
        <v>1857</v>
      </c>
      <c r="C559" s="146">
        <v>111.89060974121089</v>
      </c>
      <c r="D559" s="112">
        <f t="shared" si="19"/>
        <v>-0.89769596061004642</v>
      </c>
      <c r="E559" s="112">
        <v>2.4554129688368669E-2</v>
      </c>
      <c r="G559">
        <v>551</v>
      </c>
      <c r="H559">
        <f t="shared" ca="1" si="20"/>
        <v>-2.800844203481274E-4</v>
      </c>
    </row>
    <row r="560" spans="2:8" x14ac:dyDescent="0.35">
      <c r="B560" s="45" t="s">
        <v>5914</v>
      </c>
      <c r="C560" s="146">
        <v>1093.706665039062</v>
      </c>
      <c r="D560" s="112">
        <f t="shared" si="19"/>
        <v>13.47928807076951</v>
      </c>
      <c r="E560" s="112">
        <v>2.4510205257774725E-2</v>
      </c>
      <c r="G560">
        <v>552</v>
      </c>
      <c r="H560">
        <f t="shared" ca="1" si="20"/>
        <v>3.1857558130361174E-2</v>
      </c>
    </row>
    <row r="561" spans="2:8" x14ac:dyDescent="0.35">
      <c r="B561" s="45" t="s">
        <v>841</v>
      </c>
      <c r="C561" s="146">
        <v>75.535942077636719</v>
      </c>
      <c r="D561" s="112">
        <f t="shared" si="19"/>
        <v>-0.96679889879345293</v>
      </c>
      <c r="E561" s="112">
        <v>2.4413383179341643E-2</v>
      </c>
      <c r="G561">
        <v>553</v>
      </c>
      <c r="H561">
        <f t="shared" ca="1" si="20"/>
        <v>-1.7740940975908066E-2</v>
      </c>
    </row>
    <row r="562" spans="2:8" x14ac:dyDescent="0.35">
      <c r="B562" s="45" t="s">
        <v>7564</v>
      </c>
      <c r="C562" s="146">
        <v>2275.103515625</v>
      </c>
      <c r="D562" s="112">
        <f t="shared" si="19"/>
        <v>1.7418775419172925</v>
      </c>
      <c r="E562" s="112">
        <v>2.4321584355008714E-2</v>
      </c>
      <c r="G562">
        <v>554</v>
      </c>
      <c r="H562">
        <f t="shared" ca="1" si="20"/>
        <v>8.0005689672393264E-3</v>
      </c>
    </row>
    <row r="563" spans="2:8" x14ac:dyDescent="0.35">
      <c r="B563" s="45" t="s">
        <v>5824</v>
      </c>
      <c r="C563" s="146">
        <v>829.76116943359375</v>
      </c>
      <c r="D563" s="112">
        <f t="shared" si="19"/>
        <v>4.4475802703031935</v>
      </c>
      <c r="E563" s="112">
        <v>2.4304039755766886E-2</v>
      </c>
      <c r="G563">
        <v>555</v>
      </c>
      <c r="H563">
        <f t="shared" ca="1" si="20"/>
        <v>1.3115507495326103E-2</v>
      </c>
    </row>
    <row r="564" spans="2:8" x14ac:dyDescent="0.35">
      <c r="B564" s="45" t="s">
        <v>3460</v>
      </c>
      <c r="C564" s="146">
        <v>152.3173828125</v>
      </c>
      <c r="D564" s="112">
        <f t="shared" si="19"/>
        <v>4.4669114626758849E-2</v>
      </c>
      <c r="E564" s="112">
        <v>2.4276497455641949E-2</v>
      </c>
      <c r="G564">
        <v>556</v>
      </c>
      <c r="H564">
        <f t="shared" ca="1" si="20"/>
        <v>3.5671663977849537E-2</v>
      </c>
    </row>
    <row r="565" spans="2:8" x14ac:dyDescent="0.35">
      <c r="B565" s="45" t="s">
        <v>3503</v>
      </c>
      <c r="C565" s="146">
        <v>145.80442810058591</v>
      </c>
      <c r="D565" s="112">
        <f t="shared" si="19"/>
        <v>0.12652266623344771</v>
      </c>
      <c r="E565" s="112">
        <v>2.4269187228555682E-2</v>
      </c>
      <c r="G565">
        <v>557</v>
      </c>
      <c r="H565">
        <f t="shared" ca="1" si="20"/>
        <v>-8.4909696354345497E-3</v>
      </c>
    </row>
    <row r="566" spans="2:8" x14ac:dyDescent="0.35">
      <c r="B566" s="45" t="s">
        <v>1343</v>
      </c>
      <c r="C566" s="146">
        <v>129.42875671386719</v>
      </c>
      <c r="D566" s="112">
        <f t="shared" si="19"/>
        <v>-6.205092910913737E-2</v>
      </c>
      <c r="E566" s="112">
        <v>2.4260710716585667E-2</v>
      </c>
      <c r="G566">
        <v>558</v>
      </c>
      <c r="H566">
        <f t="shared" ca="1" si="20"/>
        <v>3.1793231678841474E-2</v>
      </c>
    </row>
    <row r="567" spans="2:8" x14ac:dyDescent="0.35">
      <c r="B567" s="45" t="s">
        <v>1359</v>
      </c>
      <c r="C567" s="146">
        <v>137.9912414550781</v>
      </c>
      <c r="D567" s="112">
        <f t="shared" si="19"/>
        <v>-0.93043436480965158</v>
      </c>
      <c r="E567" s="112">
        <v>2.4222607797479152E-2</v>
      </c>
      <c r="G567">
        <v>559</v>
      </c>
      <c r="H567">
        <f t="shared" ca="1" si="20"/>
        <v>6.3306252275747224E-3</v>
      </c>
    </row>
    <row r="568" spans="2:8" x14ac:dyDescent="0.35">
      <c r="B568" s="45" t="s">
        <v>7040</v>
      </c>
      <c r="C568" s="146">
        <v>1983.612182617188</v>
      </c>
      <c r="D568" s="112">
        <f t="shared" si="19"/>
        <v>13.261118275299753</v>
      </c>
      <c r="E568" s="112">
        <v>2.4204239413332339E-2</v>
      </c>
      <c r="G568">
        <v>560</v>
      </c>
      <c r="H568">
        <f t="shared" ca="1" si="20"/>
        <v>-1.7815623412519885E-2</v>
      </c>
    </row>
    <row r="569" spans="2:8" x14ac:dyDescent="0.35">
      <c r="B569" s="45" t="s">
        <v>3380</v>
      </c>
      <c r="C569" s="146">
        <v>139.09233093261719</v>
      </c>
      <c r="D569" s="112">
        <f t="shared" si="19"/>
        <v>-0.16524802574634123</v>
      </c>
      <c r="E569" s="112">
        <v>2.4168799706801292E-2</v>
      </c>
      <c r="G569">
        <v>561</v>
      </c>
      <c r="H569">
        <f t="shared" ca="1" si="20"/>
        <v>-6.3514051555668451E-3</v>
      </c>
    </row>
    <row r="570" spans="2:8" x14ac:dyDescent="0.35">
      <c r="B570" s="45" t="s">
        <v>3669</v>
      </c>
      <c r="C570" s="146">
        <v>166.62713623046881</v>
      </c>
      <c r="D570" s="112">
        <f t="shared" si="19"/>
        <v>1.1975154162079324</v>
      </c>
      <c r="E570" s="112">
        <v>2.4154400893071599E-2</v>
      </c>
      <c r="G570">
        <v>562</v>
      </c>
      <c r="H570">
        <f t="shared" ca="1" si="20"/>
        <v>-3.7954042131268573E-2</v>
      </c>
    </row>
    <row r="571" spans="2:8" x14ac:dyDescent="0.35">
      <c r="B571" s="45" t="s">
        <v>2701</v>
      </c>
      <c r="C571" s="146">
        <v>75.825241088867188</v>
      </c>
      <c r="D571" s="112">
        <f t="shared" si="19"/>
        <v>-0.28727208419951095</v>
      </c>
      <c r="E571" s="112">
        <v>2.4127451987614307E-2</v>
      </c>
      <c r="G571">
        <v>563</v>
      </c>
      <c r="H571">
        <f t="shared" ca="1" si="20"/>
        <v>-2.5934964986896871E-2</v>
      </c>
    </row>
    <row r="572" spans="2:8" x14ac:dyDescent="0.35">
      <c r="B572" s="45" t="s">
        <v>2991</v>
      </c>
      <c r="C572" s="146">
        <v>106.3873596191406</v>
      </c>
      <c r="D572" s="112">
        <f t="shared" si="19"/>
        <v>-5.8039856918616621E-2</v>
      </c>
      <c r="E572" s="112">
        <v>2.4103709382123781E-2</v>
      </c>
      <c r="G572">
        <v>564</v>
      </c>
      <c r="H572">
        <f t="shared" ca="1" si="20"/>
        <v>-3.2074992206078519E-2</v>
      </c>
    </row>
    <row r="573" spans="2:8" x14ac:dyDescent="0.35">
      <c r="B573" s="45" t="s">
        <v>2450</v>
      </c>
      <c r="C573" s="146">
        <v>112.94252777099609</v>
      </c>
      <c r="D573" s="112">
        <f t="shared" si="19"/>
        <v>-0.83856561330049129</v>
      </c>
      <c r="E573" s="112">
        <v>2.4093263334685974E-2</v>
      </c>
      <c r="G573">
        <v>565</v>
      </c>
      <c r="H573">
        <f t="shared" ca="1" si="20"/>
        <v>-9.6406319647595797E-3</v>
      </c>
    </row>
    <row r="574" spans="2:8" x14ac:dyDescent="0.35">
      <c r="B574" s="45" t="s">
        <v>5438</v>
      </c>
      <c r="C574" s="146">
        <v>699.6187744140625</v>
      </c>
      <c r="D574" s="112">
        <f t="shared" si="19"/>
        <v>8.4135249645608639</v>
      </c>
      <c r="E574" s="112">
        <v>2.408017708172519E-2</v>
      </c>
      <c r="G574">
        <v>566</v>
      </c>
      <c r="H574">
        <f t="shared" ca="1" si="20"/>
        <v>-5.1580178874960471E-3</v>
      </c>
    </row>
    <row r="575" spans="2:8" x14ac:dyDescent="0.35">
      <c r="B575" s="45" t="s">
        <v>2673</v>
      </c>
      <c r="C575" s="146">
        <v>74.320594787597656</v>
      </c>
      <c r="D575" s="112">
        <f t="shared" si="19"/>
        <v>-0.41056752066872826</v>
      </c>
      <c r="E575" s="112">
        <v>2.4075584393903747E-2</v>
      </c>
      <c r="G575">
        <v>567</v>
      </c>
      <c r="H575">
        <f t="shared" ca="1" si="20"/>
        <v>-4.1531837974134577E-3</v>
      </c>
    </row>
    <row r="576" spans="2:8" x14ac:dyDescent="0.35">
      <c r="B576" s="45" t="s">
        <v>1323</v>
      </c>
      <c r="C576" s="146">
        <v>126.08839416503911</v>
      </c>
      <c r="D576" s="112">
        <f t="shared" si="19"/>
        <v>-0.27688857973112629</v>
      </c>
      <c r="E576" s="112">
        <v>2.4073506291549158E-2</v>
      </c>
      <c r="G576">
        <v>568</v>
      </c>
      <c r="H576">
        <f t="shared" ca="1" si="20"/>
        <v>-1.0536236460806689E-2</v>
      </c>
    </row>
    <row r="577" spans="2:8" x14ac:dyDescent="0.35">
      <c r="B577" s="45" t="s">
        <v>3758</v>
      </c>
      <c r="C577" s="146">
        <v>174.36924743652341</v>
      </c>
      <c r="D577" s="112">
        <f t="shared" si="19"/>
        <v>0.7248392830230056</v>
      </c>
      <c r="E577" s="112">
        <v>2.4067983099754102E-2</v>
      </c>
      <c r="G577">
        <v>569</v>
      </c>
      <c r="H577">
        <f t="shared" ca="1" si="20"/>
        <v>-1.6765222281673434E-2</v>
      </c>
    </row>
    <row r="578" spans="2:8" x14ac:dyDescent="0.35">
      <c r="B578" s="45" t="s">
        <v>2236</v>
      </c>
      <c r="C578" s="146">
        <v>101.09304046630859</v>
      </c>
      <c r="D578" s="112">
        <f t="shared" si="19"/>
        <v>-0.21700162255182764</v>
      </c>
      <c r="E578" s="112">
        <v>2.4028266202724791E-2</v>
      </c>
      <c r="G578">
        <v>570</v>
      </c>
      <c r="H578">
        <f t="shared" ca="1" si="20"/>
        <v>2.5715790246679086E-2</v>
      </c>
    </row>
    <row r="579" spans="2:8" x14ac:dyDescent="0.35">
      <c r="B579" s="45" t="s">
        <v>1324</v>
      </c>
      <c r="C579" s="146">
        <v>129.11015319824219</v>
      </c>
      <c r="D579" s="112">
        <f t="shared" si="19"/>
        <v>0.52658651694576353</v>
      </c>
      <c r="E579" s="112">
        <v>2.3965401837443133E-2</v>
      </c>
      <c r="G579">
        <v>571</v>
      </c>
      <c r="H579">
        <f t="shared" ca="1" si="20"/>
        <v>1.2720487662501508E-2</v>
      </c>
    </row>
    <row r="580" spans="2:8" x14ac:dyDescent="0.35">
      <c r="B580" s="45" t="s">
        <v>1090</v>
      </c>
      <c r="C580" s="146">
        <v>84.574409484863281</v>
      </c>
      <c r="D580" s="112">
        <f t="shared" si="19"/>
        <v>-0.52543224808389211</v>
      </c>
      <c r="E580" s="112">
        <v>2.3964663254724919E-2</v>
      </c>
      <c r="G580">
        <v>572</v>
      </c>
      <c r="H580">
        <f t="shared" ca="1" si="20"/>
        <v>-5.6944612777449421E-3</v>
      </c>
    </row>
    <row r="581" spans="2:8" x14ac:dyDescent="0.35">
      <c r="B581" s="45" t="s">
        <v>3677</v>
      </c>
      <c r="C581" s="146">
        <v>178.21356201171881</v>
      </c>
      <c r="D581" s="112">
        <f t="shared" si="19"/>
        <v>-0.87763680986572556</v>
      </c>
      <c r="E581" s="112">
        <v>2.3963637616557586E-2</v>
      </c>
      <c r="G581">
        <v>573</v>
      </c>
      <c r="H581">
        <f t="shared" ca="1" si="20"/>
        <v>-2.1636142106446609E-2</v>
      </c>
    </row>
    <row r="582" spans="2:8" x14ac:dyDescent="0.35">
      <c r="B582" s="45" t="s">
        <v>6113</v>
      </c>
      <c r="C582" s="146">
        <v>1456.43115234375</v>
      </c>
      <c r="D582" s="112">
        <f t="shared" si="19"/>
        <v>12.108010479138438</v>
      </c>
      <c r="E582" s="112">
        <v>2.3958714440084607E-2</v>
      </c>
      <c r="G582">
        <v>574</v>
      </c>
      <c r="H582">
        <f t="shared" ca="1" si="20"/>
        <v>2.6375711855993494E-2</v>
      </c>
    </row>
    <row r="583" spans="2:8" x14ac:dyDescent="0.35">
      <c r="B583" s="45" t="s">
        <v>2423</v>
      </c>
      <c r="C583" s="146">
        <v>111.11000823974609</v>
      </c>
      <c r="D583" s="112">
        <f t="shared" si="19"/>
        <v>-0.85695085668332116</v>
      </c>
      <c r="E583" s="112">
        <v>2.3923472897413374E-2</v>
      </c>
      <c r="G583">
        <v>575</v>
      </c>
      <c r="H583">
        <f t="shared" ca="1" si="20"/>
        <v>-8.8478360418473522E-4</v>
      </c>
    </row>
    <row r="584" spans="2:8" x14ac:dyDescent="0.35">
      <c r="B584" s="45" t="s">
        <v>5393</v>
      </c>
      <c r="C584" s="146">
        <v>776.72613525390625</v>
      </c>
      <c r="D584" s="112">
        <f t="shared" si="19"/>
        <v>-0.63615977258372203</v>
      </c>
      <c r="E584" s="112">
        <v>2.3910208526904002E-2</v>
      </c>
      <c r="G584">
        <v>576</v>
      </c>
      <c r="H584">
        <f t="shared" ca="1" si="20"/>
        <v>-2.0448021468930076E-2</v>
      </c>
    </row>
    <row r="585" spans="2:8" x14ac:dyDescent="0.35">
      <c r="B585" s="45" t="s">
        <v>8023</v>
      </c>
      <c r="C585" s="146">
        <v>2134.800048828125</v>
      </c>
      <c r="D585" s="112">
        <f t="shared" ref="D585:D648" si="21">(C585-C586)/C586</f>
        <v>8.461291522831937</v>
      </c>
      <c r="E585" s="112">
        <v>2.3884915505095923E-2</v>
      </c>
      <c r="G585">
        <v>577</v>
      </c>
      <c r="H585">
        <f t="shared" ca="1" si="20"/>
        <v>-1.2291178246311809E-2</v>
      </c>
    </row>
    <row r="586" spans="2:8" x14ac:dyDescent="0.35">
      <c r="B586" s="45" t="s">
        <v>4252</v>
      </c>
      <c r="C586" s="146">
        <v>225.6351623535156</v>
      </c>
      <c r="D586" s="112">
        <f t="shared" si="21"/>
        <v>0.82462474038332434</v>
      </c>
      <c r="E586" s="112">
        <v>2.3867512308621511E-2</v>
      </c>
      <c r="G586">
        <v>578</v>
      </c>
      <c r="H586">
        <f t="shared" ref="H586:H649" ca="1" si="22">_xlfn.NORM.INV(RAND(),$N$11,$N$12)</f>
        <v>-4.8711038160842565E-3</v>
      </c>
    </row>
    <row r="587" spans="2:8" x14ac:dyDescent="0.35">
      <c r="B587" s="45" t="s">
        <v>1817</v>
      </c>
      <c r="C587" s="146">
        <v>123.6611328125</v>
      </c>
      <c r="D587" s="112">
        <f t="shared" si="21"/>
        <v>-0.83650331502056152</v>
      </c>
      <c r="E587" s="112">
        <v>2.3837193804464522E-2</v>
      </c>
      <c r="G587">
        <v>579</v>
      </c>
      <c r="H587">
        <f t="shared" ca="1" si="22"/>
        <v>-5.9272008760727921E-3</v>
      </c>
    </row>
    <row r="588" spans="2:8" x14ac:dyDescent="0.35">
      <c r="B588" s="45" t="s">
        <v>5367</v>
      </c>
      <c r="C588" s="146">
        <v>756.3525390625</v>
      </c>
      <c r="D588" s="112">
        <f t="shared" si="21"/>
        <v>9.0271198584867918</v>
      </c>
      <c r="E588" s="112">
        <v>2.3809616263067802E-2</v>
      </c>
      <c r="G588">
        <v>580</v>
      </c>
      <c r="H588">
        <f t="shared" ca="1" si="22"/>
        <v>-1.2211455672459653E-2</v>
      </c>
    </row>
    <row r="589" spans="2:8" x14ac:dyDescent="0.35">
      <c r="B589" s="45" t="s">
        <v>955</v>
      </c>
      <c r="C589" s="146">
        <v>75.430686950683594</v>
      </c>
      <c r="D589" s="112">
        <f t="shared" si="21"/>
        <v>-0.8216041190852944</v>
      </c>
      <c r="E589" s="112">
        <v>2.37729734979941E-2</v>
      </c>
      <c r="G589">
        <v>581</v>
      </c>
      <c r="H589">
        <f t="shared" ca="1" si="22"/>
        <v>-2.4742254828057291E-2</v>
      </c>
    </row>
    <row r="590" spans="2:8" x14ac:dyDescent="0.35">
      <c r="B590" s="45" t="s">
        <v>4684</v>
      </c>
      <c r="C590" s="146">
        <v>422.8275146484375</v>
      </c>
      <c r="D590" s="112">
        <f t="shared" si="21"/>
        <v>2.0594675879155635</v>
      </c>
      <c r="E590" s="112">
        <v>2.3743616847480938E-2</v>
      </c>
      <c r="G590">
        <v>582</v>
      </c>
      <c r="H590">
        <f t="shared" ca="1" si="22"/>
        <v>-1.047081131681016E-2</v>
      </c>
    </row>
    <row r="591" spans="2:8" x14ac:dyDescent="0.35">
      <c r="B591" s="45" t="s">
        <v>1405</v>
      </c>
      <c r="C591" s="146">
        <v>138.2029724121094</v>
      </c>
      <c r="D591" s="112">
        <f t="shared" si="21"/>
        <v>2.2693435356046243</v>
      </c>
      <c r="E591" s="112">
        <v>2.3731044246875804E-2</v>
      </c>
      <c r="G591">
        <v>583</v>
      </c>
      <c r="H591">
        <f t="shared" ca="1" si="22"/>
        <v>-4.5369663629939362E-2</v>
      </c>
    </row>
    <row r="592" spans="2:8" x14ac:dyDescent="0.35">
      <c r="B592" s="45" t="s">
        <v>510</v>
      </c>
      <c r="C592" s="146">
        <v>42.272392272949219</v>
      </c>
      <c r="D592" s="112">
        <f t="shared" si="21"/>
        <v>-0.96819325406126888</v>
      </c>
      <c r="E592" s="112">
        <v>2.3725513490802378E-2</v>
      </c>
      <c r="G592">
        <v>584</v>
      </c>
      <c r="H592">
        <f t="shared" ca="1" si="22"/>
        <v>-2.6120712216578367E-3</v>
      </c>
    </row>
    <row r="593" spans="2:8" x14ac:dyDescent="0.35">
      <c r="B593" s="45" t="s">
        <v>6070</v>
      </c>
      <c r="C593" s="146">
        <v>1329.03857421875</v>
      </c>
      <c r="D593" s="112">
        <f t="shared" si="21"/>
        <v>6.7822155830563302</v>
      </c>
      <c r="E593" s="112">
        <v>2.3711785523344801E-2</v>
      </c>
      <c r="G593">
        <v>585</v>
      </c>
      <c r="H593">
        <f t="shared" ca="1" si="22"/>
        <v>-3.0475546237556995E-3</v>
      </c>
    </row>
    <row r="594" spans="2:8" x14ac:dyDescent="0.35">
      <c r="B594" s="45" t="s">
        <v>3838</v>
      </c>
      <c r="C594" s="146">
        <v>170.77894592285159</v>
      </c>
      <c r="D594" s="112">
        <f t="shared" si="21"/>
        <v>-0.92576903104208408</v>
      </c>
      <c r="E594" s="112">
        <v>2.3695841069778751E-2</v>
      </c>
      <c r="G594">
        <v>586</v>
      </c>
      <c r="H594">
        <f t="shared" ca="1" si="22"/>
        <v>2.2776805194250307E-2</v>
      </c>
    </row>
    <row r="595" spans="2:8" x14ac:dyDescent="0.35">
      <c r="B595" s="45" t="s">
        <v>6884</v>
      </c>
      <c r="C595" s="146">
        <v>2300.642822265625</v>
      </c>
      <c r="D595" s="112">
        <f t="shared" si="21"/>
        <v>20.358999371306361</v>
      </c>
      <c r="E595" s="112">
        <v>2.3656424417152055E-2</v>
      </c>
      <c r="G595">
        <v>587</v>
      </c>
      <c r="H595">
        <f t="shared" ca="1" si="22"/>
        <v>-3.2666056714334479E-2</v>
      </c>
    </row>
    <row r="596" spans="2:8" x14ac:dyDescent="0.35">
      <c r="B596" s="45" t="s">
        <v>1853</v>
      </c>
      <c r="C596" s="146">
        <v>107.7130432128906</v>
      </c>
      <c r="D596" s="112">
        <f t="shared" si="21"/>
        <v>0.19101064827750008</v>
      </c>
      <c r="E596" s="112">
        <v>2.3605661623447457E-2</v>
      </c>
      <c r="G596">
        <v>588</v>
      </c>
      <c r="H596">
        <f t="shared" ca="1" si="22"/>
        <v>1.5317148093293393E-2</v>
      </c>
    </row>
    <row r="597" spans="2:8" x14ac:dyDescent="0.35">
      <c r="B597" s="45" t="s">
        <v>1174</v>
      </c>
      <c r="C597" s="146">
        <v>90.4383544921875</v>
      </c>
      <c r="D597" s="112">
        <f t="shared" si="21"/>
        <v>-0.95135343725155397</v>
      </c>
      <c r="E597" s="112">
        <v>2.3588603236989067E-2</v>
      </c>
      <c r="G597">
        <v>589</v>
      </c>
      <c r="H597">
        <f t="shared" ca="1" si="22"/>
        <v>6.5088793259777764E-3</v>
      </c>
    </row>
    <row r="598" spans="2:8" x14ac:dyDescent="0.35">
      <c r="B598" s="45" t="s">
        <v>6578</v>
      </c>
      <c r="C598" s="146">
        <v>1859.09033203125</v>
      </c>
      <c r="D598" s="112">
        <f t="shared" si="21"/>
        <v>12.754707708911795</v>
      </c>
      <c r="E598" s="112">
        <v>2.3582634794086118E-2</v>
      </c>
      <c r="G598">
        <v>590</v>
      </c>
      <c r="H598">
        <f t="shared" ca="1" si="22"/>
        <v>2.6048744074631862E-2</v>
      </c>
    </row>
    <row r="599" spans="2:8" x14ac:dyDescent="0.35">
      <c r="B599" s="45" t="s">
        <v>3369</v>
      </c>
      <c r="C599" s="146">
        <v>135.16029357910159</v>
      </c>
      <c r="D599" s="112">
        <f t="shared" si="21"/>
        <v>-0.94580264387273949</v>
      </c>
      <c r="E599" s="112">
        <v>2.3562873521499359E-2</v>
      </c>
      <c r="G599">
        <v>591</v>
      </c>
      <c r="H599">
        <f t="shared" ca="1" si="22"/>
        <v>3.6132440089463813E-2</v>
      </c>
    </row>
    <row r="600" spans="2:8" x14ac:dyDescent="0.35">
      <c r="B600" s="45" t="s">
        <v>7248</v>
      </c>
      <c r="C600" s="146">
        <v>2493.85400390625</v>
      </c>
      <c r="D600" s="112">
        <f t="shared" si="21"/>
        <v>24.42001180346033</v>
      </c>
      <c r="E600" s="112">
        <v>2.3541043392366387E-2</v>
      </c>
      <c r="G600">
        <v>592</v>
      </c>
      <c r="H600">
        <f t="shared" ca="1" si="22"/>
        <v>-3.2674410071922093E-3</v>
      </c>
    </row>
    <row r="601" spans="2:8" x14ac:dyDescent="0.35">
      <c r="B601" s="45" t="s">
        <v>2234</v>
      </c>
      <c r="C601" s="146">
        <v>98.105934143066406</v>
      </c>
      <c r="D601" s="112">
        <f t="shared" si="21"/>
        <v>1.602058729821634</v>
      </c>
      <c r="E601" s="112">
        <v>2.3525595818959546E-2</v>
      </c>
      <c r="G601">
        <v>593</v>
      </c>
      <c r="H601">
        <f t="shared" ca="1" si="22"/>
        <v>-2.1483438871878292E-2</v>
      </c>
    </row>
    <row r="602" spans="2:8" x14ac:dyDescent="0.35">
      <c r="B602" s="45" t="s">
        <v>463</v>
      </c>
      <c r="C602" s="146">
        <v>37.703197479248047</v>
      </c>
      <c r="D602" s="112">
        <f t="shared" si="21"/>
        <v>-0.64896819311690246</v>
      </c>
      <c r="E602" s="112">
        <v>2.3517992528191187E-2</v>
      </c>
      <c r="G602">
        <v>594</v>
      </c>
      <c r="H602">
        <f t="shared" ca="1" si="22"/>
        <v>3.1692566431145326E-2</v>
      </c>
    </row>
    <row r="603" spans="2:8" x14ac:dyDescent="0.35">
      <c r="B603" s="45" t="s">
        <v>2924</v>
      </c>
      <c r="C603" s="146">
        <v>107.4067840576172</v>
      </c>
      <c r="D603" s="112">
        <f t="shared" si="21"/>
        <v>0.12010359231411878</v>
      </c>
      <c r="E603" s="112">
        <v>2.3500711571072867E-2</v>
      </c>
      <c r="G603">
        <v>595</v>
      </c>
      <c r="H603">
        <f t="shared" ca="1" si="22"/>
        <v>3.5848646120932299E-3</v>
      </c>
    </row>
    <row r="604" spans="2:8" x14ac:dyDescent="0.35">
      <c r="B604" s="45" t="s">
        <v>2824</v>
      </c>
      <c r="C604" s="146">
        <v>95.890045166015625</v>
      </c>
      <c r="D604" s="112">
        <f t="shared" si="21"/>
        <v>8.4824497690912409E-2</v>
      </c>
      <c r="E604" s="112">
        <v>2.3492985264013715E-2</v>
      </c>
      <c r="G604">
        <v>596</v>
      </c>
      <c r="H604">
        <f t="shared" ca="1" si="22"/>
        <v>1.8273738348804362E-3</v>
      </c>
    </row>
    <row r="605" spans="2:8" x14ac:dyDescent="0.35">
      <c r="B605" s="45" t="s">
        <v>2624</v>
      </c>
      <c r="C605" s="146">
        <v>88.392219543457031</v>
      </c>
      <c r="D605" s="112">
        <f t="shared" si="21"/>
        <v>-0.22054626337356709</v>
      </c>
      <c r="E605" s="112">
        <v>2.3482939808761899E-2</v>
      </c>
      <c r="G605">
        <v>597</v>
      </c>
      <c r="H605">
        <f t="shared" ca="1" si="22"/>
        <v>2.3272531180238872E-3</v>
      </c>
    </row>
    <row r="606" spans="2:8" x14ac:dyDescent="0.35">
      <c r="B606" s="45" t="s">
        <v>1729</v>
      </c>
      <c r="C606" s="146">
        <v>113.4027786254883</v>
      </c>
      <c r="D606" s="112">
        <f t="shared" si="21"/>
        <v>0.97187294996335249</v>
      </c>
      <c r="E606" s="112">
        <v>2.3466863208497314E-2</v>
      </c>
      <c r="G606">
        <v>598</v>
      </c>
      <c r="H606">
        <f t="shared" ca="1" si="22"/>
        <v>1.486492790143058E-3</v>
      </c>
    </row>
    <row r="607" spans="2:8" x14ac:dyDescent="0.35">
      <c r="B607" s="45" t="s">
        <v>765</v>
      </c>
      <c r="C607" s="146">
        <v>57.510185241699219</v>
      </c>
      <c r="D607" s="112">
        <f t="shared" si="21"/>
        <v>-0.57313789424566686</v>
      </c>
      <c r="E607" s="112">
        <v>2.3437238535051714E-2</v>
      </c>
      <c r="G607">
        <v>599</v>
      </c>
      <c r="H607">
        <f t="shared" ca="1" si="22"/>
        <v>-3.5713016089224066E-2</v>
      </c>
    </row>
    <row r="608" spans="2:8" x14ac:dyDescent="0.35">
      <c r="B608" s="45" t="s">
        <v>1358</v>
      </c>
      <c r="C608" s="146">
        <v>134.727783203125</v>
      </c>
      <c r="D608" s="112">
        <f t="shared" si="21"/>
        <v>-0.81553860266175349</v>
      </c>
      <c r="E608" s="112">
        <v>2.343420832249065E-2</v>
      </c>
      <c r="G608">
        <v>600</v>
      </c>
      <c r="H608">
        <f t="shared" ca="1" si="22"/>
        <v>-1.1523126062491585E-2</v>
      </c>
    </row>
    <row r="609" spans="2:8" x14ac:dyDescent="0.35">
      <c r="B609" s="45" t="s">
        <v>5484</v>
      </c>
      <c r="C609" s="146">
        <v>730.38470458984375</v>
      </c>
      <c r="D609" s="112">
        <f t="shared" si="21"/>
        <v>14.064076821407347</v>
      </c>
      <c r="E609" s="112">
        <v>2.3361110419840986E-2</v>
      </c>
      <c r="G609">
        <v>601</v>
      </c>
      <c r="H609">
        <f t="shared" ca="1" si="22"/>
        <v>3.1502751894889043E-3</v>
      </c>
    </row>
    <row r="610" spans="2:8" x14ac:dyDescent="0.35">
      <c r="B610" s="45" t="s">
        <v>705</v>
      </c>
      <c r="C610" s="146">
        <v>48.485195159912109</v>
      </c>
      <c r="D610" s="112">
        <f t="shared" si="21"/>
        <v>-0.53292008426626691</v>
      </c>
      <c r="E610" s="112">
        <v>2.3355175200448525E-2</v>
      </c>
      <c r="G610">
        <v>602</v>
      </c>
      <c r="H610">
        <f t="shared" ca="1" si="22"/>
        <v>3.7888367506672287E-2</v>
      </c>
    </row>
    <row r="611" spans="2:8" x14ac:dyDescent="0.35">
      <c r="B611" s="45" t="s">
        <v>2919</v>
      </c>
      <c r="C611" s="146">
        <v>103.8049240112305</v>
      </c>
      <c r="D611" s="112">
        <f t="shared" si="21"/>
        <v>-0.3012316187025344</v>
      </c>
      <c r="E611" s="112">
        <v>2.3352831005955341E-2</v>
      </c>
      <c r="G611">
        <v>603</v>
      </c>
      <c r="H611">
        <f t="shared" ca="1" si="22"/>
        <v>1.7426189331860376E-4</v>
      </c>
    </row>
    <row r="612" spans="2:8" x14ac:dyDescent="0.35">
      <c r="B612" s="45" t="s">
        <v>3515</v>
      </c>
      <c r="C612" s="146">
        <v>148.55412292480469</v>
      </c>
      <c r="D612" s="112">
        <f t="shared" si="21"/>
        <v>-0.65913230164088155</v>
      </c>
      <c r="E612" s="112">
        <v>2.3312429077096866E-2</v>
      </c>
      <c r="G612">
        <v>604</v>
      </c>
      <c r="H612">
        <f t="shared" ca="1" si="22"/>
        <v>-1.818646969538798E-2</v>
      </c>
    </row>
    <row r="613" spans="2:8" x14ac:dyDescent="0.35">
      <c r="B613" s="45" t="s">
        <v>4700</v>
      </c>
      <c r="C613" s="146">
        <v>435.81167602539063</v>
      </c>
      <c r="D613" s="112">
        <f t="shared" si="21"/>
        <v>0.13773646747343335</v>
      </c>
      <c r="E613" s="112">
        <v>2.3302752267282033E-2</v>
      </c>
      <c r="G613">
        <v>605</v>
      </c>
      <c r="H613">
        <f t="shared" ca="1" si="22"/>
        <v>1.134463741308933E-2</v>
      </c>
    </row>
    <row r="614" spans="2:8" x14ac:dyDescent="0.35">
      <c r="B614" s="45" t="s">
        <v>4665</v>
      </c>
      <c r="C614" s="146">
        <v>383.051513671875</v>
      </c>
      <c r="D614" s="112">
        <f t="shared" si="21"/>
        <v>0.94886535531053096</v>
      </c>
      <c r="E614" s="112">
        <v>2.3263412658505234E-2</v>
      </c>
      <c r="G614">
        <v>606</v>
      </c>
      <c r="H614">
        <f t="shared" ca="1" si="22"/>
        <v>-1.0791069412021327E-2</v>
      </c>
    </row>
    <row r="615" spans="2:8" x14ac:dyDescent="0.35">
      <c r="B615" s="45" t="s">
        <v>4032</v>
      </c>
      <c r="C615" s="146">
        <v>196.55104064941409</v>
      </c>
      <c r="D615" s="112">
        <f t="shared" si="21"/>
        <v>0.42511490605716251</v>
      </c>
      <c r="E615" s="112">
        <v>2.3260541467008115E-2</v>
      </c>
      <c r="G615">
        <v>607</v>
      </c>
      <c r="H615">
        <f t="shared" ca="1" si="22"/>
        <v>1.2987147713734999E-2</v>
      </c>
    </row>
    <row r="616" spans="2:8" x14ac:dyDescent="0.35">
      <c r="B616" s="45" t="s">
        <v>3344</v>
      </c>
      <c r="C616" s="146">
        <v>137.91943359375</v>
      </c>
      <c r="D616" s="112">
        <f t="shared" si="21"/>
        <v>-1.9978746498815637E-2</v>
      </c>
      <c r="E616" s="112">
        <v>2.3250053518990902E-2</v>
      </c>
      <c r="G616">
        <v>608</v>
      </c>
      <c r="H616">
        <f t="shared" ca="1" si="22"/>
        <v>2.7426024797821977E-3</v>
      </c>
    </row>
    <row r="617" spans="2:8" x14ac:dyDescent="0.35">
      <c r="B617" s="45" t="s">
        <v>2040</v>
      </c>
      <c r="C617" s="146">
        <v>140.73106384277341</v>
      </c>
      <c r="D617" s="112">
        <f t="shared" si="21"/>
        <v>-0.87299169372556074</v>
      </c>
      <c r="E617" s="112">
        <v>2.3246559019772111E-2</v>
      </c>
      <c r="G617">
        <v>609</v>
      </c>
      <c r="H617">
        <f t="shared" ca="1" si="22"/>
        <v>1.5661354253995011E-2</v>
      </c>
    </row>
    <row r="618" spans="2:8" x14ac:dyDescent="0.35">
      <c r="B618" s="45" t="s">
        <v>5948</v>
      </c>
      <c r="C618" s="146">
        <v>1108.046142578125</v>
      </c>
      <c r="D618" s="112">
        <f t="shared" si="21"/>
        <v>-0.48362561375931307</v>
      </c>
      <c r="E618" s="112">
        <v>2.3221781352977793E-2</v>
      </c>
      <c r="G618">
        <v>610</v>
      </c>
      <c r="H618">
        <f t="shared" ca="1" si="22"/>
        <v>1.9024499839053795E-2</v>
      </c>
    </row>
    <row r="619" spans="2:8" x14ac:dyDescent="0.35">
      <c r="B619" s="45" t="s">
        <v>7101</v>
      </c>
      <c r="C619" s="146">
        <v>2145.8193359375</v>
      </c>
      <c r="D619" s="112">
        <f t="shared" si="21"/>
        <v>-0.19680325121348444</v>
      </c>
      <c r="E619" s="112">
        <v>2.3200151525258419E-2</v>
      </c>
      <c r="G619">
        <v>611</v>
      </c>
      <c r="H619">
        <f t="shared" ca="1" si="22"/>
        <v>-1.2150704661945431E-2</v>
      </c>
    </row>
    <row r="620" spans="2:8" x14ac:dyDescent="0.35">
      <c r="B620" s="45" t="s">
        <v>7879</v>
      </c>
      <c r="C620" s="146">
        <v>2671.5986328125</v>
      </c>
      <c r="D620" s="112">
        <f t="shared" si="21"/>
        <v>0.20840773933591877</v>
      </c>
      <c r="E620" s="112">
        <v>2.3179794671528021E-2</v>
      </c>
      <c r="G620">
        <v>612</v>
      </c>
      <c r="H620">
        <f t="shared" ca="1" si="22"/>
        <v>2.2253928602448302E-2</v>
      </c>
    </row>
    <row r="621" spans="2:8" x14ac:dyDescent="0.35">
      <c r="B621" s="45" t="s">
        <v>6874</v>
      </c>
      <c r="C621" s="146">
        <v>2210.842041015625</v>
      </c>
      <c r="D621" s="112">
        <f t="shared" si="21"/>
        <v>-3.1635732140600516E-3</v>
      </c>
      <c r="E621" s="112">
        <v>2.3169415404494208E-2</v>
      </c>
      <c r="G621">
        <v>613</v>
      </c>
      <c r="H621">
        <f t="shared" ca="1" si="22"/>
        <v>-1.6353574012264227E-2</v>
      </c>
    </row>
    <row r="622" spans="2:8" x14ac:dyDescent="0.35">
      <c r="B622" s="45" t="s">
        <v>7072</v>
      </c>
      <c r="C622" s="146">
        <v>2217.8583984375</v>
      </c>
      <c r="D622" s="112">
        <f t="shared" si="21"/>
        <v>7.7419850914879866</v>
      </c>
      <c r="E622" s="112">
        <v>2.3152039028759112E-2</v>
      </c>
      <c r="G622">
        <v>614</v>
      </c>
      <c r="H622">
        <f t="shared" ca="1" si="22"/>
        <v>2.4337251005012608E-3</v>
      </c>
    </row>
    <row r="623" spans="2:8" x14ac:dyDescent="0.35">
      <c r="B623" s="45" t="s">
        <v>4457</v>
      </c>
      <c r="C623" s="146">
        <v>253.70191955566409</v>
      </c>
      <c r="D623" s="112">
        <f t="shared" si="21"/>
        <v>-0.82420221008616457</v>
      </c>
      <c r="E623" s="112">
        <v>2.3144079328976202E-2</v>
      </c>
      <c r="G623">
        <v>615</v>
      </c>
      <c r="H623">
        <f t="shared" ca="1" si="22"/>
        <v>1.2360219960186024E-3</v>
      </c>
    </row>
    <row r="624" spans="2:8" x14ac:dyDescent="0.35">
      <c r="B624" s="45" t="s">
        <v>6100</v>
      </c>
      <c r="C624" s="146">
        <v>1443.146240234375</v>
      </c>
      <c r="D624" s="112">
        <f t="shared" si="21"/>
        <v>15.304136920364064</v>
      </c>
      <c r="E624" s="112">
        <v>2.313585700845586E-2</v>
      </c>
      <c r="G624">
        <v>616</v>
      </c>
      <c r="H624">
        <f t="shared" ca="1" si="22"/>
        <v>-1.5993412884450953E-3</v>
      </c>
    </row>
    <row r="625" spans="2:8" x14ac:dyDescent="0.35">
      <c r="B625" s="45" t="s">
        <v>1013</v>
      </c>
      <c r="C625" s="146">
        <v>88.514114379882813</v>
      </c>
      <c r="D625" s="112">
        <f t="shared" si="21"/>
        <v>4.5113275715902179E-2</v>
      </c>
      <c r="E625" s="112">
        <v>2.3130337070526516E-2</v>
      </c>
      <c r="G625">
        <v>617</v>
      </c>
      <c r="H625">
        <f t="shared" ca="1" si="22"/>
        <v>-4.4731167392181807E-3</v>
      </c>
    </row>
    <row r="626" spans="2:8" x14ac:dyDescent="0.35">
      <c r="B626" s="45" t="s">
        <v>2847</v>
      </c>
      <c r="C626" s="146">
        <v>84.693321228027344</v>
      </c>
      <c r="D626" s="112">
        <f t="shared" si="21"/>
        <v>-0.46021912308946827</v>
      </c>
      <c r="E626" s="112">
        <v>2.312154604221749E-2</v>
      </c>
      <c r="G626">
        <v>618</v>
      </c>
      <c r="H626">
        <f t="shared" ca="1" si="22"/>
        <v>-1.2790604963682341E-3</v>
      </c>
    </row>
    <row r="627" spans="2:8" x14ac:dyDescent="0.35">
      <c r="B627" s="45" t="s">
        <v>1604</v>
      </c>
      <c r="C627" s="146">
        <v>156.90315246582031</v>
      </c>
      <c r="D627" s="112">
        <f t="shared" si="21"/>
        <v>-0.4918215471552389</v>
      </c>
      <c r="E627" s="112">
        <v>2.3117236554006739E-2</v>
      </c>
      <c r="G627">
        <v>619</v>
      </c>
      <c r="H627">
        <f t="shared" ca="1" si="22"/>
        <v>2.645296975722923E-2</v>
      </c>
    </row>
    <row r="628" spans="2:8" x14ac:dyDescent="0.35">
      <c r="B628" s="45" t="s">
        <v>4491</v>
      </c>
      <c r="C628" s="146">
        <v>308.75601196289063</v>
      </c>
      <c r="D628" s="112">
        <f t="shared" si="21"/>
        <v>-0.3605745004696157</v>
      </c>
      <c r="E628" s="112">
        <v>2.3054974766209886E-2</v>
      </c>
      <c r="G628">
        <v>620</v>
      </c>
      <c r="H628">
        <f t="shared" ca="1" si="22"/>
        <v>-9.8761591957134756E-3</v>
      </c>
    </row>
    <row r="629" spans="2:8" x14ac:dyDescent="0.35">
      <c r="B629" s="45" t="s">
        <v>4885</v>
      </c>
      <c r="C629" s="146">
        <v>482.86471557617188</v>
      </c>
      <c r="D629" s="112">
        <f t="shared" si="21"/>
        <v>-0.78194431857471214</v>
      </c>
      <c r="E629" s="112">
        <v>2.3050810723155627E-2</v>
      </c>
      <c r="G629">
        <v>621</v>
      </c>
      <c r="H629">
        <f t="shared" ca="1" si="22"/>
        <v>-5.7757424116796924E-3</v>
      </c>
    </row>
    <row r="630" spans="2:8" x14ac:dyDescent="0.35">
      <c r="B630" s="45" t="s">
        <v>6810</v>
      </c>
      <c r="C630" s="146">
        <v>2214.41015625</v>
      </c>
      <c r="D630" s="112">
        <f t="shared" si="21"/>
        <v>24.615577953531432</v>
      </c>
      <c r="E630" s="112">
        <v>2.3048591464940076E-2</v>
      </c>
      <c r="G630">
        <v>622</v>
      </c>
      <c r="H630">
        <f t="shared" ca="1" si="22"/>
        <v>-2.5373231579528636E-2</v>
      </c>
    </row>
    <row r="631" spans="2:8" x14ac:dyDescent="0.35">
      <c r="B631" s="45" t="s">
        <v>2866</v>
      </c>
      <c r="C631" s="146">
        <v>86.447792053222656</v>
      </c>
      <c r="D631" s="112">
        <f t="shared" si="21"/>
        <v>0.14062793659811992</v>
      </c>
      <c r="E631" s="112">
        <v>2.3027516839360929E-2</v>
      </c>
      <c r="G631">
        <v>623</v>
      </c>
      <c r="H631">
        <f t="shared" ca="1" si="22"/>
        <v>-6.456404889714158E-3</v>
      </c>
    </row>
    <row r="632" spans="2:8" x14ac:dyDescent="0.35">
      <c r="B632" s="45" t="s">
        <v>901</v>
      </c>
      <c r="C632" s="146">
        <v>75.789649963378906</v>
      </c>
      <c r="D632" s="112">
        <f t="shared" si="21"/>
        <v>-0.94255531560727146</v>
      </c>
      <c r="E632" s="112">
        <v>2.3023721225626351E-2</v>
      </c>
      <c r="G632">
        <v>624</v>
      </c>
      <c r="H632">
        <f t="shared" ca="1" si="22"/>
        <v>6.912706228504456E-3</v>
      </c>
    </row>
    <row r="633" spans="2:8" x14ac:dyDescent="0.35">
      <c r="B633" s="45" t="s">
        <v>6074</v>
      </c>
      <c r="C633" s="146">
        <v>1319.35009765625</v>
      </c>
      <c r="D633" s="112">
        <f t="shared" si="21"/>
        <v>8.7787254611351742</v>
      </c>
      <c r="E633" s="112">
        <v>2.3016197614167466E-2</v>
      </c>
      <c r="G633">
        <v>625</v>
      </c>
      <c r="H633">
        <f t="shared" ca="1" si="22"/>
        <v>2.8232961697241928E-2</v>
      </c>
    </row>
    <row r="634" spans="2:8" x14ac:dyDescent="0.35">
      <c r="B634" s="45" t="s">
        <v>3341</v>
      </c>
      <c r="C634" s="146">
        <v>134.92045593261719</v>
      </c>
      <c r="D634" s="112">
        <f t="shared" si="21"/>
        <v>-0.17121680634146402</v>
      </c>
      <c r="E634" s="112">
        <v>2.2994431471792861E-2</v>
      </c>
      <c r="G634">
        <v>626</v>
      </c>
      <c r="H634">
        <f t="shared" ca="1" si="22"/>
        <v>-2.4685567867767544E-2</v>
      </c>
    </row>
    <row r="635" spans="2:8" x14ac:dyDescent="0.35">
      <c r="B635" s="45" t="s">
        <v>3068</v>
      </c>
      <c r="C635" s="146">
        <v>162.7934265136719</v>
      </c>
      <c r="D635" s="112">
        <f t="shared" si="21"/>
        <v>-0.51834455242575095</v>
      </c>
      <c r="E635" s="112">
        <v>2.2981150152515284E-2</v>
      </c>
      <c r="G635">
        <v>627</v>
      </c>
      <c r="H635">
        <f t="shared" ca="1" si="22"/>
        <v>2.4803321314944404E-2</v>
      </c>
    </row>
    <row r="636" spans="2:8" x14ac:dyDescent="0.35">
      <c r="B636" s="45" t="s">
        <v>4595</v>
      </c>
      <c r="C636" s="146">
        <v>337.9873046875</v>
      </c>
      <c r="D636" s="112">
        <f t="shared" si="21"/>
        <v>-0.76103637051103656</v>
      </c>
      <c r="E636" s="112">
        <v>2.294077295095602E-2</v>
      </c>
      <c r="G636">
        <v>628</v>
      </c>
      <c r="H636">
        <f t="shared" ca="1" si="22"/>
        <v>3.0412192899819143E-3</v>
      </c>
    </row>
    <row r="637" spans="2:8" x14ac:dyDescent="0.35">
      <c r="B637" s="45" t="s">
        <v>6083</v>
      </c>
      <c r="C637" s="146">
        <v>1414.388061523438</v>
      </c>
      <c r="D637" s="112">
        <f t="shared" si="21"/>
        <v>17.946060550812007</v>
      </c>
      <c r="E637" s="112">
        <v>2.2932732757654447E-2</v>
      </c>
      <c r="G637">
        <v>629</v>
      </c>
      <c r="H637">
        <f t="shared" ca="1" si="22"/>
        <v>2.8927921807381001E-2</v>
      </c>
    </row>
    <row r="638" spans="2:8" x14ac:dyDescent="0.35">
      <c r="B638" s="45" t="s">
        <v>814</v>
      </c>
      <c r="C638" s="146">
        <v>74.653411865234375</v>
      </c>
      <c r="D638" s="112">
        <f t="shared" si="21"/>
        <v>-0.96561123707513008</v>
      </c>
      <c r="E638" s="112">
        <v>2.2928295082570466E-2</v>
      </c>
      <c r="G638">
        <v>630</v>
      </c>
      <c r="H638">
        <f t="shared" ca="1" si="22"/>
        <v>1.7860994642323234E-2</v>
      </c>
    </row>
    <row r="639" spans="2:8" x14ac:dyDescent="0.35">
      <c r="B639" s="45" t="s">
        <v>6805</v>
      </c>
      <c r="C639" s="146">
        <v>2170.866455078125</v>
      </c>
      <c r="D639" s="112">
        <f t="shared" si="21"/>
        <v>21.669414872322125</v>
      </c>
      <c r="E639" s="112">
        <v>2.2922804543169428E-2</v>
      </c>
      <c r="G639">
        <v>631</v>
      </c>
      <c r="H639">
        <f t="shared" ca="1" si="22"/>
        <v>-8.1097151971731944E-3</v>
      </c>
    </row>
    <row r="640" spans="2:8" x14ac:dyDescent="0.35">
      <c r="B640" s="45" t="s">
        <v>2371</v>
      </c>
      <c r="C640" s="146">
        <v>95.761909484863281</v>
      </c>
      <c r="D640" s="112">
        <f t="shared" si="21"/>
        <v>1.5861695604479837</v>
      </c>
      <c r="E640" s="112">
        <v>2.2914991582267948E-2</v>
      </c>
      <c r="G640">
        <v>632</v>
      </c>
      <c r="H640">
        <f t="shared" ca="1" si="22"/>
        <v>-7.0948959163756511E-3</v>
      </c>
    </row>
    <row r="641" spans="2:8" x14ac:dyDescent="0.35">
      <c r="B641" s="45" t="s">
        <v>461</v>
      </c>
      <c r="C641" s="146">
        <v>37.028472900390618</v>
      </c>
      <c r="D641" s="112">
        <f t="shared" si="21"/>
        <v>-0.57202489865850947</v>
      </c>
      <c r="E641" s="112">
        <v>2.2887802599815432E-2</v>
      </c>
      <c r="G641">
        <v>633</v>
      </c>
      <c r="H641">
        <f t="shared" ca="1" si="22"/>
        <v>2.097630836368718E-2</v>
      </c>
    </row>
    <row r="642" spans="2:8" x14ac:dyDescent="0.35">
      <c r="B642" s="45" t="s">
        <v>2632</v>
      </c>
      <c r="C642" s="146">
        <v>86.520156860351563</v>
      </c>
      <c r="D642" s="112">
        <f t="shared" si="21"/>
        <v>-0.32545497588609928</v>
      </c>
      <c r="E642" s="112">
        <v>2.2869866334933313E-2</v>
      </c>
      <c r="G642">
        <v>634</v>
      </c>
      <c r="H642">
        <f t="shared" ca="1" si="22"/>
        <v>-2.3871034977697724E-2</v>
      </c>
    </row>
    <row r="643" spans="2:8" x14ac:dyDescent="0.35">
      <c r="B643" s="45" t="s">
        <v>3056</v>
      </c>
      <c r="C643" s="146">
        <v>128.26446533203119</v>
      </c>
      <c r="D643" s="112">
        <f t="shared" si="21"/>
        <v>4.5921260579280435E-2</v>
      </c>
      <c r="E643" s="112">
        <v>2.2858420526672949E-2</v>
      </c>
      <c r="G643">
        <v>635</v>
      </c>
      <c r="H643">
        <f t="shared" ca="1" si="22"/>
        <v>9.7368036218783618E-3</v>
      </c>
    </row>
    <row r="644" spans="2:8" x14ac:dyDescent="0.35">
      <c r="B644" s="45" t="s">
        <v>1955</v>
      </c>
      <c r="C644" s="146">
        <v>122.6330032348633</v>
      </c>
      <c r="D644" s="112">
        <f t="shared" si="21"/>
        <v>0.16937169567757976</v>
      </c>
      <c r="E644" s="112">
        <v>2.2857337399201878E-2</v>
      </c>
      <c r="G644">
        <v>636</v>
      </c>
      <c r="H644">
        <f t="shared" ca="1" si="22"/>
        <v>2.671915893458748E-2</v>
      </c>
    </row>
    <row r="645" spans="2:8" x14ac:dyDescent="0.35">
      <c r="B645" s="45" t="s">
        <v>2244</v>
      </c>
      <c r="C645" s="146">
        <v>104.870849609375</v>
      </c>
      <c r="D645" s="112">
        <f t="shared" si="21"/>
        <v>-0.35944759473728249</v>
      </c>
      <c r="E645" s="112">
        <v>2.2850523947740353E-2</v>
      </c>
      <c r="G645">
        <v>637</v>
      </c>
      <c r="H645">
        <f t="shared" ca="1" si="22"/>
        <v>1.8389539891167928E-2</v>
      </c>
    </row>
    <row r="646" spans="2:8" x14ac:dyDescent="0.35">
      <c r="B646" s="45" t="s">
        <v>3173</v>
      </c>
      <c r="C646" s="146">
        <v>163.7193908691406</v>
      </c>
      <c r="D646" s="112">
        <f t="shared" si="21"/>
        <v>0.37412038864394886</v>
      </c>
      <c r="E646" s="112">
        <v>2.2840597991328076E-2</v>
      </c>
      <c r="G646">
        <v>638</v>
      </c>
      <c r="H646">
        <f t="shared" ca="1" si="22"/>
        <v>-7.9435293911425901E-3</v>
      </c>
    </row>
    <row r="647" spans="2:8" x14ac:dyDescent="0.35">
      <c r="B647" s="45" t="s">
        <v>1814</v>
      </c>
      <c r="C647" s="146">
        <v>119.1448669433594</v>
      </c>
      <c r="D647" s="112">
        <f t="shared" si="21"/>
        <v>-0.87968970046144013</v>
      </c>
      <c r="E647" s="112">
        <v>2.2776733417457038E-2</v>
      </c>
      <c r="G647">
        <v>639</v>
      </c>
      <c r="H647">
        <f t="shared" ca="1" si="22"/>
        <v>-7.011960010921337E-3</v>
      </c>
    </row>
    <row r="648" spans="2:8" x14ac:dyDescent="0.35">
      <c r="B648" s="45" t="s">
        <v>5872</v>
      </c>
      <c r="C648" s="146">
        <v>990.3131103515625</v>
      </c>
      <c r="D648" s="112">
        <f t="shared" si="21"/>
        <v>-0.54280863373767962</v>
      </c>
      <c r="E648" s="112">
        <v>2.2775688593093649E-2</v>
      </c>
      <c r="G648">
        <v>640</v>
      </c>
      <c r="H648">
        <f t="shared" ca="1" si="22"/>
        <v>-6.3744807213012861E-3</v>
      </c>
    </row>
    <row r="649" spans="2:8" x14ac:dyDescent="0.35">
      <c r="B649" s="45" t="s">
        <v>7096</v>
      </c>
      <c r="C649" s="146">
        <v>2166.080078125</v>
      </c>
      <c r="D649" s="112">
        <f t="shared" ref="D649:D712" si="23">(C649-C650)/C650</f>
        <v>2.0549787708191065</v>
      </c>
      <c r="E649" s="112">
        <v>2.2773438792370145E-2</v>
      </c>
      <c r="G649">
        <v>641</v>
      </c>
      <c r="H649">
        <f t="shared" ca="1" si="22"/>
        <v>1.2422413559097612E-2</v>
      </c>
    </row>
    <row r="650" spans="2:8" x14ac:dyDescent="0.35">
      <c r="B650" s="45" t="s">
        <v>5478</v>
      </c>
      <c r="C650" s="146">
        <v>709.03277587890625</v>
      </c>
      <c r="D650" s="112">
        <f t="shared" si="23"/>
        <v>-0.50889197426323185</v>
      </c>
      <c r="E650" s="112">
        <v>2.2761853094021987E-2</v>
      </c>
      <c r="G650">
        <v>642</v>
      </c>
      <c r="H650">
        <f t="shared" ref="H650:H713" ca="1" si="24">_xlfn.NORM.INV(RAND(),$N$11,$N$12)</f>
        <v>1.6433892454314494E-2</v>
      </c>
    </row>
    <row r="651" spans="2:8" x14ac:dyDescent="0.35">
      <c r="B651" s="45" t="s">
        <v>6164</v>
      </c>
      <c r="C651" s="146">
        <v>1443.740966796875</v>
      </c>
      <c r="D651" s="112">
        <f t="shared" si="23"/>
        <v>2.7014321498051621</v>
      </c>
      <c r="E651" s="112">
        <v>2.275804822105415E-2</v>
      </c>
      <c r="G651">
        <v>643</v>
      </c>
      <c r="H651">
        <f t="shared" ca="1" si="24"/>
        <v>1.4273395416196941E-2</v>
      </c>
    </row>
    <row r="652" spans="2:8" x14ac:dyDescent="0.35">
      <c r="B652" s="45" t="s">
        <v>4831</v>
      </c>
      <c r="C652" s="146">
        <v>390.04928588867188</v>
      </c>
      <c r="D652" s="112">
        <f t="shared" si="23"/>
        <v>1.2537894200684241</v>
      </c>
      <c r="E652" s="112">
        <v>2.2737075087680962E-2</v>
      </c>
      <c r="G652">
        <v>644</v>
      </c>
      <c r="H652">
        <f t="shared" ca="1" si="24"/>
        <v>6.9720308806297503E-3</v>
      </c>
    </row>
    <row r="653" spans="2:8" x14ac:dyDescent="0.35">
      <c r="B653" s="45" t="s">
        <v>3825</v>
      </c>
      <c r="C653" s="146">
        <v>173.06376647949219</v>
      </c>
      <c r="D653" s="112">
        <f t="shared" si="23"/>
        <v>-0.92830532603632077</v>
      </c>
      <c r="E653" s="112">
        <v>2.2718015791754077E-2</v>
      </c>
      <c r="G653">
        <v>645</v>
      </c>
      <c r="H653">
        <f t="shared" ca="1" si="24"/>
        <v>9.8667602226163885E-4</v>
      </c>
    </row>
    <row r="654" spans="2:8" x14ac:dyDescent="0.35">
      <c r="B654" s="45" t="s">
        <v>7978</v>
      </c>
      <c r="C654" s="146">
        <v>2413.89990234375</v>
      </c>
      <c r="D654" s="112">
        <f t="shared" si="23"/>
        <v>0.20564886001623886</v>
      </c>
      <c r="E654" s="112">
        <v>2.266565082758959E-2</v>
      </c>
      <c r="G654">
        <v>646</v>
      </c>
      <c r="H654">
        <f t="shared" ca="1" si="24"/>
        <v>-5.1610956858916916E-3</v>
      </c>
    </row>
    <row r="655" spans="2:8" x14ac:dyDescent="0.35">
      <c r="B655" s="45" t="s">
        <v>7054</v>
      </c>
      <c r="C655" s="146">
        <v>2002.158325195312</v>
      </c>
      <c r="D655" s="112">
        <f t="shared" si="23"/>
        <v>-0.30721247153315245</v>
      </c>
      <c r="E655" s="112">
        <v>2.2658607446336271E-2</v>
      </c>
      <c r="G655">
        <v>647</v>
      </c>
      <c r="H655">
        <f t="shared" ca="1" si="24"/>
        <v>6.2164537454370691E-3</v>
      </c>
    </row>
    <row r="656" spans="2:8" x14ac:dyDescent="0.35">
      <c r="B656" s="45" t="s">
        <v>7648</v>
      </c>
      <c r="C656" s="146">
        <v>2890.00341796875</v>
      </c>
      <c r="D656" s="112">
        <f t="shared" si="23"/>
        <v>0.36459347175946266</v>
      </c>
      <c r="E656" s="112">
        <v>2.2615284285562118E-2</v>
      </c>
      <c r="G656">
        <v>648</v>
      </c>
      <c r="H656">
        <f t="shared" ca="1" si="24"/>
        <v>-1.2387919592802553E-2</v>
      </c>
    </row>
    <row r="657" spans="2:8" x14ac:dyDescent="0.35">
      <c r="B657" s="45" t="s">
        <v>7095</v>
      </c>
      <c r="C657" s="146">
        <v>2117.849365234375</v>
      </c>
      <c r="D657" s="112">
        <f t="shared" si="23"/>
        <v>15.705956582083319</v>
      </c>
      <c r="E657" s="112">
        <v>2.258460710754754E-2</v>
      </c>
      <c r="G657">
        <v>649</v>
      </c>
      <c r="H657">
        <f t="shared" ca="1" si="24"/>
        <v>-9.5208849008942397E-3</v>
      </c>
    </row>
    <row r="658" spans="2:8" x14ac:dyDescent="0.35">
      <c r="B658" s="45" t="s">
        <v>2025</v>
      </c>
      <c r="C658" s="146">
        <v>126.77210998535161</v>
      </c>
      <c r="D658" s="112">
        <f t="shared" si="23"/>
        <v>-0.21784119255974732</v>
      </c>
      <c r="E658" s="112">
        <v>2.2564920509135243E-2</v>
      </c>
      <c r="G658">
        <v>650</v>
      </c>
      <c r="H658">
        <f t="shared" ca="1" si="24"/>
        <v>-3.3467646499195793E-2</v>
      </c>
    </row>
    <row r="659" spans="2:8" x14ac:dyDescent="0.35">
      <c r="B659" s="45" t="s">
        <v>3260</v>
      </c>
      <c r="C659" s="146">
        <v>162.07975769042969</v>
      </c>
      <c r="D659" s="112">
        <f t="shared" si="23"/>
        <v>-0.13739971880783799</v>
      </c>
      <c r="E659" s="112">
        <v>2.2534132013217387E-2</v>
      </c>
      <c r="G659">
        <v>651</v>
      </c>
      <c r="H659">
        <f t="shared" ca="1" si="24"/>
        <v>8.753778224555156E-3</v>
      </c>
    </row>
    <row r="660" spans="2:8" x14ac:dyDescent="0.35">
      <c r="B660" s="45" t="s">
        <v>3790</v>
      </c>
      <c r="C660" s="146">
        <v>187.89671325683591</v>
      </c>
      <c r="D660" s="112">
        <f t="shared" si="23"/>
        <v>0.11261832526081118</v>
      </c>
      <c r="E660" s="112">
        <v>2.2498540236657542E-2</v>
      </c>
      <c r="G660">
        <v>652</v>
      </c>
      <c r="H660">
        <f t="shared" ca="1" si="24"/>
        <v>-1.8573852293990974E-3</v>
      </c>
    </row>
    <row r="661" spans="2:8" x14ac:dyDescent="0.35">
      <c r="B661" s="45" t="s">
        <v>3641</v>
      </c>
      <c r="C661" s="146">
        <v>168.8779602050781</v>
      </c>
      <c r="D661" s="112">
        <f t="shared" si="23"/>
        <v>0.23100080282762614</v>
      </c>
      <c r="E661" s="112">
        <v>2.2496409164637608E-2</v>
      </c>
      <c r="G661">
        <v>653</v>
      </c>
      <c r="H661">
        <f t="shared" ca="1" si="24"/>
        <v>1.6803226080311186E-2</v>
      </c>
    </row>
    <row r="662" spans="2:8" x14ac:dyDescent="0.35">
      <c r="B662" s="45" t="s">
        <v>1484</v>
      </c>
      <c r="C662" s="146">
        <v>137.1875305175781</v>
      </c>
      <c r="D662" s="112">
        <f t="shared" si="23"/>
        <v>0.19739008568709043</v>
      </c>
      <c r="E662" s="112">
        <v>2.2437110099218477E-2</v>
      </c>
      <c r="G662">
        <v>654</v>
      </c>
      <c r="H662">
        <f t="shared" ca="1" si="24"/>
        <v>-1.75299589166047E-2</v>
      </c>
    </row>
    <row r="663" spans="2:8" x14ac:dyDescent="0.35">
      <c r="B663" s="45" t="s">
        <v>1869</v>
      </c>
      <c r="C663" s="146">
        <v>114.57212829589839</v>
      </c>
      <c r="D663" s="112">
        <f t="shared" si="23"/>
        <v>-0.93053913942306132</v>
      </c>
      <c r="E663" s="112">
        <v>2.2417938544756235E-2</v>
      </c>
      <c r="G663">
        <v>655</v>
      </c>
      <c r="H663">
        <f t="shared" ca="1" si="24"/>
        <v>4.1529428544870928E-3</v>
      </c>
    </row>
    <row r="664" spans="2:8" x14ac:dyDescent="0.35">
      <c r="B664" s="45" t="s">
        <v>6218</v>
      </c>
      <c r="C664" s="146">
        <v>1649.44873046875</v>
      </c>
      <c r="D664" s="112">
        <f t="shared" si="23"/>
        <v>-0.24293142980981125</v>
      </c>
      <c r="E664" s="112">
        <v>2.2377119087785179E-2</v>
      </c>
      <c r="G664">
        <v>656</v>
      </c>
      <c r="H664">
        <f t="shared" ca="1" si="24"/>
        <v>-2.4510566036683008E-2</v>
      </c>
    </row>
    <row r="665" spans="2:8" x14ac:dyDescent="0.35">
      <c r="B665" s="45" t="s">
        <v>7763</v>
      </c>
      <c r="C665" s="146">
        <v>2178.73095703125</v>
      </c>
      <c r="D665" s="112">
        <f t="shared" si="23"/>
        <v>9.9647560482455884</v>
      </c>
      <c r="E665" s="112">
        <v>2.2345677513161261E-2</v>
      </c>
      <c r="G665">
        <v>657</v>
      </c>
      <c r="H665">
        <f t="shared" ca="1" si="24"/>
        <v>1.6140846704508049E-2</v>
      </c>
    </row>
    <row r="666" spans="2:8" x14ac:dyDescent="0.35">
      <c r="B666" s="45" t="s">
        <v>4149</v>
      </c>
      <c r="C666" s="146">
        <v>198.7030944824219</v>
      </c>
      <c r="D666" s="112">
        <f t="shared" si="23"/>
        <v>1.3399797325956881</v>
      </c>
      <c r="E666" s="112">
        <v>2.2321537568623238E-2</v>
      </c>
      <c r="G666">
        <v>658</v>
      </c>
      <c r="H666">
        <f t="shared" ca="1" si="24"/>
        <v>-1.3093136011640411E-2</v>
      </c>
    </row>
    <row r="667" spans="2:8" x14ac:dyDescent="0.35">
      <c r="B667" s="45" t="s">
        <v>2755</v>
      </c>
      <c r="C667" s="146">
        <v>84.916587829589844</v>
      </c>
      <c r="D667" s="112">
        <f t="shared" si="23"/>
        <v>-0.24343757700170474</v>
      </c>
      <c r="E667" s="112">
        <v>2.2273242158134105E-2</v>
      </c>
      <c r="G667">
        <v>659</v>
      </c>
      <c r="H667">
        <f t="shared" ca="1" si="24"/>
        <v>-4.5712602462884199E-3</v>
      </c>
    </row>
    <row r="668" spans="2:8" x14ac:dyDescent="0.35">
      <c r="B668" s="45" t="s">
        <v>2454</v>
      </c>
      <c r="C668" s="146">
        <v>112.2400283813477</v>
      </c>
      <c r="D668" s="112">
        <f t="shared" si="23"/>
        <v>-0.26762364875386463</v>
      </c>
      <c r="E668" s="112">
        <v>2.2252853429696188E-2</v>
      </c>
      <c r="G668">
        <v>660</v>
      </c>
      <c r="H668">
        <f t="shared" ca="1" si="24"/>
        <v>-1.255101282542739E-2</v>
      </c>
    </row>
    <row r="669" spans="2:8" x14ac:dyDescent="0.35">
      <c r="B669" s="45" t="s">
        <v>3483</v>
      </c>
      <c r="C669" s="146">
        <v>153.25457763671881</v>
      </c>
      <c r="D669" s="112">
        <f t="shared" si="23"/>
        <v>-4.9584192818100123E-3</v>
      </c>
      <c r="E669" s="112">
        <v>2.2227306600855812E-2</v>
      </c>
      <c r="G669">
        <v>661</v>
      </c>
      <c r="H669">
        <f t="shared" ca="1" si="24"/>
        <v>2.431662407062455E-2</v>
      </c>
    </row>
    <row r="670" spans="2:8" x14ac:dyDescent="0.35">
      <c r="B670" s="45" t="s">
        <v>3528</v>
      </c>
      <c r="C670" s="146">
        <v>154.01826477050781</v>
      </c>
      <c r="D670" s="112">
        <f t="shared" si="23"/>
        <v>0.56608083490044991</v>
      </c>
      <c r="E670" s="112">
        <v>2.222727913971928E-2</v>
      </c>
      <c r="G670">
        <v>662</v>
      </c>
      <c r="H670">
        <f t="shared" ca="1" si="24"/>
        <v>-1.5740633374285575E-2</v>
      </c>
    </row>
    <row r="671" spans="2:8" x14ac:dyDescent="0.35">
      <c r="B671" s="45" t="s">
        <v>2764</v>
      </c>
      <c r="C671" s="146">
        <v>98.346305847167969</v>
      </c>
      <c r="D671" s="112">
        <f t="shared" si="23"/>
        <v>1.2053992083250678</v>
      </c>
      <c r="E671" s="112">
        <v>2.2214917793456308E-2</v>
      </c>
      <c r="G671">
        <v>663</v>
      </c>
      <c r="H671">
        <f t="shared" ca="1" si="24"/>
        <v>-2.2426164350066214E-2</v>
      </c>
    </row>
    <row r="672" spans="2:8" x14ac:dyDescent="0.35">
      <c r="B672" s="45" t="s">
        <v>610</v>
      </c>
      <c r="C672" s="146">
        <v>44.593425750732422</v>
      </c>
      <c r="D672" s="112">
        <f t="shared" si="23"/>
        <v>-0.73335344718806117</v>
      </c>
      <c r="E672" s="112">
        <v>2.2210133591514306E-2</v>
      </c>
      <c r="G672">
        <v>664</v>
      </c>
      <c r="H672">
        <f t="shared" ca="1" si="24"/>
        <v>-5.018653572695461E-3</v>
      </c>
    </row>
    <row r="673" spans="2:8" x14ac:dyDescent="0.35">
      <c r="B673" s="45" t="s">
        <v>3532</v>
      </c>
      <c r="C673" s="146">
        <v>167.23796081542969</v>
      </c>
      <c r="D673" s="112">
        <f t="shared" si="23"/>
        <v>-0.21966372676421894</v>
      </c>
      <c r="E673" s="112">
        <v>2.2193602324311258E-2</v>
      </c>
      <c r="G673">
        <v>665</v>
      </c>
      <c r="H673">
        <f t="shared" ca="1" si="24"/>
        <v>3.427567519934311E-2</v>
      </c>
    </row>
    <row r="674" spans="2:8" x14ac:dyDescent="0.35">
      <c r="B674" s="45" t="s">
        <v>4338</v>
      </c>
      <c r="C674" s="146">
        <v>214.31524658203119</v>
      </c>
      <c r="D674" s="112">
        <f t="shared" si="23"/>
        <v>0.23601339031138424</v>
      </c>
      <c r="E674" s="112">
        <v>2.2177734525670886E-2</v>
      </c>
      <c r="G674">
        <v>666</v>
      </c>
      <c r="H674">
        <f t="shared" ca="1" si="24"/>
        <v>1.8275320621750524E-2</v>
      </c>
    </row>
    <row r="675" spans="2:8" x14ac:dyDescent="0.35">
      <c r="B675" s="45" t="s">
        <v>4088</v>
      </c>
      <c r="C675" s="146">
        <v>173.392333984375</v>
      </c>
      <c r="D675" s="112">
        <f t="shared" si="23"/>
        <v>-0.925510601352318</v>
      </c>
      <c r="E675" s="112">
        <v>2.2168678556994597E-2</v>
      </c>
      <c r="G675">
        <v>667</v>
      </c>
      <c r="H675">
        <f t="shared" ca="1" si="24"/>
        <v>-2.1869841280081449E-2</v>
      </c>
    </row>
    <row r="676" spans="2:8" x14ac:dyDescent="0.35">
      <c r="B676" s="45" t="s">
        <v>7277</v>
      </c>
      <c r="C676" s="146">
        <v>2327.7451171875</v>
      </c>
      <c r="D676" s="112">
        <f t="shared" si="23"/>
        <v>7.1702843477186681E-2</v>
      </c>
      <c r="E676" s="112">
        <v>2.2131208348538444E-2</v>
      </c>
      <c r="G676">
        <v>668</v>
      </c>
      <c r="H676">
        <f t="shared" ca="1" si="24"/>
        <v>1.5379775692808399E-2</v>
      </c>
    </row>
    <row r="677" spans="2:8" x14ac:dyDescent="0.35">
      <c r="B677" s="45" t="s">
        <v>7076</v>
      </c>
      <c r="C677" s="146">
        <v>2172.006103515625</v>
      </c>
      <c r="D677" s="112">
        <f t="shared" si="23"/>
        <v>7.9715074016014826</v>
      </c>
      <c r="E677" s="112">
        <v>2.2103374644680821E-2</v>
      </c>
      <c r="G677">
        <v>669</v>
      </c>
      <c r="H677">
        <f t="shared" ca="1" si="24"/>
        <v>8.103888463664298E-3</v>
      </c>
    </row>
    <row r="678" spans="2:8" x14ac:dyDescent="0.35">
      <c r="B678" s="45" t="s">
        <v>4385</v>
      </c>
      <c r="C678" s="146">
        <v>242.1004638671875</v>
      </c>
      <c r="D678" s="112">
        <f t="shared" si="23"/>
        <v>1.170775822392095</v>
      </c>
      <c r="E678" s="112">
        <v>2.2043678185797451E-2</v>
      </c>
      <c r="G678">
        <v>670</v>
      </c>
      <c r="H678">
        <f t="shared" ca="1" si="24"/>
        <v>2.903071033234977E-3</v>
      </c>
    </row>
    <row r="679" spans="2:8" x14ac:dyDescent="0.35">
      <c r="B679" s="45" t="s">
        <v>2957</v>
      </c>
      <c r="C679" s="146">
        <v>111.52716064453119</v>
      </c>
      <c r="D679" s="112">
        <f t="shared" si="23"/>
        <v>-0.94487626413524273</v>
      </c>
      <c r="E679" s="112">
        <v>2.2041008781542911E-2</v>
      </c>
      <c r="G679">
        <v>671</v>
      </c>
      <c r="H679">
        <f t="shared" ca="1" si="24"/>
        <v>-1.5862086922009456E-2</v>
      </c>
    </row>
    <row r="680" spans="2:8" x14ac:dyDescent="0.35">
      <c r="B680" s="45" t="s">
        <v>6608</v>
      </c>
      <c r="C680" s="146">
        <v>2023.21484375</v>
      </c>
      <c r="D680" s="112">
        <f t="shared" si="23"/>
        <v>4.5651080763302172</v>
      </c>
      <c r="E680" s="112">
        <v>2.2037519367263499E-2</v>
      </c>
      <c r="G680">
        <v>672</v>
      </c>
      <c r="H680">
        <f t="shared" ca="1" si="24"/>
        <v>-2.4621345021608926E-2</v>
      </c>
    </row>
    <row r="681" spans="2:8" x14ac:dyDescent="0.35">
      <c r="B681" s="45" t="s">
        <v>4801</v>
      </c>
      <c r="C681" s="146">
        <v>363.55355834960938</v>
      </c>
      <c r="D681" s="112">
        <f t="shared" si="23"/>
        <v>-0.72321609961961431</v>
      </c>
      <c r="E681" s="112">
        <v>2.2006701209052123E-2</v>
      </c>
      <c r="G681">
        <v>673</v>
      </c>
      <c r="H681">
        <f t="shared" ca="1" si="24"/>
        <v>-1.3192713079589691E-2</v>
      </c>
    </row>
    <row r="682" spans="2:8" x14ac:dyDescent="0.35">
      <c r="B682" s="45" t="s">
        <v>6068</v>
      </c>
      <c r="C682" s="146">
        <v>1313.492431640625</v>
      </c>
      <c r="D682" s="112">
        <f t="shared" si="23"/>
        <v>6.5485217729867395</v>
      </c>
      <c r="E682" s="112">
        <v>2.1963885030451609E-2</v>
      </c>
      <c r="G682">
        <v>674</v>
      </c>
      <c r="H682">
        <f t="shared" ca="1" si="24"/>
        <v>2.4135317125667858E-2</v>
      </c>
    </row>
    <row r="683" spans="2:8" x14ac:dyDescent="0.35">
      <c r="B683" s="45" t="s">
        <v>3850</v>
      </c>
      <c r="C683" s="146">
        <v>174.00657653808591</v>
      </c>
      <c r="D683" s="112">
        <f t="shared" si="23"/>
        <v>-0.78407216181736272</v>
      </c>
      <c r="E683" s="112">
        <v>2.193802233573194E-2</v>
      </c>
      <c r="G683">
        <v>675</v>
      </c>
      <c r="H683">
        <f t="shared" ca="1" si="24"/>
        <v>-1.9453372462497575E-2</v>
      </c>
    </row>
    <row r="684" spans="2:8" x14ac:dyDescent="0.35">
      <c r="B684" s="45" t="s">
        <v>5266</v>
      </c>
      <c r="C684" s="146">
        <v>805.855224609375</v>
      </c>
      <c r="D684" s="112">
        <f t="shared" si="23"/>
        <v>-0.42743367959018141</v>
      </c>
      <c r="E684" s="112">
        <v>2.1859905746497845E-2</v>
      </c>
      <c r="G684">
        <v>676</v>
      </c>
      <c r="H684">
        <f t="shared" ca="1" si="24"/>
        <v>-2.9748868076384802E-2</v>
      </c>
    </row>
    <row r="685" spans="2:8" x14ac:dyDescent="0.35">
      <c r="B685" s="45" t="s">
        <v>6190</v>
      </c>
      <c r="C685" s="146">
        <v>1407.4443359375</v>
      </c>
      <c r="D685" s="112">
        <f t="shared" si="23"/>
        <v>15.506223727049518</v>
      </c>
      <c r="E685" s="112">
        <v>2.184203904998672E-2</v>
      </c>
      <c r="G685">
        <v>677</v>
      </c>
      <c r="H685">
        <f t="shared" ca="1" si="24"/>
        <v>-2.432818121967439E-3</v>
      </c>
    </row>
    <row r="686" spans="2:8" x14ac:dyDescent="0.35">
      <c r="B686" s="45" t="s">
        <v>2838</v>
      </c>
      <c r="C686" s="146">
        <v>85.267494201660156</v>
      </c>
      <c r="D686" s="112">
        <f t="shared" si="23"/>
        <v>-0.50966909342021316</v>
      </c>
      <c r="E686" s="112">
        <v>2.1789005084725928E-2</v>
      </c>
      <c r="G686">
        <v>678</v>
      </c>
      <c r="H686">
        <f t="shared" ca="1" si="24"/>
        <v>-1.1178554005683164E-2</v>
      </c>
    </row>
    <row r="687" spans="2:8" x14ac:dyDescent="0.35">
      <c r="B687" s="45" t="s">
        <v>3828</v>
      </c>
      <c r="C687" s="146">
        <v>173.8978576660156</v>
      </c>
      <c r="D687" s="112">
        <f t="shared" si="23"/>
        <v>0.59988943402109229</v>
      </c>
      <c r="E687" s="112">
        <v>2.173443925444354E-2</v>
      </c>
      <c r="G687">
        <v>679</v>
      </c>
      <c r="H687">
        <f t="shared" ca="1" si="24"/>
        <v>-3.3125243707615798E-2</v>
      </c>
    </row>
    <row r="688" spans="2:8" x14ac:dyDescent="0.35">
      <c r="B688" s="45" t="s">
        <v>2992</v>
      </c>
      <c r="C688" s="146">
        <v>108.6936721801758</v>
      </c>
      <c r="D688" s="112">
        <f t="shared" si="23"/>
        <v>-0.86334401421966134</v>
      </c>
      <c r="E688" s="112">
        <v>2.1678445346248264E-2</v>
      </c>
      <c r="G688">
        <v>680</v>
      </c>
      <c r="H688">
        <f t="shared" ca="1" si="24"/>
        <v>-6.0110791046268065E-4</v>
      </c>
    </row>
    <row r="689" spans="2:8" x14ac:dyDescent="0.35">
      <c r="B689" s="45" t="s">
        <v>5659</v>
      </c>
      <c r="C689" s="146">
        <v>795.3817138671875</v>
      </c>
      <c r="D689" s="112">
        <f t="shared" si="23"/>
        <v>5.4107390606273578</v>
      </c>
      <c r="E689" s="112">
        <v>2.1652564869261114E-2</v>
      </c>
      <c r="G689">
        <v>681</v>
      </c>
      <c r="H689">
        <f t="shared" ca="1" si="24"/>
        <v>1.0865415360387739E-2</v>
      </c>
    </row>
    <row r="690" spans="2:8" x14ac:dyDescent="0.35">
      <c r="B690" s="45" t="s">
        <v>3332</v>
      </c>
      <c r="C690" s="146">
        <v>124.07020568847661</v>
      </c>
      <c r="D690" s="112">
        <f t="shared" si="23"/>
        <v>1.9649262890247656</v>
      </c>
      <c r="E690" s="112">
        <v>2.164254080003895E-2</v>
      </c>
      <c r="G690">
        <v>682</v>
      </c>
      <c r="H690">
        <f t="shared" ca="1" si="24"/>
        <v>3.977873089775031E-2</v>
      </c>
    </row>
    <row r="691" spans="2:8" x14ac:dyDescent="0.35">
      <c r="B691" s="45" t="s">
        <v>515</v>
      </c>
      <c r="C691" s="146">
        <v>41.845966339111328</v>
      </c>
      <c r="D691" s="112">
        <f t="shared" si="23"/>
        <v>-0.48717592584368186</v>
      </c>
      <c r="E691" s="112">
        <v>2.161160228177364E-2</v>
      </c>
      <c r="G691">
        <v>683</v>
      </c>
      <c r="H691">
        <f t="shared" ca="1" si="24"/>
        <v>-7.1442188795395297E-3</v>
      </c>
    </row>
    <row r="692" spans="2:8" x14ac:dyDescent="0.35">
      <c r="B692" s="45" t="s">
        <v>2739</v>
      </c>
      <c r="C692" s="146">
        <v>81.599067687988281</v>
      </c>
      <c r="D692" s="112">
        <f t="shared" si="23"/>
        <v>-0.84331625158392587</v>
      </c>
      <c r="E692" s="112">
        <v>2.1565544567203374E-2</v>
      </c>
      <c r="G692">
        <v>684</v>
      </c>
      <c r="H692">
        <f t="shared" ca="1" si="24"/>
        <v>-1.7502945377997379E-2</v>
      </c>
    </row>
    <row r="693" spans="2:8" x14ac:dyDescent="0.35">
      <c r="B693" s="45" t="s">
        <v>4936</v>
      </c>
      <c r="C693" s="146">
        <v>520.788330078125</v>
      </c>
      <c r="D693" s="112">
        <f t="shared" si="23"/>
        <v>3.0321085965879973</v>
      </c>
      <c r="E693" s="112">
        <v>2.1554405795156373E-2</v>
      </c>
      <c r="G693">
        <v>685</v>
      </c>
      <c r="H693">
        <f t="shared" ca="1" si="24"/>
        <v>-2.3792149639872934E-2</v>
      </c>
    </row>
    <row r="694" spans="2:8" x14ac:dyDescent="0.35">
      <c r="B694" s="45" t="s">
        <v>1450</v>
      </c>
      <c r="C694" s="146">
        <v>129.16029357910159</v>
      </c>
      <c r="D694" s="112">
        <f t="shared" si="23"/>
        <v>-0.71554517817154062</v>
      </c>
      <c r="E694" s="112">
        <v>2.1540308918633809E-2</v>
      </c>
      <c r="G694">
        <v>686</v>
      </c>
      <c r="H694">
        <f t="shared" ca="1" si="24"/>
        <v>5.5698628000993488E-3</v>
      </c>
    </row>
    <row r="695" spans="2:8" x14ac:dyDescent="0.35">
      <c r="B695" s="45" t="s">
        <v>5049</v>
      </c>
      <c r="C695" s="146">
        <v>454.06259155273438</v>
      </c>
      <c r="D695" s="112">
        <f t="shared" si="23"/>
        <v>8.9870472720536014</v>
      </c>
      <c r="E695" s="112">
        <v>2.1539302120294791E-2</v>
      </c>
      <c r="G695">
        <v>687</v>
      </c>
      <c r="H695">
        <f t="shared" ca="1" si="24"/>
        <v>4.0812665934596946E-2</v>
      </c>
    </row>
    <row r="696" spans="2:8" x14ac:dyDescent="0.35">
      <c r="B696" s="45" t="s">
        <v>600</v>
      </c>
      <c r="C696" s="146">
        <v>45.46514892578125</v>
      </c>
      <c r="D696" s="112">
        <f t="shared" si="23"/>
        <v>-0.94326783820060967</v>
      </c>
      <c r="E696" s="112">
        <v>2.1527000138421591E-2</v>
      </c>
      <c r="G696">
        <v>688</v>
      </c>
      <c r="H696">
        <f t="shared" ca="1" si="24"/>
        <v>4.635420568663911E-4</v>
      </c>
    </row>
    <row r="697" spans="2:8" x14ac:dyDescent="0.35">
      <c r="B697" s="45" t="s">
        <v>5818</v>
      </c>
      <c r="C697" s="146">
        <v>801.39990234375</v>
      </c>
      <c r="D697" s="112">
        <f t="shared" si="23"/>
        <v>8.2396473524207252</v>
      </c>
      <c r="E697" s="112">
        <v>2.1502283652452891E-2</v>
      </c>
      <c r="G697">
        <v>689</v>
      </c>
      <c r="H697">
        <f t="shared" ca="1" si="24"/>
        <v>8.1852579427206737E-3</v>
      </c>
    </row>
    <row r="698" spans="2:8" x14ac:dyDescent="0.35">
      <c r="B698" s="45" t="s">
        <v>2756</v>
      </c>
      <c r="C698" s="146">
        <v>86.734901428222656</v>
      </c>
      <c r="D698" s="112">
        <f t="shared" si="23"/>
        <v>-0.3007039329985749</v>
      </c>
      <c r="E698" s="112">
        <v>2.1412937626295047E-2</v>
      </c>
      <c r="G698">
        <v>690</v>
      </c>
      <c r="H698">
        <f t="shared" ca="1" si="24"/>
        <v>2.341555817888985E-2</v>
      </c>
    </row>
    <row r="699" spans="2:8" x14ac:dyDescent="0.35">
      <c r="B699" s="45" t="s">
        <v>1896</v>
      </c>
      <c r="C699" s="146">
        <v>124.0317306518555</v>
      </c>
      <c r="D699" s="112">
        <f t="shared" si="23"/>
        <v>0.78175966594240065</v>
      </c>
      <c r="E699" s="112">
        <v>2.1391878831416446E-2</v>
      </c>
      <c r="G699">
        <v>691</v>
      </c>
      <c r="H699">
        <f t="shared" ca="1" si="24"/>
        <v>-1.9409015089376376E-2</v>
      </c>
    </row>
    <row r="700" spans="2:8" x14ac:dyDescent="0.35">
      <c r="B700" s="45" t="s">
        <v>926</v>
      </c>
      <c r="C700" s="146">
        <v>69.611930847167969</v>
      </c>
      <c r="D700" s="112">
        <f t="shared" si="23"/>
        <v>-0.55665943166617338</v>
      </c>
      <c r="E700" s="112">
        <v>2.1383491360777097E-2</v>
      </c>
      <c r="G700">
        <v>692</v>
      </c>
      <c r="H700">
        <f t="shared" ca="1" si="24"/>
        <v>-2.0345385915579245E-2</v>
      </c>
    </row>
    <row r="701" spans="2:8" x14ac:dyDescent="0.35">
      <c r="B701" s="45" t="s">
        <v>3663</v>
      </c>
      <c r="C701" s="146">
        <v>157.01683044433591</v>
      </c>
      <c r="D701" s="112">
        <f t="shared" si="23"/>
        <v>-0.14337085786577125</v>
      </c>
      <c r="E701" s="112">
        <v>2.1380568582218575E-2</v>
      </c>
      <c r="G701">
        <v>693</v>
      </c>
      <c r="H701">
        <f t="shared" ca="1" si="24"/>
        <v>-1.0575583184154157E-2</v>
      </c>
    </row>
    <row r="702" spans="2:8" x14ac:dyDescent="0.35">
      <c r="B702" s="45" t="s">
        <v>4050</v>
      </c>
      <c r="C702" s="146">
        <v>183.29615783691409</v>
      </c>
      <c r="D702" s="112">
        <f t="shared" si="23"/>
        <v>1.0109004642942252</v>
      </c>
      <c r="E702" s="112">
        <v>2.1369043833387155E-2</v>
      </c>
      <c r="G702">
        <v>694</v>
      </c>
      <c r="H702">
        <f t="shared" ca="1" si="24"/>
        <v>2.042360751949187E-2</v>
      </c>
    </row>
    <row r="703" spans="2:8" x14ac:dyDescent="0.35">
      <c r="B703" s="45" t="s">
        <v>1134</v>
      </c>
      <c r="C703" s="146">
        <v>91.151283264160156</v>
      </c>
      <c r="D703" s="112">
        <f t="shared" si="23"/>
        <v>-0.19670023559660268</v>
      </c>
      <c r="E703" s="112">
        <v>2.1363311973754354E-2</v>
      </c>
      <c r="G703">
        <v>695</v>
      </c>
      <c r="H703">
        <f t="shared" ca="1" si="24"/>
        <v>1.0341611983491997E-2</v>
      </c>
    </row>
    <row r="704" spans="2:8" x14ac:dyDescent="0.35">
      <c r="B704" s="45" t="s">
        <v>2998</v>
      </c>
      <c r="C704" s="146">
        <v>113.4710693359375</v>
      </c>
      <c r="D704" s="112">
        <f t="shared" si="23"/>
        <v>-0.45503837992701784</v>
      </c>
      <c r="E704" s="112">
        <v>2.1352152606473968E-2</v>
      </c>
      <c r="G704">
        <v>696</v>
      </c>
      <c r="H704">
        <f t="shared" ca="1" si="24"/>
        <v>1.2694739726142438E-3</v>
      </c>
    </row>
    <row r="705" spans="2:8" x14ac:dyDescent="0.35">
      <c r="B705" s="45" t="s">
        <v>3909</v>
      </c>
      <c r="C705" s="146">
        <v>208.21846008300781</v>
      </c>
      <c r="D705" s="112">
        <f t="shared" si="23"/>
        <v>-0.73969340152448837</v>
      </c>
      <c r="E705" s="112">
        <v>2.131881941162184E-2</v>
      </c>
      <c r="G705">
        <v>697</v>
      </c>
      <c r="H705">
        <f t="shared" ca="1" si="24"/>
        <v>1.6190768928791798E-2</v>
      </c>
    </row>
    <row r="706" spans="2:8" x14ac:dyDescent="0.35">
      <c r="B706" s="45" t="s">
        <v>5653</v>
      </c>
      <c r="C706" s="146">
        <v>799.89697265625</v>
      </c>
      <c r="D706" s="112">
        <f t="shared" si="23"/>
        <v>17.641573476516736</v>
      </c>
      <c r="E706" s="112">
        <v>2.1303297305321909E-2</v>
      </c>
      <c r="G706">
        <v>698</v>
      </c>
      <c r="H706">
        <f t="shared" ca="1" si="24"/>
        <v>-2.091359670238176E-2</v>
      </c>
    </row>
    <row r="707" spans="2:8" x14ac:dyDescent="0.35">
      <c r="B707" s="45" t="s">
        <v>680</v>
      </c>
      <c r="C707" s="146">
        <v>42.909305572509773</v>
      </c>
      <c r="D707" s="112">
        <f t="shared" si="23"/>
        <v>-0.9816573333219577</v>
      </c>
      <c r="E707" s="112">
        <v>2.1261294469704841E-2</v>
      </c>
      <c r="G707">
        <v>699</v>
      </c>
      <c r="H707">
        <f t="shared" ca="1" si="24"/>
        <v>1.3399526066833265E-2</v>
      </c>
    </row>
    <row r="708" spans="2:8" x14ac:dyDescent="0.35">
      <c r="B708" s="45" t="s">
        <v>7804</v>
      </c>
      <c r="C708" s="146">
        <v>2339.316650390625</v>
      </c>
      <c r="D708" s="112">
        <f t="shared" si="23"/>
        <v>19.491983924742787</v>
      </c>
      <c r="E708" s="112">
        <v>2.1261172960622597E-2</v>
      </c>
      <c r="G708">
        <v>700</v>
      </c>
      <c r="H708">
        <f t="shared" ca="1" si="24"/>
        <v>1.3087508920345188E-2</v>
      </c>
    </row>
    <row r="709" spans="2:8" x14ac:dyDescent="0.35">
      <c r="B709" s="45" t="s">
        <v>1750</v>
      </c>
      <c r="C709" s="146">
        <v>114.1576461791992</v>
      </c>
      <c r="D709" s="112">
        <f t="shared" si="23"/>
        <v>-0.53828271905963032</v>
      </c>
      <c r="E709" s="112">
        <v>2.1260390746890338E-2</v>
      </c>
      <c r="G709">
        <v>701</v>
      </c>
      <c r="H709">
        <f t="shared" ca="1" si="24"/>
        <v>-4.0299206945193674E-4</v>
      </c>
    </row>
    <row r="710" spans="2:8" x14ac:dyDescent="0.35">
      <c r="B710" s="45" t="s">
        <v>4386</v>
      </c>
      <c r="C710" s="146">
        <v>247.24577331542969</v>
      </c>
      <c r="D710" s="112">
        <f t="shared" si="23"/>
        <v>0.24560521227025198</v>
      </c>
      <c r="E710" s="112">
        <v>2.1252786409632091E-2</v>
      </c>
      <c r="G710">
        <v>702</v>
      </c>
      <c r="H710">
        <f t="shared" ca="1" si="24"/>
        <v>1.0000952284810476E-2</v>
      </c>
    </row>
    <row r="711" spans="2:8" x14ac:dyDescent="0.35">
      <c r="B711" s="45" t="s">
        <v>3901</v>
      </c>
      <c r="C711" s="146">
        <v>198.49449157714841</v>
      </c>
      <c r="D711" s="112">
        <f t="shared" si="23"/>
        <v>-0.92093168043902995</v>
      </c>
      <c r="E711" s="112">
        <v>2.1224069782658742E-2</v>
      </c>
      <c r="G711">
        <v>703</v>
      </c>
      <c r="H711">
        <f t="shared" ca="1" si="24"/>
        <v>6.9451866594125869E-3</v>
      </c>
    </row>
    <row r="712" spans="2:8" x14ac:dyDescent="0.35">
      <c r="B712" s="45" t="s">
        <v>7323</v>
      </c>
      <c r="C712" s="146">
        <v>2510.41748046875</v>
      </c>
      <c r="D712" s="112">
        <f t="shared" si="23"/>
        <v>22.728897358638921</v>
      </c>
      <c r="E712" s="112">
        <v>2.1214796976519252E-2</v>
      </c>
      <c r="G712">
        <v>704</v>
      </c>
      <c r="H712">
        <f t="shared" ca="1" si="24"/>
        <v>9.8471282694935023E-3</v>
      </c>
    </row>
    <row r="713" spans="2:8" x14ac:dyDescent="0.35">
      <c r="B713" s="45" t="s">
        <v>2420</v>
      </c>
      <c r="C713" s="146">
        <v>105.79579162597661</v>
      </c>
      <c r="D713" s="112">
        <f t="shared" ref="D713:D776" si="25">(C713-C714)/C714</f>
        <v>-0.93608670846585007</v>
      </c>
      <c r="E713" s="112">
        <v>2.1214618644052604E-2</v>
      </c>
      <c r="G713">
        <v>705</v>
      </c>
      <c r="H713">
        <f t="shared" ca="1" si="24"/>
        <v>1.576610257252057E-2</v>
      </c>
    </row>
    <row r="714" spans="2:8" x14ac:dyDescent="0.35">
      <c r="B714" s="45" t="s">
        <v>6385</v>
      </c>
      <c r="C714" s="146">
        <v>1655.301879882812</v>
      </c>
      <c r="D714" s="112">
        <f t="shared" si="25"/>
        <v>9.3078851971410899</v>
      </c>
      <c r="E714" s="112">
        <v>2.1213385497663245E-2</v>
      </c>
      <c r="G714">
        <v>706</v>
      </c>
      <c r="H714">
        <f t="shared" ref="H714:H777" ca="1" si="26">_xlfn.NORM.INV(RAND(),$N$11,$N$12)</f>
        <v>-4.5844173509865483E-3</v>
      </c>
    </row>
    <row r="715" spans="2:8" x14ac:dyDescent="0.35">
      <c r="B715" s="45" t="s">
        <v>3071</v>
      </c>
      <c r="C715" s="146">
        <v>160.58598327636719</v>
      </c>
      <c r="D715" s="112">
        <f t="shared" si="25"/>
        <v>-0.79559089553730011</v>
      </c>
      <c r="E715" s="112">
        <v>2.1160814036144313E-2</v>
      </c>
      <c r="G715">
        <v>707</v>
      </c>
      <c r="H715">
        <f t="shared" ca="1" si="26"/>
        <v>8.8630389191670274E-3</v>
      </c>
    </row>
    <row r="716" spans="2:8" x14ac:dyDescent="0.35">
      <c r="B716" s="45" t="s">
        <v>5261</v>
      </c>
      <c r="C716" s="146">
        <v>785.6107177734375</v>
      </c>
      <c r="D716" s="112">
        <f t="shared" si="25"/>
        <v>-0.25325857707611665</v>
      </c>
      <c r="E716" s="112">
        <v>2.1160074127734123E-2</v>
      </c>
      <c r="G716">
        <v>708</v>
      </c>
      <c r="H716">
        <f t="shared" ca="1" si="26"/>
        <v>-2.0487996968779957E-2</v>
      </c>
    </row>
    <row r="717" spans="2:8" x14ac:dyDescent="0.35">
      <c r="B717" s="45" t="s">
        <v>5898</v>
      </c>
      <c r="C717" s="146">
        <v>1052.051879882812</v>
      </c>
      <c r="D717" s="112">
        <f t="shared" si="25"/>
        <v>7.5859605087473145</v>
      </c>
      <c r="E717" s="112">
        <v>2.115024307743732E-2</v>
      </c>
      <c r="G717">
        <v>709</v>
      </c>
      <c r="H717">
        <f t="shared" ca="1" si="26"/>
        <v>-3.2325104384241482E-3</v>
      </c>
    </row>
    <row r="718" spans="2:8" x14ac:dyDescent="0.35">
      <c r="B718" s="45" t="s">
        <v>3011</v>
      </c>
      <c r="C718" s="146">
        <v>122.5316467285156</v>
      </c>
      <c r="D718" s="112">
        <f t="shared" si="25"/>
        <v>-0.43638348136550703</v>
      </c>
      <c r="E718" s="112">
        <v>2.1142436889863114E-2</v>
      </c>
      <c r="G718">
        <v>710</v>
      </c>
      <c r="H718">
        <f t="shared" ca="1" si="26"/>
        <v>-2.4849799627532299E-2</v>
      </c>
    </row>
    <row r="719" spans="2:8" x14ac:dyDescent="0.35">
      <c r="B719" s="45" t="s">
        <v>4346</v>
      </c>
      <c r="C719" s="146">
        <v>217.40251159667969</v>
      </c>
      <c r="D719" s="112">
        <f t="shared" si="25"/>
        <v>0.74796997126607701</v>
      </c>
      <c r="E719" s="112">
        <v>2.1124285948235164E-2</v>
      </c>
      <c r="G719">
        <v>711</v>
      </c>
      <c r="H719">
        <f t="shared" ca="1" si="26"/>
        <v>-8.3798388939604149E-3</v>
      </c>
    </row>
    <row r="720" spans="2:8" x14ac:dyDescent="0.35">
      <c r="B720" s="45" t="s">
        <v>1980</v>
      </c>
      <c r="C720" s="146">
        <v>124.37428283691411</v>
      </c>
      <c r="D720" s="112">
        <f t="shared" si="25"/>
        <v>-0.91466319919701466</v>
      </c>
      <c r="E720" s="112">
        <v>2.1092128558002434E-2</v>
      </c>
      <c r="G720">
        <v>712</v>
      </c>
      <c r="H720">
        <f t="shared" ca="1" si="26"/>
        <v>-3.7714871347669719E-3</v>
      </c>
    </row>
    <row r="721" spans="2:8" x14ac:dyDescent="0.35">
      <c r="B721" s="45" t="s">
        <v>6175</v>
      </c>
      <c r="C721" s="146">
        <v>1457.451904296875</v>
      </c>
      <c r="D721" s="112">
        <f t="shared" si="25"/>
        <v>16.395308330302552</v>
      </c>
      <c r="E721" s="112">
        <v>2.1076807096898287E-2</v>
      </c>
      <c r="G721">
        <v>713</v>
      </c>
      <c r="H721">
        <f t="shared" ca="1" si="26"/>
        <v>-6.4774336136702096E-3</v>
      </c>
    </row>
    <row r="722" spans="2:8" x14ac:dyDescent="0.35">
      <c r="B722" s="45" t="s">
        <v>2354</v>
      </c>
      <c r="C722" s="146">
        <v>83.784194946289063</v>
      </c>
      <c r="D722" s="112">
        <f t="shared" si="25"/>
        <v>0.12920819628371194</v>
      </c>
      <c r="E722" s="112">
        <v>2.1059648953163382E-2</v>
      </c>
      <c r="G722">
        <v>714</v>
      </c>
      <c r="H722">
        <f t="shared" ca="1" si="26"/>
        <v>4.414250651192414E-3</v>
      </c>
    </row>
    <row r="723" spans="2:8" x14ac:dyDescent="0.35">
      <c r="B723" s="45" t="s">
        <v>821</v>
      </c>
      <c r="C723" s="146">
        <v>74.197296142578125</v>
      </c>
      <c r="D723" s="112">
        <f t="shared" si="25"/>
        <v>-0.18036742764743788</v>
      </c>
      <c r="E723" s="112">
        <v>2.1058383987174283E-2</v>
      </c>
      <c r="G723">
        <v>715</v>
      </c>
      <c r="H723">
        <f t="shared" ca="1" si="26"/>
        <v>3.4326476651315536E-3</v>
      </c>
    </row>
    <row r="724" spans="2:8" x14ac:dyDescent="0.35">
      <c r="B724" s="45" t="s">
        <v>2577</v>
      </c>
      <c r="C724" s="146">
        <v>90.525070190429688</v>
      </c>
      <c r="D724" s="112">
        <f t="shared" si="25"/>
        <v>-0.42510397770438935</v>
      </c>
      <c r="E724" s="112">
        <v>2.1013058394522999E-2</v>
      </c>
      <c r="G724">
        <v>716</v>
      </c>
      <c r="H724">
        <f t="shared" ca="1" si="26"/>
        <v>-2.9136689305115468E-2</v>
      </c>
    </row>
    <row r="725" spans="2:8" x14ac:dyDescent="0.35">
      <c r="B725" s="45" t="s">
        <v>3237</v>
      </c>
      <c r="C725" s="146">
        <v>157.46337890625</v>
      </c>
      <c r="D725" s="112">
        <f t="shared" si="25"/>
        <v>-5.9001181774412395E-2</v>
      </c>
      <c r="E725" s="112">
        <v>2.0974583376989139E-2</v>
      </c>
      <c r="G725">
        <v>717</v>
      </c>
      <c r="H725">
        <f t="shared" ca="1" si="26"/>
        <v>-2.3211520676854752E-3</v>
      </c>
    </row>
    <row r="726" spans="2:8" x14ac:dyDescent="0.35">
      <c r="B726" s="45" t="s">
        <v>3252</v>
      </c>
      <c r="C726" s="146">
        <v>167.33642578125</v>
      </c>
      <c r="D726" s="112">
        <f t="shared" si="25"/>
        <v>-0.89398384089208183</v>
      </c>
      <c r="E726" s="112">
        <v>2.0970250189176146E-2</v>
      </c>
      <c r="G726">
        <v>718</v>
      </c>
      <c r="H726">
        <f t="shared" ca="1" si="26"/>
        <v>7.3625585988193422E-3</v>
      </c>
    </row>
    <row r="727" spans="2:8" x14ac:dyDescent="0.35">
      <c r="B727" s="45" t="s">
        <v>6214</v>
      </c>
      <c r="C727" s="146">
        <v>1578.404907226562</v>
      </c>
      <c r="D727" s="112">
        <f t="shared" si="25"/>
        <v>2.1689677107153398</v>
      </c>
      <c r="E727" s="112">
        <v>2.0956130201250631E-2</v>
      </c>
      <c r="G727">
        <v>719</v>
      </c>
      <c r="H727">
        <f t="shared" ca="1" si="26"/>
        <v>-1.723873508060058E-2</v>
      </c>
    </row>
    <row r="728" spans="2:8" x14ac:dyDescent="0.35">
      <c r="B728" s="45" t="s">
        <v>4892</v>
      </c>
      <c r="C728" s="146">
        <v>498.08172607421881</v>
      </c>
      <c r="D728" s="112">
        <f t="shared" si="25"/>
        <v>1.186157288703287E-2</v>
      </c>
      <c r="E728" s="112">
        <v>2.094434622504417E-2</v>
      </c>
      <c r="G728">
        <v>720</v>
      </c>
      <c r="H728">
        <f t="shared" ca="1" si="26"/>
        <v>4.863630090071706E-3</v>
      </c>
    </row>
    <row r="729" spans="2:8" x14ac:dyDescent="0.35">
      <c r="B729" s="45" t="s">
        <v>4923</v>
      </c>
      <c r="C729" s="146">
        <v>492.24295043945313</v>
      </c>
      <c r="D729" s="112">
        <f t="shared" si="25"/>
        <v>-0.75077312198077439</v>
      </c>
      <c r="E729" s="112">
        <v>2.0940014757909266E-2</v>
      </c>
      <c r="G729">
        <v>721</v>
      </c>
      <c r="H729">
        <f t="shared" ca="1" si="26"/>
        <v>-8.9876243699259593E-3</v>
      </c>
    </row>
    <row r="730" spans="2:8" x14ac:dyDescent="0.35">
      <c r="B730" s="45" t="s">
        <v>6645</v>
      </c>
      <c r="C730" s="146">
        <v>1975.079711914062</v>
      </c>
      <c r="D730" s="112">
        <f t="shared" si="25"/>
        <v>15.560480109875375</v>
      </c>
      <c r="E730" s="112">
        <v>2.0922475566414973E-2</v>
      </c>
      <c r="G730">
        <v>722</v>
      </c>
      <c r="H730">
        <f t="shared" ca="1" si="26"/>
        <v>4.6424050976553284E-2</v>
      </c>
    </row>
    <row r="731" spans="2:8" x14ac:dyDescent="0.35">
      <c r="B731" s="45" t="s">
        <v>2467</v>
      </c>
      <c r="C731" s="146">
        <v>119.2646408081055</v>
      </c>
      <c r="D731" s="112">
        <f t="shared" si="25"/>
        <v>-0.9338379218390076</v>
      </c>
      <c r="E731" s="112">
        <v>2.0915161844936934E-2</v>
      </c>
      <c r="G731">
        <v>723</v>
      </c>
      <c r="H731">
        <f t="shared" ca="1" si="26"/>
        <v>-3.3721024983035715E-4</v>
      </c>
    </row>
    <row r="732" spans="2:8" x14ac:dyDescent="0.35">
      <c r="B732" s="45" t="s">
        <v>6487</v>
      </c>
      <c r="C732" s="146">
        <v>1802.61328125</v>
      </c>
      <c r="D732" s="112">
        <f t="shared" si="25"/>
        <v>9.0616677970166748</v>
      </c>
      <c r="E732" s="112">
        <v>2.0905777368134402E-2</v>
      </c>
      <c r="G732">
        <v>724</v>
      </c>
      <c r="H732">
        <f t="shared" ca="1" si="26"/>
        <v>-7.6733566041399847E-3</v>
      </c>
    </row>
    <row r="733" spans="2:8" x14ac:dyDescent="0.35">
      <c r="B733" s="45" t="s">
        <v>3695</v>
      </c>
      <c r="C733" s="146">
        <v>179.15650939941409</v>
      </c>
      <c r="D733" s="112">
        <f t="shared" si="25"/>
        <v>-0.88471184680427606</v>
      </c>
      <c r="E733" s="112">
        <v>2.0872267859220618E-2</v>
      </c>
      <c r="G733">
        <v>725</v>
      </c>
      <c r="H733">
        <f t="shared" ca="1" si="26"/>
        <v>3.4645728132388486E-3</v>
      </c>
    </row>
    <row r="734" spans="2:8" x14ac:dyDescent="0.35">
      <c r="B734" s="45" t="s">
        <v>6373</v>
      </c>
      <c r="C734" s="146">
        <v>1553.988891601562</v>
      </c>
      <c r="D734" s="112">
        <f t="shared" si="25"/>
        <v>3.243981274548525</v>
      </c>
      <c r="E734" s="112">
        <v>2.0846220601591418E-2</v>
      </c>
      <c r="G734">
        <v>726</v>
      </c>
      <c r="H734">
        <f t="shared" ca="1" si="26"/>
        <v>-1.4180807115455277E-3</v>
      </c>
    </row>
    <row r="735" spans="2:8" x14ac:dyDescent="0.35">
      <c r="B735" s="45" t="s">
        <v>4810</v>
      </c>
      <c r="C735" s="146">
        <v>366.16299438476563</v>
      </c>
      <c r="D735" s="112">
        <f t="shared" si="25"/>
        <v>-0.42717615388750541</v>
      </c>
      <c r="E735" s="112">
        <v>2.0817100925236465E-2</v>
      </c>
      <c r="G735">
        <v>727</v>
      </c>
      <c r="H735">
        <f t="shared" ca="1" si="26"/>
        <v>9.2395524564453119E-3</v>
      </c>
    </row>
    <row r="736" spans="2:8" x14ac:dyDescent="0.35">
      <c r="B736" s="45" t="s">
        <v>5224</v>
      </c>
      <c r="C736" s="146">
        <v>639.22442626953125</v>
      </c>
      <c r="D736" s="112">
        <f t="shared" si="25"/>
        <v>4.8543331831280288</v>
      </c>
      <c r="E736" s="112">
        <v>2.0797336836756785E-2</v>
      </c>
      <c r="G736">
        <v>728</v>
      </c>
      <c r="H736">
        <f t="shared" ca="1" si="26"/>
        <v>3.6941531797913436E-2</v>
      </c>
    </row>
    <row r="737" spans="2:8" x14ac:dyDescent="0.35">
      <c r="B737" s="45" t="s">
        <v>2108</v>
      </c>
      <c r="C737" s="146">
        <v>109.18825531005859</v>
      </c>
      <c r="D737" s="112">
        <f t="shared" si="25"/>
        <v>7.846379497774246E-2</v>
      </c>
      <c r="E737" s="112">
        <v>2.0776693447731438E-2</v>
      </c>
      <c r="G737">
        <v>729</v>
      </c>
      <c r="H737">
        <f t="shared" ca="1" si="26"/>
        <v>2.3962267163164457E-2</v>
      </c>
    </row>
    <row r="738" spans="2:8" x14ac:dyDescent="0.35">
      <c r="B738" s="45" t="s">
        <v>2379</v>
      </c>
      <c r="C738" s="146">
        <v>101.24424743652339</v>
      </c>
      <c r="D738" s="112">
        <f t="shared" si="25"/>
        <v>-0.29404367642213131</v>
      </c>
      <c r="E738" s="112">
        <v>2.072676794796224E-2</v>
      </c>
      <c r="G738">
        <v>730</v>
      </c>
      <c r="H738">
        <f t="shared" ca="1" si="26"/>
        <v>2.5271141561756999E-2</v>
      </c>
    </row>
    <row r="739" spans="2:8" x14ac:dyDescent="0.35">
      <c r="B739" s="45" t="s">
        <v>2046</v>
      </c>
      <c r="C739" s="146">
        <v>143.41432189941409</v>
      </c>
      <c r="D739" s="112">
        <f t="shared" si="25"/>
        <v>2.6690386058451145</v>
      </c>
      <c r="E739" s="112">
        <v>2.0723105157774917E-2</v>
      </c>
      <c r="G739">
        <v>731</v>
      </c>
      <c r="H739">
        <f t="shared" ca="1" si="26"/>
        <v>1.679439976395955E-2</v>
      </c>
    </row>
    <row r="740" spans="2:8" x14ac:dyDescent="0.35">
      <c r="B740" s="45" t="s">
        <v>508</v>
      </c>
      <c r="C740" s="146">
        <v>39.087711334228523</v>
      </c>
      <c r="D740" s="112">
        <f t="shared" si="25"/>
        <v>-0.75486142670687029</v>
      </c>
      <c r="E740" s="112">
        <v>2.0720307182092997E-2</v>
      </c>
      <c r="G740">
        <v>732</v>
      </c>
      <c r="H740">
        <f t="shared" ca="1" si="26"/>
        <v>3.8250823205031939E-2</v>
      </c>
    </row>
    <row r="741" spans="2:8" x14ac:dyDescent="0.35">
      <c r="B741" s="45" t="s">
        <v>3193</v>
      </c>
      <c r="C741" s="146">
        <v>159.45149230957031</v>
      </c>
      <c r="D741" s="112">
        <f t="shared" si="25"/>
        <v>-0.1037853183514432</v>
      </c>
      <c r="E741" s="112">
        <v>2.0707348198810184E-2</v>
      </c>
      <c r="G741">
        <v>733</v>
      </c>
      <c r="H741">
        <f t="shared" ca="1" si="26"/>
        <v>1.1861837978127481E-3</v>
      </c>
    </row>
    <row r="742" spans="2:8" x14ac:dyDescent="0.35">
      <c r="B742" s="45" t="s">
        <v>3605</v>
      </c>
      <c r="C742" s="146">
        <v>177.9166259765625</v>
      </c>
      <c r="D742" s="112">
        <f t="shared" si="25"/>
        <v>-0.57828289714820214</v>
      </c>
      <c r="E742" s="112">
        <v>2.0700893984208317E-2</v>
      </c>
      <c r="G742">
        <v>734</v>
      </c>
      <c r="H742">
        <f t="shared" ca="1" si="26"/>
        <v>-9.0466527335269983E-3</v>
      </c>
    </row>
    <row r="743" spans="2:8" x14ac:dyDescent="0.35">
      <c r="B743" s="45" t="s">
        <v>4697</v>
      </c>
      <c r="C743" s="146">
        <v>421.88619995117188</v>
      </c>
      <c r="D743" s="112">
        <f t="shared" si="25"/>
        <v>-0.83956760579019307</v>
      </c>
      <c r="E743" s="112">
        <v>2.0688927539433438E-2</v>
      </c>
      <c r="G743">
        <v>735</v>
      </c>
      <c r="H743">
        <f t="shared" ca="1" si="26"/>
        <v>-2.3401813338688126E-3</v>
      </c>
    </row>
    <row r="744" spans="2:8" x14ac:dyDescent="0.35">
      <c r="B744" s="45" t="s">
        <v>7350</v>
      </c>
      <c r="C744" s="146">
        <v>2629.68212890625</v>
      </c>
      <c r="D744" s="112">
        <f t="shared" si="25"/>
        <v>0.23142804879443002</v>
      </c>
      <c r="E744" s="112">
        <v>2.0685139331500658E-2</v>
      </c>
      <c r="G744">
        <v>736</v>
      </c>
      <c r="H744">
        <f t="shared" ca="1" si="26"/>
        <v>-2.728659853158763E-2</v>
      </c>
    </row>
    <row r="745" spans="2:8" x14ac:dyDescent="0.35">
      <c r="B745" s="45" t="s">
        <v>7069</v>
      </c>
      <c r="C745" s="146">
        <v>2135.4736328125</v>
      </c>
      <c r="D745" s="112">
        <f t="shared" si="25"/>
        <v>1.9881505171204414</v>
      </c>
      <c r="E745" s="112">
        <v>2.0668094241403426E-2</v>
      </c>
      <c r="G745">
        <v>737</v>
      </c>
      <c r="H745">
        <f t="shared" ca="1" si="26"/>
        <v>1.756900865201904E-2</v>
      </c>
    </row>
    <row r="746" spans="2:8" x14ac:dyDescent="0.35">
      <c r="B746" s="45" t="s">
        <v>5592</v>
      </c>
      <c r="C746" s="146">
        <v>714.64727783203125</v>
      </c>
      <c r="D746" s="112">
        <f t="shared" si="25"/>
        <v>4.6884961749868355</v>
      </c>
      <c r="E746" s="112">
        <v>2.0653518130079665E-2</v>
      </c>
      <c r="G746">
        <v>738</v>
      </c>
      <c r="H746">
        <f t="shared" ca="1" si="26"/>
        <v>1.6731381369421046E-2</v>
      </c>
    </row>
    <row r="747" spans="2:8" x14ac:dyDescent="0.35">
      <c r="B747" s="45" t="s">
        <v>2016</v>
      </c>
      <c r="C747" s="146">
        <v>125.63026428222661</v>
      </c>
      <c r="D747" s="112">
        <f t="shared" si="25"/>
        <v>-0.94601291597562964</v>
      </c>
      <c r="E747" s="112">
        <v>2.0640015391469795E-2</v>
      </c>
      <c r="G747">
        <v>739</v>
      </c>
      <c r="H747">
        <f t="shared" ca="1" si="26"/>
        <v>-1.5275264155324353E-2</v>
      </c>
    </row>
    <row r="748" spans="2:8" x14ac:dyDescent="0.35">
      <c r="B748" s="45" t="s">
        <v>7718</v>
      </c>
      <c r="C748" s="146">
        <v>2327.04296875</v>
      </c>
      <c r="D748" s="112">
        <f t="shared" si="25"/>
        <v>12.995577178077363</v>
      </c>
      <c r="E748" s="112">
        <v>2.0627744493559058E-2</v>
      </c>
      <c r="G748">
        <v>740</v>
      </c>
      <c r="H748">
        <f t="shared" ca="1" si="26"/>
        <v>2.1594636761615708E-2</v>
      </c>
    </row>
    <row r="749" spans="2:8" x14ac:dyDescent="0.35">
      <c r="B749" s="45" t="s">
        <v>3666</v>
      </c>
      <c r="C749" s="146">
        <v>166.26988220214841</v>
      </c>
      <c r="D749" s="112">
        <f t="shared" si="25"/>
        <v>0.35080265968959656</v>
      </c>
      <c r="E749" s="112">
        <v>2.0613719057387028E-2</v>
      </c>
      <c r="G749">
        <v>741</v>
      </c>
      <c r="H749">
        <f t="shared" ca="1" si="26"/>
        <v>-1.4146710059114141E-2</v>
      </c>
    </row>
    <row r="750" spans="2:8" x14ac:dyDescent="0.35">
      <c r="B750" s="45" t="s">
        <v>2015</v>
      </c>
      <c r="C750" s="146">
        <v>123.0896911621094</v>
      </c>
      <c r="D750" s="112">
        <f t="shared" si="25"/>
        <v>-0.30135179164660947</v>
      </c>
      <c r="E750" s="112">
        <v>2.059159805309899E-2</v>
      </c>
      <c r="G750">
        <v>742</v>
      </c>
      <c r="H750">
        <f t="shared" ca="1" si="26"/>
        <v>2.1209050543431616E-2</v>
      </c>
    </row>
    <row r="751" spans="2:8" x14ac:dyDescent="0.35">
      <c r="B751" s="45" t="s">
        <v>3842</v>
      </c>
      <c r="C751" s="146">
        <v>176.1826477050781</v>
      </c>
      <c r="D751" s="112">
        <f t="shared" si="25"/>
        <v>0.16173495778735705</v>
      </c>
      <c r="E751" s="112">
        <v>2.058818121969502E-2</v>
      </c>
      <c r="G751">
        <v>743</v>
      </c>
      <c r="H751">
        <f t="shared" ca="1" si="26"/>
        <v>1.7119855014545739E-2</v>
      </c>
    </row>
    <row r="752" spans="2:8" x14ac:dyDescent="0.35">
      <c r="B752" s="45" t="s">
        <v>3170</v>
      </c>
      <c r="C752" s="146">
        <v>151.65476989746091</v>
      </c>
      <c r="D752" s="112">
        <f t="shared" si="25"/>
        <v>-5.2936689477277955E-2</v>
      </c>
      <c r="E752" s="112">
        <v>2.0576972188310096E-2</v>
      </c>
      <c r="G752">
        <v>744</v>
      </c>
      <c r="H752">
        <f t="shared" ca="1" si="26"/>
        <v>1.4948103307531962E-2</v>
      </c>
    </row>
    <row r="753" spans="2:8" x14ac:dyDescent="0.35">
      <c r="B753" s="45" t="s">
        <v>1605</v>
      </c>
      <c r="C753" s="146">
        <v>160.13160705566409</v>
      </c>
      <c r="D753" s="112">
        <f t="shared" si="25"/>
        <v>1.9601299035842312</v>
      </c>
      <c r="E753" s="112">
        <v>2.057609766984805E-2</v>
      </c>
      <c r="G753">
        <v>745</v>
      </c>
      <c r="H753">
        <f t="shared" ca="1" si="26"/>
        <v>-1.3530206805630742E-2</v>
      </c>
    </row>
    <row r="754" spans="2:8" x14ac:dyDescent="0.35">
      <c r="B754" s="45" t="s">
        <v>751</v>
      </c>
      <c r="C754" s="146">
        <v>54.096141815185547</v>
      </c>
      <c r="D754" s="112">
        <f t="shared" si="25"/>
        <v>-0.97525069869888958</v>
      </c>
      <c r="E754" s="112">
        <v>2.0570708648905027E-2</v>
      </c>
      <c r="G754">
        <v>746</v>
      </c>
      <c r="H754">
        <f t="shared" ca="1" si="26"/>
        <v>-1.266375028626709E-2</v>
      </c>
    </row>
    <row r="755" spans="2:8" x14ac:dyDescent="0.35">
      <c r="B755" s="45" t="s">
        <v>6818</v>
      </c>
      <c r="C755" s="146">
        <v>2185.764404296875</v>
      </c>
      <c r="D755" s="112">
        <f t="shared" si="25"/>
        <v>23.802001872535154</v>
      </c>
      <c r="E755" s="112">
        <v>2.0567309188466412E-2</v>
      </c>
      <c r="G755">
        <v>747</v>
      </c>
      <c r="H755">
        <f t="shared" ca="1" si="26"/>
        <v>5.0189769719307199E-2</v>
      </c>
    </row>
    <row r="756" spans="2:8" x14ac:dyDescent="0.35">
      <c r="B756" s="45" t="s">
        <v>1095</v>
      </c>
      <c r="C756" s="146">
        <v>88.128547668457031</v>
      </c>
      <c r="D756" s="112">
        <f t="shared" si="25"/>
        <v>-0.87652078714829351</v>
      </c>
      <c r="E756" s="112">
        <v>2.0563165849151323E-2</v>
      </c>
      <c r="G756">
        <v>748</v>
      </c>
      <c r="H756">
        <f t="shared" ca="1" si="26"/>
        <v>7.2535327053469835E-4</v>
      </c>
    </row>
    <row r="757" spans="2:8" x14ac:dyDescent="0.35">
      <c r="B757" s="45" t="s">
        <v>5483</v>
      </c>
      <c r="C757" s="146">
        <v>713.71160888671875</v>
      </c>
      <c r="D757" s="112">
        <f t="shared" si="25"/>
        <v>-0.54884769040377823</v>
      </c>
      <c r="E757" s="112">
        <v>2.0557154014750858E-2</v>
      </c>
      <c r="G757">
        <v>749</v>
      </c>
      <c r="H757">
        <f t="shared" ca="1" si="26"/>
        <v>-1.6257737770480878E-2</v>
      </c>
    </row>
    <row r="758" spans="2:8" x14ac:dyDescent="0.35">
      <c r="B758" s="45" t="s">
        <v>6327</v>
      </c>
      <c r="C758" s="146">
        <v>1581.974853515625</v>
      </c>
      <c r="D758" s="112">
        <f t="shared" si="25"/>
        <v>-0.18173680030004052</v>
      </c>
      <c r="E758" s="112">
        <v>2.0555074178334985E-2</v>
      </c>
      <c r="G758">
        <v>750</v>
      </c>
      <c r="H758">
        <f t="shared" ca="1" si="26"/>
        <v>-1.7614458246257021E-2</v>
      </c>
    </row>
    <row r="759" spans="2:8" x14ac:dyDescent="0.35">
      <c r="B759" s="45" t="s">
        <v>6691</v>
      </c>
      <c r="C759" s="146">
        <v>1933.33251953125</v>
      </c>
      <c r="D759" s="112">
        <f t="shared" si="25"/>
        <v>10.095536263013754</v>
      </c>
      <c r="E759" s="112">
        <v>2.0533472189315196E-2</v>
      </c>
      <c r="G759">
        <v>751</v>
      </c>
      <c r="H759">
        <f t="shared" ca="1" si="26"/>
        <v>-2.7266434943871404E-2</v>
      </c>
    </row>
    <row r="760" spans="2:8" x14ac:dyDescent="0.35">
      <c r="B760" s="45" t="s">
        <v>3215</v>
      </c>
      <c r="C760" s="146">
        <v>174.2441711425781</v>
      </c>
      <c r="D760" s="112">
        <f t="shared" si="25"/>
        <v>0.66040753120280049</v>
      </c>
      <c r="E760" s="112">
        <v>2.0524586929081847E-2</v>
      </c>
      <c r="G760">
        <v>752</v>
      </c>
      <c r="H760">
        <f t="shared" ca="1" si="26"/>
        <v>4.5556385106586567E-3</v>
      </c>
    </row>
    <row r="761" spans="2:8" x14ac:dyDescent="0.35">
      <c r="B761" s="45" t="s">
        <v>2923</v>
      </c>
      <c r="C761" s="146">
        <v>104.9406051635742</v>
      </c>
      <c r="D761" s="112">
        <f t="shared" si="25"/>
        <v>0.20416008000901345</v>
      </c>
      <c r="E761" s="112">
        <v>2.0511314580299464E-2</v>
      </c>
      <c r="G761">
        <v>753</v>
      </c>
      <c r="H761">
        <f t="shared" ca="1" si="26"/>
        <v>7.827780510716927E-4</v>
      </c>
    </row>
    <row r="762" spans="2:8" x14ac:dyDescent="0.35">
      <c r="B762" s="45" t="s">
        <v>1121</v>
      </c>
      <c r="C762" s="146">
        <v>87.148384094238281</v>
      </c>
      <c r="D762" s="112">
        <f t="shared" si="25"/>
        <v>-0.24671578161845353</v>
      </c>
      <c r="E762" s="112">
        <v>2.0507598921056129E-2</v>
      </c>
      <c r="G762">
        <v>754</v>
      </c>
      <c r="H762">
        <f t="shared" ca="1" si="26"/>
        <v>2.7418854852042054E-2</v>
      </c>
    </row>
    <row r="763" spans="2:8" x14ac:dyDescent="0.35">
      <c r="B763" s="45" t="s">
        <v>2433</v>
      </c>
      <c r="C763" s="146">
        <v>115.6912384033203</v>
      </c>
      <c r="D763" s="112">
        <f t="shared" si="25"/>
        <v>-0.94138809742706742</v>
      </c>
      <c r="E763" s="112">
        <v>2.0473698909462365E-2</v>
      </c>
      <c r="G763">
        <v>755</v>
      </c>
      <c r="H763">
        <f t="shared" ca="1" si="26"/>
        <v>-1.1224321082897254E-2</v>
      </c>
    </row>
    <row r="764" spans="2:8" x14ac:dyDescent="0.35">
      <c r="B764" s="45" t="s">
        <v>6540</v>
      </c>
      <c r="C764" s="146">
        <v>1973.852294921875</v>
      </c>
      <c r="D764" s="112">
        <f t="shared" si="25"/>
        <v>15.23112731455805</v>
      </c>
      <c r="E764" s="112">
        <v>2.0462195000581312E-2</v>
      </c>
      <c r="G764">
        <v>756</v>
      </c>
      <c r="H764">
        <f t="shared" ca="1" si="26"/>
        <v>-1.911653744366101E-2</v>
      </c>
    </row>
    <row r="765" spans="2:8" x14ac:dyDescent="0.35">
      <c r="B765" s="45" t="s">
        <v>2969</v>
      </c>
      <c r="C765" s="146">
        <v>121.60906982421881</v>
      </c>
      <c r="D765" s="112">
        <f t="shared" si="25"/>
        <v>-0.95080680141289375</v>
      </c>
      <c r="E765" s="112">
        <v>2.0458864952234281E-2</v>
      </c>
      <c r="G765">
        <v>757</v>
      </c>
      <c r="H765">
        <f t="shared" ca="1" si="26"/>
        <v>1.4644222440453681E-2</v>
      </c>
    </row>
    <row r="766" spans="2:8" x14ac:dyDescent="0.35">
      <c r="B766" s="45" t="s">
        <v>7595</v>
      </c>
      <c r="C766" s="146">
        <v>2472.07080078125</v>
      </c>
      <c r="D766" s="112">
        <f t="shared" si="25"/>
        <v>0.53937330783522552</v>
      </c>
      <c r="E766" s="112">
        <v>2.0453098581599095E-2</v>
      </c>
      <c r="G766">
        <v>758</v>
      </c>
      <c r="H766">
        <f t="shared" ca="1" si="26"/>
        <v>-2.397533874249411E-3</v>
      </c>
    </row>
    <row r="767" spans="2:8" x14ac:dyDescent="0.35">
      <c r="B767" s="45" t="s">
        <v>6259</v>
      </c>
      <c r="C767" s="146">
        <v>1605.894287109375</v>
      </c>
      <c r="D767" s="112">
        <f t="shared" si="25"/>
        <v>6.9932125519788348</v>
      </c>
      <c r="E767" s="112">
        <v>2.044530727688279E-2</v>
      </c>
      <c r="G767">
        <v>759</v>
      </c>
      <c r="H767">
        <f t="shared" ca="1" si="26"/>
        <v>-4.0162942970011087E-3</v>
      </c>
    </row>
    <row r="768" spans="2:8" x14ac:dyDescent="0.35">
      <c r="B768" s="45" t="s">
        <v>3984</v>
      </c>
      <c r="C768" s="146">
        <v>200.90724182128909</v>
      </c>
      <c r="D768" s="112">
        <f t="shared" si="25"/>
        <v>-0.86601472368335253</v>
      </c>
      <c r="E768" s="112">
        <v>2.0423810478174046E-2</v>
      </c>
      <c r="G768">
        <v>760</v>
      </c>
      <c r="H768">
        <f t="shared" ca="1" si="26"/>
        <v>-1.4435907845677942E-2</v>
      </c>
    </row>
    <row r="769" spans="2:8" x14ac:dyDescent="0.35">
      <c r="B769" s="45" t="s">
        <v>6129</v>
      </c>
      <c r="C769" s="146">
        <v>1499.472534179688</v>
      </c>
      <c r="D769" s="112">
        <f t="shared" si="25"/>
        <v>-0.2940253697727831</v>
      </c>
      <c r="E769" s="112">
        <v>2.0412606694843179E-2</v>
      </c>
      <c r="G769">
        <v>761</v>
      </c>
      <c r="H769">
        <f t="shared" ca="1" si="26"/>
        <v>1.1572140561221618E-2</v>
      </c>
    </row>
    <row r="770" spans="2:8" x14ac:dyDescent="0.35">
      <c r="B770" s="45" t="s">
        <v>6613</v>
      </c>
      <c r="C770" s="146">
        <v>2123.97509765625</v>
      </c>
      <c r="D770" s="112">
        <f t="shared" si="25"/>
        <v>-0.14875610377779877</v>
      </c>
      <c r="E770" s="112">
        <v>2.0412227772452746E-2</v>
      </c>
      <c r="G770">
        <v>762</v>
      </c>
      <c r="H770">
        <f t="shared" ca="1" si="26"/>
        <v>-3.5277619542332813E-3</v>
      </c>
    </row>
    <row r="771" spans="2:8" x14ac:dyDescent="0.35">
      <c r="B771" s="45" t="s">
        <v>7177</v>
      </c>
      <c r="C771" s="146">
        <v>2495.142822265625</v>
      </c>
      <c r="D771" s="112">
        <f t="shared" si="25"/>
        <v>0.76714078693671017</v>
      </c>
      <c r="E771" s="112">
        <v>2.0377589743134063E-2</v>
      </c>
      <c r="G771">
        <v>763</v>
      </c>
      <c r="H771">
        <f t="shared" ca="1" si="26"/>
        <v>2.5773846129756292E-2</v>
      </c>
    </row>
    <row r="772" spans="2:8" x14ac:dyDescent="0.35">
      <c r="B772" s="45" t="s">
        <v>6097</v>
      </c>
      <c r="C772" s="146">
        <v>1411.966064453125</v>
      </c>
      <c r="D772" s="112">
        <f t="shared" si="25"/>
        <v>7.5936322619332755</v>
      </c>
      <c r="E772" s="112">
        <v>2.0303615238750509E-2</v>
      </c>
      <c r="G772">
        <v>764</v>
      </c>
      <c r="H772">
        <f t="shared" ca="1" si="26"/>
        <v>-1.7798906051039197E-2</v>
      </c>
    </row>
    <row r="773" spans="2:8" x14ac:dyDescent="0.35">
      <c r="B773" s="45" t="s">
        <v>3208</v>
      </c>
      <c r="C773" s="146">
        <v>164.30375671386719</v>
      </c>
      <c r="D773" s="112">
        <f t="shared" si="25"/>
        <v>-0.54514859598914389</v>
      </c>
      <c r="E773" s="112">
        <v>2.0297627406311865E-2</v>
      </c>
      <c r="G773">
        <v>765</v>
      </c>
      <c r="H773">
        <f t="shared" ca="1" si="26"/>
        <v>2.2055723304950516E-2</v>
      </c>
    </row>
    <row r="774" spans="2:8" x14ac:dyDescent="0.35">
      <c r="B774" s="45" t="s">
        <v>4803</v>
      </c>
      <c r="C774" s="146">
        <v>361.22512817382813</v>
      </c>
      <c r="D774" s="112">
        <f t="shared" si="25"/>
        <v>1.8283885344961071</v>
      </c>
      <c r="E774" s="112">
        <v>2.0297116968094987E-2</v>
      </c>
      <c r="G774">
        <v>766</v>
      </c>
      <c r="H774">
        <f t="shared" ca="1" si="26"/>
        <v>2.7748455742921049E-2</v>
      </c>
    </row>
    <row r="775" spans="2:8" x14ac:dyDescent="0.35">
      <c r="B775" s="45" t="s">
        <v>1904</v>
      </c>
      <c r="C775" s="146">
        <v>127.714111328125</v>
      </c>
      <c r="D775" s="112">
        <f t="shared" si="25"/>
        <v>-0.94577408732441293</v>
      </c>
      <c r="E775" s="112">
        <v>2.0296407343662289E-2</v>
      </c>
      <c r="G775">
        <v>767</v>
      </c>
      <c r="H775">
        <f t="shared" ca="1" si="26"/>
        <v>2.5601145121708947E-2</v>
      </c>
    </row>
    <row r="776" spans="2:8" x14ac:dyDescent="0.35">
      <c r="B776" s="45" t="s">
        <v>7791</v>
      </c>
      <c r="C776" s="146">
        <v>2355.222900390625</v>
      </c>
      <c r="D776" s="112">
        <f t="shared" si="25"/>
        <v>18.03245978062569</v>
      </c>
      <c r="E776" s="112">
        <v>2.0289249620973955E-2</v>
      </c>
      <c r="G776">
        <v>768</v>
      </c>
      <c r="H776">
        <f t="shared" ca="1" si="26"/>
        <v>-5.0501884564181461E-3</v>
      </c>
    </row>
    <row r="777" spans="2:8" x14ac:dyDescent="0.35">
      <c r="B777" s="45" t="s">
        <v>1791</v>
      </c>
      <c r="C777" s="146">
        <v>123.747688293457</v>
      </c>
      <c r="D777" s="112">
        <f t="shared" ref="D777:D840" si="27">(C777-C778)/C778</f>
        <v>-0.69288765852684298</v>
      </c>
      <c r="E777" s="112">
        <v>2.0286198463140816E-2</v>
      </c>
      <c r="G777">
        <v>769</v>
      </c>
      <c r="H777">
        <f t="shared" ca="1" si="26"/>
        <v>2.399128481286766E-3</v>
      </c>
    </row>
    <row r="778" spans="2:8" x14ac:dyDescent="0.35">
      <c r="B778" s="45" t="s">
        <v>4671</v>
      </c>
      <c r="C778" s="146">
        <v>402.93948364257813</v>
      </c>
      <c r="D778" s="112">
        <f t="shared" si="27"/>
        <v>-0.83383656102798942</v>
      </c>
      <c r="E778" s="112">
        <v>2.0262180729574048E-2</v>
      </c>
      <c r="G778">
        <v>770</v>
      </c>
      <c r="H778">
        <f t="shared" ref="H778:H841" ca="1" si="28">_xlfn.NORM.INV(RAND(),$N$11,$N$12)</f>
        <v>-1.9105083671520709E-3</v>
      </c>
    </row>
    <row r="779" spans="2:8" x14ac:dyDescent="0.35">
      <c r="B779" s="45" t="s">
        <v>7154</v>
      </c>
      <c r="C779" s="146">
        <v>2424.958740234375</v>
      </c>
      <c r="D779" s="112">
        <f t="shared" si="27"/>
        <v>0.27362290898431818</v>
      </c>
      <c r="E779" s="112">
        <v>2.0212419136457171E-2</v>
      </c>
      <c r="G779">
        <v>771</v>
      </c>
      <c r="H779">
        <f t="shared" ca="1" si="28"/>
        <v>2.6874471431624442E-2</v>
      </c>
    </row>
    <row r="780" spans="2:8" x14ac:dyDescent="0.35">
      <c r="B780" s="45" t="s">
        <v>6593</v>
      </c>
      <c r="C780" s="146">
        <v>1903.98486328125</v>
      </c>
      <c r="D780" s="112">
        <f t="shared" si="27"/>
        <v>8.4656638600065932</v>
      </c>
      <c r="E780" s="112">
        <v>2.0181649562633609E-2</v>
      </c>
      <c r="G780">
        <v>772</v>
      </c>
      <c r="H780">
        <f t="shared" ca="1" si="28"/>
        <v>-1.6087904693303168E-2</v>
      </c>
    </row>
    <row r="781" spans="2:8" x14ac:dyDescent="0.35">
      <c r="B781" s="45" t="s">
        <v>3939</v>
      </c>
      <c r="C781" s="146">
        <v>201.14646911621091</v>
      </c>
      <c r="D781" s="112">
        <f t="shared" si="27"/>
        <v>-0.7364062928788796</v>
      </c>
      <c r="E781" s="112">
        <v>2.0175386460352385E-2</v>
      </c>
      <c r="G781">
        <v>773</v>
      </c>
      <c r="H781">
        <f t="shared" ca="1" si="28"/>
        <v>-6.1907194770765344E-3</v>
      </c>
    </row>
    <row r="782" spans="2:8" x14ac:dyDescent="0.35">
      <c r="B782" s="45" t="s">
        <v>5601</v>
      </c>
      <c r="C782" s="146">
        <v>763.09283447265625</v>
      </c>
      <c r="D782" s="112">
        <f t="shared" si="27"/>
        <v>-0.61404077602095641</v>
      </c>
      <c r="E782" s="112">
        <v>2.0128391214527169E-2</v>
      </c>
      <c r="G782">
        <v>774</v>
      </c>
      <c r="H782">
        <f t="shared" ca="1" si="28"/>
        <v>4.1202575300627216E-3</v>
      </c>
    </row>
    <row r="783" spans="2:8" x14ac:dyDescent="0.35">
      <c r="B783" s="45" t="s">
        <v>6597</v>
      </c>
      <c r="C783" s="146">
        <v>1977.13330078125</v>
      </c>
      <c r="D783" s="112">
        <f t="shared" si="27"/>
        <v>22.468369293704342</v>
      </c>
      <c r="E783" s="112">
        <v>2.011455214299173E-2</v>
      </c>
      <c r="G783">
        <v>775</v>
      </c>
      <c r="H783">
        <f t="shared" ca="1" si="28"/>
        <v>3.2455843571189365E-2</v>
      </c>
    </row>
    <row r="784" spans="2:8" x14ac:dyDescent="0.35">
      <c r="B784" s="45" t="s">
        <v>2882</v>
      </c>
      <c r="C784" s="146">
        <v>84.246726989746094</v>
      </c>
      <c r="D784" s="112">
        <f t="shared" si="27"/>
        <v>-0.88519925517075959</v>
      </c>
      <c r="E784" s="112">
        <v>2.0085143916387358E-2</v>
      </c>
      <c r="G784">
        <v>776</v>
      </c>
      <c r="H784">
        <f t="shared" ca="1" si="28"/>
        <v>-4.5013949585085587E-3</v>
      </c>
    </row>
    <row r="785" spans="2:8" x14ac:dyDescent="0.35">
      <c r="B785" s="45" t="s">
        <v>5331</v>
      </c>
      <c r="C785" s="146">
        <v>733.85174560546875</v>
      </c>
      <c r="D785" s="112">
        <f t="shared" si="27"/>
        <v>2.6164111624003497E-4</v>
      </c>
      <c r="E785" s="112">
        <v>2.0075593036277869E-2</v>
      </c>
      <c r="G785">
        <v>777</v>
      </c>
      <c r="H785">
        <f t="shared" ca="1" si="28"/>
        <v>-2.0785212708319234E-2</v>
      </c>
    </row>
    <row r="786" spans="2:8" x14ac:dyDescent="0.35">
      <c r="B786" s="45" t="s">
        <v>5581</v>
      </c>
      <c r="C786" s="146">
        <v>733.6597900390625</v>
      </c>
      <c r="D786" s="112">
        <f t="shared" si="27"/>
        <v>3.6989275789890943</v>
      </c>
      <c r="E786" s="112">
        <v>2.0047450611598294E-2</v>
      </c>
      <c r="G786">
        <v>778</v>
      </c>
      <c r="H786">
        <f t="shared" ca="1" si="28"/>
        <v>-5.26083638138195E-3</v>
      </c>
    </row>
    <row r="787" spans="2:8" x14ac:dyDescent="0.35">
      <c r="B787" s="45" t="s">
        <v>3563</v>
      </c>
      <c r="C787" s="146">
        <v>156.1334533691406</v>
      </c>
      <c r="D787" s="112">
        <f t="shared" si="27"/>
        <v>0.10982809553207976</v>
      </c>
      <c r="E787" s="112">
        <v>2.003726114532178E-2</v>
      </c>
      <c r="G787">
        <v>779</v>
      </c>
      <c r="H787">
        <f t="shared" ca="1" si="28"/>
        <v>-5.3665821164509001E-3</v>
      </c>
    </row>
    <row r="788" spans="2:8" x14ac:dyDescent="0.35">
      <c r="B788" s="45" t="s">
        <v>3345</v>
      </c>
      <c r="C788" s="146">
        <v>140.68255615234381</v>
      </c>
      <c r="D788" s="112">
        <f t="shared" si="27"/>
        <v>0.16476398228251665</v>
      </c>
      <c r="E788" s="112">
        <v>2.0034323565544437E-2</v>
      </c>
      <c r="G788">
        <v>780</v>
      </c>
      <c r="H788">
        <f t="shared" ca="1" si="28"/>
        <v>2.1876270588089011E-2</v>
      </c>
    </row>
    <row r="789" spans="2:8" x14ac:dyDescent="0.35">
      <c r="B789" s="45" t="s">
        <v>1816</v>
      </c>
      <c r="C789" s="146">
        <v>120.7820281982422</v>
      </c>
      <c r="D789" s="112">
        <f t="shared" si="27"/>
        <v>-0.39909196934291968</v>
      </c>
      <c r="E789" s="112">
        <v>2.0024083202703852E-2</v>
      </c>
      <c r="G789">
        <v>781</v>
      </c>
      <c r="H789">
        <f t="shared" ca="1" si="28"/>
        <v>1.0360259731339781E-2</v>
      </c>
    </row>
    <row r="790" spans="2:8" x14ac:dyDescent="0.35">
      <c r="B790" s="45" t="s">
        <v>3892</v>
      </c>
      <c r="C790" s="146">
        <v>200.99919128417969</v>
      </c>
      <c r="D790" s="112">
        <f t="shared" si="27"/>
        <v>0.60430072063736628</v>
      </c>
      <c r="E790" s="112">
        <v>2.0000244688251682E-2</v>
      </c>
      <c r="G790">
        <v>782</v>
      </c>
      <c r="H790">
        <f t="shared" ca="1" si="28"/>
        <v>3.0714624501092722E-2</v>
      </c>
    </row>
    <row r="791" spans="2:8" x14ac:dyDescent="0.35">
      <c r="B791" s="45" t="s">
        <v>1916</v>
      </c>
      <c r="C791" s="146">
        <v>125.287727355957</v>
      </c>
      <c r="D791" s="112">
        <f t="shared" si="27"/>
        <v>-0.9461169188665558</v>
      </c>
      <c r="E791" s="112">
        <v>1.9986228516684554E-2</v>
      </c>
      <c r="G791">
        <v>783</v>
      </c>
      <c r="H791">
        <f t="shared" ca="1" si="28"/>
        <v>1.0019129293591373E-2</v>
      </c>
    </row>
    <row r="792" spans="2:8" x14ac:dyDescent="0.35">
      <c r="B792" s="45" t="s">
        <v>7734</v>
      </c>
      <c r="C792" s="146">
        <v>2325.177490234375</v>
      </c>
      <c r="D792" s="112">
        <f t="shared" si="27"/>
        <v>4.6089087161366313</v>
      </c>
      <c r="E792" s="112">
        <v>1.9985398375143522E-2</v>
      </c>
      <c r="G792">
        <v>784</v>
      </c>
      <c r="H792">
        <f t="shared" ca="1" si="28"/>
        <v>2.4298172939409477E-2</v>
      </c>
    </row>
    <row r="793" spans="2:8" x14ac:dyDescent="0.35">
      <c r="B793" s="45" t="s">
        <v>4695</v>
      </c>
      <c r="C793" s="146">
        <v>414.55078125</v>
      </c>
      <c r="D793" s="112">
        <f t="shared" si="27"/>
        <v>8.5511549548154395</v>
      </c>
      <c r="E793" s="112">
        <v>1.9978866073936605E-2</v>
      </c>
      <c r="G793">
        <v>785</v>
      </c>
      <c r="H793">
        <f t="shared" ca="1" si="28"/>
        <v>-1.2320292889726909E-2</v>
      </c>
    </row>
    <row r="794" spans="2:8" x14ac:dyDescent="0.35">
      <c r="B794" s="45" t="s">
        <v>639</v>
      </c>
      <c r="C794" s="146">
        <v>43.403209686279297</v>
      </c>
      <c r="D794" s="112">
        <f t="shared" si="27"/>
        <v>-0.79422258363128961</v>
      </c>
      <c r="E794" s="112">
        <v>1.997815515398681E-2</v>
      </c>
      <c r="G794">
        <v>786</v>
      </c>
      <c r="H794">
        <f t="shared" ca="1" si="28"/>
        <v>1.9922697505054442E-2</v>
      </c>
    </row>
    <row r="795" spans="2:8" x14ac:dyDescent="0.35">
      <c r="B795" s="45" t="s">
        <v>4325</v>
      </c>
      <c r="C795" s="146">
        <v>210.923095703125</v>
      </c>
      <c r="D795" s="112">
        <f t="shared" si="27"/>
        <v>2.5375877411552188</v>
      </c>
      <c r="E795" s="112">
        <v>1.990424758921968E-2</v>
      </c>
      <c r="G795">
        <v>787</v>
      </c>
      <c r="H795">
        <f t="shared" ca="1" si="28"/>
        <v>-1.612652247597044E-3</v>
      </c>
    </row>
    <row r="796" spans="2:8" x14ac:dyDescent="0.35">
      <c r="B796" s="45" t="s">
        <v>787</v>
      </c>
      <c r="C796" s="146">
        <v>59.623424530029297</v>
      </c>
      <c r="D796" s="112">
        <f t="shared" si="27"/>
        <v>-0.72005315183374508</v>
      </c>
      <c r="E796" s="112">
        <v>1.9897628657815938E-2</v>
      </c>
      <c r="G796">
        <v>788</v>
      </c>
      <c r="H796">
        <f t="shared" ca="1" si="28"/>
        <v>-4.9400331875980577E-3</v>
      </c>
    </row>
    <row r="797" spans="2:8" x14ac:dyDescent="0.35">
      <c r="B797" s="45" t="s">
        <v>4300</v>
      </c>
      <c r="C797" s="146">
        <v>212.9812316894531</v>
      </c>
      <c r="D797" s="112">
        <f t="shared" si="27"/>
        <v>-0.91688454152790211</v>
      </c>
      <c r="E797" s="112">
        <v>1.9893864220235369E-2</v>
      </c>
      <c r="G797">
        <v>789</v>
      </c>
      <c r="H797">
        <f t="shared" ca="1" si="28"/>
        <v>2.3510725321112484E-2</v>
      </c>
    </row>
    <row r="798" spans="2:8" x14ac:dyDescent="0.35">
      <c r="B798" s="45" t="s">
        <v>7208</v>
      </c>
      <c r="C798" s="146">
        <v>2562.474365234375</v>
      </c>
      <c r="D798" s="112">
        <f t="shared" si="27"/>
        <v>2.1311233673754924</v>
      </c>
      <c r="E798" s="112">
        <v>1.9890492826976996E-2</v>
      </c>
      <c r="G798">
        <v>790</v>
      </c>
      <c r="H798">
        <f t="shared" ca="1" si="28"/>
        <v>4.7973714821518149E-3</v>
      </c>
    </row>
    <row r="799" spans="2:8" x14ac:dyDescent="0.35">
      <c r="B799" s="45" t="s">
        <v>5665</v>
      </c>
      <c r="C799" s="146">
        <v>818.38818359375</v>
      </c>
      <c r="D799" s="112">
        <f t="shared" si="27"/>
        <v>5.3389095856677047</v>
      </c>
      <c r="E799" s="112">
        <v>1.9882133523185377E-2</v>
      </c>
      <c r="G799">
        <v>791</v>
      </c>
      <c r="H799">
        <f t="shared" ca="1" si="28"/>
        <v>1.5367489348150798E-2</v>
      </c>
    </row>
    <row r="800" spans="2:8" x14ac:dyDescent="0.35">
      <c r="B800" s="45" t="s">
        <v>1573</v>
      </c>
      <c r="C800" s="146">
        <v>129.10551452636719</v>
      </c>
      <c r="D800" s="112">
        <f t="shared" si="27"/>
        <v>-0.25932658978867035</v>
      </c>
      <c r="E800" s="112">
        <v>1.9862592524221869E-2</v>
      </c>
      <c r="G800">
        <v>792</v>
      </c>
      <c r="H800">
        <f t="shared" ca="1" si="28"/>
        <v>-5.6354163892492091E-3</v>
      </c>
    </row>
    <row r="801" spans="2:8" x14ac:dyDescent="0.35">
      <c r="B801" s="45" t="s">
        <v>3604</v>
      </c>
      <c r="C801" s="146">
        <v>174.30828857421881</v>
      </c>
      <c r="D801" s="112">
        <f t="shared" si="27"/>
        <v>-2.099508006548911E-2</v>
      </c>
      <c r="E801" s="112">
        <v>1.9857616818150098E-2</v>
      </c>
      <c r="G801">
        <v>793</v>
      </c>
      <c r="H801">
        <f t="shared" ca="1" si="28"/>
        <v>3.8003461054674996E-2</v>
      </c>
    </row>
    <row r="802" spans="2:8" x14ac:dyDescent="0.35">
      <c r="B802" s="45" t="s">
        <v>4056</v>
      </c>
      <c r="C802" s="146">
        <v>178.04638671875</v>
      </c>
      <c r="D802" s="112">
        <f t="shared" si="27"/>
        <v>-0.63055154307832217</v>
      </c>
      <c r="E802" s="112">
        <v>1.9833728385738957E-2</v>
      </c>
      <c r="G802">
        <v>794</v>
      </c>
      <c r="H802">
        <f t="shared" ca="1" si="28"/>
        <v>1.3092015519100336E-2</v>
      </c>
    </row>
    <row r="803" spans="2:8" x14ac:dyDescent="0.35">
      <c r="B803" s="45" t="s">
        <v>5096</v>
      </c>
      <c r="C803" s="146">
        <v>481.92483520507813</v>
      </c>
      <c r="D803" s="112">
        <f t="shared" si="27"/>
        <v>-0.28640352589581664</v>
      </c>
      <c r="E803" s="112">
        <v>1.9826927213761145E-2</v>
      </c>
      <c r="G803">
        <v>795</v>
      </c>
      <c r="H803">
        <f t="shared" ca="1" si="28"/>
        <v>-7.5285498279708723E-3</v>
      </c>
    </row>
    <row r="804" spans="2:8" x14ac:dyDescent="0.35">
      <c r="B804" s="45" t="s">
        <v>5447</v>
      </c>
      <c r="C804" s="146">
        <v>675.346435546875</v>
      </c>
      <c r="D804" s="112">
        <f t="shared" si="27"/>
        <v>-0.5459424403678067</v>
      </c>
      <c r="E804" s="112">
        <v>1.9781682248503258E-2</v>
      </c>
      <c r="G804">
        <v>796</v>
      </c>
      <c r="H804">
        <f t="shared" ca="1" si="28"/>
        <v>1.0095187228659312E-2</v>
      </c>
    </row>
    <row r="805" spans="2:8" x14ac:dyDescent="0.35">
      <c r="B805" s="45" t="s">
        <v>6116</v>
      </c>
      <c r="C805" s="146">
        <v>1487.358642578125</v>
      </c>
      <c r="D805" s="112">
        <f t="shared" si="27"/>
        <v>9.9545217061291353</v>
      </c>
      <c r="E805" s="112">
        <v>1.9774658397506716E-2</v>
      </c>
      <c r="G805">
        <v>797</v>
      </c>
      <c r="H805">
        <f t="shared" ca="1" si="28"/>
        <v>-3.1166523712790255E-3</v>
      </c>
    </row>
    <row r="806" spans="2:8" x14ac:dyDescent="0.35">
      <c r="B806" s="45" t="s">
        <v>3374</v>
      </c>
      <c r="C806" s="146">
        <v>135.77577209472659</v>
      </c>
      <c r="D806" s="112">
        <f t="shared" si="27"/>
        <v>-0.20105107267559402</v>
      </c>
      <c r="E806" s="112">
        <v>1.9774327595045275E-2</v>
      </c>
      <c r="G806">
        <v>798</v>
      </c>
      <c r="H806">
        <f t="shared" ca="1" si="28"/>
        <v>-8.0616143844716628E-3</v>
      </c>
    </row>
    <row r="807" spans="2:8" x14ac:dyDescent="0.35">
      <c r="B807" s="45" t="s">
        <v>3081</v>
      </c>
      <c r="C807" s="146">
        <v>169.9429931640625</v>
      </c>
      <c r="D807" s="112">
        <f t="shared" si="27"/>
        <v>2.3057661472960849</v>
      </c>
      <c r="E807" s="112">
        <v>1.9770523375947594E-2</v>
      </c>
      <c r="G807">
        <v>799</v>
      </c>
      <c r="H807">
        <f t="shared" ca="1" si="28"/>
        <v>-1.4143950876483479E-3</v>
      </c>
    </row>
    <row r="808" spans="2:8" x14ac:dyDescent="0.35">
      <c r="B808" s="45" t="s">
        <v>759</v>
      </c>
      <c r="C808" s="146">
        <v>51.408050537109382</v>
      </c>
      <c r="D808" s="112">
        <f t="shared" si="27"/>
        <v>-0.29642074610670088</v>
      </c>
      <c r="E808" s="112">
        <v>1.9754987516311794E-2</v>
      </c>
      <c r="G808">
        <v>800</v>
      </c>
      <c r="H808">
        <f t="shared" ca="1" si="28"/>
        <v>1.0107460096415761E-2</v>
      </c>
    </row>
    <row r="809" spans="2:8" x14ac:dyDescent="0.35">
      <c r="B809" s="45" t="s">
        <v>968</v>
      </c>
      <c r="C809" s="146">
        <v>73.06646728515625</v>
      </c>
      <c r="D809" s="112">
        <f t="shared" si="27"/>
        <v>0.47151810870647792</v>
      </c>
      <c r="E809" s="112">
        <v>1.9736769251868264E-2</v>
      </c>
      <c r="G809">
        <v>801</v>
      </c>
      <c r="H809">
        <f t="shared" ca="1" si="28"/>
        <v>-2.5552952512627857E-3</v>
      </c>
    </row>
    <row r="810" spans="2:8" x14ac:dyDescent="0.35">
      <c r="B810" s="45" t="s">
        <v>555</v>
      </c>
      <c r="C810" s="146">
        <v>49.653800964355469</v>
      </c>
      <c r="D810" s="112">
        <f t="shared" si="27"/>
        <v>-0.84159420766764859</v>
      </c>
      <c r="E810" s="112">
        <v>1.973219158995761E-2</v>
      </c>
      <c r="G810">
        <v>802</v>
      </c>
      <c r="H810">
        <f t="shared" ca="1" si="28"/>
        <v>2.3678314926577071E-2</v>
      </c>
    </row>
    <row r="811" spans="2:8" x14ac:dyDescent="0.35">
      <c r="B811" s="45" t="s">
        <v>4567</v>
      </c>
      <c r="C811" s="146">
        <v>313.45950317382813</v>
      </c>
      <c r="D811" s="112">
        <f t="shared" si="27"/>
        <v>6.0854547553795895</v>
      </c>
      <c r="E811" s="112">
        <v>1.9727013593923239E-2</v>
      </c>
      <c r="G811">
        <v>803</v>
      </c>
      <c r="H811">
        <f t="shared" ca="1" si="28"/>
        <v>-1.5403541546123731E-2</v>
      </c>
    </row>
    <row r="812" spans="2:8" x14ac:dyDescent="0.35">
      <c r="B812" s="45" t="s">
        <v>644</v>
      </c>
      <c r="C812" s="146">
        <v>44.239856719970703</v>
      </c>
      <c r="D812" s="112">
        <f t="shared" si="27"/>
        <v>-0.91082866993604261</v>
      </c>
      <c r="E812" s="112">
        <v>1.971952029307451E-2</v>
      </c>
      <c r="G812">
        <v>804</v>
      </c>
      <c r="H812">
        <f t="shared" ca="1" si="28"/>
        <v>-2.5014456896725303E-2</v>
      </c>
    </row>
    <row r="813" spans="2:8" x14ac:dyDescent="0.35">
      <c r="B813" s="45" t="s">
        <v>5070</v>
      </c>
      <c r="C813" s="146">
        <v>496.12197875976563</v>
      </c>
      <c r="D813" s="112">
        <f t="shared" si="27"/>
        <v>-0.78873446722685581</v>
      </c>
      <c r="E813" s="112">
        <v>1.9677348437782741E-2</v>
      </c>
      <c r="G813">
        <v>805</v>
      </c>
      <c r="H813">
        <f t="shared" ca="1" si="28"/>
        <v>3.6993330627485124E-2</v>
      </c>
    </row>
    <row r="814" spans="2:8" x14ac:dyDescent="0.35">
      <c r="B814" s="45" t="s">
        <v>7109</v>
      </c>
      <c r="C814" s="146">
        <v>2348.333740234375</v>
      </c>
      <c r="D814" s="112">
        <f t="shared" si="27"/>
        <v>59.932608966988106</v>
      </c>
      <c r="E814" s="112">
        <v>1.967707951038242E-2</v>
      </c>
      <c r="G814">
        <v>806</v>
      </c>
      <c r="H814">
        <f t="shared" ca="1" si="28"/>
        <v>2.8402928705125872E-2</v>
      </c>
    </row>
    <row r="815" spans="2:8" x14ac:dyDescent="0.35">
      <c r="B815" s="45" t="s">
        <v>488</v>
      </c>
      <c r="C815" s="146">
        <v>38.539852142333977</v>
      </c>
      <c r="D815" s="112">
        <f t="shared" si="27"/>
        <v>-0.5846810690613965</v>
      </c>
      <c r="E815" s="112">
        <v>1.9636111803002267E-2</v>
      </c>
      <c r="G815">
        <v>807</v>
      </c>
      <c r="H815">
        <f t="shared" ca="1" si="28"/>
        <v>8.7900154378546258E-3</v>
      </c>
    </row>
    <row r="816" spans="2:8" x14ac:dyDescent="0.35">
      <c r="B816" s="45" t="s">
        <v>2817</v>
      </c>
      <c r="C816" s="146">
        <v>92.795799255371094</v>
      </c>
      <c r="D816" s="112">
        <f t="shared" si="27"/>
        <v>-0.73442567977411355</v>
      </c>
      <c r="E816" s="112">
        <v>1.962848360021853E-2</v>
      </c>
      <c r="G816">
        <v>808</v>
      </c>
      <c r="H816">
        <f t="shared" ca="1" si="28"/>
        <v>-2.168432622525461E-2</v>
      </c>
    </row>
    <row r="817" spans="2:8" x14ac:dyDescent="0.35">
      <c r="B817" s="45" t="s">
        <v>4626</v>
      </c>
      <c r="C817" s="146">
        <v>349.41555786132813</v>
      </c>
      <c r="D817" s="112">
        <f t="shared" si="27"/>
        <v>1.4165556230593757</v>
      </c>
      <c r="E817" s="112">
        <v>1.9623319117240953E-2</v>
      </c>
      <c r="G817">
        <v>809</v>
      </c>
      <c r="H817">
        <f t="shared" ca="1" si="28"/>
        <v>1.441999769982273E-2</v>
      </c>
    </row>
    <row r="818" spans="2:8" x14ac:dyDescent="0.35">
      <c r="B818" s="45" t="s">
        <v>1385</v>
      </c>
      <c r="C818" s="146">
        <v>144.59239196777341</v>
      </c>
      <c r="D818" s="112">
        <f t="shared" si="27"/>
        <v>-0.93448490432645992</v>
      </c>
      <c r="E818" s="112">
        <v>1.9603465358040029E-2</v>
      </c>
      <c r="G818">
        <v>810</v>
      </c>
      <c r="H818">
        <f t="shared" ca="1" si="28"/>
        <v>-2.8753807659040401E-2</v>
      </c>
    </row>
    <row r="819" spans="2:8" x14ac:dyDescent="0.35">
      <c r="B819" s="45" t="s">
        <v>7765</v>
      </c>
      <c r="C819" s="146">
        <v>2207.0087890625</v>
      </c>
      <c r="D819" s="112">
        <f t="shared" si="27"/>
        <v>50.655164341360042</v>
      </c>
      <c r="E819" s="112">
        <v>1.9595723925406792E-2</v>
      </c>
      <c r="G819">
        <v>811</v>
      </c>
      <c r="H819">
        <f t="shared" ca="1" si="28"/>
        <v>1.1391625038373729E-3</v>
      </c>
    </row>
    <row r="820" spans="2:8" x14ac:dyDescent="0.35">
      <c r="B820" s="45" t="s">
        <v>636</v>
      </c>
      <c r="C820" s="146">
        <v>42.725811004638672</v>
      </c>
      <c r="D820" s="112">
        <f t="shared" si="27"/>
        <v>-0.90880394493919447</v>
      </c>
      <c r="E820" s="112">
        <v>1.9579100454300745E-2</v>
      </c>
      <c r="G820">
        <v>812</v>
      </c>
      <c r="H820">
        <f t="shared" ca="1" si="28"/>
        <v>-5.8948291237187001E-5</v>
      </c>
    </row>
    <row r="821" spans="2:8" x14ac:dyDescent="0.35">
      <c r="B821" s="45" t="s">
        <v>5060</v>
      </c>
      <c r="C821" s="146">
        <v>468.50503540039063</v>
      </c>
      <c r="D821" s="112">
        <f t="shared" si="27"/>
        <v>3.1291890837464753</v>
      </c>
      <c r="E821" s="112">
        <v>1.9497864542682482E-2</v>
      </c>
      <c r="G821">
        <v>813</v>
      </c>
      <c r="H821">
        <f t="shared" ca="1" si="28"/>
        <v>-5.6821030994561525E-2</v>
      </c>
    </row>
    <row r="822" spans="2:8" x14ac:dyDescent="0.35">
      <c r="B822" s="45" t="s">
        <v>2479</v>
      </c>
      <c r="C822" s="146">
        <v>113.4617538452148</v>
      </c>
      <c r="D822" s="112">
        <f t="shared" si="27"/>
        <v>-0.72774456684910216</v>
      </c>
      <c r="E822" s="112">
        <v>1.9484305429200086E-2</v>
      </c>
      <c r="G822">
        <v>814</v>
      </c>
      <c r="H822">
        <f t="shared" ca="1" si="28"/>
        <v>-1.5551434427862542E-2</v>
      </c>
    </row>
    <row r="823" spans="2:8" x14ac:dyDescent="0.35">
      <c r="B823" s="45" t="s">
        <v>4682</v>
      </c>
      <c r="C823" s="146">
        <v>416.7474365234375</v>
      </c>
      <c r="D823" s="112">
        <f t="shared" si="27"/>
        <v>2.1775081607585083</v>
      </c>
      <c r="E823" s="112">
        <v>1.9479812202226689E-2</v>
      </c>
      <c r="G823">
        <v>815</v>
      </c>
      <c r="H823">
        <f t="shared" ca="1" si="28"/>
        <v>1.5579806232959669E-2</v>
      </c>
    </row>
    <row r="824" spans="2:8" x14ac:dyDescent="0.35">
      <c r="B824" s="45" t="s">
        <v>1507</v>
      </c>
      <c r="C824" s="146">
        <v>131.1554260253906</v>
      </c>
      <c r="D824" s="112">
        <f t="shared" si="27"/>
        <v>-0.20076674452511323</v>
      </c>
      <c r="E824" s="112">
        <v>1.9476245001597642E-2</v>
      </c>
      <c r="G824">
        <v>816</v>
      </c>
      <c r="H824">
        <f t="shared" ca="1" si="28"/>
        <v>1.2380680825745165E-2</v>
      </c>
    </row>
    <row r="825" spans="2:8" x14ac:dyDescent="0.35">
      <c r="B825" s="45" t="s">
        <v>3199</v>
      </c>
      <c r="C825" s="146">
        <v>164.1015625</v>
      </c>
      <c r="D825" s="112">
        <f t="shared" si="27"/>
        <v>0.28923524842649667</v>
      </c>
      <c r="E825" s="112">
        <v>1.9468425235544286E-2</v>
      </c>
      <c r="G825">
        <v>817</v>
      </c>
      <c r="H825">
        <f t="shared" ca="1" si="28"/>
        <v>8.2356608871043228E-3</v>
      </c>
    </row>
    <row r="826" spans="2:8" x14ac:dyDescent="0.35">
      <c r="B826" s="45" t="s">
        <v>1998</v>
      </c>
      <c r="C826" s="146">
        <v>127.2859725952148</v>
      </c>
      <c r="D826" s="112">
        <f t="shared" si="27"/>
        <v>-0.13566252037201565</v>
      </c>
      <c r="E826" s="112">
        <v>1.9433585783826132E-2</v>
      </c>
      <c r="G826">
        <v>818</v>
      </c>
      <c r="H826">
        <f t="shared" ca="1" si="28"/>
        <v>-2.327156237391265E-2</v>
      </c>
    </row>
    <row r="827" spans="2:8" x14ac:dyDescent="0.35">
      <c r="B827" s="45" t="s">
        <v>3357</v>
      </c>
      <c r="C827" s="146">
        <v>147.26420593261719</v>
      </c>
      <c r="D827" s="112">
        <f t="shared" si="27"/>
        <v>-0.10836723997774222</v>
      </c>
      <c r="E827" s="112">
        <v>1.9408257548407033E-2</v>
      </c>
      <c r="G827">
        <v>819</v>
      </c>
      <c r="H827">
        <f t="shared" ca="1" si="28"/>
        <v>-5.4356533532516266E-2</v>
      </c>
    </row>
    <row r="828" spans="2:8" x14ac:dyDescent="0.35">
      <c r="B828" s="45" t="s">
        <v>3640</v>
      </c>
      <c r="C828" s="146">
        <v>165.16239929199219</v>
      </c>
      <c r="D828" s="112">
        <f t="shared" si="27"/>
        <v>0.62868764428554913</v>
      </c>
      <c r="E828" s="112">
        <v>1.9404513731105869E-2</v>
      </c>
      <c r="G828">
        <v>820</v>
      </c>
      <c r="H828">
        <f t="shared" ca="1" si="28"/>
        <v>-1.1840200716569386E-2</v>
      </c>
    </row>
    <row r="829" spans="2:8" x14ac:dyDescent="0.35">
      <c r="B829" s="45" t="s">
        <v>1695</v>
      </c>
      <c r="C829" s="146">
        <v>101.4082717895508</v>
      </c>
      <c r="D829" s="112">
        <f t="shared" si="27"/>
        <v>-0.44008873633414436</v>
      </c>
      <c r="E829" s="112">
        <v>1.9393328448980989E-2</v>
      </c>
      <c r="G829">
        <v>821</v>
      </c>
      <c r="H829">
        <f t="shared" ca="1" si="28"/>
        <v>1.9070011054140353E-4</v>
      </c>
    </row>
    <row r="830" spans="2:8" x14ac:dyDescent="0.35">
      <c r="B830" s="45" t="s">
        <v>3738</v>
      </c>
      <c r="C830" s="146">
        <v>181.1148986816406</v>
      </c>
      <c r="D830" s="112">
        <f t="shared" si="27"/>
        <v>-0.63412408297877687</v>
      </c>
      <c r="E830" s="112">
        <v>1.9391771707970466E-2</v>
      </c>
      <c r="G830">
        <v>822</v>
      </c>
      <c r="H830">
        <f t="shared" ca="1" si="28"/>
        <v>-1.5703068668437892E-2</v>
      </c>
    </row>
    <row r="831" spans="2:8" x14ac:dyDescent="0.35">
      <c r="B831" s="45" t="s">
        <v>5110</v>
      </c>
      <c r="C831" s="146">
        <v>495.01727294921881</v>
      </c>
      <c r="D831" s="112">
        <f t="shared" si="27"/>
        <v>2.1032127910925325</v>
      </c>
      <c r="E831" s="112">
        <v>1.9378126733320872E-2</v>
      </c>
      <c r="G831">
        <v>823</v>
      </c>
      <c r="H831">
        <f t="shared" ca="1" si="28"/>
        <v>-1.3660355217424331E-2</v>
      </c>
    </row>
    <row r="832" spans="2:8" x14ac:dyDescent="0.35">
      <c r="B832" s="45" t="s">
        <v>3580</v>
      </c>
      <c r="C832" s="146">
        <v>159.5176696777344</v>
      </c>
      <c r="D832" s="112">
        <f t="shared" si="27"/>
        <v>-0.32593427753622767</v>
      </c>
      <c r="E832" s="112">
        <v>1.9373573016923169E-2</v>
      </c>
      <c r="G832">
        <v>824</v>
      </c>
      <c r="H832">
        <f t="shared" ca="1" si="28"/>
        <v>-9.7798831170409512E-3</v>
      </c>
    </row>
    <row r="833" spans="2:8" x14ac:dyDescent="0.35">
      <c r="B833" s="45" t="s">
        <v>4369</v>
      </c>
      <c r="C833" s="146">
        <v>236.6500244140625</v>
      </c>
      <c r="D833" s="112">
        <f t="shared" si="27"/>
        <v>-0.88192643461729547</v>
      </c>
      <c r="E833" s="112">
        <v>1.9372827667772478E-2</v>
      </c>
      <c r="G833">
        <v>825</v>
      </c>
      <c r="H833">
        <f t="shared" ca="1" si="28"/>
        <v>-2.2474611111185098E-2</v>
      </c>
    </row>
    <row r="834" spans="2:8" x14ac:dyDescent="0.35">
      <c r="B834" s="45" t="s">
        <v>6524</v>
      </c>
      <c r="C834" s="146">
        <v>2004.259155273438</v>
      </c>
      <c r="D834" s="112">
        <f t="shared" si="27"/>
        <v>25.422455937639121</v>
      </c>
      <c r="E834" s="112">
        <v>1.9371730316617479E-2</v>
      </c>
      <c r="G834">
        <v>826</v>
      </c>
      <c r="H834">
        <f t="shared" ca="1" si="28"/>
        <v>1.2569442048204977E-2</v>
      </c>
    </row>
    <row r="835" spans="2:8" x14ac:dyDescent="0.35">
      <c r="B835" s="45" t="s">
        <v>865</v>
      </c>
      <c r="C835" s="146">
        <v>75.854385375976563</v>
      </c>
      <c r="D835" s="112">
        <f t="shared" si="27"/>
        <v>-0.1117432242451272</v>
      </c>
      <c r="E835" s="112">
        <v>1.9367329858541872E-2</v>
      </c>
      <c r="G835">
        <v>827</v>
      </c>
      <c r="H835">
        <f t="shared" ca="1" si="28"/>
        <v>-2.0401329690753197E-2</v>
      </c>
    </row>
    <row r="836" spans="2:8" x14ac:dyDescent="0.35">
      <c r="B836" s="45" t="s">
        <v>2621</v>
      </c>
      <c r="C836" s="146">
        <v>85.39691162109375</v>
      </c>
      <c r="D836" s="112">
        <f t="shared" si="27"/>
        <v>-9.1862894399284731E-2</v>
      </c>
      <c r="E836" s="112">
        <v>1.9366623836151561E-2</v>
      </c>
      <c r="G836">
        <v>828</v>
      </c>
      <c r="H836">
        <f t="shared" ca="1" si="28"/>
        <v>-2.3606798008696635E-2</v>
      </c>
    </row>
    <row r="837" spans="2:8" x14ac:dyDescent="0.35">
      <c r="B837" s="45" t="s">
        <v>2316</v>
      </c>
      <c r="C837" s="146">
        <v>94.035263061523438</v>
      </c>
      <c r="D837" s="112">
        <f t="shared" si="27"/>
        <v>-0.75917132547126676</v>
      </c>
      <c r="E837" s="112">
        <v>1.9364837946795388E-2</v>
      </c>
      <c r="G837">
        <v>829</v>
      </c>
      <c r="H837">
        <f t="shared" ca="1" si="28"/>
        <v>-9.580335957497476E-3</v>
      </c>
    </row>
    <row r="838" spans="2:8" x14ac:dyDescent="0.35">
      <c r="B838" s="45" t="s">
        <v>4666</v>
      </c>
      <c r="C838" s="146">
        <v>390.46539306640619</v>
      </c>
      <c r="D838" s="112">
        <f t="shared" si="27"/>
        <v>-0.83699494661236928</v>
      </c>
      <c r="E838" s="112">
        <v>1.9354784225920019E-2</v>
      </c>
      <c r="G838">
        <v>830</v>
      </c>
      <c r="H838">
        <f t="shared" ca="1" si="28"/>
        <v>-3.0265516812274542E-4</v>
      </c>
    </row>
    <row r="839" spans="2:8" x14ac:dyDescent="0.35">
      <c r="B839" s="45" t="s">
        <v>7286</v>
      </c>
      <c r="C839" s="146">
        <v>2395.4189453125</v>
      </c>
      <c r="D839" s="112">
        <f t="shared" si="27"/>
        <v>9.9321133970292941</v>
      </c>
      <c r="E839" s="112">
        <v>1.9353050422238928E-2</v>
      </c>
      <c r="G839">
        <v>831</v>
      </c>
      <c r="H839">
        <f t="shared" ca="1" si="28"/>
        <v>-3.824077796699864E-3</v>
      </c>
    </row>
    <row r="840" spans="2:8" x14ac:dyDescent="0.35">
      <c r="B840" s="45" t="s">
        <v>4307</v>
      </c>
      <c r="C840" s="146">
        <v>219.1176452636719</v>
      </c>
      <c r="D840" s="112">
        <f t="shared" si="27"/>
        <v>0.23975120531777283</v>
      </c>
      <c r="E840" s="112">
        <v>1.9326546148890972E-2</v>
      </c>
      <c r="G840">
        <v>832</v>
      </c>
      <c r="H840">
        <f t="shared" ca="1" si="28"/>
        <v>-3.37376083743837E-2</v>
      </c>
    </row>
    <row r="841" spans="2:8" x14ac:dyDescent="0.35">
      <c r="B841" s="45" t="s">
        <v>4089</v>
      </c>
      <c r="C841" s="146">
        <v>176.74324035644531</v>
      </c>
      <c r="D841" s="112">
        <f t="shared" ref="D841:D904" si="29">(C841-C842)/C842</f>
        <v>-0.14314092262569683</v>
      </c>
      <c r="E841" s="112">
        <v>1.9325573945917784E-2</v>
      </c>
      <c r="G841">
        <v>833</v>
      </c>
      <c r="H841">
        <f t="shared" ca="1" si="28"/>
        <v>-6.5299004982353444E-3</v>
      </c>
    </row>
    <row r="842" spans="2:8" x14ac:dyDescent="0.35">
      <c r="B842" s="45" t="s">
        <v>4001</v>
      </c>
      <c r="C842" s="146">
        <v>206.26873779296881</v>
      </c>
      <c r="D842" s="112">
        <f t="shared" si="29"/>
        <v>-0.44698228784238186</v>
      </c>
      <c r="E842" s="112">
        <v>1.9319449212728681E-2</v>
      </c>
      <c r="G842">
        <v>834</v>
      </c>
      <c r="H842">
        <f t="shared" ref="H842:H905" ca="1" si="30">_xlfn.NORM.INV(RAND(),$N$11,$N$12)</f>
        <v>-3.5372490964113351E-2</v>
      </c>
    </row>
    <row r="843" spans="2:8" x14ac:dyDescent="0.35">
      <c r="B843" s="45" t="s">
        <v>4790</v>
      </c>
      <c r="C843" s="146">
        <v>372.98757934570313</v>
      </c>
      <c r="D843" s="112">
        <f t="shared" si="29"/>
        <v>3.8580378996338105</v>
      </c>
      <c r="E843" s="112">
        <v>1.9309069798493495E-2</v>
      </c>
      <c r="G843">
        <v>835</v>
      </c>
      <c r="H843">
        <f t="shared" ca="1" si="30"/>
        <v>8.9855675414030646E-3</v>
      </c>
    </row>
    <row r="844" spans="2:8" x14ac:dyDescent="0.35">
      <c r="B844" s="45" t="s">
        <v>981</v>
      </c>
      <c r="C844" s="146">
        <v>76.777412414550781</v>
      </c>
      <c r="D844" s="112">
        <f t="shared" si="29"/>
        <v>-0.96728391949591819</v>
      </c>
      <c r="E844" s="112">
        <v>1.9276513410089749E-2</v>
      </c>
      <c r="G844">
        <v>836</v>
      </c>
      <c r="H844">
        <f t="shared" ca="1" si="30"/>
        <v>-2.2156964752579989E-2</v>
      </c>
    </row>
    <row r="845" spans="2:8" x14ac:dyDescent="0.35">
      <c r="B845" s="45" t="s">
        <v>7705</v>
      </c>
      <c r="C845" s="146">
        <v>2346.779052734375</v>
      </c>
      <c r="D845" s="112">
        <f t="shared" si="29"/>
        <v>6.5867063662790437E-2</v>
      </c>
      <c r="E845" s="112">
        <v>1.925431110307128E-2</v>
      </c>
      <c r="G845">
        <v>837</v>
      </c>
      <c r="H845">
        <f t="shared" ca="1" si="30"/>
        <v>-1.4170143421381625E-2</v>
      </c>
    </row>
    <row r="846" spans="2:8" x14ac:dyDescent="0.35">
      <c r="B846" s="45" t="s">
        <v>7772</v>
      </c>
      <c r="C846" s="146">
        <v>2201.755859375</v>
      </c>
      <c r="D846" s="112">
        <f t="shared" si="29"/>
        <v>13.204391290108203</v>
      </c>
      <c r="E846" s="112">
        <v>1.9249506474349042E-2</v>
      </c>
      <c r="G846">
        <v>838</v>
      </c>
      <c r="H846">
        <f t="shared" ca="1" si="30"/>
        <v>9.4497725086503705E-3</v>
      </c>
    </row>
    <row r="847" spans="2:8" x14ac:dyDescent="0.35">
      <c r="B847" s="45" t="s">
        <v>3568</v>
      </c>
      <c r="C847" s="146">
        <v>155.00529479980469</v>
      </c>
      <c r="D847" s="112">
        <f t="shared" si="29"/>
        <v>0.83206538744894987</v>
      </c>
      <c r="E847" s="112">
        <v>1.9239110487878758E-2</v>
      </c>
      <c r="G847">
        <v>839</v>
      </c>
      <c r="H847">
        <f t="shared" ca="1" si="30"/>
        <v>-1.0057624862517163E-2</v>
      </c>
    </row>
    <row r="848" spans="2:8" x14ac:dyDescent="0.35">
      <c r="B848" s="45" t="s">
        <v>850</v>
      </c>
      <c r="C848" s="146">
        <v>84.606857299804688</v>
      </c>
      <c r="D848" s="112">
        <f t="shared" si="29"/>
        <v>-0.3969793912670686</v>
      </c>
      <c r="E848" s="112">
        <v>1.9214605912858066E-2</v>
      </c>
      <c r="G848">
        <v>840</v>
      </c>
      <c r="H848">
        <f t="shared" ca="1" si="30"/>
        <v>5.7474032729009248E-3</v>
      </c>
    </row>
    <row r="849" spans="2:8" x14ac:dyDescent="0.35">
      <c r="B849" s="45" t="s">
        <v>3494</v>
      </c>
      <c r="C849" s="146">
        <v>140.3050842285156</v>
      </c>
      <c r="D849" s="112">
        <f t="shared" si="29"/>
        <v>-0.81360121844145494</v>
      </c>
      <c r="E849" s="112">
        <v>1.9206230269924952E-2</v>
      </c>
      <c r="G849">
        <v>841</v>
      </c>
      <c r="H849">
        <f t="shared" ca="1" si="30"/>
        <v>-1.1374494173823283E-2</v>
      </c>
    </row>
    <row r="850" spans="2:8" x14ac:dyDescent="0.35">
      <c r="B850" s="45" t="s">
        <v>5599</v>
      </c>
      <c r="C850" s="146">
        <v>752.714599609375</v>
      </c>
      <c r="D850" s="112">
        <f t="shared" si="29"/>
        <v>2.0883599468297702</v>
      </c>
      <c r="E850" s="112">
        <v>1.9177431925715641E-2</v>
      </c>
      <c r="G850">
        <v>842</v>
      </c>
      <c r="H850">
        <f t="shared" ca="1" si="30"/>
        <v>-1.2209109022212559E-2</v>
      </c>
    </row>
    <row r="851" spans="2:8" x14ac:dyDescent="0.35">
      <c r="B851" s="45" t="s">
        <v>4423</v>
      </c>
      <c r="C851" s="146">
        <v>243.726318359375</v>
      </c>
      <c r="D851" s="112">
        <f t="shared" si="29"/>
        <v>3.2878712998201669</v>
      </c>
      <c r="E851" s="112">
        <v>1.9165574093078605E-2</v>
      </c>
      <c r="G851">
        <v>843</v>
      </c>
      <c r="H851">
        <f t="shared" ca="1" si="30"/>
        <v>-2.3963790158498307E-2</v>
      </c>
    </row>
    <row r="852" spans="2:8" x14ac:dyDescent="0.35">
      <c r="B852" s="45" t="s">
        <v>800</v>
      </c>
      <c r="C852" s="146">
        <v>56.840866088867188</v>
      </c>
      <c r="D852" s="112">
        <f t="shared" si="29"/>
        <v>-0.96113002848130513</v>
      </c>
      <c r="E852" s="112">
        <v>1.9162285838496291E-2</v>
      </c>
      <c r="G852">
        <v>844</v>
      </c>
      <c r="H852">
        <f t="shared" ca="1" si="30"/>
        <v>2.114512950625879E-2</v>
      </c>
    </row>
    <row r="853" spans="2:8" x14ac:dyDescent="0.35">
      <c r="B853" s="45" t="s">
        <v>6197</v>
      </c>
      <c r="C853" s="146">
        <v>1462.333618164062</v>
      </c>
      <c r="D853" s="112">
        <f t="shared" si="29"/>
        <v>7.9457974385477232</v>
      </c>
      <c r="E853" s="112">
        <v>1.9158268424873556E-2</v>
      </c>
      <c r="G853">
        <v>845</v>
      </c>
      <c r="H853">
        <f t="shared" ca="1" si="30"/>
        <v>-2.7921027374403062E-2</v>
      </c>
    </row>
    <row r="854" spans="2:8" x14ac:dyDescent="0.35">
      <c r="B854" s="45" t="s">
        <v>3572</v>
      </c>
      <c r="C854" s="146">
        <v>163.46598815917969</v>
      </c>
      <c r="D854" s="112">
        <f t="shared" si="29"/>
        <v>-0.93425345621282674</v>
      </c>
      <c r="E854" s="112">
        <v>1.9120979833444143E-2</v>
      </c>
      <c r="G854">
        <v>846</v>
      </c>
      <c r="H854">
        <f t="shared" ca="1" si="30"/>
        <v>4.219936562295841E-2</v>
      </c>
    </row>
    <row r="855" spans="2:8" x14ac:dyDescent="0.35">
      <c r="B855" s="45" t="s">
        <v>7131</v>
      </c>
      <c r="C855" s="146">
        <v>2486.305419921875</v>
      </c>
      <c r="D855" s="112">
        <f t="shared" si="29"/>
        <v>14.705715629914891</v>
      </c>
      <c r="E855" s="112">
        <v>1.9094792592201953E-2</v>
      </c>
      <c r="G855">
        <v>847</v>
      </c>
      <c r="H855">
        <f t="shared" ca="1" si="30"/>
        <v>-2.4498561805446295E-2</v>
      </c>
    </row>
    <row r="856" spans="2:8" x14ac:dyDescent="0.35">
      <c r="B856" s="45" t="s">
        <v>3187</v>
      </c>
      <c r="C856" s="146">
        <v>158.30577087402341</v>
      </c>
      <c r="D856" s="112">
        <f t="shared" si="29"/>
        <v>0.35408666604583722</v>
      </c>
      <c r="E856" s="112">
        <v>1.9088946852155234E-2</v>
      </c>
      <c r="G856">
        <v>848</v>
      </c>
      <c r="H856">
        <f t="shared" ca="1" si="30"/>
        <v>9.1553299673902636E-3</v>
      </c>
    </row>
    <row r="857" spans="2:8" x14ac:dyDescent="0.35">
      <c r="B857" s="45" t="s">
        <v>1264</v>
      </c>
      <c r="C857" s="146">
        <v>116.9096298217773</v>
      </c>
      <c r="D857" s="112">
        <f t="shared" si="29"/>
        <v>0.18297846092466269</v>
      </c>
      <c r="E857" s="112">
        <v>1.9047548745580282E-2</v>
      </c>
      <c r="G857">
        <v>849</v>
      </c>
      <c r="H857">
        <f t="shared" ca="1" si="30"/>
        <v>-8.731181529134803E-3</v>
      </c>
    </row>
    <row r="858" spans="2:8" x14ac:dyDescent="0.35">
      <c r="B858" s="45" t="s">
        <v>2152</v>
      </c>
      <c r="C858" s="146">
        <v>98.826507568359375</v>
      </c>
      <c r="D858" s="112">
        <f t="shared" si="29"/>
        <v>1.2360618869808411</v>
      </c>
      <c r="E858" s="112">
        <v>1.904734632379828E-2</v>
      </c>
      <c r="G858">
        <v>850</v>
      </c>
      <c r="H858">
        <f t="shared" ca="1" si="30"/>
        <v>-2.4266286282276315E-2</v>
      </c>
    </row>
    <row r="859" spans="2:8" x14ac:dyDescent="0.35">
      <c r="B859" s="45" t="s">
        <v>545</v>
      </c>
      <c r="C859" s="146">
        <v>44.196678161621087</v>
      </c>
      <c r="D859" s="112">
        <f t="shared" si="29"/>
        <v>-0.98260456180367162</v>
      </c>
      <c r="E859" s="112">
        <v>1.9041813991942956E-2</v>
      </c>
      <c r="G859">
        <v>851</v>
      </c>
      <c r="H859">
        <f t="shared" ca="1" si="30"/>
        <v>5.5233601120086061E-3</v>
      </c>
    </row>
    <row r="860" spans="2:8" x14ac:dyDescent="0.35">
      <c r="B860" s="45" t="s">
        <v>7203</v>
      </c>
      <c r="C860" s="146">
        <v>2540.705078125</v>
      </c>
      <c r="D860" s="112">
        <f t="shared" si="29"/>
        <v>5.7500146953029274</v>
      </c>
      <c r="E860" s="112">
        <v>1.9038211161751549E-2</v>
      </c>
      <c r="G860">
        <v>852</v>
      </c>
      <c r="H860">
        <f t="shared" ca="1" si="30"/>
        <v>1.9703554713110878E-3</v>
      </c>
    </row>
    <row r="861" spans="2:8" x14ac:dyDescent="0.35">
      <c r="B861" s="45" t="s">
        <v>4775</v>
      </c>
      <c r="C861" s="146">
        <v>376.39993286132813</v>
      </c>
      <c r="D861" s="112">
        <f t="shared" si="29"/>
        <v>-0.76440822610747428</v>
      </c>
      <c r="E861" s="112">
        <v>1.9019946194796095E-2</v>
      </c>
      <c r="G861">
        <v>853</v>
      </c>
      <c r="H861">
        <f t="shared" ca="1" si="30"/>
        <v>5.7924157131875502E-3</v>
      </c>
    </row>
    <row r="862" spans="2:8" x14ac:dyDescent="0.35">
      <c r="B862" s="45" t="s">
        <v>6383</v>
      </c>
      <c r="C862" s="146">
        <v>1597.678588867188</v>
      </c>
      <c r="D862" s="112">
        <f t="shared" si="29"/>
        <v>3.1677303311106875</v>
      </c>
      <c r="E862" s="112">
        <v>1.9006843475792755E-2</v>
      </c>
      <c r="G862">
        <v>854</v>
      </c>
      <c r="H862">
        <f t="shared" ca="1" si="30"/>
        <v>-8.5010942796911737E-3</v>
      </c>
    </row>
    <row r="863" spans="2:8" x14ac:dyDescent="0.35">
      <c r="B863" s="45" t="s">
        <v>4779</v>
      </c>
      <c r="C863" s="146">
        <v>383.34500122070313</v>
      </c>
      <c r="D863" s="112">
        <f t="shared" si="29"/>
        <v>1.4089099827445297</v>
      </c>
      <c r="E863" s="112">
        <v>1.8994759190884943E-2</v>
      </c>
      <c r="G863">
        <v>855</v>
      </c>
      <c r="H863">
        <f t="shared" ca="1" si="30"/>
        <v>-8.4344767358255253E-3</v>
      </c>
    </row>
    <row r="864" spans="2:8" x14ac:dyDescent="0.35">
      <c r="B864" s="45" t="s">
        <v>3067</v>
      </c>
      <c r="C864" s="146">
        <v>159.13629150390619</v>
      </c>
      <c r="D864" s="112">
        <f t="shared" si="29"/>
        <v>-0.84745562895960003</v>
      </c>
      <c r="E864" s="112">
        <v>1.8987431438726218E-2</v>
      </c>
      <c r="G864">
        <v>856</v>
      </c>
      <c r="H864">
        <f t="shared" ca="1" si="30"/>
        <v>7.5123811628488779E-3</v>
      </c>
    </row>
    <row r="865" spans="2:8" x14ac:dyDescent="0.35">
      <c r="B865" s="45" t="s">
        <v>5889</v>
      </c>
      <c r="C865" s="146">
        <v>1043.213134765625</v>
      </c>
      <c r="D865" s="112">
        <f t="shared" si="29"/>
        <v>8.344305272018131</v>
      </c>
      <c r="E865" s="112">
        <v>1.8975948488905655E-2</v>
      </c>
      <c r="G865">
        <v>857</v>
      </c>
      <c r="H865">
        <f t="shared" ca="1" si="30"/>
        <v>-1.3130160821280787E-2</v>
      </c>
    </row>
    <row r="866" spans="2:8" x14ac:dyDescent="0.35">
      <c r="B866" s="45" t="s">
        <v>2121</v>
      </c>
      <c r="C866" s="146">
        <v>111.6415939331055</v>
      </c>
      <c r="D866" s="112">
        <f t="shared" si="29"/>
        <v>-0.20930466666875566</v>
      </c>
      <c r="E866" s="112">
        <v>1.8966961796034534E-2</v>
      </c>
      <c r="G866">
        <v>858</v>
      </c>
      <c r="H866">
        <f t="shared" ca="1" si="30"/>
        <v>2.9626473906020398E-2</v>
      </c>
    </row>
    <row r="867" spans="2:8" x14ac:dyDescent="0.35">
      <c r="B867" s="45" t="s">
        <v>1400</v>
      </c>
      <c r="C867" s="146">
        <v>141.19419860839841</v>
      </c>
      <c r="D867" s="112">
        <f t="shared" si="29"/>
        <v>-0.29460232554824345</v>
      </c>
      <c r="E867" s="112">
        <v>1.8958302591965539E-2</v>
      </c>
      <c r="G867">
        <v>859</v>
      </c>
      <c r="H867">
        <f t="shared" ca="1" si="30"/>
        <v>1.7097756286077095E-2</v>
      </c>
    </row>
    <row r="868" spans="2:8" x14ac:dyDescent="0.35">
      <c r="B868" s="45" t="s">
        <v>4008</v>
      </c>
      <c r="C868" s="146">
        <v>200.16255187988281</v>
      </c>
      <c r="D868" s="112">
        <f t="shared" si="29"/>
        <v>3.3636950013127325</v>
      </c>
      <c r="E868" s="112">
        <v>1.8953540542035296E-2</v>
      </c>
      <c r="G868">
        <v>860</v>
      </c>
      <c r="H868">
        <f t="shared" ca="1" si="30"/>
        <v>7.7709086849908453E-3</v>
      </c>
    </row>
    <row r="869" spans="2:8" x14ac:dyDescent="0.35">
      <c r="B869" s="45" t="s">
        <v>548</v>
      </c>
      <c r="C869" s="146">
        <v>45.869968414306641</v>
      </c>
      <c r="D869" s="112">
        <f t="shared" si="29"/>
        <v>-0.92907486684082419</v>
      </c>
      <c r="E869" s="112">
        <v>1.8944366884939754E-2</v>
      </c>
      <c r="G869">
        <v>861</v>
      </c>
      <c r="H869">
        <f t="shared" ca="1" si="30"/>
        <v>-1.899211253300127E-3</v>
      </c>
    </row>
    <row r="870" spans="2:8" x14ac:dyDescent="0.35">
      <c r="B870" s="45" t="s">
        <v>5253</v>
      </c>
      <c r="C870" s="146">
        <v>646.73785400390625</v>
      </c>
      <c r="D870" s="112">
        <f t="shared" si="29"/>
        <v>5.882970326469489</v>
      </c>
      <c r="E870" s="112">
        <v>1.8940029186882982E-2</v>
      </c>
      <c r="G870">
        <v>862</v>
      </c>
      <c r="H870">
        <f t="shared" ca="1" si="30"/>
        <v>2.1201799456638949E-2</v>
      </c>
    </row>
    <row r="871" spans="2:8" x14ac:dyDescent="0.35">
      <c r="B871" s="45" t="s">
        <v>1228</v>
      </c>
      <c r="C871" s="146">
        <v>93.962028503417969</v>
      </c>
      <c r="D871" s="112">
        <f t="shared" si="29"/>
        <v>-0.86224445442867215</v>
      </c>
      <c r="E871" s="112">
        <v>1.8927925014368734E-2</v>
      </c>
      <c r="G871">
        <v>863</v>
      </c>
      <c r="H871">
        <f t="shared" ca="1" si="30"/>
        <v>1.0852288418324023E-3</v>
      </c>
    </row>
    <row r="872" spans="2:8" x14ac:dyDescent="0.35">
      <c r="B872" s="45" t="s">
        <v>5255</v>
      </c>
      <c r="C872" s="146">
        <v>682.092529296875</v>
      </c>
      <c r="D872" s="112">
        <f t="shared" si="29"/>
        <v>-0.72716557274799254</v>
      </c>
      <c r="E872" s="112">
        <v>1.8892455162147111E-2</v>
      </c>
      <c r="G872">
        <v>864</v>
      </c>
      <c r="H872">
        <f t="shared" ca="1" si="30"/>
        <v>-2.8021506360662276E-2</v>
      </c>
    </row>
    <row r="873" spans="2:8" x14ac:dyDescent="0.35">
      <c r="B873" s="45" t="s">
        <v>7673</v>
      </c>
      <c r="C873" s="146">
        <v>2500.023681640625</v>
      </c>
      <c r="D873" s="112">
        <f t="shared" si="29"/>
        <v>27.090799081708408</v>
      </c>
      <c r="E873" s="112">
        <v>1.8888055411861199E-2</v>
      </c>
      <c r="G873">
        <v>865</v>
      </c>
      <c r="H873">
        <f t="shared" ca="1" si="30"/>
        <v>-2.0295341907620487E-2</v>
      </c>
    </row>
    <row r="874" spans="2:8" x14ac:dyDescent="0.35">
      <c r="B874" s="45" t="s">
        <v>2611</v>
      </c>
      <c r="C874" s="146">
        <v>88.997955322265625</v>
      </c>
      <c r="D874" s="112">
        <f t="shared" si="29"/>
        <v>3.369549902568833E-2</v>
      </c>
      <c r="E874" s="112">
        <v>1.8881085470475907E-2</v>
      </c>
      <c r="G874">
        <v>866</v>
      </c>
      <c r="H874">
        <f t="shared" ca="1" si="30"/>
        <v>-4.7040237278605235E-3</v>
      </c>
    </row>
    <row r="875" spans="2:8" x14ac:dyDescent="0.35">
      <c r="B875" s="45" t="s">
        <v>2852</v>
      </c>
      <c r="C875" s="146">
        <v>86.096878051757813</v>
      </c>
      <c r="D875" s="112">
        <f t="shared" si="29"/>
        <v>-0.37825818475845563</v>
      </c>
      <c r="E875" s="112">
        <v>1.8874782905777949E-2</v>
      </c>
      <c r="G875">
        <v>867</v>
      </c>
      <c r="H875">
        <f t="shared" ca="1" si="30"/>
        <v>-1.8524114011362457E-2</v>
      </c>
    </row>
    <row r="876" spans="2:8" x14ac:dyDescent="0.35">
      <c r="B876" s="45" t="s">
        <v>3409</v>
      </c>
      <c r="C876" s="146">
        <v>138.4768981933594</v>
      </c>
      <c r="D876" s="112">
        <f t="shared" si="29"/>
        <v>-1.4119205769960924E-2</v>
      </c>
      <c r="E876" s="112">
        <v>1.8867962657466403E-2</v>
      </c>
      <c r="G876">
        <v>868</v>
      </c>
      <c r="H876">
        <f t="shared" ca="1" si="30"/>
        <v>-9.6546889007613351E-3</v>
      </c>
    </row>
    <row r="877" spans="2:8" x14ac:dyDescent="0.35">
      <c r="B877" s="45" t="s">
        <v>3426</v>
      </c>
      <c r="C877" s="146">
        <v>140.4600830078125</v>
      </c>
      <c r="D877" s="112">
        <f t="shared" si="29"/>
        <v>0.66221168316323931</v>
      </c>
      <c r="E877" s="112">
        <v>1.8849146176843752E-2</v>
      </c>
      <c r="G877">
        <v>869</v>
      </c>
      <c r="H877">
        <f t="shared" ca="1" si="30"/>
        <v>-1.7596183507724742E-2</v>
      </c>
    </row>
    <row r="878" spans="2:8" x14ac:dyDescent="0.35">
      <c r="B878" s="45" t="s">
        <v>2851</v>
      </c>
      <c r="C878" s="146">
        <v>84.501922607421875</v>
      </c>
      <c r="D878" s="112">
        <f t="shared" si="29"/>
        <v>-0.92219016925532671</v>
      </c>
      <c r="E878" s="112">
        <v>1.8846173658996077E-2</v>
      </c>
      <c r="G878">
        <v>870</v>
      </c>
      <c r="H878">
        <f t="shared" ca="1" si="30"/>
        <v>3.4150180602819553E-3</v>
      </c>
    </row>
    <row r="879" spans="2:8" x14ac:dyDescent="0.35">
      <c r="B879" s="45" t="s">
        <v>5935</v>
      </c>
      <c r="C879" s="146">
        <v>1086.005737304688</v>
      </c>
      <c r="D879" s="112">
        <f t="shared" si="29"/>
        <v>6.2304030070604979</v>
      </c>
      <c r="E879" s="112">
        <v>1.8841543676994813E-2</v>
      </c>
      <c r="G879">
        <v>871</v>
      </c>
      <c r="H879">
        <f t="shared" ca="1" si="30"/>
        <v>-2.1603418197930998E-3</v>
      </c>
    </row>
    <row r="880" spans="2:8" x14ac:dyDescent="0.35">
      <c r="B880" s="45" t="s">
        <v>3449</v>
      </c>
      <c r="C880" s="146">
        <v>150.19989013671881</v>
      </c>
      <c r="D880" s="112">
        <f t="shared" si="29"/>
        <v>1.0983675751208033</v>
      </c>
      <c r="E880" s="112">
        <v>1.8836494622839598E-2</v>
      </c>
      <c r="G880">
        <v>872</v>
      </c>
      <c r="H880">
        <f t="shared" ca="1" si="30"/>
        <v>-3.3096378838789769E-2</v>
      </c>
    </row>
    <row r="881" spans="2:8" x14ac:dyDescent="0.35">
      <c r="B881" s="45" t="s">
        <v>914</v>
      </c>
      <c r="C881" s="146">
        <v>71.579399108886719</v>
      </c>
      <c r="D881" s="112">
        <f t="shared" si="29"/>
        <v>-0.61809856206932534</v>
      </c>
      <c r="E881" s="112">
        <v>1.882292001494236E-2</v>
      </c>
      <c r="G881">
        <v>873</v>
      </c>
      <c r="H881">
        <f t="shared" ca="1" si="30"/>
        <v>4.1093321068343758E-3</v>
      </c>
    </row>
    <row r="882" spans="2:8" x14ac:dyDescent="0.35">
      <c r="B882" s="45" t="s">
        <v>4120</v>
      </c>
      <c r="C882" s="146">
        <v>187.4289855957031</v>
      </c>
      <c r="D882" s="112">
        <f t="shared" si="29"/>
        <v>3.3589771933757686</v>
      </c>
      <c r="E882" s="112">
        <v>1.8822005205525516E-2</v>
      </c>
      <c r="G882">
        <v>874</v>
      </c>
      <c r="H882">
        <f t="shared" ca="1" si="30"/>
        <v>7.8189877216967747E-3</v>
      </c>
    </row>
    <row r="883" spans="2:8" x14ac:dyDescent="0.35">
      <c r="B883" s="45" t="s">
        <v>672</v>
      </c>
      <c r="C883" s="146">
        <v>42.998386383056641</v>
      </c>
      <c r="D883" s="112">
        <f t="shared" si="29"/>
        <v>-0.90171813166036352</v>
      </c>
      <c r="E883" s="112">
        <v>1.8800379545265318E-2</v>
      </c>
      <c r="G883">
        <v>875</v>
      </c>
      <c r="H883">
        <f t="shared" ca="1" si="30"/>
        <v>-2.7641402917869336E-3</v>
      </c>
    </row>
    <row r="884" spans="2:8" x14ac:dyDescent="0.35">
      <c r="B884" s="45" t="s">
        <v>4744</v>
      </c>
      <c r="C884" s="146">
        <v>437.50070190429688</v>
      </c>
      <c r="D884" s="112">
        <f t="shared" si="29"/>
        <v>-0.46414129453028785</v>
      </c>
      <c r="E884" s="112">
        <v>1.8790384498947241E-2</v>
      </c>
      <c r="G884">
        <v>876</v>
      </c>
      <c r="H884">
        <f t="shared" ca="1" si="30"/>
        <v>2.672442926909609E-2</v>
      </c>
    </row>
    <row r="885" spans="2:8" x14ac:dyDescent="0.35">
      <c r="B885" s="45" t="s">
        <v>5819</v>
      </c>
      <c r="C885" s="146">
        <v>816.4478759765625</v>
      </c>
      <c r="D885" s="112">
        <f t="shared" si="29"/>
        <v>3.2537920968120844</v>
      </c>
      <c r="E885" s="112">
        <v>1.8777109391707746E-2</v>
      </c>
      <c r="G885">
        <v>877</v>
      </c>
      <c r="H885">
        <f t="shared" ca="1" si="30"/>
        <v>-4.2187833061639269E-3</v>
      </c>
    </row>
    <row r="886" spans="2:8" x14ac:dyDescent="0.35">
      <c r="B886" s="45" t="s">
        <v>4130</v>
      </c>
      <c r="C886" s="146">
        <v>191.93412780761719</v>
      </c>
      <c r="D886" s="112">
        <f t="shared" si="29"/>
        <v>-0.92151348805963262</v>
      </c>
      <c r="E886" s="112">
        <v>1.8774432968048288E-2</v>
      </c>
      <c r="G886">
        <v>878</v>
      </c>
      <c r="H886">
        <f t="shared" ca="1" si="30"/>
        <v>3.1409926089605044E-3</v>
      </c>
    </row>
    <row r="887" spans="2:8" x14ac:dyDescent="0.35">
      <c r="B887" s="45" t="s">
        <v>7229</v>
      </c>
      <c r="C887" s="146">
        <v>2445.44091796875</v>
      </c>
      <c r="D887" s="112">
        <f t="shared" si="29"/>
        <v>14.192114954104508</v>
      </c>
      <c r="E887" s="112">
        <v>1.8768833291242841E-2</v>
      </c>
      <c r="G887">
        <v>879</v>
      </c>
      <c r="H887">
        <f t="shared" ca="1" si="30"/>
        <v>-1.3624668006951748E-2</v>
      </c>
    </row>
    <row r="888" spans="2:8" x14ac:dyDescent="0.35">
      <c r="B888" s="45" t="s">
        <v>3198</v>
      </c>
      <c r="C888" s="146">
        <v>160.9677734375</v>
      </c>
      <c r="D888" s="112">
        <f t="shared" si="29"/>
        <v>0.26110850568122479</v>
      </c>
      <c r="E888" s="112">
        <v>1.8767339095463565E-2</v>
      </c>
      <c r="G888">
        <v>880</v>
      </c>
      <c r="H888">
        <f t="shared" ca="1" si="30"/>
        <v>1.9756615789640761E-2</v>
      </c>
    </row>
    <row r="889" spans="2:8" x14ac:dyDescent="0.35">
      <c r="B889" s="45" t="s">
        <v>1470</v>
      </c>
      <c r="C889" s="146">
        <v>127.63990783691411</v>
      </c>
      <c r="D889" s="112">
        <f t="shared" si="29"/>
        <v>-0.91223284398938431</v>
      </c>
      <c r="E889" s="112">
        <v>1.8764799247832305E-2</v>
      </c>
      <c r="G889">
        <v>881</v>
      </c>
      <c r="H889">
        <f t="shared" ca="1" si="30"/>
        <v>1.1705134533313448E-2</v>
      </c>
    </row>
    <row r="890" spans="2:8" x14ac:dyDescent="0.35">
      <c r="B890" s="45" t="s">
        <v>6161</v>
      </c>
      <c r="C890" s="146">
        <v>1454.301513671875</v>
      </c>
      <c r="D890" s="112">
        <f t="shared" si="29"/>
        <v>7.4778918057483308</v>
      </c>
      <c r="E890" s="112">
        <v>1.8742907960613796E-2</v>
      </c>
      <c r="G890">
        <v>882</v>
      </c>
      <c r="H890">
        <f t="shared" ca="1" si="30"/>
        <v>2.8951943168656576E-2</v>
      </c>
    </row>
    <row r="891" spans="2:8" x14ac:dyDescent="0.35">
      <c r="B891" s="45" t="s">
        <v>3756</v>
      </c>
      <c r="C891" s="146">
        <v>171.54046630859381</v>
      </c>
      <c r="D891" s="112">
        <f t="shared" si="29"/>
        <v>0.94204447773487554</v>
      </c>
      <c r="E891" s="112">
        <v>1.8737687240039467E-2</v>
      </c>
      <c r="G891">
        <v>883</v>
      </c>
      <c r="H891">
        <f t="shared" ca="1" si="30"/>
        <v>-6.4609841849886914E-3</v>
      </c>
    </row>
    <row r="892" spans="2:8" x14ac:dyDescent="0.35">
      <c r="B892" s="45" t="s">
        <v>2617</v>
      </c>
      <c r="C892" s="146">
        <v>88.329833984375</v>
      </c>
      <c r="D892" s="112">
        <f t="shared" si="29"/>
        <v>-0.50334889519103854</v>
      </c>
      <c r="E892" s="112">
        <v>1.8712254963855837E-2</v>
      </c>
      <c r="G892">
        <v>884</v>
      </c>
      <c r="H892">
        <f t="shared" ca="1" si="30"/>
        <v>6.708857718671502E-3</v>
      </c>
    </row>
    <row r="893" spans="2:8" x14ac:dyDescent="0.35">
      <c r="B893" s="45" t="s">
        <v>3707</v>
      </c>
      <c r="C893" s="146">
        <v>177.85087585449219</v>
      </c>
      <c r="D893" s="112">
        <f t="shared" si="29"/>
        <v>-0.92762821259831096</v>
      </c>
      <c r="E893" s="112">
        <v>1.8695429457458817E-2</v>
      </c>
      <c r="G893">
        <v>885</v>
      </c>
      <c r="H893">
        <f t="shared" ca="1" si="30"/>
        <v>-6.7818669227319092E-3</v>
      </c>
    </row>
    <row r="894" spans="2:8" x14ac:dyDescent="0.35">
      <c r="B894" s="45" t="s">
        <v>7241</v>
      </c>
      <c r="C894" s="146">
        <v>2457.46142578125</v>
      </c>
      <c r="D894" s="112">
        <f t="shared" si="29"/>
        <v>14.837855608122601</v>
      </c>
      <c r="E894" s="112">
        <v>1.8695415620554615E-2</v>
      </c>
      <c r="G894">
        <v>886</v>
      </c>
      <c r="H894">
        <f t="shared" ca="1" si="30"/>
        <v>-1.3651402964101153E-2</v>
      </c>
    </row>
    <row r="895" spans="2:8" x14ac:dyDescent="0.35">
      <c r="B895" s="45" t="s">
        <v>3461</v>
      </c>
      <c r="C895" s="146">
        <v>155.16377258300781</v>
      </c>
      <c r="D895" s="112">
        <f t="shared" si="29"/>
        <v>-0.92845918210674749</v>
      </c>
      <c r="E895" s="112">
        <v>1.8687228719073173E-2</v>
      </c>
      <c r="G895">
        <v>887</v>
      </c>
      <c r="H895">
        <f t="shared" ca="1" si="30"/>
        <v>2.2118883696146348E-2</v>
      </c>
    </row>
    <row r="896" spans="2:8" x14ac:dyDescent="0.35">
      <c r="B896" s="45" t="s">
        <v>6994</v>
      </c>
      <c r="C896" s="146">
        <v>2168.884521484375</v>
      </c>
      <c r="D896" s="112">
        <f t="shared" si="29"/>
        <v>9.8862393477386465</v>
      </c>
      <c r="E896" s="112">
        <v>1.8668623335802104E-2</v>
      </c>
      <c r="G896">
        <v>888</v>
      </c>
      <c r="H896">
        <f t="shared" ca="1" si="30"/>
        <v>-1.658438863077558E-2</v>
      </c>
    </row>
    <row r="897" spans="2:8" x14ac:dyDescent="0.35">
      <c r="B897" s="45" t="s">
        <v>4138</v>
      </c>
      <c r="C897" s="146">
        <v>199.23175048828119</v>
      </c>
      <c r="D897" s="112">
        <f t="shared" si="29"/>
        <v>-0.60879164235007166</v>
      </c>
      <c r="E897" s="112">
        <v>1.8656042211549609E-2</v>
      </c>
      <c r="G897">
        <v>889</v>
      </c>
      <c r="H897">
        <f t="shared" ca="1" si="30"/>
        <v>3.5879446584202654E-2</v>
      </c>
    </row>
    <row r="898" spans="2:8" x14ac:dyDescent="0.35">
      <c r="B898" s="45" t="s">
        <v>4928</v>
      </c>
      <c r="C898" s="146">
        <v>509.27273559570313</v>
      </c>
      <c r="D898" s="112">
        <f t="shared" si="29"/>
        <v>0.19070962669046015</v>
      </c>
      <c r="E898" s="112">
        <v>1.8653715583424726E-2</v>
      </c>
      <c r="G898">
        <v>890</v>
      </c>
      <c r="H898">
        <f t="shared" ca="1" si="30"/>
        <v>1.179828948300404E-2</v>
      </c>
    </row>
    <row r="899" spans="2:8" x14ac:dyDescent="0.35">
      <c r="B899" s="45" t="s">
        <v>4751</v>
      </c>
      <c r="C899" s="146">
        <v>427.70523071289063</v>
      </c>
      <c r="D899" s="112">
        <f t="shared" si="29"/>
        <v>-0.79246934301528238</v>
      </c>
      <c r="E899" s="112">
        <v>1.8644144297693451E-2</v>
      </c>
      <c r="G899">
        <v>891</v>
      </c>
      <c r="H899">
        <f t="shared" ca="1" si="30"/>
        <v>3.8745750248772521E-3</v>
      </c>
    </row>
    <row r="900" spans="2:8" x14ac:dyDescent="0.35">
      <c r="B900" s="45" t="s">
        <v>6609</v>
      </c>
      <c r="C900" s="146">
        <v>2060.925537109375</v>
      </c>
      <c r="D900" s="112">
        <f t="shared" si="29"/>
        <v>3.3249131926154663</v>
      </c>
      <c r="E900" s="112">
        <v>1.8638995989906225E-2</v>
      </c>
      <c r="G900">
        <v>892</v>
      </c>
      <c r="H900">
        <f t="shared" ca="1" si="30"/>
        <v>-1.4846686344333322E-2</v>
      </c>
    </row>
    <row r="901" spans="2:8" x14ac:dyDescent="0.35">
      <c r="B901" s="45" t="s">
        <v>5062</v>
      </c>
      <c r="C901" s="146">
        <v>476.52413940429688</v>
      </c>
      <c r="D901" s="112">
        <f t="shared" si="29"/>
        <v>-0.8207100037450008</v>
      </c>
      <c r="E901" s="112">
        <v>1.8628520515411681E-2</v>
      </c>
      <c r="G901">
        <v>893</v>
      </c>
      <c r="H901">
        <f t="shared" ca="1" si="30"/>
        <v>-7.454444353826588E-3</v>
      </c>
    </row>
    <row r="902" spans="2:8" x14ac:dyDescent="0.35">
      <c r="B902" s="45" t="s">
        <v>7603</v>
      </c>
      <c r="C902" s="146">
        <v>2657.840087890625</v>
      </c>
      <c r="D902" s="112">
        <f t="shared" si="29"/>
        <v>2.2950930670101846</v>
      </c>
      <c r="E902" s="112">
        <v>1.8579450833215053E-2</v>
      </c>
      <c r="G902">
        <v>894</v>
      </c>
      <c r="H902">
        <f t="shared" ca="1" si="30"/>
        <v>-1.5763252534428313E-2</v>
      </c>
    </row>
    <row r="903" spans="2:8" x14ac:dyDescent="0.35">
      <c r="B903" s="45" t="s">
        <v>5663</v>
      </c>
      <c r="C903" s="146">
        <v>806.60546875</v>
      </c>
      <c r="D903" s="112">
        <f t="shared" si="29"/>
        <v>4.7342234726367209</v>
      </c>
      <c r="E903" s="112">
        <v>1.8571786967709267E-2</v>
      </c>
      <c r="G903">
        <v>895</v>
      </c>
      <c r="H903">
        <f t="shared" ca="1" si="30"/>
        <v>-5.2328597074907945E-3</v>
      </c>
    </row>
    <row r="904" spans="2:8" x14ac:dyDescent="0.35">
      <c r="B904" s="45" t="s">
        <v>3420</v>
      </c>
      <c r="C904" s="146">
        <v>140.6651611328125</v>
      </c>
      <c r="D904" s="112">
        <f t="shared" si="29"/>
        <v>0.87038120251707074</v>
      </c>
      <c r="E904" s="112">
        <v>1.8568767019638544E-2</v>
      </c>
      <c r="G904">
        <v>896</v>
      </c>
      <c r="H904">
        <f t="shared" ca="1" si="30"/>
        <v>1.0746473840400403E-2</v>
      </c>
    </row>
    <row r="905" spans="2:8" x14ac:dyDescent="0.35">
      <c r="B905" s="45" t="s">
        <v>931</v>
      </c>
      <c r="C905" s="146">
        <v>75.206680297851563</v>
      </c>
      <c r="D905" s="112">
        <f t="shared" ref="D905:D968" si="31">(C905-C906)/C906</f>
        <v>-0.6293736677459677</v>
      </c>
      <c r="E905" s="112">
        <v>1.8568499330632166E-2</v>
      </c>
      <c r="G905">
        <v>897</v>
      </c>
      <c r="H905">
        <f t="shared" ca="1" si="30"/>
        <v>-1.4429189640898475E-3</v>
      </c>
    </row>
    <row r="906" spans="2:8" x14ac:dyDescent="0.35">
      <c r="B906" s="45" t="s">
        <v>4139</v>
      </c>
      <c r="C906" s="146">
        <v>202.91780090332031</v>
      </c>
      <c r="D906" s="112">
        <f t="shared" si="31"/>
        <v>0.14140885287406971</v>
      </c>
      <c r="E906" s="112">
        <v>1.8501320226345815E-2</v>
      </c>
      <c r="G906">
        <v>898</v>
      </c>
      <c r="H906">
        <f t="shared" ref="H906:H969" ca="1" si="32">_xlfn.NORM.INV(RAND(),$N$11,$N$12)</f>
        <v>-1.3716919442967377E-2</v>
      </c>
    </row>
    <row r="907" spans="2:8" x14ac:dyDescent="0.35">
      <c r="B907" s="45" t="s">
        <v>3697</v>
      </c>
      <c r="C907" s="146">
        <v>177.77836608886719</v>
      </c>
      <c r="D907" s="112">
        <f t="shared" si="31"/>
        <v>0.55347695794929896</v>
      </c>
      <c r="E907" s="112">
        <v>1.8491608483733202E-2</v>
      </c>
      <c r="G907">
        <v>899</v>
      </c>
      <c r="H907">
        <f t="shared" ca="1" si="32"/>
        <v>-6.9045041554398584E-4</v>
      </c>
    </row>
    <row r="908" spans="2:8" x14ac:dyDescent="0.35">
      <c r="B908" s="45" t="s">
        <v>2444</v>
      </c>
      <c r="C908" s="146">
        <v>114.4390106201172</v>
      </c>
      <c r="D908" s="112">
        <f t="shared" si="31"/>
        <v>-9.0733902721212262E-2</v>
      </c>
      <c r="E908" s="112">
        <v>1.8482437233785599E-2</v>
      </c>
      <c r="G908">
        <v>900</v>
      </c>
      <c r="H908">
        <f t="shared" ca="1" si="32"/>
        <v>7.9693789104935784E-4</v>
      </c>
    </row>
    <row r="909" spans="2:8" x14ac:dyDescent="0.35">
      <c r="B909" s="45" t="s">
        <v>1968</v>
      </c>
      <c r="C909" s="146">
        <v>125.85865783691411</v>
      </c>
      <c r="D909" s="112">
        <f t="shared" si="31"/>
        <v>-0.94932475255962967</v>
      </c>
      <c r="E909" s="112">
        <v>1.8480399253822451E-2</v>
      </c>
      <c r="G909">
        <v>901</v>
      </c>
      <c r="H909">
        <f t="shared" ca="1" si="32"/>
        <v>-1.0811212064823369E-2</v>
      </c>
    </row>
    <row r="910" spans="2:8" x14ac:dyDescent="0.35">
      <c r="B910" s="45" t="s">
        <v>7231</v>
      </c>
      <c r="C910" s="146">
        <v>2483.6318359375</v>
      </c>
      <c r="D910" s="112">
        <f t="shared" si="31"/>
        <v>20.067327064199084</v>
      </c>
      <c r="E910" s="112">
        <v>1.8475096008687662E-2</v>
      </c>
      <c r="G910">
        <v>902</v>
      </c>
      <c r="H910">
        <f t="shared" ca="1" si="32"/>
        <v>6.3964742667816134E-3</v>
      </c>
    </row>
    <row r="911" spans="2:8" x14ac:dyDescent="0.35">
      <c r="B911" s="45" t="s">
        <v>2548</v>
      </c>
      <c r="C911" s="146">
        <v>117.8902206420898</v>
      </c>
      <c r="D911" s="112">
        <f t="shared" si="31"/>
        <v>-0.9226830050375987</v>
      </c>
      <c r="E911" s="112">
        <v>1.8468948314838151E-2</v>
      </c>
      <c r="G911">
        <v>903</v>
      </c>
      <c r="H911">
        <f t="shared" ca="1" si="32"/>
        <v>4.3989397442532711E-3</v>
      </c>
    </row>
    <row r="912" spans="2:8" x14ac:dyDescent="0.35">
      <c r="B912" s="45" t="s">
        <v>6121</v>
      </c>
      <c r="C912" s="146">
        <v>1524.7646484375</v>
      </c>
      <c r="D912" s="112">
        <f t="shared" si="31"/>
        <v>12.691999207476035</v>
      </c>
      <c r="E912" s="112">
        <v>1.8464557828481522E-2</v>
      </c>
      <c r="G912">
        <v>904</v>
      </c>
      <c r="H912">
        <f t="shared" ca="1" si="32"/>
        <v>5.5142059327006974E-3</v>
      </c>
    </row>
    <row r="913" spans="2:8" x14ac:dyDescent="0.35">
      <c r="B913" s="45" t="s">
        <v>1731</v>
      </c>
      <c r="C913" s="146">
        <v>111.3617248535156</v>
      </c>
      <c r="D913" s="112">
        <f t="shared" si="31"/>
        <v>-0.38103946870943456</v>
      </c>
      <c r="E913" s="112">
        <v>1.8409211534050798E-2</v>
      </c>
      <c r="G913">
        <v>905</v>
      </c>
      <c r="H913">
        <f t="shared" ca="1" si="32"/>
        <v>4.6791263152403334E-3</v>
      </c>
    </row>
    <row r="914" spans="2:8" x14ac:dyDescent="0.35">
      <c r="B914" s="45" t="s">
        <v>3608</v>
      </c>
      <c r="C914" s="146">
        <v>179.9173278808594</v>
      </c>
      <c r="D914" s="112">
        <f t="shared" si="31"/>
        <v>0.34488660627274376</v>
      </c>
      <c r="E914" s="112">
        <v>1.8402226774725618E-2</v>
      </c>
      <c r="G914">
        <v>906</v>
      </c>
      <c r="H914">
        <f t="shared" ca="1" si="32"/>
        <v>2.9558655132386088E-2</v>
      </c>
    </row>
    <row r="915" spans="2:8" x14ac:dyDescent="0.35">
      <c r="B915" s="45" t="s">
        <v>1628</v>
      </c>
      <c r="C915" s="146">
        <v>133.77880859375</v>
      </c>
      <c r="D915" s="112">
        <f t="shared" si="31"/>
        <v>-0.30942659267428813</v>
      </c>
      <c r="E915" s="112">
        <v>1.8401751023271358E-2</v>
      </c>
      <c r="G915">
        <v>907</v>
      </c>
      <c r="H915">
        <f t="shared" ca="1" si="32"/>
        <v>2.0167777893153216E-2</v>
      </c>
    </row>
    <row r="916" spans="2:8" x14ac:dyDescent="0.35">
      <c r="B916" s="45" t="s">
        <v>4127</v>
      </c>
      <c r="C916" s="146">
        <v>193.7213439941406</v>
      </c>
      <c r="D916" s="112">
        <f t="shared" si="31"/>
        <v>-0.9207535137622751</v>
      </c>
      <c r="E916" s="112">
        <v>1.8399045815564202E-2</v>
      </c>
      <c r="G916">
        <v>908</v>
      </c>
      <c r="H916">
        <f t="shared" ca="1" si="32"/>
        <v>-2.5040283381762906E-2</v>
      </c>
    </row>
    <row r="917" spans="2:8" x14ac:dyDescent="0.35">
      <c r="B917" s="45" t="s">
        <v>7289</v>
      </c>
      <c r="C917" s="146">
        <v>2444.541748046875</v>
      </c>
      <c r="D917" s="112">
        <f t="shared" si="31"/>
        <v>2.8453228890068529</v>
      </c>
      <c r="E917" s="112">
        <v>1.8394239783173113E-2</v>
      </c>
      <c r="G917">
        <v>909</v>
      </c>
      <c r="H917">
        <f t="shared" ca="1" si="32"/>
        <v>-2.3389366217693528E-2</v>
      </c>
    </row>
    <row r="918" spans="2:8" x14ac:dyDescent="0.35">
      <c r="B918" s="45" t="s">
        <v>5212</v>
      </c>
      <c r="C918" s="146">
        <v>635.71820068359375</v>
      </c>
      <c r="D918" s="112">
        <f t="shared" si="31"/>
        <v>3.3972858738405032</v>
      </c>
      <c r="E918" s="112">
        <v>1.8388591505462164E-2</v>
      </c>
      <c r="G918">
        <v>910</v>
      </c>
      <c r="H918">
        <f t="shared" ca="1" si="32"/>
        <v>-9.153767810559774E-3</v>
      </c>
    </row>
    <row r="919" spans="2:8" x14ac:dyDescent="0.35">
      <c r="B919" s="45" t="s">
        <v>3499</v>
      </c>
      <c r="C919" s="146">
        <v>144.5705871582031</v>
      </c>
      <c r="D919" s="112">
        <f t="shared" si="31"/>
        <v>0.19045069015290694</v>
      </c>
      <c r="E919" s="112">
        <v>1.8375975360115399E-2</v>
      </c>
      <c r="G919">
        <v>911</v>
      </c>
      <c r="H919">
        <f t="shared" ca="1" si="32"/>
        <v>-3.6867408382245041E-3</v>
      </c>
    </row>
    <row r="920" spans="2:8" x14ac:dyDescent="0.35">
      <c r="B920" s="45" t="s">
        <v>3331</v>
      </c>
      <c r="C920" s="146">
        <v>121.44189453125</v>
      </c>
      <c r="D920" s="112">
        <f t="shared" si="31"/>
        <v>-0.83519105068579425</v>
      </c>
      <c r="E920" s="112">
        <v>1.836704990133126E-2</v>
      </c>
      <c r="G920">
        <v>912</v>
      </c>
      <c r="H920">
        <f t="shared" ca="1" si="32"/>
        <v>-9.8376236728703933E-3</v>
      </c>
    </row>
    <row r="921" spans="2:8" x14ac:dyDescent="0.35">
      <c r="B921" s="45" t="s">
        <v>5365</v>
      </c>
      <c r="C921" s="146">
        <v>736.86468505859375</v>
      </c>
      <c r="D921" s="112">
        <f t="shared" si="31"/>
        <v>2.520239064322745</v>
      </c>
      <c r="E921" s="112">
        <v>1.8362817414077894E-2</v>
      </c>
      <c r="G921">
        <v>913</v>
      </c>
      <c r="H921">
        <f t="shared" ca="1" si="32"/>
        <v>-7.8745034873604434E-3</v>
      </c>
    </row>
    <row r="922" spans="2:8" x14ac:dyDescent="0.35">
      <c r="B922" s="45" t="s">
        <v>4288</v>
      </c>
      <c r="C922" s="146">
        <v>209.32234191894531</v>
      </c>
      <c r="D922" s="112">
        <f t="shared" si="31"/>
        <v>0.67301967380495309</v>
      </c>
      <c r="E922" s="112">
        <v>1.8357479530999577E-2</v>
      </c>
      <c r="G922">
        <v>914</v>
      </c>
      <c r="H922">
        <f t="shared" ca="1" si="32"/>
        <v>3.3597868941351347E-2</v>
      </c>
    </row>
    <row r="923" spans="2:8" x14ac:dyDescent="0.35">
      <c r="B923" s="45" t="s">
        <v>1957</v>
      </c>
      <c r="C923" s="146">
        <v>125.1164855957031</v>
      </c>
      <c r="D923" s="112">
        <f t="shared" si="31"/>
        <v>-0.30918722586356717</v>
      </c>
      <c r="E923" s="112">
        <v>1.8355370844140181E-2</v>
      </c>
      <c r="G923">
        <v>915</v>
      </c>
      <c r="H923">
        <f t="shared" ca="1" si="32"/>
        <v>5.7602976521431478E-3</v>
      </c>
    </row>
    <row r="924" spans="2:8" x14ac:dyDescent="0.35">
      <c r="B924" s="45" t="s">
        <v>3708</v>
      </c>
      <c r="C924" s="146">
        <v>181.1148986816406</v>
      </c>
      <c r="D924" s="112">
        <f t="shared" si="31"/>
        <v>-0.85775275462080347</v>
      </c>
      <c r="E924" s="112">
        <v>1.8352582248843424E-2</v>
      </c>
      <c r="G924">
        <v>916</v>
      </c>
      <c r="H924">
        <f t="shared" ca="1" si="32"/>
        <v>4.1117676856457591E-2</v>
      </c>
    </row>
    <row r="925" spans="2:8" x14ac:dyDescent="0.35">
      <c r="B925" s="45" t="s">
        <v>6061</v>
      </c>
      <c r="C925" s="146">
        <v>1273.240112304688</v>
      </c>
      <c r="D925" s="112">
        <f t="shared" si="31"/>
        <v>20.246028196548593</v>
      </c>
      <c r="E925" s="112">
        <v>1.835142476094553E-2</v>
      </c>
      <c r="G925">
        <v>917</v>
      </c>
      <c r="H925">
        <f t="shared" ca="1" si="32"/>
        <v>3.7143574377752397E-2</v>
      </c>
    </row>
    <row r="926" spans="2:8" x14ac:dyDescent="0.35">
      <c r="B926" s="45" t="s">
        <v>802</v>
      </c>
      <c r="C926" s="146">
        <v>59.928382873535163</v>
      </c>
      <c r="D926" s="112">
        <f t="shared" si="31"/>
        <v>-0.96944152036700548</v>
      </c>
      <c r="E926" s="112">
        <v>1.8344554341461677E-2</v>
      </c>
      <c r="G926">
        <v>918</v>
      </c>
      <c r="H926">
        <f t="shared" ca="1" si="32"/>
        <v>-2.378374006673047E-2</v>
      </c>
    </row>
    <row r="927" spans="2:8" x14ac:dyDescent="0.35">
      <c r="B927" s="45" t="s">
        <v>6693</v>
      </c>
      <c r="C927" s="146">
        <v>1961.104858398438</v>
      </c>
      <c r="D927" s="112">
        <f t="shared" si="31"/>
        <v>5.2578778201430465</v>
      </c>
      <c r="E927" s="112">
        <v>1.833699552202004E-2</v>
      </c>
      <c r="G927">
        <v>919</v>
      </c>
      <c r="H927">
        <f t="shared" ca="1" si="32"/>
        <v>9.9501306710524894E-3</v>
      </c>
    </row>
    <row r="928" spans="2:8" x14ac:dyDescent="0.35">
      <c r="B928" s="45" t="s">
        <v>4569</v>
      </c>
      <c r="C928" s="146">
        <v>313.38177490234381</v>
      </c>
      <c r="D928" s="112">
        <f t="shared" si="31"/>
        <v>-0.55475672920891039</v>
      </c>
      <c r="E928" s="112">
        <v>1.8314984170289702E-2</v>
      </c>
      <c r="G928">
        <v>920</v>
      </c>
      <c r="H928">
        <f t="shared" ca="1" si="32"/>
        <v>-2.1465163220289379E-2</v>
      </c>
    </row>
    <row r="929" spans="2:8" x14ac:dyDescent="0.35">
      <c r="B929" s="45" t="s">
        <v>5529</v>
      </c>
      <c r="C929" s="146">
        <v>703.84393310546875</v>
      </c>
      <c r="D929" s="112">
        <f t="shared" si="31"/>
        <v>-0.60943175363084379</v>
      </c>
      <c r="E929" s="112">
        <v>1.8276074663000848E-2</v>
      </c>
      <c r="G929">
        <v>921</v>
      </c>
      <c r="H929">
        <f t="shared" ca="1" si="32"/>
        <v>-4.8942310294983931E-3</v>
      </c>
    </row>
    <row r="930" spans="2:8" x14ac:dyDescent="0.35">
      <c r="B930" s="45" t="s">
        <v>6424</v>
      </c>
      <c r="C930" s="146">
        <v>1802.102294921875</v>
      </c>
      <c r="D930" s="112">
        <f t="shared" si="31"/>
        <v>9.5702518430635557</v>
      </c>
      <c r="E930" s="112">
        <v>1.8234992543681841E-2</v>
      </c>
      <c r="G930">
        <v>922</v>
      </c>
      <c r="H930">
        <f t="shared" ca="1" si="32"/>
        <v>-3.5346655004709908E-3</v>
      </c>
    </row>
    <row r="931" spans="2:8" x14ac:dyDescent="0.35">
      <c r="B931" s="45" t="s">
        <v>4068</v>
      </c>
      <c r="C931" s="146">
        <v>170.48811340332031</v>
      </c>
      <c r="D931" s="112">
        <f t="shared" si="31"/>
        <v>-0.85996195584602053</v>
      </c>
      <c r="E931" s="112">
        <v>1.8234076908229497E-2</v>
      </c>
      <c r="G931">
        <v>923</v>
      </c>
      <c r="H931">
        <f t="shared" ca="1" si="32"/>
        <v>2.0298194536202865E-2</v>
      </c>
    </row>
    <row r="932" spans="2:8" x14ac:dyDescent="0.35">
      <c r="B932" s="45" t="s">
        <v>6053</v>
      </c>
      <c r="C932" s="146">
        <v>1217.44140625</v>
      </c>
      <c r="D932" s="112">
        <f t="shared" si="31"/>
        <v>0.55624534557530736</v>
      </c>
      <c r="E932" s="112">
        <v>1.8232829097791836E-2</v>
      </c>
      <c r="G932">
        <v>924</v>
      </c>
      <c r="H932">
        <f t="shared" ca="1" si="32"/>
        <v>2.5565882526122127E-2</v>
      </c>
    </row>
    <row r="933" spans="2:8" x14ac:dyDescent="0.35">
      <c r="B933" s="45" t="s">
        <v>5381</v>
      </c>
      <c r="C933" s="146">
        <v>782.29400634765625</v>
      </c>
      <c r="D933" s="112">
        <f t="shared" si="31"/>
        <v>1.4004229219501867</v>
      </c>
      <c r="E933" s="112">
        <v>1.8227691387621578E-2</v>
      </c>
      <c r="G933">
        <v>925</v>
      </c>
      <c r="H933">
        <f t="shared" ca="1" si="32"/>
        <v>-1.8403611959344101E-2</v>
      </c>
    </row>
    <row r="934" spans="2:8" x14ac:dyDescent="0.35">
      <c r="B934" s="45" t="s">
        <v>4508</v>
      </c>
      <c r="C934" s="146">
        <v>325.89840698242188</v>
      </c>
      <c r="D934" s="112">
        <f t="shared" si="31"/>
        <v>0.27336025953608195</v>
      </c>
      <c r="E934" s="112">
        <v>1.8217337644556013E-2</v>
      </c>
      <c r="G934">
        <v>926</v>
      </c>
      <c r="H934">
        <f t="shared" ca="1" si="32"/>
        <v>-1.3150426722577938E-2</v>
      </c>
    </row>
    <row r="935" spans="2:8" x14ac:dyDescent="0.35">
      <c r="B935" s="45" t="s">
        <v>4395</v>
      </c>
      <c r="C935" s="146">
        <v>255.93574523925781</v>
      </c>
      <c r="D935" s="112">
        <f t="shared" si="31"/>
        <v>0.41178188148981343</v>
      </c>
      <c r="E935" s="112">
        <v>1.819548109039227E-2</v>
      </c>
      <c r="G935">
        <v>927</v>
      </c>
      <c r="H935">
        <f t="shared" ca="1" si="32"/>
        <v>7.5907412458735782E-3</v>
      </c>
    </row>
    <row r="936" spans="2:8" x14ac:dyDescent="0.35">
      <c r="B936" s="45" t="s">
        <v>4057</v>
      </c>
      <c r="C936" s="146">
        <v>181.2856140136719</v>
      </c>
      <c r="D936" s="112">
        <f t="shared" si="31"/>
        <v>-9.6744886413183281E-2</v>
      </c>
      <c r="E936" s="112">
        <v>1.8193165020746707E-2</v>
      </c>
      <c r="G936">
        <v>928</v>
      </c>
      <c r="H936">
        <f t="shared" ca="1" si="32"/>
        <v>-1.9414793897278012E-2</v>
      </c>
    </row>
    <row r="937" spans="2:8" x14ac:dyDescent="0.35">
      <c r="B937" s="45" t="s">
        <v>4169</v>
      </c>
      <c r="C937" s="146">
        <v>200.70256042480469</v>
      </c>
      <c r="D937" s="112">
        <f t="shared" si="31"/>
        <v>0.33902136276322969</v>
      </c>
      <c r="E937" s="112">
        <v>1.8181870257090622E-2</v>
      </c>
      <c r="G937">
        <v>929</v>
      </c>
      <c r="H937">
        <f t="shared" ca="1" si="32"/>
        <v>-3.6991763627182259E-3</v>
      </c>
    </row>
    <row r="938" spans="2:8" x14ac:dyDescent="0.35">
      <c r="B938" s="45" t="s">
        <v>3456</v>
      </c>
      <c r="C938" s="146">
        <v>149.88749694824219</v>
      </c>
      <c r="D938" s="112">
        <f t="shared" si="31"/>
        <v>0.68151078441500734</v>
      </c>
      <c r="E938" s="112">
        <v>1.8155941508692965E-2</v>
      </c>
      <c r="G938">
        <v>930</v>
      </c>
      <c r="H938">
        <f t="shared" ca="1" si="32"/>
        <v>-2.1460797008371821E-2</v>
      </c>
    </row>
    <row r="939" spans="2:8" x14ac:dyDescent="0.35">
      <c r="B939" s="45" t="s">
        <v>1024</v>
      </c>
      <c r="C939" s="146">
        <v>89.138587951660156</v>
      </c>
      <c r="D939" s="112">
        <f t="shared" si="31"/>
        <v>1.0649031400611859</v>
      </c>
      <c r="E939" s="112">
        <v>1.8142402579713685E-2</v>
      </c>
      <c r="G939">
        <v>931</v>
      </c>
      <c r="H939">
        <f t="shared" ca="1" si="32"/>
        <v>3.9505179779235108E-2</v>
      </c>
    </row>
    <row r="940" spans="2:8" x14ac:dyDescent="0.35">
      <c r="B940" s="45" t="s">
        <v>684</v>
      </c>
      <c r="C940" s="146">
        <v>43.168411254882813</v>
      </c>
      <c r="D940" s="112">
        <f t="shared" si="31"/>
        <v>-0.68931972838421018</v>
      </c>
      <c r="E940" s="112">
        <v>1.8141282202271503E-2</v>
      </c>
      <c r="G940">
        <v>932</v>
      </c>
      <c r="H940">
        <f t="shared" ca="1" si="32"/>
        <v>-3.9188615842302967E-2</v>
      </c>
    </row>
    <row r="941" spans="2:8" x14ac:dyDescent="0.35">
      <c r="B941" s="45" t="s">
        <v>1461</v>
      </c>
      <c r="C941" s="146">
        <v>138.9480285644531</v>
      </c>
      <c r="D941" s="112">
        <f t="shared" si="31"/>
        <v>-0.79539063610133165</v>
      </c>
      <c r="E941" s="112">
        <v>1.8116486880738657E-2</v>
      </c>
      <c r="G941">
        <v>933</v>
      </c>
      <c r="H941">
        <f t="shared" ca="1" si="32"/>
        <v>2.0908493674685107E-2</v>
      </c>
    </row>
    <row r="942" spans="2:8" x14ac:dyDescent="0.35">
      <c r="B942" s="45" t="s">
        <v>5465</v>
      </c>
      <c r="C942" s="146">
        <v>679.08929443359375</v>
      </c>
      <c r="D942" s="112">
        <f t="shared" si="31"/>
        <v>-0.12188799071108911</v>
      </c>
      <c r="E942" s="112">
        <v>1.8109786618034477E-2</v>
      </c>
      <c r="G942">
        <v>934</v>
      </c>
      <c r="H942">
        <f t="shared" ca="1" si="32"/>
        <v>-7.2128336585675782E-3</v>
      </c>
    </row>
    <row r="943" spans="2:8" x14ac:dyDescent="0.35">
      <c r="B943" s="45" t="s">
        <v>5371</v>
      </c>
      <c r="C943" s="146">
        <v>773.3515625</v>
      </c>
      <c r="D943" s="112">
        <f t="shared" si="31"/>
        <v>9.0179056755860341</v>
      </c>
      <c r="E943" s="112">
        <v>1.8102985907525695E-2</v>
      </c>
      <c r="G943">
        <v>935</v>
      </c>
      <c r="H943">
        <f t="shared" ca="1" si="32"/>
        <v>2.7233623996187743E-3</v>
      </c>
    </row>
    <row r="944" spans="2:8" x14ac:dyDescent="0.35">
      <c r="B944" s="45" t="s">
        <v>2702</v>
      </c>
      <c r="C944" s="146">
        <v>77.196929931640625</v>
      </c>
      <c r="D944" s="112">
        <f t="shared" si="31"/>
        <v>-0.96270557872477291</v>
      </c>
      <c r="E944" s="112">
        <v>1.809013493495943E-2</v>
      </c>
      <c r="G944">
        <v>936</v>
      </c>
      <c r="H944">
        <f t="shared" ca="1" si="32"/>
        <v>1.743059731209667E-3</v>
      </c>
    </row>
    <row r="945" spans="2:8" x14ac:dyDescent="0.35">
      <c r="B945" s="45" t="s">
        <v>6611</v>
      </c>
      <c r="C945" s="146">
        <v>2069.932373046875</v>
      </c>
      <c r="D945" s="112">
        <f t="shared" si="31"/>
        <v>57.134091226602592</v>
      </c>
      <c r="E945" s="112">
        <v>1.8077863036776939E-2</v>
      </c>
      <c r="G945">
        <v>937</v>
      </c>
      <c r="H945">
        <f t="shared" ca="1" si="32"/>
        <v>-1.1683080407437894E-2</v>
      </c>
    </row>
    <row r="946" spans="2:8" x14ac:dyDescent="0.35">
      <c r="B946" s="45" t="s">
        <v>457</v>
      </c>
      <c r="C946" s="146">
        <v>35.606170654296882</v>
      </c>
      <c r="D946" s="112">
        <f t="shared" si="31"/>
        <v>-0.7311438351666204</v>
      </c>
      <c r="E946" s="112">
        <v>1.8056819560071578E-2</v>
      </c>
      <c r="G946">
        <v>938</v>
      </c>
      <c r="H946">
        <f t="shared" ca="1" si="32"/>
        <v>2.8190308325609361E-3</v>
      </c>
    </row>
    <row r="947" spans="2:8" x14ac:dyDescent="0.35">
      <c r="B947" s="45" t="s">
        <v>1437</v>
      </c>
      <c r="C947" s="146">
        <v>132.4357604980469</v>
      </c>
      <c r="D947" s="112">
        <f t="shared" si="31"/>
        <v>-0.88645329876773715</v>
      </c>
      <c r="E947" s="112">
        <v>1.8051320668847647E-2</v>
      </c>
      <c r="G947">
        <v>939</v>
      </c>
      <c r="H947">
        <f t="shared" ca="1" si="32"/>
        <v>8.7121752111951056E-3</v>
      </c>
    </row>
    <row r="948" spans="2:8" x14ac:dyDescent="0.35">
      <c r="B948" s="45" t="s">
        <v>6037</v>
      </c>
      <c r="C948" s="146">
        <v>1166.35498046875</v>
      </c>
      <c r="D948" s="112">
        <f t="shared" si="31"/>
        <v>8.2020892257233946</v>
      </c>
      <c r="E948" s="112">
        <v>1.8028305993858233E-2</v>
      </c>
      <c r="G948">
        <v>940</v>
      </c>
      <c r="H948">
        <f t="shared" ca="1" si="32"/>
        <v>-2.7498584208468443E-2</v>
      </c>
    </row>
    <row r="949" spans="2:8" x14ac:dyDescent="0.35">
      <c r="B949" s="45" t="s">
        <v>3029</v>
      </c>
      <c r="C949" s="146">
        <v>126.7489318847656</v>
      </c>
      <c r="D949" s="112">
        <f t="shared" si="31"/>
        <v>-0.95582779007847496</v>
      </c>
      <c r="E949" s="112">
        <v>1.799452718523889E-2</v>
      </c>
      <c r="G949">
        <v>941</v>
      </c>
      <c r="H949">
        <f t="shared" ca="1" si="32"/>
        <v>-4.8836246551730604E-3</v>
      </c>
    </row>
    <row r="950" spans="2:8" x14ac:dyDescent="0.35">
      <c r="B950" s="45" t="s">
        <v>7642</v>
      </c>
      <c r="C950" s="146">
        <v>2869.427001953125</v>
      </c>
      <c r="D950" s="112">
        <f t="shared" si="31"/>
        <v>0.98249181704938104</v>
      </c>
      <c r="E950" s="112">
        <v>1.7991498471302946E-2</v>
      </c>
      <c r="G950">
        <v>942</v>
      </c>
      <c r="H950">
        <f t="shared" ca="1" si="32"/>
        <v>-6.9788169689841738E-3</v>
      </c>
    </row>
    <row r="951" spans="2:8" x14ac:dyDescent="0.35">
      <c r="B951" s="45" t="s">
        <v>6195</v>
      </c>
      <c r="C951" s="146">
        <v>1447.384033203125</v>
      </c>
      <c r="D951" s="112">
        <f t="shared" si="31"/>
        <v>14.574763355143793</v>
      </c>
      <c r="E951" s="112">
        <v>1.7984291562016152E-2</v>
      </c>
      <c r="G951">
        <v>943</v>
      </c>
      <c r="H951">
        <f t="shared" ca="1" si="32"/>
        <v>5.5741447450177676E-3</v>
      </c>
    </row>
    <row r="952" spans="2:8" x14ac:dyDescent="0.35">
      <c r="B952" s="45" t="s">
        <v>2365</v>
      </c>
      <c r="C952" s="146">
        <v>92.931365966796875</v>
      </c>
      <c r="D952" s="112">
        <f t="shared" si="31"/>
        <v>-0.19404596969059146</v>
      </c>
      <c r="E952" s="112">
        <v>1.7950160079759917E-2</v>
      </c>
      <c r="G952">
        <v>944</v>
      </c>
      <c r="H952">
        <f t="shared" ca="1" si="32"/>
        <v>-9.2887470097204466E-3</v>
      </c>
    </row>
    <row r="953" spans="2:8" x14ac:dyDescent="0.35">
      <c r="B953" s="45" t="s">
        <v>1875</v>
      </c>
      <c r="C953" s="146">
        <v>115.306037902832</v>
      </c>
      <c r="D953" s="112">
        <f t="shared" si="31"/>
        <v>0.26221355917680028</v>
      </c>
      <c r="E953" s="112">
        <v>1.7942067380987459E-2</v>
      </c>
      <c r="G953">
        <v>945</v>
      </c>
      <c r="H953">
        <f t="shared" ca="1" si="32"/>
        <v>6.920814044738403E-3</v>
      </c>
    </row>
    <row r="954" spans="2:8" x14ac:dyDescent="0.35">
      <c r="B954" s="45" t="s">
        <v>2363</v>
      </c>
      <c r="C954" s="146">
        <v>91.352241516113281</v>
      </c>
      <c r="D954" s="112">
        <f t="shared" si="31"/>
        <v>-0.89550841341807252</v>
      </c>
      <c r="E954" s="112">
        <v>1.7928420638839353E-2</v>
      </c>
      <c r="G954">
        <v>946</v>
      </c>
      <c r="H954">
        <f t="shared" ca="1" si="32"/>
        <v>-1.8298459440863144E-3</v>
      </c>
    </row>
    <row r="955" spans="2:8" x14ac:dyDescent="0.35">
      <c r="B955" s="45" t="s">
        <v>5835</v>
      </c>
      <c r="C955" s="146">
        <v>874.2545166015625</v>
      </c>
      <c r="D955" s="112">
        <f t="shared" si="31"/>
        <v>0.40832594206801459</v>
      </c>
      <c r="E955" s="112">
        <v>1.7924812295100841E-2</v>
      </c>
      <c r="G955">
        <v>947</v>
      </c>
      <c r="H955">
        <f t="shared" ca="1" si="32"/>
        <v>-1.937169582956632E-2</v>
      </c>
    </row>
    <row r="956" spans="2:8" x14ac:dyDescent="0.35">
      <c r="B956" s="45" t="s">
        <v>5203</v>
      </c>
      <c r="C956" s="146">
        <v>620.77569580078125</v>
      </c>
      <c r="D956" s="112">
        <f t="shared" si="31"/>
        <v>2.1543453085777271</v>
      </c>
      <c r="E956" s="112">
        <v>1.7921127941258597E-2</v>
      </c>
      <c r="G956">
        <v>948</v>
      </c>
      <c r="H956">
        <f t="shared" ca="1" si="32"/>
        <v>-1.8912380949826613E-2</v>
      </c>
    </row>
    <row r="957" spans="2:8" x14ac:dyDescent="0.35">
      <c r="B957" s="45" t="s">
        <v>3937</v>
      </c>
      <c r="C957" s="146">
        <v>196.8001708984375</v>
      </c>
      <c r="D957" s="112">
        <f t="shared" si="31"/>
        <v>1.6126667430361699</v>
      </c>
      <c r="E957" s="112">
        <v>1.7908165121605632E-2</v>
      </c>
      <c r="G957">
        <v>949</v>
      </c>
      <c r="H957">
        <f t="shared" ca="1" si="32"/>
        <v>2.1700324961319208E-2</v>
      </c>
    </row>
    <row r="958" spans="2:8" x14ac:dyDescent="0.35">
      <c r="B958" s="45" t="s">
        <v>980</v>
      </c>
      <c r="C958" s="146">
        <v>75.325401306152344</v>
      </c>
      <c r="D958" s="112">
        <f t="shared" si="31"/>
        <v>-0.94973713466676213</v>
      </c>
      <c r="E958" s="112">
        <v>1.7906735563258922E-2</v>
      </c>
      <c r="G958">
        <v>950</v>
      </c>
      <c r="H958">
        <f t="shared" ca="1" si="32"/>
        <v>1.8069616957090175E-2</v>
      </c>
    </row>
    <row r="959" spans="2:8" x14ac:dyDescent="0.35">
      <c r="B959" s="45" t="s">
        <v>6134</v>
      </c>
      <c r="C959" s="146">
        <v>1498.629272460938</v>
      </c>
      <c r="D959" s="112">
        <f t="shared" si="31"/>
        <v>11.567514960319194</v>
      </c>
      <c r="E959" s="112">
        <v>1.7902213400293753E-2</v>
      </c>
      <c r="G959">
        <v>951</v>
      </c>
      <c r="H959">
        <f t="shared" ca="1" si="32"/>
        <v>-4.5664320335328168E-3</v>
      </c>
    </row>
    <row r="960" spans="2:8" x14ac:dyDescent="0.35">
      <c r="B960" s="45" t="s">
        <v>1767</v>
      </c>
      <c r="C960" s="146">
        <v>119.2462692260742</v>
      </c>
      <c r="D960" s="112">
        <f t="shared" si="31"/>
        <v>-0.29299360204965996</v>
      </c>
      <c r="E960" s="112">
        <v>1.7899975597514238E-2</v>
      </c>
      <c r="G960">
        <v>952</v>
      </c>
      <c r="H960">
        <f t="shared" ca="1" si="32"/>
        <v>1.580010257788584E-2</v>
      </c>
    </row>
    <row r="961" spans="2:8" x14ac:dyDescent="0.35">
      <c r="B961" s="45" t="s">
        <v>3602</v>
      </c>
      <c r="C961" s="146">
        <v>168.66363525390619</v>
      </c>
      <c r="D961" s="112">
        <f t="shared" si="31"/>
        <v>-0.11127959677075747</v>
      </c>
      <c r="E961" s="112">
        <v>1.7896064748029506E-2</v>
      </c>
      <c r="G961">
        <v>953</v>
      </c>
      <c r="H961">
        <f t="shared" ca="1" si="32"/>
        <v>2.1851275784623935E-2</v>
      </c>
    </row>
    <row r="962" spans="2:8" x14ac:dyDescent="0.35">
      <c r="B962" s="45" t="s">
        <v>3792</v>
      </c>
      <c r="C962" s="146">
        <v>189.7825622558594</v>
      </c>
      <c r="D962" s="112">
        <f t="shared" si="31"/>
        <v>6.9268403899665806E-2</v>
      </c>
      <c r="E962" s="112">
        <v>1.7895267252964638E-2</v>
      </c>
      <c r="G962">
        <v>954</v>
      </c>
      <c r="H962">
        <f t="shared" ca="1" si="32"/>
        <v>7.545442827447504E-3</v>
      </c>
    </row>
    <row r="963" spans="2:8" x14ac:dyDescent="0.35">
      <c r="B963" s="45" t="s">
        <v>3759</v>
      </c>
      <c r="C963" s="146">
        <v>177.48823547363281</v>
      </c>
      <c r="D963" s="112">
        <f t="shared" si="31"/>
        <v>-0.85578755412738883</v>
      </c>
      <c r="E963" s="112">
        <v>1.7887259840613956E-2</v>
      </c>
      <c r="G963">
        <v>955</v>
      </c>
      <c r="H963">
        <f t="shared" ca="1" si="32"/>
        <v>2.2622984628705788E-2</v>
      </c>
    </row>
    <row r="964" spans="2:8" x14ac:dyDescent="0.35">
      <c r="B964" s="45" t="s">
        <v>6009</v>
      </c>
      <c r="C964" s="146">
        <v>1230.741455078125</v>
      </c>
      <c r="D964" s="112">
        <f t="shared" si="31"/>
        <v>14.69834253165126</v>
      </c>
      <c r="E964" s="112">
        <v>1.7883830066007841E-2</v>
      </c>
      <c r="G964">
        <v>956</v>
      </c>
      <c r="H964">
        <f t="shared" ca="1" si="32"/>
        <v>-1.8610308078949598E-3</v>
      </c>
    </row>
    <row r="965" spans="2:8" x14ac:dyDescent="0.35">
      <c r="B965" s="45" t="s">
        <v>903</v>
      </c>
      <c r="C965" s="146">
        <v>78.399452209472656</v>
      </c>
      <c r="D965" s="112">
        <f t="shared" si="31"/>
        <v>-0.96032310498697715</v>
      </c>
      <c r="E965" s="112">
        <v>1.7870327575621844E-2</v>
      </c>
      <c r="G965">
        <v>957</v>
      </c>
      <c r="H965">
        <f t="shared" ca="1" si="32"/>
        <v>-1.3151390749681E-2</v>
      </c>
    </row>
    <row r="966" spans="2:8" x14ac:dyDescent="0.35">
      <c r="B966" s="45" t="s">
        <v>6649</v>
      </c>
      <c r="C966" s="146">
        <v>1975.947265625</v>
      </c>
      <c r="D966" s="112">
        <f t="shared" si="31"/>
        <v>3.0738309759903357</v>
      </c>
      <c r="E966" s="112">
        <v>1.786157488545044E-2</v>
      </c>
      <c r="G966">
        <v>958</v>
      </c>
      <c r="H966">
        <f t="shared" ca="1" si="32"/>
        <v>-1.4467029851459829E-2</v>
      </c>
    </row>
    <row r="967" spans="2:8" x14ac:dyDescent="0.35">
      <c r="B967" s="45" t="s">
        <v>5063</v>
      </c>
      <c r="C967" s="146">
        <v>485.0341796875</v>
      </c>
      <c r="D967" s="112">
        <f t="shared" si="31"/>
        <v>2.9695854764562171</v>
      </c>
      <c r="E967" s="112">
        <v>1.7858571223362433E-2</v>
      </c>
      <c r="G967">
        <v>959</v>
      </c>
      <c r="H967">
        <f t="shared" ca="1" si="32"/>
        <v>1.8592825412231024E-2</v>
      </c>
    </row>
    <row r="968" spans="2:8" x14ac:dyDescent="0.35">
      <c r="B968" s="45" t="s">
        <v>1288</v>
      </c>
      <c r="C968" s="146">
        <v>122.187614440918</v>
      </c>
      <c r="D968" s="112">
        <f t="shared" si="31"/>
        <v>-0.34388310995155436</v>
      </c>
      <c r="E968" s="112">
        <v>1.7849283661248352E-2</v>
      </c>
      <c r="G968">
        <v>960</v>
      </c>
      <c r="H968">
        <f t="shared" ca="1" si="32"/>
        <v>-8.5010843927636715E-4</v>
      </c>
    </row>
    <row r="969" spans="2:8" x14ac:dyDescent="0.35">
      <c r="B969" s="45" t="s">
        <v>3876</v>
      </c>
      <c r="C969" s="146">
        <v>186.2284240722656</v>
      </c>
      <c r="D969" s="112">
        <f t="shared" ref="D969:D1032" si="33">(C969-C970)/C970</f>
        <v>3.0437408558800967</v>
      </c>
      <c r="E969" s="112">
        <v>1.7839236211882995E-2</v>
      </c>
      <c r="G969">
        <v>961</v>
      </c>
      <c r="H969">
        <f t="shared" ca="1" si="32"/>
        <v>5.4824512765371198E-3</v>
      </c>
    </row>
    <row r="970" spans="2:8" x14ac:dyDescent="0.35">
      <c r="B970" s="45" t="s">
        <v>585</v>
      </c>
      <c r="C970" s="146">
        <v>46.053501129150391</v>
      </c>
      <c r="D970" s="112">
        <f t="shared" si="33"/>
        <v>-0.74428841953151881</v>
      </c>
      <c r="E970" s="112">
        <v>1.7834843085485774E-2</v>
      </c>
      <c r="G970">
        <v>962</v>
      </c>
      <c r="H970">
        <f t="shared" ref="H970:H1033" ca="1" si="34">_xlfn.NORM.INV(RAND(),$N$11,$N$12)</f>
        <v>1.570642435663554E-5</v>
      </c>
    </row>
    <row r="971" spans="2:8" x14ac:dyDescent="0.35">
      <c r="B971" s="45" t="s">
        <v>3763</v>
      </c>
      <c r="C971" s="146">
        <v>180.0993957519531</v>
      </c>
      <c r="D971" s="112">
        <f t="shared" si="33"/>
        <v>-0.12901415243876174</v>
      </c>
      <c r="E971" s="112">
        <v>1.7831681961025921E-2</v>
      </c>
      <c r="G971">
        <v>963</v>
      </c>
      <c r="H971">
        <f t="shared" ca="1" si="34"/>
        <v>6.9959890269077505E-3</v>
      </c>
    </row>
    <row r="972" spans="2:8" x14ac:dyDescent="0.35">
      <c r="B972" s="45" t="s">
        <v>4174</v>
      </c>
      <c r="C972" s="146">
        <v>206.7764892578125</v>
      </c>
      <c r="D972" s="112">
        <f t="shared" si="33"/>
        <v>0.15797309095315276</v>
      </c>
      <c r="E972" s="112">
        <v>1.7827313783315427E-2</v>
      </c>
      <c r="G972">
        <v>964</v>
      </c>
      <c r="H972">
        <f t="shared" ca="1" si="34"/>
        <v>2.0692909004519505E-3</v>
      </c>
    </row>
    <row r="973" spans="2:8" x14ac:dyDescent="0.35">
      <c r="B973" s="45" t="s">
        <v>4095</v>
      </c>
      <c r="C973" s="146">
        <v>178.56761169433591</v>
      </c>
      <c r="D973" s="112">
        <f t="shared" si="33"/>
        <v>-0.59743885736081093</v>
      </c>
      <c r="E973" s="112">
        <v>1.782661020176032E-2</v>
      </c>
      <c r="G973">
        <v>965</v>
      </c>
      <c r="H973">
        <f t="shared" ca="1" si="34"/>
        <v>-4.7224864747578707E-3</v>
      </c>
    </row>
    <row r="974" spans="2:8" x14ac:dyDescent="0.35">
      <c r="B974" s="45" t="s">
        <v>4702</v>
      </c>
      <c r="C974" s="146">
        <v>443.578857421875</v>
      </c>
      <c r="D974" s="112">
        <f t="shared" si="33"/>
        <v>-0.79502044607023215</v>
      </c>
      <c r="E974" s="112">
        <v>1.7822334333309268E-2</v>
      </c>
      <c r="G974">
        <v>966</v>
      </c>
      <c r="H974">
        <f t="shared" ca="1" si="34"/>
        <v>2.2230401680381363E-3</v>
      </c>
    </row>
    <row r="975" spans="2:8" x14ac:dyDescent="0.35">
      <c r="B975" s="45" t="s">
        <v>6784</v>
      </c>
      <c r="C975" s="146">
        <v>2164.01513671875</v>
      </c>
      <c r="D975" s="112">
        <f t="shared" si="33"/>
        <v>8.4562009369327651</v>
      </c>
      <c r="E975" s="112">
        <v>1.7797843286934331E-2</v>
      </c>
      <c r="G975">
        <v>967</v>
      </c>
      <c r="H975">
        <f t="shared" ca="1" si="34"/>
        <v>2.4461828836363306E-3</v>
      </c>
    </row>
    <row r="976" spans="2:8" x14ac:dyDescent="0.35">
      <c r="B976" s="45" t="s">
        <v>4198</v>
      </c>
      <c r="C976" s="146">
        <v>228.84614562988281</v>
      </c>
      <c r="D976" s="112">
        <f t="shared" si="33"/>
        <v>0.11765237617163141</v>
      </c>
      <c r="E976" s="112">
        <v>1.7785038506777186E-2</v>
      </c>
      <c r="G976">
        <v>968</v>
      </c>
      <c r="H976">
        <f t="shared" ca="1" si="34"/>
        <v>2.7977487525638441E-2</v>
      </c>
    </row>
    <row r="977" spans="2:8" x14ac:dyDescent="0.35">
      <c r="B977" s="45" t="s">
        <v>3977</v>
      </c>
      <c r="C977" s="146">
        <v>204.756103515625</v>
      </c>
      <c r="D977" s="112">
        <f t="shared" si="33"/>
        <v>1.6953979825435523</v>
      </c>
      <c r="E977" s="112">
        <v>1.7758695802545243E-2</v>
      </c>
      <c r="G977">
        <v>969</v>
      </c>
      <c r="H977">
        <f t="shared" ca="1" si="34"/>
        <v>2.4570055742371786E-2</v>
      </c>
    </row>
    <row r="978" spans="2:8" x14ac:dyDescent="0.35">
      <c r="B978" s="45" t="s">
        <v>870</v>
      </c>
      <c r="C978" s="146">
        <v>75.965072631835938</v>
      </c>
      <c r="D978" s="112">
        <f t="shared" si="33"/>
        <v>1.8564109048182269E-2</v>
      </c>
      <c r="E978" s="112">
        <v>1.7754313517049636E-2</v>
      </c>
      <c r="G978">
        <v>970</v>
      </c>
      <c r="H978">
        <f t="shared" ca="1" si="34"/>
        <v>-3.168246367669305E-2</v>
      </c>
    </row>
    <row r="979" spans="2:8" x14ac:dyDescent="0.35">
      <c r="B979" s="45" t="s">
        <v>899</v>
      </c>
      <c r="C979" s="146">
        <v>74.580551147460938</v>
      </c>
      <c r="D979" s="112">
        <f t="shared" si="33"/>
        <v>-0.87431892153087376</v>
      </c>
      <c r="E979" s="112">
        <v>1.7752057149907106E-2</v>
      </c>
      <c r="G979">
        <v>971</v>
      </c>
      <c r="H979">
        <f t="shared" ca="1" si="34"/>
        <v>1.7779757813929681E-2</v>
      </c>
    </row>
    <row r="980" spans="2:8" x14ac:dyDescent="0.35">
      <c r="B980" s="45" t="s">
        <v>5166</v>
      </c>
      <c r="C980" s="146">
        <v>593.4111328125</v>
      </c>
      <c r="D980" s="112">
        <f t="shared" si="33"/>
        <v>2.2409864218693496</v>
      </c>
      <c r="E980" s="112">
        <v>1.7750565039084031E-2</v>
      </c>
      <c r="G980">
        <v>972</v>
      </c>
      <c r="H980">
        <f t="shared" ca="1" si="34"/>
        <v>-2.0445768465686479E-2</v>
      </c>
    </row>
    <row r="981" spans="2:8" x14ac:dyDescent="0.35">
      <c r="B981" s="45" t="s">
        <v>3122</v>
      </c>
      <c r="C981" s="146">
        <v>183.09584045410159</v>
      </c>
      <c r="D981" s="112">
        <f t="shared" si="33"/>
        <v>-0.44584841513087015</v>
      </c>
      <c r="E981" s="112">
        <v>1.7735136956610217E-2</v>
      </c>
      <c r="G981">
        <v>973</v>
      </c>
      <c r="H981">
        <f t="shared" ca="1" si="34"/>
        <v>1.3539439682701414E-3</v>
      </c>
    </row>
    <row r="982" spans="2:8" x14ac:dyDescent="0.35">
      <c r="B982" s="45" t="s">
        <v>4594</v>
      </c>
      <c r="C982" s="146">
        <v>330.40750122070313</v>
      </c>
      <c r="D982" s="112">
        <f t="shared" si="33"/>
        <v>-0.85300565798515904</v>
      </c>
      <c r="E982" s="112">
        <v>1.7720538767697063E-2</v>
      </c>
      <c r="G982">
        <v>974</v>
      </c>
      <c r="H982">
        <f t="shared" ca="1" si="34"/>
        <v>-3.3957118651047578E-2</v>
      </c>
    </row>
    <row r="983" spans="2:8" x14ac:dyDescent="0.35">
      <c r="B983" s="45" t="s">
        <v>7784</v>
      </c>
      <c r="C983" s="146">
        <v>2247.756591796875</v>
      </c>
      <c r="D983" s="112">
        <f t="shared" si="33"/>
        <v>13.683272405951296</v>
      </c>
      <c r="E983" s="112">
        <v>1.7715826065732947E-2</v>
      </c>
      <c r="G983">
        <v>975</v>
      </c>
      <c r="H983">
        <f t="shared" ca="1" si="34"/>
        <v>1.5907998298846489E-2</v>
      </c>
    </row>
    <row r="984" spans="2:8" x14ac:dyDescent="0.35">
      <c r="B984" s="45" t="s">
        <v>3185</v>
      </c>
      <c r="C984" s="146">
        <v>153.08280944824219</v>
      </c>
      <c r="D984" s="112">
        <f t="shared" si="33"/>
        <v>0.19048034368645589</v>
      </c>
      <c r="E984" s="112">
        <v>1.7696933620978499E-2</v>
      </c>
      <c r="G984">
        <v>976</v>
      </c>
      <c r="H984">
        <f t="shared" ca="1" si="34"/>
        <v>-2.1942562340531966E-2</v>
      </c>
    </row>
    <row r="985" spans="2:8" x14ac:dyDescent="0.35">
      <c r="B985" s="45" t="s">
        <v>1445</v>
      </c>
      <c r="C985" s="146">
        <v>128.589111328125</v>
      </c>
      <c r="D985" s="112">
        <f t="shared" si="33"/>
        <v>0.13027860579744147</v>
      </c>
      <c r="E985" s="112">
        <v>1.7688941632439805E-2</v>
      </c>
      <c r="G985">
        <v>977</v>
      </c>
      <c r="H985">
        <f t="shared" ca="1" si="34"/>
        <v>1.4858805793661146E-2</v>
      </c>
    </row>
    <row r="986" spans="2:8" x14ac:dyDescent="0.35">
      <c r="B986" s="45" t="s">
        <v>3002</v>
      </c>
      <c r="C986" s="146">
        <v>113.7676239013672</v>
      </c>
      <c r="D986" s="112">
        <f t="shared" si="33"/>
        <v>0.11173380447620487</v>
      </c>
      <c r="E986" s="112">
        <v>1.7683780583916647E-2</v>
      </c>
      <c r="G986">
        <v>978</v>
      </c>
      <c r="H986">
        <f t="shared" ca="1" si="34"/>
        <v>-1.3387333073318974E-2</v>
      </c>
    </row>
    <row r="987" spans="2:8" x14ac:dyDescent="0.35">
      <c r="B987" s="45" t="s">
        <v>2409</v>
      </c>
      <c r="C987" s="146">
        <v>102.33351135253911</v>
      </c>
      <c r="D987" s="112">
        <f t="shared" si="33"/>
        <v>-0.95281336126764637</v>
      </c>
      <c r="E987" s="112">
        <v>1.7664556056854165E-2</v>
      </c>
      <c r="G987">
        <v>979</v>
      </c>
      <c r="H987">
        <f t="shared" ca="1" si="34"/>
        <v>2.4641342700844344E-2</v>
      </c>
    </row>
    <row r="988" spans="2:8" x14ac:dyDescent="0.35">
      <c r="B988" s="45" t="s">
        <v>7553</v>
      </c>
      <c r="C988" s="146">
        <v>2168.69677734375</v>
      </c>
      <c r="D988" s="112">
        <f t="shared" si="33"/>
        <v>9.7506875202954344</v>
      </c>
      <c r="E988" s="112">
        <v>1.7658466573580649E-2</v>
      </c>
      <c r="G988">
        <v>980</v>
      </c>
      <c r="H988">
        <f t="shared" ca="1" si="34"/>
        <v>-1.3842238086935891E-2</v>
      </c>
    </row>
    <row r="989" spans="2:8" x14ac:dyDescent="0.35">
      <c r="B989" s="45" t="s">
        <v>4134</v>
      </c>
      <c r="C989" s="146">
        <v>201.72633361816409</v>
      </c>
      <c r="D989" s="112">
        <f t="shared" si="33"/>
        <v>0.16362183113672302</v>
      </c>
      <c r="E989" s="112">
        <v>1.7655801094467984E-2</v>
      </c>
      <c r="G989">
        <v>981</v>
      </c>
      <c r="H989">
        <f t="shared" ca="1" si="34"/>
        <v>1.3953328324658192E-2</v>
      </c>
    </row>
    <row r="990" spans="2:8" x14ac:dyDescent="0.35">
      <c r="B990" s="45" t="s">
        <v>1517</v>
      </c>
      <c r="C990" s="146">
        <v>173.36073303222659</v>
      </c>
      <c r="D990" s="112">
        <f t="shared" si="33"/>
        <v>-0.92175632118972473</v>
      </c>
      <c r="E990" s="112">
        <v>1.7655448516556437E-2</v>
      </c>
      <c r="G990">
        <v>982</v>
      </c>
      <c r="H990">
        <f t="shared" ca="1" si="34"/>
        <v>6.319663688468943E-4</v>
      </c>
    </row>
    <row r="991" spans="2:8" x14ac:dyDescent="0.35">
      <c r="B991" s="45" t="s">
        <v>6745</v>
      </c>
      <c r="C991" s="146">
        <v>2215.651611328125</v>
      </c>
      <c r="D991" s="112">
        <f t="shared" si="33"/>
        <v>13.700390427860945</v>
      </c>
      <c r="E991" s="112">
        <v>1.7612563740183596E-2</v>
      </c>
      <c r="G991">
        <v>983</v>
      </c>
      <c r="H991">
        <f t="shared" ca="1" si="34"/>
        <v>7.6098218069327239E-3</v>
      </c>
    </row>
    <row r="992" spans="2:8" x14ac:dyDescent="0.35">
      <c r="B992" s="45" t="s">
        <v>3452</v>
      </c>
      <c r="C992" s="146">
        <v>150.72059631347659</v>
      </c>
      <c r="D992" s="112">
        <f t="shared" si="33"/>
        <v>-0.75547929857373519</v>
      </c>
      <c r="E992" s="112">
        <v>1.7576682743024614E-2</v>
      </c>
      <c r="G992">
        <v>984</v>
      </c>
      <c r="H992">
        <f t="shared" ca="1" si="34"/>
        <v>1.1051495029090492E-2</v>
      </c>
    </row>
    <row r="993" spans="2:8" x14ac:dyDescent="0.35">
      <c r="B993" s="45" t="s">
        <v>5209</v>
      </c>
      <c r="C993" s="146">
        <v>616.3919677734375</v>
      </c>
      <c r="D993" s="112">
        <f t="shared" si="33"/>
        <v>6.5778921998247153</v>
      </c>
      <c r="E993" s="112">
        <v>1.7571736580330802E-2</v>
      </c>
      <c r="G993">
        <v>985</v>
      </c>
      <c r="H993">
        <f t="shared" ca="1" si="34"/>
        <v>-3.8487697175608772E-2</v>
      </c>
    </row>
    <row r="994" spans="2:8" x14ac:dyDescent="0.35">
      <c r="B994" s="45" t="s">
        <v>2646</v>
      </c>
      <c r="C994" s="146">
        <v>81.3408203125</v>
      </c>
      <c r="D994" s="112">
        <f t="shared" si="33"/>
        <v>-0.78454135365574873</v>
      </c>
      <c r="E994" s="112">
        <v>1.7564445167265047E-2</v>
      </c>
      <c r="G994">
        <v>986</v>
      </c>
      <c r="H994">
        <f t="shared" ca="1" si="34"/>
        <v>8.6109140179631456E-3</v>
      </c>
    </row>
    <row r="995" spans="2:8" x14ac:dyDescent="0.35">
      <c r="B995" s="45" t="s">
        <v>4792</v>
      </c>
      <c r="C995" s="146">
        <v>377.5240478515625</v>
      </c>
      <c r="D995" s="112">
        <f t="shared" si="33"/>
        <v>-0.85325473519986106</v>
      </c>
      <c r="E995" s="112">
        <v>1.7528872271572703E-2</v>
      </c>
      <c r="G995">
        <v>987</v>
      </c>
      <c r="H995">
        <f t="shared" ca="1" si="34"/>
        <v>-1.1449935399519714E-2</v>
      </c>
    </row>
    <row r="996" spans="2:8" x14ac:dyDescent="0.35">
      <c r="B996" s="45" t="s">
        <v>7216</v>
      </c>
      <c r="C996" s="146">
        <v>2572.64892578125</v>
      </c>
      <c r="D996" s="112">
        <f t="shared" si="33"/>
        <v>11.218763402684138</v>
      </c>
      <c r="E996" s="112">
        <v>1.7519566904062183E-2</v>
      </c>
      <c r="G996">
        <v>988</v>
      </c>
      <c r="H996">
        <f t="shared" ca="1" si="34"/>
        <v>-2.092813812363635E-2</v>
      </c>
    </row>
    <row r="997" spans="2:8" x14ac:dyDescent="0.35">
      <c r="B997" s="45" t="s">
        <v>4189</v>
      </c>
      <c r="C997" s="146">
        <v>210.5490417480469</v>
      </c>
      <c r="D997" s="112">
        <f t="shared" si="33"/>
        <v>0.86256087876808551</v>
      </c>
      <c r="E997" s="112">
        <v>1.7502148778662071E-2</v>
      </c>
      <c r="G997">
        <v>989</v>
      </c>
      <c r="H997">
        <f t="shared" ca="1" si="34"/>
        <v>-1.6932281833501189E-2</v>
      </c>
    </row>
    <row r="998" spans="2:8" x14ac:dyDescent="0.35">
      <c r="B998" s="45" t="s">
        <v>2939</v>
      </c>
      <c r="C998" s="146">
        <v>113.0427703857422</v>
      </c>
      <c r="D998" s="112">
        <f t="shared" si="33"/>
        <v>-0.92427532415856806</v>
      </c>
      <c r="E998" s="112">
        <v>1.7497037313200552E-2</v>
      </c>
      <c r="G998">
        <v>990</v>
      </c>
      <c r="H998">
        <f t="shared" ca="1" si="34"/>
        <v>7.9179233719803843E-3</v>
      </c>
    </row>
    <row r="999" spans="2:8" x14ac:dyDescent="0.35">
      <c r="B999" s="45" t="s">
        <v>6201</v>
      </c>
      <c r="C999" s="146">
        <v>1492.812866210938</v>
      </c>
      <c r="D999" s="112">
        <f t="shared" si="33"/>
        <v>2.7798740806759636</v>
      </c>
      <c r="E999" s="112">
        <v>1.7489257147127228E-2</v>
      </c>
      <c r="G999">
        <v>991</v>
      </c>
      <c r="H999">
        <f t="shared" ca="1" si="34"/>
        <v>1.7520372601395714E-2</v>
      </c>
    </row>
    <row r="1000" spans="2:8" x14ac:dyDescent="0.35">
      <c r="B1000" s="45" t="s">
        <v>4670</v>
      </c>
      <c r="C1000" s="146">
        <v>394.93719482421881</v>
      </c>
      <c r="D1000" s="112">
        <f t="shared" si="33"/>
        <v>-0.54482649223152557</v>
      </c>
      <c r="E1000" s="112">
        <v>1.7483546178806215E-2</v>
      </c>
      <c r="G1000">
        <v>992</v>
      </c>
      <c r="H1000">
        <f t="shared" ca="1" si="34"/>
        <v>-3.5064093874787476E-2</v>
      </c>
    </row>
    <row r="1001" spans="2:8" x14ac:dyDescent="0.35">
      <c r="B1001" s="45" t="s">
        <v>5832</v>
      </c>
      <c r="C1001" s="146">
        <v>867.6629638671875</v>
      </c>
      <c r="D1001" s="112">
        <f t="shared" si="33"/>
        <v>-0.58969755044433736</v>
      </c>
      <c r="E1001" s="112">
        <v>1.7442205838126102E-2</v>
      </c>
      <c r="G1001">
        <v>993</v>
      </c>
      <c r="H1001">
        <f t="shared" ca="1" si="34"/>
        <v>-8.3156027627502363E-3</v>
      </c>
    </row>
    <row r="1002" spans="2:8" x14ac:dyDescent="0.35">
      <c r="B1002" s="45" t="s">
        <v>6968</v>
      </c>
      <c r="C1002" s="146">
        <v>2114.691162109375</v>
      </c>
      <c r="D1002" s="112">
        <f t="shared" si="33"/>
        <v>8.0466742366556083</v>
      </c>
      <c r="E1002" s="112">
        <v>1.7419682895570349E-2</v>
      </c>
      <c r="G1002">
        <v>994</v>
      </c>
      <c r="H1002">
        <f t="shared" ca="1" si="34"/>
        <v>-7.253966150634175E-3</v>
      </c>
    </row>
    <row r="1003" spans="2:8" x14ac:dyDescent="0.35">
      <c r="B1003" s="45" t="s">
        <v>4356</v>
      </c>
      <c r="C1003" s="146">
        <v>233.75343322753909</v>
      </c>
      <c r="D1003" s="112">
        <f t="shared" si="33"/>
        <v>2.0564856469964798</v>
      </c>
      <c r="E1003" s="112">
        <v>1.7418414669168117E-2</v>
      </c>
      <c r="G1003">
        <v>995</v>
      </c>
      <c r="H1003">
        <f t="shared" ca="1" si="34"/>
        <v>8.4119326129403361E-3</v>
      </c>
    </row>
    <row r="1004" spans="2:8" x14ac:dyDescent="0.35">
      <c r="B1004" s="45" t="s">
        <v>948</v>
      </c>
      <c r="C1004" s="146">
        <v>76.47784423828125</v>
      </c>
      <c r="D1004" s="112">
        <f t="shared" si="33"/>
        <v>-0.22965466769941872</v>
      </c>
      <c r="E1004" s="112">
        <v>1.7413277937798573E-2</v>
      </c>
      <c r="G1004">
        <v>996</v>
      </c>
      <c r="H1004">
        <f t="shared" ca="1" si="34"/>
        <v>5.3165609635983367E-4</v>
      </c>
    </row>
    <row r="1005" spans="2:8" x14ac:dyDescent="0.35">
      <c r="B1005" s="45" t="s">
        <v>2197</v>
      </c>
      <c r="C1005" s="146">
        <v>99.277351379394531</v>
      </c>
      <c r="D1005" s="112">
        <f t="shared" si="33"/>
        <v>-0.18494949498112931</v>
      </c>
      <c r="E1005" s="112">
        <v>1.7406770415073641E-2</v>
      </c>
      <c r="G1005">
        <v>997</v>
      </c>
      <c r="H1005">
        <f t="shared" ca="1" si="34"/>
        <v>3.5141275152205609E-2</v>
      </c>
    </row>
    <row r="1006" spans="2:8" x14ac:dyDescent="0.35">
      <c r="B1006" s="45" t="s">
        <v>1979</v>
      </c>
      <c r="C1006" s="146">
        <v>121.80515289306641</v>
      </c>
      <c r="D1006" s="112">
        <f t="shared" si="33"/>
        <v>-0.89557558482269328</v>
      </c>
      <c r="E1006" s="112">
        <v>1.7406205222307531E-2</v>
      </c>
      <c r="G1006">
        <v>998</v>
      </c>
      <c r="H1006">
        <f t="shared" ca="1" si="34"/>
        <v>1.1033032910482988E-2</v>
      </c>
    </row>
    <row r="1007" spans="2:8" x14ac:dyDescent="0.35">
      <c r="B1007" s="45" t="s">
        <v>6047</v>
      </c>
      <c r="C1007" s="146">
        <v>1166.443237304688</v>
      </c>
      <c r="D1007" s="112">
        <f t="shared" si="33"/>
        <v>0.59669185536187086</v>
      </c>
      <c r="E1007" s="112">
        <v>1.7401277609865037E-2</v>
      </c>
      <c r="G1007">
        <v>999</v>
      </c>
      <c r="H1007">
        <f t="shared" ca="1" si="34"/>
        <v>-7.8414152276058344E-3</v>
      </c>
    </row>
    <row r="1008" spans="2:8" x14ac:dyDescent="0.35">
      <c r="B1008" s="45" t="s">
        <v>5411</v>
      </c>
      <c r="C1008" s="146">
        <v>730.5374755859375</v>
      </c>
      <c r="D1008" s="112">
        <f t="shared" si="33"/>
        <v>1.4805886609163018E-2</v>
      </c>
      <c r="E1008" s="112">
        <v>1.7388152657106998E-2</v>
      </c>
      <c r="G1008">
        <v>1000</v>
      </c>
      <c r="H1008">
        <f t="shared" ca="1" si="34"/>
        <v>3.332808530634792E-2</v>
      </c>
    </row>
    <row r="1009" spans="2:8" x14ac:dyDescent="0.35">
      <c r="B1009" s="45" t="s">
        <v>5585</v>
      </c>
      <c r="C1009" s="146">
        <v>719.8790283203125</v>
      </c>
      <c r="D1009" s="112">
        <f t="shared" si="33"/>
        <v>6.7280356087917603</v>
      </c>
      <c r="E1009" s="112">
        <v>1.737205452000681E-2</v>
      </c>
      <c r="G1009">
        <v>1001</v>
      </c>
      <c r="H1009">
        <f t="shared" ca="1" si="34"/>
        <v>3.2533468323315204E-3</v>
      </c>
    </row>
    <row r="1010" spans="2:8" x14ac:dyDescent="0.35">
      <c r="B1010" s="45" t="s">
        <v>2594</v>
      </c>
      <c r="C1010" s="146">
        <v>93.151618957519531</v>
      </c>
      <c r="D1010" s="112">
        <f t="shared" si="33"/>
        <v>-0.74808637925739763</v>
      </c>
      <c r="E1010" s="112">
        <v>1.7344969193190299E-2</v>
      </c>
      <c r="G1010">
        <v>1002</v>
      </c>
      <c r="H1010">
        <f t="shared" ca="1" si="34"/>
        <v>2.6434441302004112E-2</v>
      </c>
    </row>
    <row r="1011" spans="2:8" x14ac:dyDescent="0.35">
      <c r="B1011" s="45" t="s">
        <v>4787</v>
      </c>
      <c r="C1011" s="146">
        <v>369.77603149414063</v>
      </c>
      <c r="D1011" s="112">
        <f t="shared" si="33"/>
        <v>-0.85258212721499937</v>
      </c>
      <c r="E1011" s="112">
        <v>1.7340466324458403E-2</v>
      </c>
      <c r="G1011">
        <v>1003</v>
      </c>
      <c r="H1011">
        <f t="shared" ca="1" si="34"/>
        <v>3.5840599500278751E-3</v>
      </c>
    </row>
    <row r="1012" spans="2:8" x14ac:dyDescent="0.35">
      <c r="B1012" s="45" t="s">
        <v>7165</v>
      </c>
      <c r="C1012" s="146">
        <v>2508.352783203125</v>
      </c>
      <c r="D1012" s="112">
        <f t="shared" si="33"/>
        <v>27.153631612853118</v>
      </c>
      <c r="E1012" s="112">
        <v>1.7330903434287025E-2</v>
      </c>
      <c r="G1012">
        <v>1004</v>
      </c>
      <c r="H1012">
        <f t="shared" ca="1" si="34"/>
        <v>-8.8354034286277467E-4</v>
      </c>
    </row>
    <row r="1013" spans="2:8" x14ac:dyDescent="0.35">
      <c r="B1013" s="45" t="s">
        <v>1055</v>
      </c>
      <c r="C1013" s="146">
        <v>89.095176696777344</v>
      </c>
      <c r="D1013" s="112">
        <f t="shared" si="33"/>
        <v>-0.94338559163512425</v>
      </c>
      <c r="E1013" s="112">
        <v>1.7299225562534302E-2</v>
      </c>
      <c r="G1013">
        <v>1005</v>
      </c>
      <c r="H1013">
        <f t="shared" ca="1" si="34"/>
        <v>-8.2143558106895637E-3</v>
      </c>
    </row>
    <row r="1014" spans="2:8" x14ac:dyDescent="0.35">
      <c r="B1014" s="45" t="s">
        <v>6258</v>
      </c>
      <c r="C1014" s="146">
        <v>1573.719116210938</v>
      </c>
      <c r="D1014" s="112">
        <f t="shared" si="33"/>
        <v>18.436695489165679</v>
      </c>
      <c r="E1014" s="112">
        <v>1.7249975992822665E-2</v>
      </c>
      <c r="G1014">
        <v>1006</v>
      </c>
      <c r="H1014">
        <f t="shared" ca="1" si="34"/>
        <v>-2.1688061681562954E-3</v>
      </c>
    </row>
    <row r="1015" spans="2:8" x14ac:dyDescent="0.35">
      <c r="B1015" s="45" t="s">
        <v>2649</v>
      </c>
      <c r="C1015" s="146">
        <v>80.966392517089844</v>
      </c>
      <c r="D1015" s="112">
        <f t="shared" si="33"/>
        <v>-0.21388701747238401</v>
      </c>
      <c r="E1015" s="112">
        <v>1.7248532036767471E-2</v>
      </c>
      <c r="G1015">
        <v>1007</v>
      </c>
      <c r="H1015">
        <f t="shared" ca="1" si="34"/>
        <v>5.8081254781284092E-3</v>
      </c>
    </row>
    <row r="1016" spans="2:8" x14ac:dyDescent="0.35">
      <c r="B1016" s="45" t="s">
        <v>2418</v>
      </c>
      <c r="C1016" s="146">
        <v>102.99587249755859</v>
      </c>
      <c r="D1016" s="112">
        <f t="shared" si="33"/>
        <v>-0.94549735952851921</v>
      </c>
      <c r="E1016" s="112">
        <v>1.7246557831831447E-2</v>
      </c>
      <c r="G1016">
        <v>1008</v>
      </c>
      <c r="H1016">
        <f t="shared" ca="1" si="34"/>
        <v>8.1976888656423389E-3</v>
      </c>
    </row>
    <row r="1017" spans="2:8" x14ac:dyDescent="0.35">
      <c r="B1017" s="45" t="s">
        <v>6666</v>
      </c>
      <c r="C1017" s="146">
        <v>1889.740966796875</v>
      </c>
      <c r="D1017" s="112">
        <f t="shared" si="33"/>
        <v>47.811240618391267</v>
      </c>
      <c r="E1017" s="112">
        <v>1.7238924252857429E-2</v>
      </c>
      <c r="G1017">
        <v>1009</v>
      </c>
      <c r="H1017">
        <f t="shared" ca="1" si="34"/>
        <v>1.0370295057888987E-2</v>
      </c>
    </row>
    <row r="1018" spans="2:8" x14ac:dyDescent="0.35">
      <c r="B1018" s="45" t="s">
        <v>471</v>
      </c>
      <c r="C1018" s="146">
        <v>38.715282440185547</v>
      </c>
      <c r="D1018" s="112">
        <f t="shared" si="33"/>
        <v>-0.75471295773716551</v>
      </c>
      <c r="E1018" s="112">
        <v>1.7231836726184557E-2</v>
      </c>
      <c r="G1018">
        <v>1010</v>
      </c>
      <c r="H1018">
        <f t="shared" ca="1" si="34"/>
        <v>2.1140815324623086E-2</v>
      </c>
    </row>
    <row r="1019" spans="2:8" x14ac:dyDescent="0.35">
      <c r="B1019" s="45" t="s">
        <v>3462</v>
      </c>
      <c r="C1019" s="146">
        <v>157.8366394042969</v>
      </c>
      <c r="D1019" s="112">
        <f t="shared" si="33"/>
        <v>-0.13355875028866751</v>
      </c>
      <c r="E1019" s="112">
        <v>1.7226101020837128E-2</v>
      </c>
      <c r="G1019">
        <v>1011</v>
      </c>
      <c r="H1019">
        <f t="shared" ca="1" si="34"/>
        <v>3.2344682027535092E-2</v>
      </c>
    </row>
    <row r="1020" spans="2:8" x14ac:dyDescent="0.35">
      <c r="B1020" s="45" t="s">
        <v>3777</v>
      </c>
      <c r="C1020" s="146">
        <v>182.16658020019531</v>
      </c>
      <c r="D1020" s="112">
        <f t="shared" si="33"/>
        <v>7.5819011420823895E-2</v>
      </c>
      <c r="E1020" s="112">
        <v>1.7213476245445062E-2</v>
      </c>
      <c r="G1020">
        <v>1012</v>
      </c>
      <c r="H1020">
        <f t="shared" ca="1" si="34"/>
        <v>2.3440849667340311E-2</v>
      </c>
    </row>
    <row r="1021" spans="2:8" x14ac:dyDescent="0.35">
      <c r="B1021" s="45" t="s">
        <v>3862</v>
      </c>
      <c r="C1021" s="146">
        <v>169.3282775878906</v>
      </c>
      <c r="D1021" s="112">
        <f t="shared" si="33"/>
        <v>-0.60105101296268981</v>
      </c>
      <c r="E1021" s="112">
        <v>1.7211502959118115E-2</v>
      </c>
      <c r="G1021">
        <v>1013</v>
      </c>
      <c r="H1021">
        <f t="shared" ca="1" si="34"/>
        <v>-1.8569673452293885E-2</v>
      </c>
    </row>
    <row r="1022" spans="2:8" x14ac:dyDescent="0.35">
      <c r="B1022" s="45" t="s">
        <v>4687</v>
      </c>
      <c r="C1022" s="146">
        <v>424.4359130859375</v>
      </c>
      <c r="D1022" s="112">
        <f t="shared" si="33"/>
        <v>0.33679728809597315</v>
      </c>
      <c r="E1022" s="112">
        <v>1.7203852964445262E-2</v>
      </c>
      <c r="G1022">
        <v>1014</v>
      </c>
      <c r="H1022">
        <f t="shared" ca="1" si="34"/>
        <v>1.3682500592080945E-2</v>
      </c>
    </row>
    <row r="1023" spans="2:8" x14ac:dyDescent="0.35">
      <c r="B1023" s="45" t="s">
        <v>4506</v>
      </c>
      <c r="C1023" s="146">
        <v>317.5020751953125</v>
      </c>
      <c r="D1023" s="112">
        <f t="shared" si="33"/>
        <v>5.2306061534758266E-2</v>
      </c>
      <c r="E1023" s="112">
        <v>1.7185343876018645E-2</v>
      </c>
      <c r="G1023">
        <v>1015</v>
      </c>
      <c r="H1023">
        <f t="shared" ca="1" si="34"/>
        <v>-4.3073419133872859E-2</v>
      </c>
    </row>
    <row r="1024" spans="2:8" x14ac:dyDescent="0.35">
      <c r="B1024" s="45" t="s">
        <v>4563</v>
      </c>
      <c r="C1024" s="146">
        <v>301.72027587890619</v>
      </c>
      <c r="D1024" s="112">
        <f t="shared" si="33"/>
        <v>1.4261296338433205</v>
      </c>
      <c r="E1024" s="112">
        <v>1.7166930266528022E-2</v>
      </c>
      <c r="G1024">
        <v>1016</v>
      </c>
      <c r="H1024">
        <f t="shared" ca="1" si="34"/>
        <v>3.6243318067121791E-2</v>
      </c>
    </row>
    <row r="1025" spans="2:8" x14ac:dyDescent="0.35">
      <c r="B1025" s="45" t="s">
        <v>1775</v>
      </c>
      <c r="C1025" s="146">
        <v>124.3628005981445</v>
      </c>
      <c r="D1025" s="112">
        <f t="shared" si="33"/>
        <v>-0.91791432042838161</v>
      </c>
      <c r="E1025" s="112">
        <v>1.7150587259210513E-2</v>
      </c>
      <c r="G1025">
        <v>1017</v>
      </c>
      <c r="H1025">
        <f t="shared" ca="1" si="34"/>
        <v>-9.7259895368389637E-4</v>
      </c>
    </row>
    <row r="1026" spans="2:8" x14ac:dyDescent="0.35">
      <c r="B1026" s="45" t="s">
        <v>6318</v>
      </c>
      <c r="C1026" s="146">
        <v>1515.036499023438</v>
      </c>
      <c r="D1026" s="112">
        <f t="shared" si="33"/>
        <v>-0.48458580374343685</v>
      </c>
      <c r="E1026" s="112">
        <v>1.7137090908584285E-2</v>
      </c>
      <c r="G1026">
        <v>1018</v>
      </c>
      <c r="H1026">
        <f t="shared" ca="1" si="34"/>
        <v>-1.2489028933493315E-2</v>
      </c>
    </row>
    <row r="1027" spans="2:8" x14ac:dyDescent="0.35">
      <c r="B1027" s="45" t="s">
        <v>7649</v>
      </c>
      <c r="C1027" s="146">
        <v>2939.454345703125</v>
      </c>
      <c r="D1027" s="112">
        <f t="shared" si="33"/>
        <v>66.774932714127388</v>
      </c>
      <c r="E1027" s="112">
        <v>1.7111027421943942E-2</v>
      </c>
      <c r="G1027">
        <v>1019</v>
      </c>
      <c r="H1027">
        <f t="shared" ca="1" si="34"/>
        <v>-5.9282374726978282E-3</v>
      </c>
    </row>
    <row r="1028" spans="2:8" x14ac:dyDescent="0.35">
      <c r="B1028" s="45" t="s">
        <v>544</v>
      </c>
      <c r="C1028" s="146">
        <v>43.370819091796882</v>
      </c>
      <c r="D1028" s="112">
        <f t="shared" si="33"/>
        <v>-0.64057374665213274</v>
      </c>
      <c r="E1028" s="112">
        <v>1.7088343749273316E-2</v>
      </c>
      <c r="G1028">
        <v>1020</v>
      </c>
      <c r="H1028">
        <f t="shared" ca="1" si="34"/>
        <v>1.7996203527736388E-2</v>
      </c>
    </row>
    <row r="1029" spans="2:8" x14ac:dyDescent="0.35">
      <c r="B1029" s="45" t="s">
        <v>3320</v>
      </c>
      <c r="C1029" s="146">
        <v>120.66680908203119</v>
      </c>
      <c r="D1029" s="112">
        <f t="shared" si="33"/>
        <v>-0.95023433352084985</v>
      </c>
      <c r="E1029" s="112">
        <v>1.703981074464813E-2</v>
      </c>
      <c r="G1029">
        <v>1021</v>
      </c>
      <c r="H1029">
        <f t="shared" ca="1" si="34"/>
        <v>1.4107579659869283E-2</v>
      </c>
    </row>
    <row r="1030" spans="2:8" x14ac:dyDescent="0.35">
      <c r="B1030" s="45" t="s">
        <v>7969</v>
      </c>
      <c r="C1030" s="146">
        <v>2424.699951171875</v>
      </c>
      <c r="D1030" s="112">
        <f t="shared" si="33"/>
        <v>18.255469470191795</v>
      </c>
      <c r="E1030" s="112">
        <v>1.7029424878400749E-2</v>
      </c>
      <c r="G1030">
        <v>1022</v>
      </c>
      <c r="H1030">
        <f t="shared" ca="1" si="34"/>
        <v>-1.7708253761772486E-2</v>
      </c>
    </row>
    <row r="1031" spans="2:8" x14ac:dyDescent="0.35">
      <c r="B1031" s="45" t="s">
        <v>2518</v>
      </c>
      <c r="C1031" s="146">
        <v>125.9226608276367</v>
      </c>
      <c r="D1031" s="112">
        <f t="shared" si="33"/>
        <v>-0.3647536046381753</v>
      </c>
      <c r="E1031" s="112">
        <v>1.7020385346566812E-2</v>
      </c>
      <c r="G1031">
        <v>1023</v>
      </c>
      <c r="H1031">
        <f t="shared" ca="1" si="34"/>
        <v>1.3015242566621042E-2</v>
      </c>
    </row>
    <row r="1032" spans="2:8" x14ac:dyDescent="0.35">
      <c r="B1032" s="45" t="s">
        <v>4133</v>
      </c>
      <c r="C1032" s="146">
        <v>198.22648620605469</v>
      </c>
      <c r="D1032" s="112">
        <f t="shared" si="33"/>
        <v>0.92404343569965286</v>
      </c>
      <c r="E1032" s="112">
        <v>1.7000965413278318E-2</v>
      </c>
      <c r="G1032">
        <v>1024</v>
      </c>
      <c r="H1032">
        <f t="shared" ca="1" si="34"/>
        <v>4.0058869456306719E-2</v>
      </c>
    </row>
    <row r="1033" spans="2:8" x14ac:dyDescent="0.35">
      <c r="B1033" s="45" t="s">
        <v>2382</v>
      </c>
      <c r="C1033" s="146">
        <v>103.025993347168</v>
      </c>
      <c r="D1033" s="112">
        <f t="shared" ref="D1033:D1096" si="35">(C1033-C1034)/C1034</f>
        <v>-0.49746832955821807</v>
      </c>
      <c r="E1033" s="112">
        <v>1.6999722625957506E-2</v>
      </c>
      <c r="G1033">
        <v>1025</v>
      </c>
      <c r="H1033">
        <f t="shared" ca="1" si="34"/>
        <v>2.0934957796739879E-2</v>
      </c>
    </row>
    <row r="1034" spans="2:8" x14ac:dyDescent="0.35">
      <c r="B1034" s="45" t="s">
        <v>3969</v>
      </c>
      <c r="C1034" s="146">
        <v>205.01393127441409</v>
      </c>
      <c r="D1034" s="112">
        <f t="shared" si="35"/>
        <v>6.1516693389341646E-2</v>
      </c>
      <c r="E1034" s="112">
        <v>1.6992113950892812E-2</v>
      </c>
      <c r="G1034">
        <v>1026</v>
      </c>
      <c r="H1034">
        <f t="shared" ref="H1034:H1097" ca="1" si="36">_xlfn.NORM.INV(RAND(),$N$11,$N$12)</f>
        <v>-2.0301580578494696E-2</v>
      </c>
    </row>
    <row r="1035" spans="2:8" x14ac:dyDescent="0.35">
      <c r="B1035" s="45" t="s">
        <v>3110</v>
      </c>
      <c r="C1035" s="146">
        <v>193.1330261230469</v>
      </c>
      <c r="D1035" s="112">
        <f t="shared" si="35"/>
        <v>-0.89789591712287131</v>
      </c>
      <c r="E1035" s="112">
        <v>1.6975645532432432E-2</v>
      </c>
      <c r="G1035">
        <v>1027</v>
      </c>
      <c r="H1035">
        <f t="shared" ca="1" si="36"/>
        <v>-8.4681208498440293E-3</v>
      </c>
    </row>
    <row r="1036" spans="2:8" x14ac:dyDescent="0.35">
      <c r="B1036" s="45" t="s">
        <v>6455</v>
      </c>
      <c r="C1036" s="146">
        <v>1891.530883789062</v>
      </c>
      <c r="D1036" s="112">
        <f t="shared" si="35"/>
        <v>0.8016909040510255</v>
      </c>
      <c r="E1036" s="112">
        <v>1.6955224930667461E-2</v>
      </c>
      <c r="G1036">
        <v>1028</v>
      </c>
      <c r="H1036">
        <f t="shared" ca="1" si="36"/>
        <v>-1.8735535550218839E-3</v>
      </c>
    </row>
    <row r="1037" spans="2:8" x14ac:dyDescent="0.35">
      <c r="B1037" s="45" t="s">
        <v>5903</v>
      </c>
      <c r="C1037" s="146">
        <v>1049.8642578125</v>
      </c>
      <c r="D1037" s="112">
        <f t="shared" si="35"/>
        <v>8.789582028485496</v>
      </c>
      <c r="E1037" s="112">
        <v>1.6953786093307548E-2</v>
      </c>
      <c r="G1037">
        <v>1029</v>
      </c>
      <c r="H1037">
        <f t="shared" ca="1" si="36"/>
        <v>2.5387222634306685E-3</v>
      </c>
    </row>
    <row r="1038" spans="2:8" x14ac:dyDescent="0.35">
      <c r="B1038" s="45" t="s">
        <v>2254</v>
      </c>
      <c r="C1038" s="146">
        <v>107.2430114746094</v>
      </c>
      <c r="D1038" s="112">
        <f t="shared" si="35"/>
        <v>-0.27671480144404315</v>
      </c>
      <c r="E1038" s="112">
        <v>1.6940328741752789E-2</v>
      </c>
      <c r="G1038">
        <v>1030</v>
      </c>
      <c r="H1038">
        <f t="shared" ca="1" si="36"/>
        <v>-6.2227709678163432E-4</v>
      </c>
    </row>
    <row r="1039" spans="2:8" x14ac:dyDescent="0.35">
      <c r="B1039" s="45" t="s">
        <v>3504</v>
      </c>
      <c r="C1039" s="146">
        <v>148.2720947265625</v>
      </c>
      <c r="D1039" s="112">
        <f t="shared" si="35"/>
        <v>-0.93374346568730349</v>
      </c>
      <c r="E1039" s="112">
        <v>1.6924497137180396E-2</v>
      </c>
      <c r="G1039">
        <v>1031</v>
      </c>
      <c r="H1039">
        <f t="shared" ca="1" si="36"/>
        <v>-3.2969884623845223E-2</v>
      </c>
    </row>
    <row r="1040" spans="2:8" x14ac:dyDescent="0.35">
      <c r="B1040" s="45" t="s">
        <v>6979</v>
      </c>
      <c r="C1040" s="146">
        <v>2237.8486328125</v>
      </c>
      <c r="D1040" s="112">
        <f t="shared" si="35"/>
        <v>11.640275897566463</v>
      </c>
      <c r="E1040" s="112">
        <v>1.6918525063267378E-2</v>
      </c>
      <c r="G1040">
        <v>1032</v>
      </c>
      <c r="H1040">
        <f t="shared" ca="1" si="36"/>
        <v>-2.4422127927705074E-2</v>
      </c>
    </row>
    <row r="1041" spans="2:8" x14ac:dyDescent="0.35">
      <c r="B1041" s="45" t="s">
        <v>4118</v>
      </c>
      <c r="C1041" s="146">
        <v>177.04112243652341</v>
      </c>
      <c r="D1041" s="112">
        <f t="shared" si="35"/>
        <v>-0.22839922676106855</v>
      </c>
      <c r="E1041" s="112">
        <v>1.6894862311346223E-2</v>
      </c>
      <c r="G1041">
        <v>1033</v>
      </c>
      <c r="H1041">
        <f t="shared" ca="1" si="36"/>
        <v>1.8724035210025071E-3</v>
      </c>
    </row>
    <row r="1042" spans="2:8" x14ac:dyDescent="0.35">
      <c r="B1042" s="45" t="s">
        <v>4253</v>
      </c>
      <c r="C1042" s="146">
        <v>229.446533203125</v>
      </c>
      <c r="D1042" s="112">
        <f t="shared" si="35"/>
        <v>1.491447077323047</v>
      </c>
      <c r="E1042" s="112">
        <v>1.6891741561263884E-2</v>
      </c>
      <c r="G1042">
        <v>1034</v>
      </c>
      <c r="H1042">
        <f t="shared" ca="1" si="36"/>
        <v>-4.0522590756622975E-3</v>
      </c>
    </row>
    <row r="1043" spans="2:8" x14ac:dyDescent="0.35">
      <c r="B1043" s="45" t="s">
        <v>1150</v>
      </c>
      <c r="C1043" s="146">
        <v>92.093681335449219</v>
      </c>
      <c r="D1043" s="112">
        <f t="shared" si="35"/>
        <v>-0.96376434368356789</v>
      </c>
      <c r="E1043" s="112">
        <v>1.6890663535967267E-2</v>
      </c>
      <c r="G1043">
        <v>1035</v>
      </c>
      <c r="H1043">
        <f t="shared" ca="1" si="36"/>
        <v>1.3622223858722965E-2</v>
      </c>
    </row>
    <row r="1044" spans="2:8" x14ac:dyDescent="0.35">
      <c r="B1044" s="45" t="s">
        <v>7914</v>
      </c>
      <c r="C1044" s="146">
        <v>2541.52099609375</v>
      </c>
      <c r="D1044" s="112">
        <f t="shared" si="35"/>
        <v>34.904310568473548</v>
      </c>
      <c r="E1044" s="112">
        <v>1.6871752332733046E-2</v>
      </c>
      <c r="G1044">
        <v>1036</v>
      </c>
      <c r="H1044">
        <f t="shared" ca="1" si="36"/>
        <v>-1.3411701979031724E-2</v>
      </c>
    </row>
    <row r="1045" spans="2:8" x14ac:dyDescent="0.35">
      <c r="B1045" s="45" t="s">
        <v>927</v>
      </c>
      <c r="C1045" s="146">
        <v>70.785957336425781</v>
      </c>
      <c r="D1045" s="112">
        <f t="shared" si="35"/>
        <v>0.63904517990212273</v>
      </c>
      <c r="E1045" s="112">
        <v>1.6865305630372061E-2</v>
      </c>
      <c r="G1045">
        <v>1037</v>
      </c>
      <c r="H1045">
        <f t="shared" ca="1" si="36"/>
        <v>5.0594270212623877E-3</v>
      </c>
    </row>
    <row r="1046" spans="2:8" x14ac:dyDescent="0.35">
      <c r="B1046" s="45" t="s">
        <v>520</v>
      </c>
      <c r="C1046" s="146">
        <v>43.187313079833977</v>
      </c>
      <c r="D1046" s="112">
        <f t="shared" si="35"/>
        <v>-0.6196189461317051</v>
      </c>
      <c r="E1046" s="112">
        <v>1.6839705743005032E-2</v>
      </c>
      <c r="G1046">
        <v>1038</v>
      </c>
      <c r="H1046">
        <f t="shared" ca="1" si="36"/>
        <v>-3.7328662772278119E-3</v>
      </c>
    </row>
    <row r="1047" spans="2:8" x14ac:dyDescent="0.35">
      <c r="B1047" s="45" t="s">
        <v>3005</v>
      </c>
      <c r="C1047" s="146">
        <v>113.53697204589839</v>
      </c>
      <c r="D1047" s="112">
        <f t="shared" si="35"/>
        <v>-0.82288055111664804</v>
      </c>
      <c r="E1047" s="112">
        <v>1.6818915439564742E-2</v>
      </c>
      <c r="G1047">
        <v>1039</v>
      </c>
      <c r="H1047">
        <f t="shared" ca="1" si="36"/>
        <v>-1.449479205501415E-3</v>
      </c>
    </row>
    <row r="1048" spans="2:8" x14ac:dyDescent="0.35">
      <c r="B1048" s="45" t="s">
        <v>5243</v>
      </c>
      <c r="C1048" s="146">
        <v>641.01922607421875</v>
      </c>
      <c r="D1048" s="112">
        <f t="shared" si="35"/>
        <v>-0.33272121132682608</v>
      </c>
      <c r="E1048" s="112">
        <v>1.6817515760611999E-2</v>
      </c>
      <c r="G1048">
        <v>1040</v>
      </c>
      <c r="H1048">
        <f t="shared" ca="1" si="36"/>
        <v>1.4058595115590917E-2</v>
      </c>
    </row>
    <row r="1049" spans="2:8" x14ac:dyDescent="0.35">
      <c r="B1049" s="45" t="s">
        <v>5865</v>
      </c>
      <c r="C1049" s="146">
        <v>960.64678955078125</v>
      </c>
      <c r="D1049" s="112">
        <f t="shared" si="35"/>
        <v>-0.65164479875602388</v>
      </c>
      <c r="E1049" s="112">
        <v>1.6811407807461626E-2</v>
      </c>
      <c r="G1049">
        <v>1041</v>
      </c>
      <c r="H1049">
        <f t="shared" ca="1" si="36"/>
        <v>-1.3326867519534172E-2</v>
      </c>
    </row>
    <row r="1050" spans="2:8" x14ac:dyDescent="0.35">
      <c r="B1050" s="45" t="s">
        <v>7636</v>
      </c>
      <c r="C1050" s="146">
        <v>2757.66455078125</v>
      </c>
      <c r="D1050" s="112">
        <f t="shared" si="35"/>
        <v>18.585413623936979</v>
      </c>
      <c r="E1050" s="112">
        <v>1.6802079515019878E-2</v>
      </c>
      <c r="G1050">
        <v>1042</v>
      </c>
      <c r="H1050">
        <f t="shared" ca="1" si="36"/>
        <v>8.2897324064524075E-3</v>
      </c>
    </row>
    <row r="1051" spans="2:8" x14ac:dyDescent="0.35">
      <c r="B1051" s="45" t="s">
        <v>3410</v>
      </c>
      <c r="C1051" s="146">
        <v>140.80195617675781</v>
      </c>
      <c r="D1051" s="112">
        <f t="shared" si="35"/>
        <v>-0.92444843309948987</v>
      </c>
      <c r="E1051" s="112">
        <v>1.6790222872784612E-2</v>
      </c>
      <c r="G1051">
        <v>1043</v>
      </c>
      <c r="H1051">
        <f t="shared" ca="1" si="36"/>
        <v>-2.7671549285675149E-3</v>
      </c>
    </row>
    <row r="1052" spans="2:8" x14ac:dyDescent="0.35">
      <c r="B1052" s="45" t="s">
        <v>6453</v>
      </c>
      <c r="C1052" s="146">
        <v>1863.653686523438</v>
      </c>
      <c r="D1052" s="112">
        <f t="shared" si="35"/>
        <v>1.5725794146647327</v>
      </c>
      <c r="E1052" s="112">
        <v>1.6787019695113013E-2</v>
      </c>
      <c r="G1052">
        <v>1044</v>
      </c>
      <c r="H1052">
        <f t="shared" ca="1" si="36"/>
        <v>2.8743963628209915E-2</v>
      </c>
    </row>
    <row r="1053" spans="2:8" x14ac:dyDescent="0.35">
      <c r="B1053" s="45" t="s">
        <v>5544</v>
      </c>
      <c r="C1053" s="146">
        <v>724.42999267578125</v>
      </c>
      <c r="D1053" s="112">
        <f t="shared" si="35"/>
        <v>2.1345708120771865</v>
      </c>
      <c r="E1053" s="112">
        <v>1.6775205512779657E-2</v>
      </c>
      <c r="G1053">
        <v>1045</v>
      </c>
      <c r="H1053">
        <f t="shared" ca="1" si="36"/>
        <v>-2.3371552174532267E-2</v>
      </c>
    </row>
    <row r="1054" spans="2:8" x14ac:dyDescent="0.35">
      <c r="B1054" s="45" t="s">
        <v>4220</v>
      </c>
      <c r="C1054" s="146">
        <v>231.10978698730469</v>
      </c>
      <c r="D1054" s="112">
        <f t="shared" si="35"/>
        <v>1.5402947803152287</v>
      </c>
      <c r="E1054" s="112">
        <v>1.676369974974971E-2</v>
      </c>
      <c r="G1054">
        <v>1046</v>
      </c>
      <c r="H1054">
        <f t="shared" ca="1" si="36"/>
        <v>-1.0086887802827292E-2</v>
      </c>
    </row>
    <row r="1055" spans="2:8" x14ac:dyDescent="0.35">
      <c r="B1055" s="45" t="s">
        <v>2794</v>
      </c>
      <c r="C1055" s="146">
        <v>90.977546691894531</v>
      </c>
      <c r="D1055" s="112">
        <f t="shared" si="35"/>
        <v>-0.6988197539904345</v>
      </c>
      <c r="E1055" s="112">
        <v>1.675600628337446E-2</v>
      </c>
      <c r="G1055">
        <v>1047</v>
      </c>
      <c r="H1055">
        <f t="shared" ca="1" si="36"/>
        <v>-2.0832894480642496E-2</v>
      </c>
    </row>
    <row r="1056" spans="2:8" x14ac:dyDescent="0.35">
      <c r="B1056" s="45" t="s">
        <v>4539</v>
      </c>
      <c r="C1056" s="146">
        <v>302.07009887695313</v>
      </c>
      <c r="D1056" s="112">
        <f t="shared" si="35"/>
        <v>-0.35827302616223888</v>
      </c>
      <c r="E1056" s="112">
        <v>1.6747276248703803E-2</v>
      </c>
      <c r="G1056">
        <v>1048</v>
      </c>
      <c r="H1056">
        <f t="shared" ca="1" si="36"/>
        <v>1.5606954706679785E-2</v>
      </c>
    </row>
    <row r="1057" spans="2:8" x14ac:dyDescent="0.35">
      <c r="B1057" s="45" t="s">
        <v>5024</v>
      </c>
      <c r="C1057" s="146">
        <v>470.71435546875</v>
      </c>
      <c r="D1057" s="112">
        <f t="shared" si="35"/>
        <v>1.9402794761989639</v>
      </c>
      <c r="E1057" s="112">
        <v>1.6701815999422581E-2</v>
      </c>
      <c r="G1057">
        <v>1049</v>
      </c>
      <c r="H1057">
        <f t="shared" ca="1" si="36"/>
        <v>-1.2442217002553838E-2</v>
      </c>
    </row>
    <row r="1058" spans="2:8" x14ac:dyDescent="0.35">
      <c r="B1058" s="45" t="s">
        <v>3238</v>
      </c>
      <c r="C1058" s="146">
        <v>160.0917053222656</v>
      </c>
      <c r="D1058" s="112">
        <f t="shared" si="35"/>
        <v>-0.79284335091557667</v>
      </c>
      <c r="E1058" s="112">
        <v>1.6691667829511269E-2</v>
      </c>
      <c r="G1058">
        <v>1050</v>
      </c>
      <c r="H1058">
        <f t="shared" ca="1" si="36"/>
        <v>7.4858693975705468E-3</v>
      </c>
    </row>
    <row r="1059" spans="2:8" x14ac:dyDescent="0.35">
      <c r="B1059" s="45" t="s">
        <v>5618</v>
      </c>
      <c r="C1059" s="146">
        <v>772.8050537109375</v>
      </c>
      <c r="D1059" s="112">
        <f t="shared" si="35"/>
        <v>2.7834729043063566</v>
      </c>
      <c r="E1059" s="112">
        <v>1.6689211335918996E-2</v>
      </c>
      <c r="G1059">
        <v>1051</v>
      </c>
      <c r="H1059">
        <f t="shared" ca="1" si="36"/>
        <v>2.7318037865989971E-2</v>
      </c>
    </row>
    <row r="1060" spans="2:8" x14ac:dyDescent="0.35">
      <c r="B1060" s="45" t="s">
        <v>3985</v>
      </c>
      <c r="C1060" s="146">
        <v>204.25811767578119</v>
      </c>
      <c r="D1060" s="112">
        <f t="shared" si="35"/>
        <v>0.33844812024481885</v>
      </c>
      <c r="E1060" s="112">
        <v>1.6678721105896081E-2</v>
      </c>
      <c r="G1060">
        <v>1052</v>
      </c>
      <c r="H1060">
        <f t="shared" ca="1" si="36"/>
        <v>-2.4888290752795913E-3</v>
      </c>
    </row>
    <row r="1061" spans="2:8" x14ac:dyDescent="0.35">
      <c r="B1061" s="45" t="s">
        <v>3523</v>
      </c>
      <c r="C1061" s="146">
        <v>152.60816955566409</v>
      </c>
      <c r="D1061" s="112">
        <f t="shared" si="35"/>
        <v>-0.93674901331453664</v>
      </c>
      <c r="E1061" s="112">
        <v>1.6674602451730827E-2</v>
      </c>
      <c r="G1061">
        <v>1053</v>
      </c>
      <c r="H1061">
        <f t="shared" ca="1" si="36"/>
        <v>8.6213536934036158E-3</v>
      </c>
    </row>
    <row r="1062" spans="2:8" x14ac:dyDescent="0.35">
      <c r="B1062" s="45" t="s">
        <v>7199</v>
      </c>
      <c r="C1062" s="146">
        <v>2412.73974609375</v>
      </c>
      <c r="D1062" s="112">
        <f t="shared" si="35"/>
        <v>0.24938409952107235</v>
      </c>
      <c r="E1062" s="112">
        <v>1.6670898259477981E-2</v>
      </c>
      <c r="G1062">
        <v>1054</v>
      </c>
      <c r="H1062">
        <f t="shared" ca="1" si="36"/>
        <v>-1.5442587976885287E-2</v>
      </c>
    </row>
    <row r="1063" spans="2:8" x14ac:dyDescent="0.35">
      <c r="B1063" s="45" t="s">
        <v>7028</v>
      </c>
      <c r="C1063" s="146">
        <v>1931.143310546875</v>
      </c>
      <c r="D1063" s="112">
        <f t="shared" si="35"/>
        <v>12.71661509725609</v>
      </c>
      <c r="E1063" s="112">
        <v>1.6656797809152191E-2</v>
      </c>
      <c r="G1063">
        <v>1055</v>
      </c>
      <c r="H1063">
        <f t="shared" ca="1" si="36"/>
        <v>2.8649498551522441E-2</v>
      </c>
    </row>
    <row r="1064" spans="2:8" x14ac:dyDescent="0.35">
      <c r="B1064" s="45" t="s">
        <v>1598</v>
      </c>
      <c r="C1064" s="146">
        <v>140.78861999511719</v>
      </c>
      <c r="D1064" s="112">
        <f t="shared" si="35"/>
        <v>-0.15386702722471227</v>
      </c>
      <c r="E1064" s="112">
        <v>1.6631856052859832E-2</v>
      </c>
      <c r="G1064">
        <v>1056</v>
      </c>
      <c r="H1064">
        <f t="shared" ca="1" si="36"/>
        <v>-2.5323892417945398E-2</v>
      </c>
    </row>
    <row r="1065" spans="2:8" x14ac:dyDescent="0.35">
      <c r="B1065" s="45" t="s">
        <v>3819</v>
      </c>
      <c r="C1065" s="146">
        <v>166.3906555175781</v>
      </c>
      <c r="D1065" s="112">
        <f t="shared" si="35"/>
        <v>-0.14264548878449643</v>
      </c>
      <c r="E1065" s="112">
        <v>1.6618557600638881E-2</v>
      </c>
      <c r="G1065">
        <v>1057</v>
      </c>
      <c r="H1065">
        <f t="shared" ca="1" si="36"/>
        <v>-6.0859141297623879E-3</v>
      </c>
    </row>
    <row r="1066" spans="2:8" x14ac:dyDescent="0.35">
      <c r="B1066" s="45" t="s">
        <v>3881</v>
      </c>
      <c r="C1066" s="146">
        <v>194.07450866699219</v>
      </c>
      <c r="D1066" s="112">
        <f t="shared" si="35"/>
        <v>0.74152173402553967</v>
      </c>
      <c r="E1066" s="112">
        <v>1.6592799931581536E-2</v>
      </c>
      <c r="G1066">
        <v>1058</v>
      </c>
      <c r="H1066">
        <f t="shared" ca="1" si="36"/>
        <v>2.8102490999404234E-2</v>
      </c>
    </row>
    <row r="1067" spans="2:8" x14ac:dyDescent="0.35">
      <c r="B1067" s="45" t="s">
        <v>2127</v>
      </c>
      <c r="C1067" s="146">
        <v>111.4396133422852</v>
      </c>
      <c r="D1067" s="112">
        <f t="shared" si="35"/>
        <v>-0.94806133097028822</v>
      </c>
      <c r="E1067" s="112">
        <v>1.6587865738083775E-2</v>
      </c>
      <c r="G1067">
        <v>1059</v>
      </c>
      <c r="H1067">
        <f t="shared" ca="1" si="36"/>
        <v>6.5890419476601772E-3</v>
      </c>
    </row>
    <row r="1068" spans="2:8" x14ac:dyDescent="0.35">
      <c r="B1068" s="45" t="s">
        <v>8030</v>
      </c>
      <c r="C1068" s="146">
        <v>2145.60009765625</v>
      </c>
      <c r="D1068" s="112">
        <f t="shared" si="35"/>
        <v>12.48177606092464</v>
      </c>
      <c r="E1068" s="112">
        <v>1.6582961423562102E-2</v>
      </c>
      <c r="G1068">
        <v>1060</v>
      </c>
      <c r="H1068">
        <f t="shared" ca="1" si="36"/>
        <v>-1.5058805571348638E-2</v>
      </c>
    </row>
    <row r="1069" spans="2:8" x14ac:dyDescent="0.35">
      <c r="B1069" s="45" t="s">
        <v>3227</v>
      </c>
      <c r="C1069" s="146">
        <v>159.14817810058591</v>
      </c>
      <c r="D1069" s="112">
        <f t="shared" si="35"/>
        <v>0.48569281720736451</v>
      </c>
      <c r="E1069" s="112">
        <v>1.6573269024683004E-2</v>
      </c>
      <c r="G1069">
        <v>1061</v>
      </c>
      <c r="H1069">
        <f t="shared" ca="1" si="36"/>
        <v>2.3861255230784872E-2</v>
      </c>
    </row>
    <row r="1070" spans="2:8" x14ac:dyDescent="0.35">
      <c r="B1070" s="45" t="s">
        <v>2388</v>
      </c>
      <c r="C1070" s="146">
        <v>107.1205139160156</v>
      </c>
      <c r="D1070" s="112">
        <f t="shared" si="35"/>
        <v>4.5091097584957759E-2</v>
      </c>
      <c r="E1070" s="112">
        <v>1.6571479915354657E-2</v>
      </c>
      <c r="G1070">
        <v>1062</v>
      </c>
      <c r="H1070">
        <f t="shared" ca="1" si="36"/>
        <v>7.6190264490995135E-4</v>
      </c>
    </row>
    <row r="1071" spans="2:8" x14ac:dyDescent="0.35">
      <c r="B1071" s="45" t="s">
        <v>2205</v>
      </c>
      <c r="C1071" s="146">
        <v>102.4987335205078</v>
      </c>
      <c r="D1071" s="112">
        <f t="shared" si="35"/>
        <v>-0.90298410913036098</v>
      </c>
      <c r="E1071" s="112">
        <v>1.655533629138177E-2</v>
      </c>
      <c r="G1071">
        <v>1063</v>
      </c>
      <c r="H1071">
        <f t="shared" ca="1" si="36"/>
        <v>2.9651699320855603E-3</v>
      </c>
    </row>
    <row r="1072" spans="2:8" x14ac:dyDescent="0.35">
      <c r="B1072" s="45" t="s">
        <v>5931</v>
      </c>
      <c r="C1072" s="146">
        <v>1056.514892578125</v>
      </c>
      <c r="D1072" s="112">
        <f t="shared" si="35"/>
        <v>7.5442720138396959</v>
      </c>
      <c r="E1072" s="112">
        <v>1.654537572434292E-2</v>
      </c>
      <c r="G1072">
        <v>1064</v>
      </c>
      <c r="H1072">
        <f t="shared" ca="1" si="36"/>
        <v>1.3715725918023671E-2</v>
      </c>
    </row>
    <row r="1073" spans="2:8" x14ac:dyDescent="0.35">
      <c r="B1073" s="45" t="s">
        <v>3045</v>
      </c>
      <c r="C1073" s="146">
        <v>123.65183258056641</v>
      </c>
      <c r="D1073" s="112">
        <f t="shared" si="35"/>
        <v>1.6218121705404036</v>
      </c>
      <c r="E1073" s="112">
        <v>1.6522535948007809E-2</v>
      </c>
      <c r="G1073">
        <v>1065</v>
      </c>
      <c r="H1073">
        <f t="shared" ca="1" si="36"/>
        <v>-1.1413052934187777E-2</v>
      </c>
    </row>
    <row r="1074" spans="2:8" x14ac:dyDescent="0.35">
      <c r="B1074" s="45" t="s">
        <v>590</v>
      </c>
      <c r="C1074" s="146">
        <v>47.162734985351563</v>
      </c>
      <c r="D1074" s="112">
        <f t="shared" si="35"/>
        <v>-0.51914561087667965</v>
      </c>
      <c r="E1074" s="112">
        <v>1.6520371348026423E-2</v>
      </c>
      <c r="G1074">
        <v>1066</v>
      </c>
      <c r="H1074">
        <f t="shared" ca="1" si="36"/>
        <v>2.733661848642609E-2</v>
      </c>
    </row>
    <row r="1075" spans="2:8" x14ac:dyDescent="0.35">
      <c r="B1075" s="45" t="s">
        <v>1713</v>
      </c>
      <c r="C1075" s="146">
        <v>98.08111572265625</v>
      </c>
      <c r="D1075" s="112">
        <f t="shared" si="35"/>
        <v>-0.13688157735900064</v>
      </c>
      <c r="E1075" s="112">
        <v>1.6517143982441723E-2</v>
      </c>
      <c r="G1075">
        <v>1067</v>
      </c>
      <c r="H1075">
        <f t="shared" ca="1" si="36"/>
        <v>3.635443945358862E-2</v>
      </c>
    </row>
    <row r="1076" spans="2:8" x14ac:dyDescent="0.35">
      <c r="B1076" s="45" t="s">
        <v>2996</v>
      </c>
      <c r="C1076" s="146">
        <v>113.63575744628911</v>
      </c>
      <c r="D1076" s="112">
        <f t="shared" si="35"/>
        <v>-0.62347088813698881</v>
      </c>
      <c r="E1076" s="112">
        <v>1.6504197606492223E-2</v>
      </c>
      <c r="G1076">
        <v>1068</v>
      </c>
      <c r="H1076">
        <f t="shared" ca="1" si="36"/>
        <v>-2.2998014117099178E-2</v>
      </c>
    </row>
    <row r="1077" spans="2:8" x14ac:dyDescent="0.35">
      <c r="B1077" s="45" t="s">
        <v>4490</v>
      </c>
      <c r="C1077" s="146">
        <v>301.79806518554688</v>
      </c>
      <c r="D1077" s="112">
        <f t="shared" si="35"/>
        <v>-0.88317758853055217</v>
      </c>
      <c r="E1077" s="112">
        <v>1.6496332703555588E-2</v>
      </c>
      <c r="G1077">
        <v>1069</v>
      </c>
      <c r="H1077">
        <f t="shared" ca="1" si="36"/>
        <v>1.0054069420108783E-2</v>
      </c>
    </row>
    <row r="1078" spans="2:8" x14ac:dyDescent="0.35">
      <c r="B1078" s="45" t="s">
        <v>7915</v>
      </c>
      <c r="C1078" s="146">
        <v>2583.391845703125</v>
      </c>
      <c r="D1078" s="112">
        <f t="shared" si="35"/>
        <v>19.939322959470839</v>
      </c>
      <c r="E1078" s="112">
        <v>1.6474721111385419E-2</v>
      </c>
      <c r="G1078">
        <v>1070</v>
      </c>
      <c r="H1078">
        <f t="shared" ca="1" si="36"/>
        <v>2.7340688524563089E-2</v>
      </c>
    </row>
    <row r="1079" spans="2:8" x14ac:dyDescent="0.35">
      <c r="B1079" s="45" t="s">
        <v>1899</v>
      </c>
      <c r="C1079" s="146">
        <v>123.37513732910161</v>
      </c>
      <c r="D1079" s="112">
        <f t="shared" si="35"/>
        <v>-0.740492068997192</v>
      </c>
      <c r="E1079" s="112">
        <v>1.6462632754043315E-2</v>
      </c>
      <c r="G1079">
        <v>1071</v>
      </c>
      <c r="H1079">
        <f t="shared" ca="1" si="36"/>
        <v>-3.1055497845913337E-2</v>
      </c>
    </row>
    <row r="1080" spans="2:8" x14ac:dyDescent="0.35">
      <c r="B1080" s="45" t="s">
        <v>4980</v>
      </c>
      <c r="C1080" s="146">
        <v>475.41952514648438</v>
      </c>
      <c r="D1080" s="112">
        <f t="shared" si="35"/>
        <v>1.4565093042660284</v>
      </c>
      <c r="E1080" s="112">
        <v>1.644524297427612E-2</v>
      </c>
      <c r="G1080">
        <v>1072</v>
      </c>
      <c r="H1080">
        <f t="shared" ca="1" si="36"/>
        <v>8.3378314254704371E-3</v>
      </c>
    </row>
    <row r="1081" spans="2:8" x14ac:dyDescent="0.35">
      <c r="B1081" s="45" t="s">
        <v>4159</v>
      </c>
      <c r="C1081" s="146">
        <v>193.53459167480469</v>
      </c>
      <c r="D1081" s="112">
        <f t="shared" si="35"/>
        <v>-0.7557530925915299</v>
      </c>
      <c r="E1081" s="112">
        <v>1.6445140338297037E-2</v>
      </c>
      <c r="G1081">
        <v>1073</v>
      </c>
      <c r="H1081">
        <f t="shared" ca="1" si="36"/>
        <v>2.3038903542845657E-2</v>
      </c>
    </row>
    <row r="1082" spans="2:8" x14ac:dyDescent="0.35">
      <c r="B1082" s="45" t="s">
        <v>5317</v>
      </c>
      <c r="C1082" s="146">
        <v>792.37274169921875</v>
      </c>
      <c r="D1082" s="112">
        <f t="shared" si="35"/>
        <v>6.5977491300194844</v>
      </c>
      <c r="E1082" s="112">
        <v>1.643809489658192E-2</v>
      </c>
      <c r="G1082">
        <v>1074</v>
      </c>
      <c r="H1082">
        <f t="shared" ca="1" si="36"/>
        <v>1.8127710665024308E-2</v>
      </c>
    </row>
    <row r="1083" spans="2:8" x14ac:dyDescent="0.35">
      <c r="B1083" s="45" t="s">
        <v>2384</v>
      </c>
      <c r="C1083" s="146">
        <v>104.2904586791992</v>
      </c>
      <c r="D1083" s="112">
        <f t="shared" si="35"/>
        <v>-0.2072480051814132</v>
      </c>
      <c r="E1083" s="112">
        <v>1.6431778088012623E-2</v>
      </c>
      <c r="G1083">
        <v>1075</v>
      </c>
      <c r="H1083">
        <f t="shared" ca="1" si="36"/>
        <v>-2.8454399937957158E-2</v>
      </c>
    </row>
    <row r="1084" spans="2:8" x14ac:dyDescent="0.35">
      <c r="B1084" s="45" t="s">
        <v>1344</v>
      </c>
      <c r="C1084" s="146">
        <v>131.5549621582031</v>
      </c>
      <c r="D1084" s="112">
        <f t="shared" si="35"/>
        <v>-0.6561394224970758</v>
      </c>
      <c r="E1084" s="112">
        <v>1.6427612366209991E-2</v>
      </c>
      <c r="G1084">
        <v>1076</v>
      </c>
      <c r="H1084">
        <f t="shared" ca="1" si="36"/>
        <v>5.9104969360989522E-3</v>
      </c>
    </row>
    <row r="1085" spans="2:8" x14ac:dyDescent="0.35">
      <c r="B1085" s="45" t="s">
        <v>4776</v>
      </c>
      <c r="C1085" s="146">
        <v>382.582275390625</v>
      </c>
      <c r="D1085" s="112">
        <f t="shared" si="35"/>
        <v>-0.38043876742637911</v>
      </c>
      <c r="E1085" s="112">
        <v>1.6424929946984211E-2</v>
      </c>
      <c r="G1085">
        <v>1077</v>
      </c>
      <c r="H1085">
        <f t="shared" ca="1" si="36"/>
        <v>-1.2874828578104833E-2</v>
      </c>
    </row>
    <row r="1086" spans="2:8" x14ac:dyDescent="0.35">
      <c r="B1086" s="45" t="s">
        <v>5175</v>
      </c>
      <c r="C1086" s="146">
        <v>617.50518798828125</v>
      </c>
      <c r="D1086" s="112">
        <f t="shared" si="35"/>
        <v>7.9329947363988875</v>
      </c>
      <c r="E1086" s="112">
        <v>1.6422470347829059E-2</v>
      </c>
      <c r="G1086">
        <v>1078</v>
      </c>
      <c r="H1086">
        <f t="shared" ca="1" si="36"/>
        <v>5.0559615862585984E-2</v>
      </c>
    </row>
    <row r="1087" spans="2:8" x14ac:dyDescent="0.35">
      <c r="B1087" s="45" t="s">
        <v>2684</v>
      </c>
      <c r="C1087" s="146">
        <v>69.126335144042969</v>
      </c>
      <c r="D1087" s="112">
        <f t="shared" si="35"/>
        <v>-0.96887771417262458</v>
      </c>
      <c r="E1087" s="112">
        <v>1.6416413923511598E-2</v>
      </c>
      <c r="G1087">
        <v>1079</v>
      </c>
      <c r="H1087">
        <f t="shared" ca="1" si="36"/>
        <v>-4.8752851881735844E-2</v>
      </c>
    </row>
    <row r="1088" spans="2:8" x14ac:dyDescent="0.35">
      <c r="B1088" s="45" t="s">
        <v>6956</v>
      </c>
      <c r="C1088" s="146">
        <v>2221.1201171875</v>
      </c>
      <c r="D1088" s="112">
        <f t="shared" si="35"/>
        <v>2.2485789911995786</v>
      </c>
      <c r="E1088" s="112">
        <v>1.6397618393789965E-2</v>
      </c>
      <c r="G1088">
        <v>1080</v>
      </c>
      <c r="H1088">
        <f t="shared" ca="1" si="36"/>
        <v>2.1742111782525754E-2</v>
      </c>
    </row>
    <row r="1089" spans="2:8" x14ac:dyDescent="0.35">
      <c r="B1089" s="45" t="s">
        <v>5230</v>
      </c>
      <c r="C1089" s="146">
        <v>683.72052001953125</v>
      </c>
      <c r="D1089" s="112">
        <f t="shared" si="35"/>
        <v>2.1062872143759495</v>
      </c>
      <c r="E1089" s="112">
        <v>1.6381300962751994E-2</v>
      </c>
      <c r="G1089">
        <v>1081</v>
      </c>
      <c r="H1089">
        <f t="shared" ca="1" si="36"/>
        <v>5.021156383696353E-3</v>
      </c>
    </row>
    <row r="1090" spans="2:8" x14ac:dyDescent="0.35">
      <c r="B1090" s="45" t="s">
        <v>4341</v>
      </c>
      <c r="C1090" s="146">
        <v>220.10859680175781</v>
      </c>
      <c r="D1090" s="112">
        <f t="shared" si="35"/>
        <v>0.87191319224356378</v>
      </c>
      <c r="E1090" s="112">
        <v>1.6367669797259083E-2</v>
      </c>
      <c r="G1090">
        <v>1082</v>
      </c>
      <c r="H1090">
        <f t="shared" ca="1" si="36"/>
        <v>-7.9922017311987691E-3</v>
      </c>
    </row>
    <row r="1091" spans="2:8" x14ac:dyDescent="0.35">
      <c r="B1091" s="45" t="s">
        <v>2434</v>
      </c>
      <c r="C1091" s="146">
        <v>117.584831237793</v>
      </c>
      <c r="D1091" s="112">
        <f t="shared" si="35"/>
        <v>2.1878392375038729</v>
      </c>
      <c r="E1091" s="112">
        <v>1.6367642533752613E-2</v>
      </c>
      <c r="G1091">
        <v>1083</v>
      </c>
      <c r="H1091">
        <f t="shared" ca="1" si="36"/>
        <v>-2.8863866265359393E-2</v>
      </c>
    </row>
    <row r="1092" spans="2:8" x14ac:dyDescent="0.35">
      <c r="B1092" s="45" t="s">
        <v>484</v>
      </c>
      <c r="C1092" s="146">
        <v>36.885433197021477</v>
      </c>
      <c r="D1092" s="112">
        <f t="shared" si="35"/>
        <v>-0.98240900780647278</v>
      </c>
      <c r="E1092" s="112">
        <v>1.6360284050840664E-2</v>
      </c>
      <c r="G1092">
        <v>1084</v>
      </c>
      <c r="H1092">
        <f t="shared" ca="1" si="36"/>
        <v>9.2208618995961132E-3</v>
      </c>
    </row>
    <row r="1093" spans="2:8" x14ac:dyDescent="0.35">
      <c r="B1093" s="45" t="s">
        <v>6556</v>
      </c>
      <c r="C1093" s="146">
        <v>2096.83642578125</v>
      </c>
      <c r="D1093" s="112">
        <f t="shared" si="35"/>
        <v>25.766734191417086</v>
      </c>
      <c r="E1093" s="112">
        <v>1.6359225598788222E-2</v>
      </c>
      <c r="G1093">
        <v>1085</v>
      </c>
      <c r="H1093">
        <f t="shared" ca="1" si="36"/>
        <v>7.5187263554702503E-3</v>
      </c>
    </row>
    <row r="1094" spans="2:8" x14ac:dyDescent="0.35">
      <c r="B1094" s="45" t="s">
        <v>847</v>
      </c>
      <c r="C1094" s="146">
        <v>78.33740234375</v>
      </c>
      <c r="D1094" s="112">
        <f t="shared" si="35"/>
        <v>-0.57496510420719893</v>
      </c>
      <c r="E1094" s="112">
        <v>1.6352664428636688E-2</v>
      </c>
      <c r="G1094">
        <v>1086</v>
      </c>
      <c r="H1094">
        <f t="shared" ca="1" si="36"/>
        <v>-1.9112377881112551E-2</v>
      </c>
    </row>
    <row r="1095" spans="2:8" x14ac:dyDescent="0.35">
      <c r="B1095" s="45" t="s">
        <v>3102</v>
      </c>
      <c r="C1095" s="146">
        <v>184.30816650390619</v>
      </c>
      <c r="D1095" s="112">
        <f t="shared" si="35"/>
        <v>-0.74932025531652779</v>
      </c>
      <c r="E1095" s="112">
        <v>1.6351820654942714E-2</v>
      </c>
      <c r="G1095">
        <v>1087</v>
      </c>
      <c r="H1095">
        <f t="shared" ca="1" si="36"/>
        <v>8.0835314841696954E-3</v>
      </c>
    </row>
    <row r="1096" spans="2:8" x14ac:dyDescent="0.35">
      <c r="B1096" s="45" t="s">
        <v>5563</v>
      </c>
      <c r="C1096" s="146">
        <v>735.23358154296875</v>
      </c>
      <c r="D1096" s="112">
        <f t="shared" si="35"/>
        <v>2.8210425954587222</v>
      </c>
      <c r="E1096" s="112">
        <v>1.634529966537401E-2</v>
      </c>
      <c r="G1096">
        <v>1088</v>
      </c>
      <c r="H1096">
        <f t="shared" ca="1" si="36"/>
        <v>1.9766231442819259E-2</v>
      </c>
    </row>
    <row r="1097" spans="2:8" x14ac:dyDescent="0.35">
      <c r="B1097" s="45" t="s">
        <v>3948</v>
      </c>
      <c r="C1097" s="146">
        <v>192.41700744628909</v>
      </c>
      <c r="D1097" s="112">
        <f t="shared" ref="D1097:D1160" si="37">(C1097-C1098)/C1098</f>
        <v>0.2775288788444556</v>
      </c>
      <c r="E1097" s="112">
        <v>1.6342327213420212E-2</v>
      </c>
      <c r="G1097">
        <v>1089</v>
      </c>
      <c r="H1097">
        <f t="shared" ca="1" si="36"/>
        <v>-2.2512377837126119E-2</v>
      </c>
    </row>
    <row r="1098" spans="2:8" x14ac:dyDescent="0.35">
      <c r="B1098" s="45" t="s">
        <v>1362</v>
      </c>
      <c r="C1098" s="146">
        <v>150.61656188964841</v>
      </c>
      <c r="D1098" s="112">
        <f t="shared" si="37"/>
        <v>-0.93250199318242444</v>
      </c>
      <c r="E1098" s="112">
        <v>1.6330488183833081E-2</v>
      </c>
      <c r="G1098">
        <v>1090</v>
      </c>
      <c r="H1098">
        <f t="shared" ref="H1098:H1161" ca="1" si="38">_xlfn.NORM.INV(RAND(),$N$11,$N$12)</f>
        <v>-1.2699905520035405E-2</v>
      </c>
    </row>
    <row r="1099" spans="2:8" x14ac:dyDescent="0.35">
      <c r="B1099" s="45" t="s">
        <v>6731</v>
      </c>
      <c r="C1099" s="146">
        <v>2231.42236328125</v>
      </c>
      <c r="D1099" s="112">
        <f t="shared" si="37"/>
        <v>13.515204744011545</v>
      </c>
      <c r="E1099" s="112">
        <v>1.6313557083995175E-2</v>
      </c>
      <c r="G1099">
        <v>1091</v>
      </c>
      <c r="H1099">
        <f t="shared" ca="1" si="38"/>
        <v>6.3764386729787707E-3</v>
      </c>
    </row>
    <row r="1100" spans="2:8" x14ac:dyDescent="0.35">
      <c r="B1100" s="45" t="s">
        <v>3662</v>
      </c>
      <c r="C1100" s="146">
        <v>153.72999572753909</v>
      </c>
      <c r="D1100" s="112">
        <f t="shared" si="37"/>
        <v>-0.93795227465012321</v>
      </c>
      <c r="E1100" s="112">
        <v>1.6296495504976798E-2</v>
      </c>
      <c r="G1100">
        <v>1092</v>
      </c>
      <c r="H1100">
        <f t="shared" ca="1" si="38"/>
        <v>3.2323988762323237E-2</v>
      </c>
    </row>
    <row r="1101" spans="2:8" x14ac:dyDescent="0.35">
      <c r="B1101" s="45" t="s">
        <v>7123</v>
      </c>
      <c r="C1101" s="146">
        <v>2477.60888671875</v>
      </c>
      <c r="D1101" s="112">
        <f t="shared" si="37"/>
        <v>31.167119770053414</v>
      </c>
      <c r="E1101" s="112">
        <v>1.629389253425589E-2</v>
      </c>
      <c r="G1101">
        <v>1093</v>
      </c>
      <c r="H1101">
        <f t="shared" ca="1" si="38"/>
        <v>-4.5610874315838313E-3</v>
      </c>
    </row>
    <row r="1102" spans="2:8" x14ac:dyDescent="0.35">
      <c r="B1102" s="45" t="s">
        <v>902</v>
      </c>
      <c r="C1102" s="146">
        <v>77.023025512695313</v>
      </c>
      <c r="D1102" s="112">
        <f t="shared" si="37"/>
        <v>-0.95965780760146369</v>
      </c>
      <c r="E1102" s="112">
        <v>1.6273667313576008E-2</v>
      </c>
      <c r="G1102">
        <v>1094</v>
      </c>
      <c r="H1102">
        <f t="shared" ca="1" si="38"/>
        <v>8.3555643270875266E-3</v>
      </c>
    </row>
    <row r="1103" spans="2:8" x14ac:dyDescent="0.35">
      <c r="B1103" s="45" t="s">
        <v>7038</v>
      </c>
      <c r="C1103" s="146">
        <v>1909.242431640625</v>
      </c>
      <c r="D1103" s="112">
        <f t="shared" si="37"/>
        <v>5.4305844002397414</v>
      </c>
      <c r="E1103" s="112">
        <v>1.6245818925890512E-2</v>
      </c>
      <c r="G1103">
        <v>1095</v>
      </c>
      <c r="H1103">
        <f t="shared" ca="1" si="38"/>
        <v>-3.4119135865644727E-3</v>
      </c>
    </row>
    <row r="1104" spans="2:8" x14ac:dyDescent="0.35">
      <c r="B1104" s="45" t="s">
        <v>4489</v>
      </c>
      <c r="C1104" s="146">
        <v>296.90029907226563</v>
      </c>
      <c r="D1104" s="112">
        <f t="shared" si="37"/>
        <v>0.65486755468736868</v>
      </c>
      <c r="E1104" s="112">
        <v>1.6232428318003925E-2</v>
      </c>
      <c r="G1104">
        <v>1096</v>
      </c>
      <c r="H1104">
        <f t="shared" ca="1" si="38"/>
        <v>-4.0400685556002819E-2</v>
      </c>
    </row>
    <row r="1105" spans="2:8" x14ac:dyDescent="0.35">
      <c r="B1105" s="45" t="s">
        <v>3690</v>
      </c>
      <c r="C1105" s="146">
        <v>179.4103088378906</v>
      </c>
      <c r="D1105" s="112">
        <f t="shared" si="37"/>
        <v>0.37111089887628668</v>
      </c>
      <c r="E1105" s="112">
        <v>1.6228160358192748E-2</v>
      </c>
      <c r="G1105">
        <v>1097</v>
      </c>
      <c r="H1105">
        <f t="shared" ca="1" si="38"/>
        <v>1.2545732508214086E-2</v>
      </c>
    </row>
    <row r="1106" spans="2:8" x14ac:dyDescent="0.35">
      <c r="B1106" s="45" t="s">
        <v>1576</v>
      </c>
      <c r="C1106" s="146">
        <v>130.85032653808591</v>
      </c>
      <c r="D1106" s="112">
        <f t="shared" si="37"/>
        <v>-0.8168040773823867</v>
      </c>
      <c r="E1106" s="112">
        <v>1.6226018796741442E-2</v>
      </c>
      <c r="G1106">
        <v>1098</v>
      </c>
      <c r="H1106">
        <f t="shared" ca="1" si="38"/>
        <v>-1.5503327339047626E-2</v>
      </c>
    </row>
    <row r="1107" spans="2:8" x14ac:dyDescent="0.35">
      <c r="B1107" s="45" t="s">
        <v>5542</v>
      </c>
      <c r="C1107" s="146">
        <v>714.264404296875</v>
      </c>
      <c r="D1107" s="112">
        <f t="shared" si="37"/>
        <v>2.6381489148282022</v>
      </c>
      <c r="E1107" s="112">
        <v>1.621787974327675E-2</v>
      </c>
      <c r="G1107">
        <v>1099</v>
      </c>
      <c r="H1107">
        <f t="shared" ca="1" si="38"/>
        <v>2.2639299857301367E-2</v>
      </c>
    </row>
    <row r="1108" spans="2:8" x14ac:dyDescent="0.35">
      <c r="B1108" s="45" t="s">
        <v>4167</v>
      </c>
      <c r="C1108" s="146">
        <v>196.3263244628906</v>
      </c>
      <c r="D1108" s="112">
        <f t="shared" si="37"/>
        <v>1.0911443339793507</v>
      </c>
      <c r="E1108" s="112">
        <v>1.6207582925961247E-2</v>
      </c>
      <c r="G1108">
        <v>1100</v>
      </c>
      <c r="H1108">
        <f t="shared" ca="1" si="38"/>
        <v>-1.026638292968708E-2</v>
      </c>
    </row>
    <row r="1109" spans="2:8" x14ac:dyDescent="0.35">
      <c r="B1109" s="45" t="s">
        <v>2600</v>
      </c>
      <c r="C1109" s="146">
        <v>93.884635925292969</v>
      </c>
      <c r="D1109" s="112">
        <f t="shared" si="37"/>
        <v>-0.27969527648940123</v>
      </c>
      <c r="E1109" s="112">
        <v>1.6198533860754344E-2</v>
      </c>
      <c r="G1109">
        <v>1101</v>
      </c>
      <c r="H1109">
        <f t="shared" ca="1" si="38"/>
        <v>-2.8900195729765675E-2</v>
      </c>
    </row>
    <row r="1110" spans="2:8" x14ac:dyDescent="0.35">
      <c r="B1110" s="45" t="s">
        <v>3057</v>
      </c>
      <c r="C1110" s="146">
        <v>130.34016418457031</v>
      </c>
      <c r="D1110" s="112">
        <f t="shared" si="37"/>
        <v>-0.82213291173716596</v>
      </c>
      <c r="E1110" s="112">
        <v>1.6182961096558361E-2</v>
      </c>
      <c r="G1110">
        <v>1102</v>
      </c>
      <c r="H1110">
        <f t="shared" ca="1" si="38"/>
        <v>-1.7587619764280058E-2</v>
      </c>
    </row>
    <row r="1111" spans="2:8" x14ac:dyDescent="0.35">
      <c r="B1111" s="45" t="s">
        <v>5722</v>
      </c>
      <c r="C1111" s="146">
        <v>732.7952880859375</v>
      </c>
      <c r="D1111" s="112">
        <f t="shared" si="37"/>
        <v>-0.48371592562899091</v>
      </c>
      <c r="E1111" s="112">
        <v>1.6176652187039332E-2</v>
      </c>
      <c r="G1111">
        <v>1103</v>
      </c>
      <c r="H1111">
        <f t="shared" ca="1" si="38"/>
        <v>2.9004730561181018E-2</v>
      </c>
    </row>
    <row r="1112" spans="2:8" x14ac:dyDescent="0.35">
      <c r="B1112" s="45" t="s">
        <v>6092</v>
      </c>
      <c r="C1112" s="146">
        <v>1419.364501953125</v>
      </c>
      <c r="D1112" s="112">
        <f t="shared" si="37"/>
        <v>6.3892319484495275</v>
      </c>
      <c r="E1112" s="112">
        <v>1.6174815745987975E-2</v>
      </c>
      <c r="G1112">
        <v>1104</v>
      </c>
      <c r="H1112">
        <f t="shared" ca="1" si="38"/>
        <v>2.4245044402234035E-2</v>
      </c>
    </row>
    <row r="1113" spans="2:8" x14ac:dyDescent="0.35">
      <c r="B1113" s="45" t="s">
        <v>3929</v>
      </c>
      <c r="C1113" s="146">
        <v>192.08552551269531</v>
      </c>
      <c r="D1113" s="112">
        <f t="shared" si="37"/>
        <v>0.81253032188441898</v>
      </c>
      <c r="E1113" s="112">
        <v>1.6173183412775963E-2</v>
      </c>
      <c r="G1113">
        <v>1105</v>
      </c>
      <c r="H1113">
        <f t="shared" ca="1" si="38"/>
        <v>-1.7158257154928729E-2</v>
      </c>
    </row>
    <row r="1114" spans="2:8" x14ac:dyDescent="0.35">
      <c r="B1114" s="45" t="s">
        <v>2385</v>
      </c>
      <c r="C1114" s="146">
        <v>105.976448059082</v>
      </c>
      <c r="D1114" s="112">
        <f t="shared" si="37"/>
        <v>0.23298684714731824</v>
      </c>
      <c r="E1114" s="112">
        <v>1.6166285978940372E-2</v>
      </c>
      <c r="G1114">
        <v>1106</v>
      </c>
      <c r="H1114">
        <f t="shared" ca="1" si="38"/>
        <v>1.2691577716631713E-2</v>
      </c>
    </row>
    <row r="1115" spans="2:8" x14ac:dyDescent="0.35">
      <c r="B1115" s="45" t="s">
        <v>1065</v>
      </c>
      <c r="C1115" s="146">
        <v>85.950996398925781</v>
      </c>
      <c r="D1115" s="112">
        <f t="shared" si="37"/>
        <v>-0.33195168748218096</v>
      </c>
      <c r="E1115" s="112">
        <v>1.6146287657195398E-2</v>
      </c>
      <c r="G1115">
        <v>1107</v>
      </c>
      <c r="H1115">
        <f t="shared" ca="1" si="38"/>
        <v>-4.4085430177335516E-2</v>
      </c>
    </row>
    <row r="1116" spans="2:8" x14ac:dyDescent="0.35">
      <c r="B1116" s="45" t="s">
        <v>3052</v>
      </c>
      <c r="C1116" s="146">
        <v>128.65985107421881</v>
      </c>
      <c r="D1116" s="112">
        <f t="shared" si="37"/>
        <v>-0.93576176607291373</v>
      </c>
      <c r="E1116" s="112">
        <v>1.6133327902292053E-2</v>
      </c>
      <c r="G1116">
        <v>1108</v>
      </c>
      <c r="H1116">
        <f t="shared" ca="1" si="38"/>
        <v>-2.3190752238392481E-2</v>
      </c>
    </row>
    <row r="1117" spans="2:8" x14ac:dyDescent="0.35">
      <c r="B1117" s="45" t="s">
        <v>6771</v>
      </c>
      <c r="C1117" s="146">
        <v>2002.854736328125</v>
      </c>
      <c r="D1117" s="112">
        <f t="shared" si="37"/>
        <v>17.23640764447844</v>
      </c>
      <c r="E1117" s="112">
        <v>1.6119423024710807E-2</v>
      </c>
      <c r="G1117">
        <v>1109</v>
      </c>
      <c r="H1117">
        <f t="shared" ca="1" si="38"/>
        <v>3.2909055410195172E-3</v>
      </c>
    </row>
    <row r="1118" spans="2:8" x14ac:dyDescent="0.35">
      <c r="B1118" s="45" t="s">
        <v>2492</v>
      </c>
      <c r="C1118" s="146">
        <v>109.827262878418</v>
      </c>
      <c r="D1118" s="112">
        <f t="shared" si="37"/>
        <v>-0.8057356493855401</v>
      </c>
      <c r="E1118" s="112">
        <v>1.6106116833210449E-2</v>
      </c>
      <c r="G1118">
        <v>1110</v>
      </c>
      <c r="H1118">
        <f t="shared" ca="1" si="38"/>
        <v>1.0567785734707524E-2</v>
      </c>
    </row>
    <row r="1119" spans="2:8" x14ac:dyDescent="0.35">
      <c r="B1119" s="45" t="s">
        <v>4897</v>
      </c>
      <c r="C1119" s="146">
        <v>565.34954833984375</v>
      </c>
      <c r="D1119" s="112">
        <f t="shared" si="37"/>
        <v>2.6305704123402012</v>
      </c>
      <c r="E1119" s="112">
        <v>1.610564872030865E-2</v>
      </c>
      <c r="G1119">
        <v>1111</v>
      </c>
      <c r="H1119">
        <f t="shared" ca="1" si="38"/>
        <v>5.4837966632429276E-3</v>
      </c>
    </row>
    <row r="1120" spans="2:8" x14ac:dyDescent="0.35">
      <c r="B1120" s="45" t="s">
        <v>3471</v>
      </c>
      <c r="C1120" s="146">
        <v>155.7192077636719</v>
      </c>
      <c r="D1120" s="112">
        <f t="shared" si="37"/>
        <v>-0.85989263813788219</v>
      </c>
      <c r="E1120" s="112">
        <v>1.6081934810426093E-2</v>
      </c>
      <c r="G1120">
        <v>1112</v>
      </c>
      <c r="H1120">
        <f t="shared" ca="1" si="38"/>
        <v>2.2412332671851901E-2</v>
      </c>
    </row>
    <row r="1121" spans="2:8" x14ac:dyDescent="0.35">
      <c r="B1121" s="45" t="s">
        <v>5942</v>
      </c>
      <c r="C1121" s="146">
        <v>1111.427734375</v>
      </c>
      <c r="D1121" s="112">
        <f t="shared" si="37"/>
        <v>0.56508509086658565</v>
      </c>
      <c r="E1121" s="112">
        <v>1.6080850645930237E-2</v>
      </c>
      <c r="G1121">
        <v>1113</v>
      </c>
      <c r="H1121">
        <f t="shared" ca="1" si="38"/>
        <v>5.1192202572282073E-3</v>
      </c>
    </row>
    <row r="1122" spans="2:8" x14ac:dyDescent="0.35">
      <c r="B1122" s="45" t="s">
        <v>5519</v>
      </c>
      <c r="C1122" s="146">
        <v>710.13885498046875</v>
      </c>
      <c r="D1122" s="112">
        <f t="shared" si="37"/>
        <v>1.8798122910945098E-2</v>
      </c>
      <c r="E1122" s="112">
        <v>1.6066366603964391E-2</v>
      </c>
      <c r="G1122">
        <v>1114</v>
      </c>
      <c r="H1122">
        <f t="shared" ca="1" si="38"/>
        <v>-1.4825557697372808E-2</v>
      </c>
    </row>
    <row r="1123" spans="2:8" x14ac:dyDescent="0.35">
      <c r="B1123" s="45" t="s">
        <v>5361</v>
      </c>
      <c r="C1123" s="146">
        <v>697.035888671875</v>
      </c>
      <c r="D1123" s="112">
        <f t="shared" si="37"/>
        <v>2.8922303893751793</v>
      </c>
      <c r="E1123" s="112">
        <v>1.6063344813188336E-2</v>
      </c>
      <c r="G1123">
        <v>1115</v>
      </c>
      <c r="H1123">
        <f t="shared" ca="1" si="38"/>
        <v>-1.4404552841065283E-2</v>
      </c>
    </row>
    <row r="1124" spans="2:8" x14ac:dyDescent="0.35">
      <c r="B1124" s="45" t="s">
        <v>3776</v>
      </c>
      <c r="C1124" s="146">
        <v>179.08392333984381</v>
      </c>
      <c r="D1124" s="112">
        <f t="shared" si="37"/>
        <v>-7.2153539814578158E-2</v>
      </c>
      <c r="E1124" s="112">
        <v>1.6049353751782354E-2</v>
      </c>
      <c r="G1124">
        <v>1116</v>
      </c>
      <c r="H1124">
        <f t="shared" ca="1" si="38"/>
        <v>-2.8241923023664978E-2</v>
      </c>
    </row>
    <row r="1125" spans="2:8" x14ac:dyDescent="0.35">
      <c r="B1125" s="45" t="s">
        <v>3794</v>
      </c>
      <c r="C1125" s="146">
        <v>193.01029968261719</v>
      </c>
      <c r="D1125" s="112">
        <f t="shared" si="37"/>
        <v>-0.14976128145034287</v>
      </c>
      <c r="E1125" s="112">
        <v>1.6036660180449375E-2</v>
      </c>
      <c r="G1125">
        <v>1117</v>
      </c>
      <c r="H1125">
        <f t="shared" ca="1" si="38"/>
        <v>5.8453051208995676E-3</v>
      </c>
    </row>
    <row r="1126" spans="2:8" x14ac:dyDescent="0.35">
      <c r="B1126" s="45" t="s">
        <v>4243</v>
      </c>
      <c r="C1126" s="146">
        <v>227.00718688964841</v>
      </c>
      <c r="D1126" s="112">
        <f t="shared" si="37"/>
        <v>1.3502861051274115</v>
      </c>
      <c r="E1126" s="112">
        <v>1.6035199267876825E-2</v>
      </c>
      <c r="G1126">
        <v>1118</v>
      </c>
      <c r="H1126">
        <f t="shared" ca="1" si="38"/>
        <v>1.4026829198211459E-2</v>
      </c>
    </row>
    <row r="1127" spans="2:8" x14ac:dyDescent="0.35">
      <c r="B1127" s="45" t="s">
        <v>1233</v>
      </c>
      <c r="C1127" s="146">
        <v>96.587043762207031</v>
      </c>
      <c r="D1127" s="112">
        <f t="shared" si="37"/>
        <v>-0.32169509346407799</v>
      </c>
      <c r="E1127" s="112">
        <v>1.6034098040051296E-2</v>
      </c>
      <c r="G1127">
        <v>1119</v>
      </c>
      <c r="H1127">
        <f t="shared" ca="1" si="38"/>
        <v>1.0544847715952181E-3</v>
      </c>
    </row>
    <row r="1128" spans="2:8" x14ac:dyDescent="0.35">
      <c r="B1128" s="45" t="s">
        <v>1379</v>
      </c>
      <c r="C1128" s="146">
        <v>142.39472961425781</v>
      </c>
      <c r="D1128" s="112">
        <f t="shared" si="37"/>
        <v>1.0694699777662364</v>
      </c>
      <c r="E1128" s="112">
        <v>1.6033370209801941E-2</v>
      </c>
      <c r="G1128">
        <v>1120</v>
      </c>
      <c r="H1128">
        <f t="shared" ca="1" si="38"/>
        <v>5.9295970246480416E-2</v>
      </c>
    </row>
    <row r="1129" spans="2:8" x14ac:dyDescent="0.35">
      <c r="B1129" s="45" t="s">
        <v>2686</v>
      </c>
      <c r="C1129" s="146">
        <v>68.807342529296875</v>
      </c>
      <c r="D1129" s="112">
        <f t="shared" si="37"/>
        <v>-0.56175328309073436</v>
      </c>
      <c r="E1129" s="112">
        <v>1.6014991396439925E-2</v>
      </c>
      <c r="G1129">
        <v>1121</v>
      </c>
      <c r="H1129">
        <f t="shared" ca="1" si="38"/>
        <v>1.5062027343414197E-2</v>
      </c>
    </row>
    <row r="1130" spans="2:8" x14ac:dyDescent="0.35">
      <c r="B1130" s="45" t="s">
        <v>1615</v>
      </c>
      <c r="C1130" s="146">
        <v>157.0059509277344</v>
      </c>
      <c r="D1130" s="112">
        <f t="shared" si="37"/>
        <v>-0.92469738564617054</v>
      </c>
      <c r="E1130" s="112">
        <v>1.6001200692373308E-2</v>
      </c>
      <c r="G1130">
        <v>1122</v>
      </c>
      <c r="H1130">
        <f t="shared" ca="1" si="38"/>
        <v>-3.3100254247302786E-3</v>
      </c>
    </row>
    <row r="1131" spans="2:8" x14ac:dyDescent="0.35">
      <c r="B1131" s="45" t="s">
        <v>8022</v>
      </c>
      <c r="C1131" s="146">
        <v>2085</v>
      </c>
      <c r="D1131" s="112">
        <f t="shared" si="37"/>
        <v>-0.14526876089912039</v>
      </c>
      <c r="E1131" s="112">
        <v>1.5982871849010167E-2</v>
      </c>
      <c r="G1131">
        <v>1123</v>
      </c>
      <c r="H1131">
        <f t="shared" ca="1" si="38"/>
        <v>-2.2908063082123192E-3</v>
      </c>
    </row>
    <row r="1132" spans="2:8" x14ac:dyDescent="0.35">
      <c r="B1132" s="45" t="s">
        <v>7417</v>
      </c>
      <c r="C1132" s="146">
        <v>2439.36328125</v>
      </c>
      <c r="D1132" s="112">
        <f t="shared" si="37"/>
        <v>8.9535602541254864</v>
      </c>
      <c r="E1132" s="112">
        <v>1.5976493391486369E-2</v>
      </c>
      <c r="G1132">
        <v>1124</v>
      </c>
      <c r="H1132">
        <f t="shared" ca="1" si="38"/>
        <v>4.4984906288556323E-2</v>
      </c>
    </row>
    <row r="1133" spans="2:8" x14ac:dyDescent="0.35">
      <c r="B1133" s="45" t="s">
        <v>4427</v>
      </c>
      <c r="C1133" s="146">
        <v>245.07444763183591</v>
      </c>
      <c r="D1133" s="112">
        <f t="shared" si="37"/>
        <v>-0.69790289917082604</v>
      </c>
      <c r="E1133" s="112">
        <v>1.5967141799321873E-2</v>
      </c>
      <c r="G1133">
        <v>1125</v>
      </c>
      <c r="H1133">
        <f t="shared" ca="1" si="38"/>
        <v>-5.0995492746555128E-3</v>
      </c>
    </row>
    <row r="1134" spans="2:8" x14ac:dyDescent="0.35">
      <c r="B1134" s="45" t="s">
        <v>5805</v>
      </c>
      <c r="C1134" s="146">
        <v>811.24395751953125</v>
      </c>
      <c r="D1134" s="112">
        <f t="shared" si="37"/>
        <v>8.4066523187502167</v>
      </c>
      <c r="E1134" s="112">
        <v>1.5966938512595383E-2</v>
      </c>
      <c r="G1134">
        <v>1126</v>
      </c>
      <c r="H1134">
        <f t="shared" ca="1" si="38"/>
        <v>2.6467097894743935E-3</v>
      </c>
    </row>
    <row r="1135" spans="2:8" x14ac:dyDescent="0.35">
      <c r="B1135" s="45" t="s">
        <v>1051</v>
      </c>
      <c r="C1135" s="146">
        <v>86.24151611328125</v>
      </c>
      <c r="D1135" s="112">
        <f t="shared" si="37"/>
        <v>-0.38088273375715492</v>
      </c>
      <c r="E1135" s="112">
        <v>1.596070199658196E-2</v>
      </c>
      <c r="G1135">
        <v>1127</v>
      </c>
      <c r="H1135">
        <f t="shared" ca="1" si="38"/>
        <v>-4.1436102707066097E-3</v>
      </c>
    </row>
    <row r="1136" spans="2:8" x14ac:dyDescent="0.35">
      <c r="B1136" s="45" t="s">
        <v>3378</v>
      </c>
      <c r="C1136" s="146">
        <v>139.29754638671881</v>
      </c>
      <c r="D1136" s="112">
        <f t="shared" si="37"/>
        <v>-0.94282495527960231</v>
      </c>
      <c r="E1136" s="112">
        <v>1.5960330266535126E-2</v>
      </c>
      <c r="G1136">
        <v>1128</v>
      </c>
      <c r="H1136">
        <f t="shared" ca="1" si="38"/>
        <v>3.7259725746562506E-4</v>
      </c>
    </row>
    <row r="1137" spans="2:8" x14ac:dyDescent="0.35">
      <c r="B1137" s="45" t="s">
        <v>7170</v>
      </c>
      <c r="C1137" s="146">
        <v>2436.334716796875</v>
      </c>
      <c r="D1137" s="112">
        <f t="shared" si="37"/>
        <v>6.18522199276652</v>
      </c>
      <c r="E1137" s="112">
        <v>1.5956641557291006E-2</v>
      </c>
      <c r="G1137">
        <v>1129</v>
      </c>
      <c r="H1137">
        <f t="shared" ca="1" si="38"/>
        <v>4.7116378441353336E-2</v>
      </c>
    </row>
    <row r="1138" spans="2:8" x14ac:dyDescent="0.35">
      <c r="B1138" s="45" t="s">
        <v>4622</v>
      </c>
      <c r="C1138" s="146">
        <v>339.07577514648438</v>
      </c>
      <c r="D1138" s="112">
        <f t="shared" si="37"/>
        <v>-0.83094827028497209</v>
      </c>
      <c r="E1138" s="112">
        <v>1.5956356843990913E-2</v>
      </c>
      <c r="G1138">
        <v>1130</v>
      </c>
      <c r="H1138">
        <f t="shared" ca="1" si="38"/>
        <v>1.448685852479962E-2</v>
      </c>
    </row>
    <row r="1139" spans="2:8" x14ac:dyDescent="0.35">
      <c r="B1139" s="45" t="s">
        <v>6764</v>
      </c>
      <c r="C1139" s="146">
        <v>2005.751586914062</v>
      </c>
      <c r="D1139" s="112">
        <f t="shared" si="37"/>
        <v>16.689492195096012</v>
      </c>
      <c r="E1139" s="112">
        <v>1.5953654392847582E-2</v>
      </c>
      <c r="G1139">
        <v>1131</v>
      </c>
      <c r="H1139">
        <f t="shared" ca="1" si="38"/>
        <v>-1.6970342099955252E-2</v>
      </c>
    </row>
    <row r="1140" spans="2:8" x14ac:dyDescent="0.35">
      <c r="B1140" s="45" t="s">
        <v>1859</v>
      </c>
      <c r="C1140" s="146">
        <v>113.38661193847661</v>
      </c>
      <c r="D1140" s="112">
        <f t="shared" si="37"/>
        <v>-0.83993868093312096</v>
      </c>
      <c r="E1140" s="112">
        <v>1.5933308204692857E-2</v>
      </c>
      <c r="G1140">
        <v>1132</v>
      </c>
      <c r="H1140">
        <f t="shared" ca="1" si="38"/>
        <v>7.8727575745680418E-3</v>
      </c>
    </row>
    <row r="1141" spans="2:8" x14ac:dyDescent="0.35">
      <c r="B1141" s="45" t="s">
        <v>5504</v>
      </c>
      <c r="C1141" s="146">
        <v>708.39483642578125</v>
      </c>
      <c r="D1141" s="112">
        <f t="shared" si="37"/>
        <v>-6.4436324534166492E-2</v>
      </c>
      <c r="E1141" s="112">
        <v>1.5920225908250728E-2</v>
      </c>
      <c r="G1141">
        <v>1133</v>
      </c>
      <c r="H1141">
        <f t="shared" ca="1" si="38"/>
        <v>2.72042408654544E-3</v>
      </c>
    </row>
    <row r="1142" spans="2:8" x14ac:dyDescent="0.35">
      <c r="B1142" s="45" t="s">
        <v>5281</v>
      </c>
      <c r="C1142" s="146">
        <v>757.18505859375</v>
      </c>
      <c r="D1142" s="112">
        <f t="shared" si="37"/>
        <v>17.064291603795393</v>
      </c>
      <c r="E1142" s="112">
        <v>1.5905095977191981E-2</v>
      </c>
      <c r="G1142">
        <v>1134</v>
      </c>
      <c r="H1142">
        <f t="shared" ca="1" si="38"/>
        <v>7.4884774790898937E-4</v>
      </c>
    </row>
    <row r="1143" spans="2:8" x14ac:dyDescent="0.35">
      <c r="B1143" s="45" t="s">
        <v>540</v>
      </c>
      <c r="C1143" s="146">
        <v>41.916122436523438</v>
      </c>
      <c r="D1143" s="112">
        <f t="shared" si="37"/>
        <v>-0.94251049580586321</v>
      </c>
      <c r="E1143" s="112">
        <v>1.5894576827855996E-2</v>
      </c>
      <c r="G1143">
        <v>1135</v>
      </c>
      <c r="H1143">
        <f t="shared" ca="1" si="38"/>
        <v>2.4800122141346685E-2</v>
      </c>
    </row>
    <row r="1144" spans="2:8" x14ac:dyDescent="0.35">
      <c r="B1144" s="45" t="s">
        <v>5753</v>
      </c>
      <c r="C1144" s="146">
        <v>729.109130859375</v>
      </c>
      <c r="D1144" s="112">
        <f t="shared" si="37"/>
        <v>-0.67893704150177292</v>
      </c>
      <c r="E1144" s="112">
        <v>1.5891250011374401E-2</v>
      </c>
      <c r="G1144">
        <v>1136</v>
      </c>
      <c r="H1144">
        <f t="shared" ca="1" si="38"/>
        <v>1.0339090367622482E-2</v>
      </c>
    </row>
    <row r="1145" spans="2:8" x14ac:dyDescent="0.35">
      <c r="B1145" s="45" t="s">
        <v>7557</v>
      </c>
      <c r="C1145" s="146">
        <v>2270.922607421875</v>
      </c>
      <c r="D1145" s="112">
        <f t="shared" si="37"/>
        <v>13.596461357729035</v>
      </c>
      <c r="E1145" s="112">
        <v>1.5866797664064194E-2</v>
      </c>
      <c r="G1145">
        <v>1137</v>
      </c>
      <c r="H1145">
        <f t="shared" ca="1" si="38"/>
        <v>1.1530480040235753E-2</v>
      </c>
    </row>
    <row r="1146" spans="2:8" x14ac:dyDescent="0.35">
      <c r="B1146" s="45" t="s">
        <v>3466</v>
      </c>
      <c r="C1146" s="146">
        <v>155.5803527832031</v>
      </c>
      <c r="D1146" s="112">
        <f t="shared" si="37"/>
        <v>-0.91773802360985912</v>
      </c>
      <c r="E1146" s="112">
        <v>1.5866104844658904E-2</v>
      </c>
      <c r="G1146">
        <v>1138</v>
      </c>
      <c r="H1146">
        <f t="shared" ca="1" si="38"/>
        <v>-1.4315469007455783E-2</v>
      </c>
    </row>
    <row r="1147" spans="2:8" x14ac:dyDescent="0.35">
      <c r="B1147" s="45" t="s">
        <v>6428</v>
      </c>
      <c r="C1147" s="146">
        <v>1891.279052734375</v>
      </c>
      <c r="D1147" s="112">
        <f t="shared" si="37"/>
        <v>-0.15334084104597068</v>
      </c>
      <c r="E1147" s="112">
        <v>1.5861911015490521E-2</v>
      </c>
      <c r="G1147">
        <v>1139</v>
      </c>
      <c r="H1147">
        <f t="shared" ca="1" si="38"/>
        <v>1.052588290581466E-2</v>
      </c>
    </row>
    <row r="1148" spans="2:8" x14ac:dyDescent="0.35">
      <c r="B1148" s="45" t="s">
        <v>6736</v>
      </c>
      <c r="C1148" s="146">
        <v>2233.81396484375</v>
      </c>
      <c r="D1148" s="112">
        <f t="shared" si="37"/>
        <v>21.261168506111389</v>
      </c>
      <c r="E1148" s="112">
        <v>1.5850109376757324E-2</v>
      </c>
      <c r="G1148">
        <v>1140</v>
      </c>
      <c r="H1148">
        <f t="shared" ca="1" si="38"/>
        <v>-1.1084056374557619E-2</v>
      </c>
    </row>
    <row r="1149" spans="2:8" x14ac:dyDescent="0.35">
      <c r="B1149" s="45" t="s">
        <v>1699</v>
      </c>
      <c r="C1149" s="146">
        <v>100.34576416015619</v>
      </c>
      <c r="D1149" s="112">
        <f t="shared" si="37"/>
        <v>2.3288222878798712E-2</v>
      </c>
      <c r="E1149" s="112">
        <v>1.5849859743033247E-2</v>
      </c>
      <c r="G1149">
        <v>1141</v>
      </c>
      <c r="H1149">
        <f t="shared" ca="1" si="38"/>
        <v>-4.5336595338572434E-2</v>
      </c>
    </row>
    <row r="1150" spans="2:8" x14ac:dyDescent="0.35">
      <c r="B1150" s="45" t="s">
        <v>1222</v>
      </c>
      <c r="C1150" s="146">
        <v>98.06207275390625</v>
      </c>
      <c r="D1150" s="112">
        <f t="shared" si="37"/>
        <v>-0.53883154079631224</v>
      </c>
      <c r="E1150" s="112">
        <v>1.5845948429338945E-2</v>
      </c>
      <c r="G1150">
        <v>1142</v>
      </c>
      <c r="H1150">
        <f t="shared" ca="1" si="38"/>
        <v>5.587141125688673E-2</v>
      </c>
    </row>
    <row r="1151" spans="2:8" x14ac:dyDescent="0.35">
      <c r="B1151" s="45" t="s">
        <v>4289</v>
      </c>
      <c r="C1151" s="146">
        <v>212.63829040527341</v>
      </c>
      <c r="D1151" s="112">
        <f t="shared" si="37"/>
        <v>0.65828306588085561</v>
      </c>
      <c r="E1151" s="112">
        <v>1.5841350024700718E-2</v>
      </c>
      <c r="G1151">
        <v>1143</v>
      </c>
      <c r="H1151">
        <f t="shared" ca="1" si="38"/>
        <v>-1.2867534521647734E-2</v>
      </c>
    </row>
    <row r="1152" spans="2:8" x14ac:dyDescent="0.35">
      <c r="B1152" s="45" t="s">
        <v>1878</v>
      </c>
      <c r="C1152" s="146">
        <v>128.22798156738281</v>
      </c>
      <c r="D1152" s="112">
        <f t="shared" si="37"/>
        <v>-0.75871464724335924</v>
      </c>
      <c r="E1152" s="112">
        <v>1.5830410075296245E-2</v>
      </c>
      <c r="G1152">
        <v>1144</v>
      </c>
      <c r="H1152">
        <f t="shared" ca="1" si="38"/>
        <v>7.0948508311923448E-3</v>
      </c>
    </row>
    <row r="1153" spans="2:8" x14ac:dyDescent="0.35">
      <c r="B1153" s="45" t="s">
        <v>5137</v>
      </c>
      <c r="C1153" s="146">
        <v>531.43707275390625</v>
      </c>
      <c r="D1153" s="112">
        <f t="shared" si="37"/>
        <v>2.7707266346451056</v>
      </c>
      <c r="E1153" s="112">
        <v>1.5826925010902528E-2</v>
      </c>
      <c r="G1153">
        <v>1145</v>
      </c>
      <c r="H1153">
        <f t="shared" ca="1" si="38"/>
        <v>-1.3977200132918101E-2</v>
      </c>
    </row>
    <row r="1154" spans="2:8" x14ac:dyDescent="0.35">
      <c r="B1154" s="45" t="s">
        <v>1407</v>
      </c>
      <c r="C1154" s="146">
        <v>140.93757629394531</v>
      </c>
      <c r="D1154" s="112">
        <f t="shared" si="37"/>
        <v>-0.92762523405378328</v>
      </c>
      <c r="E1154" s="112">
        <v>1.5791003507242298E-2</v>
      </c>
      <c r="G1154">
        <v>1146</v>
      </c>
      <c r="H1154">
        <f t="shared" ca="1" si="38"/>
        <v>4.9327942392711115E-3</v>
      </c>
    </row>
    <row r="1155" spans="2:8" x14ac:dyDescent="0.35">
      <c r="B1155" s="45" t="s">
        <v>6527</v>
      </c>
      <c r="C1155" s="146">
        <v>1947.330322265625</v>
      </c>
      <c r="D1155" s="112">
        <f t="shared" si="37"/>
        <v>1.7137747476781129</v>
      </c>
      <c r="E1155" s="112">
        <v>1.5790845731126702E-2</v>
      </c>
      <c r="G1155">
        <v>1147</v>
      </c>
      <c r="H1155">
        <f t="shared" ca="1" si="38"/>
        <v>-2.0432675664536354E-2</v>
      </c>
    </row>
    <row r="1156" spans="2:8" x14ac:dyDescent="0.35">
      <c r="B1156" s="45" t="s">
        <v>5349</v>
      </c>
      <c r="C1156" s="146">
        <v>717.57257080078125</v>
      </c>
      <c r="D1156" s="112">
        <f t="shared" si="37"/>
        <v>-0.70014135559356183</v>
      </c>
      <c r="E1156" s="112">
        <v>1.5776329104124791E-2</v>
      </c>
      <c r="G1156">
        <v>1148</v>
      </c>
      <c r="H1156">
        <f t="shared" ca="1" si="38"/>
        <v>2.4562840784766723E-2</v>
      </c>
    </row>
    <row r="1157" spans="2:8" x14ac:dyDescent="0.35">
      <c r="B1157" s="45" t="s">
        <v>7412</v>
      </c>
      <c r="C1157" s="146">
        <v>2393.0361328125</v>
      </c>
      <c r="D1157" s="112">
        <f t="shared" si="37"/>
        <v>19.277831476019234</v>
      </c>
      <c r="E1157" s="112">
        <v>1.5776234577016907E-2</v>
      </c>
      <c r="G1157">
        <v>1149</v>
      </c>
      <c r="H1157">
        <f t="shared" ca="1" si="38"/>
        <v>-1.5567718742011795E-3</v>
      </c>
    </row>
    <row r="1158" spans="2:8" x14ac:dyDescent="0.35">
      <c r="B1158" s="45" t="s">
        <v>2545</v>
      </c>
      <c r="C1158" s="146">
        <v>118.01242828369141</v>
      </c>
      <c r="D1158" s="112">
        <f t="shared" si="37"/>
        <v>-0.95300256093259272</v>
      </c>
      <c r="E1158" s="112">
        <v>1.5772985634624537E-2</v>
      </c>
      <c r="G1158">
        <v>1150</v>
      </c>
      <c r="H1158">
        <f t="shared" ca="1" si="38"/>
        <v>-1.1673043170518636E-4</v>
      </c>
    </row>
    <row r="1159" spans="2:8" x14ac:dyDescent="0.35">
      <c r="B1159" s="45" t="s">
        <v>7596</v>
      </c>
      <c r="C1159" s="146">
        <v>2511.03955078125</v>
      </c>
      <c r="D1159" s="112">
        <f t="shared" si="37"/>
        <v>1.4442386167970163</v>
      </c>
      <c r="E1159" s="112">
        <v>1.5763605956465601E-2</v>
      </c>
      <c r="G1159">
        <v>1151</v>
      </c>
      <c r="H1159">
        <f t="shared" ca="1" si="38"/>
        <v>2.290515694316235E-2</v>
      </c>
    </row>
    <row r="1160" spans="2:8" x14ac:dyDescent="0.35">
      <c r="B1160" s="45" t="s">
        <v>5886</v>
      </c>
      <c r="C1160" s="146">
        <v>1027.329956054688</v>
      </c>
      <c r="D1160" s="112">
        <f t="shared" si="37"/>
        <v>23.179138766428277</v>
      </c>
      <c r="E1160" s="112">
        <v>1.574694429984725E-2</v>
      </c>
      <c r="G1160">
        <v>1152</v>
      </c>
      <c r="H1160">
        <f t="shared" ca="1" si="38"/>
        <v>-8.8984422066518964E-3</v>
      </c>
    </row>
    <row r="1161" spans="2:8" x14ac:dyDescent="0.35">
      <c r="B1161" s="45" t="s">
        <v>542</v>
      </c>
      <c r="C1161" s="146">
        <v>42.488277435302727</v>
      </c>
      <c r="D1161" s="112">
        <f t="shared" ref="D1161:D1224" si="39">(C1161-C1162)/C1162</f>
        <v>-0.69888950767641977</v>
      </c>
      <c r="E1161" s="112">
        <v>1.5742575548613129E-2</v>
      </c>
      <c r="G1161">
        <v>1153</v>
      </c>
      <c r="H1161">
        <f t="shared" ca="1" si="38"/>
        <v>-1.1354051857084669E-2</v>
      </c>
    </row>
    <row r="1162" spans="2:8" x14ac:dyDescent="0.35">
      <c r="B1162" s="45" t="s">
        <v>3429</v>
      </c>
      <c r="C1162" s="146">
        <v>141.10527038574219</v>
      </c>
      <c r="D1162" s="112">
        <f t="shared" si="39"/>
        <v>-0.18653800546936466</v>
      </c>
      <c r="E1162" s="112">
        <v>1.5741816459928028E-2</v>
      </c>
      <c r="G1162">
        <v>1154</v>
      </c>
      <c r="H1162">
        <f t="shared" ref="H1162:H1225" ca="1" si="40">_xlfn.NORM.INV(RAND(),$N$11,$N$12)</f>
        <v>2.0188138731204518E-4</v>
      </c>
    </row>
    <row r="1163" spans="2:8" x14ac:dyDescent="0.35">
      <c r="B1163" s="45" t="s">
        <v>3839</v>
      </c>
      <c r="C1163" s="146">
        <v>173.462646484375</v>
      </c>
      <c r="D1163" s="112">
        <f t="shared" si="39"/>
        <v>0.53672618819503726</v>
      </c>
      <c r="E1163" s="112">
        <v>1.571446964390889E-2</v>
      </c>
      <c r="G1163">
        <v>1155</v>
      </c>
      <c r="H1163">
        <f t="shared" ca="1" si="40"/>
        <v>-2.8407572641149376E-2</v>
      </c>
    </row>
    <row r="1164" spans="2:8" x14ac:dyDescent="0.35">
      <c r="B1164" s="45" t="s">
        <v>2985</v>
      </c>
      <c r="C1164" s="146">
        <v>112.878044128418</v>
      </c>
      <c r="D1164" s="112">
        <f t="shared" si="39"/>
        <v>-0.74707196260033404</v>
      </c>
      <c r="E1164" s="112">
        <v>1.5713500730180102E-2</v>
      </c>
      <c r="G1164">
        <v>1156</v>
      </c>
      <c r="H1164">
        <f t="shared" ca="1" si="40"/>
        <v>-2.5338865726718576E-2</v>
      </c>
    </row>
    <row r="1165" spans="2:8" x14ac:dyDescent="0.35">
      <c r="B1165" s="45" t="s">
        <v>4704</v>
      </c>
      <c r="C1165" s="146">
        <v>446.28521728515619</v>
      </c>
      <c r="D1165" s="112">
        <f t="shared" si="39"/>
        <v>2.6923037690846043</v>
      </c>
      <c r="E1165" s="112">
        <v>1.5712564203185939E-2</v>
      </c>
      <c r="G1165">
        <v>1157</v>
      </c>
      <c r="H1165">
        <f t="shared" ca="1" si="40"/>
        <v>4.4946981637646335E-2</v>
      </c>
    </row>
    <row r="1166" spans="2:8" x14ac:dyDescent="0.35">
      <c r="B1166" s="45" t="s">
        <v>1284</v>
      </c>
      <c r="C1166" s="146">
        <v>120.86904144287109</v>
      </c>
      <c r="D1166" s="112">
        <f t="shared" si="39"/>
        <v>-0.83690105364746736</v>
      </c>
      <c r="E1166" s="112">
        <v>1.5697113960589353E-2</v>
      </c>
      <c r="G1166">
        <v>1158</v>
      </c>
      <c r="H1166">
        <f t="shared" ca="1" si="40"/>
        <v>1.6809139270951245E-2</v>
      </c>
    </row>
    <row r="1167" spans="2:8" x14ac:dyDescent="0.35">
      <c r="B1167" s="45" t="s">
        <v>5776</v>
      </c>
      <c r="C1167" s="146">
        <v>741.0780029296875</v>
      </c>
      <c r="D1167" s="112">
        <f t="shared" si="39"/>
        <v>0.9267312490255718</v>
      </c>
      <c r="E1167" s="112">
        <v>1.5690821256038646E-2</v>
      </c>
      <c r="G1167">
        <v>1159</v>
      </c>
      <c r="H1167">
        <f t="shared" ca="1" si="40"/>
        <v>-1.4801524426384924E-2</v>
      </c>
    </row>
    <row r="1168" spans="2:8" x14ac:dyDescent="0.35">
      <c r="B1168" s="45" t="s">
        <v>4829</v>
      </c>
      <c r="C1168" s="146">
        <v>384.62966918945313</v>
      </c>
      <c r="D1168" s="112">
        <f t="shared" si="39"/>
        <v>1.1544208332015693</v>
      </c>
      <c r="E1168" s="112">
        <v>1.568960230416102E-2</v>
      </c>
      <c r="G1168">
        <v>1160</v>
      </c>
      <c r="H1168">
        <f t="shared" ca="1" si="40"/>
        <v>7.368326189765342E-3</v>
      </c>
    </row>
    <row r="1169" spans="2:8" x14ac:dyDescent="0.35">
      <c r="B1169" s="45" t="s">
        <v>4061</v>
      </c>
      <c r="C1169" s="146">
        <v>178.5304260253906</v>
      </c>
      <c r="D1169" s="112">
        <f t="shared" si="39"/>
        <v>-0.52695087476428759</v>
      </c>
      <c r="E1169" s="112">
        <v>1.5674582592024477E-2</v>
      </c>
      <c r="G1169">
        <v>1161</v>
      </c>
      <c r="H1169">
        <f t="shared" ca="1" si="40"/>
        <v>2.5408388719407687E-2</v>
      </c>
    </row>
    <row r="1170" spans="2:8" x14ac:dyDescent="0.35">
      <c r="B1170" s="45" t="s">
        <v>4823</v>
      </c>
      <c r="C1170" s="146">
        <v>377.403564453125</v>
      </c>
      <c r="D1170" s="112">
        <f t="shared" si="39"/>
        <v>-0.7579776930440808</v>
      </c>
      <c r="E1170" s="112">
        <v>1.5665551030813362E-2</v>
      </c>
      <c r="G1170">
        <v>1162</v>
      </c>
      <c r="H1170">
        <f t="shared" ca="1" si="40"/>
        <v>-2.3373328852823685E-2</v>
      </c>
    </row>
    <row r="1171" spans="2:8" x14ac:dyDescent="0.35">
      <c r="B1171" s="45" t="s">
        <v>6141</v>
      </c>
      <c r="C1171" s="146">
        <v>1559.375122070312</v>
      </c>
      <c r="D1171" s="112">
        <f t="shared" si="39"/>
        <v>-0.36133066034556877</v>
      </c>
      <c r="E1171" s="112">
        <v>1.5664386171241673E-2</v>
      </c>
      <c r="G1171">
        <v>1163</v>
      </c>
      <c r="H1171">
        <f t="shared" ca="1" si="40"/>
        <v>8.0727659246028829E-3</v>
      </c>
    </row>
    <row r="1172" spans="2:8" x14ac:dyDescent="0.35">
      <c r="B1172" s="45" t="s">
        <v>7936</v>
      </c>
      <c r="C1172" s="146">
        <v>2441.60009765625</v>
      </c>
      <c r="D1172" s="112">
        <f t="shared" si="39"/>
        <v>14.07672918238605</v>
      </c>
      <c r="E1172" s="112">
        <v>1.5640639624064059E-2</v>
      </c>
      <c r="G1172">
        <v>1164</v>
      </c>
      <c r="H1172">
        <f t="shared" ca="1" si="40"/>
        <v>2.3906567859140845E-2</v>
      </c>
    </row>
    <row r="1173" spans="2:8" x14ac:dyDescent="0.35">
      <c r="B1173" s="45" t="s">
        <v>3194</v>
      </c>
      <c r="C1173" s="146">
        <v>161.9449462890625</v>
      </c>
      <c r="D1173" s="112">
        <f t="shared" si="39"/>
        <v>-0.69074238676450805</v>
      </c>
      <c r="E1173" s="112">
        <v>1.5637696100399116E-2</v>
      </c>
      <c r="G1173">
        <v>1165</v>
      </c>
      <c r="H1173">
        <f t="shared" ca="1" si="40"/>
        <v>2.8725829417527011E-2</v>
      </c>
    </row>
    <row r="1174" spans="2:8" x14ac:dyDescent="0.35">
      <c r="B1174" s="45" t="s">
        <v>5112</v>
      </c>
      <c r="C1174" s="146">
        <v>523.6571044921875</v>
      </c>
      <c r="D1174" s="112">
        <f t="shared" si="39"/>
        <v>12.67552655435898</v>
      </c>
      <c r="E1174" s="112">
        <v>1.5632476287185077E-2</v>
      </c>
      <c r="G1174">
        <v>1166</v>
      </c>
      <c r="H1174">
        <f t="shared" ca="1" si="40"/>
        <v>2.6806504349023395E-2</v>
      </c>
    </row>
    <row r="1175" spans="2:8" x14ac:dyDescent="0.35">
      <c r="B1175" s="45" t="s">
        <v>464</v>
      </c>
      <c r="C1175" s="146">
        <v>38.291549682617188</v>
      </c>
      <c r="D1175" s="112">
        <f t="shared" si="39"/>
        <v>-0.92637065782069061</v>
      </c>
      <c r="E1175" s="112">
        <v>1.560483573556252E-2</v>
      </c>
      <c r="G1175">
        <v>1167</v>
      </c>
      <c r="H1175">
        <f t="shared" ca="1" si="40"/>
        <v>2.0306412156534559E-2</v>
      </c>
    </row>
    <row r="1176" spans="2:8" x14ac:dyDescent="0.35">
      <c r="B1176" s="45" t="s">
        <v>4925</v>
      </c>
      <c r="C1176" s="146">
        <v>520.05828857421875</v>
      </c>
      <c r="D1176" s="112">
        <f t="shared" si="39"/>
        <v>2.8264196833963506</v>
      </c>
      <c r="E1176" s="112">
        <v>1.5598768261089553E-2</v>
      </c>
      <c r="G1176">
        <v>1168</v>
      </c>
      <c r="H1176">
        <f t="shared" ca="1" si="40"/>
        <v>9.5972873403652979E-3</v>
      </c>
    </row>
    <row r="1177" spans="2:8" x14ac:dyDescent="0.35">
      <c r="B1177" s="45" t="s">
        <v>3408</v>
      </c>
      <c r="C1177" s="146">
        <v>135.9125061035156</v>
      </c>
      <c r="D1177" s="112">
        <f t="shared" si="39"/>
        <v>-0.80455884157349933</v>
      </c>
      <c r="E1177" s="112">
        <v>1.5585018552018971E-2</v>
      </c>
      <c r="G1177">
        <v>1169</v>
      </c>
      <c r="H1177">
        <f t="shared" ca="1" si="40"/>
        <v>2.1969406290634555E-2</v>
      </c>
    </row>
    <row r="1178" spans="2:8" x14ac:dyDescent="0.35">
      <c r="B1178" s="45" t="s">
        <v>5737</v>
      </c>
      <c r="C1178" s="146">
        <v>695.4139404296875</v>
      </c>
      <c r="D1178" s="112">
        <f t="shared" si="39"/>
        <v>7.5725971031639849</v>
      </c>
      <c r="E1178" s="112">
        <v>1.5579454558646596E-2</v>
      </c>
      <c r="G1178">
        <v>1170</v>
      </c>
      <c r="H1178">
        <f t="shared" ca="1" si="40"/>
        <v>1.5707970802807218E-2</v>
      </c>
    </row>
    <row r="1179" spans="2:8" x14ac:dyDescent="0.35">
      <c r="B1179" s="45" t="s">
        <v>2720</v>
      </c>
      <c r="C1179" s="146">
        <v>81.120567321777344</v>
      </c>
      <c r="D1179" s="112">
        <f t="shared" si="39"/>
        <v>-0.61675464347262421</v>
      </c>
      <c r="E1179" s="112">
        <v>1.557504123139334E-2</v>
      </c>
      <c r="G1179">
        <v>1171</v>
      </c>
      <c r="H1179">
        <f t="shared" ca="1" si="40"/>
        <v>-2.6367653166318561E-2</v>
      </c>
    </row>
    <row r="1180" spans="2:8" x14ac:dyDescent="0.35">
      <c r="B1180" s="45" t="s">
        <v>3992</v>
      </c>
      <c r="C1180" s="146">
        <v>211.6674499511719</v>
      </c>
      <c r="D1180" s="112">
        <f t="shared" si="39"/>
        <v>-0.9141884922751915</v>
      </c>
      <c r="E1180" s="112">
        <v>1.5541286825606768E-2</v>
      </c>
      <c r="G1180">
        <v>1172</v>
      </c>
      <c r="H1180">
        <f t="shared" ca="1" si="40"/>
        <v>4.6258159244026632E-2</v>
      </c>
    </row>
    <row r="1181" spans="2:8" x14ac:dyDescent="0.35">
      <c r="B1181" s="45" t="s">
        <v>7156</v>
      </c>
      <c r="C1181" s="146">
        <v>2466.65576171875</v>
      </c>
      <c r="D1181" s="112">
        <f t="shared" si="39"/>
        <v>2.2427048607088076</v>
      </c>
      <c r="E1181" s="112">
        <v>1.5501863417839701E-2</v>
      </c>
      <c r="G1181">
        <v>1173</v>
      </c>
      <c r="H1181">
        <f t="shared" ca="1" si="40"/>
        <v>1.5354280831242979E-2</v>
      </c>
    </row>
    <row r="1182" spans="2:8" x14ac:dyDescent="0.35">
      <c r="B1182" s="45" t="s">
        <v>5684</v>
      </c>
      <c r="C1182" s="146">
        <v>760.678466796875</v>
      </c>
      <c r="D1182" s="112">
        <f t="shared" si="39"/>
        <v>1.5043601902781929</v>
      </c>
      <c r="E1182" s="112">
        <v>1.5500389318622337E-2</v>
      </c>
      <c r="G1182">
        <v>1174</v>
      </c>
      <c r="H1182">
        <f t="shared" ca="1" si="40"/>
        <v>1.7540313720479182E-2</v>
      </c>
    </row>
    <row r="1183" spans="2:8" x14ac:dyDescent="0.35">
      <c r="B1183" s="45" t="s">
        <v>4535</v>
      </c>
      <c r="C1183" s="146">
        <v>303.74163818359381</v>
      </c>
      <c r="D1183" s="112">
        <f t="shared" si="39"/>
        <v>2.0942104599670253</v>
      </c>
      <c r="E1183" s="112">
        <v>1.5464578590616193E-2</v>
      </c>
      <c r="G1183">
        <v>1175</v>
      </c>
      <c r="H1183">
        <f t="shared" ca="1" si="40"/>
        <v>-2.1629300185682806E-3</v>
      </c>
    </row>
    <row r="1184" spans="2:8" x14ac:dyDescent="0.35">
      <c r="B1184" s="45" t="s">
        <v>2294</v>
      </c>
      <c r="C1184" s="146">
        <v>98.164505004882813</v>
      </c>
      <c r="D1184" s="112">
        <f t="shared" si="39"/>
        <v>-0.95758716569242475</v>
      </c>
      <c r="E1184" s="112">
        <v>1.5449704783188698E-2</v>
      </c>
      <c r="G1184">
        <v>1176</v>
      </c>
      <c r="H1184">
        <f t="shared" ca="1" si="40"/>
        <v>-1.4692430179019202E-3</v>
      </c>
    </row>
    <row r="1185" spans="2:8" x14ac:dyDescent="0.35">
      <c r="B1185" s="45" t="s">
        <v>8001</v>
      </c>
      <c r="C1185" s="146">
        <v>2314.5</v>
      </c>
      <c r="D1185" s="112">
        <f t="shared" si="39"/>
        <v>5.182832031899637</v>
      </c>
      <c r="E1185" s="112">
        <v>1.5443316113634375E-2</v>
      </c>
      <c r="G1185">
        <v>1177</v>
      </c>
      <c r="H1185">
        <f t="shared" ca="1" si="40"/>
        <v>-1.6238337349107125E-3</v>
      </c>
    </row>
    <row r="1186" spans="2:8" x14ac:dyDescent="0.35">
      <c r="B1186" s="45" t="s">
        <v>4664</v>
      </c>
      <c r="C1186" s="146">
        <v>374.343017578125</v>
      </c>
      <c r="D1186" s="112">
        <f t="shared" si="39"/>
        <v>1.1215804214684399</v>
      </c>
      <c r="E1186" s="112">
        <v>1.5428606385728984E-2</v>
      </c>
      <c r="G1186">
        <v>1178</v>
      </c>
      <c r="H1186">
        <f t="shared" ca="1" si="40"/>
        <v>2.1528051350542535E-2</v>
      </c>
    </row>
    <row r="1187" spans="2:8" x14ac:dyDescent="0.35">
      <c r="B1187" s="45" t="s">
        <v>4109</v>
      </c>
      <c r="C1187" s="146">
        <v>176.44535827636719</v>
      </c>
      <c r="D1187" s="112">
        <f t="shared" si="39"/>
        <v>-0.13356493169948688</v>
      </c>
      <c r="E1187" s="112">
        <v>1.5427245201899571E-2</v>
      </c>
      <c r="G1187">
        <v>1179</v>
      </c>
      <c r="H1187">
        <f t="shared" ca="1" si="40"/>
        <v>5.0801088220489678E-3</v>
      </c>
    </row>
    <row r="1188" spans="2:8" x14ac:dyDescent="0.35">
      <c r="B1188" s="45" t="s">
        <v>4171</v>
      </c>
      <c r="C1188" s="146">
        <v>203.64521789550781</v>
      </c>
      <c r="D1188" s="112">
        <f t="shared" si="39"/>
        <v>3.6218158681873946</v>
      </c>
      <c r="E1188" s="112">
        <v>1.5425133080556677E-2</v>
      </c>
      <c r="G1188">
        <v>1180</v>
      </c>
      <c r="H1188">
        <f t="shared" ca="1" si="40"/>
        <v>5.3272302180230472E-3</v>
      </c>
    </row>
    <row r="1189" spans="2:8" x14ac:dyDescent="0.35">
      <c r="B1189" s="45" t="s">
        <v>687</v>
      </c>
      <c r="C1189" s="146">
        <v>44.061733245849609</v>
      </c>
      <c r="D1189" s="112">
        <f t="shared" si="39"/>
        <v>-0.7165381861124186</v>
      </c>
      <c r="E1189" s="112">
        <v>1.5424796403289618E-2</v>
      </c>
      <c r="G1189">
        <v>1181</v>
      </c>
      <c r="H1189">
        <f t="shared" ca="1" si="40"/>
        <v>2.7321507289374106E-2</v>
      </c>
    </row>
    <row r="1190" spans="2:8" x14ac:dyDescent="0.35">
      <c r="B1190" s="45" t="s">
        <v>3468</v>
      </c>
      <c r="C1190" s="146">
        <v>155.44151306152341</v>
      </c>
      <c r="D1190" s="112">
        <f t="shared" si="39"/>
        <v>2.9687129010702286E-2</v>
      </c>
      <c r="E1190" s="112">
        <v>1.5419866076812581E-2</v>
      </c>
      <c r="G1190">
        <v>1182</v>
      </c>
      <c r="H1190">
        <f t="shared" ca="1" si="40"/>
        <v>-1.0877045513364879E-2</v>
      </c>
    </row>
    <row r="1191" spans="2:8" x14ac:dyDescent="0.35">
      <c r="B1191" s="45" t="s">
        <v>3292</v>
      </c>
      <c r="C1191" s="146">
        <v>150.95994567871091</v>
      </c>
      <c r="D1191" s="112">
        <f t="shared" si="39"/>
        <v>-0.21289292259192852</v>
      </c>
      <c r="E1191" s="112">
        <v>1.541247718267523E-2</v>
      </c>
      <c r="G1191">
        <v>1183</v>
      </c>
      <c r="H1191">
        <f t="shared" ca="1" si="40"/>
        <v>-4.9217700559224913E-2</v>
      </c>
    </row>
    <row r="1192" spans="2:8" x14ac:dyDescent="0.35">
      <c r="B1192" s="45" t="s">
        <v>3934</v>
      </c>
      <c r="C1192" s="146">
        <v>191.7908630371094</v>
      </c>
      <c r="D1192" s="112">
        <f t="shared" si="39"/>
        <v>5.4301376784813796E-2</v>
      </c>
      <c r="E1192" s="112">
        <v>1.5405654332949997E-2</v>
      </c>
      <c r="G1192">
        <v>1184</v>
      </c>
      <c r="H1192">
        <f t="shared" ca="1" si="40"/>
        <v>-5.1092051932678524E-4</v>
      </c>
    </row>
    <row r="1193" spans="2:8" x14ac:dyDescent="0.35">
      <c r="B1193" s="45" t="s">
        <v>3783</v>
      </c>
      <c r="C1193" s="146">
        <v>181.9127502441406</v>
      </c>
      <c r="D1193" s="112">
        <f t="shared" si="39"/>
        <v>-0.92369751990573945</v>
      </c>
      <c r="E1193" s="112">
        <v>1.5384542007244083E-2</v>
      </c>
      <c r="G1193">
        <v>1185</v>
      </c>
      <c r="H1193">
        <f t="shared" ca="1" si="40"/>
        <v>3.6649856526987629E-2</v>
      </c>
    </row>
    <row r="1194" spans="2:8" x14ac:dyDescent="0.35">
      <c r="B1194" s="45" t="s">
        <v>7968</v>
      </c>
      <c r="C1194" s="146">
        <v>2384.10009765625</v>
      </c>
      <c r="D1194" s="112">
        <f t="shared" si="39"/>
        <v>10.399779350707973</v>
      </c>
      <c r="E1194" s="112">
        <v>1.5374828644058773E-2</v>
      </c>
      <c r="G1194">
        <v>1186</v>
      </c>
      <c r="H1194">
        <f t="shared" ca="1" si="40"/>
        <v>-2.2254294275064198E-2</v>
      </c>
    </row>
    <row r="1195" spans="2:8" x14ac:dyDescent="0.35">
      <c r="B1195" s="45" t="s">
        <v>3990</v>
      </c>
      <c r="C1195" s="146">
        <v>209.13563537597659</v>
      </c>
      <c r="D1195" s="112">
        <f t="shared" si="39"/>
        <v>0.56144642852463844</v>
      </c>
      <c r="E1195" s="112">
        <v>1.5365181894944801E-2</v>
      </c>
      <c r="G1195">
        <v>1187</v>
      </c>
      <c r="H1195">
        <f t="shared" ca="1" si="40"/>
        <v>-1.456964887036661E-2</v>
      </c>
    </row>
    <row r="1196" spans="2:8" x14ac:dyDescent="0.35">
      <c r="B1196" s="45" t="s">
        <v>2032</v>
      </c>
      <c r="C1196" s="146">
        <v>133.93711853027341</v>
      </c>
      <c r="D1196" s="112">
        <f t="shared" si="39"/>
        <v>0.1878103636780788</v>
      </c>
      <c r="E1196" s="112">
        <v>1.5364589297847378E-2</v>
      </c>
      <c r="G1196">
        <v>1188</v>
      </c>
      <c r="H1196">
        <f t="shared" ca="1" si="40"/>
        <v>2.1347775885139906E-3</v>
      </c>
    </row>
    <row r="1197" spans="2:8" x14ac:dyDescent="0.35">
      <c r="B1197" s="45" t="s">
        <v>1740</v>
      </c>
      <c r="C1197" s="146">
        <v>112.7596817016602</v>
      </c>
      <c r="D1197" s="112">
        <f t="shared" si="39"/>
        <v>0.40606044058340246</v>
      </c>
      <c r="E1197" s="112">
        <v>1.5357208416323003E-2</v>
      </c>
      <c r="G1197">
        <v>1189</v>
      </c>
      <c r="H1197">
        <f t="shared" ca="1" si="40"/>
        <v>-2.941713755049024E-2</v>
      </c>
    </row>
    <row r="1198" spans="2:8" x14ac:dyDescent="0.35">
      <c r="B1198" s="45" t="s">
        <v>2707</v>
      </c>
      <c r="C1198" s="146">
        <v>80.195472717285156</v>
      </c>
      <c r="D1198" s="112">
        <f t="shared" si="39"/>
        <v>-0.32271610700684744</v>
      </c>
      <c r="E1198" s="112">
        <v>1.5347408456143479E-2</v>
      </c>
      <c r="G1198">
        <v>1190</v>
      </c>
      <c r="H1198">
        <f t="shared" ca="1" si="40"/>
        <v>-1.0313749516931207E-2</v>
      </c>
    </row>
    <row r="1199" spans="2:8" x14ac:dyDescent="0.35">
      <c r="B1199" s="45" t="s">
        <v>1674</v>
      </c>
      <c r="C1199" s="146">
        <v>118.407470703125</v>
      </c>
      <c r="D1199" s="112">
        <f t="shared" si="39"/>
        <v>0.35543675420495852</v>
      </c>
      <c r="E1199" s="112">
        <v>1.5344023515303319E-2</v>
      </c>
      <c r="G1199">
        <v>1191</v>
      </c>
      <c r="H1199">
        <f t="shared" ca="1" si="40"/>
        <v>-9.5563526402472013E-3</v>
      </c>
    </row>
    <row r="1200" spans="2:8" x14ac:dyDescent="0.35">
      <c r="B1200" s="45" t="s">
        <v>1030</v>
      </c>
      <c r="C1200" s="146">
        <v>87.357429504394531</v>
      </c>
      <c r="D1200" s="112">
        <f t="shared" si="39"/>
        <v>-0.21507005379219232</v>
      </c>
      <c r="E1200" s="112">
        <v>1.5336754171574079E-2</v>
      </c>
      <c r="G1200">
        <v>1192</v>
      </c>
      <c r="H1200">
        <f t="shared" ca="1" si="40"/>
        <v>-2.347827168288219E-2</v>
      </c>
    </row>
    <row r="1201" spans="2:8" x14ac:dyDescent="0.35">
      <c r="B1201" s="45" t="s">
        <v>2452</v>
      </c>
      <c r="C1201" s="146">
        <v>111.2932815551758</v>
      </c>
      <c r="D1201" s="112">
        <f t="shared" si="39"/>
        <v>-0.35579018222819764</v>
      </c>
      <c r="E1201" s="112">
        <v>1.5324633924631285E-2</v>
      </c>
      <c r="G1201">
        <v>1193</v>
      </c>
      <c r="H1201">
        <f t="shared" ca="1" si="40"/>
        <v>3.1335377445866591E-2</v>
      </c>
    </row>
    <row r="1202" spans="2:8" x14ac:dyDescent="0.35">
      <c r="B1202" s="45" t="s">
        <v>4071</v>
      </c>
      <c r="C1202" s="146">
        <v>172.7593688964844</v>
      </c>
      <c r="D1202" s="112">
        <f t="shared" si="39"/>
        <v>-0.42243341814067753</v>
      </c>
      <c r="E1202" s="112">
        <v>1.5317341203850676E-2</v>
      </c>
      <c r="G1202">
        <v>1194</v>
      </c>
      <c r="H1202">
        <f t="shared" ca="1" si="40"/>
        <v>-8.1991113515507349E-3</v>
      </c>
    </row>
    <row r="1203" spans="2:8" x14ac:dyDescent="0.35">
      <c r="B1203" s="45" t="s">
        <v>4534</v>
      </c>
      <c r="C1203" s="146">
        <v>299.11593627929688</v>
      </c>
      <c r="D1203" s="112">
        <f t="shared" si="39"/>
        <v>-0.87339736717370253</v>
      </c>
      <c r="E1203" s="112">
        <v>1.5305673746008644E-2</v>
      </c>
      <c r="G1203">
        <v>1195</v>
      </c>
      <c r="H1203">
        <f t="shared" ca="1" si="40"/>
        <v>-9.2499642790075422E-3</v>
      </c>
    </row>
    <row r="1204" spans="2:8" x14ac:dyDescent="0.35">
      <c r="B1204" s="45" t="s">
        <v>7719</v>
      </c>
      <c r="C1204" s="146">
        <v>2362.635986328125</v>
      </c>
      <c r="D1204" s="112">
        <f t="shared" si="39"/>
        <v>2.5457483870087207</v>
      </c>
      <c r="E1204" s="112">
        <v>1.5295384767752798E-2</v>
      </c>
      <c r="G1204">
        <v>1196</v>
      </c>
      <c r="H1204">
        <f t="shared" ca="1" si="40"/>
        <v>2.1807314066752343E-3</v>
      </c>
    </row>
    <row r="1205" spans="2:8" x14ac:dyDescent="0.35">
      <c r="B1205" s="45" t="s">
        <v>5512</v>
      </c>
      <c r="C1205" s="146">
        <v>666.32928466796875</v>
      </c>
      <c r="D1205" s="112">
        <f t="shared" si="39"/>
        <v>-9.7788498433236337E-2</v>
      </c>
      <c r="E1205" s="112">
        <v>1.5294981891486186E-2</v>
      </c>
      <c r="G1205">
        <v>1197</v>
      </c>
      <c r="H1205">
        <f t="shared" ca="1" si="40"/>
        <v>-6.0498625726185277E-3</v>
      </c>
    </row>
    <row r="1206" spans="2:8" x14ac:dyDescent="0.35">
      <c r="B1206" s="45" t="s">
        <v>5598</v>
      </c>
      <c r="C1206" s="146">
        <v>738.55108642578125</v>
      </c>
      <c r="D1206" s="112">
        <f t="shared" si="39"/>
        <v>1.7952487967854371</v>
      </c>
      <c r="E1206" s="112">
        <v>1.5260257106973077E-2</v>
      </c>
      <c r="G1206">
        <v>1198</v>
      </c>
      <c r="H1206">
        <f t="shared" ca="1" si="40"/>
        <v>4.0314613104369974E-3</v>
      </c>
    </row>
    <row r="1207" spans="2:8" x14ac:dyDescent="0.35">
      <c r="B1207" s="45" t="s">
        <v>4445</v>
      </c>
      <c r="C1207" s="146">
        <v>264.21658325195313</v>
      </c>
      <c r="D1207" s="112">
        <f t="shared" si="39"/>
        <v>-0.87101210689740005</v>
      </c>
      <c r="E1207" s="112">
        <v>1.5243100905292031E-2</v>
      </c>
      <c r="G1207">
        <v>1199</v>
      </c>
      <c r="H1207">
        <f t="shared" ca="1" si="40"/>
        <v>1.0660488862725533E-2</v>
      </c>
    </row>
    <row r="1208" spans="2:8" x14ac:dyDescent="0.35">
      <c r="B1208" s="45" t="s">
        <v>7051</v>
      </c>
      <c r="C1208" s="146">
        <v>2048.3828125</v>
      </c>
      <c r="D1208" s="112">
        <f t="shared" si="39"/>
        <v>1.6484657647604084</v>
      </c>
      <c r="E1208" s="112">
        <v>1.5242843656123771E-2</v>
      </c>
      <c r="G1208">
        <v>1200</v>
      </c>
      <c r="H1208">
        <f t="shared" ca="1" si="40"/>
        <v>3.4392753862118208E-2</v>
      </c>
    </row>
    <row r="1209" spans="2:8" x14ac:dyDescent="0.35">
      <c r="B1209" s="45" t="s">
        <v>5315</v>
      </c>
      <c r="C1209" s="146">
        <v>773.42242431640625</v>
      </c>
      <c r="D1209" s="112">
        <f t="shared" si="39"/>
        <v>4.5674568073778161</v>
      </c>
      <c r="E1209" s="112">
        <v>1.5232387954520036E-2</v>
      </c>
      <c r="G1209">
        <v>1201</v>
      </c>
      <c r="H1209">
        <f t="shared" ca="1" si="40"/>
        <v>2.9838987563994467E-2</v>
      </c>
    </row>
    <row r="1210" spans="2:8" x14ac:dyDescent="0.35">
      <c r="B1210" s="45" t="s">
        <v>3428</v>
      </c>
      <c r="C1210" s="146">
        <v>138.91844177246091</v>
      </c>
      <c r="D1210" s="112">
        <f t="shared" si="39"/>
        <v>-1.4600539996233609E-3</v>
      </c>
      <c r="E1210" s="112">
        <v>1.5220684537167283E-2</v>
      </c>
      <c r="G1210">
        <v>1202</v>
      </c>
      <c r="H1210">
        <f t="shared" ca="1" si="40"/>
        <v>6.7248393995290726E-4</v>
      </c>
    </row>
    <row r="1211" spans="2:8" x14ac:dyDescent="0.35">
      <c r="B1211" s="45" t="s">
        <v>1555</v>
      </c>
      <c r="C1211" s="146">
        <v>139.12156677246091</v>
      </c>
      <c r="D1211" s="112">
        <f t="shared" si="39"/>
        <v>-0.9448816985498415</v>
      </c>
      <c r="E1211" s="112">
        <v>1.5185011445711355E-2</v>
      </c>
      <c r="G1211">
        <v>1203</v>
      </c>
      <c r="H1211">
        <f t="shared" ca="1" si="40"/>
        <v>6.8824842573957873E-3</v>
      </c>
    </row>
    <row r="1212" spans="2:8" x14ac:dyDescent="0.35">
      <c r="B1212" s="45" t="s">
        <v>7132</v>
      </c>
      <c r="C1212" s="146">
        <v>2524.053955078125</v>
      </c>
      <c r="D1212" s="112">
        <f t="shared" si="39"/>
        <v>18.446017435493875</v>
      </c>
      <c r="E1212" s="112">
        <v>1.5182581694824983E-2</v>
      </c>
      <c r="G1212">
        <v>1204</v>
      </c>
      <c r="H1212">
        <f t="shared" ca="1" si="40"/>
        <v>-2.8647502466990138E-3</v>
      </c>
    </row>
    <row r="1213" spans="2:8" x14ac:dyDescent="0.35">
      <c r="B1213" s="45" t="s">
        <v>1944</v>
      </c>
      <c r="C1213" s="146">
        <v>129.79798889160159</v>
      </c>
      <c r="D1213" s="112">
        <f t="shared" si="39"/>
        <v>7.6050063714015986E-2</v>
      </c>
      <c r="E1213" s="112">
        <v>1.5181765817490105E-2</v>
      </c>
      <c r="G1213">
        <v>1205</v>
      </c>
      <c r="H1213">
        <f t="shared" ca="1" si="40"/>
        <v>9.8522959313233679E-3</v>
      </c>
    </row>
    <row r="1214" spans="2:8" x14ac:dyDescent="0.35">
      <c r="B1214" s="45" t="s">
        <v>1270</v>
      </c>
      <c r="C1214" s="146">
        <v>120.62448883056641</v>
      </c>
      <c r="D1214" s="112">
        <f t="shared" si="39"/>
        <v>-0.48780880424351913</v>
      </c>
      <c r="E1214" s="112">
        <v>1.5125540982119986E-2</v>
      </c>
      <c r="G1214">
        <v>1206</v>
      </c>
      <c r="H1214">
        <f t="shared" ca="1" si="40"/>
        <v>-2.9528295324913779E-2</v>
      </c>
    </row>
    <row r="1215" spans="2:8" x14ac:dyDescent="0.35">
      <c r="B1215" s="45" t="s">
        <v>4358</v>
      </c>
      <c r="C1215" s="146">
        <v>235.50675964355469</v>
      </c>
      <c r="D1215" s="112">
        <f t="shared" si="39"/>
        <v>-1.1312706972219345E-3</v>
      </c>
      <c r="E1215" s="112">
        <v>1.511460887904347E-2</v>
      </c>
      <c r="G1215">
        <v>1207</v>
      </c>
      <c r="H1215">
        <f t="shared" ca="1" si="40"/>
        <v>1.7784684328718409E-3</v>
      </c>
    </row>
    <row r="1216" spans="2:8" x14ac:dyDescent="0.35">
      <c r="B1216" s="45" t="s">
        <v>4265</v>
      </c>
      <c r="C1216" s="146">
        <v>235.77348327636719</v>
      </c>
      <c r="D1216" s="112">
        <f t="shared" si="39"/>
        <v>-0.90300279909660752</v>
      </c>
      <c r="E1216" s="112">
        <v>1.5096785213361181E-2</v>
      </c>
      <c r="G1216">
        <v>1208</v>
      </c>
      <c r="H1216">
        <f t="shared" ca="1" si="40"/>
        <v>-1.407720809059396E-2</v>
      </c>
    </row>
    <row r="1217" spans="2:8" x14ac:dyDescent="0.35">
      <c r="B1217" s="45" t="s">
        <v>7442</v>
      </c>
      <c r="C1217" s="146">
        <v>2430.724609375</v>
      </c>
      <c r="D1217" s="112">
        <f t="shared" si="39"/>
        <v>-1.2152425171864429E-2</v>
      </c>
      <c r="E1217" s="112">
        <v>1.509306691168584E-2</v>
      </c>
      <c r="G1217">
        <v>1209</v>
      </c>
      <c r="H1217">
        <f t="shared" ca="1" si="40"/>
        <v>-1.2472256108290874E-2</v>
      </c>
    </row>
    <row r="1218" spans="2:8" x14ac:dyDescent="0.35">
      <c r="B1218" s="45" t="s">
        <v>7740</v>
      </c>
      <c r="C1218" s="146">
        <v>2460.627197265625</v>
      </c>
      <c r="D1218" s="112">
        <f t="shared" si="39"/>
        <v>-1.6289777454344428E-2</v>
      </c>
      <c r="E1218" s="112">
        <v>1.5088248781161374E-2</v>
      </c>
      <c r="G1218">
        <v>1210</v>
      </c>
      <c r="H1218">
        <f t="shared" ca="1" si="40"/>
        <v>-1.17406665056956E-2</v>
      </c>
    </row>
    <row r="1219" spans="2:8" x14ac:dyDescent="0.35">
      <c r="B1219" s="45" t="s">
        <v>7452</v>
      </c>
      <c r="C1219" s="146">
        <v>2501.3740234375</v>
      </c>
      <c r="D1219" s="112">
        <f t="shared" si="39"/>
        <v>31.528107248866636</v>
      </c>
      <c r="E1219" s="112">
        <v>1.5076202335830033E-2</v>
      </c>
      <c r="G1219">
        <v>1211</v>
      </c>
      <c r="H1219">
        <f t="shared" ca="1" si="40"/>
        <v>1.2278699827327858E-2</v>
      </c>
    </row>
    <row r="1220" spans="2:8" x14ac:dyDescent="0.35">
      <c r="B1220" s="45" t="s">
        <v>958</v>
      </c>
      <c r="C1220" s="146">
        <v>76.898849487304688</v>
      </c>
      <c r="D1220" s="112">
        <f t="shared" si="39"/>
        <v>-0.82043085111045377</v>
      </c>
      <c r="E1220" s="112">
        <v>1.5069205835369491E-2</v>
      </c>
      <c r="G1220">
        <v>1212</v>
      </c>
      <c r="H1220">
        <f t="shared" ca="1" si="40"/>
        <v>2.1979655737693355E-2</v>
      </c>
    </row>
    <row r="1221" spans="2:8" x14ac:dyDescent="0.35">
      <c r="B1221" s="45" t="s">
        <v>4698</v>
      </c>
      <c r="C1221" s="146">
        <v>428.24087524414063</v>
      </c>
      <c r="D1221" s="112">
        <f t="shared" si="39"/>
        <v>-0.29269950977975723</v>
      </c>
      <c r="E1221" s="112">
        <v>1.5062534147133102E-2</v>
      </c>
      <c r="G1221">
        <v>1213</v>
      </c>
      <c r="H1221">
        <f t="shared" ca="1" si="40"/>
        <v>1.3838315267058102E-2</v>
      </c>
    </row>
    <row r="1222" spans="2:8" x14ac:dyDescent="0.35">
      <c r="B1222" s="45" t="s">
        <v>5198</v>
      </c>
      <c r="C1222" s="146">
        <v>605.45819091796875</v>
      </c>
      <c r="D1222" s="112">
        <f t="shared" si="39"/>
        <v>1.5343712854813376</v>
      </c>
      <c r="E1222" s="112">
        <v>1.5061129848229342E-2</v>
      </c>
      <c r="G1222">
        <v>1214</v>
      </c>
      <c r="H1222">
        <f t="shared" ca="1" si="40"/>
        <v>-2.6678067450622393E-2</v>
      </c>
    </row>
    <row r="1223" spans="2:8" x14ac:dyDescent="0.35">
      <c r="B1223" s="45" t="s">
        <v>4374</v>
      </c>
      <c r="C1223" s="146">
        <v>238.8987731933594</v>
      </c>
      <c r="D1223" s="112">
        <f t="shared" si="39"/>
        <v>1.5952394963171947</v>
      </c>
      <c r="E1223" s="112">
        <v>1.5060712177011125E-2</v>
      </c>
      <c r="G1223">
        <v>1215</v>
      </c>
      <c r="H1223">
        <f t="shared" ca="1" si="40"/>
        <v>2.1154392054049564E-2</v>
      </c>
    </row>
    <row r="1224" spans="2:8" x14ac:dyDescent="0.35">
      <c r="B1224" s="45" t="s">
        <v>1208</v>
      </c>
      <c r="C1224" s="146">
        <v>92.052688598632813</v>
      </c>
      <c r="D1224" s="112">
        <f t="shared" si="39"/>
        <v>-0.34194309205858087</v>
      </c>
      <c r="E1224" s="112">
        <v>1.5060258195084246E-2</v>
      </c>
      <c r="G1224">
        <v>1216</v>
      </c>
      <c r="H1224">
        <f t="shared" ca="1" si="40"/>
        <v>-1.0416534719672792E-2</v>
      </c>
    </row>
    <row r="1225" spans="2:8" x14ac:dyDescent="0.35">
      <c r="B1225" s="45" t="s">
        <v>1541</v>
      </c>
      <c r="C1225" s="146">
        <v>139.88560485839841</v>
      </c>
      <c r="D1225" s="112">
        <f t="shared" ref="D1225:D1288" si="41">(C1225-C1226)/C1226</f>
        <v>-0.93221415603422875</v>
      </c>
      <c r="E1225" s="112">
        <v>1.5019112274593398E-2</v>
      </c>
      <c r="G1225">
        <v>1217</v>
      </c>
      <c r="H1225">
        <f t="shared" ca="1" si="40"/>
        <v>5.7137027416085872E-3</v>
      </c>
    </row>
    <row r="1226" spans="2:8" x14ac:dyDescent="0.35">
      <c r="B1226" s="45" t="s">
        <v>6780</v>
      </c>
      <c r="C1226" s="146">
        <v>2063.640380859375</v>
      </c>
      <c r="D1226" s="112">
        <f t="shared" si="41"/>
        <v>22.382476516205966</v>
      </c>
      <c r="E1226" s="112">
        <v>1.5016780911033733E-2</v>
      </c>
      <c r="G1226">
        <v>1218</v>
      </c>
      <c r="H1226">
        <f t="shared" ref="H1226:H1289" ca="1" si="42">_xlfn.NORM.INV(RAND(),$N$11,$N$12)</f>
        <v>2.447358848195566E-2</v>
      </c>
    </row>
    <row r="1227" spans="2:8" x14ac:dyDescent="0.35">
      <c r="B1227" s="45" t="s">
        <v>1128</v>
      </c>
      <c r="C1227" s="146">
        <v>88.255851745605469</v>
      </c>
      <c r="D1227" s="112">
        <f t="shared" si="41"/>
        <v>-0.35189955272278617</v>
      </c>
      <c r="E1227" s="112">
        <v>1.5016230525672485E-2</v>
      </c>
      <c r="G1227">
        <v>1219</v>
      </c>
      <c r="H1227">
        <f t="shared" ca="1" si="42"/>
        <v>1.133274517576595E-2</v>
      </c>
    </row>
    <row r="1228" spans="2:8" x14ac:dyDescent="0.35">
      <c r="B1228" s="45" t="s">
        <v>3438</v>
      </c>
      <c r="C1228" s="146">
        <v>136.17619323730469</v>
      </c>
      <c r="D1228" s="112">
        <f t="shared" si="41"/>
        <v>1.0127954116677249</v>
      </c>
      <c r="E1228" s="112">
        <v>1.5006543077974189E-2</v>
      </c>
      <c r="G1228">
        <v>1220</v>
      </c>
      <c r="H1228">
        <f t="shared" ca="1" si="42"/>
        <v>9.7398797634290941E-3</v>
      </c>
    </row>
    <row r="1229" spans="2:8" x14ac:dyDescent="0.35">
      <c r="B1229" s="45" t="s">
        <v>943</v>
      </c>
      <c r="C1229" s="146">
        <v>67.655258178710938</v>
      </c>
      <c r="D1229" s="112">
        <f t="shared" si="41"/>
        <v>-0.22234748944548616</v>
      </c>
      <c r="E1229" s="112">
        <v>1.4980726410254708E-2</v>
      </c>
      <c r="G1229">
        <v>1221</v>
      </c>
      <c r="H1229">
        <f t="shared" ca="1" si="42"/>
        <v>-9.8205492864176461E-3</v>
      </c>
    </row>
    <row r="1230" spans="2:8" x14ac:dyDescent="0.35">
      <c r="B1230" s="45" t="s">
        <v>1193</v>
      </c>
      <c r="C1230" s="146">
        <v>86.999343872070313</v>
      </c>
      <c r="D1230" s="112">
        <f t="shared" si="41"/>
        <v>-0.64958449230155013</v>
      </c>
      <c r="E1230" s="112">
        <v>1.4977696740648897E-2</v>
      </c>
      <c r="G1230">
        <v>1222</v>
      </c>
      <c r="H1230">
        <f t="shared" ca="1" si="42"/>
        <v>-2.1142266345087861E-2</v>
      </c>
    </row>
    <row r="1231" spans="2:8" x14ac:dyDescent="0.35">
      <c r="B1231" s="45" t="s">
        <v>4269</v>
      </c>
      <c r="C1231" s="146">
        <v>248.2748107910156</v>
      </c>
      <c r="D1231" s="112">
        <f t="shared" si="41"/>
        <v>1.2208888557662927</v>
      </c>
      <c r="E1231" s="112">
        <v>1.4957566053741246E-2</v>
      </c>
      <c r="G1231">
        <v>1223</v>
      </c>
      <c r="H1231">
        <f t="shared" ca="1" si="42"/>
        <v>2.02622712537649E-2</v>
      </c>
    </row>
    <row r="1232" spans="2:8" x14ac:dyDescent="0.35">
      <c r="B1232" s="45" t="s">
        <v>2995</v>
      </c>
      <c r="C1232" s="146">
        <v>111.7907409667969</v>
      </c>
      <c r="D1232" s="112">
        <f t="shared" si="41"/>
        <v>0.59116967396120235</v>
      </c>
      <c r="E1232" s="112">
        <v>1.4956239704636706E-2</v>
      </c>
      <c r="G1232">
        <v>1224</v>
      </c>
      <c r="H1232">
        <f t="shared" ca="1" si="42"/>
        <v>-2.7997679042014358E-2</v>
      </c>
    </row>
    <row r="1233" spans="2:8" x14ac:dyDescent="0.35">
      <c r="B1233" s="45" t="s">
        <v>913</v>
      </c>
      <c r="C1233" s="146">
        <v>70.2569580078125</v>
      </c>
      <c r="D1233" s="112">
        <f t="shared" si="41"/>
        <v>-0.24677039613769347</v>
      </c>
      <c r="E1233" s="112">
        <v>1.4932604508227663E-2</v>
      </c>
      <c r="G1233">
        <v>1225</v>
      </c>
      <c r="H1233">
        <f t="shared" ca="1" si="42"/>
        <v>-2.1773388846882808E-2</v>
      </c>
    </row>
    <row r="1234" spans="2:8" x14ac:dyDescent="0.35">
      <c r="B1234" s="45" t="s">
        <v>2822</v>
      </c>
      <c r="C1234" s="146">
        <v>93.2742919921875</v>
      </c>
      <c r="D1234" s="112">
        <f t="shared" si="41"/>
        <v>-0.48969978657433533</v>
      </c>
      <c r="E1234" s="112">
        <v>1.4925546600793949E-2</v>
      </c>
      <c r="G1234">
        <v>1226</v>
      </c>
      <c r="H1234">
        <f t="shared" ca="1" si="42"/>
        <v>3.3691461734326879E-3</v>
      </c>
    </row>
    <row r="1235" spans="2:8" x14ac:dyDescent="0.35">
      <c r="B1235" s="45" t="s">
        <v>3764</v>
      </c>
      <c r="C1235" s="146">
        <v>182.7831726074219</v>
      </c>
      <c r="D1235" s="112">
        <f t="shared" si="41"/>
        <v>-0.44345549684705188</v>
      </c>
      <c r="E1235" s="112">
        <v>1.4901642752678156E-2</v>
      </c>
      <c r="G1235">
        <v>1227</v>
      </c>
      <c r="H1235">
        <f t="shared" ca="1" si="42"/>
        <v>-1.2127171903056788E-2</v>
      </c>
    </row>
    <row r="1236" spans="2:8" x14ac:dyDescent="0.35">
      <c r="B1236" s="45" t="s">
        <v>4614</v>
      </c>
      <c r="C1236" s="146">
        <v>328.42507934570313</v>
      </c>
      <c r="D1236" s="112">
        <f t="shared" si="41"/>
        <v>1.2734597029246377</v>
      </c>
      <c r="E1236" s="112">
        <v>1.4894912611778565E-2</v>
      </c>
      <c r="G1236">
        <v>1228</v>
      </c>
      <c r="H1236">
        <f t="shared" ca="1" si="42"/>
        <v>3.5476843974353738E-3</v>
      </c>
    </row>
    <row r="1237" spans="2:8" x14ac:dyDescent="0.35">
      <c r="B1237" s="45" t="s">
        <v>3356</v>
      </c>
      <c r="C1237" s="146">
        <v>144.4604797363281</v>
      </c>
      <c r="D1237" s="112">
        <f t="shared" si="41"/>
        <v>-0.70970636481943705</v>
      </c>
      <c r="E1237" s="112">
        <v>1.4892851802043765E-2</v>
      </c>
      <c r="G1237">
        <v>1229</v>
      </c>
      <c r="H1237">
        <f t="shared" ca="1" si="42"/>
        <v>-5.177677771763047E-3</v>
      </c>
    </row>
    <row r="1238" spans="2:8" x14ac:dyDescent="0.35">
      <c r="B1238" s="45" t="s">
        <v>4964</v>
      </c>
      <c r="C1238" s="146">
        <v>497.63571166992188</v>
      </c>
      <c r="D1238" s="112">
        <f t="shared" si="41"/>
        <v>1.8786522072587324</v>
      </c>
      <c r="E1238" s="112">
        <v>1.4884449374518162E-2</v>
      </c>
      <c r="G1238">
        <v>1230</v>
      </c>
      <c r="H1238">
        <f t="shared" ca="1" si="42"/>
        <v>1.4880163187769699E-2</v>
      </c>
    </row>
    <row r="1239" spans="2:8" x14ac:dyDescent="0.35">
      <c r="B1239" s="45" t="s">
        <v>4099</v>
      </c>
      <c r="C1239" s="146">
        <v>172.87107849121091</v>
      </c>
      <c r="D1239" s="112">
        <f t="shared" si="41"/>
        <v>-0.16975513472807749</v>
      </c>
      <c r="E1239" s="112">
        <v>1.486354636134363E-2</v>
      </c>
      <c r="G1239">
        <v>1231</v>
      </c>
      <c r="H1239">
        <f t="shared" ca="1" si="42"/>
        <v>4.2532078200545831E-2</v>
      </c>
    </row>
    <row r="1240" spans="2:8" x14ac:dyDescent="0.35">
      <c r="B1240" s="45" t="s">
        <v>4296</v>
      </c>
      <c r="C1240" s="146">
        <v>208.21697998046881</v>
      </c>
      <c r="D1240" s="112">
        <f t="shared" si="41"/>
        <v>-0.65425624584280218</v>
      </c>
      <c r="E1240" s="112">
        <v>1.4861426356305772E-2</v>
      </c>
      <c r="G1240">
        <v>1232</v>
      </c>
      <c r="H1240">
        <f t="shared" ca="1" si="42"/>
        <v>-1.9022062610568588E-2</v>
      </c>
    </row>
    <row r="1241" spans="2:8" x14ac:dyDescent="0.35">
      <c r="B1241" s="45" t="s">
        <v>5167</v>
      </c>
      <c r="C1241" s="146">
        <v>602.22918701171875</v>
      </c>
      <c r="D1241" s="112">
        <f t="shared" si="41"/>
        <v>-0.72620288527303556</v>
      </c>
      <c r="E1241" s="112">
        <v>1.4859940624007452E-2</v>
      </c>
      <c r="G1241">
        <v>1233</v>
      </c>
      <c r="H1241">
        <f t="shared" ca="1" si="42"/>
        <v>2.855746946071043E-2</v>
      </c>
    </row>
    <row r="1242" spans="2:8" x14ac:dyDescent="0.35">
      <c r="B1242" s="45" t="s">
        <v>6977</v>
      </c>
      <c r="C1242" s="146">
        <v>2199.54541015625</v>
      </c>
      <c r="D1242" s="112">
        <f t="shared" si="41"/>
        <v>10.488316338285964</v>
      </c>
      <c r="E1242" s="112">
        <v>1.4856289845329494E-2</v>
      </c>
      <c r="G1242">
        <v>1234</v>
      </c>
      <c r="H1242">
        <f t="shared" ca="1" si="42"/>
        <v>5.0221014722892305E-3</v>
      </c>
    </row>
    <row r="1243" spans="2:8" x14ac:dyDescent="0.35">
      <c r="B1243" s="45" t="s">
        <v>3945</v>
      </c>
      <c r="C1243" s="146">
        <v>191.45933532714841</v>
      </c>
      <c r="D1243" s="112">
        <f t="shared" si="41"/>
        <v>0.54196909568015661</v>
      </c>
      <c r="E1243" s="112">
        <v>1.4837888929841041E-2</v>
      </c>
      <c r="G1243">
        <v>1235</v>
      </c>
      <c r="H1243">
        <f t="shared" ca="1" si="42"/>
        <v>-7.0330981849524342E-3</v>
      </c>
    </row>
    <row r="1244" spans="2:8" x14ac:dyDescent="0.35">
      <c r="B1244" s="45" t="s">
        <v>1317</v>
      </c>
      <c r="C1244" s="146">
        <v>124.1654815673828</v>
      </c>
      <c r="D1244" s="112">
        <f t="shared" si="41"/>
        <v>-7.962673874041791E-2</v>
      </c>
      <c r="E1244" s="112">
        <v>1.4818189884765586E-2</v>
      </c>
      <c r="G1244">
        <v>1236</v>
      </c>
      <c r="H1244">
        <f t="shared" ca="1" si="42"/>
        <v>-9.3296635973650708E-3</v>
      </c>
    </row>
    <row r="1245" spans="2:8" x14ac:dyDescent="0.35">
      <c r="B1245" s="45" t="s">
        <v>2055</v>
      </c>
      <c r="C1245" s="146">
        <v>134.9077453613281</v>
      </c>
      <c r="D1245" s="112">
        <f t="shared" si="41"/>
        <v>-0.17688695757091888</v>
      </c>
      <c r="E1245" s="112">
        <v>1.4817112140367159E-2</v>
      </c>
      <c r="G1245">
        <v>1237</v>
      </c>
      <c r="H1245">
        <f t="shared" ca="1" si="42"/>
        <v>-9.0689952557094378E-3</v>
      </c>
    </row>
    <row r="1246" spans="2:8" x14ac:dyDescent="0.35">
      <c r="B1246" s="45" t="s">
        <v>3251</v>
      </c>
      <c r="C1246" s="146">
        <v>163.8994140625</v>
      </c>
      <c r="D1246" s="112">
        <f t="shared" si="41"/>
        <v>-0.93495506755611102</v>
      </c>
      <c r="E1246" s="112">
        <v>1.4813618798099148E-2</v>
      </c>
      <c r="G1246">
        <v>1238</v>
      </c>
      <c r="H1246">
        <f t="shared" ca="1" si="42"/>
        <v>9.2093646556009462E-4</v>
      </c>
    </row>
    <row r="1247" spans="2:8" x14ac:dyDescent="0.35">
      <c r="B1247" s="45" t="s">
        <v>7314</v>
      </c>
      <c r="C1247" s="146">
        <v>2519.78759765625</v>
      </c>
      <c r="D1247" s="112">
        <f t="shared" si="41"/>
        <v>0.26694434721349364</v>
      </c>
      <c r="E1247" s="112">
        <v>1.4809101085646779E-2</v>
      </c>
      <c r="G1247">
        <v>1239</v>
      </c>
      <c r="H1247">
        <f t="shared" ca="1" si="42"/>
        <v>1.507736841165907E-2</v>
      </c>
    </row>
    <row r="1248" spans="2:8" x14ac:dyDescent="0.35">
      <c r="B1248" s="45" t="s">
        <v>6606</v>
      </c>
      <c r="C1248" s="146">
        <v>1988.869995117188</v>
      </c>
      <c r="D1248" s="112">
        <f t="shared" si="41"/>
        <v>-0.15392663213235946</v>
      </c>
      <c r="E1248" s="112">
        <v>1.4808972421411944E-2</v>
      </c>
      <c r="G1248">
        <v>1240</v>
      </c>
      <c r="H1248">
        <f t="shared" ca="1" si="42"/>
        <v>2.170146077520843E-3</v>
      </c>
    </row>
    <row r="1249" spans="2:8" x14ac:dyDescent="0.35">
      <c r="B1249" s="45" t="s">
        <v>7814</v>
      </c>
      <c r="C1249" s="146">
        <v>2350.706298828125</v>
      </c>
      <c r="D1249" s="112">
        <f t="shared" si="41"/>
        <v>18.053322652502068</v>
      </c>
      <c r="E1249" s="112">
        <v>1.4793108950611363E-2</v>
      </c>
      <c r="G1249">
        <v>1241</v>
      </c>
      <c r="H1249">
        <f t="shared" ca="1" si="42"/>
        <v>-2.4019941283608702E-2</v>
      </c>
    </row>
    <row r="1250" spans="2:8" x14ac:dyDescent="0.35">
      <c r="B1250" s="45" t="s">
        <v>1882</v>
      </c>
      <c r="C1250" s="146">
        <v>123.37513732910161</v>
      </c>
      <c r="D1250" s="112">
        <f t="shared" si="41"/>
        <v>-0.94429226130875954</v>
      </c>
      <c r="E1250" s="112">
        <v>1.4791674040226712E-2</v>
      </c>
      <c r="G1250">
        <v>1242</v>
      </c>
      <c r="H1250">
        <f t="shared" ca="1" si="42"/>
        <v>1.3322800076992072E-2</v>
      </c>
    </row>
    <row r="1251" spans="2:8" x14ac:dyDescent="0.35">
      <c r="B1251" s="45" t="s">
        <v>6793</v>
      </c>
      <c r="C1251" s="146">
        <v>2214.685791015625</v>
      </c>
      <c r="D1251" s="112">
        <f t="shared" si="41"/>
        <v>-0.10095101627432385</v>
      </c>
      <c r="E1251" s="112">
        <v>1.479023543761084E-2</v>
      </c>
      <c r="G1251">
        <v>1243</v>
      </c>
      <c r="H1251">
        <f t="shared" ca="1" si="42"/>
        <v>2.6244698903231591E-2</v>
      </c>
    </row>
    <row r="1252" spans="2:8" x14ac:dyDescent="0.35">
      <c r="B1252" s="45" t="s">
        <v>7120</v>
      </c>
      <c r="C1252" s="146">
        <v>2463.364990234375</v>
      </c>
      <c r="D1252" s="112">
        <f t="shared" si="41"/>
        <v>56.771969056895188</v>
      </c>
      <c r="E1252" s="112">
        <v>1.477568000411947E-2</v>
      </c>
      <c r="G1252">
        <v>1244</v>
      </c>
      <c r="H1252">
        <f t="shared" ca="1" si="42"/>
        <v>2.8583120823411166E-3</v>
      </c>
    </row>
    <row r="1253" spans="2:8" x14ac:dyDescent="0.35">
      <c r="B1253" s="45" t="s">
        <v>678</v>
      </c>
      <c r="C1253" s="146">
        <v>42.639450073242188</v>
      </c>
      <c r="D1253" s="112">
        <f t="shared" si="41"/>
        <v>-0.67583428544184043</v>
      </c>
      <c r="E1253" s="112">
        <v>1.4773378866609265E-2</v>
      </c>
      <c r="G1253">
        <v>1245</v>
      </c>
      <c r="H1253">
        <f t="shared" ca="1" si="42"/>
        <v>-1.4093729321194622E-2</v>
      </c>
    </row>
    <row r="1254" spans="2:8" x14ac:dyDescent="0.35">
      <c r="B1254" s="45" t="s">
        <v>3396</v>
      </c>
      <c r="C1254" s="146">
        <v>131.53596496582031</v>
      </c>
      <c r="D1254" s="112">
        <f t="shared" si="41"/>
        <v>-0.25662453280010195</v>
      </c>
      <c r="E1254" s="112">
        <v>1.4771641856756392E-2</v>
      </c>
      <c r="G1254">
        <v>1246</v>
      </c>
      <c r="H1254">
        <f t="shared" ca="1" si="42"/>
        <v>-5.0937184597696751E-3</v>
      </c>
    </row>
    <row r="1255" spans="2:8" x14ac:dyDescent="0.35">
      <c r="B1255" s="45" t="s">
        <v>3762</v>
      </c>
      <c r="C1255" s="146">
        <v>176.9441833496094</v>
      </c>
      <c r="D1255" s="112">
        <f t="shared" si="41"/>
        <v>0.64380346364658181</v>
      </c>
      <c r="E1255" s="112">
        <v>1.4767144728449678E-2</v>
      </c>
      <c r="G1255">
        <v>1247</v>
      </c>
      <c r="H1255">
        <f t="shared" ca="1" si="42"/>
        <v>-1.6420989995777371E-2</v>
      </c>
    </row>
    <row r="1256" spans="2:8" x14ac:dyDescent="0.35">
      <c r="B1256" s="45" t="s">
        <v>1681</v>
      </c>
      <c r="C1256" s="146">
        <v>107.6431503295898</v>
      </c>
      <c r="D1256" s="112">
        <f t="shared" si="41"/>
        <v>-0.30705024776054851</v>
      </c>
      <c r="E1256" s="112">
        <v>1.4759938733225572E-2</v>
      </c>
      <c r="G1256">
        <v>1248</v>
      </c>
      <c r="H1256">
        <f t="shared" ca="1" si="42"/>
        <v>7.6054828464438623E-3</v>
      </c>
    </row>
    <row r="1257" spans="2:8" x14ac:dyDescent="0.35">
      <c r="B1257" s="45" t="s">
        <v>3186</v>
      </c>
      <c r="C1257" s="146">
        <v>155.3404846191406</v>
      </c>
      <c r="D1257" s="112">
        <f t="shared" si="41"/>
        <v>0.29504705017699645</v>
      </c>
      <c r="E1257" s="112">
        <v>1.4748064652300079E-2</v>
      </c>
      <c r="G1257">
        <v>1249</v>
      </c>
      <c r="H1257">
        <f t="shared" ca="1" si="42"/>
        <v>2.1151878493680429E-2</v>
      </c>
    </row>
    <row r="1258" spans="2:8" x14ac:dyDescent="0.35">
      <c r="B1258" s="45" t="s">
        <v>1933</v>
      </c>
      <c r="C1258" s="146">
        <v>119.94968414306641</v>
      </c>
      <c r="D1258" s="112">
        <f t="shared" si="41"/>
        <v>-0.70620327894291191</v>
      </c>
      <c r="E1258" s="112">
        <v>1.4731048957954485E-2</v>
      </c>
      <c r="G1258">
        <v>1250</v>
      </c>
      <c r="H1258">
        <f t="shared" ca="1" si="42"/>
        <v>2.0637386412756437E-2</v>
      </c>
    </row>
    <row r="1259" spans="2:8" x14ac:dyDescent="0.35">
      <c r="B1259" s="45" t="s">
        <v>4673</v>
      </c>
      <c r="C1259" s="146">
        <v>408.2744140625</v>
      </c>
      <c r="D1259" s="112">
        <f t="shared" si="41"/>
        <v>-0.74442273656655999</v>
      </c>
      <c r="E1259" s="112">
        <v>1.4721742419605345E-2</v>
      </c>
      <c r="G1259">
        <v>1251</v>
      </c>
      <c r="H1259">
        <f t="shared" ca="1" si="42"/>
        <v>-7.9446934866652177E-3</v>
      </c>
    </row>
    <row r="1260" spans="2:8" x14ac:dyDescent="0.35">
      <c r="B1260" s="45" t="s">
        <v>6246</v>
      </c>
      <c r="C1260" s="146">
        <v>1597.459838867188</v>
      </c>
      <c r="D1260" s="112">
        <f t="shared" si="41"/>
        <v>19.611561210991486</v>
      </c>
      <c r="E1260" s="112">
        <v>1.4711638517259797E-2</v>
      </c>
      <c r="G1260">
        <v>1252</v>
      </c>
      <c r="H1260">
        <f t="shared" ca="1" si="42"/>
        <v>-1.1391694229591624E-2</v>
      </c>
    </row>
    <row r="1261" spans="2:8" x14ac:dyDescent="0.35">
      <c r="B1261" s="45" t="s">
        <v>2658</v>
      </c>
      <c r="C1261" s="146">
        <v>77.503097534179688</v>
      </c>
      <c r="D1261" s="112">
        <f t="shared" si="41"/>
        <v>-0.34411190395437413</v>
      </c>
      <c r="E1261" s="112">
        <v>1.4705939641369854E-2</v>
      </c>
      <c r="G1261">
        <v>1253</v>
      </c>
      <c r="H1261">
        <f t="shared" ca="1" si="42"/>
        <v>-2.3531153900692606E-2</v>
      </c>
    </row>
    <row r="1262" spans="2:8" x14ac:dyDescent="0.35">
      <c r="B1262" s="45" t="s">
        <v>2440</v>
      </c>
      <c r="C1262" s="146">
        <v>118.1651229858398</v>
      </c>
      <c r="D1262" s="112">
        <f t="shared" si="41"/>
        <v>-0.77176485778579018</v>
      </c>
      <c r="E1262" s="112">
        <v>1.4686684885614646E-2</v>
      </c>
      <c r="G1262">
        <v>1254</v>
      </c>
      <c r="H1262">
        <f t="shared" ca="1" si="42"/>
        <v>5.7644195611834858E-3</v>
      </c>
    </row>
    <row r="1263" spans="2:8" x14ac:dyDescent="0.35">
      <c r="B1263" s="45" t="s">
        <v>5125</v>
      </c>
      <c r="C1263" s="146">
        <v>517.734130859375</v>
      </c>
      <c r="D1263" s="112">
        <f t="shared" si="41"/>
        <v>6.1667685251809268E-2</v>
      </c>
      <c r="E1263" s="112">
        <v>1.4685782626493071E-2</v>
      </c>
      <c r="G1263">
        <v>1255</v>
      </c>
      <c r="H1263">
        <f t="shared" ca="1" si="42"/>
        <v>-9.8901204283192937E-3</v>
      </c>
    </row>
    <row r="1264" spans="2:8" x14ac:dyDescent="0.35">
      <c r="B1264" s="45" t="s">
        <v>4919</v>
      </c>
      <c r="C1264" s="146">
        <v>487.66119384765619</v>
      </c>
      <c r="D1264" s="112">
        <f t="shared" si="41"/>
        <v>5.9251464743130668</v>
      </c>
      <c r="E1264" s="112">
        <v>1.4679749141791175E-2</v>
      </c>
      <c r="G1264">
        <v>1256</v>
      </c>
      <c r="H1264">
        <f t="shared" ca="1" si="42"/>
        <v>-1.2305618745650651E-3</v>
      </c>
    </row>
    <row r="1265" spans="2:8" x14ac:dyDescent="0.35">
      <c r="B1265" s="45" t="s">
        <v>884</v>
      </c>
      <c r="C1265" s="146">
        <v>70.418899536132813</v>
      </c>
      <c r="D1265" s="112">
        <f t="shared" si="41"/>
        <v>-0.61611170707263629</v>
      </c>
      <c r="E1265" s="112">
        <v>1.4660891310604357E-2</v>
      </c>
      <c r="G1265">
        <v>1257</v>
      </c>
      <c r="H1265">
        <f t="shared" ca="1" si="42"/>
        <v>1.4164227107518999E-2</v>
      </c>
    </row>
    <row r="1266" spans="2:8" x14ac:dyDescent="0.35">
      <c r="B1266" s="45" t="s">
        <v>3808</v>
      </c>
      <c r="C1266" s="146">
        <v>183.4359130859375</v>
      </c>
      <c r="D1266" s="112">
        <f t="shared" si="41"/>
        <v>0.24391100452982009</v>
      </c>
      <c r="E1266" s="112">
        <v>1.4643800207188553E-2</v>
      </c>
      <c r="G1266">
        <v>1258</v>
      </c>
      <c r="H1266">
        <f t="shared" ca="1" si="42"/>
        <v>-2.6227785917164988E-3</v>
      </c>
    </row>
    <row r="1267" spans="2:8" x14ac:dyDescent="0.35">
      <c r="B1267" s="45" t="s">
        <v>3149</v>
      </c>
      <c r="C1267" s="146">
        <v>147.4670715332031</v>
      </c>
      <c r="D1267" s="112">
        <f t="shared" si="41"/>
        <v>-0.94556576089998046</v>
      </c>
      <c r="E1267" s="112">
        <v>1.4634954484008023E-2</v>
      </c>
      <c r="G1267">
        <v>1259</v>
      </c>
      <c r="H1267">
        <f t="shared" ca="1" si="42"/>
        <v>1.0468264142126941E-3</v>
      </c>
    </row>
    <row r="1268" spans="2:8" x14ac:dyDescent="0.35">
      <c r="B1268" s="45" t="s">
        <v>7626</v>
      </c>
      <c r="C1268" s="146">
        <v>2709.086669921875</v>
      </c>
      <c r="D1268" s="112">
        <f t="shared" si="41"/>
        <v>36.805951780790998</v>
      </c>
      <c r="E1268" s="112">
        <v>1.4594300126435474E-2</v>
      </c>
      <c r="G1268">
        <v>1260</v>
      </c>
      <c r="H1268">
        <f t="shared" ca="1" si="42"/>
        <v>-7.7652469029783353E-3</v>
      </c>
    </row>
    <row r="1269" spans="2:8" x14ac:dyDescent="0.35">
      <c r="B1269" s="45" t="s">
        <v>965</v>
      </c>
      <c r="C1269" s="146">
        <v>71.657676696777344</v>
      </c>
      <c r="D1269" s="112">
        <f t="shared" si="41"/>
        <v>-0.96875619067068786</v>
      </c>
      <c r="E1269" s="112">
        <v>1.455862238966775E-2</v>
      </c>
      <c r="G1269">
        <v>1261</v>
      </c>
      <c r="H1269">
        <f t="shared" ca="1" si="42"/>
        <v>-4.8052589490911726E-3</v>
      </c>
    </row>
    <row r="1270" spans="2:8" x14ac:dyDescent="0.35">
      <c r="B1270" s="45" t="s">
        <v>7954</v>
      </c>
      <c r="C1270" s="146">
        <v>2293.5</v>
      </c>
      <c r="D1270" s="112">
        <f t="shared" si="41"/>
        <v>0.41494003486826497</v>
      </c>
      <c r="E1270" s="112">
        <v>1.4553614492833135E-2</v>
      </c>
      <c r="G1270">
        <v>1262</v>
      </c>
      <c r="H1270">
        <f t="shared" ca="1" si="42"/>
        <v>2.025983493038448E-3</v>
      </c>
    </row>
    <row r="1271" spans="2:8" x14ac:dyDescent="0.35">
      <c r="B1271" s="45" t="s">
        <v>6384</v>
      </c>
      <c r="C1271" s="146">
        <v>1620.916748046875</v>
      </c>
      <c r="D1271" s="112">
        <f t="shared" si="41"/>
        <v>27.795664131184214</v>
      </c>
      <c r="E1271" s="112">
        <v>1.4544952496461596E-2</v>
      </c>
      <c r="G1271">
        <v>1263</v>
      </c>
      <c r="H1271">
        <f t="shared" ca="1" si="42"/>
        <v>6.7553367560896456E-3</v>
      </c>
    </row>
    <row r="1272" spans="2:8" x14ac:dyDescent="0.35">
      <c r="B1272" s="45" t="s">
        <v>740</v>
      </c>
      <c r="C1272" s="146">
        <v>56.290306091308587</v>
      </c>
      <c r="D1272" s="112">
        <f t="shared" si="41"/>
        <v>-0.47543088232627917</v>
      </c>
      <c r="E1272" s="112">
        <v>1.4543924458717756E-2</v>
      </c>
      <c r="G1272">
        <v>1264</v>
      </c>
      <c r="H1272">
        <f t="shared" ca="1" si="42"/>
        <v>-6.0193929861575785E-3</v>
      </c>
    </row>
    <row r="1273" spans="2:8" x14ac:dyDescent="0.35">
      <c r="B1273" s="45" t="s">
        <v>1725</v>
      </c>
      <c r="C1273" s="146">
        <v>107.3077011108398</v>
      </c>
      <c r="D1273" s="112">
        <f t="shared" si="41"/>
        <v>-0.94288257961104927</v>
      </c>
      <c r="E1273" s="112">
        <v>1.4539069683332465E-2</v>
      </c>
      <c r="G1273">
        <v>1265</v>
      </c>
      <c r="H1273">
        <f t="shared" ca="1" si="42"/>
        <v>1.1216800806322971E-2</v>
      </c>
    </row>
    <row r="1274" spans="2:8" x14ac:dyDescent="0.35">
      <c r="B1274" s="45" t="s">
        <v>7037</v>
      </c>
      <c r="C1274" s="146">
        <v>1878.721069335938</v>
      </c>
      <c r="D1274" s="112">
        <f t="shared" si="41"/>
        <v>15.980862856459188</v>
      </c>
      <c r="E1274" s="112">
        <v>1.4518965339147526E-2</v>
      </c>
      <c r="G1274">
        <v>1266</v>
      </c>
      <c r="H1274">
        <f t="shared" ca="1" si="42"/>
        <v>6.481332993617782E-3</v>
      </c>
    </row>
    <row r="1275" spans="2:8" x14ac:dyDescent="0.35">
      <c r="B1275" s="45" t="s">
        <v>2951</v>
      </c>
      <c r="C1275" s="146">
        <v>110.63755035400391</v>
      </c>
      <c r="D1275" s="112">
        <f t="shared" si="41"/>
        <v>-0.78104549100759857</v>
      </c>
      <c r="E1275" s="112">
        <v>1.4500839395987215E-2</v>
      </c>
      <c r="G1275">
        <v>1267</v>
      </c>
      <c r="H1275">
        <f t="shared" ca="1" si="42"/>
        <v>1.1063167259325962E-2</v>
      </c>
    </row>
    <row r="1276" spans="2:8" x14ac:dyDescent="0.35">
      <c r="B1276" s="45" t="s">
        <v>4893</v>
      </c>
      <c r="C1276" s="146">
        <v>505.29925537109381</v>
      </c>
      <c r="D1276" s="112">
        <f t="shared" si="41"/>
        <v>-0.54778307369223245</v>
      </c>
      <c r="E1276" s="112">
        <v>1.449065267614239E-2</v>
      </c>
      <c r="G1276">
        <v>1268</v>
      </c>
      <c r="H1276">
        <f t="shared" ca="1" si="42"/>
        <v>2.6916195719169197E-2</v>
      </c>
    </row>
    <row r="1277" spans="2:8" x14ac:dyDescent="0.35">
      <c r="B1277" s="45" t="s">
        <v>5971</v>
      </c>
      <c r="C1277" s="146">
        <v>1117.382446289062</v>
      </c>
      <c r="D1277" s="112">
        <f t="shared" si="41"/>
        <v>7.8640012162634534</v>
      </c>
      <c r="E1277" s="112">
        <v>1.4474014069380961E-2</v>
      </c>
      <c r="G1277">
        <v>1269</v>
      </c>
      <c r="H1277">
        <f t="shared" ca="1" si="42"/>
        <v>-8.6775020330512129E-3</v>
      </c>
    </row>
    <row r="1278" spans="2:8" x14ac:dyDescent="0.35">
      <c r="B1278" s="45" t="s">
        <v>1889</v>
      </c>
      <c r="C1278" s="146">
        <v>126.0584716796875</v>
      </c>
      <c r="D1278" s="112">
        <f t="shared" si="41"/>
        <v>2.0000570134330187</v>
      </c>
      <c r="E1278" s="112">
        <v>1.4472504549942013E-2</v>
      </c>
      <c r="G1278">
        <v>1270</v>
      </c>
      <c r="H1278">
        <f t="shared" ca="1" si="42"/>
        <v>-1.0486732813606523E-2</v>
      </c>
    </row>
    <row r="1279" spans="2:8" x14ac:dyDescent="0.35">
      <c r="B1279" s="45" t="s">
        <v>677</v>
      </c>
      <c r="C1279" s="146">
        <v>42.018692016601563</v>
      </c>
      <c r="D1279" s="112">
        <f t="shared" si="41"/>
        <v>-0.94704282264020545</v>
      </c>
      <c r="E1279" s="112">
        <v>1.4465807321502735E-2</v>
      </c>
      <c r="G1279">
        <v>1271</v>
      </c>
      <c r="H1279">
        <f t="shared" ca="1" si="42"/>
        <v>-2.7148689870730154E-3</v>
      </c>
    </row>
    <row r="1280" spans="2:8" x14ac:dyDescent="0.35">
      <c r="B1280" s="45" t="s">
        <v>5638</v>
      </c>
      <c r="C1280" s="146">
        <v>793.44659423828125</v>
      </c>
      <c r="D1280" s="112">
        <f t="shared" si="41"/>
        <v>0.95571922633437656</v>
      </c>
      <c r="E1280" s="112">
        <v>1.4459832441806502E-2</v>
      </c>
      <c r="G1280">
        <v>1272</v>
      </c>
      <c r="H1280">
        <f t="shared" ca="1" si="42"/>
        <v>-1.5513908974483697E-2</v>
      </c>
    </row>
    <row r="1281" spans="2:8" x14ac:dyDescent="0.35">
      <c r="B1281" s="45" t="s">
        <v>4767</v>
      </c>
      <c r="C1281" s="146">
        <v>405.70578002929688</v>
      </c>
      <c r="D1281" s="112">
        <f t="shared" si="41"/>
        <v>1.0920521272286585</v>
      </c>
      <c r="E1281" s="112">
        <v>1.4454846109117769E-2</v>
      </c>
      <c r="G1281">
        <v>1273</v>
      </c>
      <c r="H1281">
        <f t="shared" ca="1" si="42"/>
        <v>3.6649565929601671E-3</v>
      </c>
    </row>
    <row r="1282" spans="2:8" x14ac:dyDescent="0.35">
      <c r="B1282" s="45" t="s">
        <v>3954</v>
      </c>
      <c r="C1282" s="146">
        <v>193.92718505859381</v>
      </c>
      <c r="D1282" s="112">
        <f t="shared" si="41"/>
        <v>-0.59331739695732622</v>
      </c>
      <c r="E1282" s="112">
        <v>1.4451036612140117E-2</v>
      </c>
      <c r="G1282">
        <v>1274</v>
      </c>
      <c r="H1282">
        <f t="shared" ca="1" si="42"/>
        <v>-2.7522784295346679E-2</v>
      </c>
    </row>
    <row r="1283" spans="2:8" x14ac:dyDescent="0.35">
      <c r="B1283" s="45" t="s">
        <v>4973</v>
      </c>
      <c r="C1283" s="146">
        <v>476.8514404296875</v>
      </c>
      <c r="D1283" s="112">
        <f t="shared" si="41"/>
        <v>-5.6886367234491586E-2</v>
      </c>
      <c r="E1283" s="112">
        <v>1.4448626841266495E-2</v>
      </c>
      <c r="G1283">
        <v>1275</v>
      </c>
      <c r="H1283">
        <f t="shared" ca="1" si="42"/>
        <v>-5.5350246879667759E-3</v>
      </c>
    </row>
    <row r="1284" spans="2:8" x14ac:dyDescent="0.35">
      <c r="B1284" s="45" t="s">
        <v>5074</v>
      </c>
      <c r="C1284" s="146">
        <v>505.61398315429688</v>
      </c>
      <c r="D1284" s="112">
        <f t="shared" si="41"/>
        <v>4.6407808217743938</v>
      </c>
      <c r="E1284" s="112">
        <v>1.4447710901770199E-2</v>
      </c>
      <c r="G1284">
        <v>1276</v>
      </c>
      <c r="H1284">
        <f t="shared" ca="1" si="42"/>
        <v>-7.3835074157210081E-3</v>
      </c>
    </row>
    <row r="1285" spans="2:8" x14ac:dyDescent="0.35">
      <c r="B1285" s="45" t="s">
        <v>1034</v>
      </c>
      <c r="C1285" s="146">
        <v>89.635459899902344</v>
      </c>
      <c r="D1285" s="112">
        <f t="shared" si="41"/>
        <v>-0.95424448017500285</v>
      </c>
      <c r="E1285" s="112">
        <v>1.4442161672842353E-2</v>
      </c>
      <c r="G1285">
        <v>1277</v>
      </c>
      <c r="H1285">
        <f t="shared" ca="1" si="42"/>
        <v>1.0004378153501695E-2</v>
      </c>
    </row>
    <row r="1286" spans="2:8" x14ac:dyDescent="0.35">
      <c r="B1286" s="45" t="s">
        <v>7029</v>
      </c>
      <c r="C1286" s="146">
        <v>1959.008666992188</v>
      </c>
      <c r="D1286" s="112">
        <f t="shared" si="41"/>
        <v>1.1500634732729177E-2</v>
      </c>
      <c r="E1286" s="112">
        <v>1.4429460668779596E-2</v>
      </c>
      <c r="G1286">
        <v>1278</v>
      </c>
      <c r="H1286">
        <f t="shared" ca="1" si="42"/>
        <v>8.353883479688809E-3</v>
      </c>
    </row>
    <row r="1287" spans="2:8" x14ac:dyDescent="0.35">
      <c r="B1287" s="45" t="s">
        <v>7039</v>
      </c>
      <c r="C1287" s="146">
        <v>1936.734985351562</v>
      </c>
      <c r="D1287" s="112">
        <f t="shared" si="41"/>
        <v>1.6848876913359463</v>
      </c>
      <c r="E1287" s="112">
        <v>1.4399718577023509E-2</v>
      </c>
      <c r="G1287">
        <v>1279</v>
      </c>
      <c r="H1287">
        <f t="shared" ca="1" si="42"/>
        <v>-1.5473631026996343E-2</v>
      </c>
    </row>
    <row r="1288" spans="2:8" x14ac:dyDescent="0.35">
      <c r="B1288" s="45" t="s">
        <v>5714</v>
      </c>
      <c r="C1288" s="146">
        <v>721.34674072265625</v>
      </c>
      <c r="D1288" s="112">
        <f t="shared" si="41"/>
        <v>7.3772078933007847</v>
      </c>
      <c r="E1288" s="112">
        <v>1.4391977386058684E-2</v>
      </c>
      <c r="G1288">
        <v>1280</v>
      </c>
      <c r="H1288">
        <f t="shared" ca="1" si="42"/>
        <v>-1.1642825358374409E-2</v>
      </c>
    </row>
    <row r="1289" spans="2:8" x14ac:dyDescent="0.35">
      <c r="B1289" s="45" t="s">
        <v>2338</v>
      </c>
      <c r="C1289" s="146">
        <v>86.108253479003906</v>
      </c>
      <c r="D1289" s="112">
        <f t="shared" ref="D1289:D1352" si="43">(C1289-C1290)/C1290</f>
        <v>-0.66274318291198975</v>
      </c>
      <c r="E1289" s="112">
        <v>1.4390813089567793E-2</v>
      </c>
      <c r="G1289">
        <v>1281</v>
      </c>
      <c r="H1289">
        <f t="shared" ca="1" si="42"/>
        <v>-1.2450050990832276E-2</v>
      </c>
    </row>
    <row r="1290" spans="2:8" x14ac:dyDescent="0.35">
      <c r="B1290" s="45" t="s">
        <v>4462</v>
      </c>
      <c r="C1290" s="146">
        <v>255.31953430175781</v>
      </c>
      <c r="D1290" s="112">
        <f t="shared" si="43"/>
        <v>0.45069074314710228</v>
      </c>
      <c r="E1290" s="112">
        <v>1.4384114311002684E-2</v>
      </c>
      <c r="G1290">
        <v>1282</v>
      </c>
      <c r="H1290">
        <f t="shared" ref="H1290:H1353" ca="1" si="44">_xlfn.NORM.INV(RAND(),$N$11,$N$12)</f>
        <v>-1.357938097356283E-2</v>
      </c>
    </row>
    <row r="1291" spans="2:8" x14ac:dyDescent="0.35">
      <c r="B1291" s="45" t="s">
        <v>4115</v>
      </c>
      <c r="C1291" s="146">
        <v>175.99859619140619</v>
      </c>
      <c r="D1291" s="112">
        <f t="shared" si="43"/>
        <v>-0.70672658464473848</v>
      </c>
      <c r="E1291" s="112">
        <v>1.4377757401924689E-2</v>
      </c>
      <c r="G1291">
        <v>1283</v>
      </c>
      <c r="H1291">
        <f t="shared" ca="1" si="44"/>
        <v>-3.8637985421843261E-2</v>
      </c>
    </row>
    <row r="1292" spans="2:8" x14ac:dyDescent="0.35">
      <c r="B1292" s="45" t="s">
        <v>5161</v>
      </c>
      <c r="C1292" s="146">
        <v>600.1177978515625</v>
      </c>
      <c r="D1292" s="112">
        <f t="shared" si="43"/>
        <v>2.4528849954320688</v>
      </c>
      <c r="E1292" s="112">
        <v>1.4344884874378449E-2</v>
      </c>
      <c r="G1292">
        <v>1284</v>
      </c>
      <c r="H1292">
        <f t="shared" ca="1" si="44"/>
        <v>-5.4264459964653931E-3</v>
      </c>
    </row>
    <row r="1293" spans="2:8" x14ac:dyDescent="0.35">
      <c r="B1293" s="45" t="s">
        <v>4044</v>
      </c>
      <c r="C1293" s="146">
        <v>173.8018493652344</v>
      </c>
      <c r="D1293" s="112">
        <f t="shared" si="43"/>
        <v>-2.9723718229444734E-2</v>
      </c>
      <c r="E1293" s="112">
        <v>1.4341404378838083E-2</v>
      </c>
      <c r="G1293">
        <v>1285</v>
      </c>
      <c r="H1293">
        <f t="shared" ca="1" si="44"/>
        <v>1.2532947081423709E-2</v>
      </c>
    </row>
    <row r="1294" spans="2:8" x14ac:dyDescent="0.35">
      <c r="B1294" s="45" t="s">
        <v>4047</v>
      </c>
      <c r="C1294" s="146">
        <v>179.12614440917969</v>
      </c>
      <c r="D1294" s="112">
        <f t="shared" si="43"/>
        <v>-0.92509124550568311</v>
      </c>
      <c r="E1294" s="112">
        <v>1.4336896193526896E-2</v>
      </c>
      <c r="G1294">
        <v>1286</v>
      </c>
      <c r="H1294">
        <f t="shared" ca="1" si="44"/>
        <v>-6.4854346277177805E-3</v>
      </c>
    </row>
    <row r="1295" spans="2:8" x14ac:dyDescent="0.35">
      <c r="B1295" s="45" t="s">
        <v>7723</v>
      </c>
      <c r="C1295" s="146">
        <v>2391.2578125</v>
      </c>
      <c r="D1295" s="112">
        <f t="shared" si="43"/>
        <v>-7.4763717211075262E-2</v>
      </c>
      <c r="E1295" s="112">
        <v>1.4327414916960976E-2</v>
      </c>
      <c r="G1295">
        <v>1287</v>
      </c>
      <c r="H1295">
        <f t="shared" ca="1" si="44"/>
        <v>8.0713289005784894E-3</v>
      </c>
    </row>
    <row r="1296" spans="2:8" x14ac:dyDescent="0.35">
      <c r="B1296" s="45" t="s">
        <v>7874</v>
      </c>
      <c r="C1296" s="146">
        <v>2584.4833984375</v>
      </c>
      <c r="D1296" s="112">
        <f t="shared" si="43"/>
        <v>15.619511458492065</v>
      </c>
      <c r="E1296" s="112">
        <v>1.4290650072713204E-2</v>
      </c>
      <c r="G1296">
        <v>1288</v>
      </c>
      <c r="H1296">
        <f t="shared" ca="1" si="44"/>
        <v>1.5439211900459651E-2</v>
      </c>
    </row>
    <row r="1297" spans="2:8" x14ac:dyDescent="0.35">
      <c r="B1297" s="45" t="s">
        <v>3270</v>
      </c>
      <c r="C1297" s="146">
        <v>155.50898742675781</v>
      </c>
      <c r="D1297" s="112">
        <f t="shared" si="43"/>
        <v>-0.92622632206085709</v>
      </c>
      <c r="E1297" s="112">
        <v>1.4285677319908567E-2</v>
      </c>
      <c r="G1297">
        <v>1289</v>
      </c>
      <c r="H1297">
        <f t="shared" ca="1" si="44"/>
        <v>-4.9134072610700096E-2</v>
      </c>
    </row>
    <row r="1298" spans="2:8" x14ac:dyDescent="0.35">
      <c r="B1298" s="45" t="s">
        <v>6714</v>
      </c>
      <c r="C1298" s="146">
        <v>2107.919677734375</v>
      </c>
      <c r="D1298" s="112">
        <f t="shared" si="43"/>
        <v>0.91011927240580359</v>
      </c>
      <c r="E1298" s="112">
        <v>1.4248041378877727E-2</v>
      </c>
      <c r="G1298">
        <v>1290</v>
      </c>
      <c r="H1298">
        <f t="shared" ca="1" si="44"/>
        <v>-5.3581714072829757E-3</v>
      </c>
    </row>
    <row r="1299" spans="2:8" x14ac:dyDescent="0.35">
      <c r="B1299" s="45" t="s">
        <v>5954</v>
      </c>
      <c r="C1299" s="146">
        <v>1103.553955078125</v>
      </c>
      <c r="D1299" s="112">
        <f t="shared" si="43"/>
        <v>2.1156516250367692</v>
      </c>
      <c r="E1299" s="112">
        <v>1.4247665291945089E-2</v>
      </c>
      <c r="G1299">
        <v>1291</v>
      </c>
      <c r="H1299">
        <f t="shared" ca="1" si="44"/>
        <v>-2.6131421729092305E-3</v>
      </c>
    </row>
    <row r="1300" spans="2:8" x14ac:dyDescent="0.35">
      <c r="B1300" s="45" t="s">
        <v>4629</v>
      </c>
      <c r="C1300" s="146">
        <v>354.19683837890619</v>
      </c>
      <c r="D1300" s="112">
        <f t="shared" si="43"/>
        <v>-0.85535302106139177</v>
      </c>
      <c r="E1300" s="112">
        <v>1.4247660767251915E-2</v>
      </c>
      <c r="G1300">
        <v>1292</v>
      </c>
      <c r="H1300">
        <f t="shared" ca="1" si="44"/>
        <v>-1.6788468593424075E-2</v>
      </c>
    </row>
    <row r="1301" spans="2:8" x14ac:dyDescent="0.35">
      <c r="B1301" s="45" t="s">
        <v>7114</v>
      </c>
      <c r="C1301" s="146">
        <v>2448.698486328125</v>
      </c>
      <c r="D1301" s="112">
        <f t="shared" si="43"/>
        <v>13.647561182981262</v>
      </c>
      <c r="E1301" s="112">
        <v>1.4233225116706601E-2</v>
      </c>
      <c r="G1301">
        <v>1293</v>
      </c>
      <c r="H1301">
        <f t="shared" ca="1" si="44"/>
        <v>-1.0355141273988155E-2</v>
      </c>
    </row>
    <row r="1302" spans="2:8" x14ac:dyDescent="0.35">
      <c r="B1302" s="45" t="s">
        <v>4082</v>
      </c>
      <c r="C1302" s="146">
        <v>167.17448425292969</v>
      </c>
      <c r="D1302" s="112">
        <f t="shared" si="43"/>
        <v>0.50778330148063788</v>
      </c>
      <c r="E1302" s="112">
        <v>1.4231056208815986E-2</v>
      </c>
      <c r="G1302">
        <v>1294</v>
      </c>
      <c r="H1302">
        <f t="shared" ca="1" si="44"/>
        <v>-3.9209876047842775E-4</v>
      </c>
    </row>
    <row r="1303" spans="2:8" x14ac:dyDescent="0.35">
      <c r="B1303" s="45" t="s">
        <v>2173</v>
      </c>
      <c r="C1303" s="146">
        <v>110.8743438720703</v>
      </c>
      <c r="D1303" s="112">
        <f t="shared" si="43"/>
        <v>-0.92917009950921892</v>
      </c>
      <c r="E1303" s="112">
        <v>1.4197699475793357E-2</v>
      </c>
      <c r="G1303">
        <v>1295</v>
      </c>
      <c r="H1303">
        <f t="shared" ca="1" si="44"/>
        <v>-3.1233687208758635E-2</v>
      </c>
    </row>
    <row r="1304" spans="2:8" x14ac:dyDescent="0.35">
      <c r="B1304" s="45" t="s">
        <v>6367</v>
      </c>
      <c r="C1304" s="146">
        <v>1565.360717773438</v>
      </c>
      <c r="D1304" s="112">
        <f t="shared" si="43"/>
        <v>12.839443003709121</v>
      </c>
      <c r="E1304" s="112">
        <v>1.4182252246559921E-2</v>
      </c>
      <c r="G1304">
        <v>1296</v>
      </c>
      <c r="H1304">
        <f t="shared" ca="1" si="44"/>
        <v>1.0345913410297683E-3</v>
      </c>
    </row>
    <row r="1305" spans="2:8" x14ac:dyDescent="0.35">
      <c r="B1305" s="45" t="s">
        <v>2959</v>
      </c>
      <c r="C1305" s="146">
        <v>113.1086502075195</v>
      </c>
      <c r="D1305" s="112">
        <f t="shared" si="43"/>
        <v>0.11712617500600561</v>
      </c>
      <c r="E1305" s="112">
        <v>1.4180308669642967E-2</v>
      </c>
      <c r="G1305">
        <v>1297</v>
      </c>
      <c r="H1305">
        <f t="shared" ca="1" si="44"/>
        <v>-1.7026483894748289E-3</v>
      </c>
    </row>
    <row r="1306" spans="2:8" x14ac:dyDescent="0.35">
      <c r="B1306" s="45" t="s">
        <v>2417</v>
      </c>
      <c r="C1306" s="146">
        <v>101.2496643066406</v>
      </c>
      <c r="D1306" s="112">
        <f t="shared" si="43"/>
        <v>-0.95792134221541747</v>
      </c>
      <c r="E1306" s="112">
        <v>1.4174063073223929E-2</v>
      </c>
      <c r="G1306">
        <v>1298</v>
      </c>
      <c r="H1306">
        <f t="shared" ca="1" si="44"/>
        <v>1.0327168383251916E-2</v>
      </c>
    </row>
    <row r="1307" spans="2:8" x14ac:dyDescent="0.35">
      <c r="B1307" s="45" t="s">
        <v>7973</v>
      </c>
      <c r="C1307" s="146">
        <v>2406.199951171875</v>
      </c>
      <c r="D1307" s="112">
        <f t="shared" si="43"/>
        <v>48.402055590059923</v>
      </c>
      <c r="E1307" s="112">
        <v>1.4161616847616373E-2</v>
      </c>
      <c r="G1307">
        <v>1299</v>
      </c>
      <c r="H1307">
        <f t="shared" ca="1" si="44"/>
        <v>4.7107418095397244E-3</v>
      </c>
    </row>
    <row r="1308" spans="2:8" x14ac:dyDescent="0.35">
      <c r="B1308" s="45" t="s">
        <v>724</v>
      </c>
      <c r="C1308" s="146">
        <v>48.706474304199219</v>
      </c>
      <c r="D1308" s="112">
        <f t="shared" si="43"/>
        <v>-0.57918956061612081</v>
      </c>
      <c r="E1308" s="112">
        <v>1.4160636005410867E-2</v>
      </c>
      <c r="G1308">
        <v>1300</v>
      </c>
      <c r="H1308">
        <f t="shared" ca="1" si="44"/>
        <v>-1.0933564072060883E-2</v>
      </c>
    </row>
    <row r="1309" spans="2:8" x14ac:dyDescent="0.35">
      <c r="B1309" s="45" t="s">
        <v>2981</v>
      </c>
      <c r="C1309" s="146">
        <v>115.7444534301758</v>
      </c>
      <c r="D1309" s="112">
        <f t="shared" si="43"/>
        <v>-0.10940549688256687</v>
      </c>
      <c r="E1309" s="112">
        <v>1.4145562110399666E-2</v>
      </c>
      <c r="G1309">
        <v>1301</v>
      </c>
      <c r="H1309">
        <f t="shared" ca="1" si="44"/>
        <v>-2.1643371286983834E-2</v>
      </c>
    </row>
    <row r="1310" spans="2:8" x14ac:dyDescent="0.35">
      <c r="B1310" s="45" t="s">
        <v>3388</v>
      </c>
      <c r="C1310" s="146">
        <v>129.963134765625</v>
      </c>
      <c r="D1310" s="112">
        <f t="shared" si="43"/>
        <v>-0.827082804974696</v>
      </c>
      <c r="E1310" s="112">
        <v>1.4140372109039618E-2</v>
      </c>
      <c r="G1310">
        <v>1302</v>
      </c>
      <c r="H1310">
        <f t="shared" ca="1" si="44"/>
        <v>-2.1248496497590316E-3</v>
      </c>
    </row>
    <row r="1311" spans="2:8" x14ac:dyDescent="0.35">
      <c r="B1311" s="45" t="s">
        <v>5278</v>
      </c>
      <c r="C1311" s="146">
        <v>751.59173583984375</v>
      </c>
      <c r="D1311" s="112">
        <f t="shared" si="43"/>
        <v>-0.67861867465634551</v>
      </c>
      <c r="E1311" s="112">
        <v>1.4136881905695429E-2</v>
      </c>
      <c r="G1311">
        <v>1303</v>
      </c>
      <c r="H1311">
        <f t="shared" ca="1" si="44"/>
        <v>-1.06534556873279E-2</v>
      </c>
    </row>
    <row r="1312" spans="2:8" x14ac:dyDescent="0.35">
      <c r="B1312" s="45" t="s">
        <v>7800</v>
      </c>
      <c r="C1312" s="146">
        <v>2338.629150390625</v>
      </c>
      <c r="D1312" s="112">
        <f t="shared" si="43"/>
        <v>2.8347828993709396</v>
      </c>
      <c r="E1312" s="112">
        <v>1.4135931761820228E-2</v>
      </c>
      <c r="G1312">
        <v>1304</v>
      </c>
      <c r="H1312">
        <f t="shared" ca="1" si="44"/>
        <v>-1.4880448337116365E-2</v>
      </c>
    </row>
    <row r="1313" spans="2:8" x14ac:dyDescent="0.35">
      <c r="B1313" s="45" t="s">
        <v>5202</v>
      </c>
      <c r="C1313" s="146">
        <v>609.8465576171875</v>
      </c>
      <c r="D1313" s="112">
        <f t="shared" si="43"/>
        <v>-0.74365255861876456</v>
      </c>
      <c r="E1313" s="112">
        <v>1.4112917140480413E-2</v>
      </c>
      <c r="G1313">
        <v>1305</v>
      </c>
      <c r="H1313">
        <f t="shared" ca="1" si="44"/>
        <v>3.4152254464862079E-2</v>
      </c>
    </row>
    <row r="1314" spans="2:8" x14ac:dyDescent="0.35">
      <c r="B1314" s="45" t="s">
        <v>7687</v>
      </c>
      <c r="C1314" s="146">
        <v>2378.984375</v>
      </c>
      <c r="D1314" s="112">
        <f t="shared" si="43"/>
        <v>0.53856016087404524</v>
      </c>
      <c r="E1314" s="112">
        <v>1.4105215788966473E-2</v>
      </c>
      <c r="G1314">
        <v>1306</v>
      </c>
      <c r="H1314">
        <f t="shared" ca="1" si="44"/>
        <v>7.733180897248333E-3</v>
      </c>
    </row>
    <row r="1315" spans="2:8" x14ac:dyDescent="0.35">
      <c r="B1315" s="45" t="s">
        <v>6122</v>
      </c>
      <c r="C1315" s="146">
        <v>1546.24072265625</v>
      </c>
      <c r="D1315" s="112">
        <f t="shared" si="43"/>
        <v>9.6561284307541797</v>
      </c>
      <c r="E1315" s="112">
        <v>1.4084845317444611E-2</v>
      </c>
      <c r="G1315">
        <v>1307</v>
      </c>
      <c r="H1315">
        <f t="shared" ca="1" si="44"/>
        <v>-2.2767139175541407E-2</v>
      </c>
    </row>
    <row r="1316" spans="2:8" x14ac:dyDescent="0.35">
      <c r="B1316" s="45" t="s">
        <v>1591</v>
      </c>
      <c r="C1316" s="146">
        <v>145.1034240722656</v>
      </c>
      <c r="D1316" s="112">
        <f t="shared" si="43"/>
        <v>-0.79919376792939556</v>
      </c>
      <c r="E1316" s="112">
        <v>1.4058082256288507E-2</v>
      </c>
      <c r="G1316">
        <v>1308</v>
      </c>
      <c r="H1316">
        <f t="shared" ca="1" si="44"/>
        <v>-1.0329724574912521E-2</v>
      </c>
    </row>
    <row r="1317" spans="2:8" x14ac:dyDescent="0.35">
      <c r="B1317" s="45" t="s">
        <v>5745</v>
      </c>
      <c r="C1317" s="146">
        <v>722.60418701171875</v>
      </c>
      <c r="D1317" s="112">
        <f t="shared" si="43"/>
        <v>6.4711360826023894</v>
      </c>
      <c r="E1317" s="112">
        <v>1.4057876212813665E-2</v>
      </c>
      <c r="G1317">
        <v>1309</v>
      </c>
      <c r="H1317">
        <f t="shared" ca="1" si="44"/>
        <v>3.2585090952178858E-3</v>
      </c>
    </row>
    <row r="1318" spans="2:8" x14ac:dyDescent="0.35">
      <c r="B1318" s="45" t="s">
        <v>2799</v>
      </c>
      <c r="C1318" s="146">
        <v>96.719451904296875</v>
      </c>
      <c r="D1318" s="112">
        <f t="shared" si="43"/>
        <v>-0.95498811538529271</v>
      </c>
      <c r="E1318" s="112">
        <v>1.4046837509810742E-2</v>
      </c>
      <c r="G1318">
        <v>1310</v>
      </c>
      <c r="H1318">
        <f t="shared" ca="1" si="44"/>
        <v>-1.3891545137485212E-2</v>
      </c>
    </row>
    <row r="1319" spans="2:8" x14ac:dyDescent="0.35">
      <c r="B1319" s="45" t="s">
        <v>6998</v>
      </c>
      <c r="C1319" s="146">
        <v>2148.753662109375</v>
      </c>
      <c r="D1319" s="112">
        <f t="shared" si="43"/>
        <v>1.8287943355300136</v>
      </c>
      <c r="E1319" s="112">
        <v>1.4029452760438762E-2</v>
      </c>
      <c r="G1319">
        <v>1311</v>
      </c>
      <c r="H1319">
        <f t="shared" ca="1" si="44"/>
        <v>8.6594653468900391E-3</v>
      </c>
    </row>
    <row r="1320" spans="2:8" x14ac:dyDescent="0.35">
      <c r="B1320" s="45" t="s">
        <v>5370</v>
      </c>
      <c r="C1320" s="146">
        <v>759.60052490234375</v>
      </c>
      <c r="D1320" s="112">
        <f t="shared" si="43"/>
        <v>3.7169865670456645</v>
      </c>
      <c r="E1320" s="112">
        <v>1.4021271861336346E-2</v>
      </c>
      <c r="G1320">
        <v>1312</v>
      </c>
      <c r="H1320">
        <f t="shared" ca="1" si="44"/>
        <v>-3.528752308334971E-2</v>
      </c>
    </row>
    <row r="1321" spans="2:8" x14ac:dyDescent="0.35">
      <c r="B1321" s="45" t="s">
        <v>3207</v>
      </c>
      <c r="C1321" s="146">
        <v>161.0351257324219</v>
      </c>
      <c r="D1321" s="112">
        <f t="shared" si="43"/>
        <v>0.48895568015409868</v>
      </c>
      <c r="E1321" s="112">
        <v>1.4003563271611197E-2</v>
      </c>
      <c r="G1321">
        <v>1313</v>
      </c>
      <c r="H1321">
        <f t="shared" ca="1" si="44"/>
        <v>1.2409704249493624E-2</v>
      </c>
    </row>
    <row r="1322" spans="2:8" x14ac:dyDescent="0.35">
      <c r="B1322" s="45" t="s">
        <v>2928</v>
      </c>
      <c r="C1322" s="146">
        <v>108.1530685424805</v>
      </c>
      <c r="D1322" s="112">
        <f t="shared" si="43"/>
        <v>-0.95403548928532256</v>
      </c>
      <c r="E1322" s="112">
        <v>1.3994223400428338E-2</v>
      </c>
      <c r="G1322">
        <v>1314</v>
      </c>
      <c r="H1322">
        <f t="shared" ca="1" si="44"/>
        <v>1.3887156567770507E-2</v>
      </c>
    </row>
    <row r="1323" spans="2:8" x14ac:dyDescent="0.35">
      <c r="B1323" s="45" t="s">
        <v>7306</v>
      </c>
      <c r="C1323" s="146">
        <v>2352.968994140625</v>
      </c>
      <c r="D1323" s="112">
        <f t="shared" si="43"/>
        <v>37.919472756381232</v>
      </c>
      <c r="E1323" s="112">
        <v>1.399042692706884E-2</v>
      </c>
      <c r="G1323">
        <v>1315</v>
      </c>
      <c r="H1323">
        <f t="shared" ca="1" si="44"/>
        <v>3.560423820487224E-4</v>
      </c>
    </row>
    <row r="1324" spans="2:8" x14ac:dyDescent="0.35">
      <c r="B1324" s="45" t="s">
        <v>788</v>
      </c>
      <c r="C1324" s="146">
        <v>60.457370758056641</v>
      </c>
      <c r="D1324" s="112">
        <f t="shared" si="43"/>
        <v>-0.8485697762394232</v>
      </c>
      <c r="E1324" s="112">
        <v>1.3986889122870279E-2</v>
      </c>
      <c r="G1324">
        <v>1316</v>
      </c>
      <c r="H1324">
        <f t="shared" ca="1" si="44"/>
        <v>7.0294858256150618E-3</v>
      </c>
    </row>
    <row r="1325" spans="2:8" x14ac:dyDescent="0.35">
      <c r="B1325" s="45" t="s">
        <v>4772</v>
      </c>
      <c r="C1325" s="146">
        <v>399.242431640625</v>
      </c>
      <c r="D1325" s="112">
        <f t="shared" si="43"/>
        <v>9.1830760459011422</v>
      </c>
      <c r="E1325" s="112">
        <v>1.3968129515088058E-2</v>
      </c>
      <c r="G1325">
        <v>1317</v>
      </c>
      <c r="H1325">
        <f t="shared" ca="1" si="44"/>
        <v>1.9511076787633187E-2</v>
      </c>
    </row>
    <row r="1326" spans="2:8" x14ac:dyDescent="0.35">
      <c r="B1326" s="45" t="s">
        <v>505</v>
      </c>
      <c r="C1326" s="146">
        <v>39.206466674804688</v>
      </c>
      <c r="D1326" s="112">
        <f t="shared" si="43"/>
        <v>-0.920117738147187</v>
      </c>
      <c r="E1326" s="112">
        <v>1.3959511428445431E-2</v>
      </c>
      <c r="G1326">
        <v>1318</v>
      </c>
      <c r="H1326">
        <f t="shared" ca="1" si="44"/>
        <v>4.456706729762545E-3</v>
      </c>
    </row>
    <row r="1327" spans="2:8" x14ac:dyDescent="0.35">
      <c r="B1327" s="45" t="s">
        <v>5065</v>
      </c>
      <c r="C1327" s="146">
        <v>490.80316162109381</v>
      </c>
      <c r="D1327" s="112">
        <f t="shared" si="43"/>
        <v>1.6483829770171077</v>
      </c>
      <c r="E1327" s="112">
        <v>1.394660315829138E-2</v>
      </c>
      <c r="G1327">
        <v>1319</v>
      </c>
      <c r="H1327">
        <f t="shared" ca="1" si="44"/>
        <v>-1.7273716365142112E-2</v>
      </c>
    </row>
    <row r="1328" spans="2:8" x14ac:dyDescent="0.35">
      <c r="B1328" s="45" t="s">
        <v>3765</v>
      </c>
      <c r="C1328" s="146">
        <v>185.32182312011719</v>
      </c>
      <c r="D1328" s="112">
        <f t="shared" si="43"/>
        <v>2.922114102800839E-2</v>
      </c>
      <c r="E1328" s="112">
        <v>1.3888863381027681E-2</v>
      </c>
      <c r="G1328">
        <v>1320</v>
      </c>
      <c r="H1328">
        <f t="shared" ca="1" si="44"/>
        <v>3.4094147512875733E-2</v>
      </c>
    </row>
    <row r="1329" spans="2:8" x14ac:dyDescent="0.35">
      <c r="B1329" s="45" t="s">
        <v>3613</v>
      </c>
      <c r="C1329" s="146">
        <v>180.06025695800781</v>
      </c>
      <c r="D1329" s="112">
        <f t="shared" si="43"/>
        <v>-0.66173561046934948</v>
      </c>
      <c r="E1329" s="112">
        <v>1.3880376947019889E-2</v>
      </c>
      <c r="G1329">
        <v>1321</v>
      </c>
      <c r="H1329">
        <f t="shared" ca="1" si="44"/>
        <v>1.2028910671024262E-2</v>
      </c>
    </row>
    <row r="1330" spans="2:8" x14ac:dyDescent="0.35">
      <c r="B1330" s="45" t="s">
        <v>5146</v>
      </c>
      <c r="C1330" s="146">
        <v>532.3062744140625</v>
      </c>
      <c r="D1330" s="112">
        <f t="shared" si="43"/>
        <v>-0.28634901733846735</v>
      </c>
      <c r="E1330" s="112">
        <v>1.3877344327450082E-2</v>
      </c>
      <c r="G1330">
        <v>1322</v>
      </c>
      <c r="H1330">
        <f t="shared" ca="1" si="44"/>
        <v>2.9883275347121575E-2</v>
      </c>
    </row>
    <row r="1331" spans="2:8" x14ac:dyDescent="0.35">
      <c r="B1331" s="45" t="s">
        <v>5409</v>
      </c>
      <c r="C1331" s="146">
        <v>745.8916015625</v>
      </c>
      <c r="D1331" s="112">
        <f t="shared" si="43"/>
        <v>4.5227621475285327</v>
      </c>
      <c r="E1331" s="112">
        <v>1.3875456809387461E-2</v>
      </c>
      <c r="G1331">
        <v>1323</v>
      </c>
      <c r="H1331">
        <f t="shared" ca="1" si="44"/>
        <v>-1.8428063032558277E-2</v>
      </c>
    </row>
    <row r="1332" spans="2:8" x14ac:dyDescent="0.35">
      <c r="B1332" s="45" t="s">
        <v>3404</v>
      </c>
      <c r="C1332" s="146">
        <v>135.0577087402344</v>
      </c>
      <c r="D1332" s="112">
        <f t="shared" si="43"/>
        <v>-0.816082948397165</v>
      </c>
      <c r="E1332" s="112">
        <v>1.3860026560850898E-2</v>
      </c>
      <c r="G1332">
        <v>1324</v>
      </c>
      <c r="H1332">
        <f t="shared" ca="1" si="44"/>
        <v>2.341218832270902E-2</v>
      </c>
    </row>
    <row r="1333" spans="2:8" x14ac:dyDescent="0.35">
      <c r="B1333" s="45" t="s">
        <v>5490</v>
      </c>
      <c r="C1333" s="146">
        <v>734.34033203125</v>
      </c>
      <c r="D1333" s="112">
        <f t="shared" si="43"/>
        <v>1.3154189413559563</v>
      </c>
      <c r="E1333" s="112">
        <v>1.385871761210169E-2</v>
      </c>
      <c r="G1333">
        <v>1325</v>
      </c>
      <c r="H1333">
        <f t="shared" ca="1" si="44"/>
        <v>2.6587780515302316E-3</v>
      </c>
    </row>
    <row r="1334" spans="2:8" x14ac:dyDescent="0.35">
      <c r="B1334" s="45" t="s">
        <v>4514</v>
      </c>
      <c r="C1334" s="146">
        <v>317.15225219726563</v>
      </c>
      <c r="D1334" s="112">
        <f t="shared" si="43"/>
        <v>-0.87059797958205232</v>
      </c>
      <c r="E1334" s="112">
        <v>1.3792232217936486E-2</v>
      </c>
      <c r="G1334">
        <v>1326</v>
      </c>
      <c r="H1334">
        <f t="shared" ca="1" si="44"/>
        <v>-1.7798952874902085E-2</v>
      </c>
    </row>
    <row r="1335" spans="2:8" x14ac:dyDescent="0.35">
      <c r="B1335" s="45" t="s">
        <v>7695</v>
      </c>
      <c r="C1335" s="146">
        <v>2450.906494140625</v>
      </c>
      <c r="D1335" s="112">
        <f t="shared" si="43"/>
        <v>3.8075853137986471</v>
      </c>
      <c r="E1335" s="112">
        <v>1.378851172456221E-2</v>
      </c>
      <c r="G1335">
        <v>1327</v>
      </c>
      <c r="H1335">
        <f t="shared" ca="1" si="44"/>
        <v>3.0378905697983613E-2</v>
      </c>
    </row>
    <row r="1336" spans="2:8" x14ac:dyDescent="0.35">
      <c r="B1336" s="45" t="s">
        <v>4935</v>
      </c>
      <c r="C1336" s="146">
        <v>509.79989624023438</v>
      </c>
      <c r="D1336" s="112">
        <f t="shared" si="43"/>
        <v>2.0204036209500016</v>
      </c>
      <c r="E1336" s="112">
        <v>1.3788207032415975E-2</v>
      </c>
      <c r="G1336">
        <v>1328</v>
      </c>
      <c r="H1336">
        <f t="shared" ca="1" si="44"/>
        <v>2.3877565003628795E-2</v>
      </c>
    </row>
    <row r="1337" spans="2:8" x14ac:dyDescent="0.35">
      <c r="B1337" s="45" t="s">
        <v>3244</v>
      </c>
      <c r="C1337" s="146">
        <v>168.78535461425781</v>
      </c>
      <c r="D1337" s="112">
        <f t="shared" si="43"/>
        <v>-0.67583246294857047</v>
      </c>
      <c r="E1337" s="112">
        <v>1.3762458357581612E-2</v>
      </c>
      <c r="G1337">
        <v>1329</v>
      </c>
      <c r="H1337">
        <f t="shared" ca="1" si="44"/>
        <v>6.1502258670671616E-3</v>
      </c>
    </row>
    <row r="1338" spans="2:8" x14ac:dyDescent="0.35">
      <c r="B1338" s="45" t="s">
        <v>5129</v>
      </c>
      <c r="C1338" s="146">
        <v>520.6732177734375</v>
      </c>
      <c r="D1338" s="112">
        <f t="shared" si="43"/>
        <v>-0.78551025904784744</v>
      </c>
      <c r="E1338" s="112">
        <v>1.370189876824675E-2</v>
      </c>
      <c r="G1338">
        <v>1330</v>
      </c>
      <c r="H1338">
        <f t="shared" ca="1" si="44"/>
        <v>5.2478941307975407E-3</v>
      </c>
    </row>
    <row r="1339" spans="2:8" x14ac:dyDescent="0.35">
      <c r="B1339" s="45" t="s">
        <v>7119</v>
      </c>
      <c r="C1339" s="146">
        <v>2427.4970703125</v>
      </c>
      <c r="D1339" s="112">
        <f t="shared" si="43"/>
        <v>19.136998237789783</v>
      </c>
      <c r="E1339" s="112">
        <v>1.3682069703979774E-2</v>
      </c>
      <c r="G1339">
        <v>1331</v>
      </c>
      <c r="H1339">
        <f t="shared" ca="1" si="44"/>
        <v>1.1066600307021134E-2</v>
      </c>
    </row>
    <row r="1340" spans="2:8" x14ac:dyDescent="0.35">
      <c r="B1340" s="45" t="s">
        <v>1939</v>
      </c>
      <c r="C1340" s="146">
        <v>120.5491027832031</v>
      </c>
      <c r="D1340" s="112">
        <f t="shared" si="43"/>
        <v>-0.94608765780009041</v>
      </c>
      <c r="E1340" s="112">
        <v>1.3681930606920875E-2</v>
      </c>
      <c r="G1340">
        <v>1332</v>
      </c>
      <c r="H1340">
        <f t="shared" ca="1" si="44"/>
        <v>1.2245264346381662E-2</v>
      </c>
    </row>
    <row r="1341" spans="2:8" x14ac:dyDescent="0.35">
      <c r="B1341" s="45" t="s">
        <v>6790</v>
      </c>
      <c r="C1341" s="146">
        <v>2236.0205078125</v>
      </c>
      <c r="D1341" s="112">
        <f t="shared" si="43"/>
        <v>0.2075038759812563</v>
      </c>
      <c r="E1341" s="112">
        <v>1.3652883038357762E-2</v>
      </c>
      <c r="G1341">
        <v>1333</v>
      </c>
      <c r="H1341">
        <f t="shared" ca="1" si="44"/>
        <v>-8.6676198109382988E-3</v>
      </c>
    </row>
    <row r="1342" spans="2:8" x14ac:dyDescent="0.35">
      <c r="B1342" s="45" t="s">
        <v>6490</v>
      </c>
      <c r="C1342" s="146">
        <v>1851.770874023438</v>
      </c>
      <c r="D1342" s="112">
        <f t="shared" si="43"/>
        <v>12.154143613591961</v>
      </c>
      <c r="E1342" s="112">
        <v>1.3652024914270575E-2</v>
      </c>
      <c r="G1342">
        <v>1334</v>
      </c>
      <c r="H1342">
        <f t="shared" ca="1" si="44"/>
        <v>-9.3014853363161589E-3</v>
      </c>
    </row>
    <row r="1343" spans="2:8" x14ac:dyDescent="0.35">
      <c r="B1343" s="45" t="s">
        <v>1595</v>
      </c>
      <c r="C1343" s="146">
        <v>140.77471923828119</v>
      </c>
      <c r="D1343" s="112">
        <f t="shared" si="43"/>
        <v>0.68352421023204246</v>
      </c>
      <c r="E1343" s="112">
        <v>1.3643595605315485E-2</v>
      </c>
      <c r="G1343">
        <v>1335</v>
      </c>
      <c r="H1343">
        <f t="shared" ca="1" si="44"/>
        <v>3.5144181631305113E-3</v>
      </c>
    </row>
    <row r="1344" spans="2:8" x14ac:dyDescent="0.35">
      <c r="B1344" s="45" t="s">
        <v>993</v>
      </c>
      <c r="C1344" s="146">
        <v>83.619064331054688</v>
      </c>
      <c r="D1344" s="112">
        <f t="shared" si="43"/>
        <v>-0.31749133189073958</v>
      </c>
      <c r="E1344" s="112">
        <v>1.3642688325338806E-2</v>
      </c>
      <c r="G1344">
        <v>1336</v>
      </c>
      <c r="H1344">
        <f t="shared" ca="1" si="44"/>
        <v>-1.7264144338451321E-2</v>
      </c>
    </row>
    <row r="1345" spans="2:8" x14ac:dyDescent="0.35">
      <c r="B1345" s="45" t="s">
        <v>1285</v>
      </c>
      <c r="C1345" s="146">
        <v>122.517219543457</v>
      </c>
      <c r="D1345" s="112">
        <f t="shared" si="43"/>
        <v>0.41399585467025807</v>
      </c>
      <c r="E1345" s="112">
        <v>1.3636064958494128E-2</v>
      </c>
      <c r="G1345">
        <v>1337</v>
      </c>
      <c r="H1345">
        <f t="shared" ca="1" si="44"/>
        <v>-1.1072005597779325E-2</v>
      </c>
    </row>
    <row r="1346" spans="2:8" x14ac:dyDescent="0.35">
      <c r="B1346" s="45" t="s">
        <v>1010</v>
      </c>
      <c r="C1346" s="146">
        <v>86.646095275878906</v>
      </c>
      <c r="D1346" s="112">
        <f t="shared" si="43"/>
        <v>-0.77357051405971466</v>
      </c>
      <c r="E1346" s="112">
        <v>1.3626855431610952E-2</v>
      </c>
      <c r="G1346">
        <v>1338</v>
      </c>
      <c r="H1346">
        <f t="shared" ca="1" si="44"/>
        <v>-1.3277707754617408E-2</v>
      </c>
    </row>
    <row r="1347" spans="2:8" x14ac:dyDescent="0.35">
      <c r="B1347" s="45" t="s">
        <v>4793</v>
      </c>
      <c r="C1347" s="146">
        <v>382.66259765625</v>
      </c>
      <c r="D1347" s="112">
        <f t="shared" si="43"/>
        <v>-0.11313725970036016</v>
      </c>
      <c r="E1347" s="112">
        <v>1.3611185390520898E-2</v>
      </c>
      <c r="G1347">
        <v>1339</v>
      </c>
      <c r="H1347">
        <f t="shared" ca="1" si="44"/>
        <v>4.2247296258489706E-4</v>
      </c>
    </row>
    <row r="1348" spans="2:8" x14ac:dyDescent="0.35">
      <c r="B1348" s="45" t="s">
        <v>4734</v>
      </c>
      <c r="C1348" s="146">
        <v>431.47894287109381</v>
      </c>
      <c r="D1348" s="112">
        <f t="shared" si="43"/>
        <v>1.5436203015726118</v>
      </c>
      <c r="E1348" s="112">
        <v>1.3579920156406862E-2</v>
      </c>
      <c r="G1348">
        <v>1340</v>
      </c>
      <c r="H1348">
        <f t="shared" ca="1" si="44"/>
        <v>2.5815392098567522E-2</v>
      </c>
    </row>
    <row r="1349" spans="2:8" x14ac:dyDescent="0.35">
      <c r="B1349" s="45" t="s">
        <v>4087</v>
      </c>
      <c r="C1349" s="146">
        <v>169.63182067871091</v>
      </c>
      <c r="D1349" s="112">
        <f t="shared" si="43"/>
        <v>-0.76826715806214574</v>
      </c>
      <c r="E1349" s="112">
        <v>1.3570661805559483E-2</v>
      </c>
      <c r="G1349">
        <v>1341</v>
      </c>
      <c r="H1349">
        <f t="shared" ca="1" si="44"/>
        <v>-9.8734127387468985E-3</v>
      </c>
    </row>
    <row r="1350" spans="2:8" x14ac:dyDescent="0.35">
      <c r="B1350" s="45" t="s">
        <v>5719</v>
      </c>
      <c r="C1350" s="146">
        <v>732.01458740234375</v>
      </c>
      <c r="D1350" s="112">
        <f t="shared" si="43"/>
        <v>7.0629034535150286</v>
      </c>
      <c r="E1350" s="112">
        <v>1.3570299320876554E-2</v>
      </c>
      <c r="G1350">
        <v>1342</v>
      </c>
      <c r="H1350">
        <f t="shared" ca="1" si="44"/>
        <v>-2.037350293058546E-3</v>
      </c>
    </row>
    <row r="1351" spans="2:8" x14ac:dyDescent="0.35">
      <c r="B1351" s="45" t="s">
        <v>1144</v>
      </c>
      <c r="C1351" s="146">
        <v>90.7879638671875</v>
      </c>
      <c r="D1351" s="112">
        <f t="shared" si="43"/>
        <v>-0.90538535176686485</v>
      </c>
      <c r="E1351" s="112">
        <v>1.3569844547616769E-2</v>
      </c>
      <c r="G1351">
        <v>1343</v>
      </c>
      <c r="H1351">
        <f t="shared" ca="1" si="44"/>
        <v>-1.3024053892759815E-2</v>
      </c>
    </row>
    <row r="1352" spans="2:8" x14ac:dyDescent="0.35">
      <c r="B1352" s="45" t="s">
        <v>5848</v>
      </c>
      <c r="C1352" s="146">
        <v>959.5550537109375</v>
      </c>
      <c r="D1352" s="112">
        <f t="shared" si="43"/>
        <v>4.2042574254230143</v>
      </c>
      <c r="E1352" s="112">
        <v>1.3558468404834646E-2</v>
      </c>
      <c r="G1352">
        <v>1344</v>
      </c>
      <c r="H1352">
        <f t="shared" ca="1" si="44"/>
        <v>1.6073139270034956E-2</v>
      </c>
    </row>
    <row r="1353" spans="2:8" x14ac:dyDescent="0.35">
      <c r="B1353" s="45" t="s">
        <v>3784</v>
      </c>
      <c r="C1353" s="146">
        <v>184.37886047363281</v>
      </c>
      <c r="D1353" s="112">
        <f t="shared" ref="D1353:D1416" si="45">(C1353-C1354)/C1354</f>
        <v>-9.2421769283830973E-2</v>
      </c>
      <c r="E1353" s="112">
        <v>1.3556555140761218E-2</v>
      </c>
      <c r="G1353">
        <v>1345</v>
      </c>
      <c r="H1353">
        <f t="shared" ca="1" si="44"/>
        <v>-2.3449637387585636E-2</v>
      </c>
    </row>
    <row r="1354" spans="2:8" x14ac:dyDescent="0.35">
      <c r="B1354" s="45" t="s">
        <v>4173</v>
      </c>
      <c r="C1354" s="146">
        <v>203.15478515625</v>
      </c>
      <c r="D1354" s="112">
        <f t="shared" si="45"/>
        <v>0.64709384126456271</v>
      </c>
      <c r="E1354" s="112">
        <v>1.3551677847444307E-2</v>
      </c>
      <c r="G1354">
        <v>1346</v>
      </c>
      <c r="H1354">
        <f t="shared" ref="H1354:H1417" ca="1" si="46">_xlfn.NORM.INV(RAND(),$N$11,$N$12)</f>
        <v>2.0071561740665284E-2</v>
      </c>
    </row>
    <row r="1355" spans="2:8" x14ac:dyDescent="0.35">
      <c r="B1355" s="45" t="s">
        <v>1276</v>
      </c>
      <c r="C1355" s="146">
        <v>123.3413543701172</v>
      </c>
      <c r="D1355" s="112">
        <f t="shared" si="45"/>
        <v>-0.95111754475491006</v>
      </c>
      <c r="E1355" s="112">
        <v>1.3544290203246049E-2</v>
      </c>
      <c r="G1355">
        <v>1347</v>
      </c>
      <c r="H1355">
        <f t="shared" ca="1" si="46"/>
        <v>1.5717317677742908E-3</v>
      </c>
    </row>
    <row r="1356" spans="2:8" x14ac:dyDescent="0.35">
      <c r="B1356" s="45" t="s">
        <v>6893</v>
      </c>
      <c r="C1356" s="146">
        <v>2523.223388671875</v>
      </c>
      <c r="D1356" s="112">
        <f t="shared" si="45"/>
        <v>20.920425401780204</v>
      </c>
      <c r="E1356" s="112">
        <v>1.3543367224604128E-2</v>
      </c>
      <c r="G1356">
        <v>1348</v>
      </c>
      <c r="H1356">
        <f t="shared" ca="1" si="46"/>
        <v>-3.5078421340911596E-2</v>
      </c>
    </row>
    <row r="1357" spans="2:8" x14ac:dyDescent="0.35">
      <c r="B1357" s="45" t="s">
        <v>1756</v>
      </c>
      <c r="C1357" s="146">
        <v>115.1083221435547</v>
      </c>
      <c r="D1357" s="112">
        <f t="shared" si="45"/>
        <v>-0.90317393325403517</v>
      </c>
      <c r="E1357" s="112">
        <v>1.3540449912521211E-2</v>
      </c>
      <c r="G1357">
        <v>1349</v>
      </c>
      <c r="H1357">
        <f t="shared" ca="1" si="46"/>
        <v>-1.423858676902932E-2</v>
      </c>
    </row>
    <row r="1358" spans="2:8" x14ac:dyDescent="0.35">
      <c r="B1358" s="45" t="s">
        <v>5982</v>
      </c>
      <c r="C1358" s="146">
        <v>1188.8154296875</v>
      </c>
      <c r="D1358" s="112">
        <f t="shared" si="45"/>
        <v>-1.183961141788167E-3</v>
      </c>
      <c r="E1358" s="112">
        <v>1.3478249105550271E-2</v>
      </c>
      <c r="G1358">
        <v>1350</v>
      </c>
      <c r="H1358">
        <f t="shared" ca="1" si="46"/>
        <v>3.1977413881889702E-3</v>
      </c>
    </row>
    <row r="1359" spans="2:8" x14ac:dyDescent="0.35">
      <c r="B1359" s="45" t="s">
        <v>6050</v>
      </c>
      <c r="C1359" s="146">
        <v>1190.224609375</v>
      </c>
      <c r="D1359" s="112">
        <f t="shared" si="45"/>
        <v>-0.46122279734110294</v>
      </c>
      <c r="E1359" s="112">
        <v>1.3462287239670872E-2</v>
      </c>
      <c r="G1359">
        <v>1351</v>
      </c>
      <c r="H1359">
        <f t="shared" ca="1" si="46"/>
        <v>-7.6061884662922258E-4</v>
      </c>
    </row>
    <row r="1360" spans="2:8" x14ac:dyDescent="0.35">
      <c r="B1360" s="45" t="s">
        <v>6725</v>
      </c>
      <c r="C1360" s="146">
        <v>2209.1220703125</v>
      </c>
      <c r="D1360" s="112">
        <f t="shared" si="45"/>
        <v>16.611066954813872</v>
      </c>
      <c r="E1360" s="112">
        <v>1.3457831839431155E-2</v>
      </c>
      <c r="G1360">
        <v>1352</v>
      </c>
      <c r="H1360">
        <f t="shared" ca="1" si="46"/>
        <v>1.4030526782744619E-2</v>
      </c>
    </row>
    <row r="1361" spans="2:8" x14ac:dyDescent="0.35">
      <c r="B1361" s="45" t="s">
        <v>1803</v>
      </c>
      <c r="C1361" s="146">
        <v>125.4394226074219</v>
      </c>
      <c r="D1361" s="112">
        <f t="shared" si="45"/>
        <v>0.13583479656886865</v>
      </c>
      <c r="E1361" s="112">
        <v>1.3454896666297907E-2</v>
      </c>
      <c r="G1361">
        <v>1353</v>
      </c>
      <c r="H1361">
        <f t="shared" ca="1" si="46"/>
        <v>2.7080711418829249E-2</v>
      </c>
    </row>
    <row r="1362" spans="2:8" x14ac:dyDescent="0.35">
      <c r="B1362" s="45" t="s">
        <v>2447</v>
      </c>
      <c r="C1362" s="146">
        <v>110.43808746337891</v>
      </c>
      <c r="D1362" s="112">
        <f t="shared" si="45"/>
        <v>-0.39699370430434294</v>
      </c>
      <c r="E1362" s="112">
        <v>1.34523795021259E-2</v>
      </c>
      <c r="G1362">
        <v>1354</v>
      </c>
      <c r="H1362">
        <f t="shared" ca="1" si="46"/>
        <v>6.525720081294129E-3</v>
      </c>
    </row>
    <row r="1363" spans="2:8" x14ac:dyDescent="0.35">
      <c r="B1363" s="45" t="s">
        <v>3712</v>
      </c>
      <c r="C1363" s="146">
        <v>183.14582824707031</v>
      </c>
      <c r="D1363" s="112">
        <f t="shared" si="45"/>
        <v>0.58850843011007992</v>
      </c>
      <c r="E1363" s="112">
        <v>1.3445799901565279E-2</v>
      </c>
      <c r="G1363">
        <v>1355</v>
      </c>
      <c r="H1363">
        <f t="shared" ca="1" si="46"/>
        <v>-7.6854932739012323E-3</v>
      </c>
    </row>
    <row r="1364" spans="2:8" x14ac:dyDescent="0.35">
      <c r="B1364" s="45" t="s">
        <v>2461</v>
      </c>
      <c r="C1364" s="146">
        <v>115.29421234130859</v>
      </c>
      <c r="D1364" s="112">
        <f t="shared" si="45"/>
        <v>-0.83973764083551095</v>
      </c>
      <c r="E1364" s="112">
        <v>1.3423100090251008E-2</v>
      </c>
      <c r="G1364">
        <v>1356</v>
      </c>
      <c r="H1364">
        <f t="shared" ca="1" si="46"/>
        <v>4.92210936099002E-3</v>
      </c>
    </row>
    <row r="1365" spans="2:8" x14ac:dyDescent="0.35">
      <c r="B1365" s="45" t="s">
        <v>5330</v>
      </c>
      <c r="C1365" s="146">
        <v>719.4091796875</v>
      </c>
      <c r="D1365" s="112">
        <f t="shared" si="45"/>
        <v>-3.8077342929817876E-2</v>
      </c>
      <c r="E1365" s="112">
        <v>1.3406302347209879E-2</v>
      </c>
      <c r="G1365">
        <v>1357</v>
      </c>
      <c r="H1365">
        <f t="shared" ca="1" si="46"/>
        <v>-1.9396212567265324E-2</v>
      </c>
    </row>
    <row r="1366" spans="2:8" x14ac:dyDescent="0.35">
      <c r="B1366" s="45" t="s">
        <v>5771</v>
      </c>
      <c r="C1366" s="146">
        <v>747.88671875</v>
      </c>
      <c r="D1366" s="112">
        <f t="shared" si="45"/>
        <v>2.3258213550236571</v>
      </c>
      <c r="E1366" s="112">
        <v>1.3397727422157555E-2</v>
      </c>
      <c r="G1366">
        <v>1358</v>
      </c>
      <c r="H1366">
        <f t="shared" ca="1" si="46"/>
        <v>1.1195361412288423E-2</v>
      </c>
    </row>
    <row r="1367" spans="2:8" x14ac:dyDescent="0.35">
      <c r="B1367" s="45" t="s">
        <v>4261</v>
      </c>
      <c r="C1367" s="146">
        <v>224.87278747558591</v>
      </c>
      <c r="D1367" s="112">
        <f t="shared" si="45"/>
        <v>-0.90412177162160223</v>
      </c>
      <c r="E1367" s="112">
        <v>1.3397066805240287E-2</v>
      </c>
      <c r="G1367">
        <v>1359</v>
      </c>
      <c r="H1367">
        <f t="shared" ca="1" si="46"/>
        <v>1.0361706722542576E-2</v>
      </c>
    </row>
    <row r="1368" spans="2:8" x14ac:dyDescent="0.35">
      <c r="B1368" s="45" t="s">
        <v>8002</v>
      </c>
      <c r="C1368" s="146">
        <v>2345.39990234375</v>
      </c>
      <c r="D1368" s="112">
        <f t="shared" si="45"/>
        <v>0.14479965203505865</v>
      </c>
      <c r="E1368" s="112">
        <v>1.3350573490494707E-2</v>
      </c>
      <c r="G1368">
        <v>1360</v>
      </c>
      <c r="H1368">
        <f t="shared" ca="1" si="46"/>
        <v>-2.107733465255981E-3</v>
      </c>
    </row>
    <row r="1369" spans="2:8" x14ac:dyDescent="0.35">
      <c r="B1369" s="45" t="s">
        <v>6777</v>
      </c>
      <c r="C1369" s="146">
        <v>2048.74267578125</v>
      </c>
      <c r="D1369" s="112">
        <f t="shared" si="45"/>
        <v>13.890425400484112</v>
      </c>
      <c r="E1369" s="112">
        <v>1.3349675767712019E-2</v>
      </c>
      <c r="G1369">
        <v>1361</v>
      </c>
      <c r="H1369">
        <f t="shared" ca="1" si="46"/>
        <v>2.015086524806204E-2</v>
      </c>
    </row>
    <row r="1370" spans="2:8" x14ac:dyDescent="0.35">
      <c r="B1370" s="45" t="s">
        <v>3375</v>
      </c>
      <c r="C1370" s="146">
        <v>137.5879211425781</v>
      </c>
      <c r="D1370" s="112">
        <f t="shared" si="45"/>
        <v>-0.9307227902989309</v>
      </c>
      <c r="E1370" s="112">
        <v>1.3346630403156352E-2</v>
      </c>
      <c r="G1370">
        <v>1362</v>
      </c>
      <c r="H1370">
        <f t="shared" ca="1" si="46"/>
        <v>7.4983047647604597E-3</v>
      </c>
    </row>
    <row r="1371" spans="2:8" x14ac:dyDescent="0.35">
      <c r="B1371" s="45" t="s">
        <v>6599</v>
      </c>
      <c r="C1371" s="146">
        <v>1986.048828125</v>
      </c>
      <c r="D1371" s="112">
        <f t="shared" si="45"/>
        <v>10.620141768953284</v>
      </c>
      <c r="E1371" s="112">
        <v>1.3345756952160764E-2</v>
      </c>
      <c r="G1371">
        <v>1363</v>
      </c>
      <c r="H1371">
        <f t="shared" ca="1" si="46"/>
        <v>1.8726578436581553E-2</v>
      </c>
    </row>
    <row r="1372" spans="2:8" x14ac:dyDescent="0.35">
      <c r="B1372" s="45" t="s">
        <v>3603</v>
      </c>
      <c r="C1372" s="146">
        <v>170.9143371582031</v>
      </c>
      <c r="D1372" s="112">
        <f t="shared" si="45"/>
        <v>-0.76563327530506686</v>
      </c>
      <c r="E1372" s="112">
        <v>1.3344322271417294E-2</v>
      </c>
      <c r="G1372">
        <v>1364</v>
      </c>
      <c r="H1372">
        <f t="shared" ca="1" si="46"/>
        <v>-8.554351215191186E-3</v>
      </c>
    </row>
    <row r="1373" spans="2:8" x14ac:dyDescent="0.35">
      <c r="B1373" s="45" t="s">
        <v>5310</v>
      </c>
      <c r="C1373" s="146">
        <v>729.26025390625</v>
      </c>
      <c r="D1373" s="112">
        <f t="shared" si="45"/>
        <v>5.6210067011772828</v>
      </c>
      <c r="E1373" s="112">
        <v>1.3340538888327721E-2</v>
      </c>
      <c r="G1373">
        <v>1365</v>
      </c>
      <c r="H1373">
        <f t="shared" ca="1" si="46"/>
        <v>-1.9430945472375901E-3</v>
      </c>
    </row>
    <row r="1374" spans="2:8" x14ac:dyDescent="0.35">
      <c r="B1374" s="45" t="s">
        <v>2994</v>
      </c>
      <c r="C1374" s="146">
        <v>110.14340972900391</v>
      </c>
      <c r="D1374" s="112">
        <f t="shared" si="45"/>
        <v>0.24719173341970055</v>
      </c>
      <c r="E1374" s="112">
        <v>1.3337828410332452E-2</v>
      </c>
      <c r="G1374">
        <v>1366</v>
      </c>
      <c r="H1374">
        <f t="shared" ca="1" si="46"/>
        <v>-2.6138738610090302E-3</v>
      </c>
    </row>
    <row r="1375" spans="2:8" x14ac:dyDescent="0.35">
      <c r="B1375" s="45" t="s">
        <v>2358</v>
      </c>
      <c r="C1375" s="146">
        <v>88.313133239746094</v>
      </c>
      <c r="D1375" s="112">
        <f t="shared" si="45"/>
        <v>-4.1959556043282643E-2</v>
      </c>
      <c r="E1375" s="112">
        <v>1.3333101054934951E-2</v>
      </c>
      <c r="G1375">
        <v>1367</v>
      </c>
      <c r="H1375">
        <f t="shared" ca="1" si="46"/>
        <v>7.1710288770250779E-3</v>
      </c>
    </row>
    <row r="1376" spans="2:8" x14ac:dyDescent="0.35">
      <c r="B1376" s="45" t="s">
        <v>1136</v>
      </c>
      <c r="C1376" s="146">
        <v>92.181007385253906</v>
      </c>
      <c r="D1376" s="112">
        <f t="shared" si="45"/>
        <v>-0.25046811820946319</v>
      </c>
      <c r="E1376" s="112">
        <v>1.3331355149381123E-2</v>
      </c>
      <c r="G1376">
        <v>1368</v>
      </c>
      <c r="H1376">
        <f t="shared" ca="1" si="46"/>
        <v>-1.567090436214371E-2</v>
      </c>
    </row>
    <row r="1377" spans="2:8" x14ac:dyDescent="0.35">
      <c r="B1377" s="45" t="s">
        <v>2091</v>
      </c>
      <c r="C1377" s="146">
        <v>122.9847717285156</v>
      </c>
      <c r="D1377" s="112">
        <f t="shared" si="45"/>
        <v>-0.42158576009278842</v>
      </c>
      <c r="E1377" s="112">
        <v>1.331744531652769E-2</v>
      </c>
      <c r="G1377">
        <v>1369</v>
      </c>
      <c r="H1377">
        <f t="shared" ca="1" si="46"/>
        <v>-1.9746234279609309E-2</v>
      </c>
    </row>
    <row r="1378" spans="2:8" x14ac:dyDescent="0.35">
      <c r="B1378" s="45" t="s">
        <v>4194</v>
      </c>
      <c r="C1378" s="146">
        <v>212.62403869628909</v>
      </c>
      <c r="D1378" s="112">
        <f t="shared" si="45"/>
        <v>2.7529807114301003E-2</v>
      </c>
      <c r="E1378" s="112">
        <v>1.3304589948638864E-2</v>
      </c>
      <c r="G1378">
        <v>1370</v>
      </c>
      <c r="H1378">
        <f t="shared" ca="1" si="46"/>
        <v>-1.5275276258111847E-2</v>
      </c>
    </row>
    <row r="1379" spans="2:8" x14ac:dyDescent="0.35">
      <c r="B1379" s="45" t="s">
        <v>4188</v>
      </c>
      <c r="C1379" s="146">
        <v>206.9273681640625</v>
      </c>
      <c r="D1379" s="112">
        <f t="shared" si="45"/>
        <v>8.391809944154334E-2</v>
      </c>
      <c r="E1379" s="112">
        <v>1.3301173562635804E-2</v>
      </c>
      <c r="G1379">
        <v>1371</v>
      </c>
      <c r="H1379">
        <f t="shared" ca="1" si="46"/>
        <v>3.7597227152512937E-2</v>
      </c>
    </row>
    <row r="1380" spans="2:8" x14ac:dyDescent="0.35">
      <c r="B1380" s="45" t="s">
        <v>3880</v>
      </c>
      <c r="C1380" s="146">
        <v>190.9068298339844</v>
      </c>
      <c r="D1380" s="112">
        <f t="shared" si="45"/>
        <v>-0.39292538243031688</v>
      </c>
      <c r="E1380" s="112">
        <v>1.3294105851029622E-2</v>
      </c>
      <c r="G1380">
        <v>1372</v>
      </c>
      <c r="H1380">
        <f t="shared" ca="1" si="46"/>
        <v>-1.5363190435461133E-2</v>
      </c>
    </row>
    <row r="1381" spans="2:8" x14ac:dyDescent="0.35">
      <c r="B1381" s="45" t="s">
        <v>4578</v>
      </c>
      <c r="C1381" s="146">
        <v>314.47012329101563</v>
      </c>
      <c r="D1381" s="112">
        <f t="shared" si="45"/>
        <v>1.0502186894470582</v>
      </c>
      <c r="E1381" s="112">
        <v>1.3276409104755959E-2</v>
      </c>
      <c r="G1381">
        <v>1373</v>
      </c>
      <c r="H1381">
        <f t="shared" ca="1" si="46"/>
        <v>-1.3711636500877522E-4</v>
      </c>
    </row>
    <row r="1382" spans="2:8" x14ac:dyDescent="0.35">
      <c r="B1382" s="45" t="s">
        <v>3540</v>
      </c>
      <c r="C1382" s="146">
        <v>153.3836975097656</v>
      </c>
      <c r="D1382" s="112">
        <f t="shared" si="45"/>
        <v>-0.92899473512362185</v>
      </c>
      <c r="E1382" s="112">
        <v>1.3274274285676081E-2</v>
      </c>
      <c r="G1382">
        <v>1374</v>
      </c>
      <c r="H1382">
        <f t="shared" ca="1" si="46"/>
        <v>2.2794723373179025E-2</v>
      </c>
    </row>
    <row r="1383" spans="2:8" x14ac:dyDescent="0.35">
      <c r="B1383" s="45" t="s">
        <v>7771</v>
      </c>
      <c r="C1383" s="146">
        <v>2160.173583984375</v>
      </c>
      <c r="D1383" s="112">
        <f t="shared" si="45"/>
        <v>-9.6295443651746027E-2</v>
      </c>
      <c r="E1383" s="112">
        <v>1.3264288079902485E-2</v>
      </c>
      <c r="G1383">
        <v>1375</v>
      </c>
      <c r="H1383">
        <f t="shared" ca="1" si="46"/>
        <v>1.3139736986284655E-2</v>
      </c>
    </row>
    <row r="1384" spans="2:8" x14ac:dyDescent="0.35">
      <c r="B1384" s="45" t="s">
        <v>7432</v>
      </c>
      <c r="C1384" s="146">
        <v>2390.353759765625</v>
      </c>
      <c r="D1384" s="112">
        <f t="shared" si="45"/>
        <v>8.5553583742238573</v>
      </c>
      <c r="E1384" s="112">
        <v>1.3262704606925472E-2</v>
      </c>
      <c r="G1384">
        <v>1376</v>
      </c>
      <c r="H1384">
        <f t="shared" ca="1" si="46"/>
        <v>3.6205252666084278E-2</v>
      </c>
    </row>
    <row r="1385" spans="2:8" x14ac:dyDescent="0.35">
      <c r="B1385" s="45" t="s">
        <v>4437</v>
      </c>
      <c r="C1385" s="146">
        <v>250.15846252441409</v>
      </c>
      <c r="D1385" s="112">
        <f t="shared" si="45"/>
        <v>0.37947771746479292</v>
      </c>
      <c r="E1385" s="112">
        <v>1.3260583500532469E-2</v>
      </c>
      <c r="G1385">
        <v>1377</v>
      </c>
      <c r="H1385">
        <f t="shared" ca="1" si="46"/>
        <v>-1.0939320947970501E-3</v>
      </c>
    </row>
    <row r="1386" spans="2:8" x14ac:dyDescent="0.35">
      <c r="B1386" s="45" t="s">
        <v>3101</v>
      </c>
      <c r="C1386" s="146">
        <v>181.34288024902341</v>
      </c>
      <c r="D1386" s="112">
        <f t="shared" si="45"/>
        <v>-0.62355146582431475</v>
      </c>
      <c r="E1386" s="112">
        <v>1.3255160257675152E-2</v>
      </c>
      <c r="G1386">
        <v>1378</v>
      </c>
      <c r="H1386">
        <f t="shared" ca="1" si="46"/>
        <v>1.484758624763388E-2</v>
      </c>
    </row>
    <row r="1387" spans="2:8" x14ac:dyDescent="0.35">
      <c r="B1387" s="45" t="s">
        <v>4981</v>
      </c>
      <c r="C1387" s="146">
        <v>481.72024536132813</v>
      </c>
      <c r="D1387" s="112">
        <f t="shared" si="45"/>
        <v>0.25530843670171438</v>
      </c>
      <c r="E1387" s="112">
        <v>1.3252968970726217E-2</v>
      </c>
      <c r="G1387">
        <v>1379</v>
      </c>
      <c r="H1387">
        <f t="shared" ca="1" si="46"/>
        <v>-1.0786335790597528E-2</v>
      </c>
    </row>
    <row r="1388" spans="2:8" x14ac:dyDescent="0.35">
      <c r="B1388" s="45" t="s">
        <v>4825</v>
      </c>
      <c r="C1388" s="146">
        <v>383.74652099609381</v>
      </c>
      <c r="D1388" s="112">
        <f t="shared" si="45"/>
        <v>-0.84726503658757713</v>
      </c>
      <c r="E1388" s="112">
        <v>1.3250018875646585E-2</v>
      </c>
      <c r="G1388">
        <v>1380</v>
      </c>
      <c r="H1388">
        <f t="shared" ca="1" si="46"/>
        <v>5.205651835777373E-3</v>
      </c>
    </row>
    <row r="1389" spans="2:8" x14ac:dyDescent="0.35">
      <c r="B1389" s="45" t="s">
        <v>7207</v>
      </c>
      <c r="C1389" s="146">
        <v>2512.49951171875</v>
      </c>
      <c r="D1389" s="112">
        <f t="shared" si="45"/>
        <v>21.133711899773274</v>
      </c>
      <c r="E1389" s="112">
        <v>1.3245086579541016E-2</v>
      </c>
      <c r="G1389">
        <v>1381</v>
      </c>
      <c r="H1389">
        <f t="shared" ca="1" si="46"/>
        <v>8.7593810691393003E-3</v>
      </c>
    </row>
    <row r="1390" spans="2:8" x14ac:dyDescent="0.35">
      <c r="B1390" s="45" t="s">
        <v>1734</v>
      </c>
      <c r="C1390" s="146">
        <v>113.5146026611328</v>
      </c>
      <c r="D1390" s="112">
        <f t="shared" si="45"/>
        <v>-0.76798124436622706</v>
      </c>
      <c r="E1390" s="112">
        <v>1.3226656577020698E-2</v>
      </c>
      <c r="G1390">
        <v>1382</v>
      </c>
      <c r="H1390">
        <f t="shared" ca="1" si="46"/>
        <v>-1.4357311953910211E-2</v>
      </c>
    </row>
    <row r="1391" spans="2:8" x14ac:dyDescent="0.35">
      <c r="B1391" s="45" t="s">
        <v>4886</v>
      </c>
      <c r="C1391" s="146">
        <v>489.24752807617188</v>
      </c>
      <c r="D1391" s="112">
        <f t="shared" si="45"/>
        <v>4.1294739459032614</v>
      </c>
      <c r="E1391" s="112">
        <v>1.3218635145837472E-2</v>
      </c>
      <c r="G1391">
        <v>1383</v>
      </c>
      <c r="H1391">
        <f t="shared" ca="1" si="46"/>
        <v>1.7258056541845486E-2</v>
      </c>
    </row>
    <row r="1392" spans="2:8" x14ac:dyDescent="0.35">
      <c r="B1392" s="45" t="s">
        <v>2798</v>
      </c>
      <c r="C1392" s="146">
        <v>95.379669189453125</v>
      </c>
      <c r="D1392" s="112">
        <f t="shared" si="45"/>
        <v>-0.78721611378208567</v>
      </c>
      <c r="E1392" s="112">
        <v>1.3215990419610493E-2</v>
      </c>
      <c r="G1392">
        <v>1384</v>
      </c>
      <c r="H1392">
        <f t="shared" ca="1" si="46"/>
        <v>2.2801851984762735E-2</v>
      </c>
    </row>
    <row r="1393" spans="2:8" x14ac:dyDescent="0.35">
      <c r="B1393" s="45" t="s">
        <v>4706</v>
      </c>
      <c r="C1393" s="146">
        <v>448.24667358398438</v>
      </c>
      <c r="D1393" s="112">
        <f t="shared" si="45"/>
        <v>-4.8919853651158071E-2</v>
      </c>
      <c r="E1393" s="112">
        <v>1.3211418988115019E-2</v>
      </c>
      <c r="G1393">
        <v>1385</v>
      </c>
      <c r="H1393">
        <f t="shared" ca="1" si="46"/>
        <v>5.9818666519792013E-3</v>
      </c>
    </row>
    <row r="1394" spans="2:8" x14ac:dyDescent="0.35">
      <c r="B1394" s="45" t="s">
        <v>4844</v>
      </c>
      <c r="C1394" s="146">
        <v>471.302734375</v>
      </c>
      <c r="D1394" s="112">
        <f t="shared" si="45"/>
        <v>6.0171862277538679</v>
      </c>
      <c r="E1394" s="112">
        <v>1.320416719561932E-2</v>
      </c>
      <c r="G1394">
        <v>1386</v>
      </c>
      <c r="H1394">
        <f t="shared" ca="1" si="46"/>
        <v>-2.0999782385897933E-2</v>
      </c>
    </row>
    <row r="1395" spans="2:8" x14ac:dyDescent="0.35">
      <c r="B1395" s="45" t="s">
        <v>807</v>
      </c>
      <c r="C1395" s="146">
        <v>67.1640625</v>
      </c>
      <c r="D1395" s="112">
        <f t="shared" si="45"/>
        <v>-0.90797506866436917</v>
      </c>
      <c r="E1395" s="112">
        <v>1.3191135074764803E-2</v>
      </c>
      <c r="G1395">
        <v>1387</v>
      </c>
      <c r="H1395">
        <f t="shared" ca="1" si="46"/>
        <v>-1.2897705240073901E-2</v>
      </c>
    </row>
    <row r="1396" spans="2:8" x14ac:dyDescent="0.35">
      <c r="B1396" s="45" t="s">
        <v>5749</v>
      </c>
      <c r="C1396" s="146">
        <v>729.84637451171875</v>
      </c>
      <c r="D1396" s="112">
        <f t="shared" si="45"/>
        <v>9.0210035582774779</v>
      </c>
      <c r="E1396" s="112">
        <v>1.3183979296068708E-2</v>
      </c>
      <c r="G1396">
        <v>1388</v>
      </c>
      <c r="H1396">
        <f t="shared" ca="1" si="46"/>
        <v>7.1937394894103415E-3</v>
      </c>
    </row>
    <row r="1397" spans="2:8" x14ac:dyDescent="0.35">
      <c r="B1397" s="45" t="s">
        <v>835</v>
      </c>
      <c r="C1397" s="146">
        <v>72.8316650390625</v>
      </c>
      <c r="D1397" s="112">
        <f t="shared" si="45"/>
        <v>-0.96845404034481197</v>
      </c>
      <c r="E1397" s="112">
        <v>1.3177732062227348E-2</v>
      </c>
      <c r="G1397">
        <v>1389</v>
      </c>
      <c r="H1397">
        <f t="shared" ca="1" si="46"/>
        <v>1.4253605537838448E-3</v>
      </c>
    </row>
    <row r="1398" spans="2:8" x14ac:dyDescent="0.35">
      <c r="B1398" s="45" t="s">
        <v>6850</v>
      </c>
      <c r="C1398" s="146">
        <v>2308.747802734375</v>
      </c>
      <c r="D1398" s="112">
        <f t="shared" si="45"/>
        <v>5.938600673159308</v>
      </c>
      <c r="E1398" s="112">
        <v>1.3149602941709002E-2</v>
      </c>
      <c r="G1398">
        <v>1390</v>
      </c>
      <c r="H1398">
        <f t="shared" ca="1" si="46"/>
        <v>3.3069715567286821E-2</v>
      </c>
    </row>
    <row r="1399" spans="2:8" x14ac:dyDescent="0.35">
      <c r="B1399" s="45" t="s">
        <v>4615</v>
      </c>
      <c r="C1399" s="146">
        <v>332.73968505859381</v>
      </c>
      <c r="D1399" s="112">
        <f t="shared" si="45"/>
        <v>-0.57340334968242779</v>
      </c>
      <c r="E1399" s="112">
        <v>1.3137260167482795E-2</v>
      </c>
      <c r="G1399">
        <v>1391</v>
      </c>
      <c r="H1399">
        <f t="shared" ca="1" si="46"/>
        <v>6.1227648935201729E-3</v>
      </c>
    </row>
    <row r="1400" spans="2:8" x14ac:dyDescent="0.35">
      <c r="B1400" s="45" t="s">
        <v>5631</v>
      </c>
      <c r="C1400" s="146">
        <v>779.98663330078125</v>
      </c>
      <c r="D1400" s="112">
        <f t="shared" si="45"/>
        <v>-0.60684391735813215</v>
      </c>
      <c r="E1400" s="112">
        <v>1.3126091469201977E-2</v>
      </c>
      <c r="G1400">
        <v>1392</v>
      </c>
      <c r="H1400">
        <f t="shared" ca="1" si="46"/>
        <v>2.2767896162756623E-2</v>
      </c>
    </row>
    <row r="1401" spans="2:8" x14ac:dyDescent="0.35">
      <c r="B1401" s="45" t="s">
        <v>6704</v>
      </c>
      <c r="C1401" s="146">
        <v>1983.910888671875</v>
      </c>
      <c r="D1401" s="112">
        <f t="shared" si="45"/>
        <v>-0.20119033575942025</v>
      </c>
      <c r="E1401" s="112">
        <v>1.3125967949902367E-2</v>
      </c>
      <c r="G1401">
        <v>1393</v>
      </c>
      <c r="H1401">
        <f t="shared" ca="1" si="46"/>
        <v>-1.2812057529556936E-2</v>
      </c>
    </row>
    <row r="1402" spans="2:8" x14ac:dyDescent="0.35">
      <c r="B1402" s="45" t="s">
        <v>7235</v>
      </c>
      <c r="C1402" s="146">
        <v>2483.583984375</v>
      </c>
      <c r="D1402" s="112">
        <f t="shared" si="45"/>
        <v>33.812411646460291</v>
      </c>
      <c r="E1402" s="112">
        <v>1.3107669803361052E-2</v>
      </c>
      <c r="G1402">
        <v>1394</v>
      </c>
      <c r="H1402">
        <f t="shared" ca="1" si="46"/>
        <v>4.2384315567155807E-3</v>
      </c>
    </row>
    <row r="1403" spans="2:8" x14ac:dyDescent="0.35">
      <c r="B1403" s="45" t="s">
        <v>885</v>
      </c>
      <c r="C1403" s="146">
        <v>71.341911315917969</v>
      </c>
      <c r="D1403" s="112">
        <f t="shared" si="45"/>
        <v>-0.70835135293778961</v>
      </c>
      <c r="E1403" s="112">
        <v>1.3107443965544327E-2</v>
      </c>
      <c r="G1403">
        <v>1395</v>
      </c>
      <c r="H1403">
        <f t="shared" ca="1" si="46"/>
        <v>1.6026812195660194E-2</v>
      </c>
    </row>
    <row r="1404" spans="2:8" x14ac:dyDescent="0.35">
      <c r="B1404" s="45" t="s">
        <v>4380</v>
      </c>
      <c r="C1404" s="146">
        <v>244.61595153808591</v>
      </c>
      <c r="D1404" s="112">
        <f t="shared" si="45"/>
        <v>-0.26706904719690733</v>
      </c>
      <c r="E1404" s="112">
        <v>1.3101949793691003E-2</v>
      </c>
      <c r="G1404">
        <v>1396</v>
      </c>
      <c r="H1404">
        <f t="shared" ca="1" si="46"/>
        <v>-5.1184608541129245E-3</v>
      </c>
    </row>
    <row r="1405" spans="2:8" x14ac:dyDescent="0.35">
      <c r="B1405" s="45" t="s">
        <v>4621</v>
      </c>
      <c r="C1405" s="146">
        <v>333.75033569335938</v>
      </c>
      <c r="D1405" s="112">
        <f t="shared" si="45"/>
        <v>-0.84642205391197922</v>
      </c>
      <c r="E1405" s="112">
        <v>1.3097332770354006E-2</v>
      </c>
      <c r="G1405">
        <v>1397</v>
      </c>
      <c r="H1405">
        <f t="shared" ca="1" si="46"/>
        <v>-2.9641942608495521E-4</v>
      </c>
    </row>
    <row r="1406" spans="2:8" x14ac:dyDescent="0.35">
      <c r="B1406" s="45" t="s">
        <v>6742</v>
      </c>
      <c r="C1406" s="146">
        <v>2173.165771484375</v>
      </c>
      <c r="D1406" s="112">
        <f t="shared" si="45"/>
        <v>19.241595125437119</v>
      </c>
      <c r="E1406" s="112">
        <v>1.3096879600601624E-2</v>
      </c>
      <c r="G1406">
        <v>1398</v>
      </c>
      <c r="H1406">
        <f t="shared" ca="1" si="46"/>
        <v>-1.2070071349831169E-2</v>
      </c>
    </row>
    <row r="1407" spans="2:8" x14ac:dyDescent="0.35">
      <c r="B1407" s="45" t="s">
        <v>2386</v>
      </c>
      <c r="C1407" s="146">
        <v>107.36138916015619</v>
      </c>
      <c r="D1407" s="112">
        <f t="shared" si="45"/>
        <v>-0.34170647968581741</v>
      </c>
      <c r="E1407" s="112">
        <v>1.3068385725685805E-2</v>
      </c>
      <c r="G1407">
        <v>1399</v>
      </c>
      <c r="H1407">
        <f t="shared" ca="1" si="46"/>
        <v>3.9788475885680311E-2</v>
      </c>
    </row>
    <row r="1408" spans="2:8" x14ac:dyDescent="0.35">
      <c r="B1408" s="45" t="s">
        <v>3858</v>
      </c>
      <c r="C1408" s="146">
        <v>163.0904541015625</v>
      </c>
      <c r="D1408" s="112">
        <f t="shared" si="45"/>
        <v>0.13428486953856664</v>
      </c>
      <c r="E1408" s="112">
        <v>1.3066182440508358E-2</v>
      </c>
      <c r="G1408">
        <v>1400</v>
      </c>
      <c r="H1408">
        <f t="shared" ca="1" si="46"/>
        <v>2.2630567704055387E-3</v>
      </c>
    </row>
    <row r="1409" spans="2:8" x14ac:dyDescent="0.35">
      <c r="B1409" s="45" t="s">
        <v>3283</v>
      </c>
      <c r="C1409" s="146">
        <v>143.7826232910156</v>
      </c>
      <c r="D1409" s="112">
        <f t="shared" si="45"/>
        <v>2.2060615819311393</v>
      </c>
      <c r="E1409" s="112">
        <v>1.3057813051491075E-2</v>
      </c>
      <c r="G1409">
        <v>1401</v>
      </c>
      <c r="H1409">
        <f t="shared" ca="1" si="46"/>
        <v>-4.9444630266983793E-3</v>
      </c>
    </row>
    <row r="1410" spans="2:8" x14ac:dyDescent="0.35">
      <c r="B1410" s="45" t="s">
        <v>619</v>
      </c>
      <c r="C1410" s="146">
        <v>44.847118377685547</v>
      </c>
      <c r="D1410" s="112">
        <f t="shared" si="45"/>
        <v>-0.96731660596222535</v>
      </c>
      <c r="E1410" s="112">
        <v>1.3046970385936305E-2</v>
      </c>
      <c r="G1410">
        <v>1402</v>
      </c>
      <c r="H1410">
        <f t="shared" ca="1" si="46"/>
        <v>1.9144997587916233E-3</v>
      </c>
    </row>
    <row r="1411" spans="2:8" x14ac:dyDescent="0.35">
      <c r="B1411" s="45" t="s">
        <v>6185</v>
      </c>
      <c r="C1411" s="146">
        <v>1372.168334960938</v>
      </c>
      <c r="D1411" s="112">
        <f t="shared" si="45"/>
        <v>7.1088104425938248</v>
      </c>
      <c r="E1411" s="112">
        <v>1.3037966743726889E-2</v>
      </c>
      <c r="G1411">
        <v>1403</v>
      </c>
      <c r="H1411">
        <f t="shared" ca="1" si="46"/>
        <v>-2.0277179502795485E-2</v>
      </c>
    </row>
    <row r="1412" spans="2:8" x14ac:dyDescent="0.35">
      <c r="B1412" s="45" t="s">
        <v>3824</v>
      </c>
      <c r="C1412" s="146">
        <v>169.21943664550781</v>
      </c>
      <c r="D1412" s="112">
        <f t="shared" si="45"/>
        <v>-0.12614840142962269</v>
      </c>
      <c r="E1412" s="112">
        <v>1.3026058145139211E-2</v>
      </c>
      <c r="G1412">
        <v>1404</v>
      </c>
      <c r="H1412">
        <f t="shared" ca="1" si="46"/>
        <v>-5.3849183370250818E-2</v>
      </c>
    </row>
    <row r="1413" spans="2:8" x14ac:dyDescent="0.35">
      <c r="B1413" s="45" t="s">
        <v>4163</v>
      </c>
      <c r="C1413" s="146">
        <v>193.6477966308594</v>
      </c>
      <c r="D1413" s="112">
        <f t="shared" si="45"/>
        <v>0.55733375677365982</v>
      </c>
      <c r="E1413" s="112">
        <v>1.3025350813922632E-2</v>
      </c>
      <c r="G1413">
        <v>1405</v>
      </c>
      <c r="H1413">
        <f t="shared" ca="1" si="46"/>
        <v>5.2050181208198815E-3</v>
      </c>
    </row>
    <row r="1414" spans="2:8" x14ac:dyDescent="0.35">
      <c r="B1414" s="45" t="s">
        <v>1996</v>
      </c>
      <c r="C1414" s="146">
        <v>124.34572601318359</v>
      </c>
      <c r="D1414" s="112">
        <f t="shared" si="45"/>
        <v>-0.94949909162930646</v>
      </c>
      <c r="E1414" s="112">
        <v>1.3023163997477239E-2</v>
      </c>
      <c r="G1414">
        <v>1406</v>
      </c>
      <c r="H1414">
        <f t="shared" ca="1" si="46"/>
        <v>-2.767444182642213E-3</v>
      </c>
    </row>
    <row r="1415" spans="2:8" x14ac:dyDescent="0.35">
      <c r="B1415" s="45" t="s">
        <v>7682</v>
      </c>
      <c r="C1415" s="146">
        <v>2462.247314453125</v>
      </c>
      <c r="D1415" s="112">
        <f t="shared" si="45"/>
        <v>0.5200772174294167</v>
      </c>
      <c r="E1415" s="112">
        <v>1.3007509945897212E-2</v>
      </c>
      <c r="G1415">
        <v>1407</v>
      </c>
      <c r="H1415">
        <f t="shared" ca="1" si="46"/>
        <v>-1.0416442459555942E-2</v>
      </c>
    </row>
    <row r="1416" spans="2:8" x14ac:dyDescent="0.35">
      <c r="B1416" s="45" t="s">
        <v>6233</v>
      </c>
      <c r="C1416" s="146">
        <v>1619.817260742188</v>
      </c>
      <c r="D1416" s="112">
        <f t="shared" si="45"/>
        <v>0.58945197593532395</v>
      </c>
      <c r="E1416" s="112">
        <v>1.3005004585017309E-2</v>
      </c>
      <c r="G1416">
        <v>1408</v>
      </c>
      <c r="H1416">
        <f t="shared" ca="1" si="46"/>
        <v>-7.5413297676276718E-3</v>
      </c>
    </row>
    <row r="1417" spans="2:8" x14ac:dyDescent="0.35">
      <c r="B1417" s="45" t="s">
        <v>5882</v>
      </c>
      <c r="C1417" s="146">
        <v>1019.104248046875</v>
      </c>
      <c r="D1417" s="112">
        <f t="shared" ref="D1417:D1480" si="47">(C1417-C1418)/C1418</f>
        <v>-0.4450150550889817</v>
      </c>
      <c r="E1417" s="112">
        <v>1.3004580451667094E-2</v>
      </c>
      <c r="G1417">
        <v>1409</v>
      </c>
      <c r="H1417">
        <f t="shared" ca="1" si="46"/>
        <v>-1.5367289664094492E-2</v>
      </c>
    </row>
    <row r="1418" spans="2:8" x14ac:dyDescent="0.35">
      <c r="B1418" s="45" t="s">
        <v>6569</v>
      </c>
      <c r="C1418" s="146">
        <v>1836.273681640625</v>
      </c>
      <c r="D1418" s="112">
        <f t="shared" si="47"/>
        <v>10.450858671443072</v>
      </c>
      <c r="E1418" s="112">
        <v>1.2985797360739279E-2</v>
      </c>
      <c r="G1418">
        <v>1410</v>
      </c>
      <c r="H1418">
        <f t="shared" ref="H1418:H1481" ca="1" si="48">_xlfn.NORM.INV(RAND(),$N$11,$N$12)</f>
        <v>2.5291475561829174E-2</v>
      </c>
    </row>
    <row r="1419" spans="2:8" x14ac:dyDescent="0.35">
      <c r="B1419" s="45" t="s">
        <v>3188</v>
      </c>
      <c r="C1419" s="146">
        <v>160.36122131347659</v>
      </c>
      <c r="D1419" s="112">
        <f t="shared" si="47"/>
        <v>-0.78095162167074361</v>
      </c>
      <c r="E1419" s="112">
        <v>1.2984052496032305E-2</v>
      </c>
      <c r="G1419">
        <v>1411</v>
      </c>
      <c r="H1419">
        <f t="shared" ca="1" si="48"/>
        <v>3.4859086389516715E-2</v>
      </c>
    </row>
    <row r="1420" spans="2:8" x14ac:dyDescent="0.35">
      <c r="B1420" s="45" t="s">
        <v>5693</v>
      </c>
      <c r="C1420" s="146">
        <v>732.081298828125</v>
      </c>
      <c r="D1420" s="112">
        <f t="shared" si="47"/>
        <v>-0.69890591754417852</v>
      </c>
      <c r="E1420" s="112">
        <v>1.2971475725470865E-2</v>
      </c>
      <c r="G1420">
        <v>1412</v>
      </c>
      <c r="H1420">
        <f t="shared" ca="1" si="48"/>
        <v>2.9475631625327639E-2</v>
      </c>
    </row>
    <row r="1421" spans="2:8" x14ac:dyDescent="0.35">
      <c r="B1421" s="45" t="s">
        <v>7591</v>
      </c>
      <c r="C1421" s="146">
        <v>2431.40380859375</v>
      </c>
      <c r="D1421" s="112">
        <f t="shared" si="47"/>
        <v>5.4367241811553939E-2</v>
      </c>
      <c r="E1421" s="112">
        <v>1.2959825314541438E-2</v>
      </c>
      <c r="G1421">
        <v>1413</v>
      </c>
      <c r="H1421">
        <f t="shared" ca="1" si="48"/>
        <v>1.0663467000201536E-2</v>
      </c>
    </row>
    <row r="1422" spans="2:8" x14ac:dyDescent="0.35">
      <c r="B1422" s="45" t="s">
        <v>7799</v>
      </c>
      <c r="C1422" s="146">
        <v>2306.03125</v>
      </c>
      <c r="D1422" s="112">
        <f t="shared" si="47"/>
        <v>20.861043968267889</v>
      </c>
      <c r="E1422" s="112">
        <v>1.293897488967651E-2</v>
      </c>
      <c r="G1422">
        <v>1414</v>
      </c>
      <c r="H1422">
        <f t="shared" ca="1" si="48"/>
        <v>-1.5811160328329729E-2</v>
      </c>
    </row>
    <row r="1423" spans="2:8" x14ac:dyDescent="0.35">
      <c r="B1423" s="45" t="s">
        <v>2266</v>
      </c>
      <c r="C1423" s="146">
        <v>105.4858703613281</v>
      </c>
      <c r="D1423" s="112">
        <f t="shared" si="47"/>
        <v>-0.94489245888968676</v>
      </c>
      <c r="E1423" s="112">
        <v>1.2936285336756913E-2</v>
      </c>
      <c r="G1423">
        <v>1415</v>
      </c>
      <c r="H1423">
        <f t="shared" ca="1" si="48"/>
        <v>2.15417281241491E-2</v>
      </c>
    </row>
    <row r="1424" spans="2:8" x14ac:dyDescent="0.35">
      <c r="B1424" s="45" t="s">
        <v>6667</v>
      </c>
      <c r="C1424" s="146">
        <v>1914.18212890625</v>
      </c>
      <c r="D1424" s="112">
        <f t="shared" si="47"/>
        <v>1.1261194054640702</v>
      </c>
      <c r="E1424" s="112">
        <v>1.2933604413944071E-2</v>
      </c>
      <c r="G1424">
        <v>1416</v>
      </c>
      <c r="H1424">
        <f t="shared" ca="1" si="48"/>
        <v>-2.8410906839557493E-2</v>
      </c>
    </row>
    <row r="1425" spans="2:8" x14ac:dyDescent="0.35">
      <c r="B1425" s="45" t="s">
        <v>5838</v>
      </c>
      <c r="C1425" s="146">
        <v>900.31732177734375</v>
      </c>
      <c r="D1425" s="112">
        <f t="shared" si="47"/>
        <v>7.9760728355163621</v>
      </c>
      <c r="E1425" s="112">
        <v>1.2929220958162659E-2</v>
      </c>
      <c r="G1425">
        <v>1417</v>
      </c>
      <c r="H1425">
        <f t="shared" ca="1" si="48"/>
        <v>-2.154069448677701E-2</v>
      </c>
    </row>
    <row r="1426" spans="2:8" x14ac:dyDescent="0.35">
      <c r="B1426" s="45" t="s">
        <v>1236</v>
      </c>
      <c r="C1426" s="146">
        <v>100.3019180297852</v>
      </c>
      <c r="D1426" s="112">
        <f t="shared" si="47"/>
        <v>-0.29882276779437911</v>
      </c>
      <c r="E1426" s="112">
        <v>1.2909795616283512E-2</v>
      </c>
      <c r="G1426">
        <v>1418</v>
      </c>
      <c r="H1426">
        <f t="shared" ca="1" si="48"/>
        <v>9.7576816793219553E-3</v>
      </c>
    </row>
    <row r="1427" spans="2:8" x14ac:dyDescent="0.35">
      <c r="B1427" s="45" t="s">
        <v>3652</v>
      </c>
      <c r="C1427" s="146">
        <v>143.0478820800781</v>
      </c>
      <c r="D1427" s="112">
        <f t="shared" si="47"/>
        <v>-0.33178622572911998</v>
      </c>
      <c r="E1427" s="112">
        <v>1.2901909744543683E-2</v>
      </c>
      <c r="G1427">
        <v>1419</v>
      </c>
      <c r="H1427">
        <f t="shared" ca="1" si="48"/>
        <v>-2.7040862384867692E-2</v>
      </c>
    </row>
    <row r="1428" spans="2:8" x14ac:dyDescent="0.35">
      <c r="B1428" s="45" t="s">
        <v>3962</v>
      </c>
      <c r="C1428" s="146">
        <v>214.07502746582031</v>
      </c>
      <c r="D1428" s="112">
        <f t="shared" si="47"/>
        <v>-0.9155116624275621</v>
      </c>
      <c r="E1428" s="112">
        <v>1.2896696401968119E-2</v>
      </c>
      <c r="G1428">
        <v>1420</v>
      </c>
      <c r="H1428">
        <f t="shared" ca="1" si="48"/>
        <v>-9.6577285043680031E-3</v>
      </c>
    </row>
    <row r="1429" spans="2:8" x14ac:dyDescent="0.35">
      <c r="B1429" s="45" t="s">
        <v>7863</v>
      </c>
      <c r="C1429" s="146">
        <v>2533.781982421875</v>
      </c>
      <c r="D1429" s="112">
        <f t="shared" si="47"/>
        <v>18.337691440645408</v>
      </c>
      <c r="E1429" s="112">
        <v>1.2890715848440348E-2</v>
      </c>
      <c r="G1429">
        <v>1421</v>
      </c>
      <c r="H1429">
        <f t="shared" ca="1" si="48"/>
        <v>4.016989618481262E-2</v>
      </c>
    </row>
    <row r="1430" spans="2:8" x14ac:dyDescent="0.35">
      <c r="B1430" s="45" t="s">
        <v>1638</v>
      </c>
      <c r="C1430" s="146">
        <v>131.02815246582031</v>
      </c>
      <c r="D1430" s="112">
        <f t="shared" si="47"/>
        <v>1.9981639998372962</v>
      </c>
      <c r="E1430" s="112">
        <v>1.2886461742723685E-2</v>
      </c>
      <c r="G1430">
        <v>1422</v>
      </c>
      <c r="H1430">
        <f t="shared" ca="1" si="48"/>
        <v>-2.2985345208079475E-2</v>
      </c>
    </row>
    <row r="1431" spans="2:8" x14ac:dyDescent="0.35">
      <c r="B1431" s="45" t="s">
        <v>661</v>
      </c>
      <c r="C1431" s="146">
        <v>43.702796936035163</v>
      </c>
      <c r="D1431" s="112">
        <f t="shared" si="47"/>
        <v>-0.96268122776071507</v>
      </c>
      <c r="E1431" s="112">
        <v>1.288578696292255E-2</v>
      </c>
      <c r="G1431">
        <v>1423</v>
      </c>
      <c r="H1431">
        <f t="shared" ca="1" si="48"/>
        <v>1.6946078905725918E-2</v>
      </c>
    </row>
    <row r="1432" spans="2:8" x14ac:dyDescent="0.35">
      <c r="B1432" s="45" t="s">
        <v>6017</v>
      </c>
      <c r="C1432" s="146">
        <v>1171.0673828125</v>
      </c>
      <c r="D1432" s="112">
        <f t="shared" si="47"/>
        <v>7.7039738700705138</v>
      </c>
      <c r="E1432" s="112">
        <v>1.2874595771731534E-2</v>
      </c>
      <c r="G1432">
        <v>1424</v>
      </c>
      <c r="H1432">
        <f t="shared" ca="1" si="48"/>
        <v>-1.7482649949766813E-2</v>
      </c>
    </row>
    <row r="1433" spans="2:8" x14ac:dyDescent="0.35">
      <c r="B1433" s="45" t="s">
        <v>1501</v>
      </c>
      <c r="C1433" s="146">
        <v>134.54399108886719</v>
      </c>
      <c r="D1433" s="112">
        <f t="shared" si="47"/>
        <v>-0.1111247874455682</v>
      </c>
      <c r="E1433" s="112">
        <v>1.2858369662706582E-2</v>
      </c>
      <c r="G1433">
        <v>1425</v>
      </c>
      <c r="H1433">
        <f t="shared" ca="1" si="48"/>
        <v>2.6340292378797241E-3</v>
      </c>
    </row>
    <row r="1434" spans="2:8" x14ac:dyDescent="0.35">
      <c r="B1434" s="45" t="s">
        <v>3294</v>
      </c>
      <c r="C1434" s="146">
        <v>151.36431884765619</v>
      </c>
      <c r="D1434" s="112">
        <f t="shared" si="47"/>
        <v>0.52511095892169479</v>
      </c>
      <c r="E1434" s="112">
        <v>1.2852442572628233E-2</v>
      </c>
      <c r="G1434">
        <v>1426</v>
      </c>
      <c r="H1434">
        <f t="shared" ca="1" si="48"/>
        <v>-2.0503419441014414E-3</v>
      </c>
    </row>
    <row r="1435" spans="2:8" x14ac:dyDescent="0.35">
      <c r="B1435" s="45" t="s">
        <v>2289</v>
      </c>
      <c r="C1435" s="146">
        <v>99.248069763183594</v>
      </c>
      <c r="D1435" s="112">
        <f t="shared" si="47"/>
        <v>-0.86105058722024252</v>
      </c>
      <c r="E1435" s="112">
        <v>1.2851001939488882E-2</v>
      </c>
      <c r="G1435">
        <v>1427</v>
      </c>
      <c r="H1435">
        <f t="shared" ca="1" si="48"/>
        <v>1.4918360556338633E-3</v>
      </c>
    </row>
    <row r="1436" spans="2:8" x14ac:dyDescent="0.35">
      <c r="B1436" s="45" t="s">
        <v>5342</v>
      </c>
      <c r="C1436" s="146">
        <v>714.27484130859375</v>
      </c>
      <c r="D1436" s="112">
        <f t="shared" si="47"/>
        <v>-0.70294222437115339</v>
      </c>
      <c r="E1436" s="112">
        <v>1.2843638893985605E-2</v>
      </c>
      <c r="G1436">
        <v>1428</v>
      </c>
      <c r="H1436">
        <f t="shared" ca="1" si="48"/>
        <v>9.8320874324476061E-4</v>
      </c>
    </row>
    <row r="1437" spans="2:8" x14ac:dyDescent="0.35">
      <c r="B1437" s="45" t="s">
        <v>7846</v>
      </c>
      <c r="C1437" s="146">
        <v>2404.498046875</v>
      </c>
      <c r="D1437" s="112">
        <f t="shared" si="47"/>
        <v>1.2526475485923798</v>
      </c>
      <c r="E1437" s="112">
        <v>1.2830651565426697E-2</v>
      </c>
      <c r="G1437">
        <v>1429</v>
      </c>
      <c r="H1437">
        <f t="shared" ca="1" si="48"/>
        <v>-1.2646437725260791E-2</v>
      </c>
    </row>
    <row r="1438" spans="2:8" x14ac:dyDescent="0.35">
      <c r="B1438" s="45" t="s">
        <v>5906</v>
      </c>
      <c r="C1438" s="146">
        <v>1067.409790039062</v>
      </c>
      <c r="D1438" s="112">
        <f t="shared" si="47"/>
        <v>9.7359653422723742</v>
      </c>
      <c r="E1438" s="112">
        <v>1.2829036602002334E-2</v>
      </c>
      <c r="G1438">
        <v>1430</v>
      </c>
      <c r="H1438">
        <f t="shared" ca="1" si="48"/>
        <v>-3.2331102894710695E-2</v>
      </c>
    </row>
    <row r="1439" spans="2:8" x14ac:dyDescent="0.35">
      <c r="B1439" s="45" t="s">
        <v>2295</v>
      </c>
      <c r="C1439" s="146">
        <v>99.423736572265625</v>
      </c>
      <c r="D1439" s="112">
        <f t="shared" si="47"/>
        <v>-0.91262900288969906</v>
      </c>
      <c r="E1439" s="112">
        <v>1.282776872679363E-2</v>
      </c>
      <c r="G1439">
        <v>1431</v>
      </c>
      <c r="H1439">
        <f t="shared" ca="1" si="48"/>
        <v>3.4478141586366001E-2</v>
      </c>
    </row>
    <row r="1440" spans="2:8" x14ac:dyDescent="0.35">
      <c r="B1440" s="45" t="s">
        <v>5974</v>
      </c>
      <c r="C1440" s="146">
        <v>1137.948974609375</v>
      </c>
      <c r="D1440" s="112">
        <f t="shared" si="47"/>
        <v>8.1683336401671855</v>
      </c>
      <c r="E1440" s="112">
        <v>1.2817323051255602E-2</v>
      </c>
      <c r="G1440">
        <v>1432</v>
      </c>
      <c r="H1440">
        <f t="shared" ca="1" si="48"/>
        <v>-1.9449265487098834E-2</v>
      </c>
    </row>
    <row r="1441" spans="2:8" x14ac:dyDescent="0.35">
      <c r="B1441" s="45" t="s">
        <v>1959</v>
      </c>
      <c r="C1441" s="146">
        <v>124.117317199707</v>
      </c>
      <c r="D1441" s="112">
        <f t="shared" si="47"/>
        <v>0.18437845176361919</v>
      </c>
      <c r="E1441" s="112">
        <v>1.2811375449010943E-2</v>
      </c>
      <c r="G1441">
        <v>1433</v>
      </c>
      <c r="H1441">
        <f t="shared" ca="1" si="48"/>
        <v>-4.2328145360656939E-2</v>
      </c>
    </row>
    <row r="1442" spans="2:8" x14ac:dyDescent="0.35">
      <c r="B1442" s="45" t="s">
        <v>1240</v>
      </c>
      <c r="C1442" s="146">
        <v>104.7953186035156</v>
      </c>
      <c r="D1442" s="112">
        <f t="shared" si="47"/>
        <v>-9.6328308173322691E-2</v>
      </c>
      <c r="E1442" s="112">
        <v>1.2803558507837133E-2</v>
      </c>
      <c r="G1442">
        <v>1434</v>
      </c>
      <c r="H1442">
        <f t="shared" ca="1" si="48"/>
        <v>-1.5668023075967565E-2</v>
      </c>
    </row>
    <row r="1443" spans="2:8" x14ac:dyDescent="0.35">
      <c r="B1443" s="45" t="s">
        <v>2465</v>
      </c>
      <c r="C1443" s="146">
        <v>115.9661407470703</v>
      </c>
      <c r="D1443" s="112">
        <f t="shared" si="47"/>
        <v>-0.14407283981345179</v>
      </c>
      <c r="E1443" s="112">
        <v>1.2803372974148708E-2</v>
      </c>
      <c r="G1443">
        <v>1435</v>
      </c>
      <c r="H1443">
        <f t="shared" ca="1" si="48"/>
        <v>-1.3302079019539621E-2</v>
      </c>
    </row>
    <row r="1444" spans="2:8" x14ac:dyDescent="0.35">
      <c r="B1444" s="45" t="s">
        <v>1355</v>
      </c>
      <c r="C1444" s="146">
        <v>135.4859924316406</v>
      </c>
      <c r="D1444" s="112">
        <f t="shared" si="47"/>
        <v>-0.91432983724231154</v>
      </c>
      <c r="E1444" s="112">
        <v>1.2793356944468211E-2</v>
      </c>
      <c r="G1444">
        <v>1436</v>
      </c>
      <c r="H1444">
        <f t="shared" ca="1" si="48"/>
        <v>-1.4986311366931323E-2</v>
      </c>
    </row>
    <row r="1445" spans="2:8" x14ac:dyDescent="0.35">
      <c r="B1445" s="45" t="s">
        <v>6332</v>
      </c>
      <c r="C1445" s="146">
        <v>1581.484008789062</v>
      </c>
      <c r="D1445" s="112">
        <f t="shared" si="47"/>
        <v>1.1587379743264559</v>
      </c>
      <c r="E1445" s="112">
        <v>1.2774362563912171E-2</v>
      </c>
      <c r="G1445">
        <v>1437</v>
      </c>
      <c r="H1445">
        <f t="shared" ca="1" si="48"/>
        <v>-6.4729482387155986E-3</v>
      </c>
    </row>
    <row r="1446" spans="2:8" x14ac:dyDescent="0.35">
      <c r="B1446" s="45" t="s">
        <v>5594</v>
      </c>
      <c r="C1446" s="146">
        <v>732.5965576171875</v>
      </c>
      <c r="D1446" s="112">
        <f t="shared" si="47"/>
        <v>17.765687305303558</v>
      </c>
      <c r="E1446" s="112">
        <v>1.2759584327569856E-2</v>
      </c>
      <c r="G1446">
        <v>1438</v>
      </c>
      <c r="H1446">
        <f t="shared" ca="1" si="48"/>
        <v>-1.2606023040308646E-2</v>
      </c>
    </row>
    <row r="1447" spans="2:8" x14ac:dyDescent="0.35">
      <c r="B1447" s="45" t="s">
        <v>500</v>
      </c>
      <c r="C1447" s="146">
        <v>39.039154052734382</v>
      </c>
      <c r="D1447" s="112">
        <f t="shared" si="47"/>
        <v>-0.69225991225485672</v>
      </c>
      <c r="E1447" s="112">
        <v>1.2742857278573456E-2</v>
      </c>
      <c r="G1447">
        <v>1439</v>
      </c>
      <c r="H1447">
        <f t="shared" ca="1" si="48"/>
        <v>-1.3377151719937343E-2</v>
      </c>
    </row>
    <row r="1448" spans="2:8" x14ac:dyDescent="0.35">
      <c r="B1448" s="45" t="s">
        <v>1328</v>
      </c>
      <c r="C1448" s="146">
        <v>126.857551574707</v>
      </c>
      <c r="D1448" s="112">
        <f t="shared" si="47"/>
        <v>-3.3658148794622508E-3</v>
      </c>
      <c r="E1448" s="112">
        <v>1.2719509708357777E-2</v>
      </c>
      <c r="G1448">
        <v>1440</v>
      </c>
      <c r="H1448">
        <f t="shared" ca="1" si="48"/>
        <v>1.5487652987038242E-2</v>
      </c>
    </row>
    <row r="1449" spans="2:8" x14ac:dyDescent="0.35">
      <c r="B1449" s="45" t="s">
        <v>2002</v>
      </c>
      <c r="C1449" s="146">
        <v>127.2859725952148</v>
      </c>
      <c r="D1449" s="112">
        <f t="shared" si="47"/>
        <v>-0.94872956180164436</v>
      </c>
      <c r="E1449" s="112">
        <v>1.2718877728942963E-2</v>
      </c>
      <c r="G1449">
        <v>1441</v>
      </c>
      <c r="H1449">
        <f t="shared" ca="1" si="48"/>
        <v>-2.3781444908310405E-2</v>
      </c>
    </row>
    <row r="1450" spans="2:8" x14ac:dyDescent="0.35">
      <c r="B1450" s="45" t="s">
        <v>7116</v>
      </c>
      <c r="C1450" s="146">
        <v>2482.638671875</v>
      </c>
      <c r="D1450" s="112">
        <f t="shared" si="47"/>
        <v>43.745643718678309</v>
      </c>
      <c r="E1450" s="112">
        <v>1.271348357855398E-2</v>
      </c>
      <c r="G1450">
        <v>1442</v>
      </c>
      <c r="H1450">
        <f t="shared" ca="1" si="48"/>
        <v>4.3132970335953607E-3</v>
      </c>
    </row>
    <row r="1451" spans="2:8" x14ac:dyDescent="0.35">
      <c r="B1451" s="45" t="s">
        <v>739</v>
      </c>
      <c r="C1451" s="146">
        <v>55.483360290527337</v>
      </c>
      <c r="D1451" s="112">
        <f t="shared" si="47"/>
        <v>-0.92566226411159824</v>
      </c>
      <c r="E1451" s="112">
        <v>1.270970830711836E-2</v>
      </c>
      <c r="G1451">
        <v>1443</v>
      </c>
      <c r="H1451">
        <f t="shared" ca="1" si="48"/>
        <v>-4.115623996872453E-4</v>
      </c>
    </row>
    <row r="1452" spans="2:8" x14ac:dyDescent="0.35">
      <c r="B1452" s="45" t="s">
        <v>5766</v>
      </c>
      <c r="C1452" s="146">
        <v>746.36871337890625</v>
      </c>
      <c r="D1452" s="112">
        <f t="shared" si="47"/>
        <v>-0.60202076449343866</v>
      </c>
      <c r="E1452" s="112">
        <v>1.2709694009168503E-2</v>
      </c>
      <c r="G1452">
        <v>1444</v>
      </c>
      <c r="H1452">
        <f t="shared" ca="1" si="48"/>
        <v>-1.8565152797021985E-2</v>
      </c>
    </row>
    <row r="1453" spans="2:8" x14ac:dyDescent="0.35">
      <c r="B1453" s="45" t="s">
        <v>6661</v>
      </c>
      <c r="C1453" s="146">
        <v>1875.396118164062</v>
      </c>
      <c r="D1453" s="112">
        <f t="shared" si="47"/>
        <v>25.561756059714583</v>
      </c>
      <c r="E1453" s="112">
        <v>1.2704916546944221E-2</v>
      </c>
      <c r="G1453">
        <v>1445</v>
      </c>
      <c r="H1453">
        <f t="shared" ca="1" si="48"/>
        <v>-6.1012466481678972E-3</v>
      </c>
    </row>
    <row r="1454" spans="2:8" x14ac:dyDescent="0.35">
      <c r="B1454" s="45" t="s">
        <v>812</v>
      </c>
      <c r="C1454" s="146">
        <v>70.605125427246094</v>
      </c>
      <c r="D1454" s="112">
        <f t="shared" si="47"/>
        <v>-0.58030535763604985</v>
      </c>
      <c r="E1454" s="112">
        <v>1.2697518504766903E-2</v>
      </c>
      <c r="G1454">
        <v>1446</v>
      </c>
      <c r="H1454">
        <f t="shared" ca="1" si="48"/>
        <v>3.6713213157957276E-3</v>
      </c>
    </row>
    <row r="1455" spans="2:8" x14ac:dyDescent="0.35">
      <c r="B1455" s="45" t="s">
        <v>3086</v>
      </c>
      <c r="C1455" s="146">
        <v>168.22975158691409</v>
      </c>
      <c r="D1455" s="112">
        <f t="shared" si="47"/>
        <v>0.27830846559110445</v>
      </c>
      <c r="E1455" s="112">
        <v>1.2693498395137379E-2</v>
      </c>
      <c r="G1455">
        <v>1447</v>
      </c>
      <c r="H1455">
        <f t="shared" ca="1" si="48"/>
        <v>1.8239730149126825E-2</v>
      </c>
    </row>
    <row r="1456" spans="2:8" x14ac:dyDescent="0.35">
      <c r="B1456" s="45" t="s">
        <v>2522</v>
      </c>
      <c r="C1456" s="146">
        <v>131.60340881347659</v>
      </c>
      <c r="D1456" s="112">
        <f t="shared" si="47"/>
        <v>-0.89396901935996176</v>
      </c>
      <c r="E1456" s="112">
        <v>1.269098413512568E-2</v>
      </c>
      <c r="G1456">
        <v>1448</v>
      </c>
      <c r="H1456">
        <f t="shared" ca="1" si="48"/>
        <v>-1.4228682565667637E-2</v>
      </c>
    </row>
    <row r="1457" spans="2:8" x14ac:dyDescent="0.35">
      <c r="B1457" s="45" t="s">
        <v>6057</v>
      </c>
      <c r="C1457" s="146">
        <v>1241.178833007812</v>
      </c>
      <c r="D1457" s="112">
        <f t="shared" si="47"/>
        <v>8.1331323432338376</v>
      </c>
      <c r="E1457" s="112">
        <v>1.2684076624957399E-2</v>
      </c>
      <c r="G1457">
        <v>1449</v>
      </c>
      <c r="H1457">
        <f t="shared" ca="1" si="48"/>
        <v>1.1103269563251869E-2</v>
      </c>
    </row>
    <row r="1458" spans="2:8" x14ac:dyDescent="0.35">
      <c r="B1458" s="45" t="s">
        <v>3491</v>
      </c>
      <c r="C1458" s="146">
        <v>135.89848327636719</v>
      </c>
      <c r="D1458" s="112">
        <f t="shared" si="47"/>
        <v>0.56797954816097529</v>
      </c>
      <c r="E1458" s="112">
        <v>1.2674804153513491E-2</v>
      </c>
      <c r="G1458">
        <v>1450</v>
      </c>
      <c r="H1458">
        <f t="shared" ca="1" si="48"/>
        <v>2.1419961421964048E-2</v>
      </c>
    </row>
    <row r="1459" spans="2:8" x14ac:dyDescent="0.35">
      <c r="B1459" s="45" t="s">
        <v>2749</v>
      </c>
      <c r="C1459" s="146">
        <v>86.67108154296875</v>
      </c>
      <c r="D1459" s="112">
        <f t="shared" si="47"/>
        <v>-0.95644310171025404</v>
      </c>
      <c r="E1459" s="112">
        <v>1.2672138588746154E-2</v>
      </c>
      <c r="G1459">
        <v>1451</v>
      </c>
      <c r="H1459">
        <f t="shared" ca="1" si="48"/>
        <v>-5.0016441720456657E-4</v>
      </c>
    </row>
    <row r="1460" spans="2:8" x14ac:dyDescent="0.35">
      <c r="B1460" s="45" t="s">
        <v>6678</v>
      </c>
      <c r="C1460" s="146">
        <v>1989.8359375</v>
      </c>
      <c r="D1460" s="112">
        <f t="shared" si="47"/>
        <v>-0.1456045329765511</v>
      </c>
      <c r="E1460" s="112">
        <v>1.2671237770061945E-2</v>
      </c>
      <c r="G1460">
        <v>1452</v>
      </c>
      <c r="H1460">
        <f t="shared" ca="1" si="48"/>
        <v>4.3725725164671719E-3</v>
      </c>
    </row>
    <row r="1461" spans="2:8" x14ac:dyDescent="0.35">
      <c r="B1461" s="45" t="s">
        <v>6844</v>
      </c>
      <c r="C1461" s="146">
        <v>2328.940185546875</v>
      </c>
      <c r="D1461" s="112">
        <f t="shared" si="47"/>
        <v>22.131411098693896</v>
      </c>
      <c r="E1461" s="112">
        <v>1.2666748619800938E-2</v>
      </c>
      <c r="G1461">
        <v>1453</v>
      </c>
      <c r="H1461">
        <f t="shared" ca="1" si="48"/>
        <v>-2.5479286651120697E-3</v>
      </c>
    </row>
    <row r="1462" spans="2:8" x14ac:dyDescent="0.35">
      <c r="B1462" s="45" t="s">
        <v>2296</v>
      </c>
      <c r="C1462" s="146">
        <v>100.6830139160156</v>
      </c>
      <c r="D1462" s="112">
        <f t="shared" si="47"/>
        <v>-0.93816326057828181</v>
      </c>
      <c r="E1462" s="112">
        <v>1.2665761589383361E-2</v>
      </c>
      <c r="G1462">
        <v>1454</v>
      </c>
      <c r="H1462">
        <f t="shared" ca="1" si="48"/>
        <v>3.794541377818379E-4</v>
      </c>
    </row>
    <row r="1463" spans="2:8" x14ac:dyDescent="0.35">
      <c r="B1463" s="45" t="s">
        <v>6220</v>
      </c>
      <c r="C1463" s="146">
        <v>1628.20703125</v>
      </c>
      <c r="D1463" s="112">
        <f t="shared" si="47"/>
        <v>2.6040522198629676</v>
      </c>
      <c r="E1463" s="112">
        <v>1.2656198160128215E-2</v>
      </c>
      <c r="G1463">
        <v>1455</v>
      </c>
      <c r="H1463">
        <f t="shared" ca="1" si="48"/>
        <v>5.6663769240209204E-3</v>
      </c>
    </row>
    <row r="1464" spans="2:8" x14ac:dyDescent="0.35">
      <c r="B1464" s="45" t="s">
        <v>5017</v>
      </c>
      <c r="C1464" s="146">
        <v>451.77120971679688</v>
      </c>
      <c r="D1464" s="112">
        <f t="shared" si="47"/>
        <v>3.3824766229772578</v>
      </c>
      <c r="E1464" s="112">
        <v>1.2655631023178572E-2</v>
      </c>
      <c r="G1464">
        <v>1456</v>
      </c>
      <c r="H1464">
        <f t="shared" ca="1" si="48"/>
        <v>-1.0532439690854963E-2</v>
      </c>
    </row>
    <row r="1465" spans="2:8" x14ac:dyDescent="0.35">
      <c r="B1465" s="45" t="s">
        <v>1697</v>
      </c>
      <c r="C1465" s="146">
        <v>103.085823059082</v>
      </c>
      <c r="D1465" s="112">
        <f t="shared" si="47"/>
        <v>-0.76893073982098592</v>
      </c>
      <c r="E1465" s="112">
        <v>1.2633956050206969E-2</v>
      </c>
      <c r="G1465">
        <v>1457</v>
      </c>
      <c r="H1465">
        <f t="shared" ca="1" si="48"/>
        <v>6.4474654170568243E-3</v>
      </c>
    </row>
    <row r="1466" spans="2:8" x14ac:dyDescent="0.35">
      <c r="B1466" s="45" t="s">
        <v>5016</v>
      </c>
      <c r="C1466" s="146">
        <v>446.12521362304688</v>
      </c>
      <c r="D1466" s="112">
        <f t="shared" si="47"/>
        <v>-0.38008857336880814</v>
      </c>
      <c r="E1466" s="112">
        <v>1.2630036782278007E-2</v>
      </c>
      <c r="G1466">
        <v>1458</v>
      </c>
      <c r="H1466">
        <f t="shared" ca="1" si="48"/>
        <v>9.2921726156316962E-3</v>
      </c>
    </row>
    <row r="1467" spans="2:8" x14ac:dyDescent="0.35">
      <c r="B1467" s="45" t="s">
        <v>5309</v>
      </c>
      <c r="C1467" s="146">
        <v>719.65960693359375</v>
      </c>
      <c r="D1467" s="112">
        <f t="shared" si="47"/>
        <v>1.4043932792668365</v>
      </c>
      <c r="E1467" s="112">
        <v>1.2627502711727287E-2</v>
      </c>
      <c r="G1467">
        <v>1459</v>
      </c>
      <c r="H1467">
        <f t="shared" ca="1" si="48"/>
        <v>1.4880243185216697E-2</v>
      </c>
    </row>
    <row r="1468" spans="2:8" x14ac:dyDescent="0.35">
      <c r="B1468" s="45" t="s">
        <v>4558</v>
      </c>
      <c r="C1468" s="146">
        <v>299.31027221679688</v>
      </c>
      <c r="D1468" s="112">
        <f t="shared" si="47"/>
        <v>6.7646236874959911</v>
      </c>
      <c r="E1468" s="112">
        <v>1.2624928759632937E-2</v>
      </c>
      <c r="G1468">
        <v>1460</v>
      </c>
      <c r="H1468">
        <f t="shared" ca="1" si="48"/>
        <v>2.6154181043240302E-2</v>
      </c>
    </row>
    <row r="1469" spans="2:8" x14ac:dyDescent="0.35">
      <c r="B1469" s="45" t="s">
        <v>499</v>
      </c>
      <c r="C1469" s="146">
        <v>38.547943115234382</v>
      </c>
      <c r="D1469" s="112">
        <f t="shared" si="47"/>
        <v>-0.94682308137909665</v>
      </c>
      <c r="E1469" s="112">
        <v>1.2619473744335894E-2</v>
      </c>
      <c r="G1469">
        <v>1461</v>
      </c>
      <c r="H1469">
        <f t="shared" ca="1" si="48"/>
        <v>2.2331151342786505E-2</v>
      </c>
    </row>
    <row r="1470" spans="2:8" x14ac:dyDescent="0.35">
      <c r="B1470" s="45" t="s">
        <v>5696</v>
      </c>
      <c r="C1470" s="146">
        <v>724.89990234375</v>
      </c>
      <c r="D1470" s="112">
        <f t="shared" si="47"/>
        <v>-0.74988387908059528</v>
      </c>
      <c r="E1470" s="112">
        <v>1.2614496939032247E-2</v>
      </c>
      <c r="G1470">
        <v>1462</v>
      </c>
      <c r="H1470">
        <f t="shared" ca="1" si="48"/>
        <v>3.1184394184119911E-2</v>
      </c>
    </row>
    <row r="1471" spans="2:8" x14ac:dyDescent="0.35">
      <c r="B1471" s="45" t="s">
        <v>7652</v>
      </c>
      <c r="C1471" s="146">
        <v>2898.25341796875</v>
      </c>
      <c r="D1471" s="112">
        <f t="shared" si="47"/>
        <v>28.980598155278685</v>
      </c>
      <c r="E1471" s="112">
        <v>1.2597799899433234E-2</v>
      </c>
      <c r="G1471">
        <v>1463</v>
      </c>
      <c r="H1471">
        <f t="shared" ca="1" si="48"/>
        <v>-3.7974389332440309E-2</v>
      </c>
    </row>
    <row r="1472" spans="2:8" x14ac:dyDescent="0.35">
      <c r="B1472" s="45" t="s">
        <v>2293</v>
      </c>
      <c r="C1472" s="146">
        <v>96.670967102050781</v>
      </c>
      <c r="D1472" s="112">
        <f t="shared" si="47"/>
        <v>-0.96378208078916083</v>
      </c>
      <c r="E1472" s="112">
        <v>1.2576921072929697E-2</v>
      </c>
      <c r="G1472">
        <v>1464</v>
      </c>
      <c r="H1472">
        <f t="shared" ca="1" si="48"/>
        <v>3.8457146680901219E-3</v>
      </c>
    </row>
    <row r="1473" spans="2:8" x14ac:dyDescent="0.35">
      <c r="B1473" s="45" t="s">
        <v>7616</v>
      </c>
      <c r="C1473" s="146">
        <v>2669.1474609375</v>
      </c>
      <c r="D1473" s="112">
        <f t="shared" si="47"/>
        <v>20.89785816905373</v>
      </c>
      <c r="E1473" s="112">
        <v>1.2574159049163735E-2</v>
      </c>
      <c r="G1473">
        <v>1465</v>
      </c>
      <c r="H1473">
        <f t="shared" ca="1" si="48"/>
        <v>-7.779421678615831E-3</v>
      </c>
    </row>
    <row r="1474" spans="2:8" x14ac:dyDescent="0.35">
      <c r="B1474" s="45" t="s">
        <v>1892</v>
      </c>
      <c r="C1474" s="146">
        <v>121.8908004760742</v>
      </c>
      <c r="D1474" s="112">
        <f t="shared" si="47"/>
        <v>-0.40145512997699034</v>
      </c>
      <c r="E1474" s="112">
        <v>1.2568253333863182E-2</v>
      </c>
      <c r="G1474">
        <v>1466</v>
      </c>
      <c r="H1474">
        <f t="shared" ca="1" si="48"/>
        <v>3.1919996977971482E-3</v>
      </c>
    </row>
    <row r="1475" spans="2:8" x14ac:dyDescent="0.35">
      <c r="B1475" s="45" t="s">
        <v>4184</v>
      </c>
      <c r="C1475" s="146">
        <v>203.64521789550781</v>
      </c>
      <c r="D1475" s="112">
        <f t="shared" si="47"/>
        <v>0.20798056310726673</v>
      </c>
      <c r="E1475" s="112">
        <v>1.2567939679109538E-2</v>
      </c>
      <c r="G1475">
        <v>1467</v>
      </c>
      <c r="H1475">
        <f t="shared" ca="1" si="48"/>
        <v>-1.1647842410314361E-2</v>
      </c>
    </row>
    <row r="1476" spans="2:8" x14ac:dyDescent="0.35">
      <c r="B1476" s="45" t="s">
        <v>3211</v>
      </c>
      <c r="C1476" s="146">
        <v>168.58319091796881</v>
      </c>
      <c r="D1476" s="112">
        <f t="shared" si="47"/>
        <v>-0.91942420568838468</v>
      </c>
      <c r="E1476" s="112">
        <v>1.2548218139827046E-2</v>
      </c>
      <c r="G1476">
        <v>1468</v>
      </c>
      <c r="H1476">
        <f t="shared" ca="1" si="48"/>
        <v>-1.4948076731062765E-2</v>
      </c>
    </row>
    <row r="1477" spans="2:8" x14ac:dyDescent="0.35">
      <c r="B1477" s="45" t="s">
        <v>7068</v>
      </c>
      <c r="C1477" s="146">
        <v>2092.231201171875</v>
      </c>
      <c r="D1477" s="112">
        <f t="shared" si="47"/>
        <v>-0.13441515711477073</v>
      </c>
      <c r="E1477" s="112">
        <v>1.251546282129291E-2</v>
      </c>
      <c r="G1477">
        <v>1469</v>
      </c>
      <c r="H1477">
        <f t="shared" ca="1" si="48"/>
        <v>-1.4951945757245319E-3</v>
      </c>
    </row>
    <row r="1478" spans="2:8" x14ac:dyDescent="0.35">
      <c r="B1478" s="45" t="s">
        <v>7378</v>
      </c>
      <c r="C1478" s="146">
        <v>2417.130126953125</v>
      </c>
      <c r="D1478" s="112">
        <f t="shared" si="47"/>
        <v>24.688627973919424</v>
      </c>
      <c r="E1478" s="112">
        <v>1.2510955459219103E-2</v>
      </c>
      <c r="G1478">
        <v>1470</v>
      </c>
      <c r="H1478">
        <f t="shared" ca="1" si="48"/>
        <v>-2.7591863409704574E-2</v>
      </c>
    </row>
    <row r="1479" spans="2:8" x14ac:dyDescent="0.35">
      <c r="B1479" s="45" t="s">
        <v>2366</v>
      </c>
      <c r="C1479" s="146">
        <v>94.093391418457031</v>
      </c>
      <c r="D1479" s="112">
        <f t="shared" si="47"/>
        <v>-0.96670545798786367</v>
      </c>
      <c r="E1479" s="112">
        <v>1.2504125378672818E-2</v>
      </c>
      <c r="G1479">
        <v>1471</v>
      </c>
      <c r="H1479">
        <f t="shared" ca="1" si="48"/>
        <v>2.578969159458034E-2</v>
      </c>
    </row>
    <row r="1480" spans="2:8" x14ac:dyDescent="0.35">
      <c r="B1480" s="45" t="s">
        <v>7647</v>
      </c>
      <c r="C1480" s="146">
        <v>2826.090576171875</v>
      </c>
      <c r="D1480" s="112">
        <f t="shared" si="47"/>
        <v>3.3907342449287334</v>
      </c>
      <c r="E1480" s="112">
        <v>1.2483220642936594E-2</v>
      </c>
      <c r="G1480">
        <v>1472</v>
      </c>
      <c r="H1480">
        <f t="shared" ca="1" si="48"/>
        <v>9.3846369880862309E-3</v>
      </c>
    </row>
    <row r="1481" spans="2:8" x14ac:dyDescent="0.35">
      <c r="B1481" s="45" t="s">
        <v>5213</v>
      </c>
      <c r="C1481" s="146">
        <v>643.64874267578125</v>
      </c>
      <c r="D1481" s="112">
        <f t="shared" ref="D1481:D1544" si="49">(C1481-C1482)/C1482</f>
        <v>12.052115820291363</v>
      </c>
      <c r="E1481" s="112">
        <v>1.247493304998931E-2</v>
      </c>
      <c r="G1481">
        <v>1473</v>
      </c>
      <c r="H1481">
        <f t="shared" ca="1" si="48"/>
        <v>2.0329726363819328E-2</v>
      </c>
    </row>
    <row r="1482" spans="2:8" x14ac:dyDescent="0.35">
      <c r="B1482" s="45" t="s">
        <v>725</v>
      </c>
      <c r="C1482" s="146">
        <v>49.313747406005859</v>
      </c>
      <c r="D1482" s="112">
        <f t="shared" si="49"/>
        <v>-0.51980270583179977</v>
      </c>
      <c r="E1482" s="112">
        <v>1.2468016018032426E-2</v>
      </c>
      <c r="G1482">
        <v>1474</v>
      </c>
      <c r="H1482">
        <f t="shared" ref="H1482:H1545" ca="1" si="50">_xlfn.NORM.INV(RAND(),$N$11,$N$12)</f>
        <v>-1.283051059839844E-2</v>
      </c>
    </row>
    <row r="1483" spans="2:8" x14ac:dyDescent="0.35">
      <c r="B1483" s="45" t="s">
        <v>2411</v>
      </c>
      <c r="C1483" s="146">
        <v>102.69476318359381</v>
      </c>
      <c r="D1483" s="112">
        <f t="shared" si="49"/>
        <v>-0.84913484031328434</v>
      </c>
      <c r="E1483" s="112">
        <v>1.2466118953641773E-2</v>
      </c>
      <c r="G1483">
        <v>1475</v>
      </c>
      <c r="H1483">
        <f t="shared" ca="1" si="50"/>
        <v>-2.8724912270543808E-2</v>
      </c>
    </row>
    <row r="1484" spans="2:8" x14ac:dyDescent="0.35">
      <c r="B1484" s="45" t="s">
        <v>5450</v>
      </c>
      <c r="C1484" s="146">
        <v>680.70562744140625</v>
      </c>
      <c r="D1484" s="112">
        <f t="shared" si="49"/>
        <v>-1.5259629946711423E-2</v>
      </c>
      <c r="E1484" s="112">
        <v>1.2462735121986956E-2</v>
      </c>
      <c r="G1484">
        <v>1476</v>
      </c>
      <c r="H1484">
        <f t="shared" ca="1" si="50"/>
        <v>-8.6578593074706708E-3</v>
      </c>
    </row>
    <row r="1485" spans="2:8" x14ac:dyDescent="0.35">
      <c r="B1485" s="45" t="s">
        <v>5525</v>
      </c>
      <c r="C1485" s="146">
        <v>691.25390625</v>
      </c>
      <c r="D1485" s="112">
        <f t="shared" si="49"/>
        <v>6.4059157064471428</v>
      </c>
      <c r="E1485" s="112">
        <v>1.2459717964965178E-2</v>
      </c>
      <c r="G1485">
        <v>1477</v>
      </c>
      <c r="H1485">
        <f t="shared" ca="1" si="50"/>
        <v>1.5979079641657509E-2</v>
      </c>
    </row>
    <row r="1486" spans="2:8" x14ac:dyDescent="0.35">
      <c r="B1486" s="45" t="s">
        <v>2784</v>
      </c>
      <c r="C1486" s="146">
        <v>93.33807373046875</v>
      </c>
      <c r="D1486" s="112">
        <f t="shared" si="49"/>
        <v>-0.79969011422731717</v>
      </c>
      <c r="E1486" s="112">
        <v>1.2456500563992688E-2</v>
      </c>
      <c r="G1486">
        <v>1478</v>
      </c>
      <c r="H1486">
        <f t="shared" ca="1" si="50"/>
        <v>-1.4997303286838867E-2</v>
      </c>
    </row>
    <row r="1487" spans="2:8" x14ac:dyDescent="0.35">
      <c r="B1487" s="45" t="s">
        <v>5036</v>
      </c>
      <c r="C1487" s="146">
        <v>465.9683837890625</v>
      </c>
      <c r="D1487" s="112">
        <f t="shared" si="49"/>
        <v>-0.3135220164241978</v>
      </c>
      <c r="E1487" s="112">
        <v>1.2445596021207265E-2</v>
      </c>
      <c r="G1487">
        <v>1479</v>
      </c>
      <c r="H1487">
        <f t="shared" ca="1" si="50"/>
        <v>3.6085706351278321E-2</v>
      </c>
    </row>
    <row r="1488" spans="2:8" x14ac:dyDescent="0.35">
      <c r="B1488" s="45" t="s">
        <v>5426</v>
      </c>
      <c r="C1488" s="146">
        <v>678.78125</v>
      </c>
      <c r="D1488" s="112">
        <f t="shared" si="49"/>
        <v>4.873485189272861</v>
      </c>
      <c r="E1488" s="112">
        <v>1.2393987293950918E-2</v>
      </c>
      <c r="G1488">
        <v>1480</v>
      </c>
      <c r="H1488">
        <f t="shared" ca="1" si="50"/>
        <v>5.7294826697672132E-3</v>
      </c>
    </row>
    <row r="1489" spans="2:8" x14ac:dyDescent="0.35">
      <c r="B1489" s="45" t="s">
        <v>2110</v>
      </c>
      <c r="C1489" s="146">
        <v>115.56703186035161</v>
      </c>
      <c r="D1489" s="112">
        <f t="shared" si="49"/>
        <v>-8.0640305817123809E-2</v>
      </c>
      <c r="E1489" s="112">
        <v>1.2389532654464177E-2</v>
      </c>
      <c r="G1489">
        <v>1481</v>
      </c>
      <c r="H1489">
        <f t="shared" ca="1" si="50"/>
        <v>1.3947729172027948E-2</v>
      </c>
    </row>
    <row r="1490" spans="2:8" x14ac:dyDescent="0.35">
      <c r="B1490" s="45" t="s">
        <v>1318</v>
      </c>
      <c r="C1490" s="146">
        <v>125.7038269042969</v>
      </c>
      <c r="D1490" s="112">
        <f t="shared" si="49"/>
        <v>1.4972087770457533E-2</v>
      </c>
      <c r="E1490" s="112">
        <v>1.2389476668515698E-2</v>
      </c>
      <c r="G1490">
        <v>1482</v>
      </c>
      <c r="H1490">
        <f t="shared" ca="1" si="50"/>
        <v>-1.5640515396401593E-2</v>
      </c>
    </row>
    <row r="1491" spans="2:8" x14ac:dyDescent="0.35">
      <c r="B1491" s="45" t="s">
        <v>3015</v>
      </c>
      <c r="C1491" s="146">
        <v>123.8495407104492</v>
      </c>
      <c r="D1491" s="112">
        <f t="shared" si="49"/>
        <v>-0.94132022411636385</v>
      </c>
      <c r="E1491" s="112">
        <v>1.2388867369394622E-2</v>
      </c>
      <c r="G1491">
        <v>1483</v>
      </c>
      <c r="H1491">
        <f t="shared" ca="1" si="50"/>
        <v>1.8143956255678727E-2</v>
      </c>
    </row>
    <row r="1492" spans="2:8" x14ac:dyDescent="0.35">
      <c r="B1492" s="45" t="s">
        <v>8029</v>
      </c>
      <c r="C1492" s="146">
        <v>2110.60009765625</v>
      </c>
      <c r="D1492" s="112">
        <f t="shared" si="49"/>
        <v>0.27363651565007996</v>
      </c>
      <c r="E1492" s="112">
        <v>1.2375310928559945E-2</v>
      </c>
      <c r="G1492">
        <v>1484</v>
      </c>
      <c r="H1492">
        <f t="shared" ca="1" si="50"/>
        <v>-5.9901419267963342E-3</v>
      </c>
    </row>
    <row r="1493" spans="2:8" x14ac:dyDescent="0.35">
      <c r="B1493" s="45" t="s">
        <v>6390</v>
      </c>
      <c r="C1493" s="146">
        <v>1657.144775390625</v>
      </c>
      <c r="D1493" s="112">
        <f t="shared" si="49"/>
        <v>2.6345316286924234</v>
      </c>
      <c r="E1493" s="112">
        <v>1.2356564866466052E-2</v>
      </c>
      <c r="G1493">
        <v>1485</v>
      </c>
      <c r="H1493">
        <f t="shared" ca="1" si="50"/>
        <v>5.5416957147540503E-3</v>
      </c>
    </row>
    <row r="1494" spans="2:8" x14ac:dyDescent="0.35">
      <c r="B1494" s="45" t="s">
        <v>5053</v>
      </c>
      <c r="C1494" s="146">
        <v>455.94451904296881</v>
      </c>
      <c r="D1494" s="112">
        <f t="shared" si="49"/>
        <v>0.49098070038736563</v>
      </c>
      <c r="E1494" s="112">
        <v>1.2354810663761623E-2</v>
      </c>
      <c r="G1494">
        <v>1486</v>
      </c>
      <c r="H1494">
        <f t="shared" ca="1" si="50"/>
        <v>1.8662193543513356E-2</v>
      </c>
    </row>
    <row r="1495" spans="2:8" x14ac:dyDescent="0.35">
      <c r="B1495" s="45" t="s">
        <v>4540</v>
      </c>
      <c r="C1495" s="146">
        <v>305.8017578125</v>
      </c>
      <c r="D1495" s="112">
        <f t="shared" si="49"/>
        <v>2.5958032087315419</v>
      </c>
      <c r="E1495" s="112">
        <v>1.2353619075243025E-2</v>
      </c>
      <c r="G1495">
        <v>1487</v>
      </c>
      <c r="H1495">
        <f t="shared" ca="1" si="50"/>
        <v>7.6069124574330328E-3</v>
      </c>
    </row>
    <row r="1496" spans="2:8" x14ac:dyDescent="0.35">
      <c r="B1496" s="45" t="s">
        <v>1003</v>
      </c>
      <c r="C1496" s="146">
        <v>85.044075012207031</v>
      </c>
      <c r="D1496" s="112">
        <f t="shared" si="49"/>
        <v>-0.67628710100063549</v>
      </c>
      <c r="E1496" s="112">
        <v>1.2337058045220561E-2</v>
      </c>
      <c r="G1496">
        <v>1488</v>
      </c>
      <c r="H1496">
        <f t="shared" ca="1" si="50"/>
        <v>8.788520162808483E-3</v>
      </c>
    </row>
    <row r="1497" spans="2:8" x14ac:dyDescent="0.35">
      <c r="B1497" s="45" t="s">
        <v>4469</v>
      </c>
      <c r="C1497" s="146">
        <v>262.71450805664063</v>
      </c>
      <c r="D1497" s="112">
        <f t="shared" si="49"/>
        <v>-0.42555417826751579</v>
      </c>
      <c r="E1497" s="112">
        <v>1.2318146182029678E-2</v>
      </c>
      <c r="G1497">
        <v>1489</v>
      </c>
      <c r="H1497">
        <f t="shared" ca="1" si="50"/>
        <v>-2.3699100618905049E-2</v>
      </c>
    </row>
    <row r="1498" spans="2:8" x14ac:dyDescent="0.35">
      <c r="B1498" s="45" t="s">
        <v>5018</v>
      </c>
      <c r="C1498" s="146">
        <v>457.3355712890625</v>
      </c>
      <c r="D1498" s="112">
        <f t="shared" si="49"/>
        <v>-0.78023982499396705</v>
      </c>
      <c r="E1498" s="112">
        <v>1.2316768870140646E-2</v>
      </c>
      <c r="G1498">
        <v>1490</v>
      </c>
      <c r="H1498">
        <f t="shared" ca="1" si="50"/>
        <v>-1.1172639412049481E-2</v>
      </c>
    </row>
    <row r="1499" spans="2:8" x14ac:dyDescent="0.35">
      <c r="B1499" s="45" t="s">
        <v>6758</v>
      </c>
      <c r="C1499" s="146">
        <v>2081.066650390625</v>
      </c>
      <c r="D1499" s="112">
        <f t="shared" si="49"/>
        <v>4.8317795437175279</v>
      </c>
      <c r="E1499" s="112">
        <v>1.2301217972827398E-2</v>
      </c>
      <c r="G1499">
        <v>1491</v>
      </c>
      <c r="H1499">
        <f t="shared" ca="1" si="50"/>
        <v>2.7729015727608927E-2</v>
      </c>
    </row>
    <row r="1500" spans="2:8" x14ac:dyDescent="0.35">
      <c r="B1500" s="45" t="s">
        <v>4808</v>
      </c>
      <c r="C1500" s="146">
        <v>356.84933471679688</v>
      </c>
      <c r="D1500" s="112">
        <f t="shared" si="49"/>
        <v>2.7341229768491822</v>
      </c>
      <c r="E1500" s="112">
        <v>1.2299450981831455E-2</v>
      </c>
      <c r="G1500">
        <v>1492</v>
      </c>
      <c r="H1500">
        <f t="shared" ca="1" si="50"/>
        <v>-8.8262667443511512E-3</v>
      </c>
    </row>
    <row r="1501" spans="2:8" x14ac:dyDescent="0.35">
      <c r="B1501" s="45" t="s">
        <v>2572</v>
      </c>
      <c r="C1501" s="146">
        <v>95.564430236816406</v>
      </c>
      <c r="D1501" s="112">
        <f t="shared" si="49"/>
        <v>-0.18619343066926464</v>
      </c>
      <c r="E1501" s="112">
        <v>1.2293979350879636E-2</v>
      </c>
      <c r="G1501">
        <v>1493</v>
      </c>
      <c r="H1501">
        <f t="shared" ca="1" si="50"/>
        <v>3.977539931076998E-3</v>
      </c>
    </row>
    <row r="1502" spans="2:8" x14ac:dyDescent="0.35">
      <c r="B1502" s="45" t="s">
        <v>1743</v>
      </c>
      <c r="C1502" s="146">
        <v>117.4289245605469</v>
      </c>
      <c r="D1502" s="112">
        <f t="shared" si="49"/>
        <v>-0.85482180095759464</v>
      </c>
      <c r="E1502" s="112">
        <v>1.2292282743615306E-2</v>
      </c>
      <c r="G1502">
        <v>1494</v>
      </c>
      <c r="H1502">
        <f t="shared" ca="1" si="50"/>
        <v>-1.8203191147418557E-2</v>
      </c>
    </row>
    <row r="1503" spans="2:8" x14ac:dyDescent="0.35">
      <c r="B1503" s="45" t="s">
        <v>5296</v>
      </c>
      <c r="C1503" s="146">
        <v>808.860595703125</v>
      </c>
      <c r="D1503" s="112">
        <f t="shared" si="49"/>
        <v>-0.68063396763899797</v>
      </c>
      <c r="E1503" s="112">
        <v>1.227598427365088E-2</v>
      </c>
      <c r="G1503">
        <v>1495</v>
      </c>
      <c r="H1503">
        <f t="shared" ca="1" si="50"/>
        <v>1.5225302965016963E-3</v>
      </c>
    </row>
    <row r="1504" spans="2:8" x14ac:dyDescent="0.35">
      <c r="B1504" s="45" t="s">
        <v>7335</v>
      </c>
      <c r="C1504" s="146">
        <v>2532.70703125</v>
      </c>
      <c r="D1504" s="112">
        <f t="shared" si="49"/>
        <v>54.244171243347161</v>
      </c>
      <c r="E1504" s="112">
        <v>1.2275661057369783E-2</v>
      </c>
      <c r="G1504">
        <v>1496</v>
      </c>
      <c r="H1504">
        <f t="shared" ca="1" si="50"/>
        <v>-1.3653060223404095E-2</v>
      </c>
    </row>
    <row r="1505" spans="2:8" x14ac:dyDescent="0.35">
      <c r="B1505" s="45" t="s">
        <v>605</v>
      </c>
      <c r="C1505" s="146">
        <v>45.845687866210938</v>
      </c>
      <c r="D1505" s="112">
        <f t="shared" si="49"/>
        <v>-0.62529813127522338</v>
      </c>
      <c r="E1505" s="112">
        <v>1.2275581976429417E-2</v>
      </c>
      <c r="G1505">
        <v>1497</v>
      </c>
      <c r="H1505">
        <f t="shared" ca="1" si="50"/>
        <v>-5.5554337453592769E-4</v>
      </c>
    </row>
    <row r="1506" spans="2:8" x14ac:dyDescent="0.35">
      <c r="B1506" s="45" t="s">
        <v>1316</v>
      </c>
      <c r="C1506" s="146">
        <v>122.35243988037109</v>
      </c>
      <c r="D1506" s="112">
        <f t="shared" si="49"/>
        <v>-0.8366603555168356</v>
      </c>
      <c r="E1506" s="112">
        <v>1.2272774068462602E-2</v>
      </c>
      <c r="G1506">
        <v>1498</v>
      </c>
      <c r="H1506">
        <f t="shared" ca="1" si="50"/>
        <v>4.1800868802085285E-2</v>
      </c>
    </row>
    <row r="1507" spans="2:8" x14ac:dyDescent="0.35">
      <c r="B1507" s="45" t="s">
        <v>5683</v>
      </c>
      <c r="C1507" s="146">
        <v>749.067626953125</v>
      </c>
      <c r="D1507" s="112">
        <f t="shared" si="49"/>
        <v>5.4474790574033829</v>
      </c>
      <c r="E1507" s="112">
        <v>1.2261732082861338E-2</v>
      </c>
      <c r="G1507">
        <v>1499</v>
      </c>
      <c r="H1507">
        <f t="shared" ca="1" si="50"/>
        <v>3.2131102076715795E-2</v>
      </c>
    </row>
    <row r="1508" spans="2:8" x14ac:dyDescent="0.35">
      <c r="B1508" s="45" t="s">
        <v>2544</v>
      </c>
      <c r="C1508" s="146">
        <v>116.1799240112305</v>
      </c>
      <c r="D1508" s="112">
        <f t="shared" si="49"/>
        <v>-0.74763418467661635</v>
      </c>
      <c r="E1508" s="112">
        <v>1.2240262513548192E-2</v>
      </c>
      <c r="G1508">
        <v>1500</v>
      </c>
      <c r="H1508">
        <f t="shared" ca="1" si="50"/>
        <v>-4.9412884319107063E-3</v>
      </c>
    </row>
    <row r="1509" spans="2:8" x14ac:dyDescent="0.35">
      <c r="B1509" s="45" t="s">
        <v>5099</v>
      </c>
      <c r="C1509" s="146">
        <v>460.3631591796875</v>
      </c>
      <c r="D1509" s="112">
        <f t="shared" si="49"/>
        <v>-0.7060426007684073</v>
      </c>
      <c r="E1509" s="112">
        <v>1.2234572581754623E-2</v>
      </c>
      <c r="G1509">
        <v>1501</v>
      </c>
      <c r="H1509">
        <f t="shared" ca="1" si="50"/>
        <v>2.425641750345937E-2</v>
      </c>
    </row>
    <row r="1510" spans="2:8" x14ac:dyDescent="0.35">
      <c r="B1510" s="45" t="s">
        <v>6272</v>
      </c>
      <c r="C1510" s="146">
        <v>1566.088012695312</v>
      </c>
      <c r="D1510" s="112">
        <f t="shared" si="49"/>
        <v>-0.32392433538565135</v>
      </c>
      <c r="E1510" s="112">
        <v>1.2229622096211042E-2</v>
      </c>
      <c r="G1510">
        <v>1502</v>
      </c>
      <c r="H1510">
        <f t="shared" ca="1" si="50"/>
        <v>-3.1418730711008112E-2</v>
      </c>
    </row>
    <row r="1511" spans="2:8" x14ac:dyDescent="0.35">
      <c r="B1511" s="45" t="s">
        <v>7813</v>
      </c>
      <c r="C1511" s="146">
        <v>2316.43896484375</v>
      </c>
      <c r="D1511" s="112">
        <f t="shared" si="49"/>
        <v>0.88985853648577595</v>
      </c>
      <c r="E1511" s="112">
        <v>1.2228071564196736E-2</v>
      </c>
      <c r="G1511">
        <v>1503</v>
      </c>
      <c r="H1511">
        <f t="shared" ca="1" si="50"/>
        <v>-1.7016973465469251E-3</v>
      </c>
    </row>
    <row r="1512" spans="2:8" x14ac:dyDescent="0.35">
      <c r="B1512" s="45" t="s">
        <v>6055</v>
      </c>
      <c r="C1512" s="146">
        <v>1225.720825195312</v>
      </c>
      <c r="D1512" s="112">
        <f t="shared" si="49"/>
        <v>-0.49958012216077874</v>
      </c>
      <c r="E1512" s="112">
        <v>1.2219797687190788E-2</v>
      </c>
      <c r="G1512">
        <v>1504</v>
      </c>
      <c r="H1512">
        <f t="shared" ca="1" si="50"/>
        <v>-2.0710114978812949E-2</v>
      </c>
    </row>
    <row r="1513" spans="2:8" x14ac:dyDescent="0.35">
      <c r="B1513" s="45" t="s">
        <v>7699</v>
      </c>
      <c r="C1513" s="146">
        <v>2449.384765625</v>
      </c>
      <c r="D1513" s="112">
        <f t="shared" si="49"/>
        <v>49.912130496626212</v>
      </c>
      <c r="E1513" s="112">
        <v>1.2213436242795707E-2</v>
      </c>
      <c r="G1513">
        <v>1505</v>
      </c>
      <c r="H1513">
        <f t="shared" ca="1" si="50"/>
        <v>4.7461036024455177E-3</v>
      </c>
    </row>
    <row r="1514" spans="2:8" x14ac:dyDescent="0.35">
      <c r="B1514" s="45" t="s">
        <v>722</v>
      </c>
      <c r="C1514" s="146">
        <v>48.110042572021477</v>
      </c>
      <c r="D1514" s="112">
        <f t="shared" si="49"/>
        <v>-0.5922956038785806</v>
      </c>
      <c r="E1514" s="112">
        <v>1.2207965358903936E-2</v>
      </c>
      <c r="G1514">
        <v>1506</v>
      </c>
      <c r="H1514">
        <f t="shared" ca="1" si="50"/>
        <v>2.9999415442821073E-2</v>
      </c>
    </row>
    <row r="1515" spans="2:8" x14ac:dyDescent="0.35">
      <c r="B1515" s="45" t="s">
        <v>1266</v>
      </c>
      <c r="C1515" s="146">
        <v>118.0022659301758</v>
      </c>
      <c r="D1515" s="112">
        <f t="shared" si="49"/>
        <v>-0.83687075164281066</v>
      </c>
      <c r="E1515" s="112">
        <v>1.2207780563871356E-2</v>
      </c>
      <c r="G1515">
        <v>1507</v>
      </c>
      <c r="H1515">
        <f t="shared" ca="1" si="50"/>
        <v>-6.8324042204034804E-3</v>
      </c>
    </row>
    <row r="1516" spans="2:8" x14ac:dyDescent="0.35">
      <c r="B1516" s="45" t="s">
        <v>5593</v>
      </c>
      <c r="C1516" s="146">
        <v>723.36669921875</v>
      </c>
      <c r="D1516" s="112">
        <f t="shared" si="49"/>
        <v>-0.55897950145010533</v>
      </c>
      <c r="E1516" s="112">
        <v>1.2201013922798624E-2</v>
      </c>
      <c r="G1516">
        <v>1508</v>
      </c>
      <c r="H1516">
        <f t="shared" ca="1" si="50"/>
        <v>-2.0068071853616781E-2</v>
      </c>
    </row>
    <row r="1517" spans="2:8" x14ac:dyDescent="0.35">
      <c r="B1517" s="45" t="s">
        <v>6339</v>
      </c>
      <c r="C1517" s="146">
        <v>1640.211059570312</v>
      </c>
      <c r="D1517" s="112">
        <f t="shared" si="49"/>
        <v>-0.23163246796974452</v>
      </c>
      <c r="E1517" s="112">
        <v>1.2199936736604119E-2</v>
      </c>
      <c r="G1517">
        <v>1509</v>
      </c>
      <c r="H1517">
        <f t="shared" ca="1" si="50"/>
        <v>5.2410190396902871E-3</v>
      </c>
    </row>
    <row r="1518" spans="2:8" x14ac:dyDescent="0.35">
      <c r="B1518" s="45" t="s">
        <v>7541</v>
      </c>
      <c r="C1518" s="146">
        <v>2134.669921875</v>
      </c>
      <c r="D1518" s="112">
        <f t="shared" si="49"/>
        <v>14.506700244741603</v>
      </c>
      <c r="E1518" s="112">
        <v>1.2192113507663381E-2</v>
      </c>
      <c r="G1518">
        <v>1510</v>
      </c>
      <c r="H1518">
        <f t="shared" ca="1" si="50"/>
        <v>1.7365787920585275E-2</v>
      </c>
    </row>
    <row r="1519" spans="2:8" x14ac:dyDescent="0.35">
      <c r="B1519" s="45" t="s">
        <v>3493</v>
      </c>
      <c r="C1519" s="146">
        <v>137.6611328125</v>
      </c>
      <c r="D1519" s="112">
        <f t="shared" si="49"/>
        <v>-0.10742092099950526</v>
      </c>
      <c r="E1519" s="112">
        <v>1.2182641110787035E-2</v>
      </c>
      <c r="G1519">
        <v>1511</v>
      </c>
      <c r="H1519">
        <f t="shared" ca="1" si="50"/>
        <v>2.1083601279098457E-2</v>
      </c>
    </row>
    <row r="1520" spans="2:8" x14ac:dyDescent="0.35">
      <c r="B1520" s="45" t="s">
        <v>3236</v>
      </c>
      <c r="C1520" s="146">
        <v>154.22850036621091</v>
      </c>
      <c r="D1520" s="112">
        <f t="shared" si="49"/>
        <v>-0.78542810446471745</v>
      </c>
      <c r="E1520" s="112">
        <v>1.2162855019897173E-2</v>
      </c>
      <c r="G1520">
        <v>1512</v>
      </c>
      <c r="H1520">
        <f t="shared" ca="1" si="50"/>
        <v>2.0327316728389087E-2</v>
      </c>
    </row>
    <row r="1521" spans="2:8" x14ac:dyDescent="0.35">
      <c r="B1521" s="45" t="s">
        <v>5520</v>
      </c>
      <c r="C1521" s="146">
        <v>718.7730712890625</v>
      </c>
      <c r="D1521" s="112">
        <f t="shared" si="49"/>
        <v>1.3027422206240156</v>
      </c>
      <c r="E1521" s="112">
        <v>1.2158490199541638E-2</v>
      </c>
      <c r="G1521">
        <v>1513</v>
      </c>
      <c r="H1521">
        <f t="shared" ca="1" si="50"/>
        <v>1.4912669302135974E-2</v>
      </c>
    </row>
    <row r="1522" spans="2:8" x14ac:dyDescent="0.35">
      <c r="B1522" s="45" t="s">
        <v>4505</v>
      </c>
      <c r="C1522" s="146">
        <v>312.13787841796881</v>
      </c>
      <c r="D1522" s="112">
        <f t="shared" si="49"/>
        <v>-0.86073334777722554</v>
      </c>
      <c r="E1522" s="112">
        <v>1.2100017682822208E-2</v>
      </c>
      <c r="G1522">
        <v>1514</v>
      </c>
      <c r="H1522">
        <f t="shared" ca="1" si="50"/>
        <v>-3.221662530656364E-3</v>
      </c>
    </row>
    <row r="1523" spans="2:8" x14ac:dyDescent="0.35">
      <c r="B1523" s="45" t="s">
        <v>6943</v>
      </c>
      <c r="C1523" s="146">
        <v>2241.296630859375</v>
      </c>
      <c r="D1523" s="112">
        <f t="shared" si="49"/>
        <v>37.959361194877808</v>
      </c>
      <c r="E1523" s="112">
        <v>1.2098971116152548E-2</v>
      </c>
      <c r="G1523">
        <v>1515</v>
      </c>
      <c r="H1523">
        <f t="shared" ca="1" si="50"/>
        <v>-3.3951525639714069E-4</v>
      </c>
    </row>
    <row r="1524" spans="2:8" x14ac:dyDescent="0.35">
      <c r="B1524" s="45" t="s">
        <v>773</v>
      </c>
      <c r="C1524" s="146">
        <v>57.529090881347663</v>
      </c>
      <c r="D1524" s="112">
        <f t="shared" si="49"/>
        <v>-0.36832060109480041</v>
      </c>
      <c r="E1524" s="112">
        <v>1.2059969943356357E-2</v>
      </c>
      <c r="G1524">
        <v>1516</v>
      </c>
      <c r="H1524">
        <f t="shared" ca="1" si="50"/>
        <v>1.4369781727964468E-2</v>
      </c>
    </row>
    <row r="1525" spans="2:8" x14ac:dyDescent="0.35">
      <c r="B1525" s="45" t="s">
        <v>2788</v>
      </c>
      <c r="C1525" s="146">
        <v>91.0732421875</v>
      </c>
      <c r="D1525" s="112">
        <f t="shared" si="49"/>
        <v>-0.43798846405620173</v>
      </c>
      <c r="E1525" s="112">
        <v>1.2052572820736122E-2</v>
      </c>
      <c r="G1525">
        <v>1517</v>
      </c>
      <c r="H1525">
        <f t="shared" ca="1" si="50"/>
        <v>1.1098260209944112E-3</v>
      </c>
    </row>
    <row r="1526" spans="2:8" x14ac:dyDescent="0.35">
      <c r="B1526" s="45" t="s">
        <v>1531</v>
      </c>
      <c r="C1526" s="146">
        <v>162.0487060546875</v>
      </c>
      <c r="D1526" s="112">
        <f t="shared" si="49"/>
        <v>0.22098194089012116</v>
      </c>
      <c r="E1526" s="112">
        <v>1.2024288909220388E-2</v>
      </c>
      <c r="G1526">
        <v>1518</v>
      </c>
      <c r="H1526">
        <f t="shared" ca="1" si="50"/>
        <v>-1.5006767922518182E-2</v>
      </c>
    </row>
    <row r="1527" spans="2:8" x14ac:dyDescent="0.35">
      <c r="B1527" s="45" t="s">
        <v>1441</v>
      </c>
      <c r="C1527" s="146">
        <v>132.71998596191409</v>
      </c>
      <c r="D1527" s="112">
        <f t="shared" si="49"/>
        <v>2.0864329919295481</v>
      </c>
      <c r="E1527" s="112">
        <v>1.2013942111405877E-2</v>
      </c>
      <c r="G1527">
        <v>1519</v>
      </c>
      <c r="H1527">
        <f t="shared" ca="1" si="50"/>
        <v>-4.3291832974379852E-3</v>
      </c>
    </row>
    <row r="1528" spans="2:8" x14ac:dyDescent="0.35">
      <c r="B1528" s="45" t="s">
        <v>658</v>
      </c>
      <c r="C1528" s="146">
        <v>43.001091003417969</v>
      </c>
      <c r="D1528" s="112">
        <f t="shared" si="49"/>
        <v>-0.90229471822374474</v>
      </c>
      <c r="E1528" s="112">
        <v>1.2004202260824942E-2</v>
      </c>
      <c r="G1528">
        <v>1520</v>
      </c>
      <c r="H1528">
        <f t="shared" ca="1" si="50"/>
        <v>7.1743916681517349E-3</v>
      </c>
    </row>
    <row r="1529" spans="2:8" x14ac:dyDescent="0.35">
      <c r="B1529" s="45" t="s">
        <v>4736</v>
      </c>
      <c r="C1529" s="146">
        <v>440.11019897460938</v>
      </c>
      <c r="D1529" s="112">
        <f t="shared" si="49"/>
        <v>10.790334995550479</v>
      </c>
      <c r="E1529" s="112">
        <v>1.2000760112933603E-2</v>
      </c>
      <c r="G1529">
        <v>1521</v>
      </c>
      <c r="H1529">
        <f t="shared" ca="1" si="50"/>
        <v>3.6089873053664005E-2</v>
      </c>
    </row>
    <row r="1530" spans="2:8" x14ac:dyDescent="0.35">
      <c r="B1530" s="45" t="s">
        <v>485</v>
      </c>
      <c r="C1530" s="146">
        <v>37.328048706054688</v>
      </c>
      <c r="D1530" s="112">
        <f t="shared" si="49"/>
        <v>-0.96300317494462717</v>
      </c>
      <c r="E1530" s="112">
        <v>1.1999737312803248E-2</v>
      </c>
      <c r="G1530">
        <v>1522</v>
      </c>
      <c r="H1530">
        <f t="shared" ca="1" si="50"/>
        <v>-7.1509638022665715E-3</v>
      </c>
    </row>
    <row r="1531" spans="2:8" x14ac:dyDescent="0.35">
      <c r="B1531" s="45" t="s">
        <v>5875</v>
      </c>
      <c r="C1531" s="146">
        <v>1008.952758789062</v>
      </c>
      <c r="D1531" s="112">
        <f t="shared" si="49"/>
        <v>-0.59365843250559114</v>
      </c>
      <c r="E1531" s="112">
        <v>1.1980795074323498E-2</v>
      </c>
      <c r="G1531">
        <v>1523</v>
      </c>
      <c r="H1531">
        <f t="shared" ca="1" si="50"/>
        <v>-2.6842581084433225E-2</v>
      </c>
    </row>
    <row r="1532" spans="2:8" x14ac:dyDescent="0.35">
      <c r="B1532" s="45" t="s">
        <v>7313</v>
      </c>
      <c r="C1532" s="146">
        <v>2483.016357421875</v>
      </c>
      <c r="D1532" s="112">
        <f t="shared" si="49"/>
        <v>0.47539984780965766</v>
      </c>
      <c r="E1532" s="112">
        <v>1.1958006235464298E-2</v>
      </c>
      <c r="G1532">
        <v>1524</v>
      </c>
      <c r="H1532">
        <f t="shared" ca="1" si="50"/>
        <v>1.2834564351345668E-2</v>
      </c>
    </row>
    <row r="1533" spans="2:8" x14ac:dyDescent="0.35">
      <c r="B1533" s="45" t="s">
        <v>6392</v>
      </c>
      <c r="C1533" s="146">
        <v>1682.944702148438</v>
      </c>
      <c r="D1533" s="112">
        <f t="shared" si="49"/>
        <v>2.2123252018729644</v>
      </c>
      <c r="E1533" s="112">
        <v>1.1945815357003618E-2</v>
      </c>
      <c r="G1533">
        <v>1525</v>
      </c>
      <c r="H1533">
        <f t="shared" ca="1" si="50"/>
        <v>6.8480019347957645E-3</v>
      </c>
    </row>
    <row r="1534" spans="2:8" x14ac:dyDescent="0.35">
      <c r="B1534" s="45" t="s">
        <v>5114</v>
      </c>
      <c r="C1534" s="146">
        <v>523.90234375</v>
      </c>
      <c r="D1534" s="112">
        <f t="shared" si="49"/>
        <v>2.6815844560187747</v>
      </c>
      <c r="E1534" s="112">
        <v>1.1932829835717428E-2</v>
      </c>
      <c r="G1534">
        <v>1526</v>
      </c>
      <c r="H1534">
        <f t="shared" ca="1" si="50"/>
        <v>-2.3704583014248514E-3</v>
      </c>
    </row>
    <row r="1535" spans="2:8" x14ac:dyDescent="0.35">
      <c r="B1535" s="45" t="s">
        <v>1493</v>
      </c>
      <c r="C1535" s="146">
        <v>142.3034973144531</v>
      </c>
      <c r="D1535" s="112">
        <f t="shared" si="49"/>
        <v>0.50532905903476055</v>
      </c>
      <c r="E1535" s="112">
        <v>1.1930710430327418E-2</v>
      </c>
      <c r="G1535">
        <v>1527</v>
      </c>
      <c r="H1535">
        <f t="shared" ca="1" si="50"/>
        <v>-1.947537338547595E-2</v>
      </c>
    </row>
    <row r="1536" spans="2:8" x14ac:dyDescent="0.35">
      <c r="B1536" s="45" t="s">
        <v>2218</v>
      </c>
      <c r="C1536" s="146">
        <v>94.533149719238281</v>
      </c>
      <c r="D1536" s="112">
        <f t="shared" si="49"/>
        <v>-0.80842770956848986</v>
      </c>
      <c r="E1536" s="112">
        <v>1.1912419198248005E-2</v>
      </c>
      <c r="G1536">
        <v>1528</v>
      </c>
      <c r="H1536">
        <f t="shared" ca="1" si="50"/>
        <v>3.3342540850143487E-2</v>
      </c>
    </row>
    <row r="1537" spans="2:8" x14ac:dyDescent="0.35">
      <c r="B1537" s="45" t="s">
        <v>4920</v>
      </c>
      <c r="C1537" s="146">
        <v>493.45941162109381</v>
      </c>
      <c r="D1537" s="112">
        <f t="shared" si="49"/>
        <v>-0.70154432201221839</v>
      </c>
      <c r="E1537" s="112">
        <v>1.1889848621518486E-2</v>
      </c>
      <c r="G1537">
        <v>1529</v>
      </c>
      <c r="H1537">
        <f t="shared" ca="1" si="50"/>
        <v>2.6729328074230476E-2</v>
      </c>
    </row>
    <row r="1538" spans="2:8" x14ac:dyDescent="0.35">
      <c r="B1538" s="45" t="s">
        <v>6341</v>
      </c>
      <c r="C1538" s="146">
        <v>1653.375854492188</v>
      </c>
      <c r="D1538" s="112">
        <f t="shared" si="49"/>
        <v>-0.16195089100672461</v>
      </c>
      <c r="E1538" s="112">
        <v>1.1880455091842677E-2</v>
      </c>
      <c r="G1538">
        <v>1530</v>
      </c>
      <c r="H1538">
        <f t="shared" ca="1" si="50"/>
        <v>-3.0366774164036943E-2</v>
      </c>
    </row>
    <row r="1539" spans="2:8" x14ac:dyDescent="0.35">
      <c r="B1539" s="45" t="s">
        <v>6653</v>
      </c>
      <c r="C1539" s="146">
        <v>1972.886596679688</v>
      </c>
      <c r="D1539" s="112">
        <f t="shared" si="49"/>
        <v>3.2563742032739715</v>
      </c>
      <c r="E1539" s="112">
        <v>1.1879683271055109E-2</v>
      </c>
      <c r="G1539">
        <v>1531</v>
      </c>
      <c r="H1539">
        <f t="shared" ca="1" si="50"/>
        <v>7.052278332518847E-3</v>
      </c>
    </row>
    <row r="1540" spans="2:8" x14ac:dyDescent="0.35">
      <c r="B1540" s="45" t="s">
        <v>5021</v>
      </c>
      <c r="C1540" s="146">
        <v>463.513427734375</v>
      </c>
      <c r="D1540" s="112">
        <f t="shared" si="49"/>
        <v>2.1222066015587173</v>
      </c>
      <c r="E1540" s="112">
        <v>1.1879133924548542E-2</v>
      </c>
      <c r="G1540">
        <v>1532</v>
      </c>
      <c r="H1540">
        <f t="shared" ca="1" si="50"/>
        <v>1.0078973905735929E-2</v>
      </c>
    </row>
    <row r="1541" spans="2:8" x14ac:dyDescent="0.35">
      <c r="B1541" s="45" t="s">
        <v>1390</v>
      </c>
      <c r="C1541" s="146">
        <v>148.4570007324219</v>
      </c>
      <c r="D1541" s="112">
        <f t="shared" si="49"/>
        <v>0.31060462219759166</v>
      </c>
      <c r="E1541" s="112">
        <v>1.186781259233498E-2</v>
      </c>
      <c r="G1541">
        <v>1533</v>
      </c>
      <c r="H1541">
        <f t="shared" ca="1" si="50"/>
        <v>3.1051167235471584E-2</v>
      </c>
    </row>
    <row r="1542" spans="2:8" x14ac:dyDescent="0.35">
      <c r="B1542" s="45" t="s">
        <v>1874</v>
      </c>
      <c r="C1542" s="146">
        <v>113.2736740112305</v>
      </c>
      <c r="D1542" s="112">
        <f t="shared" si="49"/>
        <v>-0.94418542975672548</v>
      </c>
      <c r="E1542" s="112">
        <v>1.1850303745773181E-2</v>
      </c>
      <c r="G1542">
        <v>1534</v>
      </c>
      <c r="H1542">
        <f t="shared" ca="1" si="50"/>
        <v>2.7659993567810894E-3</v>
      </c>
    </row>
    <row r="1543" spans="2:8" x14ac:dyDescent="0.35">
      <c r="B1543" s="45" t="s">
        <v>7048</v>
      </c>
      <c r="C1543" s="146">
        <v>2029.464233398438</v>
      </c>
      <c r="D1543" s="112">
        <f t="shared" si="49"/>
        <v>-0.21323050331680404</v>
      </c>
      <c r="E1543" s="112">
        <v>1.1848619869281431E-2</v>
      </c>
      <c r="G1543">
        <v>1535</v>
      </c>
      <c r="H1543">
        <f t="shared" ca="1" si="50"/>
        <v>5.2160067694468227E-3</v>
      </c>
    </row>
    <row r="1544" spans="2:8" x14ac:dyDescent="0.35">
      <c r="B1544" s="45" t="s">
        <v>7361</v>
      </c>
      <c r="C1544" s="146">
        <v>2579.490234375</v>
      </c>
      <c r="D1544" s="112">
        <f t="shared" si="49"/>
        <v>42.361178196531021</v>
      </c>
      <c r="E1544" s="112">
        <v>1.1846705912435392E-2</v>
      </c>
      <c r="G1544">
        <v>1536</v>
      </c>
      <c r="H1544">
        <f t="shared" ca="1" si="50"/>
        <v>-8.8973751868884864E-3</v>
      </c>
    </row>
    <row r="1545" spans="2:8" x14ac:dyDescent="0.35">
      <c r="B1545" s="45" t="s">
        <v>780</v>
      </c>
      <c r="C1545" s="146">
        <v>59.488471984863281</v>
      </c>
      <c r="D1545" s="112">
        <f t="shared" ref="D1545:D1608" si="51">(C1545-C1546)/C1546</f>
        <v>-0.95509663198177142</v>
      </c>
      <c r="E1545" s="112">
        <v>1.1844144343590879E-2</v>
      </c>
      <c r="G1545">
        <v>1537</v>
      </c>
      <c r="H1545">
        <f t="shared" ca="1" si="50"/>
        <v>2.1256476031392399E-2</v>
      </c>
    </row>
    <row r="1546" spans="2:8" x14ac:dyDescent="0.35">
      <c r="B1546" s="45" t="s">
        <v>6078</v>
      </c>
      <c r="C1546" s="146">
        <v>1324.810913085938</v>
      </c>
      <c r="D1546" s="112">
        <f t="shared" si="51"/>
        <v>8.245181044009346</v>
      </c>
      <c r="E1546" s="112">
        <v>1.1839986305990048E-2</v>
      </c>
      <c r="G1546">
        <v>1538</v>
      </c>
      <c r="H1546">
        <f t="shared" ref="H1546:H1609" ca="1" si="52">_xlfn.NORM.INV(RAND(),$N$11,$N$12)</f>
        <v>-3.2006516880414046E-2</v>
      </c>
    </row>
    <row r="1547" spans="2:8" x14ac:dyDescent="0.35">
      <c r="B1547" s="45" t="s">
        <v>1585</v>
      </c>
      <c r="C1547" s="146">
        <v>143.2974548339844</v>
      </c>
      <c r="D1547" s="112">
        <f t="shared" si="51"/>
        <v>1.4511965813750511</v>
      </c>
      <c r="E1547" s="112">
        <v>1.1829313623556915E-2</v>
      </c>
      <c r="G1547">
        <v>1539</v>
      </c>
      <c r="H1547">
        <f t="shared" ca="1" si="52"/>
        <v>2.4576454878228196E-2</v>
      </c>
    </row>
    <row r="1548" spans="2:8" x14ac:dyDescent="0.35">
      <c r="B1548" s="45" t="s">
        <v>786</v>
      </c>
      <c r="C1548" s="146">
        <v>58.460205078125</v>
      </c>
      <c r="D1548" s="112">
        <f t="shared" si="51"/>
        <v>-0.52935112273386686</v>
      </c>
      <c r="E1548" s="112">
        <v>1.1817974082524907E-2</v>
      </c>
      <c r="G1548">
        <v>1540</v>
      </c>
      <c r="H1548">
        <f t="shared" ca="1" si="52"/>
        <v>-1.9424648699471671E-2</v>
      </c>
    </row>
    <row r="1549" spans="2:8" x14ac:dyDescent="0.35">
      <c r="B1549" s="45" t="s">
        <v>3019</v>
      </c>
      <c r="C1549" s="146">
        <v>124.21192932128911</v>
      </c>
      <c r="D1549" s="112">
        <f t="shared" si="51"/>
        <v>-0.70405750109719367</v>
      </c>
      <c r="E1549" s="112">
        <v>1.180906474489285E-2</v>
      </c>
      <c r="G1549">
        <v>1541</v>
      </c>
      <c r="H1549">
        <f t="shared" ca="1" si="52"/>
        <v>8.0396974790857677E-3</v>
      </c>
    </row>
    <row r="1550" spans="2:8" x14ac:dyDescent="0.35">
      <c r="B1550" s="45" t="s">
        <v>4748</v>
      </c>
      <c r="C1550" s="146">
        <v>419.7164306640625</v>
      </c>
      <c r="D1550" s="112">
        <f t="shared" si="51"/>
        <v>-0.79312131004832931</v>
      </c>
      <c r="E1550" s="112">
        <v>1.1806856286940568E-2</v>
      </c>
      <c r="G1550">
        <v>1542</v>
      </c>
      <c r="H1550">
        <f t="shared" ca="1" si="52"/>
        <v>1.9499502068434791E-2</v>
      </c>
    </row>
    <row r="1551" spans="2:8" x14ac:dyDescent="0.35">
      <c r="B1551" s="45" t="s">
        <v>6627</v>
      </c>
      <c r="C1551" s="146">
        <v>2028.804565429688</v>
      </c>
      <c r="D1551" s="112">
        <f t="shared" si="51"/>
        <v>4.7975140928795357</v>
      </c>
      <c r="E1551" s="112">
        <v>1.1801882710134605E-2</v>
      </c>
      <c r="G1551">
        <v>1543</v>
      </c>
      <c r="H1551">
        <f t="shared" ca="1" si="52"/>
        <v>2.4536262478008847E-2</v>
      </c>
    </row>
    <row r="1552" spans="2:8" x14ac:dyDescent="0.35">
      <c r="B1552" s="45" t="s">
        <v>4641</v>
      </c>
      <c r="C1552" s="146">
        <v>349.94387817382813</v>
      </c>
      <c r="D1552" s="112">
        <f t="shared" si="51"/>
        <v>0.6779851174344812</v>
      </c>
      <c r="E1552" s="112">
        <v>1.1795348584403757E-2</v>
      </c>
      <c r="G1552">
        <v>1544</v>
      </c>
      <c r="H1552">
        <f t="shared" ca="1" si="52"/>
        <v>-1.2177227942223806E-2</v>
      </c>
    </row>
    <row r="1553" spans="2:8" x14ac:dyDescent="0.35">
      <c r="B1553" s="45" t="s">
        <v>3974</v>
      </c>
      <c r="C1553" s="146">
        <v>208.550048828125</v>
      </c>
      <c r="D1553" s="112">
        <f t="shared" si="51"/>
        <v>1.3812490308642513</v>
      </c>
      <c r="E1553" s="112">
        <v>1.179467806654782E-2</v>
      </c>
      <c r="G1553">
        <v>1545</v>
      </c>
      <c r="H1553">
        <f t="shared" ca="1" si="52"/>
        <v>5.6933421977505378E-3</v>
      </c>
    </row>
    <row r="1554" spans="2:8" x14ac:dyDescent="0.35">
      <c r="B1554" s="45" t="s">
        <v>1054</v>
      </c>
      <c r="C1554" s="146">
        <v>87.580108642578125</v>
      </c>
      <c r="D1554" s="112">
        <f t="shared" si="51"/>
        <v>1.3188989568055502</v>
      </c>
      <c r="E1554" s="112">
        <v>1.1794292145035983E-2</v>
      </c>
      <c r="G1554">
        <v>1546</v>
      </c>
      <c r="H1554">
        <f t="shared" ca="1" si="52"/>
        <v>-1.1537546841737677E-2</v>
      </c>
    </row>
    <row r="1555" spans="2:8" x14ac:dyDescent="0.35">
      <c r="B1555" s="45" t="s">
        <v>486</v>
      </c>
      <c r="C1555" s="146">
        <v>37.767971038818359</v>
      </c>
      <c r="D1555" s="112">
        <f t="shared" si="51"/>
        <v>-0.98271715450309427</v>
      </c>
      <c r="E1555" s="112">
        <v>1.1785302152488767E-2</v>
      </c>
      <c r="G1555">
        <v>1547</v>
      </c>
      <c r="H1555">
        <f t="shared" ca="1" si="52"/>
        <v>1.3089117684303611E-2</v>
      </c>
    </row>
    <row r="1556" spans="2:8" x14ac:dyDescent="0.35">
      <c r="B1556" s="45" t="s">
        <v>6955</v>
      </c>
      <c r="C1556" s="146">
        <v>2185.28662109375</v>
      </c>
      <c r="D1556" s="112">
        <f t="shared" si="51"/>
        <v>17.754695583599112</v>
      </c>
      <c r="E1556" s="112">
        <v>1.1779730390533353E-2</v>
      </c>
      <c r="G1556">
        <v>1548</v>
      </c>
      <c r="H1556">
        <f t="shared" ca="1" si="52"/>
        <v>1.2577235758805018E-2</v>
      </c>
    </row>
    <row r="1557" spans="2:8" x14ac:dyDescent="0.35">
      <c r="B1557" s="45" t="s">
        <v>2103</v>
      </c>
      <c r="C1557" s="146">
        <v>116.5194396972656</v>
      </c>
      <c r="D1557" s="112">
        <f t="shared" si="51"/>
        <v>-0.71908549857442539</v>
      </c>
      <c r="E1557" s="112">
        <v>1.1779152777072843E-2</v>
      </c>
      <c r="G1557">
        <v>1549</v>
      </c>
      <c r="H1557">
        <f t="shared" ca="1" si="52"/>
        <v>-2.6611798377240807E-2</v>
      </c>
    </row>
    <row r="1558" spans="2:8" x14ac:dyDescent="0.35">
      <c r="B1558" s="45" t="s">
        <v>4678</v>
      </c>
      <c r="C1558" s="146">
        <v>414.7861328125</v>
      </c>
      <c r="D1558" s="112">
        <f t="shared" si="51"/>
        <v>-0.44524421526678476</v>
      </c>
      <c r="E1558" s="112">
        <v>1.176921257720096E-2</v>
      </c>
      <c r="G1558">
        <v>1550</v>
      </c>
      <c r="H1558">
        <f t="shared" ca="1" si="52"/>
        <v>8.4557624125312994E-3</v>
      </c>
    </row>
    <row r="1559" spans="2:8" x14ac:dyDescent="0.35">
      <c r="B1559" s="45" t="s">
        <v>5613</v>
      </c>
      <c r="C1559" s="146">
        <v>747.69140625</v>
      </c>
      <c r="D1559" s="112">
        <f t="shared" si="51"/>
        <v>7.5462391550437307</v>
      </c>
      <c r="E1559" s="112">
        <v>1.175426832345311E-2</v>
      </c>
      <c r="G1559">
        <v>1551</v>
      </c>
      <c r="H1559">
        <f t="shared" ca="1" si="52"/>
        <v>-1.6590811762184953E-3</v>
      </c>
    </row>
    <row r="1560" spans="2:8" x14ac:dyDescent="0.35">
      <c r="B1560" s="45" t="s">
        <v>1020</v>
      </c>
      <c r="C1560" s="146">
        <v>87.487770080566406</v>
      </c>
      <c r="D1560" s="112">
        <f t="shared" si="51"/>
        <v>-0.20846844830798295</v>
      </c>
      <c r="E1560" s="112">
        <v>1.1742969292403517E-2</v>
      </c>
      <c r="G1560">
        <v>1552</v>
      </c>
      <c r="H1560">
        <f t="shared" ca="1" si="52"/>
        <v>8.1130708862140258E-3</v>
      </c>
    </row>
    <row r="1561" spans="2:8" x14ac:dyDescent="0.35">
      <c r="B1561" s="45" t="s">
        <v>2501</v>
      </c>
      <c r="C1561" s="146">
        <v>110.5297317504883</v>
      </c>
      <c r="D1561" s="112">
        <f t="shared" si="51"/>
        <v>-0.95541014294408233</v>
      </c>
      <c r="E1561" s="112">
        <v>1.1741488225897878E-2</v>
      </c>
      <c r="G1561">
        <v>1553</v>
      </c>
      <c r="H1561">
        <f t="shared" ca="1" si="52"/>
        <v>-1.6720870582940292E-2</v>
      </c>
    </row>
    <row r="1562" spans="2:8" x14ac:dyDescent="0.35">
      <c r="B1562" s="45" t="s">
        <v>6922</v>
      </c>
      <c r="C1562" s="146">
        <v>2478.808837890625</v>
      </c>
      <c r="D1562" s="112">
        <f t="shared" si="51"/>
        <v>28.049231059466432</v>
      </c>
      <c r="E1562" s="112">
        <v>1.1738747182722598E-2</v>
      </c>
      <c r="G1562">
        <v>1554</v>
      </c>
      <c r="H1562">
        <f t="shared" ca="1" si="52"/>
        <v>2.3812853996249717E-2</v>
      </c>
    </row>
    <row r="1563" spans="2:8" x14ac:dyDescent="0.35">
      <c r="B1563" s="45" t="s">
        <v>2859</v>
      </c>
      <c r="C1563" s="146">
        <v>85.331306457519531</v>
      </c>
      <c r="D1563" s="112">
        <f t="shared" si="51"/>
        <v>-0.29270311850616887</v>
      </c>
      <c r="E1563" s="112">
        <v>1.1724907817120819E-2</v>
      </c>
      <c r="G1563">
        <v>1555</v>
      </c>
      <c r="H1563">
        <f t="shared" ca="1" si="52"/>
        <v>1.2313760319114781E-2</v>
      </c>
    </row>
    <row r="1564" spans="2:8" x14ac:dyDescent="0.35">
      <c r="B1564" s="45" t="s">
        <v>1768</v>
      </c>
      <c r="C1564" s="146">
        <v>120.6442565917969</v>
      </c>
      <c r="D1564" s="112">
        <f t="shared" si="51"/>
        <v>-0.93157185075883053</v>
      </c>
      <c r="E1564" s="112">
        <v>1.1723531266813143E-2</v>
      </c>
      <c r="G1564">
        <v>1556</v>
      </c>
      <c r="H1564">
        <f t="shared" ca="1" si="52"/>
        <v>2.7952390738656867E-3</v>
      </c>
    </row>
    <row r="1565" spans="2:8" x14ac:dyDescent="0.35">
      <c r="B1565" s="45" t="s">
        <v>6471</v>
      </c>
      <c r="C1565" s="146">
        <v>1763.079345703125</v>
      </c>
      <c r="D1565" s="112">
        <f t="shared" si="51"/>
        <v>32.26202344329451</v>
      </c>
      <c r="E1565" s="112">
        <v>1.1692803492690239E-2</v>
      </c>
      <c r="G1565">
        <v>1557</v>
      </c>
      <c r="H1565">
        <f t="shared" ca="1" si="52"/>
        <v>-1.8308027205311533E-2</v>
      </c>
    </row>
    <row r="1566" spans="2:8" x14ac:dyDescent="0.35">
      <c r="B1566" s="45" t="s">
        <v>750</v>
      </c>
      <c r="C1566" s="146">
        <v>53.005775451660163</v>
      </c>
      <c r="D1566" s="112">
        <f t="shared" si="51"/>
        <v>-0.29957217642590878</v>
      </c>
      <c r="E1566" s="112">
        <v>1.1692773939242852E-2</v>
      </c>
      <c r="G1566">
        <v>1558</v>
      </c>
      <c r="H1566">
        <f t="shared" ca="1" si="52"/>
        <v>-4.4538063508855639E-3</v>
      </c>
    </row>
    <row r="1567" spans="2:8" x14ac:dyDescent="0.35">
      <c r="B1567" s="45" t="s">
        <v>831</v>
      </c>
      <c r="C1567" s="146">
        <v>75.676284790039063</v>
      </c>
      <c r="D1567" s="112">
        <f t="shared" si="51"/>
        <v>-0.65966352156696162</v>
      </c>
      <c r="E1567" s="112">
        <v>1.169023051425958E-2</v>
      </c>
      <c r="G1567">
        <v>1559</v>
      </c>
      <c r="H1567">
        <f t="shared" ca="1" si="52"/>
        <v>-2.1399250324618216E-2</v>
      </c>
    </row>
    <row r="1568" spans="2:8" x14ac:dyDescent="0.35">
      <c r="B1568" s="45" t="s">
        <v>4224</v>
      </c>
      <c r="C1568" s="146">
        <v>222.35725402832031</v>
      </c>
      <c r="D1568" s="112">
        <f t="shared" si="51"/>
        <v>0.30924713194619785</v>
      </c>
      <c r="E1568" s="112">
        <v>1.1671526910221507E-2</v>
      </c>
      <c r="G1568">
        <v>1560</v>
      </c>
      <c r="H1568">
        <f t="shared" ca="1" si="52"/>
        <v>2.1989567304274454E-2</v>
      </c>
    </row>
    <row r="1569" spans="2:8" x14ac:dyDescent="0.35">
      <c r="B1569" s="45" t="s">
        <v>3675</v>
      </c>
      <c r="C1569" s="146">
        <v>169.8359680175781</v>
      </c>
      <c r="D1569" s="112">
        <f t="shared" si="51"/>
        <v>-0.92991659836123375</v>
      </c>
      <c r="E1569" s="112">
        <v>1.1665579745546502E-2</v>
      </c>
      <c r="G1569">
        <v>1561</v>
      </c>
      <c r="H1569">
        <f t="shared" ca="1" si="52"/>
        <v>-1.7147115987483238E-3</v>
      </c>
    </row>
    <row r="1570" spans="2:8" x14ac:dyDescent="0.35">
      <c r="B1570" s="45" t="s">
        <v>7287</v>
      </c>
      <c r="C1570" s="146">
        <v>2423.3408203125</v>
      </c>
      <c r="D1570" s="112">
        <f t="shared" si="51"/>
        <v>9.9321400975877037</v>
      </c>
      <c r="E1570" s="112">
        <v>1.1656363933598842E-2</v>
      </c>
      <c r="G1570">
        <v>1562</v>
      </c>
      <c r="H1570">
        <f t="shared" ca="1" si="52"/>
        <v>3.6001426431393771E-2</v>
      </c>
    </row>
    <row r="1571" spans="2:8" x14ac:dyDescent="0.35">
      <c r="B1571" s="45" t="s">
        <v>4308</v>
      </c>
      <c r="C1571" s="146">
        <v>221.67121887207031</v>
      </c>
      <c r="D1571" s="112">
        <f t="shared" si="51"/>
        <v>-0.67930035622685281</v>
      </c>
      <c r="E1571" s="112">
        <v>1.1653893073401755E-2</v>
      </c>
      <c r="G1571">
        <v>1563</v>
      </c>
      <c r="H1571">
        <f t="shared" ca="1" si="52"/>
        <v>7.4394000662160939E-3</v>
      </c>
    </row>
    <row r="1572" spans="2:8" x14ac:dyDescent="0.35">
      <c r="B1572" s="45" t="s">
        <v>5528</v>
      </c>
      <c r="C1572" s="146">
        <v>691.2113037109375</v>
      </c>
      <c r="D1572" s="112">
        <f t="shared" si="51"/>
        <v>1.8979457179239736</v>
      </c>
      <c r="E1572" s="112">
        <v>1.1640903401422771E-2</v>
      </c>
      <c r="G1572">
        <v>1564</v>
      </c>
      <c r="H1572">
        <f t="shared" ca="1" si="52"/>
        <v>1.2229874754743622E-2</v>
      </c>
    </row>
    <row r="1573" spans="2:8" x14ac:dyDescent="0.35">
      <c r="B1573" s="45" t="s">
        <v>4266</v>
      </c>
      <c r="C1573" s="146">
        <v>238.51768493652341</v>
      </c>
      <c r="D1573" s="112">
        <f t="shared" si="51"/>
        <v>-0.77367863841874784</v>
      </c>
      <c r="E1573" s="112">
        <v>1.1639144580731091E-2</v>
      </c>
      <c r="G1573">
        <v>1565</v>
      </c>
      <c r="H1573">
        <f t="shared" ca="1" si="52"/>
        <v>1.8777025676993821E-2</v>
      </c>
    </row>
    <row r="1574" spans="2:8" x14ac:dyDescent="0.35">
      <c r="B1574" s="45" t="s">
        <v>5905</v>
      </c>
      <c r="C1574" s="146">
        <v>1053.889404296875</v>
      </c>
      <c r="D1574" s="112">
        <f t="shared" si="51"/>
        <v>10.597071033212268</v>
      </c>
      <c r="E1574" s="112">
        <v>1.1634284892045635E-2</v>
      </c>
      <c r="G1574">
        <v>1566</v>
      </c>
      <c r="H1574">
        <f t="shared" ca="1" si="52"/>
        <v>-2.228253191080731E-3</v>
      </c>
    </row>
    <row r="1575" spans="2:8" x14ac:dyDescent="0.35">
      <c r="B1575" s="45" t="s">
        <v>2328</v>
      </c>
      <c r="C1575" s="146">
        <v>90.875480651855469</v>
      </c>
      <c r="D1575" s="112">
        <f t="shared" si="51"/>
        <v>-0.88171719313063801</v>
      </c>
      <c r="E1575" s="112">
        <v>1.1608343691834284E-2</v>
      </c>
      <c r="G1575">
        <v>1567</v>
      </c>
      <c r="H1575">
        <f t="shared" ca="1" si="52"/>
        <v>6.6613981307221239E-3</v>
      </c>
    </row>
    <row r="1576" spans="2:8" x14ac:dyDescent="0.35">
      <c r="B1576" s="45" t="s">
        <v>5380</v>
      </c>
      <c r="C1576" s="146">
        <v>768.28985595703125</v>
      </c>
      <c r="D1576" s="112">
        <f t="shared" si="51"/>
        <v>2.9417110204603101</v>
      </c>
      <c r="E1576" s="112">
        <v>1.16079269186009E-2</v>
      </c>
      <c r="G1576">
        <v>1568</v>
      </c>
      <c r="H1576">
        <f t="shared" ca="1" si="52"/>
        <v>4.9741092146676109E-3</v>
      </c>
    </row>
    <row r="1577" spans="2:8" x14ac:dyDescent="0.35">
      <c r="B1577" s="45" t="s">
        <v>4132</v>
      </c>
      <c r="C1577" s="146">
        <v>194.91278076171881</v>
      </c>
      <c r="D1577" s="112">
        <f t="shared" si="51"/>
        <v>0.58108119565685012</v>
      </c>
      <c r="E1577" s="112">
        <v>1.1594472843015891E-2</v>
      </c>
      <c r="G1577">
        <v>1569</v>
      </c>
      <c r="H1577">
        <f t="shared" ca="1" si="52"/>
        <v>2.7077337435809687E-2</v>
      </c>
    </row>
    <row r="1578" spans="2:8" x14ac:dyDescent="0.35">
      <c r="B1578" s="45" t="s">
        <v>1334</v>
      </c>
      <c r="C1578" s="146">
        <v>123.2781600952148</v>
      </c>
      <c r="D1578" s="112">
        <f t="shared" si="51"/>
        <v>-0.92164176781105411</v>
      </c>
      <c r="E1578" s="112">
        <v>1.158618605135112E-2</v>
      </c>
      <c r="G1578">
        <v>1570</v>
      </c>
      <c r="H1578">
        <f t="shared" ca="1" si="52"/>
        <v>-5.6885198403906576E-3</v>
      </c>
    </row>
    <row r="1579" spans="2:8" x14ac:dyDescent="0.35">
      <c r="B1579" s="45" t="s">
        <v>6150</v>
      </c>
      <c r="C1579" s="146">
        <v>1573.263671875</v>
      </c>
      <c r="D1579" s="112">
        <f t="shared" si="51"/>
        <v>0.40026375185161928</v>
      </c>
      <c r="E1579" s="112">
        <v>1.1583604343722121E-2</v>
      </c>
      <c r="G1579">
        <v>1571</v>
      </c>
      <c r="H1579">
        <f t="shared" ca="1" si="52"/>
        <v>-1.6595900046638034E-2</v>
      </c>
    </row>
    <row r="1580" spans="2:8" x14ac:dyDescent="0.35">
      <c r="B1580" s="45" t="s">
        <v>5973</v>
      </c>
      <c r="C1580" s="146">
        <v>1123.548095703125</v>
      </c>
      <c r="D1580" s="112">
        <f t="shared" si="51"/>
        <v>-0.27434715056421516</v>
      </c>
      <c r="E1580" s="112">
        <v>1.1578283541555892E-2</v>
      </c>
      <c r="G1580">
        <v>1572</v>
      </c>
      <c r="H1580">
        <f t="shared" ca="1" si="52"/>
        <v>1.1067225916123566E-2</v>
      </c>
    </row>
    <row r="1581" spans="2:8" x14ac:dyDescent="0.35">
      <c r="B1581" s="45" t="s">
        <v>6284</v>
      </c>
      <c r="C1581" s="146">
        <v>1548.327270507812</v>
      </c>
      <c r="D1581" s="112">
        <f t="shared" si="51"/>
        <v>0.92407312781150852</v>
      </c>
      <c r="E1581" s="112">
        <v>1.1574664649987462E-2</v>
      </c>
      <c r="G1581">
        <v>1573</v>
      </c>
      <c r="H1581">
        <f t="shared" ca="1" si="52"/>
        <v>2.9863189669059629E-2</v>
      </c>
    </row>
    <row r="1582" spans="2:8" x14ac:dyDescent="0.35">
      <c r="B1582" s="45" t="s">
        <v>5647</v>
      </c>
      <c r="C1582" s="146">
        <v>804.71331787109375</v>
      </c>
      <c r="D1582" s="112">
        <f t="shared" si="51"/>
        <v>-0.63679107385400568</v>
      </c>
      <c r="E1582" s="112">
        <v>1.1568367866395011E-2</v>
      </c>
      <c r="G1582">
        <v>1574</v>
      </c>
      <c r="H1582">
        <f t="shared" ca="1" si="52"/>
        <v>1.2042647440580237E-2</v>
      </c>
    </row>
    <row r="1583" spans="2:8" x14ac:dyDescent="0.35">
      <c r="B1583" s="45" t="s">
        <v>6840</v>
      </c>
      <c r="C1583" s="146">
        <v>2215.56591796875</v>
      </c>
      <c r="D1583" s="112">
        <f t="shared" si="51"/>
        <v>23.017266708267016</v>
      </c>
      <c r="E1583" s="112">
        <v>1.1566240617888699E-2</v>
      </c>
      <c r="G1583">
        <v>1575</v>
      </c>
      <c r="H1583">
        <f t="shared" ca="1" si="52"/>
        <v>7.1942942465116119E-5</v>
      </c>
    </row>
    <row r="1584" spans="2:8" x14ac:dyDescent="0.35">
      <c r="B1584" s="45" t="s">
        <v>2315</v>
      </c>
      <c r="C1584" s="146">
        <v>92.248878479003906</v>
      </c>
      <c r="D1584" s="112">
        <f t="shared" si="51"/>
        <v>-0.77433365855304581</v>
      </c>
      <c r="E1584" s="112">
        <v>1.156080728462959E-2</v>
      </c>
      <c r="G1584">
        <v>1576</v>
      </c>
      <c r="H1584">
        <f t="shared" ca="1" si="52"/>
        <v>2.0690657415595463E-4</v>
      </c>
    </row>
    <row r="1585" spans="2:8" x14ac:dyDescent="0.35">
      <c r="B1585" s="45" t="s">
        <v>4681</v>
      </c>
      <c r="C1585" s="146">
        <v>408.78439331054688</v>
      </c>
      <c r="D1585" s="112">
        <f t="shared" si="51"/>
        <v>-0.78577517958837884</v>
      </c>
      <c r="E1585" s="112">
        <v>1.1551049317226204E-2</v>
      </c>
      <c r="G1585">
        <v>1577</v>
      </c>
      <c r="H1585">
        <f t="shared" ca="1" si="52"/>
        <v>2.4568306568701511E-2</v>
      </c>
    </row>
    <row r="1586" spans="2:8" x14ac:dyDescent="0.35">
      <c r="B1586" s="45" t="s">
        <v>6584</v>
      </c>
      <c r="C1586" s="146">
        <v>1908.202758789062</v>
      </c>
      <c r="D1586" s="112">
        <f t="shared" si="51"/>
        <v>-0.15735153250250813</v>
      </c>
      <c r="E1586" s="112">
        <v>1.1544303345318221E-2</v>
      </c>
      <c r="G1586">
        <v>1578</v>
      </c>
      <c r="H1586">
        <f t="shared" ca="1" si="52"/>
        <v>1.1949733089597033E-2</v>
      </c>
    </row>
    <row r="1587" spans="2:8" x14ac:dyDescent="0.35">
      <c r="B1587" s="45" t="s">
        <v>7572</v>
      </c>
      <c r="C1587" s="146">
        <v>2264.530029296875</v>
      </c>
      <c r="D1587" s="112">
        <f t="shared" si="51"/>
        <v>24.827844350977436</v>
      </c>
      <c r="E1587" s="112">
        <v>1.1528163524542072E-2</v>
      </c>
      <c r="G1587">
        <v>1579</v>
      </c>
      <c r="H1587">
        <f t="shared" ca="1" si="52"/>
        <v>3.710841406373796E-3</v>
      </c>
    </row>
    <row r="1588" spans="2:8" x14ac:dyDescent="0.35">
      <c r="B1588" s="45" t="s">
        <v>1123</v>
      </c>
      <c r="C1588" s="146">
        <v>87.6778564453125</v>
      </c>
      <c r="D1588" s="112">
        <f t="shared" si="51"/>
        <v>0.20068329204675223</v>
      </c>
      <c r="E1588" s="112">
        <v>1.1527801384068486E-2</v>
      </c>
      <c r="G1588">
        <v>1580</v>
      </c>
      <c r="H1588">
        <f t="shared" ca="1" si="52"/>
        <v>-2.3029048459321947E-3</v>
      </c>
    </row>
    <row r="1589" spans="2:8" x14ac:dyDescent="0.35">
      <c r="B1589" s="45" t="s">
        <v>919</v>
      </c>
      <c r="C1589" s="146">
        <v>73.023300170898438</v>
      </c>
      <c r="D1589" s="112">
        <f t="shared" si="51"/>
        <v>-0.76259524035120185</v>
      </c>
      <c r="E1589" s="112">
        <v>1.1514361590880581E-2</v>
      </c>
      <c r="G1589">
        <v>1581</v>
      </c>
      <c r="H1589">
        <f t="shared" ca="1" si="52"/>
        <v>-1.4931513999630048E-2</v>
      </c>
    </row>
    <row r="1590" spans="2:8" x14ac:dyDescent="0.35">
      <c r="B1590" s="45" t="s">
        <v>4528</v>
      </c>
      <c r="C1590" s="146">
        <v>307.58987426757813</v>
      </c>
      <c r="D1590" s="112">
        <f t="shared" si="51"/>
        <v>2.3002271727115082</v>
      </c>
      <c r="E1590" s="112">
        <v>1.1504578066786907E-2</v>
      </c>
      <c r="G1590">
        <v>1582</v>
      </c>
      <c r="H1590">
        <f t="shared" ca="1" si="52"/>
        <v>-2.1705286103371864E-2</v>
      </c>
    </row>
    <row r="1591" spans="2:8" x14ac:dyDescent="0.35">
      <c r="B1591" s="45" t="s">
        <v>1162</v>
      </c>
      <c r="C1591" s="146">
        <v>93.20263671875</v>
      </c>
      <c r="D1591" s="112">
        <f t="shared" si="51"/>
        <v>1.0662928496027086</v>
      </c>
      <c r="E1591" s="112">
        <v>1.150195038759767E-2</v>
      </c>
      <c r="G1591">
        <v>1583</v>
      </c>
      <c r="H1591">
        <f t="shared" ca="1" si="52"/>
        <v>1.4207069051779198E-2</v>
      </c>
    </row>
    <row r="1592" spans="2:8" x14ac:dyDescent="0.35">
      <c r="B1592" s="45" t="s">
        <v>611</v>
      </c>
      <c r="C1592" s="146">
        <v>45.106208801269531</v>
      </c>
      <c r="D1592" s="112">
        <f t="shared" si="51"/>
        <v>2.6281784445727454E-2</v>
      </c>
      <c r="E1592" s="112">
        <v>1.1499072832023612E-2</v>
      </c>
      <c r="G1592">
        <v>1584</v>
      </c>
      <c r="H1592">
        <f t="shared" ca="1" si="52"/>
        <v>-2.1716320714296439E-2</v>
      </c>
    </row>
    <row r="1593" spans="2:8" x14ac:dyDescent="0.35">
      <c r="B1593" s="45" t="s">
        <v>699</v>
      </c>
      <c r="C1593" s="146">
        <v>43.951095581054688</v>
      </c>
      <c r="D1593" s="112">
        <f t="shared" si="51"/>
        <v>-0.65031414472236571</v>
      </c>
      <c r="E1593" s="112">
        <v>1.1491116598079396E-2</v>
      </c>
      <c r="G1593">
        <v>1585</v>
      </c>
      <c r="H1593">
        <f t="shared" ca="1" si="52"/>
        <v>1.8091405331469149E-2</v>
      </c>
    </row>
    <row r="1594" spans="2:8" x14ac:dyDescent="0.35">
      <c r="B1594" s="45" t="s">
        <v>2004</v>
      </c>
      <c r="C1594" s="146">
        <v>125.687370300293</v>
      </c>
      <c r="D1594" s="112">
        <f t="shared" si="51"/>
        <v>-0.36138235384873257</v>
      </c>
      <c r="E1594" s="112">
        <v>1.148601628953466E-2</v>
      </c>
      <c r="G1594">
        <v>1586</v>
      </c>
      <c r="H1594">
        <f t="shared" ca="1" si="52"/>
        <v>3.6496792931006161E-3</v>
      </c>
    </row>
    <row r="1595" spans="2:8" x14ac:dyDescent="0.35">
      <c r="B1595" s="45" t="s">
        <v>4012</v>
      </c>
      <c r="C1595" s="146">
        <v>196.8116149902344</v>
      </c>
      <c r="D1595" s="112">
        <f t="shared" si="51"/>
        <v>-0.92042879879167594</v>
      </c>
      <c r="E1595" s="112">
        <v>1.1480770037590784E-2</v>
      </c>
      <c r="G1595">
        <v>1587</v>
      </c>
      <c r="H1595">
        <f t="shared" ca="1" si="52"/>
        <v>-4.8025708562246363E-3</v>
      </c>
    </row>
    <row r="1596" spans="2:8" x14ac:dyDescent="0.35">
      <c r="B1596" s="45" t="s">
        <v>7481</v>
      </c>
      <c r="C1596" s="146">
        <v>2473.402587890625</v>
      </c>
      <c r="D1596" s="112">
        <f t="shared" si="51"/>
        <v>63.168816686268677</v>
      </c>
      <c r="E1596" s="112">
        <v>1.1477928569553018E-2</v>
      </c>
      <c r="G1596">
        <v>1588</v>
      </c>
      <c r="H1596">
        <f t="shared" ca="1" si="52"/>
        <v>-2.6294544344139643E-2</v>
      </c>
    </row>
    <row r="1597" spans="2:8" x14ac:dyDescent="0.35">
      <c r="B1597" s="45" t="s">
        <v>466</v>
      </c>
      <c r="C1597" s="146">
        <v>38.545242309570313</v>
      </c>
      <c r="D1597" s="112">
        <f t="shared" si="51"/>
        <v>-0.57903245495006628</v>
      </c>
      <c r="E1597" s="112">
        <v>1.1473012798766448E-2</v>
      </c>
      <c r="G1597">
        <v>1589</v>
      </c>
      <c r="H1597">
        <f t="shared" ca="1" si="52"/>
        <v>-1.6247931063502891E-2</v>
      </c>
    </row>
    <row r="1598" spans="2:8" x14ac:dyDescent="0.35">
      <c r="B1598" s="45" t="s">
        <v>2593</v>
      </c>
      <c r="C1598" s="146">
        <v>91.563453674316406</v>
      </c>
      <c r="D1598" s="112">
        <f t="shared" si="51"/>
        <v>-0.53034382868510332</v>
      </c>
      <c r="E1598" s="112">
        <v>1.1470673059986168E-2</v>
      </c>
      <c r="G1598">
        <v>1590</v>
      </c>
      <c r="H1598">
        <f t="shared" ca="1" si="52"/>
        <v>2.8448445016152207E-2</v>
      </c>
    </row>
    <row r="1599" spans="2:8" x14ac:dyDescent="0.35">
      <c r="B1599" s="45" t="s">
        <v>3950</v>
      </c>
      <c r="C1599" s="146">
        <v>194.95848083496091</v>
      </c>
      <c r="D1599" s="112">
        <f t="shared" si="51"/>
        <v>0.94563451951345145</v>
      </c>
      <c r="E1599" s="112">
        <v>1.1465594508407975E-2</v>
      </c>
      <c r="G1599">
        <v>1591</v>
      </c>
      <c r="H1599">
        <f t="shared" ca="1" si="52"/>
        <v>-8.089968998860373E-4</v>
      </c>
    </row>
    <row r="1600" spans="2:8" x14ac:dyDescent="0.35">
      <c r="B1600" s="45" t="s">
        <v>2901</v>
      </c>
      <c r="C1600" s="146">
        <v>100.2030334472656</v>
      </c>
      <c r="D1600" s="112">
        <f t="shared" si="51"/>
        <v>-0.84977341013063745</v>
      </c>
      <c r="E1600" s="112">
        <v>1.1464584563122621E-2</v>
      </c>
      <c r="G1600">
        <v>1592</v>
      </c>
      <c r="H1600">
        <f t="shared" ca="1" si="52"/>
        <v>1.6031427404657728E-2</v>
      </c>
    </row>
    <row r="1601" spans="2:8" x14ac:dyDescent="0.35">
      <c r="B1601" s="45" t="s">
        <v>5433</v>
      </c>
      <c r="C1601" s="146">
        <v>667.01263427734375</v>
      </c>
      <c r="D1601" s="112">
        <f t="shared" si="51"/>
        <v>-0.73951262991313982</v>
      </c>
      <c r="E1601" s="112">
        <v>1.1449351939802838E-2</v>
      </c>
      <c r="G1601">
        <v>1593</v>
      </c>
      <c r="H1601">
        <f t="shared" ca="1" si="52"/>
        <v>-8.8253102617427606E-3</v>
      </c>
    </row>
    <row r="1602" spans="2:8" x14ac:dyDescent="0.35">
      <c r="B1602" s="45" t="s">
        <v>7470</v>
      </c>
      <c r="C1602" s="146">
        <v>2560.63330078125</v>
      </c>
      <c r="D1602" s="112">
        <f t="shared" si="51"/>
        <v>0.11871456270168554</v>
      </c>
      <c r="E1602" s="112">
        <v>1.1447447396478646E-2</v>
      </c>
      <c r="G1602">
        <v>1594</v>
      </c>
      <c r="H1602">
        <f t="shared" ca="1" si="52"/>
        <v>-4.8597794794383977E-3</v>
      </c>
    </row>
    <row r="1603" spans="2:8" x14ac:dyDescent="0.35">
      <c r="B1603" s="45" t="s">
        <v>7838</v>
      </c>
      <c r="C1603" s="146">
        <v>2288.90673828125</v>
      </c>
      <c r="D1603" s="112">
        <f t="shared" si="51"/>
        <v>2.9796403095892043</v>
      </c>
      <c r="E1603" s="112">
        <v>1.1443270040826207E-2</v>
      </c>
      <c r="G1603">
        <v>1595</v>
      </c>
      <c r="H1603">
        <f t="shared" ca="1" si="52"/>
        <v>-1.3624167770541935E-2</v>
      </c>
    </row>
    <row r="1604" spans="2:8" x14ac:dyDescent="0.35">
      <c r="B1604" s="45" t="s">
        <v>5149</v>
      </c>
      <c r="C1604" s="146">
        <v>575.1541748046875</v>
      </c>
      <c r="D1604" s="112">
        <f t="shared" si="51"/>
        <v>0.47834328679581395</v>
      </c>
      <c r="E1604" s="112">
        <v>1.1429520248230114E-2</v>
      </c>
      <c r="G1604">
        <v>1596</v>
      </c>
      <c r="H1604">
        <f t="shared" ca="1" si="52"/>
        <v>3.8420376621601707E-2</v>
      </c>
    </row>
    <row r="1605" spans="2:8" x14ac:dyDescent="0.35">
      <c r="B1605" s="45" t="s">
        <v>4668</v>
      </c>
      <c r="C1605" s="146">
        <v>389.05319213867188</v>
      </c>
      <c r="D1605" s="112">
        <f t="shared" si="51"/>
        <v>1.5824765673355936</v>
      </c>
      <c r="E1605" s="112">
        <v>1.1421607039563788E-2</v>
      </c>
      <c r="G1605">
        <v>1597</v>
      </c>
      <c r="H1605">
        <f t="shared" ca="1" si="52"/>
        <v>-2.6033357167520397E-2</v>
      </c>
    </row>
    <row r="1606" spans="2:8" x14ac:dyDescent="0.35">
      <c r="B1606" s="45" t="s">
        <v>3458</v>
      </c>
      <c r="C1606" s="146">
        <v>150.65119934082031</v>
      </c>
      <c r="D1606" s="112">
        <f t="shared" si="51"/>
        <v>-0.79574564649712209</v>
      </c>
      <c r="E1606" s="112">
        <v>1.1419329975005969E-2</v>
      </c>
      <c r="G1606">
        <v>1598</v>
      </c>
      <c r="H1606">
        <f t="shared" ca="1" si="52"/>
        <v>-1.4337139309729789E-3</v>
      </c>
    </row>
    <row r="1607" spans="2:8" x14ac:dyDescent="0.35">
      <c r="B1607" s="45" t="s">
        <v>5311</v>
      </c>
      <c r="C1607" s="146">
        <v>737.566650390625</v>
      </c>
      <c r="D1607" s="112">
        <f t="shared" si="51"/>
        <v>3.3206820391488878</v>
      </c>
      <c r="E1607" s="112">
        <v>1.1390167556619406E-2</v>
      </c>
      <c r="G1607">
        <v>1599</v>
      </c>
      <c r="H1607">
        <f t="shared" ca="1" si="52"/>
        <v>1.6635510872183439E-2</v>
      </c>
    </row>
    <row r="1608" spans="2:8" x14ac:dyDescent="0.35">
      <c r="B1608" s="45" t="s">
        <v>3245</v>
      </c>
      <c r="C1608" s="146">
        <v>170.70606994628909</v>
      </c>
      <c r="D1608" s="112">
        <f t="shared" si="51"/>
        <v>-0.93314898031007554</v>
      </c>
      <c r="E1608" s="112">
        <v>1.1379632648939731E-2</v>
      </c>
      <c r="G1608">
        <v>1600</v>
      </c>
      <c r="H1608">
        <f t="shared" ca="1" si="52"/>
        <v>9.781169967474225E-3</v>
      </c>
    </row>
    <row r="1609" spans="2:8" x14ac:dyDescent="0.35">
      <c r="B1609" s="45" t="s">
        <v>7327</v>
      </c>
      <c r="C1609" s="146">
        <v>2553.52978515625</v>
      </c>
      <c r="D1609" s="112">
        <f t="shared" ref="D1609:D1672" si="53">(C1609-C1610)/C1610</f>
        <v>-4.8953456335592303E-2</v>
      </c>
      <c r="E1609" s="112">
        <v>1.1377351933424602E-2</v>
      </c>
      <c r="G1609">
        <v>1601</v>
      </c>
      <c r="H1609">
        <f t="shared" ca="1" si="52"/>
        <v>-1.3212916714897093E-2</v>
      </c>
    </row>
    <row r="1610" spans="2:8" x14ac:dyDescent="0.35">
      <c r="B1610" s="45" t="s">
        <v>7606</v>
      </c>
      <c r="C1610" s="146">
        <v>2684.96826171875</v>
      </c>
      <c r="D1610" s="112">
        <f t="shared" si="53"/>
        <v>31.548127968344563</v>
      </c>
      <c r="E1610" s="112">
        <v>1.1351743104704177E-2</v>
      </c>
      <c r="G1610">
        <v>1602</v>
      </c>
      <c r="H1610">
        <f t="shared" ref="H1610:H1673" ca="1" si="54">_xlfn.NORM.INV(RAND(),$N$11,$N$12)</f>
        <v>1.9248794173818678E-2</v>
      </c>
    </row>
    <row r="1611" spans="2:8" x14ac:dyDescent="0.35">
      <c r="B1611" s="45" t="s">
        <v>2880</v>
      </c>
      <c r="C1611" s="146">
        <v>82.49224853515625</v>
      </c>
      <c r="D1611" s="112">
        <f t="shared" si="53"/>
        <v>-0.32530436241141691</v>
      </c>
      <c r="E1611" s="112">
        <v>1.1341414331507746E-2</v>
      </c>
      <c r="G1611">
        <v>1603</v>
      </c>
      <c r="H1611">
        <f t="shared" ca="1" si="54"/>
        <v>-8.6760784563570011E-3</v>
      </c>
    </row>
    <row r="1612" spans="2:8" x14ac:dyDescent="0.35">
      <c r="B1612" s="45" t="s">
        <v>1774</v>
      </c>
      <c r="C1612" s="146">
        <v>122.265869140625</v>
      </c>
      <c r="D1612" s="112">
        <f t="shared" si="53"/>
        <v>0.6513740178061076</v>
      </c>
      <c r="E1612" s="112">
        <v>1.1332216883426107E-2</v>
      </c>
      <c r="G1612">
        <v>1604</v>
      </c>
      <c r="H1612">
        <f t="shared" ca="1" si="54"/>
        <v>1.2552410260981743E-2</v>
      </c>
    </row>
    <row r="1613" spans="2:8" x14ac:dyDescent="0.35">
      <c r="B1613" s="45" t="s">
        <v>2700</v>
      </c>
      <c r="C1613" s="146">
        <v>74.038871765136719</v>
      </c>
      <c r="D1613" s="112">
        <f t="shared" si="53"/>
        <v>-0.8831283664765105</v>
      </c>
      <c r="E1613" s="112">
        <v>1.1328912053860713E-2</v>
      </c>
      <c r="G1613">
        <v>1605</v>
      </c>
      <c r="H1613">
        <f t="shared" ca="1" si="54"/>
        <v>-1.5838709845804613E-2</v>
      </c>
    </row>
    <row r="1614" spans="2:8" x14ac:dyDescent="0.35">
      <c r="B1614" s="45" t="s">
        <v>5247</v>
      </c>
      <c r="C1614" s="146">
        <v>633.50592041015625</v>
      </c>
      <c r="D1614" s="112">
        <f t="shared" si="53"/>
        <v>3.7356230430988768</v>
      </c>
      <c r="E1614" s="112">
        <v>1.1328354394389919E-2</v>
      </c>
      <c r="G1614">
        <v>1606</v>
      </c>
      <c r="H1614">
        <f t="shared" ca="1" si="54"/>
        <v>-6.6653250963281769E-3</v>
      </c>
    </row>
    <row r="1615" spans="2:8" x14ac:dyDescent="0.35">
      <c r="B1615" s="45" t="s">
        <v>1354</v>
      </c>
      <c r="C1615" s="146">
        <v>133.7745666503906</v>
      </c>
      <c r="D1615" s="112">
        <f t="shared" si="53"/>
        <v>-0.92732397647508691</v>
      </c>
      <c r="E1615" s="112">
        <v>1.1318115929824388E-2</v>
      </c>
      <c r="G1615">
        <v>1607</v>
      </c>
      <c r="H1615">
        <f t="shared" ca="1" si="54"/>
        <v>-1.9041819756253117E-2</v>
      </c>
    </row>
    <row r="1616" spans="2:8" x14ac:dyDescent="0.35">
      <c r="B1616" s="45" t="s">
        <v>7035</v>
      </c>
      <c r="C1616" s="146">
        <v>1840.697387695312</v>
      </c>
      <c r="D1616" s="112">
        <f t="shared" si="53"/>
        <v>13.149685851070005</v>
      </c>
      <c r="E1616" s="112">
        <v>1.1315891663933401E-2</v>
      </c>
      <c r="G1616">
        <v>1608</v>
      </c>
      <c r="H1616">
        <f t="shared" ca="1" si="54"/>
        <v>-6.3486215385443728E-3</v>
      </c>
    </row>
    <row r="1617" spans="2:8" x14ac:dyDescent="0.35">
      <c r="B1617" s="45" t="s">
        <v>1436</v>
      </c>
      <c r="C1617" s="146">
        <v>130.08750915527341</v>
      </c>
      <c r="D1617" s="112">
        <f t="shared" si="53"/>
        <v>-8.3644905770498906E-2</v>
      </c>
      <c r="E1617" s="112">
        <v>1.1304949293087323E-2</v>
      </c>
      <c r="G1617">
        <v>1609</v>
      </c>
      <c r="H1617">
        <f t="shared" ca="1" si="54"/>
        <v>5.3626588554750844E-4</v>
      </c>
    </row>
    <row r="1618" spans="2:8" x14ac:dyDescent="0.35">
      <c r="B1618" s="45" t="s">
        <v>3498</v>
      </c>
      <c r="C1618" s="146">
        <v>141.96189880371091</v>
      </c>
      <c r="D1618" s="112">
        <f t="shared" si="53"/>
        <v>-0.29449463129449249</v>
      </c>
      <c r="E1618" s="112">
        <v>1.1300423765891222E-2</v>
      </c>
      <c r="G1618">
        <v>1610</v>
      </c>
      <c r="H1618">
        <f t="shared" ca="1" si="54"/>
        <v>1.5202482024684718E-2</v>
      </c>
    </row>
    <row r="1619" spans="2:8" x14ac:dyDescent="0.35">
      <c r="B1619" s="45" t="s">
        <v>3894</v>
      </c>
      <c r="C1619" s="146">
        <v>201.22015380859381</v>
      </c>
      <c r="D1619" s="112">
        <f t="shared" si="53"/>
        <v>0.90848655222595398</v>
      </c>
      <c r="E1619" s="112">
        <v>1.1292252387554521E-2</v>
      </c>
      <c r="G1619">
        <v>1611</v>
      </c>
      <c r="H1619">
        <f t="shared" ca="1" si="54"/>
        <v>-1.4400478089322625E-2</v>
      </c>
    </row>
    <row r="1620" spans="2:8" x14ac:dyDescent="0.35">
      <c r="B1620" s="45" t="s">
        <v>1705</v>
      </c>
      <c r="C1620" s="146">
        <v>105.4344100952148</v>
      </c>
      <c r="D1620" s="112">
        <f t="shared" si="53"/>
        <v>-0.86573587684529507</v>
      </c>
      <c r="E1620" s="112">
        <v>1.1263557423412078E-2</v>
      </c>
      <c r="G1620">
        <v>1612</v>
      </c>
      <c r="H1620">
        <f t="shared" ca="1" si="54"/>
        <v>2.3574403802817348E-2</v>
      </c>
    </row>
    <row r="1621" spans="2:8" x14ac:dyDescent="0.35">
      <c r="B1621" s="45" t="s">
        <v>5673</v>
      </c>
      <c r="C1621" s="146">
        <v>785.276123046875</v>
      </c>
      <c r="D1621" s="112">
        <f t="shared" si="53"/>
        <v>5.7194677681972985</v>
      </c>
      <c r="E1621" s="112">
        <v>1.1241665348181792E-2</v>
      </c>
      <c r="G1621">
        <v>1613</v>
      </c>
      <c r="H1621">
        <f t="shared" ca="1" si="54"/>
        <v>2.0635008051187848E-3</v>
      </c>
    </row>
    <row r="1622" spans="2:8" x14ac:dyDescent="0.35">
      <c r="B1622" s="45" t="s">
        <v>2111</v>
      </c>
      <c r="C1622" s="146">
        <v>116.86582183837891</v>
      </c>
      <c r="D1622" s="112">
        <f t="shared" si="53"/>
        <v>-0.61627715134833494</v>
      </c>
      <c r="E1622" s="112">
        <v>1.1238412522324943E-2</v>
      </c>
      <c r="G1622">
        <v>1614</v>
      </c>
      <c r="H1622">
        <f t="shared" ca="1" si="54"/>
        <v>1.8311522135829861E-2</v>
      </c>
    </row>
    <row r="1623" spans="2:8" x14ac:dyDescent="0.35">
      <c r="B1623" s="45" t="s">
        <v>4542</v>
      </c>
      <c r="C1623" s="146">
        <v>304.55789184570313</v>
      </c>
      <c r="D1623" s="112">
        <f t="shared" si="53"/>
        <v>-0.86849263582701364</v>
      </c>
      <c r="E1623" s="112">
        <v>1.1228665130939305E-2</v>
      </c>
      <c r="G1623">
        <v>1615</v>
      </c>
      <c r="H1623">
        <f t="shared" ca="1" si="54"/>
        <v>1.828736031065821E-2</v>
      </c>
    </row>
    <row r="1624" spans="2:8" x14ac:dyDescent="0.35">
      <c r="B1624" s="45" t="s">
        <v>7965</v>
      </c>
      <c r="C1624" s="146">
        <v>2315.89990234375</v>
      </c>
      <c r="D1624" s="112">
        <f t="shared" si="53"/>
        <v>4.646190301784052E-2</v>
      </c>
      <c r="E1624" s="112">
        <v>1.1221706278844589E-2</v>
      </c>
      <c r="G1624">
        <v>1616</v>
      </c>
      <c r="H1624">
        <f t="shared" ca="1" si="54"/>
        <v>2.2999752977279651E-2</v>
      </c>
    </row>
    <row r="1625" spans="2:8" x14ac:dyDescent="0.35">
      <c r="B1625" s="45" t="s">
        <v>6807</v>
      </c>
      <c r="C1625" s="146">
        <v>2213.076171875</v>
      </c>
      <c r="D1625" s="112">
        <f t="shared" si="53"/>
        <v>12.216429594177251</v>
      </c>
      <c r="E1625" s="112">
        <v>1.1219083932848367E-2</v>
      </c>
      <c r="G1625">
        <v>1617</v>
      </c>
      <c r="H1625">
        <f t="shared" ca="1" si="54"/>
        <v>1.8521854170013168E-3</v>
      </c>
    </row>
    <row r="1626" spans="2:8" x14ac:dyDescent="0.35">
      <c r="B1626" s="45" t="s">
        <v>3636</v>
      </c>
      <c r="C1626" s="146">
        <v>167.44886779785159</v>
      </c>
      <c r="D1626" s="112">
        <f t="shared" si="53"/>
        <v>0.81697989793619818</v>
      </c>
      <c r="E1626" s="112">
        <v>1.1218851880452189E-2</v>
      </c>
      <c r="G1626">
        <v>1618</v>
      </c>
      <c r="H1626">
        <f t="shared" ca="1" si="54"/>
        <v>-3.1189878084098952E-3</v>
      </c>
    </row>
    <row r="1627" spans="2:8" x14ac:dyDescent="0.35">
      <c r="B1627" s="45" t="s">
        <v>2761</v>
      </c>
      <c r="C1627" s="146">
        <v>92.157798767089844</v>
      </c>
      <c r="D1627" s="112">
        <f t="shared" si="53"/>
        <v>-0.96029485274488224</v>
      </c>
      <c r="E1627" s="112">
        <v>1.1200525452615632E-2</v>
      </c>
      <c r="G1627">
        <v>1619</v>
      </c>
      <c r="H1627">
        <f t="shared" ca="1" si="54"/>
        <v>-2.7558056582866853E-2</v>
      </c>
    </row>
    <row r="1628" spans="2:8" x14ac:dyDescent="0.35">
      <c r="B1628" s="45" t="s">
        <v>7843</v>
      </c>
      <c r="C1628" s="146">
        <v>2321.05419921875</v>
      </c>
      <c r="D1628" s="112">
        <f t="shared" si="53"/>
        <v>9.722331892035843</v>
      </c>
      <c r="E1628" s="112">
        <v>1.1195647121677716E-2</v>
      </c>
      <c r="G1628">
        <v>1620</v>
      </c>
      <c r="H1628">
        <f t="shared" ca="1" si="54"/>
        <v>-2.4318244886427235E-3</v>
      </c>
    </row>
    <row r="1629" spans="2:8" x14ac:dyDescent="0.35">
      <c r="B1629" s="45" t="s">
        <v>3964</v>
      </c>
      <c r="C1629" s="146">
        <v>216.46916198730469</v>
      </c>
      <c r="D1629" s="112">
        <f t="shared" si="53"/>
        <v>-0.49562436670944887</v>
      </c>
      <c r="E1629" s="112">
        <v>1.11836235633165E-2</v>
      </c>
      <c r="G1629">
        <v>1621</v>
      </c>
      <c r="H1629">
        <f t="shared" ca="1" si="54"/>
        <v>8.1416750312296483E-3</v>
      </c>
    </row>
    <row r="1630" spans="2:8" x14ac:dyDescent="0.35">
      <c r="B1630" s="45" t="s">
        <v>4688</v>
      </c>
      <c r="C1630" s="146">
        <v>429.18243408203119</v>
      </c>
      <c r="D1630" s="112">
        <f t="shared" si="53"/>
        <v>2.3923389577026533</v>
      </c>
      <c r="E1630" s="112">
        <v>1.118312765190688E-2</v>
      </c>
      <c r="G1630">
        <v>1622</v>
      </c>
      <c r="H1630">
        <f t="shared" ca="1" si="54"/>
        <v>-2.7525180243421311E-2</v>
      </c>
    </row>
    <row r="1631" spans="2:8" x14ac:dyDescent="0.35">
      <c r="B1631" s="45" t="s">
        <v>2019</v>
      </c>
      <c r="C1631" s="146">
        <v>126.51519775390619</v>
      </c>
      <c r="D1631" s="112">
        <f t="shared" si="53"/>
        <v>0.44505864815654872</v>
      </c>
      <c r="E1631" s="112">
        <v>1.1179279465400304E-2</v>
      </c>
      <c r="G1631">
        <v>1623</v>
      </c>
      <c r="H1631">
        <f t="shared" ca="1" si="54"/>
        <v>-1.510112732219005E-2</v>
      </c>
    </row>
    <row r="1632" spans="2:8" x14ac:dyDescent="0.35">
      <c r="B1632" s="45" t="s">
        <v>1023</v>
      </c>
      <c r="C1632" s="146">
        <v>87.550216674804688</v>
      </c>
      <c r="D1632" s="112">
        <f t="shared" si="53"/>
        <v>-0.58446831566842317</v>
      </c>
      <c r="E1632" s="112">
        <v>1.1163757431696069E-2</v>
      </c>
      <c r="G1632">
        <v>1624</v>
      </c>
      <c r="H1632">
        <f t="shared" ca="1" si="54"/>
        <v>3.1764864213604076E-2</v>
      </c>
    </row>
    <row r="1633" spans="2:8" x14ac:dyDescent="0.35">
      <c r="B1633" s="45" t="s">
        <v>4293</v>
      </c>
      <c r="C1633" s="146">
        <v>210.69444274902341</v>
      </c>
      <c r="D1633" s="112">
        <f t="shared" si="53"/>
        <v>-0.50506123186930474</v>
      </c>
      <c r="E1633" s="112">
        <v>1.1157755030425244E-2</v>
      </c>
      <c r="G1633">
        <v>1625</v>
      </c>
      <c r="H1633">
        <f t="shared" ca="1" si="54"/>
        <v>-1.6840395058722722E-2</v>
      </c>
    </row>
    <row r="1634" spans="2:8" x14ac:dyDescent="0.35">
      <c r="B1634" s="45" t="s">
        <v>4733</v>
      </c>
      <c r="C1634" s="146">
        <v>425.697998046875</v>
      </c>
      <c r="D1634" s="112">
        <f t="shared" si="53"/>
        <v>-0.41776715113750446</v>
      </c>
      <c r="E1634" s="112">
        <v>1.1156501560959174E-2</v>
      </c>
      <c r="G1634">
        <v>1626</v>
      </c>
      <c r="H1634">
        <f t="shared" ca="1" si="54"/>
        <v>9.9971598223856165E-3</v>
      </c>
    </row>
    <row r="1635" spans="2:8" x14ac:dyDescent="0.35">
      <c r="B1635" s="45" t="s">
        <v>5725</v>
      </c>
      <c r="C1635" s="146">
        <v>731.1473388671875</v>
      </c>
      <c r="D1635" s="112">
        <f t="shared" si="53"/>
        <v>2.7745180163794001</v>
      </c>
      <c r="E1635" s="112">
        <v>1.1155179601725776E-2</v>
      </c>
      <c r="G1635">
        <v>1627</v>
      </c>
      <c r="H1635">
        <f t="shared" ca="1" si="54"/>
        <v>-3.4002871516361668E-3</v>
      </c>
    </row>
    <row r="1636" spans="2:8" x14ac:dyDescent="0.35">
      <c r="B1636" s="45" t="s">
        <v>3887</v>
      </c>
      <c r="C1636" s="146">
        <v>193.7061462402344</v>
      </c>
      <c r="D1636" s="112">
        <f t="shared" si="53"/>
        <v>-0.62612695924598705</v>
      </c>
      <c r="E1636" s="112">
        <v>1.1151662482317555E-2</v>
      </c>
      <c r="G1636">
        <v>1628</v>
      </c>
      <c r="H1636">
        <f t="shared" ca="1" si="54"/>
        <v>8.0672880153479301E-3</v>
      </c>
    </row>
    <row r="1637" spans="2:8" x14ac:dyDescent="0.35">
      <c r="B1637" s="45" t="s">
        <v>5121</v>
      </c>
      <c r="C1637" s="146">
        <v>518.10675048828125</v>
      </c>
      <c r="D1637" s="112">
        <f t="shared" si="53"/>
        <v>3.305701820904261</v>
      </c>
      <c r="E1637" s="112">
        <v>1.1150135407093819E-2</v>
      </c>
      <c r="G1637">
        <v>1629</v>
      </c>
      <c r="H1637">
        <f t="shared" ca="1" si="54"/>
        <v>1.9012391192875594E-2</v>
      </c>
    </row>
    <row r="1638" spans="2:8" x14ac:dyDescent="0.35">
      <c r="B1638" s="45" t="s">
        <v>1829</v>
      </c>
      <c r="C1638" s="146">
        <v>120.33038330078119</v>
      </c>
      <c r="D1638" s="112">
        <f t="shared" si="53"/>
        <v>-0.92397628097818485</v>
      </c>
      <c r="E1638" s="112">
        <v>1.1147861410192013E-2</v>
      </c>
      <c r="G1638">
        <v>1630</v>
      </c>
      <c r="H1638">
        <f t="shared" ca="1" si="54"/>
        <v>3.0854642257983887E-3</v>
      </c>
    </row>
    <row r="1639" spans="2:8" x14ac:dyDescent="0.35">
      <c r="B1639" s="45" t="s">
        <v>6368</v>
      </c>
      <c r="C1639" s="146">
        <v>1582.800537109375</v>
      </c>
      <c r="D1639" s="112">
        <f t="shared" si="53"/>
        <v>-0.34326070808076437</v>
      </c>
      <c r="E1639" s="112">
        <v>1.1141086612128204E-2</v>
      </c>
      <c r="G1639">
        <v>1631</v>
      </c>
      <c r="H1639">
        <f t="shared" ca="1" si="54"/>
        <v>7.3234007394963763E-3</v>
      </c>
    </row>
    <row r="1640" spans="2:8" x14ac:dyDescent="0.35">
      <c r="B1640" s="45" t="s">
        <v>7185</v>
      </c>
      <c r="C1640" s="146">
        <v>2410.089599609375</v>
      </c>
      <c r="D1640" s="112">
        <f t="shared" si="53"/>
        <v>3.0729579802153337E-2</v>
      </c>
      <c r="E1640" s="112">
        <v>1.1138398991373845E-2</v>
      </c>
      <c r="G1640">
        <v>1632</v>
      </c>
      <c r="H1640">
        <f t="shared" ca="1" si="54"/>
        <v>-1.2283758713082116E-2</v>
      </c>
    </row>
    <row r="1641" spans="2:8" x14ac:dyDescent="0.35">
      <c r="B1641" s="45" t="s">
        <v>7808</v>
      </c>
      <c r="C1641" s="146">
        <v>2338.236572265625</v>
      </c>
      <c r="D1641" s="112">
        <f t="shared" si="53"/>
        <v>16.347814121383447</v>
      </c>
      <c r="E1641" s="112">
        <v>1.1124418103543839E-2</v>
      </c>
      <c r="G1641">
        <v>1633</v>
      </c>
      <c r="H1641">
        <f t="shared" ca="1" si="54"/>
        <v>-5.3431012678744885E-3</v>
      </c>
    </row>
    <row r="1642" spans="2:8" x14ac:dyDescent="0.35">
      <c r="B1642" s="45" t="s">
        <v>3343</v>
      </c>
      <c r="C1642" s="146">
        <v>134.78565979003909</v>
      </c>
      <c r="D1642" s="112">
        <f t="shared" si="53"/>
        <v>-0.34541068225531474</v>
      </c>
      <c r="E1642" s="112">
        <v>1.1122526011186854E-2</v>
      </c>
      <c r="G1642">
        <v>1634</v>
      </c>
      <c r="H1642">
        <f t="shared" ca="1" si="54"/>
        <v>-2.3061960520498873E-2</v>
      </c>
    </row>
    <row r="1643" spans="2:8" x14ac:dyDescent="0.35">
      <c r="B1643" s="45" t="s">
        <v>4185</v>
      </c>
      <c r="C1643" s="146">
        <v>205.90873718261719</v>
      </c>
      <c r="D1643" s="112">
        <f t="shared" si="53"/>
        <v>-0.67554668885079328</v>
      </c>
      <c r="E1643" s="112">
        <v>1.1115013210233136E-2</v>
      </c>
      <c r="G1643">
        <v>1635</v>
      </c>
      <c r="H1643">
        <f t="shared" ca="1" si="54"/>
        <v>-4.0177520004320427E-2</v>
      </c>
    </row>
    <row r="1644" spans="2:8" x14ac:dyDescent="0.35">
      <c r="B1644" s="45" t="s">
        <v>5220</v>
      </c>
      <c r="C1644" s="146">
        <v>634.63287353515625</v>
      </c>
      <c r="D1644" s="112">
        <f t="shared" si="53"/>
        <v>3.9788298607210213</v>
      </c>
      <c r="E1644" s="112">
        <v>1.1106115029210549E-2</v>
      </c>
      <c r="G1644">
        <v>1636</v>
      </c>
      <c r="H1644">
        <f t="shared" ca="1" si="54"/>
        <v>-1.7291041139159521E-2</v>
      </c>
    </row>
    <row r="1645" spans="2:8" x14ac:dyDescent="0.35">
      <c r="B1645" s="45" t="s">
        <v>1786</v>
      </c>
      <c r="C1645" s="146">
        <v>127.4662704467773</v>
      </c>
      <c r="D1645" s="112">
        <f t="shared" si="53"/>
        <v>-0.83213434550188914</v>
      </c>
      <c r="E1645" s="112">
        <v>1.108912830060336E-2</v>
      </c>
      <c r="G1645">
        <v>1637</v>
      </c>
      <c r="H1645">
        <f t="shared" ca="1" si="54"/>
        <v>3.1390660629349032E-4</v>
      </c>
    </row>
    <row r="1646" spans="2:8" x14ac:dyDescent="0.35">
      <c r="B1646" s="45" t="s">
        <v>5782</v>
      </c>
      <c r="C1646" s="146">
        <v>759.33502197265625</v>
      </c>
      <c r="D1646" s="112">
        <f t="shared" si="53"/>
        <v>-0.61153459159087487</v>
      </c>
      <c r="E1646" s="112">
        <v>1.1086320789257097E-2</v>
      </c>
      <c r="G1646">
        <v>1638</v>
      </c>
      <c r="H1646">
        <f t="shared" ca="1" si="54"/>
        <v>4.7138408338743519E-3</v>
      </c>
    </row>
    <row r="1647" spans="2:8" x14ac:dyDescent="0.35">
      <c r="B1647" s="45" t="s">
        <v>6670</v>
      </c>
      <c r="C1647" s="146">
        <v>1954.704345703125</v>
      </c>
      <c r="D1647" s="112">
        <f t="shared" si="53"/>
        <v>-0.13425982794340904</v>
      </c>
      <c r="E1647" s="112">
        <v>1.1082742285736512E-2</v>
      </c>
      <c r="G1647">
        <v>1639</v>
      </c>
      <c r="H1647">
        <f t="shared" ca="1" si="54"/>
        <v>1.0324982213258223E-2</v>
      </c>
    </row>
    <row r="1648" spans="2:8" x14ac:dyDescent="0.35">
      <c r="B1648" s="45" t="s">
        <v>7103</v>
      </c>
      <c r="C1648" s="146">
        <v>2257.841796875</v>
      </c>
      <c r="D1648" s="112">
        <f t="shared" si="53"/>
        <v>-8.8780569128369027E-2</v>
      </c>
      <c r="E1648" s="112">
        <v>1.1072897541204951E-2</v>
      </c>
      <c r="G1648">
        <v>1640</v>
      </c>
      <c r="H1648">
        <f t="shared" ca="1" si="54"/>
        <v>4.6310078953486393E-3</v>
      </c>
    </row>
    <row r="1649" spans="2:8" x14ac:dyDescent="0.35">
      <c r="B1649" s="45" t="s">
        <v>7576</v>
      </c>
      <c r="C1649" s="146">
        <v>2477.824462890625</v>
      </c>
      <c r="D1649" s="112">
        <f t="shared" si="53"/>
        <v>21.184777578370142</v>
      </c>
      <c r="E1649" s="112">
        <v>1.1060613713236345E-2</v>
      </c>
      <c r="G1649">
        <v>1641</v>
      </c>
      <c r="H1649">
        <f t="shared" ca="1" si="54"/>
        <v>3.1494020636506645E-3</v>
      </c>
    </row>
    <row r="1650" spans="2:8" x14ac:dyDescent="0.35">
      <c r="B1650" s="45" t="s">
        <v>2483</v>
      </c>
      <c r="C1650" s="146">
        <v>111.690299987793</v>
      </c>
      <c r="D1650" s="112">
        <f t="shared" si="53"/>
        <v>-0.94936333086984881</v>
      </c>
      <c r="E1650" s="112">
        <v>1.105899549040369E-2</v>
      </c>
      <c r="G1650">
        <v>1642</v>
      </c>
      <c r="H1650">
        <f t="shared" ca="1" si="54"/>
        <v>-1.3754503752971528E-2</v>
      </c>
    </row>
    <row r="1651" spans="2:8" x14ac:dyDescent="0.35">
      <c r="B1651" s="45" t="s">
        <v>6739</v>
      </c>
      <c r="C1651" s="146">
        <v>2205.7197265625</v>
      </c>
      <c r="D1651" s="112">
        <f t="shared" si="53"/>
        <v>27.597916931065519</v>
      </c>
      <c r="E1651" s="112">
        <v>1.1043828512296579E-2</v>
      </c>
      <c r="G1651">
        <v>1643</v>
      </c>
      <c r="H1651">
        <f t="shared" ca="1" si="54"/>
        <v>-1.628383660871251E-2</v>
      </c>
    </row>
    <row r="1652" spans="2:8" x14ac:dyDescent="0.35">
      <c r="B1652" s="45" t="s">
        <v>2661</v>
      </c>
      <c r="C1652" s="146">
        <v>77.128684997558594</v>
      </c>
      <c r="D1652" s="112">
        <f t="shared" si="53"/>
        <v>-0.76445893974904722</v>
      </c>
      <c r="E1652" s="112">
        <v>1.104321536475184E-2</v>
      </c>
      <c r="G1652">
        <v>1644</v>
      </c>
      <c r="H1652">
        <f t="shared" ca="1" si="54"/>
        <v>-3.3281278445936341E-2</v>
      </c>
    </row>
    <row r="1653" spans="2:8" x14ac:dyDescent="0.35">
      <c r="B1653" s="45" t="s">
        <v>4581</v>
      </c>
      <c r="C1653" s="146">
        <v>327.4532470703125</v>
      </c>
      <c r="D1653" s="112">
        <f t="shared" si="53"/>
        <v>1.4755034471366371</v>
      </c>
      <c r="E1653" s="112">
        <v>1.1041756730831928E-2</v>
      </c>
      <c r="G1653">
        <v>1645</v>
      </c>
      <c r="H1653">
        <f t="shared" ca="1" si="54"/>
        <v>-3.5631116099028039E-3</v>
      </c>
    </row>
    <row r="1654" spans="2:8" x14ac:dyDescent="0.35">
      <c r="B1654" s="45" t="s">
        <v>1353</v>
      </c>
      <c r="C1654" s="146">
        <v>132.2774353027344</v>
      </c>
      <c r="D1654" s="112">
        <f t="shared" si="53"/>
        <v>-4.2167491255250766E-2</v>
      </c>
      <c r="E1654" s="112">
        <v>1.1023022203956437E-2</v>
      </c>
      <c r="G1654">
        <v>1646</v>
      </c>
      <c r="H1654">
        <f t="shared" ca="1" si="54"/>
        <v>-1.4887724994914359E-2</v>
      </c>
    </row>
    <row r="1655" spans="2:8" x14ac:dyDescent="0.35">
      <c r="B1655" s="45" t="s">
        <v>3419</v>
      </c>
      <c r="C1655" s="146">
        <v>138.1007995605469</v>
      </c>
      <c r="D1655" s="112">
        <f t="shared" si="53"/>
        <v>-0.93169254386494549</v>
      </c>
      <c r="E1655" s="112">
        <v>1.1013878720435164E-2</v>
      </c>
      <c r="G1655">
        <v>1647</v>
      </c>
      <c r="H1655">
        <f t="shared" ca="1" si="54"/>
        <v>2.7736735393271337E-3</v>
      </c>
    </row>
    <row r="1656" spans="2:8" x14ac:dyDescent="0.35">
      <c r="B1656" s="45" t="s">
        <v>6776</v>
      </c>
      <c r="C1656" s="146">
        <v>2021.7529296875</v>
      </c>
      <c r="D1656" s="112">
        <f t="shared" si="53"/>
        <v>5.5853691024590653</v>
      </c>
      <c r="E1656" s="112">
        <v>1.1013825486787939E-2</v>
      </c>
      <c r="G1656">
        <v>1648</v>
      </c>
      <c r="H1656">
        <f t="shared" ca="1" si="54"/>
        <v>-5.1576424131755238E-3</v>
      </c>
    </row>
    <row r="1657" spans="2:8" x14ac:dyDescent="0.35">
      <c r="B1657" s="45" t="s">
        <v>4493</v>
      </c>
      <c r="C1657" s="146">
        <v>307.00677490234381</v>
      </c>
      <c r="D1657" s="112">
        <f t="shared" si="53"/>
        <v>-0.85894674871349874</v>
      </c>
      <c r="E1657" s="112">
        <v>1.1008640105675736E-2</v>
      </c>
      <c r="G1657">
        <v>1649</v>
      </c>
      <c r="H1657">
        <f t="shared" ca="1" si="54"/>
        <v>-1.6105653827132967E-2</v>
      </c>
    </row>
    <row r="1658" spans="2:8" x14ac:dyDescent="0.35">
      <c r="B1658" s="45" t="s">
        <v>7530</v>
      </c>
      <c r="C1658" s="146">
        <v>2176.531005859375</v>
      </c>
      <c r="D1658" s="112">
        <f t="shared" si="53"/>
        <v>4.1089978678771519</v>
      </c>
      <c r="E1658" s="112">
        <v>1.1005985470661214E-2</v>
      </c>
      <c r="G1658">
        <v>1650</v>
      </c>
      <c r="H1658">
        <f t="shared" ca="1" si="54"/>
        <v>1.2084283918564188E-2</v>
      </c>
    </row>
    <row r="1659" spans="2:8" x14ac:dyDescent="0.35">
      <c r="B1659" s="45" t="s">
        <v>4758</v>
      </c>
      <c r="C1659" s="146">
        <v>426.0191650390625</v>
      </c>
      <c r="D1659" s="112">
        <f t="shared" si="53"/>
        <v>-0.80869792533431206</v>
      </c>
      <c r="E1659" s="112">
        <v>1.0955411724849699E-2</v>
      </c>
      <c r="G1659">
        <v>1651</v>
      </c>
      <c r="H1659">
        <f t="shared" ca="1" si="54"/>
        <v>1.3016051351815825E-2</v>
      </c>
    </row>
    <row r="1660" spans="2:8" x14ac:dyDescent="0.35">
      <c r="B1660" s="45" t="s">
        <v>6988</v>
      </c>
      <c r="C1660" s="146">
        <v>2226.94482421875</v>
      </c>
      <c r="D1660" s="112">
        <f t="shared" si="53"/>
        <v>23.576457431611733</v>
      </c>
      <c r="E1660" s="112">
        <v>1.0936297675833095E-2</v>
      </c>
      <c r="G1660">
        <v>1652</v>
      </c>
      <c r="H1660">
        <f t="shared" ca="1" si="54"/>
        <v>3.6608289925427868E-3</v>
      </c>
    </row>
    <row r="1661" spans="2:8" x14ac:dyDescent="0.35">
      <c r="B1661" s="45" t="s">
        <v>1057</v>
      </c>
      <c r="C1661" s="146">
        <v>90.612930297851563</v>
      </c>
      <c r="D1661" s="112">
        <f t="shared" si="53"/>
        <v>-0.95105254184826593</v>
      </c>
      <c r="E1661" s="112">
        <v>1.093524050660063E-2</v>
      </c>
      <c r="G1661">
        <v>1653</v>
      </c>
      <c r="H1661">
        <f t="shared" ca="1" si="54"/>
        <v>1.7025567352053888E-2</v>
      </c>
    </row>
    <row r="1662" spans="2:8" x14ac:dyDescent="0.35">
      <c r="B1662" s="45" t="s">
        <v>6451</v>
      </c>
      <c r="C1662" s="146">
        <v>1851.228515625</v>
      </c>
      <c r="D1662" s="112">
        <f t="shared" si="53"/>
        <v>-0.24492044194064566</v>
      </c>
      <c r="E1662" s="112">
        <v>1.093005345737034E-2</v>
      </c>
      <c r="G1662">
        <v>1654</v>
      </c>
      <c r="H1662">
        <f t="shared" ca="1" si="54"/>
        <v>2.6848324990028673E-2</v>
      </c>
    </row>
    <row r="1663" spans="2:8" x14ac:dyDescent="0.35">
      <c r="B1663" s="45" t="s">
        <v>7942</v>
      </c>
      <c r="C1663" s="146">
        <v>2451.699951171875</v>
      </c>
      <c r="D1663" s="112">
        <f t="shared" si="53"/>
        <v>33.589049232064184</v>
      </c>
      <c r="E1663" s="112">
        <v>1.0926934081123909E-2</v>
      </c>
      <c r="G1663">
        <v>1655</v>
      </c>
      <c r="H1663">
        <f t="shared" ca="1" si="54"/>
        <v>-1.0825349197192672E-2</v>
      </c>
    </row>
    <row r="1664" spans="2:8" x14ac:dyDescent="0.35">
      <c r="B1664" s="45" t="s">
        <v>2690</v>
      </c>
      <c r="C1664" s="146">
        <v>70.880813598632813</v>
      </c>
      <c r="D1664" s="112">
        <f t="shared" si="53"/>
        <v>-0.40559302979741252</v>
      </c>
      <c r="E1664" s="112">
        <v>1.0919311348902193E-2</v>
      </c>
      <c r="G1664">
        <v>1656</v>
      </c>
      <c r="H1664">
        <f t="shared" ca="1" si="54"/>
        <v>3.3060899364456574E-2</v>
      </c>
    </row>
    <row r="1665" spans="2:8" x14ac:dyDescent="0.35">
      <c r="B1665" s="45" t="s">
        <v>1670</v>
      </c>
      <c r="C1665" s="146">
        <v>119.2462692260742</v>
      </c>
      <c r="D1665" s="112">
        <f t="shared" si="53"/>
        <v>-0.94712735114082636</v>
      </c>
      <c r="E1665" s="112">
        <v>1.0903310129544479E-2</v>
      </c>
      <c r="G1665">
        <v>1657</v>
      </c>
      <c r="H1665">
        <f t="shared" ca="1" si="54"/>
        <v>-2.6746057606685508E-3</v>
      </c>
    </row>
    <row r="1666" spans="2:8" x14ac:dyDescent="0.35">
      <c r="B1666" s="45" t="s">
        <v>6865</v>
      </c>
      <c r="C1666" s="146">
        <v>2255.348876953125</v>
      </c>
      <c r="D1666" s="112">
        <f t="shared" si="53"/>
        <v>7.8897588197328741</v>
      </c>
      <c r="E1666" s="112">
        <v>1.0898286850850107E-2</v>
      </c>
      <c r="G1666">
        <v>1658</v>
      </c>
      <c r="H1666">
        <f t="shared" ca="1" si="54"/>
        <v>-1.610588305470749E-3</v>
      </c>
    </row>
    <row r="1667" spans="2:8" x14ac:dyDescent="0.35">
      <c r="B1667" s="45" t="s">
        <v>4460</v>
      </c>
      <c r="C1667" s="146">
        <v>253.70191955566409</v>
      </c>
      <c r="D1667" s="112">
        <f t="shared" si="53"/>
        <v>0.95349464289050245</v>
      </c>
      <c r="E1667" s="112">
        <v>1.0896623828658879E-2</v>
      </c>
      <c r="G1667">
        <v>1659</v>
      </c>
      <c r="H1667">
        <f t="shared" ca="1" si="54"/>
        <v>-3.8333949933186081E-4</v>
      </c>
    </row>
    <row r="1668" spans="2:8" x14ac:dyDescent="0.35">
      <c r="B1668" s="45" t="s">
        <v>1666</v>
      </c>
      <c r="C1668" s="146">
        <v>129.87080383300781</v>
      </c>
      <c r="D1668" s="112">
        <f t="shared" si="53"/>
        <v>8.5027241010887489E-2</v>
      </c>
      <c r="E1668" s="112">
        <v>1.0881521023279623E-2</v>
      </c>
      <c r="G1668">
        <v>1660</v>
      </c>
      <c r="H1668">
        <f t="shared" ca="1" si="54"/>
        <v>2.5160159457566084E-2</v>
      </c>
    </row>
    <row r="1669" spans="2:8" x14ac:dyDescent="0.35">
      <c r="B1669" s="45" t="s">
        <v>1675</v>
      </c>
      <c r="C1669" s="146">
        <v>119.69358825683589</v>
      </c>
      <c r="D1669" s="112">
        <f t="shared" si="53"/>
        <v>-0.95059203227196865</v>
      </c>
      <c r="E1669" s="112">
        <v>1.0861793990477932E-2</v>
      </c>
      <c r="G1669">
        <v>1661</v>
      </c>
      <c r="H1669">
        <f t="shared" ca="1" si="54"/>
        <v>1.3658890126370865E-2</v>
      </c>
    </row>
    <row r="1670" spans="2:8" x14ac:dyDescent="0.35">
      <c r="B1670" s="45" t="s">
        <v>7859</v>
      </c>
      <c r="C1670" s="146">
        <v>2422.556396484375</v>
      </c>
      <c r="D1670" s="112">
        <f t="shared" si="53"/>
        <v>16.821672655692606</v>
      </c>
      <c r="E1670" s="112">
        <v>1.0847149112619893E-2</v>
      </c>
      <c r="G1670">
        <v>1662</v>
      </c>
      <c r="H1670">
        <f t="shared" ca="1" si="54"/>
        <v>-7.0505558625096661E-3</v>
      </c>
    </row>
    <row r="1671" spans="2:8" x14ac:dyDescent="0.35">
      <c r="B1671" s="45" t="s">
        <v>3489</v>
      </c>
      <c r="C1671" s="146">
        <v>135.93316650390619</v>
      </c>
      <c r="D1671" s="112">
        <f t="shared" si="53"/>
        <v>-0.14058270481391516</v>
      </c>
      <c r="E1671" s="112">
        <v>1.084152107632253E-2</v>
      </c>
      <c r="G1671">
        <v>1663</v>
      </c>
      <c r="H1671">
        <f t="shared" ca="1" si="54"/>
        <v>-2.6800461972394059E-2</v>
      </c>
    </row>
    <row r="1672" spans="2:8" x14ac:dyDescent="0.35">
      <c r="B1672" s="45" t="s">
        <v>3162</v>
      </c>
      <c r="C1672" s="146">
        <v>158.16899108886719</v>
      </c>
      <c r="D1672" s="112">
        <f t="shared" si="53"/>
        <v>-0.87006199210075186</v>
      </c>
      <c r="E1672" s="112">
        <v>1.0832617074860674E-2</v>
      </c>
      <c r="G1672">
        <v>1664</v>
      </c>
      <c r="H1672">
        <f t="shared" ca="1" si="54"/>
        <v>-2.2786308252857369E-2</v>
      </c>
    </row>
    <row r="1673" spans="2:8" x14ac:dyDescent="0.35">
      <c r="B1673" s="45" t="s">
        <v>6001</v>
      </c>
      <c r="C1673" s="146">
        <v>1217.265014648438</v>
      </c>
      <c r="D1673" s="112">
        <f t="shared" ref="D1673:D1736" si="55">(C1673-C1674)/C1674</f>
        <v>-0.5187943078968259</v>
      </c>
      <c r="E1673" s="112">
        <v>1.0825090002124419E-2</v>
      </c>
      <c r="G1673">
        <v>1665</v>
      </c>
      <c r="H1673">
        <f t="shared" ca="1" si="54"/>
        <v>1.2953366437474575E-2</v>
      </c>
    </row>
    <row r="1674" spans="2:8" x14ac:dyDescent="0.35">
      <c r="B1674" s="45" t="s">
        <v>7899</v>
      </c>
      <c r="C1674" s="146">
        <v>2529.61474609375</v>
      </c>
      <c r="D1674" s="112">
        <f t="shared" si="55"/>
        <v>4.4381526250649097</v>
      </c>
      <c r="E1674" s="112">
        <v>1.0823919917684785E-2</v>
      </c>
      <c r="G1674">
        <v>1666</v>
      </c>
      <c r="H1674">
        <f t="shared" ref="H1674:H1737" ca="1" si="56">_xlfn.NORM.INV(RAND(),$N$11,$N$12)</f>
        <v>1.1979354546464736E-2</v>
      </c>
    </row>
    <row r="1675" spans="2:8" x14ac:dyDescent="0.35">
      <c r="B1675" s="45" t="s">
        <v>4843</v>
      </c>
      <c r="C1675" s="146">
        <v>465.16067504882813</v>
      </c>
      <c r="D1675" s="112">
        <f t="shared" si="55"/>
        <v>1.0395125845934114</v>
      </c>
      <c r="E1675" s="112">
        <v>1.0817235238657789E-2</v>
      </c>
      <c r="G1675">
        <v>1667</v>
      </c>
      <c r="H1675">
        <f t="shared" ca="1" si="56"/>
        <v>5.3463821816774901E-3</v>
      </c>
    </row>
    <row r="1676" spans="2:8" x14ac:dyDescent="0.35">
      <c r="B1676" s="45" t="s">
        <v>4228</v>
      </c>
      <c r="C1676" s="146">
        <v>228.0744323730469</v>
      </c>
      <c r="D1676" s="112">
        <f t="shared" si="55"/>
        <v>-0.89440998501247826</v>
      </c>
      <c r="E1676" s="112">
        <v>1.0810682138759747E-2</v>
      </c>
      <c r="G1676">
        <v>1668</v>
      </c>
      <c r="H1676">
        <f t="shared" ca="1" si="56"/>
        <v>-2.1193366810023807E-3</v>
      </c>
    </row>
    <row r="1677" spans="2:8" x14ac:dyDescent="0.35">
      <c r="B1677" s="45" t="s">
        <v>8015</v>
      </c>
      <c r="C1677" s="146">
        <v>2160</v>
      </c>
      <c r="D1677" s="112">
        <f t="shared" si="55"/>
        <v>12.746889882037662</v>
      </c>
      <c r="E1677" s="112">
        <v>1.0810098138389091E-2</v>
      </c>
      <c r="G1677">
        <v>1669</v>
      </c>
      <c r="H1677">
        <f t="shared" ca="1" si="56"/>
        <v>-2.0580955401151638E-2</v>
      </c>
    </row>
    <row r="1678" spans="2:8" x14ac:dyDescent="0.35">
      <c r="B1678" s="45" t="s">
        <v>3063</v>
      </c>
      <c r="C1678" s="146">
        <v>157.12644958496091</v>
      </c>
      <c r="D1678" s="112">
        <f t="shared" si="55"/>
        <v>0.71718414151248644</v>
      </c>
      <c r="E1678" s="112">
        <v>1.080931876005441E-2</v>
      </c>
      <c r="G1678">
        <v>1670</v>
      </c>
      <c r="H1678">
        <f t="shared" ca="1" si="56"/>
        <v>4.2491231719434027E-3</v>
      </c>
    </row>
    <row r="1679" spans="2:8" x14ac:dyDescent="0.35">
      <c r="B1679" s="45" t="s">
        <v>2578</v>
      </c>
      <c r="C1679" s="146">
        <v>91.502388000488281</v>
      </c>
      <c r="D1679" s="112">
        <f t="shared" si="55"/>
        <v>1.6620581063040818</v>
      </c>
      <c r="E1679" s="112">
        <v>1.079610110218855E-2</v>
      </c>
      <c r="G1679">
        <v>1671</v>
      </c>
      <c r="H1679">
        <f t="shared" ca="1" si="56"/>
        <v>-1.6110467592959647E-3</v>
      </c>
    </row>
    <row r="1680" spans="2:8" x14ac:dyDescent="0.35">
      <c r="B1680" s="45" t="s">
        <v>447</v>
      </c>
      <c r="C1680" s="146">
        <v>34.372798919677727</v>
      </c>
      <c r="D1680" s="112">
        <f t="shared" si="55"/>
        <v>-0.71739583431997511</v>
      </c>
      <c r="E1680" s="112">
        <v>1.0793654853425774E-2</v>
      </c>
      <c r="G1680">
        <v>1672</v>
      </c>
      <c r="H1680">
        <f t="shared" ca="1" si="56"/>
        <v>4.9141487885857238E-3</v>
      </c>
    </row>
    <row r="1681" spans="2:8" x14ac:dyDescent="0.35">
      <c r="B1681" s="45" t="s">
        <v>1830</v>
      </c>
      <c r="C1681" s="146">
        <v>121.628776550293</v>
      </c>
      <c r="D1681" s="112">
        <f t="shared" si="55"/>
        <v>-1.6098893431743599E-2</v>
      </c>
      <c r="E1681" s="112">
        <v>1.0790236130689487E-2</v>
      </c>
      <c r="G1681">
        <v>1673</v>
      </c>
      <c r="H1681">
        <f t="shared" ca="1" si="56"/>
        <v>2.7746697056707608E-2</v>
      </c>
    </row>
    <row r="1682" spans="2:8" x14ac:dyDescent="0.35">
      <c r="B1682" s="45" t="s">
        <v>3013</v>
      </c>
      <c r="C1682" s="146">
        <v>123.6189041137695</v>
      </c>
      <c r="D1682" s="112">
        <f t="shared" si="55"/>
        <v>3.6568934682885912E-2</v>
      </c>
      <c r="E1682" s="112">
        <v>1.0776011705380608E-2</v>
      </c>
      <c r="G1682">
        <v>1674</v>
      </c>
      <c r="H1682">
        <f t="shared" ca="1" si="56"/>
        <v>5.7138982883289816E-3</v>
      </c>
    </row>
    <row r="1683" spans="2:8" x14ac:dyDescent="0.35">
      <c r="B1683" s="45" t="s">
        <v>1822</v>
      </c>
      <c r="C1683" s="146">
        <v>119.2577743530273</v>
      </c>
      <c r="D1683" s="112">
        <f t="shared" si="55"/>
        <v>-8.2242766668444225E-2</v>
      </c>
      <c r="E1683" s="112">
        <v>1.0765693719279035E-2</v>
      </c>
      <c r="G1683">
        <v>1675</v>
      </c>
      <c r="H1683">
        <f t="shared" ca="1" si="56"/>
        <v>3.4417183274590812E-2</v>
      </c>
    </row>
    <row r="1684" spans="2:8" x14ac:dyDescent="0.35">
      <c r="B1684" s="45" t="s">
        <v>3032</v>
      </c>
      <c r="C1684" s="146">
        <v>129.9447937011719</v>
      </c>
      <c r="D1684" s="112">
        <f t="shared" si="55"/>
        <v>-0.94465724288706476</v>
      </c>
      <c r="E1684" s="112">
        <v>1.0763796451504505E-2</v>
      </c>
      <c r="G1684">
        <v>1676</v>
      </c>
      <c r="H1684">
        <f t="shared" ca="1" si="56"/>
        <v>1.4272282879952575E-2</v>
      </c>
    </row>
    <row r="1685" spans="2:8" x14ac:dyDescent="0.35">
      <c r="B1685" s="45" t="s">
        <v>7967</v>
      </c>
      <c r="C1685" s="146">
        <v>2348</v>
      </c>
      <c r="D1685" s="112">
        <f t="shared" si="55"/>
        <v>42.037049120333798</v>
      </c>
      <c r="E1685" s="112">
        <v>1.0761945759793371E-2</v>
      </c>
      <c r="G1685">
        <v>1677</v>
      </c>
      <c r="H1685">
        <f t="shared" ca="1" si="56"/>
        <v>4.6829198038867937E-3</v>
      </c>
    </row>
    <row r="1686" spans="2:8" x14ac:dyDescent="0.35">
      <c r="B1686" s="45" t="s">
        <v>761</v>
      </c>
      <c r="C1686" s="146">
        <v>54.557643890380859</v>
      </c>
      <c r="D1686" s="112">
        <f t="shared" si="55"/>
        <v>-0.56779079660718124</v>
      </c>
      <c r="E1686" s="112">
        <v>1.0750295197600766E-2</v>
      </c>
      <c r="G1686">
        <v>1678</v>
      </c>
      <c r="H1686">
        <f t="shared" ca="1" si="56"/>
        <v>-4.7777872412100167E-3</v>
      </c>
    </row>
    <row r="1687" spans="2:8" x14ac:dyDescent="0.35">
      <c r="B1687" s="45" t="s">
        <v>1908</v>
      </c>
      <c r="C1687" s="146">
        <v>126.22971343994141</v>
      </c>
      <c r="D1687" s="112">
        <f t="shared" si="55"/>
        <v>-0.88179048201234478</v>
      </c>
      <c r="E1687" s="112">
        <v>1.0742588640758447E-2</v>
      </c>
      <c r="G1687">
        <v>1679</v>
      </c>
      <c r="H1687">
        <f t="shared" ca="1" si="56"/>
        <v>6.3894328135468553E-4</v>
      </c>
    </row>
    <row r="1688" spans="2:8" x14ac:dyDescent="0.35">
      <c r="B1688" s="45" t="s">
        <v>5932</v>
      </c>
      <c r="C1688" s="146">
        <v>1067.847290039062</v>
      </c>
      <c r="D1688" s="112">
        <f t="shared" si="55"/>
        <v>5.3393152836124154</v>
      </c>
      <c r="E1688" s="112">
        <v>1.0726207023247484E-2</v>
      </c>
      <c r="G1688">
        <v>1680</v>
      </c>
      <c r="H1688">
        <f t="shared" ca="1" si="56"/>
        <v>2.7388864405236187E-3</v>
      </c>
    </row>
    <row r="1689" spans="2:8" x14ac:dyDescent="0.35">
      <c r="B1689" s="45" t="s">
        <v>3221</v>
      </c>
      <c r="C1689" s="146">
        <v>168.4483642578125</v>
      </c>
      <c r="D1689" s="112">
        <f t="shared" si="55"/>
        <v>-0.93058411143493447</v>
      </c>
      <c r="E1689" s="112">
        <v>1.0715694027068056E-2</v>
      </c>
      <c r="G1689">
        <v>1681</v>
      </c>
      <c r="H1689">
        <f t="shared" ca="1" si="56"/>
        <v>2.0418540591446033E-3</v>
      </c>
    </row>
    <row r="1690" spans="2:8" x14ac:dyDescent="0.35">
      <c r="B1690" s="45" t="s">
        <v>7691</v>
      </c>
      <c r="C1690" s="146">
        <v>2426.654296875</v>
      </c>
      <c r="D1690" s="112">
        <f t="shared" si="55"/>
        <v>53.148598686915385</v>
      </c>
      <c r="E1690" s="112">
        <v>1.0714642341232226E-2</v>
      </c>
      <c r="G1690">
        <v>1682</v>
      </c>
      <c r="H1690">
        <f t="shared" ca="1" si="56"/>
        <v>-3.6163451062869961E-3</v>
      </c>
    </row>
    <row r="1691" spans="2:8" x14ac:dyDescent="0.35">
      <c r="B1691" s="45" t="s">
        <v>560</v>
      </c>
      <c r="C1691" s="146">
        <v>44.814720153808587</v>
      </c>
      <c r="D1691" s="112">
        <f t="shared" si="55"/>
        <v>-0.74330994787762372</v>
      </c>
      <c r="E1691" s="112">
        <v>1.0712968481051278E-2</v>
      </c>
      <c r="G1691">
        <v>1683</v>
      </c>
      <c r="H1691">
        <f t="shared" ca="1" si="56"/>
        <v>-2.626909762546361E-2</v>
      </c>
    </row>
    <row r="1692" spans="2:8" x14ac:dyDescent="0.35">
      <c r="B1692" s="45" t="s">
        <v>3706</v>
      </c>
      <c r="C1692" s="146">
        <v>174.58689880371091</v>
      </c>
      <c r="D1692" s="112">
        <f t="shared" si="55"/>
        <v>0.59275004419770994</v>
      </c>
      <c r="E1692" s="112">
        <v>1.0707643851059375E-2</v>
      </c>
      <c r="G1692">
        <v>1684</v>
      </c>
      <c r="H1692">
        <f t="shared" ca="1" si="56"/>
        <v>4.5209425245115023E-2</v>
      </c>
    </row>
    <row r="1693" spans="2:8" x14ac:dyDescent="0.35">
      <c r="B1693" s="45" t="s">
        <v>2494</v>
      </c>
      <c r="C1693" s="146">
        <v>109.6134948730469</v>
      </c>
      <c r="D1693" s="112">
        <f t="shared" si="55"/>
        <v>-0.21747137425160851</v>
      </c>
      <c r="E1693" s="112">
        <v>1.0701479697311922E-2</v>
      </c>
      <c r="G1693">
        <v>1685</v>
      </c>
      <c r="H1693">
        <f t="shared" ca="1" si="56"/>
        <v>-4.1576894241747474E-3</v>
      </c>
    </row>
    <row r="1694" spans="2:8" x14ac:dyDescent="0.35">
      <c r="B1694" s="45" t="s">
        <v>3347</v>
      </c>
      <c r="C1694" s="146">
        <v>140.0760192871094</v>
      </c>
      <c r="D1694" s="112">
        <f t="shared" si="55"/>
        <v>-0.26361607119580199</v>
      </c>
      <c r="E1694" s="112">
        <v>1.0697959033581292E-2</v>
      </c>
      <c r="G1694">
        <v>1686</v>
      </c>
      <c r="H1694">
        <f t="shared" ca="1" si="56"/>
        <v>3.9304964099631794E-2</v>
      </c>
    </row>
    <row r="1695" spans="2:8" x14ac:dyDescent="0.35">
      <c r="B1695" s="45" t="s">
        <v>4126</v>
      </c>
      <c r="C1695" s="146">
        <v>190.22145080566409</v>
      </c>
      <c r="D1695" s="112">
        <f t="shared" si="55"/>
        <v>-0.9039159189287278</v>
      </c>
      <c r="E1695" s="112">
        <v>1.068247997561993E-2</v>
      </c>
      <c r="G1695">
        <v>1687</v>
      </c>
      <c r="H1695">
        <f t="shared" ca="1" si="56"/>
        <v>2.5022670204063107E-4</v>
      </c>
    </row>
    <row r="1696" spans="2:8" x14ac:dyDescent="0.35">
      <c r="B1696" s="45" t="s">
        <v>6683</v>
      </c>
      <c r="C1696" s="146">
        <v>1979.739501953125</v>
      </c>
      <c r="D1696" s="112">
        <f t="shared" si="55"/>
        <v>57.716401263850564</v>
      </c>
      <c r="E1696" s="112">
        <v>1.0681751047884228E-2</v>
      </c>
      <c r="G1696">
        <v>1688</v>
      </c>
      <c r="H1696">
        <f t="shared" ca="1" si="56"/>
        <v>-7.3379233149311522E-4</v>
      </c>
    </row>
    <row r="1697" spans="2:8" x14ac:dyDescent="0.35">
      <c r="B1697" s="45" t="s">
        <v>434</v>
      </c>
      <c r="C1697" s="146">
        <v>33.716976165771499</v>
      </c>
      <c r="D1697" s="112">
        <f t="shared" si="55"/>
        <v>-0.9459870995822357</v>
      </c>
      <c r="E1697" s="112">
        <v>1.0678863066422191E-2</v>
      </c>
      <c r="G1697">
        <v>1689</v>
      </c>
      <c r="H1697">
        <f t="shared" ca="1" si="56"/>
        <v>-3.2872092765828712E-2</v>
      </c>
    </row>
    <row r="1698" spans="2:8" x14ac:dyDescent="0.35">
      <c r="B1698" s="45" t="s">
        <v>5211</v>
      </c>
      <c r="C1698" s="146">
        <v>624.23931884765625</v>
      </c>
      <c r="D1698" s="112">
        <f t="shared" si="55"/>
        <v>0.32075763110078215</v>
      </c>
      <c r="E1698" s="112">
        <v>1.0677918098969888E-2</v>
      </c>
      <c r="G1698">
        <v>1690</v>
      </c>
      <c r="H1698">
        <f t="shared" ca="1" si="56"/>
        <v>-1.1369460901557481E-2</v>
      </c>
    </row>
    <row r="1699" spans="2:8" x14ac:dyDescent="0.35">
      <c r="B1699" s="45" t="s">
        <v>5094</v>
      </c>
      <c r="C1699" s="146">
        <v>472.63729858398438</v>
      </c>
      <c r="D1699" s="112">
        <f t="shared" si="55"/>
        <v>-0.77354253395009598</v>
      </c>
      <c r="E1699" s="112">
        <v>1.0673579477805109E-2</v>
      </c>
      <c r="G1699">
        <v>1691</v>
      </c>
      <c r="H1699">
        <f t="shared" ca="1" si="56"/>
        <v>-1.5217780959913106E-2</v>
      </c>
    </row>
    <row r="1700" spans="2:8" x14ac:dyDescent="0.35">
      <c r="B1700" s="45" t="s">
        <v>6754</v>
      </c>
      <c r="C1700" s="146">
        <v>2087.0908203125</v>
      </c>
      <c r="D1700" s="112">
        <f t="shared" si="55"/>
        <v>9.6750556407163995</v>
      </c>
      <c r="E1700" s="112">
        <v>1.0665352329742197E-2</v>
      </c>
      <c r="G1700">
        <v>1692</v>
      </c>
      <c r="H1700">
        <f t="shared" ca="1" si="56"/>
        <v>8.7046301040589469E-3</v>
      </c>
    </row>
    <row r="1701" spans="2:8" x14ac:dyDescent="0.35">
      <c r="B1701" s="45" t="s">
        <v>3956</v>
      </c>
      <c r="C1701" s="146">
        <v>195.51100158691409</v>
      </c>
      <c r="D1701" s="112">
        <f t="shared" si="55"/>
        <v>-0.88953116379462271</v>
      </c>
      <c r="E1701" s="112">
        <v>1.0662549453451757E-2</v>
      </c>
      <c r="G1701">
        <v>1693</v>
      </c>
      <c r="H1701">
        <f t="shared" ca="1" si="56"/>
        <v>4.701735829282265E-2</v>
      </c>
    </row>
    <row r="1702" spans="2:8" x14ac:dyDescent="0.35">
      <c r="B1702" s="45" t="s">
        <v>6423</v>
      </c>
      <c r="C1702" s="146">
        <v>1769.829467773438</v>
      </c>
      <c r="D1702" s="112">
        <f t="shared" si="55"/>
        <v>21.131733062635721</v>
      </c>
      <c r="E1702" s="112">
        <v>1.0651951666967367E-2</v>
      </c>
      <c r="G1702">
        <v>1694</v>
      </c>
      <c r="H1702">
        <f t="shared" ca="1" si="56"/>
        <v>6.3490390463171306E-3</v>
      </c>
    </row>
    <row r="1703" spans="2:8" x14ac:dyDescent="0.35">
      <c r="B1703" s="45" t="s">
        <v>2643</v>
      </c>
      <c r="C1703" s="146">
        <v>79.96795654296875</v>
      </c>
      <c r="D1703" s="112">
        <f t="shared" si="55"/>
        <v>-0.44482909849003255</v>
      </c>
      <c r="E1703" s="112">
        <v>1.064675526058319E-2</v>
      </c>
      <c r="G1703">
        <v>1695</v>
      </c>
      <c r="H1703">
        <f t="shared" ca="1" si="56"/>
        <v>-9.1102242238109727E-4</v>
      </c>
    </row>
    <row r="1704" spans="2:8" x14ac:dyDescent="0.35">
      <c r="B1704" s="45" t="s">
        <v>1589</v>
      </c>
      <c r="C1704" s="146">
        <v>144.04205322265619</v>
      </c>
      <c r="D1704" s="112">
        <f t="shared" si="55"/>
        <v>-0.28271541355594459</v>
      </c>
      <c r="E1704" s="112">
        <v>1.0643297818559083E-2</v>
      </c>
      <c r="G1704">
        <v>1696</v>
      </c>
      <c r="H1704">
        <f t="shared" ca="1" si="56"/>
        <v>1.0422765156685724E-2</v>
      </c>
    </row>
    <row r="1705" spans="2:8" x14ac:dyDescent="0.35">
      <c r="B1705" s="45" t="s">
        <v>4150</v>
      </c>
      <c r="C1705" s="146">
        <v>200.8157653808594</v>
      </c>
      <c r="D1705" s="112">
        <f t="shared" si="55"/>
        <v>-0.90046249936317357</v>
      </c>
      <c r="E1705" s="112">
        <v>1.0632299934435071E-2</v>
      </c>
      <c r="G1705">
        <v>1697</v>
      </c>
      <c r="H1705">
        <f t="shared" ca="1" si="56"/>
        <v>4.9171348881337715E-3</v>
      </c>
    </row>
    <row r="1706" spans="2:8" x14ac:dyDescent="0.35">
      <c r="B1706" s="45" t="s">
        <v>7043</v>
      </c>
      <c r="C1706" s="146">
        <v>2017.488525390625</v>
      </c>
      <c r="D1706" s="112">
        <f t="shared" si="55"/>
        <v>4.7394919622533846</v>
      </c>
      <c r="E1706" s="112">
        <v>1.0620609638953313E-2</v>
      </c>
      <c r="G1706">
        <v>1698</v>
      </c>
      <c r="H1706">
        <f t="shared" ca="1" si="56"/>
        <v>-2.1918623672962354E-2</v>
      </c>
    </row>
    <row r="1707" spans="2:8" x14ac:dyDescent="0.35">
      <c r="B1707" s="45" t="s">
        <v>4806</v>
      </c>
      <c r="C1707" s="146">
        <v>351.50994873046881</v>
      </c>
      <c r="D1707" s="112">
        <f t="shared" si="55"/>
        <v>3.2876549470305187</v>
      </c>
      <c r="E1707" s="112">
        <v>1.0618520808868544E-2</v>
      </c>
      <c r="G1707">
        <v>1699</v>
      </c>
      <c r="H1707">
        <f t="shared" ca="1" si="56"/>
        <v>-2.4046865487474464E-2</v>
      </c>
    </row>
    <row r="1708" spans="2:8" x14ac:dyDescent="0.35">
      <c r="B1708" s="45" t="s">
        <v>2721</v>
      </c>
      <c r="C1708" s="146">
        <v>81.981864929199219</v>
      </c>
      <c r="D1708" s="112">
        <f t="shared" si="55"/>
        <v>-0.29546569007505097</v>
      </c>
      <c r="E1708" s="112">
        <v>1.0617499801319241E-2</v>
      </c>
      <c r="G1708">
        <v>1700</v>
      </c>
      <c r="H1708">
        <f t="shared" ca="1" si="56"/>
        <v>2.4909682884389318E-2</v>
      </c>
    </row>
    <row r="1709" spans="2:8" x14ac:dyDescent="0.35">
      <c r="B1709" s="45" t="s">
        <v>2430</v>
      </c>
      <c r="C1709" s="146">
        <v>116.3631973266602</v>
      </c>
      <c r="D1709" s="112">
        <f t="shared" si="55"/>
        <v>-0.95379544805478889</v>
      </c>
      <c r="E1709" s="112">
        <v>1.061037871690456E-2</v>
      </c>
      <c r="G1709">
        <v>1701</v>
      </c>
      <c r="H1709">
        <f t="shared" ca="1" si="56"/>
        <v>2.4502193373807373E-4</v>
      </c>
    </row>
    <row r="1710" spans="2:8" x14ac:dyDescent="0.35">
      <c r="B1710" s="45" t="s">
        <v>7475</v>
      </c>
      <c r="C1710" s="146">
        <v>2518.435791015625</v>
      </c>
      <c r="D1710" s="112">
        <f t="shared" si="55"/>
        <v>1.4258150797768936</v>
      </c>
      <c r="E1710" s="112">
        <v>1.0607371766768316E-2</v>
      </c>
      <c r="G1710">
        <v>1702</v>
      </c>
      <c r="H1710">
        <f t="shared" ca="1" si="56"/>
        <v>1.3413328689255996E-2</v>
      </c>
    </row>
    <row r="1711" spans="2:8" x14ac:dyDescent="0.35">
      <c r="B1711" s="45" t="s">
        <v>5928</v>
      </c>
      <c r="C1711" s="146">
        <v>1038.181274414062</v>
      </c>
      <c r="D1711" s="112">
        <f t="shared" si="55"/>
        <v>1.7900268651567917</v>
      </c>
      <c r="E1711" s="112">
        <v>1.0605511476995065E-2</v>
      </c>
      <c r="G1711">
        <v>1703</v>
      </c>
      <c r="H1711">
        <f t="shared" ca="1" si="56"/>
        <v>-2.6601579136346556E-2</v>
      </c>
    </row>
    <row r="1712" spans="2:8" x14ac:dyDescent="0.35">
      <c r="B1712" s="45" t="s">
        <v>4812</v>
      </c>
      <c r="C1712" s="146">
        <v>372.10440063476563</v>
      </c>
      <c r="D1712" s="112">
        <f t="shared" si="55"/>
        <v>-0.38571081237340765</v>
      </c>
      <c r="E1712" s="112">
        <v>1.0575425723501824E-2</v>
      </c>
      <c r="G1712">
        <v>1704</v>
      </c>
      <c r="H1712">
        <f t="shared" ca="1" si="56"/>
        <v>1.5204492655600078E-2</v>
      </c>
    </row>
    <row r="1713" spans="2:8" x14ac:dyDescent="0.35">
      <c r="B1713" s="45" t="s">
        <v>5208</v>
      </c>
      <c r="C1713" s="146">
        <v>605.7479248046875</v>
      </c>
      <c r="D1713" s="112">
        <f t="shared" si="55"/>
        <v>0.23936700780797265</v>
      </c>
      <c r="E1713" s="112">
        <v>1.0566962073754089E-2</v>
      </c>
      <c r="G1713">
        <v>1705</v>
      </c>
      <c r="H1713">
        <f t="shared" ca="1" si="56"/>
        <v>7.6480541403574995E-3</v>
      </c>
    </row>
    <row r="1714" spans="2:8" x14ac:dyDescent="0.35">
      <c r="B1714" s="45" t="s">
        <v>4954</v>
      </c>
      <c r="C1714" s="146">
        <v>488.75588989257813</v>
      </c>
      <c r="D1714" s="112">
        <f t="shared" si="55"/>
        <v>1.7977594589915735</v>
      </c>
      <c r="E1714" s="112">
        <v>1.0563255194850881E-2</v>
      </c>
      <c r="G1714">
        <v>1706</v>
      </c>
      <c r="H1714">
        <f t="shared" ca="1" si="56"/>
        <v>2.0013729112098162E-2</v>
      </c>
    </row>
    <row r="1715" spans="2:8" x14ac:dyDescent="0.35">
      <c r="B1715" s="45" t="s">
        <v>4100</v>
      </c>
      <c r="C1715" s="146">
        <v>174.6954650878906</v>
      </c>
      <c r="D1715" s="112">
        <f t="shared" si="55"/>
        <v>-0.91545778516868803</v>
      </c>
      <c r="E1715" s="112">
        <v>1.0553451812776437E-2</v>
      </c>
      <c r="G1715">
        <v>1707</v>
      </c>
      <c r="H1715">
        <f t="shared" ca="1" si="56"/>
        <v>6.5029597200512738E-3</v>
      </c>
    </row>
    <row r="1716" spans="2:8" x14ac:dyDescent="0.35">
      <c r="B1716" s="45" t="s">
        <v>7067</v>
      </c>
      <c r="C1716" s="146">
        <v>2066.36962890625</v>
      </c>
      <c r="D1716" s="112">
        <f t="shared" si="55"/>
        <v>14.022274679635085</v>
      </c>
      <c r="E1716" s="112">
        <v>1.0551037074890036E-2</v>
      </c>
      <c r="G1716">
        <v>1708</v>
      </c>
      <c r="H1716">
        <f t="shared" ca="1" si="56"/>
        <v>2.3014834068047715E-2</v>
      </c>
    </row>
    <row r="1717" spans="2:8" x14ac:dyDescent="0.35">
      <c r="B1717" s="45" t="s">
        <v>3406</v>
      </c>
      <c r="C1717" s="146">
        <v>137.5537109375</v>
      </c>
      <c r="D1717" s="112">
        <f t="shared" si="55"/>
        <v>2.0555848139666431</v>
      </c>
      <c r="E1717" s="112">
        <v>1.0549953545767285E-2</v>
      </c>
      <c r="G1717">
        <v>1709</v>
      </c>
      <c r="H1717">
        <f t="shared" ca="1" si="56"/>
        <v>-2.3312466355148949E-2</v>
      </c>
    </row>
    <row r="1718" spans="2:8" x14ac:dyDescent="0.35">
      <c r="B1718" s="45" t="s">
        <v>547</v>
      </c>
      <c r="C1718" s="146">
        <v>45.017147064208977</v>
      </c>
      <c r="D1718" s="112">
        <f t="shared" si="55"/>
        <v>-0.48401564440246958</v>
      </c>
      <c r="E1718" s="112">
        <v>1.0541734066229384E-2</v>
      </c>
      <c r="G1718">
        <v>1710</v>
      </c>
      <c r="H1718">
        <f t="shared" ca="1" si="56"/>
        <v>-4.8750587664064945E-3</v>
      </c>
    </row>
    <row r="1719" spans="2:8" x14ac:dyDescent="0.35">
      <c r="B1719" s="45" t="s">
        <v>1197</v>
      </c>
      <c r="C1719" s="146">
        <v>87.24517822265625</v>
      </c>
      <c r="D1719" s="112">
        <f t="shared" si="55"/>
        <v>-0.34880883734867241</v>
      </c>
      <c r="E1719" s="112">
        <v>1.0535178737846387E-2</v>
      </c>
      <c r="G1719">
        <v>1711</v>
      </c>
      <c r="H1719">
        <f t="shared" ca="1" si="56"/>
        <v>2.3140837870398502E-3</v>
      </c>
    </row>
    <row r="1720" spans="2:8" x14ac:dyDescent="0.35">
      <c r="B1720" s="45" t="s">
        <v>1339</v>
      </c>
      <c r="C1720" s="146">
        <v>133.97782897949219</v>
      </c>
      <c r="D1720" s="112">
        <f t="shared" si="55"/>
        <v>-0.94769757164010049</v>
      </c>
      <c r="E1720" s="112">
        <v>1.0525013465424933E-2</v>
      </c>
      <c r="G1720">
        <v>1712</v>
      </c>
      <c r="H1720">
        <f t="shared" ca="1" si="56"/>
        <v>2.3887337059617597E-2</v>
      </c>
    </row>
    <row r="1721" spans="2:8" x14ac:dyDescent="0.35">
      <c r="B1721" s="45" t="s">
        <v>7354</v>
      </c>
      <c r="C1721" s="146">
        <v>2561.5986328125</v>
      </c>
      <c r="D1721" s="112">
        <f t="shared" si="55"/>
        <v>1.8995465929807718</v>
      </c>
      <c r="E1721" s="112">
        <v>1.052097511063204E-2</v>
      </c>
      <c r="G1721">
        <v>1713</v>
      </c>
      <c r="H1721">
        <f t="shared" ca="1" si="56"/>
        <v>-1.1145817957373528E-2</v>
      </c>
    </row>
    <row r="1722" spans="2:8" x14ac:dyDescent="0.35">
      <c r="B1722" s="45" t="s">
        <v>5836</v>
      </c>
      <c r="C1722" s="146">
        <v>883.447998046875</v>
      </c>
      <c r="D1722" s="112">
        <f t="shared" si="55"/>
        <v>-0.36930084060035762</v>
      </c>
      <c r="E1722" s="112">
        <v>1.051579519548812E-2</v>
      </c>
      <c r="G1722">
        <v>1714</v>
      </c>
      <c r="H1722">
        <f t="shared" ca="1" si="56"/>
        <v>4.1665025420384486E-2</v>
      </c>
    </row>
    <row r="1723" spans="2:8" x14ac:dyDescent="0.35">
      <c r="B1723" s="45" t="s">
        <v>6187</v>
      </c>
      <c r="C1723" s="146">
        <v>1400.743896484375</v>
      </c>
      <c r="D1723" s="112">
        <f t="shared" si="55"/>
        <v>1.0364057700648603</v>
      </c>
      <c r="E1723" s="112">
        <v>1.0499339228598041E-2</v>
      </c>
      <c r="G1723">
        <v>1715</v>
      </c>
      <c r="H1723">
        <f t="shared" ca="1" si="56"/>
        <v>1.0663727549108093E-3</v>
      </c>
    </row>
    <row r="1724" spans="2:8" x14ac:dyDescent="0.35">
      <c r="B1724" s="45" t="s">
        <v>5451</v>
      </c>
      <c r="C1724" s="146">
        <v>687.85107421875</v>
      </c>
      <c r="D1724" s="112">
        <f t="shared" si="55"/>
        <v>-0.71317024959776776</v>
      </c>
      <c r="E1724" s="112">
        <v>1.0497117240240262E-2</v>
      </c>
      <c r="G1724">
        <v>1716</v>
      </c>
      <c r="H1724">
        <f t="shared" ca="1" si="56"/>
        <v>2.8236820671793391E-2</v>
      </c>
    </row>
    <row r="1725" spans="2:8" x14ac:dyDescent="0.35">
      <c r="B1725" s="45" t="s">
        <v>7182</v>
      </c>
      <c r="C1725" s="146">
        <v>2398.1162109375</v>
      </c>
      <c r="D1725" s="112">
        <f t="shared" si="55"/>
        <v>18.368500132727686</v>
      </c>
      <c r="E1725" s="112">
        <v>1.0478327664747831E-2</v>
      </c>
      <c r="G1725">
        <v>1717</v>
      </c>
      <c r="H1725">
        <f t="shared" ca="1" si="56"/>
        <v>-3.9637313910398906E-4</v>
      </c>
    </row>
    <row r="1726" spans="2:8" x14ac:dyDescent="0.35">
      <c r="B1726" s="45" t="s">
        <v>2517</v>
      </c>
      <c r="C1726" s="146">
        <v>123.8152770996094</v>
      </c>
      <c r="D1726" s="112">
        <f t="shared" si="55"/>
        <v>-0.84356274241499785</v>
      </c>
      <c r="E1726" s="112">
        <v>1.0468421857806902E-2</v>
      </c>
      <c r="G1726">
        <v>1718</v>
      </c>
      <c r="H1726">
        <f t="shared" ca="1" si="56"/>
        <v>2.1206047337595062E-2</v>
      </c>
    </row>
    <row r="1727" spans="2:8" x14ac:dyDescent="0.35">
      <c r="B1727" s="45" t="s">
        <v>5801</v>
      </c>
      <c r="C1727" s="146">
        <v>791.46923828125</v>
      </c>
      <c r="D1727" s="112">
        <f t="shared" si="55"/>
        <v>-0.66743144371338392</v>
      </c>
      <c r="E1727" s="112">
        <v>1.0464311857532629E-2</v>
      </c>
      <c r="G1727">
        <v>1719</v>
      </c>
      <c r="H1727">
        <f t="shared" ca="1" si="56"/>
        <v>1.5196609220545162E-2</v>
      </c>
    </row>
    <row r="1728" spans="2:8" x14ac:dyDescent="0.35">
      <c r="B1728" s="45" t="s">
        <v>7792</v>
      </c>
      <c r="C1728" s="146">
        <v>2379.867919921875</v>
      </c>
      <c r="D1728" s="112">
        <f t="shared" si="55"/>
        <v>0.46393674095726561</v>
      </c>
      <c r="E1728" s="112">
        <v>1.0463986031709571E-2</v>
      </c>
      <c r="G1728">
        <v>1720</v>
      </c>
      <c r="H1728">
        <f t="shared" ca="1" si="56"/>
        <v>1.5682419043717222E-3</v>
      </c>
    </row>
    <row r="1729" spans="2:8" x14ac:dyDescent="0.35">
      <c r="B1729" s="45" t="s">
        <v>6261</v>
      </c>
      <c r="C1729" s="146">
        <v>1625.6630859375</v>
      </c>
      <c r="D1729" s="112">
        <f t="shared" si="55"/>
        <v>37.944197457666384</v>
      </c>
      <c r="E1729" s="112">
        <v>1.0456983827977632E-2</v>
      </c>
      <c r="G1729">
        <v>1721</v>
      </c>
      <c r="H1729">
        <f t="shared" ca="1" si="56"/>
        <v>1.172670346945121E-2</v>
      </c>
    </row>
    <row r="1730" spans="2:8" x14ac:dyDescent="0.35">
      <c r="B1730" s="45" t="s">
        <v>536</v>
      </c>
      <c r="C1730" s="146">
        <v>41.743396759033203</v>
      </c>
      <c r="D1730" s="112">
        <f t="shared" si="55"/>
        <v>-0.98223291347161201</v>
      </c>
      <c r="E1730" s="112">
        <v>1.0452571400711238E-2</v>
      </c>
      <c r="G1730">
        <v>1722</v>
      </c>
      <c r="H1730">
        <f t="shared" ca="1" si="56"/>
        <v>4.4907033811645576E-2</v>
      </c>
    </row>
    <row r="1731" spans="2:8" x14ac:dyDescent="0.35">
      <c r="B1731" s="45" t="s">
        <v>7735</v>
      </c>
      <c r="C1731" s="146">
        <v>2349.47900390625</v>
      </c>
      <c r="D1731" s="112">
        <f t="shared" si="55"/>
        <v>1.4676915822084795</v>
      </c>
      <c r="E1731" s="112">
        <v>1.045146608116589E-2</v>
      </c>
      <c r="G1731">
        <v>1723</v>
      </c>
      <c r="H1731">
        <f t="shared" ca="1" si="56"/>
        <v>-1.3548079229353692E-2</v>
      </c>
    </row>
    <row r="1732" spans="2:8" x14ac:dyDescent="0.35">
      <c r="B1732" s="45" t="s">
        <v>5846</v>
      </c>
      <c r="C1732" s="146">
        <v>952.09588623046875</v>
      </c>
      <c r="D1732" s="112">
        <f t="shared" si="55"/>
        <v>20.384249391123571</v>
      </c>
      <c r="E1732" s="112">
        <v>1.0447109955280065E-2</v>
      </c>
      <c r="G1732">
        <v>1724</v>
      </c>
      <c r="H1732">
        <f t="shared" ca="1" si="56"/>
        <v>2.9325218763023461E-2</v>
      </c>
    </row>
    <row r="1733" spans="2:8" x14ac:dyDescent="0.35">
      <c r="B1733" s="45" t="s">
        <v>565</v>
      </c>
      <c r="C1733" s="146">
        <v>44.523231506347663</v>
      </c>
      <c r="D1733" s="112">
        <f t="shared" si="55"/>
        <v>-0.73660835543478054</v>
      </c>
      <c r="E1733" s="112">
        <v>1.0411530129427048E-2</v>
      </c>
      <c r="G1733">
        <v>1725</v>
      </c>
      <c r="H1733">
        <f t="shared" ca="1" si="56"/>
        <v>9.9348489172271237E-3</v>
      </c>
    </row>
    <row r="1734" spans="2:8" x14ac:dyDescent="0.35">
      <c r="B1734" s="45" t="s">
        <v>3854</v>
      </c>
      <c r="C1734" s="146">
        <v>169.03813171386719</v>
      </c>
      <c r="D1734" s="112">
        <f t="shared" si="55"/>
        <v>-0.92852784753038276</v>
      </c>
      <c r="E1734" s="112">
        <v>1.0405511785528581E-2</v>
      </c>
      <c r="G1734">
        <v>1726</v>
      </c>
      <c r="H1734">
        <f t="shared" ca="1" si="56"/>
        <v>-3.4547885303248984E-3</v>
      </c>
    </row>
    <row r="1735" spans="2:8" x14ac:dyDescent="0.35">
      <c r="B1735" s="45" t="s">
        <v>7738</v>
      </c>
      <c r="C1735" s="146">
        <v>2365.0908203125</v>
      </c>
      <c r="D1735" s="112">
        <f t="shared" si="55"/>
        <v>3.6481262123472873</v>
      </c>
      <c r="E1735" s="112">
        <v>1.0402942445256785E-2</v>
      </c>
      <c r="G1735">
        <v>1727</v>
      </c>
      <c r="H1735">
        <f t="shared" ca="1" si="56"/>
        <v>2.139971013704001E-2</v>
      </c>
    </row>
    <row r="1736" spans="2:8" x14ac:dyDescent="0.35">
      <c r="B1736" s="45" t="s">
        <v>4944</v>
      </c>
      <c r="C1736" s="146">
        <v>508.82672119140619</v>
      </c>
      <c r="D1736" s="112">
        <f t="shared" si="55"/>
        <v>-0.80843235547617265</v>
      </c>
      <c r="E1736" s="112">
        <v>1.0386112000573884E-2</v>
      </c>
      <c r="G1736">
        <v>1728</v>
      </c>
      <c r="H1736">
        <f t="shared" ca="1" si="56"/>
        <v>-1.0621704157255123E-2</v>
      </c>
    </row>
    <row r="1737" spans="2:8" x14ac:dyDescent="0.35">
      <c r="B1737" s="45" t="s">
        <v>7883</v>
      </c>
      <c r="C1737" s="146">
        <v>2656.120361328125</v>
      </c>
      <c r="D1737" s="112">
        <f t="shared" ref="D1737:D1800" si="57">(C1737-C1738)/C1738</f>
        <v>0.1633680507287445</v>
      </c>
      <c r="E1737" s="112">
        <v>1.0379368606519475E-2</v>
      </c>
      <c r="G1737">
        <v>1729</v>
      </c>
      <c r="H1737">
        <f t="shared" ca="1" si="56"/>
        <v>4.3257747945848954E-3</v>
      </c>
    </row>
    <row r="1738" spans="2:8" x14ac:dyDescent="0.35">
      <c r="B1738" s="45" t="s">
        <v>7503</v>
      </c>
      <c r="C1738" s="146">
        <v>2283.1298828125</v>
      </c>
      <c r="D1738" s="112">
        <f t="shared" si="57"/>
        <v>1.3942701508873638E-2</v>
      </c>
      <c r="E1738" s="112">
        <v>1.037908258050366E-2</v>
      </c>
      <c r="G1738">
        <v>1730</v>
      </c>
      <c r="H1738">
        <f t="shared" ref="H1738:H1801" ca="1" si="58">_xlfn.NORM.INV(RAND(),$N$11,$N$12)</f>
        <v>2.0880998661841118E-3</v>
      </c>
    </row>
    <row r="1739" spans="2:8" x14ac:dyDescent="0.35">
      <c r="B1739" s="45" t="s">
        <v>6982</v>
      </c>
      <c r="C1739" s="146">
        <v>2251.734619140625</v>
      </c>
      <c r="D1739" s="112">
        <f t="shared" si="57"/>
        <v>2.0627889492458844</v>
      </c>
      <c r="E1739" s="112">
        <v>1.0349639655558279E-2</v>
      </c>
      <c r="G1739">
        <v>1731</v>
      </c>
      <c r="H1739">
        <f t="shared" ca="1" si="58"/>
        <v>-5.1781225201749756E-4</v>
      </c>
    </row>
    <row r="1740" spans="2:8" x14ac:dyDescent="0.35">
      <c r="B1740" s="45" t="s">
        <v>5486</v>
      </c>
      <c r="C1740" s="146">
        <v>735.19091796875</v>
      </c>
      <c r="D1740" s="112">
        <f t="shared" si="57"/>
        <v>-0.72784032702448298</v>
      </c>
      <c r="E1740" s="112">
        <v>1.034597903392738E-2</v>
      </c>
      <c r="G1740">
        <v>1732</v>
      </c>
      <c r="H1740">
        <f t="shared" ca="1" si="58"/>
        <v>-2.7507848597341646E-2</v>
      </c>
    </row>
    <row r="1741" spans="2:8" x14ac:dyDescent="0.35">
      <c r="B1741" s="45" t="s">
        <v>7662</v>
      </c>
      <c r="C1741" s="146">
        <v>2701.322021484375</v>
      </c>
      <c r="D1741" s="112">
        <f t="shared" si="57"/>
        <v>3.3943111052156412</v>
      </c>
      <c r="E1741" s="112">
        <v>1.034588178185741E-2</v>
      </c>
      <c r="G1741">
        <v>1733</v>
      </c>
      <c r="H1741">
        <f t="shared" ca="1" si="58"/>
        <v>-3.9841464487449255E-2</v>
      </c>
    </row>
    <row r="1742" spans="2:8" x14ac:dyDescent="0.35">
      <c r="B1742" s="45" t="s">
        <v>5169</v>
      </c>
      <c r="C1742" s="146">
        <v>614.73162841796875</v>
      </c>
      <c r="D1742" s="112">
        <f t="shared" si="57"/>
        <v>1.7339969059938436</v>
      </c>
      <c r="E1742" s="112">
        <v>1.0342511362106569E-2</v>
      </c>
      <c r="G1742">
        <v>1734</v>
      </c>
      <c r="H1742">
        <f t="shared" ca="1" si="58"/>
        <v>-8.648066370952133E-3</v>
      </c>
    </row>
    <row r="1743" spans="2:8" x14ac:dyDescent="0.35">
      <c r="B1743" s="45" t="s">
        <v>4197</v>
      </c>
      <c r="C1743" s="146">
        <v>224.84722900390619</v>
      </c>
      <c r="D1743" s="112">
        <f t="shared" si="57"/>
        <v>-0.89704011109693804</v>
      </c>
      <c r="E1743" s="112">
        <v>1.034064845168646E-2</v>
      </c>
      <c r="G1743">
        <v>1735</v>
      </c>
      <c r="H1743">
        <f t="shared" ca="1" si="58"/>
        <v>1.9115627563775365E-3</v>
      </c>
    </row>
    <row r="1744" spans="2:8" x14ac:dyDescent="0.35">
      <c r="B1744" s="45" t="s">
        <v>6716</v>
      </c>
      <c r="C1744" s="146">
        <v>2183.833251953125</v>
      </c>
      <c r="D1744" s="112">
        <f t="shared" si="57"/>
        <v>1.9351094967154268</v>
      </c>
      <c r="E1744" s="112">
        <v>1.0338797984559009E-2</v>
      </c>
      <c r="G1744">
        <v>1736</v>
      </c>
      <c r="H1744">
        <f t="shared" ca="1" si="58"/>
        <v>2.3440362184279959E-2</v>
      </c>
    </row>
    <row r="1745" spans="2:8" x14ac:dyDescent="0.35">
      <c r="B1745" s="45" t="s">
        <v>5607</v>
      </c>
      <c r="C1745" s="146">
        <v>744.0380859375</v>
      </c>
      <c r="D1745" s="112">
        <f t="shared" si="57"/>
        <v>3.1080998380224489</v>
      </c>
      <c r="E1745" s="112">
        <v>1.033858383422793E-2</v>
      </c>
      <c r="G1745">
        <v>1737</v>
      </c>
      <c r="H1745">
        <f t="shared" ca="1" si="58"/>
        <v>3.4846018180901807E-2</v>
      </c>
    </row>
    <row r="1746" spans="2:8" x14ac:dyDescent="0.35">
      <c r="B1746" s="45" t="s">
        <v>3710</v>
      </c>
      <c r="C1746" s="146">
        <v>181.1148986816406</v>
      </c>
      <c r="D1746" s="112">
        <f t="shared" si="57"/>
        <v>-0.70232850707547312</v>
      </c>
      <c r="E1746" s="112">
        <v>1.031789374624186E-2</v>
      </c>
      <c r="G1746">
        <v>1738</v>
      </c>
      <c r="H1746">
        <f t="shared" ca="1" si="58"/>
        <v>7.0750950941561907E-3</v>
      </c>
    </row>
    <row r="1747" spans="2:8" x14ac:dyDescent="0.35">
      <c r="B1747" s="45" t="s">
        <v>5168</v>
      </c>
      <c r="C1747" s="146">
        <v>608.4388427734375</v>
      </c>
      <c r="D1747" s="112">
        <f t="shared" si="57"/>
        <v>-0.71772846534106771</v>
      </c>
      <c r="E1747" s="112">
        <v>1.0311117255095635E-2</v>
      </c>
      <c r="G1747">
        <v>1739</v>
      </c>
      <c r="H1747">
        <f t="shared" ca="1" si="58"/>
        <v>4.1870334692180544E-2</v>
      </c>
    </row>
    <row r="1748" spans="2:8" x14ac:dyDescent="0.35">
      <c r="B1748" s="45" t="s">
        <v>6719</v>
      </c>
      <c r="C1748" s="146">
        <v>2155.509033203125</v>
      </c>
      <c r="D1748" s="112">
        <f t="shared" si="57"/>
        <v>15.24005168731016</v>
      </c>
      <c r="E1748" s="112">
        <v>1.0301361423385119E-2</v>
      </c>
      <c r="G1748">
        <v>1740</v>
      </c>
      <c r="H1748">
        <f t="shared" ca="1" si="58"/>
        <v>2.647866146708746E-2</v>
      </c>
    </row>
    <row r="1749" spans="2:8" x14ac:dyDescent="0.35">
      <c r="B1749" s="45" t="s">
        <v>1347</v>
      </c>
      <c r="C1749" s="146">
        <v>132.72796630859381</v>
      </c>
      <c r="D1749" s="112">
        <f t="shared" si="57"/>
        <v>-0.82393810008773893</v>
      </c>
      <c r="E1749" s="112">
        <v>1.0287711193321532E-2</v>
      </c>
      <c r="G1749">
        <v>1741</v>
      </c>
      <c r="H1749">
        <f t="shared" ca="1" si="58"/>
        <v>-8.6133970016117264E-3</v>
      </c>
    </row>
    <row r="1750" spans="2:8" x14ac:dyDescent="0.35">
      <c r="B1750" s="45" t="s">
        <v>5759</v>
      </c>
      <c r="C1750" s="146">
        <v>753.87103271484375</v>
      </c>
      <c r="D1750" s="112">
        <f t="shared" si="57"/>
        <v>-0.49131161493785103</v>
      </c>
      <c r="E1750" s="112">
        <v>1.0286310782578224E-2</v>
      </c>
      <c r="G1750">
        <v>1742</v>
      </c>
      <c r="H1750">
        <f t="shared" ca="1" si="58"/>
        <v>6.4784530984490578E-4</v>
      </c>
    </row>
    <row r="1751" spans="2:8" x14ac:dyDescent="0.35">
      <c r="B1751" s="45" t="s">
        <v>6132</v>
      </c>
      <c r="C1751" s="146">
        <v>1481.989868164062</v>
      </c>
      <c r="D1751" s="112">
        <f t="shared" si="57"/>
        <v>2.0709758021860765</v>
      </c>
      <c r="E1751" s="112">
        <v>1.0284707225366113E-2</v>
      </c>
      <c r="G1751">
        <v>1743</v>
      </c>
      <c r="H1751">
        <f t="shared" ca="1" si="58"/>
        <v>-1.7862833717927892E-2</v>
      </c>
    </row>
    <row r="1752" spans="2:8" x14ac:dyDescent="0.35">
      <c r="B1752" s="45" t="s">
        <v>4983</v>
      </c>
      <c r="C1752" s="146">
        <v>482.5794677734375</v>
      </c>
      <c r="D1752" s="112">
        <f t="shared" si="57"/>
        <v>-0.73272440269011041</v>
      </c>
      <c r="E1752" s="112">
        <v>1.0278372153226967E-2</v>
      </c>
      <c r="G1752">
        <v>1744</v>
      </c>
      <c r="H1752">
        <f t="shared" ca="1" si="58"/>
        <v>8.0052848098146039E-3</v>
      </c>
    </row>
    <row r="1753" spans="2:8" x14ac:dyDescent="0.35">
      <c r="B1753" s="45" t="s">
        <v>6576</v>
      </c>
      <c r="C1753" s="146">
        <v>1805.550048828125</v>
      </c>
      <c r="D1753" s="112">
        <f t="shared" si="57"/>
        <v>0.19831871554676905</v>
      </c>
      <c r="E1753" s="112">
        <v>1.0263855207316012E-2</v>
      </c>
      <c r="G1753">
        <v>1745</v>
      </c>
      <c r="H1753">
        <f t="shared" ca="1" si="58"/>
        <v>-1.6666086635005843E-3</v>
      </c>
    </row>
    <row r="1754" spans="2:8" x14ac:dyDescent="0.35">
      <c r="B1754" s="45" t="s">
        <v>6325</v>
      </c>
      <c r="C1754" s="146">
        <v>1506.736083984375</v>
      </c>
      <c r="D1754" s="112">
        <f t="shared" si="57"/>
        <v>16.136012140664068</v>
      </c>
      <c r="E1754" s="112">
        <v>1.0262901840201568E-2</v>
      </c>
      <c r="G1754">
        <v>1746</v>
      </c>
      <c r="H1754">
        <f t="shared" ca="1" si="58"/>
        <v>-2.2454759605354997E-2</v>
      </c>
    </row>
    <row r="1755" spans="2:8" x14ac:dyDescent="0.35">
      <c r="B1755" s="45" t="s">
        <v>1185</v>
      </c>
      <c r="C1755" s="146">
        <v>87.928047180175781</v>
      </c>
      <c r="D1755" s="112">
        <f t="shared" si="57"/>
        <v>-0.96350287330550599</v>
      </c>
      <c r="E1755" s="112">
        <v>1.0262422319821827E-2</v>
      </c>
      <c r="G1755">
        <v>1747</v>
      </c>
      <c r="H1755">
        <f t="shared" ca="1" si="58"/>
        <v>1.7769544191561661E-2</v>
      </c>
    </row>
    <row r="1756" spans="2:8" x14ac:dyDescent="0.35">
      <c r="B1756" s="45" t="s">
        <v>7584</v>
      </c>
      <c r="C1756" s="146">
        <v>2409.17724609375</v>
      </c>
      <c r="D1756" s="112">
        <f t="shared" si="57"/>
        <v>3.9427346816799629</v>
      </c>
      <c r="E1756" s="112">
        <v>1.0256344105043834E-2</v>
      </c>
      <c r="G1756">
        <v>1748</v>
      </c>
      <c r="H1756">
        <f t="shared" ca="1" si="58"/>
        <v>1.2691657701282074E-2</v>
      </c>
    </row>
    <row r="1757" spans="2:8" x14ac:dyDescent="0.35">
      <c r="B1757" s="45" t="s">
        <v>4890</v>
      </c>
      <c r="C1757" s="146">
        <v>487.41787719726563</v>
      </c>
      <c r="D1757" s="112">
        <f t="shared" si="57"/>
        <v>-0.33728278001744205</v>
      </c>
      <c r="E1757" s="112">
        <v>1.0252746793296763E-2</v>
      </c>
      <c r="G1757">
        <v>1749</v>
      </c>
      <c r="H1757">
        <f t="shared" ca="1" si="58"/>
        <v>-1.0842342629107814E-2</v>
      </c>
    </row>
    <row r="1758" spans="2:8" x14ac:dyDescent="0.35">
      <c r="B1758" s="45" t="s">
        <v>5702</v>
      </c>
      <c r="C1758" s="146">
        <v>735.48394775390625</v>
      </c>
      <c r="D1758" s="112">
        <f t="shared" si="57"/>
        <v>4.938004407612909</v>
      </c>
      <c r="E1758" s="112">
        <v>1.0245336944790993E-2</v>
      </c>
      <c r="G1758">
        <v>1750</v>
      </c>
      <c r="H1758">
        <f t="shared" ca="1" si="58"/>
        <v>6.8434130790832404E-4</v>
      </c>
    </row>
    <row r="1759" spans="2:8" x14ac:dyDescent="0.35">
      <c r="B1759" s="45" t="s">
        <v>1984</v>
      </c>
      <c r="C1759" s="146">
        <v>123.86045837402339</v>
      </c>
      <c r="D1759" s="112">
        <f t="shared" si="57"/>
        <v>-0.88397592545752601</v>
      </c>
      <c r="E1759" s="112">
        <v>1.0244801432532199E-2</v>
      </c>
      <c r="G1759">
        <v>1751</v>
      </c>
      <c r="H1759">
        <f t="shared" ca="1" si="58"/>
        <v>-1.2462063610604437E-2</v>
      </c>
    </row>
    <row r="1760" spans="2:8" x14ac:dyDescent="0.35">
      <c r="B1760" s="45" t="s">
        <v>5913</v>
      </c>
      <c r="C1760" s="146">
        <v>1067.541015625</v>
      </c>
      <c r="D1760" s="112">
        <f t="shared" si="57"/>
        <v>0.47944962614922026</v>
      </c>
      <c r="E1760" s="112">
        <v>1.0227266295096257E-2</v>
      </c>
      <c r="G1760">
        <v>1752</v>
      </c>
      <c r="H1760">
        <f t="shared" ca="1" si="58"/>
        <v>-2.3653117102650956E-3</v>
      </c>
    </row>
    <row r="1761" spans="2:8" x14ac:dyDescent="0.35">
      <c r="B1761" s="45" t="s">
        <v>5343</v>
      </c>
      <c r="C1761" s="146">
        <v>721.579833984375</v>
      </c>
      <c r="D1761" s="112">
        <f t="shared" si="57"/>
        <v>6.3850391970656899</v>
      </c>
      <c r="E1761" s="112">
        <v>1.0227145425419257E-2</v>
      </c>
      <c r="G1761">
        <v>1753</v>
      </c>
      <c r="H1761">
        <f t="shared" ca="1" si="58"/>
        <v>-1.0084662521253994E-2</v>
      </c>
    </row>
    <row r="1762" spans="2:8" x14ac:dyDescent="0.35">
      <c r="B1762" s="45" t="s">
        <v>2800</v>
      </c>
      <c r="C1762" s="146">
        <v>97.708328247070313</v>
      </c>
      <c r="D1762" s="112">
        <f t="shared" si="57"/>
        <v>-0.92951302420192494</v>
      </c>
      <c r="E1762" s="112">
        <v>1.0224172318014403E-2</v>
      </c>
      <c r="G1762">
        <v>1754</v>
      </c>
      <c r="H1762">
        <f t="shared" ca="1" si="58"/>
        <v>1.5631764297587888E-2</v>
      </c>
    </row>
    <row r="1763" spans="2:8" x14ac:dyDescent="0.35">
      <c r="B1763" s="45" t="s">
        <v>6186</v>
      </c>
      <c r="C1763" s="146">
        <v>1386.189819335938</v>
      </c>
      <c r="D1763" s="112">
        <f t="shared" si="57"/>
        <v>24.696361465811552</v>
      </c>
      <c r="E1763" s="112">
        <v>1.0218487060043661E-2</v>
      </c>
      <c r="G1763">
        <v>1755</v>
      </c>
      <c r="H1763">
        <f t="shared" ca="1" si="58"/>
        <v>3.8019521083390705E-2</v>
      </c>
    </row>
    <row r="1764" spans="2:8" x14ac:dyDescent="0.35">
      <c r="B1764" s="45" t="s">
        <v>744</v>
      </c>
      <c r="C1764" s="146">
        <v>53.944984436035163</v>
      </c>
      <c r="D1764" s="112">
        <f t="shared" si="57"/>
        <v>-0.91397841495622978</v>
      </c>
      <c r="E1764" s="112">
        <v>1.0208991799374406E-2</v>
      </c>
      <c r="G1764">
        <v>1756</v>
      </c>
      <c r="H1764">
        <f t="shared" ca="1" si="58"/>
        <v>3.0851803028148262E-2</v>
      </c>
    </row>
    <row r="1765" spans="2:8" x14ac:dyDescent="0.35">
      <c r="B1765" s="45" t="s">
        <v>5204</v>
      </c>
      <c r="C1765" s="146">
        <v>627.10986328125</v>
      </c>
      <c r="D1765" s="112">
        <f t="shared" si="57"/>
        <v>-0.68289879537214626</v>
      </c>
      <c r="E1765" s="112">
        <v>1.0203633169462075E-2</v>
      </c>
      <c r="G1765">
        <v>1757</v>
      </c>
      <c r="H1765">
        <f t="shared" ca="1" si="58"/>
        <v>-6.9250297288955629E-3</v>
      </c>
    </row>
    <row r="1766" spans="2:8" x14ac:dyDescent="0.35">
      <c r="B1766" s="45" t="s">
        <v>6603</v>
      </c>
      <c r="C1766" s="146">
        <v>1977.633178710938</v>
      </c>
      <c r="D1766" s="112">
        <f t="shared" si="57"/>
        <v>-4.1545657704440492E-2</v>
      </c>
      <c r="E1766" s="112">
        <v>1.0200733545424053E-2</v>
      </c>
      <c r="G1766">
        <v>1758</v>
      </c>
      <c r="H1766">
        <f t="shared" ca="1" si="58"/>
        <v>4.6533894987494133E-3</v>
      </c>
    </row>
    <row r="1767" spans="2:8" x14ac:dyDescent="0.35">
      <c r="B1767" s="45" t="s">
        <v>6510</v>
      </c>
      <c r="C1767" s="146">
        <v>2063.356689453125</v>
      </c>
      <c r="D1767" s="112">
        <f t="shared" si="57"/>
        <v>19.316313596023036</v>
      </c>
      <c r="E1767" s="112">
        <v>1.0197286186142279E-2</v>
      </c>
      <c r="G1767">
        <v>1759</v>
      </c>
      <c r="H1767">
        <f t="shared" ca="1" si="58"/>
        <v>-6.5095528460391181E-3</v>
      </c>
    </row>
    <row r="1768" spans="2:8" x14ac:dyDescent="0.35">
      <c r="B1768" s="45" t="s">
        <v>2238</v>
      </c>
      <c r="C1768" s="146">
        <v>101.5615692138672</v>
      </c>
      <c r="D1768" s="112">
        <f t="shared" si="57"/>
        <v>-0.94938398621187681</v>
      </c>
      <c r="E1768" s="112">
        <v>1.0194697233633693E-2</v>
      </c>
      <c r="G1768">
        <v>1760</v>
      </c>
      <c r="H1768">
        <f t="shared" ca="1" si="58"/>
        <v>-3.1053630025035667E-3</v>
      </c>
    </row>
    <row r="1769" spans="2:8" x14ac:dyDescent="0.35">
      <c r="B1769" s="45" t="s">
        <v>6634</v>
      </c>
      <c r="C1769" s="146">
        <v>2006.510620117188</v>
      </c>
      <c r="D1769" s="112">
        <f t="shared" si="57"/>
        <v>17.612567104993488</v>
      </c>
      <c r="E1769" s="112">
        <v>1.0189076721242722E-2</v>
      </c>
      <c r="G1769">
        <v>1761</v>
      </c>
      <c r="H1769">
        <f t="shared" ca="1" si="58"/>
        <v>-2.3425780788377606E-2</v>
      </c>
    </row>
    <row r="1770" spans="2:8" x14ac:dyDescent="0.35">
      <c r="B1770" s="45" t="s">
        <v>2947</v>
      </c>
      <c r="C1770" s="146">
        <v>107.8040771484375</v>
      </c>
      <c r="D1770" s="112">
        <f t="shared" si="57"/>
        <v>-0.15474073568043001</v>
      </c>
      <c r="E1770" s="112">
        <v>1.0187886521140131E-2</v>
      </c>
      <c r="G1770">
        <v>1762</v>
      </c>
      <c r="H1770">
        <f t="shared" ca="1" si="58"/>
        <v>-4.459675387970396E-3</v>
      </c>
    </row>
    <row r="1771" spans="2:8" x14ac:dyDescent="0.35">
      <c r="B1771" s="45" t="s">
        <v>3054</v>
      </c>
      <c r="C1771" s="146">
        <v>127.53965759277339</v>
      </c>
      <c r="D1771" s="112">
        <f t="shared" si="57"/>
        <v>-0.83194063983863287</v>
      </c>
      <c r="E1771" s="112">
        <v>1.0177688512635518E-2</v>
      </c>
      <c r="G1771">
        <v>1763</v>
      </c>
      <c r="H1771">
        <f t="shared" ca="1" si="58"/>
        <v>-3.9978516464672653E-3</v>
      </c>
    </row>
    <row r="1772" spans="2:8" x14ac:dyDescent="0.35">
      <c r="B1772" s="45" t="s">
        <v>5274</v>
      </c>
      <c r="C1772" s="146">
        <v>758.896484375</v>
      </c>
      <c r="D1772" s="112">
        <f t="shared" si="57"/>
        <v>5.2231221804921688</v>
      </c>
      <c r="E1772" s="112">
        <v>1.0167925582480617E-2</v>
      </c>
      <c r="G1772">
        <v>1764</v>
      </c>
      <c r="H1772">
        <f t="shared" ca="1" si="58"/>
        <v>-8.2988460785666726E-3</v>
      </c>
    </row>
    <row r="1773" spans="2:8" x14ac:dyDescent="0.35">
      <c r="B1773" s="45" t="s">
        <v>2012</v>
      </c>
      <c r="C1773" s="146">
        <v>121.947868347168</v>
      </c>
      <c r="D1773" s="112">
        <f t="shared" si="57"/>
        <v>-0.13226444387285252</v>
      </c>
      <c r="E1773" s="112">
        <v>1.0167623623939425E-2</v>
      </c>
      <c r="G1773">
        <v>1765</v>
      </c>
      <c r="H1773">
        <f t="shared" ca="1" si="58"/>
        <v>1.0167718814897371E-2</v>
      </c>
    </row>
    <row r="1774" spans="2:8" x14ac:dyDescent="0.35">
      <c r="B1774" s="45" t="s">
        <v>1556</v>
      </c>
      <c r="C1774" s="146">
        <v>140.53575134277341</v>
      </c>
      <c r="D1774" s="112">
        <f t="shared" si="57"/>
        <v>-0.45229574117859755</v>
      </c>
      <c r="E1774" s="112">
        <v>1.0165099510598938E-2</v>
      </c>
      <c r="G1774">
        <v>1766</v>
      </c>
      <c r="H1774">
        <f t="shared" ca="1" si="58"/>
        <v>8.2907179034106965E-3</v>
      </c>
    </row>
    <row r="1775" spans="2:8" x14ac:dyDescent="0.35">
      <c r="B1775" s="45" t="s">
        <v>4402</v>
      </c>
      <c r="C1775" s="146">
        <v>256.590576171875</v>
      </c>
      <c r="D1775" s="112">
        <f t="shared" si="57"/>
        <v>-0.82796176444301417</v>
      </c>
      <c r="E1775" s="112">
        <v>1.0159431261194982E-2</v>
      </c>
      <c r="G1775">
        <v>1767</v>
      </c>
      <c r="H1775">
        <f t="shared" ca="1" si="58"/>
        <v>5.4693900858995663E-4</v>
      </c>
    </row>
    <row r="1776" spans="2:8" x14ac:dyDescent="0.35">
      <c r="B1776" s="45" t="s">
        <v>6203</v>
      </c>
      <c r="C1776" s="146">
        <v>1491.47412109375</v>
      </c>
      <c r="D1776" s="112">
        <f t="shared" si="57"/>
        <v>12.31473058120705</v>
      </c>
      <c r="E1776" s="112">
        <v>1.0155245931796274E-2</v>
      </c>
      <c r="G1776">
        <v>1768</v>
      </c>
      <c r="H1776">
        <f t="shared" ca="1" si="58"/>
        <v>-1.5352176009621526E-2</v>
      </c>
    </row>
    <row r="1777" spans="2:8" x14ac:dyDescent="0.35">
      <c r="B1777" s="45" t="s">
        <v>2130</v>
      </c>
      <c r="C1777" s="146">
        <v>112.016845703125</v>
      </c>
      <c r="D1777" s="112">
        <f t="shared" si="57"/>
        <v>-0.95402549584409702</v>
      </c>
      <c r="E1777" s="112">
        <v>1.0151066456072081E-2</v>
      </c>
      <c r="G1777">
        <v>1769</v>
      </c>
      <c r="H1777">
        <f t="shared" ca="1" si="58"/>
        <v>4.2918905370546469E-3</v>
      </c>
    </row>
    <row r="1778" spans="2:8" x14ac:dyDescent="0.35">
      <c r="B1778" s="45" t="s">
        <v>7593</v>
      </c>
      <c r="C1778" s="146">
        <v>2436.499267578125</v>
      </c>
      <c r="D1778" s="112">
        <f t="shared" si="57"/>
        <v>3.2429729845784685</v>
      </c>
      <c r="E1778" s="112">
        <v>1.0140371429667469E-2</v>
      </c>
      <c r="G1778">
        <v>1770</v>
      </c>
      <c r="H1778">
        <f t="shared" ca="1" si="58"/>
        <v>1.3909894158055689E-2</v>
      </c>
    </row>
    <row r="1779" spans="2:8" x14ac:dyDescent="0.35">
      <c r="B1779" s="45" t="s">
        <v>5151</v>
      </c>
      <c r="C1779" s="146">
        <v>574.243408203125</v>
      </c>
      <c r="D1779" s="112">
        <f t="shared" si="57"/>
        <v>-0.19109047807870227</v>
      </c>
      <c r="E1779" s="112">
        <v>1.0122370082508037E-2</v>
      </c>
      <c r="G1779">
        <v>1771</v>
      </c>
      <c r="H1779">
        <f t="shared" ca="1" si="58"/>
        <v>1.9492384501740474E-2</v>
      </c>
    </row>
    <row r="1780" spans="2:8" x14ac:dyDescent="0.35">
      <c r="B1780" s="45" t="s">
        <v>5740</v>
      </c>
      <c r="C1780" s="146">
        <v>709.898193359375</v>
      </c>
      <c r="D1780" s="112">
        <f t="shared" si="57"/>
        <v>2.5730972562334853</v>
      </c>
      <c r="E1780" s="112">
        <v>1.0119720014392352E-2</v>
      </c>
      <c r="G1780">
        <v>1772</v>
      </c>
      <c r="H1780">
        <f t="shared" ca="1" si="58"/>
        <v>2.7574639496512236E-2</v>
      </c>
    </row>
    <row r="1781" spans="2:8" x14ac:dyDescent="0.35">
      <c r="B1781" s="45" t="s">
        <v>3906</v>
      </c>
      <c r="C1781" s="146">
        <v>198.67866516113281</v>
      </c>
      <c r="D1781" s="112">
        <f t="shared" si="57"/>
        <v>1.1476753443069165</v>
      </c>
      <c r="E1781" s="112">
        <v>1.0112368615854902E-2</v>
      </c>
      <c r="G1781">
        <v>1773</v>
      </c>
      <c r="H1781">
        <f t="shared" ca="1" si="58"/>
        <v>1.6385559954900465E-2</v>
      </c>
    </row>
    <row r="1782" spans="2:8" x14ac:dyDescent="0.35">
      <c r="B1782" s="45" t="s">
        <v>2776</v>
      </c>
      <c r="C1782" s="146">
        <v>92.508705139160156</v>
      </c>
      <c r="D1782" s="112">
        <f t="shared" si="57"/>
        <v>-0.95685417458750976</v>
      </c>
      <c r="E1782" s="112">
        <v>1.0101093406248743E-2</v>
      </c>
      <c r="G1782">
        <v>1774</v>
      </c>
      <c r="H1782">
        <f t="shared" ca="1" si="58"/>
        <v>3.2380753822578638E-3</v>
      </c>
    </row>
    <row r="1783" spans="2:8" x14ac:dyDescent="0.35">
      <c r="B1783" s="45" t="s">
        <v>6971</v>
      </c>
      <c r="C1783" s="146">
        <v>2144.093994140625</v>
      </c>
      <c r="D1783" s="112">
        <f t="shared" si="57"/>
        <v>9.1947621041780785</v>
      </c>
      <c r="E1783" s="112">
        <v>1.0098095190336045E-2</v>
      </c>
      <c r="G1783">
        <v>1775</v>
      </c>
      <c r="H1783">
        <f t="shared" ca="1" si="58"/>
        <v>-7.6818609052902572E-3</v>
      </c>
    </row>
    <row r="1784" spans="2:8" x14ac:dyDescent="0.35">
      <c r="B1784" s="45" t="s">
        <v>4298</v>
      </c>
      <c r="C1784" s="146">
        <v>210.31329345703119</v>
      </c>
      <c r="D1784" s="112">
        <f t="shared" si="57"/>
        <v>-0.70910808317456764</v>
      </c>
      <c r="E1784" s="112">
        <v>1.0067927585728239E-2</v>
      </c>
      <c r="G1784">
        <v>1776</v>
      </c>
      <c r="H1784">
        <f t="shared" ca="1" si="58"/>
        <v>2.4009167884410758E-2</v>
      </c>
    </row>
    <row r="1785" spans="2:8" x14ac:dyDescent="0.35">
      <c r="B1785" s="45" t="s">
        <v>5716</v>
      </c>
      <c r="C1785" s="146">
        <v>722.99462890625</v>
      </c>
      <c r="D1785" s="112">
        <f t="shared" si="57"/>
        <v>-0.46670261137592423</v>
      </c>
      <c r="E1785" s="112">
        <v>1.0056873524261271E-2</v>
      </c>
      <c r="G1785">
        <v>1777</v>
      </c>
      <c r="H1785">
        <f t="shared" ca="1" si="58"/>
        <v>-8.414736543640864E-3</v>
      </c>
    </row>
    <row r="1786" spans="2:8" x14ac:dyDescent="0.35">
      <c r="B1786" s="45" t="s">
        <v>6181</v>
      </c>
      <c r="C1786" s="146">
        <v>1355.706298828125</v>
      </c>
      <c r="D1786" s="112">
        <f t="shared" si="57"/>
        <v>11.907616995460346</v>
      </c>
      <c r="E1786" s="112">
        <v>1.0049982529124341E-2</v>
      </c>
      <c r="G1786">
        <v>1778</v>
      </c>
      <c r="H1786">
        <f t="shared" ca="1" si="58"/>
        <v>-1.3817989639235773E-2</v>
      </c>
    </row>
    <row r="1787" spans="2:8" x14ac:dyDescent="0.35">
      <c r="B1787" s="45" t="s">
        <v>1851</v>
      </c>
      <c r="C1787" s="146">
        <v>105.031494140625</v>
      </c>
      <c r="D1787" s="112">
        <f t="shared" si="57"/>
        <v>-0.41595159029630385</v>
      </c>
      <c r="E1787" s="112">
        <v>1.0043139291385296E-2</v>
      </c>
      <c r="G1787">
        <v>1779</v>
      </c>
      <c r="H1787">
        <f t="shared" ca="1" si="58"/>
        <v>-7.2017143361997335E-3</v>
      </c>
    </row>
    <row r="1788" spans="2:8" x14ac:dyDescent="0.35">
      <c r="B1788" s="45" t="s">
        <v>4091</v>
      </c>
      <c r="C1788" s="146">
        <v>179.83354187011719</v>
      </c>
      <c r="D1788" s="112">
        <f t="shared" si="57"/>
        <v>-0.90891289542331311</v>
      </c>
      <c r="E1788" s="112">
        <v>1.0037581690384188E-2</v>
      </c>
      <c r="G1788">
        <v>1780</v>
      </c>
      <c r="H1788">
        <f t="shared" ca="1" si="58"/>
        <v>1.7911529160628329E-2</v>
      </c>
    </row>
    <row r="1789" spans="2:8" x14ac:dyDescent="0.35">
      <c r="B1789" s="45" t="s">
        <v>6671</v>
      </c>
      <c r="C1789" s="146">
        <v>1974.302978515625</v>
      </c>
      <c r="D1789" s="112">
        <f t="shared" si="57"/>
        <v>45.847893336143024</v>
      </c>
      <c r="E1789" s="112">
        <v>1.0026392408438726E-2</v>
      </c>
      <c r="G1789">
        <v>1781</v>
      </c>
      <c r="H1789">
        <f t="shared" ca="1" si="58"/>
        <v>-2.5504686544263144E-2</v>
      </c>
    </row>
    <row r="1790" spans="2:8" x14ac:dyDescent="0.35">
      <c r="B1790" s="45" t="s">
        <v>529</v>
      </c>
      <c r="C1790" s="146">
        <v>42.142833709716797</v>
      </c>
      <c r="D1790" s="112">
        <f t="shared" si="57"/>
        <v>-0.76943811014687691</v>
      </c>
      <c r="E1790" s="112">
        <v>1.0025569050103435E-2</v>
      </c>
      <c r="G1790">
        <v>1782</v>
      </c>
      <c r="H1790">
        <f t="shared" ca="1" si="58"/>
        <v>1.5999406707889147E-2</v>
      </c>
    </row>
    <row r="1791" spans="2:8" x14ac:dyDescent="0.35">
      <c r="B1791" s="45" t="s">
        <v>3874</v>
      </c>
      <c r="C1791" s="146">
        <v>182.7831726074219</v>
      </c>
      <c r="D1791" s="112">
        <f t="shared" si="57"/>
        <v>3.5919416599941197E-2</v>
      </c>
      <c r="E1791" s="112">
        <v>1.0020289144123401E-2</v>
      </c>
      <c r="G1791">
        <v>1783</v>
      </c>
      <c r="H1791">
        <f t="shared" ca="1" si="58"/>
        <v>-8.7111919048265714E-3</v>
      </c>
    </row>
    <row r="1792" spans="2:8" x14ac:dyDescent="0.35">
      <c r="B1792" s="45" t="s">
        <v>4101</v>
      </c>
      <c r="C1792" s="146">
        <v>176.44535827636719</v>
      </c>
      <c r="D1792" s="112">
        <f t="shared" si="57"/>
        <v>-0.50676940424635997</v>
      </c>
      <c r="E1792" s="112">
        <v>1.0016820915163462E-2</v>
      </c>
      <c r="G1792">
        <v>1784</v>
      </c>
      <c r="H1792">
        <f t="shared" ca="1" si="58"/>
        <v>4.0477299500817403E-2</v>
      </c>
    </row>
    <row r="1793" spans="2:8" x14ac:dyDescent="0.35">
      <c r="B1793" s="45" t="s">
        <v>4630</v>
      </c>
      <c r="C1793" s="146">
        <v>357.7340087890625</v>
      </c>
      <c r="D1793" s="112">
        <f t="shared" si="57"/>
        <v>1.8815618046357778</v>
      </c>
      <c r="E1793" s="112">
        <v>9.98645393433009E-3</v>
      </c>
      <c r="G1793">
        <v>1785</v>
      </c>
      <c r="H1793">
        <f t="shared" ca="1" si="58"/>
        <v>-9.3312221046192405E-3</v>
      </c>
    </row>
    <row r="1794" spans="2:8" x14ac:dyDescent="0.35">
      <c r="B1794" s="45" t="s">
        <v>1884</v>
      </c>
      <c r="C1794" s="146">
        <v>124.1458740234375</v>
      </c>
      <c r="D1794" s="112">
        <f t="shared" si="57"/>
        <v>-0.72985038815961911</v>
      </c>
      <c r="E1794" s="112">
        <v>9.9856826013904661E-3</v>
      </c>
      <c r="G1794">
        <v>1786</v>
      </c>
      <c r="H1794">
        <f t="shared" ca="1" si="58"/>
        <v>5.5849980888204726E-3</v>
      </c>
    </row>
    <row r="1795" spans="2:8" x14ac:dyDescent="0.35">
      <c r="B1795" s="45" t="s">
        <v>5059</v>
      </c>
      <c r="C1795" s="146">
        <v>459.54489135742188</v>
      </c>
      <c r="D1795" s="112">
        <f t="shared" si="57"/>
        <v>3.1100754441669229</v>
      </c>
      <c r="E1795" s="112">
        <v>9.9810497349553107E-3</v>
      </c>
      <c r="G1795">
        <v>1787</v>
      </c>
      <c r="H1795">
        <f t="shared" ca="1" si="58"/>
        <v>-9.4029127664647175E-3</v>
      </c>
    </row>
    <row r="1796" spans="2:8" x14ac:dyDescent="0.35">
      <c r="B1796" s="45" t="s">
        <v>1304</v>
      </c>
      <c r="C1796" s="146">
        <v>111.8093566894531</v>
      </c>
      <c r="D1796" s="112">
        <f t="shared" si="57"/>
        <v>-0.52051165574335401</v>
      </c>
      <c r="E1796" s="112">
        <v>9.9753761630506105E-3</v>
      </c>
      <c r="G1796">
        <v>1788</v>
      </c>
      <c r="H1796">
        <f t="shared" ca="1" si="58"/>
        <v>2.3097337350340644E-2</v>
      </c>
    </row>
    <row r="1797" spans="2:8" x14ac:dyDescent="0.35">
      <c r="B1797" s="45" t="s">
        <v>4203</v>
      </c>
      <c r="C1797" s="146">
        <v>233.1847229003906</v>
      </c>
      <c r="D1797" s="112">
        <f t="shared" si="57"/>
        <v>1.1435249132269711</v>
      </c>
      <c r="E1797" s="112">
        <v>9.9673012879299642E-3</v>
      </c>
      <c r="G1797">
        <v>1789</v>
      </c>
      <c r="H1797">
        <f t="shared" ca="1" si="58"/>
        <v>2.300218346913575E-2</v>
      </c>
    </row>
    <row r="1798" spans="2:8" x14ac:dyDescent="0.35">
      <c r="B1798" s="45" t="s">
        <v>1854</v>
      </c>
      <c r="C1798" s="146">
        <v>108.7856369018555</v>
      </c>
      <c r="D1798" s="112">
        <f t="shared" si="57"/>
        <v>0.12480168309052557</v>
      </c>
      <c r="E1798" s="112">
        <v>9.9578812089169307E-3</v>
      </c>
      <c r="G1798">
        <v>1790</v>
      </c>
      <c r="H1798">
        <f t="shared" ca="1" si="58"/>
        <v>6.0259347427895106E-3</v>
      </c>
    </row>
    <row r="1799" spans="2:8" x14ac:dyDescent="0.35">
      <c r="B1799" s="45" t="s">
        <v>2372</v>
      </c>
      <c r="C1799" s="146">
        <v>96.71539306640625</v>
      </c>
      <c r="D1799" s="112">
        <f t="shared" si="57"/>
        <v>-0.96070696101893271</v>
      </c>
      <c r="E1799" s="112">
        <v>9.9568146319563757E-3</v>
      </c>
      <c r="G1799">
        <v>1791</v>
      </c>
      <c r="H1799">
        <f t="shared" ca="1" si="58"/>
        <v>7.4161226483915894E-3</v>
      </c>
    </row>
    <row r="1800" spans="2:8" x14ac:dyDescent="0.35">
      <c r="B1800" s="45" t="s">
        <v>7463</v>
      </c>
      <c r="C1800" s="146">
        <v>2461.387451171875</v>
      </c>
      <c r="D1800" s="112">
        <f t="shared" si="57"/>
        <v>33.492883508153994</v>
      </c>
      <c r="E1800" s="112">
        <v>9.9388667932799653E-3</v>
      </c>
      <c r="G1800">
        <v>1792</v>
      </c>
      <c r="H1800">
        <f t="shared" ca="1" si="58"/>
        <v>3.0020395591905509E-2</v>
      </c>
    </row>
    <row r="1801" spans="2:8" x14ac:dyDescent="0.35">
      <c r="B1801" s="45" t="s">
        <v>2698</v>
      </c>
      <c r="C1801" s="146">
        <v>71.359283447265625</v>
      </c>
      <c r="D1801" s="112">
        <f t="shared" ref="D1801:D1864" si="59">(C1801-C1802)/C1802</f>
        <v>-0.92612372424228273</v>
      </c>
      <c r="E1801" s="112">
        <v>9.9322778135362087E-3</v>
      </c>
      <c r="G1801">
        <v>1793</v>
      </c>
      <c r="H1801">
        <f t="shared" ca="1" si="58"/>
        <v>-7.15170670143423E-3</v>
      </c>
    </row>
    <row r="1802" spans="2:8" x14ac:dyDescent="0.35">
      <c r="B1802" s="45" t="s">
        <v>5853</v>
      </c>
      <c r="C1802" s="146">
        <v>965.92962646484375</v>
      </c>
      <c r="D1802" s="112">
        <f t="shared" si="59"/>
        <v>3.2210436045350543</v>
      </c>
      <c r="E1802" s="112">
        <v>9.9295522397203403E-3</v>
      </c>
      <c r="G1802">
        <v>1794</v>
      </c>
      <c r="H1802">
        <f t="shared" ref="H1802:H1865" ca="1" si="60">_xlfn.NORM.INV(RAND(),$N$11,$N$12)</f>
        <v>6.1360827132421209E-3</v>
      </c>
    </row>
    <row r="1803" spans="2:8" x14ac:dyDescent="0.35">
      <c r="B1803" s="45" t="s">
        <v>4354</v>
      </c>
      <c r="C1803" s="146">
        <v>228.83668518066409</v>
      </c>
      <c r="D1803" s="112">
        <f t="shared" si="59"/>
        <v>-0.90172838441879455</v>
      </c>
      <c r="E1803" s="112">
        <v>9.9241255917389519E-3</v>
      </c>
      <c r="G1803">
        <v>1795</v>
      </c>
      <c r="H1803">
        <f t="shared" ca="1" si="60"/>
        <v>-2.3608340785671589E-2</v>
      </c>
    </row>
    <row r="1804" spans="2:8" x14ac:dyDescent="0.35">
      <c r="B1804" s="45" t="s">
        <v>7819</v>
      </c>
      <c r="C1804" s="146">
        <v>2328.6142578125</v>
      </c>
      <c r="D1804" s="112">
        <f t="shared" si="59"/>
        <v>47.964921182995447</v>
      </c>
      <c r="E1804" s="112">
        <v>9.9221794827269293E-3</v>
      </c>
      <c r="G1804">
        <v>1796</v>
      </c>
      <c r="H1804">
        <f t="shared" ca="1" si="60"/>
        <v>-2.7153089112111228E-2</v>
      </c>
    </row>
    <row r="1805" spans="2:8" x14ac:dyDescent="0.35">
      <c r="B1805" s="45" t="s">
        <v>710</v>
      </c>
      <c r="C1805" s="146">
        <v>47.556785583496087</v>
      </c>
      <c r="D1805" s="112">
        <f t="shared" si="59"/>
        <v>-0.97889684435700963</v>
      </c>
      <c r="E1805" s="112">
        <v>9.9154866778469741E-3</v>
      </c>
      <c r="G1805">
        <v>1797</v>
      </c>
      <c r="H1805">
        <f t="shared" ca="1" si="60"/>
        <v>-4.6137477671851978E-3</v>
      </c>
    </row>
    <row r="1806" spans="2:8" x14ac:dyDescent="0.35">
      <c r="B1806" s="45" t="s">
        <v>6732</v>
      </c>
      <c r="C1806" s="146">
        <v>2253.5390625</v>
      </c>
      <c r="D1806" s="112">
        <f t="shared" si="59"/>
        <v>37.646408485215069</v>
      </c>
      <c r="E1806" s="112">
        <v>9.9114804900619323E-3</v>
      </c>
      <c r="G1806">
        <v>1798</v>
      </c>
      <c r="H1806">
        <f t="shared" ca="1" si="60"/>
        <v>-1.5685316533366148E-2</v>
      </c>
    </row>
    <row r="1807" spans="2:8" x14ac:dyDescent="0.35">
      <c r="B1807" s="45" t="s">
        <v>776</v>
      </c>
      <c r="C1807" s="146">
        <v>58.311733245849609</v>
      </c>
      <c r="D1807" s="112">
        <f t="shared" si="59"/>
        <v>-0.54453959561167742</v>
      </c>
      <c r="E1807" s="112">
        <v>9.9088337873253999E-3</v>
      </c>
      <c r="G1807">
        <v>1799</v>
      </c>
      <c r="H1807">
        <f t="shared" ca="1" si="60"/>
        <v>1.7410017706159443E-2</v>
      </c>
    </row>
    <row r="1808" spans="2:8" x14ac:dyDescent="0.35">
      <c r="B1808" s="45" t="s">
        <v>2026</v>
      </c>
      <c r="C1808" s="146">
        <v>128.0281066894531</v>
      </c>
      <c r="D1808" s="112">
        <f t="shared" si="59"/>
        <v>-5.8247680371813965E-2</v>
      </c>
      <c r="E1808" s="112">
        <v>9.9075159689826151E-3</v>
      </c>
      <c r="G1808">
        <v>1800</v>
      </c>
      <c r="H1808">
        <f t="shared" ca="1" si="60"/>
        <v>-1.3377530749211452E-2</v>
      </c>
    </row>
    <row r="1809" spans="2:8" x14ac:dyDescent="0.35">
      <c r="B1809" s="45" t="s">
        <v>3414</v>
      </c>
      <c r="C1809" s="146">
        <v>135.9466857910156</v>
      </c>
      <c r="D1809" s="112">
        <f t="shared" si="59"/>
        <v>-0.14801649038222012</v>
      </c>
      <c r="E1809" s="112">
        <v>9.9057890755769838E-3</v>
      </c>
      <c r="G1809">
        <v>1801</v>
      </c>
      <c r="H1809">
        <f t="shared" ca="1" si="60"/>
        <v>2.152888374866729E-4</v>
      </c>
    </row>
    <row r="1810" spans="2:8" x14ac:dyDescent="0.35">
      <c r="B1810" s="45" t="s">
        <v>3160</v>
      </c>
      <c r="C1810" s="146">
        <v>159.56492614746091</v>
      </c>
      <c r="D1810" s="112">
        <f t="shared" si="59"/>
        <v>0.95318408460596848</v>
      </c>
      <c r="E1810" s="112">
        <v>9.8867479855615798E-3</v>
      </c>
      <c r="G1810">
        <v>1802</v>
      </c>
      <c r="H1810">
        <f t="shared" ca="1" si="60"/>
        <v>1.1074570844123562E-2</v>
      </c>
    </row>
    <row r="1811" spans="2:8" x14ac:dyDescent="0.35">
      <c r="B1811" s="45" t="s">
        <v>2726</v>
      </c>
      <c r="C1811" s="146">
        <v>81.694770812988281</v>
      </c>
      <c r="D1811" s="112">
        <f t="shared" si="59"/>
        <v>-0.73699603849542605</v>
      </c>
      <c r="E1811" s="112">
        <v>9.8583798633735606E-3</v>
      </c>
      <c r="G1811">
        <v>1803</v>
      </c>
      <c r="H1811">
        <f t="shared" ca="1" si="60"/>
        <v>-9.1014413288446148E-3</v>
      </c>
    </row>
    <row r="1812" spans="2:8" x14ac:dyDescent="0.35">
      <c r="B1812" s="45" t="s">
        <v>4479</v>
      </c>
      <c r="C1812" s="146">
        <v>310.621826171875</v>
      </c>
      <c r="D1812" s="112">
        <f t="shared" si="59"/>
        <v>-0.74218018755918347</v>
      </c>
      <c r="E1812" s="112">
        <v>9.8571252110182406E-3</v>
      </c>
      <c r="G1812">
        <v>1804</v>
      </c>
      <c r="H1812">
        <f t="shared" ca="1" si="60"/>
        <v>4.8335595489108945E-3</v>
      </c>
    </row>
    <row r="1813" spans="2:8" x14ac:dyDescent="0.35">
      <c r="B1813" s="45" t="s">
        <v>5989</v>
      </c>
      <c r="C1813" s="146">
        <v>1204.802001953125</v>
      </c>
      <c r="D1813" s="112">
        <f t="shared" si="59"/>
        <v>5.420392018596865</v>
      </c>
      <c r="E1813" s="112">
        <v>9.8561300508215651E-3</v>
      </c>
      <c r="G1813">
        <v>1805</v>
      </c>
      <c r="H1813">
        <f t="shared" ca="1" si="60"/>
        <v>-3.2374701314727652E-2</v>
      </c>
    </row>
    <row r="1814" spans="2:8" x14ac:dyDescent="0.35">
      <c r="B1814" s="45" t="s">
        <v>4124</v>
      </c>
      <c r="C1814" s="146">
        <v>187.65240478515619</v>
      </c>
      <c r="D1814" s="112">
        <f t="shared" si="59"/>
        <v>-0.73088472182626396</v>
      </c>
      <c r="E1814" s="112">
        <v>9.8177736148595072E-3</v>
      </c>
      <c r="G1814">
        <v>1806</v>
      </c>
      <c r="H1814">
        <f t="shared" ca="1" si="60"/>
        <v>3.4302159851270365E-2</v>
      </c>
    </row>
    <row r="1815" spans="2:8" x14ac:dyDescent="0.35">
      <c r="B1815" s="45" t="s">
        <v>5503</v>
      </c>
      <c r="C1815" s="146">
        <v>697.29376220703125</v>
      </c>
      <c r="D1815" s="112">
        <f t="shared" si="59"/>
        <v>-0.60508932350355149</v>
      </c>
      <c r="E1815" s="112">
        <v>9.7937377990390019E-3</v>
      </c>
      <c r="G1815">
        <v>1807</v>
      </c>
      <c r="H1815">
        <f t="shared" ca="1" si="60"/>
        <v>5.681024314569654E-3</v>
      </c>
    </row>
    <row r="1816" spans="2:8" x14ac:dyDescent="0.35">
      <c r="B1816" s="45" t="s">
        <v>6486</v>
      </c>
      <c r="C1816" s="146">
        <v>1765.699951171875</v>
      </c>
      <c r="D1816" s="112">
        <f t="shared" si="59"/>
        <v>0.48895559716072834</v>
      </c>
      <c r="E1816" s="112">
        <v>9.7930549655531121E-3</v>
      </c>
      <c r="G1816">
        <v>1808</v>
      </c>
      <c r="H1816">
        <f t="shared" ca="1" si="60"/>
        <v>3.3814278666389745E-2</v>
      </c>
    </row>
    <row r="1817" spans="2:8" x14ac:dyDescent="0.35">
      <c r="B1817" s="45" t="s">
        <v>6029</v>
      </c>
      <c r="C1817" s="146">
        <v>1185.86474609375</v>
      </c>
      <c r="D1817" s="112">
        <f t="shared" si="59"/>
        <v>-1.6077732521247494E-2</v>
      </c>
      <c r="E1817" s="112">
        <v>9.787804945740405E-3</v>
      </c>
      <c r="G1817">
        <v>1809</v>
      </c>
      <c r="H1817">
        <f t="shared" ca="1" si="60"/>
        <v>5.8250928797864369E-3</v>
      </c>
    </row>
    <row r="1818" spans="2:8" x14ac:dyDescent="0.35">
      <c r="B1818" s="45" t="s">
        <v>6006</v>
      </c>
      <c r="C1818" s="146">
        <v>1205.242309570312</v>
      </c>
      <c r="D1818" s="112">
        <f t="shared" si="59"/>
        <v>-0.52393056157740381</v>
      </c>
      <c r="E1818" s="112">
        <v>9.778131688344658E-3</v>
      </c>
      <c r="G1818">
        <v>1810</v>
      </c>
      <c r="H1818">
        <f t="shared" ca="1" si="60"/>
        <v>9.1183767807992856E-4</v>
      </c>
    </row>
    <row r="1819" spans="2:8" x14ac:dyDescent="0.35">
      <c r="B1819" s="45" t="s">
        <v>7469</v>
      </c>
      <c r="C1819" s="146">
        <v>2531.65234375</v>
      </c>
      <c r="D1819" s="112">
        <f t="shared" si="59"/>
        <v>10.275354216960483</v>
      </c>
      <c r="E1819" s="112">
        <v>9.7763693012889348E-3</v>
      </c>
      <c r="G1819">
        <v>1811</v>
      </c>
      <c r="H1819">
        <f t="shared" ca="1" si="60"/>
        <v>-2.9008234969869675E-2</v>
      </c>
    </row>
    <row r="1820" spans="2:8" x14ac:dyDescent="0.35">
      <c r="B1820" s="45" t="s">
        <v>4225</v>
      </c>
      <c r="C1820" s="146">
        <v>224.52973937988281</v>
      </c>
      <c r="D1820" s="112">
        <f t="shared" si="59"/>
        <v>-0.71880863973360509</v>
      </c>
      <c r="E1820" s="112">
        <v>9.7702472584312618E-3</v>
      </c>
      <c r="G1820">
        <v>1812</v>
      </c>
      <c r="H1820">
        <f t="shared" ca="1" si="60"/>
        <v>-3.3712826574804123E-3</v>
      </c>
    </row>
    <row r="1821" spans="2:8" x14ac:dyDescent="0.35">
      <c r="B1821" s="45" t="s">
        <v>5804</v>
      </c>
      <c r="C1821" s="146">
        <v>798.49444580078125</v>
      </c>
      <c r="D1821" s="112">
        <f t="shared" si="59"/>
        <v>6.5258082583349033</v>
      </c>
      <c r="E1821" s="112">
        <v>9.7613750595859985E-3</v>
      </c>
      <c r="G1821">
        <v>1813</v>
      </c>
      <c r="H1821">
        <f t="shared" ca="1" si="60"/>
        <v>1.66486182943699E-2</v>
      </c>
    </row>
    <row r="1822" spans="2:8" x14ac:dyDescent="0.35">
      <c r="B1822" s="45" t="s">
        <v>2168</v>
      </c>
      <c r="C1822" s="146">
        <v>106.1008224487305</v>
      </c>
      <c r="D1822" s="112">
        <f t="shared" si="59"/>
        <v>-0.11493193772723162</v>
      </c>
      <c r="E1822" s="112">
        <v>9.7548019426252075E-3</v>
      </c>
      <c r="G1822">
        <v>1814</v>
      </c>
      <c r="H1822">
        <f t="shared" ca="1" si="60"/>
        <v>3.8585451364541064E-2</v>
      </c>
    </row>
    <row r="1823" spans="2:8" x14ac:dyDescent="0.35">
      <c r="B1823" s="45" t="s">
        <v>1835</v>
      </c>
      <c r="C1823" s="146">
        <v>119.8787155151367</v>
      </c>
      <c r="D1823" s="112">
        <f t="shared" si="59"/>
        <v>-0.94835159239973343</v>
      </c>
      <c r="E1823" s="112">
        <v>9.747600741851898E-3</v>
      </c>
      <c r="G1823">
        <v>1815</v>
      </c>
      <c r="H1823">
        <f t="shared" ca="1" si="60"/>
        <v>3.265117204553343E-2</v>
      </c>
    </row>
    <row r="1824" spans="2:8" x14ac:dyDescent="0.35">
      <c r="B1824" s="45" t="s">
        <v>7811</v>
      </c>
      <c r="C1824" s="146">
        <v>2321.053466796875</v>
      </c>
      <c r="D1824" s="112">
        <f t="shared" si="59"/>
        <v>21.464990147825443</v>
      </c>
      <c r="E1824" s="112">
        <v>9.738894187570497E-3</v>
      </c>
      <c r="G1824">
        <v>1816</v>
      </c>
      <c r="H1824">
        <f t="shared" ca="1" si="60"/>
        <v>-4.5011966834399904E-2</v>
      </c>
    </row>
    <row r="1825" spans="2:8" x14ac:dyDescent="0.35">
      <c r="B1825" s="45" t="s">
        <v>2189</v>
      </c>
      <c r="C1825" s="146">
        <v>103.3186950683594</v>
      </c>
      <c r="D1825" s="112">
        <f t="shared" si="59"/>
        <v>-0.94597446666344531</v>
      </c>
      <c r="E1825" s="112">
        <v>9.7308458201479358E-3</v>
      </c>
      <c r="G1825">
        <v>1817</v>
      </c>
      <c r="H1825">
        <f t="shared" ca="1" si="60"/>
        <v>-9.5160471569501171E-5</v>
      </c>
    </row>
    <row r="1826" spans="2:8" x14ac:dyDescent="0.35">
      <c r="B1826" s="45" t="s">
        <v>6430</v>
      </c>
      <c r="C1826" s="146">
        <v>1912.404907226562</v>
      </c>
      <c r="D1826" s="112">
        <f t="shared" si="59"/>
        <v>1.5557448920938064</v>
      </c>
      <c r="E1826" s="112">
        <v>9.7301703018274777E-3</v>
      </c>
      <c r="G1826">
        <v>1818</v>
      </c>
      <c r="H1826">
        <f t="shared" ca="1" si="60"/>
        <v>-2.0354803886571404E-2</v>
      </c>
    </row>
    <row r="1827" spans="2:8" x14ac:dyDescent="0.35">
      <c r="B1827" s="45" t="s">
        <v>5777</v>
      </c>
      <c r="C1827" s="146">
        <v>748.27691650390625</v>
      </c>
      <c r="D1827" s="112">
        <f t="shared" si="59"/>
        <v>-0.5255795970926227</v>
      </c>
      <c r="E1827" s="112">
        <v>9.714110452286321E-3</v>
      </c>
      <c r="G1827">
        <v>1819</v>
      </c>
      <c r="H1827">
        <f t="shared" ca="1" si="60"/>
        <v>-3.8896936407014124E-2</v>
      </c>
    </row>
    <row r="1828" spans="2:8" x14ac:dyDescent="0.35">
      <c r="B1828" s="45" t="s">
        <v>6252</v>
      </c>
      <c r="C1828" s="146">
        <v>1577.244384765625</v>
      </c>
      <c r="D1828" s="112">
        <f t="shared" si="59"/>
        <v>10.353500533920366</v>
      </c>
      <c r="E1828" s="112">
        <v>9.7131307548975147E-3</v>
      </c>
      <c r="G1828">
        <v>1820</v>
      </c>
      <c r="H1828">
        <f t="shared" ca="1" si="60"/>
        <v>7.12066671069197E-3</v>
      </c>
    </row>
    <row r="1829" spans="2:8" x14ac:dyDescent="0.35">
      <c r="B1829" s="45" t="s">
        <v>3376</v>
      </c>
      <c r="C1829" s="146">
        <v>138.9214172363281</v>
      </c>
      <c r="D1829" s="112">
        <f t="shared" si="59"/>
        <v>0.89103304256507454</v>
      </c>
      <c r="E1829" s="112">
        <v>9.6919561155963639E-3</v>
      </c>
      <c r="G1829">
        <v>1821</v>
      </c>
      <c r="H1829">
        <f t="shared" ca="1" si="60"/>
        <v>-1.6873327887224624E-2</v>
      </c>
    </row>
    <row r="1830" spans="2:8" x14ac:dyDescent="0.35">
      <c r="B1830" s="45" t="s">
        <v>978</v>
      </c>
      <c r="C1830" s="146">
        <v>73.463241577148438</v>
      </c>
      <c r="D1830" s="112">
        <f t="shared" si="59"/>
        <v>-0.95330650212665724</v>
      </c>
      <c r="E1830" s="112">
        <v>9.6821322480593001E-3</v>
      </c>
      <c r="G1830">
        <v>1822</v>
      </c>
      <c r="H1830">
        <f t="shared" ca="1" si="60"/>
        <v>-1.602363241429382E-3</v>
      </c>
    </row>
    <row r="1831" spans="2:8" x14ac:dyDescent="0.35">
      <c r="B1831" s="45" t="s">
        <v>6155</v>
      </c>
      <c r="C1831" s="146">
        <v>1573.307739257812</v>
      </c>
      <c r="D1831" s="112">
        <f t="shared" si="59"/>
        <v>-0.28079238778808702</v>
      </c>
      <c r="E1831" s="112">
        <v>9.6819039137485147E-3</v>
      </c>
      <c r="G1831">
        <v>1823</v>
      </c>
      <c r="H1831">
        <f t="shared" ca="1" si="60"/>
        <v>5.4920114709461831E-4</v>
      </c>
    </row>
    <row r="1832" spans="2:8" x14ac:dyDescent="0.35">
      <c r="B1832" s="45" t="s">
        <v>6837</v>
      </c>
      <c r="C1832" s="146">
        <v>2187.55712890625</v>
      </c>
      <c r="D1832" s="112">
        <f t="shared" si="59"/>
        <v>48.444626938806195</v>
      </c>
      <c r="E1832" s="112">
        <v>9.6772103437376567E-3</v>
      </c>
      <c r="G1832">
        <v>1824</v>
      </c>
      <c r="H1832">
        <f t="shared" ca="1" si="60"/>
        <v>1.4438208292749288E-2</v>
      </c>
    </row>
    <row r="1833" spans="2:8" x14ac:dyDescent="0.35">
      <c r="B1833" s="45" t="s">
        <v>615</v>
      </c>
      <c r="C1833" s="146">
        <v>44.242565155029297</v>
      </c>
      <c r="D1833" s="112">
        <f t="shared" si="59"/>
        <v>-0.9811532308341353</v>
      </c>
      <c r="E1833" s="112">
        <v>9.6699302837349784E-3</v>
      </c>
      <c r="G1833">
        <v>1825</v>
      </c>
      <c r="H1833">
        <f t="shared" ca="1" si="60"/>
        <v>3.6050956930419868E-2</v>
      </c>
    </row>
    <row r="1834" spans="2:8" x14ac:dyDescent="0.35">
      <c r="B1834" s="45" t="s">
        <v>7106</v>
      </c>
      <c r="C1834" s="146">
        <v>2347.488037109375</v>
      </c>
      <c r="D1834" s="112">
        <f t="shared" si="59"/>
        <v>3.656951034397542</v>
      </c>
      <c r="E1834" s="112">
        <v>9.6647464930904523E-3</v>
      </c>
      <c r="G1834">
        <v>1826</v>
      </c>
      <c r="H1834">
        <f t="shared" ca="1" si="60"/>
        <v>1.7426009024342624E-2</v>
      </c>
    </row>
    <row r="1835" spans="2:8" x14ac:dyDescent="0.35">
      <c r="B1835" s="45" t="s">
        <v>4912</v>
      </c>
      <c r="C1835" s="146">
        <v>504.08261108398438</v>
      </c>
      <c r="D1835" s="112">
        <f t="shared" si="59"/>
        <v>5.3007111663366331</v>
      </c>
      <c r="E1835" s="112">
        <v>9.6644358150945811E-3</v>
      </c>
      <c r="G1835">
        <v>1827</v>
      </c>
      <c r="H1835">
        <f t="shared" ca="1" si="60"/>
        <v>1.6810227941628959E-2</v>
      </c>
    </row>
    <row r="1836" spans="2:8" x14ac:dyDescent="0.35">
      <c r="B1836" s="45" t="s">
        <v>2716</v>
      </c>
      <c r="C1836" s="146">
        <v>80.004081726074219</v>
      </c>
      <c r="D1836" s="112">
        <f t="shared" si="59"/>
        <v>-0.96312308833442306</v>
      </c>
      <c r="E1836" s="112">
        <v>9.6618045844250322E-3</v>
      </c>
      <c r="G1836">
        <v>1828</v>
      </c>
      <c r="H1836">
        <f t="shared" ca="1" si="60"/>
        <v>1.7855953220279445E-2</v>
      </c>
    </row>
    <row r="1837" spans="2:8" x14ac:dyDescent="0.35">
      <c r="B1837" s="45" t="s">
        <v>6999</v>
      </c>
      <c r="C1837" s="146">
        <v>2169.48974609375</v>
      </c>
      <c r="D1837" s="112">
        <f t="shared" si="59"/>
        <v>-0.15594889130211984</v>
      </c>
      <c r="E1837" s="112">
        <v>9.6502844183725244E-3</v>
      </c>
      <c r="G1837">
        <v>1829</v>
      </c>
      <c r="H1837">
        <f t="shared" ca="1" si="60"/>
        <v>-1.3638804528187847E-2</v>
      </c>
    </row>
    <row r="1838" spans="2:8" x14ac:dyDescent="0.35">
      <c r="B1838" s="45" t="s">
        <v>7338</v>
      </c>
      <c r="C1838" s="146">
        <v>2570.329833984375</v>
      </c>
      <c r="D1838" s="112">
        <f t="shared" si="59"/>
        <v>3.8995403221584266</v>
      </c>
      <c r="E1838" s="112">
        <v>9.6478838391064834E-3</v>
      </c>
      <c r="G1838">
        <v>1830</v>
      </c>
      <c r="H1838">
        <f t="shared" ca="1" si="60"/>
        <v>9.6276265664736165E-3</v>
      </c>
    </row>
    <row r="1839" spans="2:8" x14ac:dyDescent="0.35">
      <c r="B1839" s="45" t="s">
        <v>5144</v>
      </c>
      <c r="C1839" s="146">
        <v>524.6063232421875</v>
      </c>
      <c r="D1839" s="112">
        <f t="shared" si="59"/>
        <v>-0.71652730739281911</v>
      </c>
      <c r="E1839" s="112">
        <v>9.640933547404017E-3</v>
      </c>
      <c r="G1839">
        <v>1831</v>
      </c>
      <c r="H1839">
        <f t="shared" ca="1" si="60"/>
        <v>2.9499923424169915E-2</v>
      </c>
    </row>
    <row r="1840" spans="2:8" x14ac:dyDescent="0.35">
      <c r="B1840" s="45" t="s">
        <v>6460</v>
      </c>
      <c r="C1840" s="146">
        <v>1850.641479492188</v>
      </c>
      <c r="D1840" s="112">
        <f t="shared" si="59"/>
        <v>-0.21275830203501045</v>
      </c>
      <c r="E1840" s="112">
        <v>9.6379570922076625E-3</v>
      </c>
      <c r="G1840">
        <v>1832</v>
      </c>
      <c r="H1840">
        <f t="shared" ca="1" si="60"/>
        <v>1.6341464343681396E-2</v>
      </c>
    </row>
    <row r="1841" spans="2:8" x14ac:dyDescent="0.35">
      <c r="B1841" s="45" t="s">
        <v>7195</v>
      </c>
      <c r="C1841" s="146">
        <v>2350.7919921875</v>
      </c>
      <c r="D1841" s="112">
        <f t="shared" si="59"/>
        <v>-0.11869549076706677</v>
      </c>
      <c r="E1841" s="112">
        <v>9.634093197793344E-3</v>
      </c>
      <c r="G1841">
        <v>1833</v>
      </c>
      <c r="H1841">
        <f t="shared" ca="1" si="60"/>
        <v>1.3284762636269227E-2</v>
      </c>
    </row>
    <row r="1842" spans="2:8" x14ac:dyDescent="0.35">
      <c r="B1842" s="45" t="s">
        <v>7623</v>
      </c>
      <c r="C1842" s="146">
        <v>2667.400390625</v>
      </c>
      <c r="D1842" s="112">
        <f t="shared" si="59"/>
        <v>3.450013939804077</v>
      </c>
      <c r="E1842" s="112">
        <v>9.6250857319964654E-3</v>
      </c>
      <c r="G1842">
        <v>1834</v>
      </c>
      <c r="H1842">
        <f t="shared" ca="1" si="60"/>
        <v>-3.7694650007367457E-2</v>
      </c>
    </row>
    <row r="1843" spans="2:8" x14ac:dyDescent="0.35">
      <c r="B1843" s="45" t="s">
        <v>5207</v>
      </c>
      <c r="C1843" s="146">
        <v>599.4139404296875</v>
      </c>
      <c r="D1843" s="112">
        <f t="shared" si="59"/>
        <v>2.1003445854016731</v>
      </c>
      <c r="E1843" s="112">
        <v>9.6228152103458395E-3</v>
      </c>
      <c r="G1843">
        <v>1835</v>
      </c>
      <c r="H1843">
        <f t="shared" ca="1" si="60"/>
        <v>2.1293359364062542E-3</v>
      </c>
    </row>
    <row r="1844" spans="2:8" x14ac:dyDescent="0.35">
      <c r="B1844" s="45" t="s">
        <v>3936</v>
      </c>
      <c r="C1844" s="146">
        <v>193.33784484863281</v>
      </c>
      <c r="D1844" s="112">
        <f t="shared" si="59"/>
        <v>-0.83891487065732395</v>
      </c>
      <c r="E1844" s="112">
        <v>9.617212703150968E-3</v>
      </c>
      <c r="G1844">
        <v>1836</v>
      </c>
      <c r="H1844">
        <f t="shared" ca="1" si="60"/>
        <v>2.5356637769389134E-3</v>
      </c>
    </row>
    <row r="1845" spans="2:8" x14ac:dyDescent="0.35">
      <c r="B1845" s="45" t="s">
        <v>5983</v>
      </c>
      <c r="C1845" s="146">
        <v>1200.221557617188</v>
      </c>
      <c r="D1845" s="112">
        <f t="shared" si="59"/>
        <v>-0.2137684902701977</v>
      </c>
      <c r="E1845" s="112">
        <v>9.5945322081546717E-3</v>
      </c>
      <c r="G1845">
        <v>1837</v>
      </c>
      <c r="H1845">
        <f t="shared" ca="1" si="60"/>
        <v>-1.6542833351589255E-4</v>
      </c>
    </row>
    <row r="1846" spans="2:8" x14ac:dyDescent="0.35">
      <c r="B1846" s="45" t="s">
        <v>6304</v>
      </c>
      <c r="C1846" s="146">
        <v>1526.5498046875</v>
      </c>
      <c r="D1846" s="112">
        <f t="shared" si="59"/>
        <v>6.8747594531147671</v>
      </c>
      <c r="E1846" s="112">
        <v>9.5917503680968425E-3</v>
      </c>
      <c r="G1846">
        <v>1838</v>
      </c>
      <c r="H1846">
        <f t="shared" ca="1" si="60"/>
        <v>-1.9980034810958662E-2</v>
      </c>
    </row>
    <row r="1847" spans="2:8" x14ac:dyDescent="0.35">
      <c r="B1847" s="45" t="s">
        <v>3921</v>
      </c>
      <c r="C1847" s="146">
        <v>193.853515625</v>
      </c>
      <c r="D1847" s="112">
        <f t="shared" si="59"/>
        <v>-0.72952174912384637</v>
      </c>
      <c r="E1847" s="112">
        <v>9.5916252201459981E-3</v>
      </c>
      <c r="G1847">
        <v>1839</v>
      </c>
      <c r="H1847">
        <f t="shared" ca="1" si="60"/>
        <v>6.538796763665344E-3</v>
      </c>
    </row>
    <row r="1848" spans="2:8" x14ac:dyDescent="0.35">
      <c r="B1848" s="45" t="s">
        <v>5741</v>
      </c>
      <c r="C1848" s="146">
        <v>716.70648193359375</v>
      </c>
      <c r="D1848" s="112">
        <f t="shared" si="59"/>
        <v>5.6495418236675174</v>
      </c>
      <c r="E1848" s="112">
        <v>9.5905140172291709E-3</v>
      </c>
      <c r="G1848">
        <v>1840</v>
      </c>
      <c r="H1848">
        <f t="shared" ca="1" si="60"/>
        <v>9.3896549196764902E-3</v>
      </c>
    </row>
    <row r="1849" spans="2:8" x14ac:dyDescent="0.35">
      <c r="B1849" s="45" t="s">
        <v>2391</v>
      </c>
      <c r="C1849" s="146">
        <v>107.7828369140625</v>
      </c>
      <c r="D1849" s="112">
        <f t="shared" si="59"/>
        <v>0.24131579204030748</v>
      </c>
      <c r="E1849" s="112">
        <v>9.5879075664684742E-3</v>
      </c>
      <c r="G1849">
        <v>1841</v>
      </c>
      <c r="H1849">
        <f t="shared" ca="1" si="60"/>
        <v>-6.2782827205311352E-3</v>
      </c>
    </row>
    <row r="1850" spans="2:8" x14ac:dyDescent="0.35">
      <c r="B1850" s="45" t="s">
        <v>2615</v>
      </c>
      <c r="C1850" s="146">
        <v>86.829505920410156</v>
      </c>
      <c r="D1850" s="112">
        <f t="shared" si="59"/>
        <v>-0.82476680928287849</v>
      </c>
      <c r="E1850" s="112">
        <v>9.5876486105494121E-3</v>
      </c>
      <c r="G1850">
        <v>1842</v>
      </c>
      <c r="H1850">
        <f t="shared" ca="1" si="60"/>
        <v>3.8757665718974342E-2</v>
      </c>
    </row>
    <row r="1851" spans="2:8" x14ac:dyDescent="0.35">
      <c r="B1851" s="45" t="s">
        <v>5067</v>
      </c>
      <c r="C1851" s="146">
        <v>495.50833129882813</v>
      </c>
      <c r="D1851" s="112">
        <f t="shared" si="59"/>
        <v>-0.6806621054282822</v>
      </c>
      <c r="E1851" s="112">
        <v>9.5866735295539272E-3</v>
      </c>
      <c r="G1851">
        <v>1843</v>
      </c>
      <c r="H1851">
        <f t="shared" ca="1" si="60"/>
        <v>-2.0597993161726114E-2</v>
      </c>
    </row>
    <row r="1852" spans="2:8" x14ac:dyDescent="0.35">
      <c r="B1852" s="45" t="s">
        <v>6307</v>
      </c>
      <c r="C1852" s="146">
        <v>1551.674072265625</v>
      </c>
      <c r="D1852" s="112">
        <f t="shared" si="59"/>
        <v>18.211098665658099</v>
      </c>
      <c r="E1852" s="112">
        <v>9.5815347801817795E-3</v>
      </c>
      <c r="G1852">
        <v>1844</v>
      </c>
      <c r="H1852">
        <f t="shared" ca="1" si="60"/>
        <v>-4.0565125966880174E-2</v>
      </c>
    </row>
    <row r="1853" spans="2:8" x14ac:dyDescent="0.35">
      <c r="B1853" s="45" t="s">
        <v>2717</v>
      </c>
      <c r="C1853" s="146">
        <v>80.769668579101563</v>
      </c>
      <c r="D1853" s="112">
        <f t="shared" si="59"/>
        <v>-0.32259589876078287</v>
      </c>
      <c r="E1853" s="112">
        <v>9.5693474196558454E-3</v>
      </c>
      <c r="G1853">
        <v>1845</v>
      </c>
      <c r="H1853">
        <f t="shared" ca="1" si="60"/>
        <v>-8.0463456619551642E-3</v>
      </c>
    </row>
    <row r="1854" spans="2:8" x14ac:dyDescent="0.35">
      <c r="B1854" s="45" t="s">
        <v>2537</v>
      </c>
      <c r="C1854" s="146">
        <v>119.2341003417969</v>
      </c>
      <c r="D1854" s="112">
        <f t="shared" si="59"/>
        <v>-0.93891786591251014</v>
      </c>
      <c r="E1854" s="112">
        <v>9.5682634271771708E-3</v>
      </c>
      <c r="G1854">
        <v>1846</v>
      </c>
      <c r="H1854">
        <f t="shared" ca="1" si="60"/>
        <v>-1.2078991595206624E-2</v>
      </c>
    </row>
    <row r="1855" spans="2:8" x14ac:dyDescent="0.35">
      <c r="B1855" s="45" t="s">
        <v>6435</v>
      </c>
      <c r="C1855" s="146">
        <v>1952.029052734375</v>
      </c>
      <c r="D1855" s="112">
        <f t="shared" si="59"/>
        <v>1.5975591164802481</v>
      </c>
      <c r="E1855" s="112">
        <v>9.5570979165502407E-3</v>
      </c>
      <c r="G1855">
        <v>1847</v>
      </c>
      <c r="H1855">
        <f t="shared" ca="1" si="60"/>
        <v>-1.0323150853178883E-2</v>
      </c>
    </row>
    <row r="1856" spans="2:8" x14ac:dyDescent="0.35">
      <c r="B1856" s="45" t="s">
        <v>5780</v>
      </c>
      <c r="C1856" s="146">
        <v>751.48590087890625</v>
      </c>
      <c r="D1856" s="112">
        <f t="shared" si="59"/>
        <v>7.6243913817342026</v>
      </c>
      <c r="E1856" s="112">
        <v>9.5544203215183303E-3</v>
      </c>
      <c r="G1856">
        <v>1848</v>
      </c>
      <c r="H1856">
        <f t="shared" ca="1" si="60"/>
        <v>-4.853187113685843E-3</v>
      </c>
    </row>
    <row r="1857" spans="2:8" x14ac:dyDescent="0.35">
      <c r="B1857" s="45" t="s">
        <v>2608</v>
      </c>
      <c r="C1857" s="146">
        <v>87.13494873046875</v>
      </c>
      <c r="D1857" s="112">
        <f t="shared" si="59"/>
        <v>-0.96355101431816381</v>
      </c>
      <c r="E1857" s="112">
        <v>9.5539867031077617E-3</v>
      </c>
      <c r="G1857">
        <v>1849</v>
      </c>
      <c r="H1857">
        <f t="shared" ca="1" si="60"/>
        <v>-3.1104220358936236E-4</v>
      </c>
    </row>
    <row r="1858" spans="2:8" x14ac:dyDescent="0.35">
      <c r="B1858" s="45" t="s">
        <v>7981</v>
      </c>
      <c r="C1858" s="146">
        <v>2390.60009765625</v>
      </c>
      <c r="D1858" s="112">
        <f t="shared" si="59"/>
        <v>2.0023548126176256</v>
      </c>
      <c r="E1858" s="112">
        <v>9.5439601588893589E-3</v>
      </c>
      <c r="G1858">
        <v>1850</v>
      </c>
      <c r="H1858">
        <f t="shared" ca="1" si="60"/>
        <v>3.0285675909260037E-2</v>
      </c>
    </row>
    <row r="1859" spans="2:8" x14ac:dyDescent="0.35">
      <c r="B1859" s="45" t="s">
        <v>5661</v>
      </c>
      <c r="C1859" s="146">
        <v>796.24169921875</v>
      </c>
      <c r="D1859" s="112">
        <f t="shared" si="59"/>
        <v>12.525945542917745</v>
      </c>
      <c r="E1859" s="112">
        <v>9.5413929704766028E-3</v>
      </c>
      <c r="G1859">
        <v>1851</v>
      </c>
      <c r="H1859">
        <f t="shared" ca="1" si="60"/>
        <v>-7.062748545533867E-3</v>
      </c>
    </row>
    <row r="1860" spans="2:8" x14ac:dyDescent="0.35">
      <c r="B1860" s="45" t="s">
        <v>777</v>
      </c>
      <c r="C1860" s="146">
        <v>58.867729187011719</v>
      </c>
      <c r="D1860" s="112">
        <f t="shared" si="59"/>
        <v>-0.51385752017725617</v>
      </c>
      <c r="E1860" s="112">
        <v>9.5348896390707594E-3</v>
      </c>
      <c r="G1860">
        <v>1852</v>
      </c>
      <c r="H1860">
        <f t="shared" ca="1" si="60"/>
        <v>-2.6453166828318463E-2</v>
      </c>
    </row>
    <row r="1861" spans="2:8" x14ac:dyDescent="0.35">
      <c r="B1861" s="45" t="s">
        <v>1935</v>
      </c>
      <c r="C1861" s="146">
        <v>121.0915145874023</v>
      </c>
      <c r="D1861" s="112">
        <f t="shared" si="59"/>
        <v>-0.94488938576086556</v>
      </c>
      <c r="E1861" s="112">
        <v>9.5192451109250998E-3</v>
      </c>
      <c r="G1861">
        <v>1853</v>
      </c>
      <c r="H1861">
        <f t="shared" ca="1" si="60"/>
        <v>-1.3183856496956851E-2</v>
      </c>
    </row>
    <row r="1862" spans="2:8" x14ac:dyDescent="0.35">
      <c r="B1862" s="45" t="s">
        <v>7531</v>
      </c>
      <c r="C1862" s="146">
        <v>2197.244873046875</v>
      </c>
      <c r="D1862" s="112">
        <f t="shared" si="59"/>
        <v>-2.0860225933197012E-2</v>
      </c>
      <c r="E1862" s="112">
        <v>9.5169180368838337E-3</v>
      </c>
      <c r="G1862">
        <v>1854</v>
      </c>
      <c r="H1862">
        <f t="shared" ca="1" si="60"/>
        <v>-3.4122964707633603E-2</v>
      </c>
    </row>
    <row r="1863" spans="2:8" x14ac:dyDescent="0.35">
      <c r="B1863" s="45" t="s">
        <v>7521</v>
      </c>
      <c r="C1863" s="146">
        <v>2244.056396484375</v>
      </c>
      <c r="D1863" s="112">
        <f t="shared" si="59"/>
        <v>2.02348295316756</v>
      </c>
      <c r="E1863" s="112">
        <v>9.5130849536267728E-3</v>
      </c>
      <c r="G1863">
        <v>1855</v>
      </c>
      <c r="H1863">
        <f t="shared" ca="1" si="60"/>
        <v>-3.9167996077866161E-2</v>
      </c>
    </row>
    <row r="1864" spans="2:8" x14ac:dyDescent="0.35">
      <c r="B1864" s="45" t="s">
        <v>5564</v>
      </c>
      <c r="C1864" s="146">
        <v>742.20904541015625</v>
      </c>
      <c r="D1864" s="112">
        <f t="shared" si="59"/>
        <v>-0.65875335105145261</v>
      </c>
      <c r="E1864" s="112">
        <v>9.4874119494769531E-3</v>
      </c>
      <c r="G1864">
        <v>1856</v>
      </c>
      <c r="H1864">
        <f t="shared" ca="1" si="60"/>
        <v>-2.7556488755595314E-3</v>
      </c>
    </row>
    <row r="1865" spans="2:8" x14ac:dyDescent="0.35">
      <c r="B1865" s="45" t="s">
        <v>7545</v>
      </c>
      <c r="C1865" s="146">
        <v>2174.992919921875</v>
      </c>
      <c r="D1865" s="112">
        <f t="shared" ref="D1865:D1928" si="61">(C1865-C1866)/C1866</f>
        <v>45.129965385617076</v>
      </c>
      <c r="E1865" s="112">
        <v>9.4802249989716838E-3</v>
      </c>
      <c r="G1865">
        <v>1857</v>
      </c>
      <c r="H1865">
        <f t="shared" ca="1" si="60"/>
        <v>1.3497039823456699E-2</v>
      </c>
    </row>
    <row r="1866" spans="2:8" x14ac:dyDescent="0.35">
      <c r="B1866" s="45" t="s">
        <v>576</v>
      </c>
      <c r="C1866" s="146">
        <v>47.149242401123047</v>
      </c>
      <c r="D1866" s="112">
        <f t="shared" si="61"/>
        <v>-0.97689072241226016</v>
      </c>
      <c r="E1866" s="112">
        <v>9.4765858580067187E-3</v>
      </c>
      <c r="G1866">
        <v>1858</v>
      </c>
      <c r="H1866">
        <f t="shared" ref="H1866:H1929" ca="1" si="62">_xlfn.NORM.INV(RAND(),$N$11,$N$12)</f>
        <v>2.0633518681377902E-2</v>
      </c>
    </row>
    <row r="1867" spans="2:8" x14ac:dyDescent="0.35">
      <c r="B1867" s="45" t="s">
        <v>6620</v>
      </c>
      <c r="C1867" s="146">
        <v>2040.273315429688</v>
      </c>
      <c r="D1867" s="112">
        <f t="shared" si="61"/>
        <v>12.068316177534181</v>
      </c>
      <c r="E1867" s="112">
        <v>9.4755509320754907E-3</v>
      </c>
      <c r="G1867">
        <v>1859</v>
      </c>
      <c r="H1867">
        <f t="shared" ca="1" si="62"/>
        <v>9.1830905680861108E-3</v>
      </c>
    </row>
    <row r="1868" spans="2:8" x14ac:dyDescent="0.35">
      <c r="B1868" s="45" t="s">
        <v>3658</v>
      </c>
      <c r="C1868" s="146">
        <v>156.1236572265625</v>
      </c>
      <c r="D1868" s="112">
        <f t="shared" si="61"/>
        <v>1.8670178149739372</v>
      </c>
      <c r="E1868" s="112">
        <v>9.4709554570590656E-3</v>
      </c>
      <c r="G1868">
        <v>1860</v>
      </c>
      <c r="H1868">
        <f t="shared" ca="1" si="62"/>
        <v>-3.3463315231441283E-2</v>
      </c>
    </row>
    <row r="1869" spans="2:8" x14ac:dyDescent="0.35">
      <c r="B1869" s="45" t="s">
        <v>745</v>
      </c>
      <c r="C1869" s="146">
        <v>54.455070495605469</v>
      </c>
      <c r="D1869" s="112">
        <f t="shared" si="61"/>
        <v>-0.93187477894607595</v>
      </c>
      <c r="E1869" s="112">
        <v>9.455671642191979E-3</v>
      </c>
      <c r="G1869">
        <v>1861</v>
      </c>
      <c r="H1869">
        <f t="shared" ca="1" si="62"/>
        <v>1.9808692533277317E-2</v>
      </c>
    </row>
    <row r="1870" spans="2:8" x14ac:dyDescent="0.35">
      <c r="B1870" s="45" t="s">
        <v>5624</v>
      </c>
      <c r="C1870" s="146">
        <v>799.337890625</v>
      </c>
      <c r="D1870" s="112">
        <f t="shared" si="61"/>
        <v>6.0382511899166955</v>
      </c>
      <c r="E1870" s="112">
        <v>9.4492267469106876E-3</v>
      </c>
      <c r="G1870">
        <v>1862</v>
      </c>
      <c r="H1870">
        <f t="shared" ca="1" si="62"/>
        <v>2.5915593992021826E-2</v>
      </c>
    </row>
    <row r="1871" spans="2:8" x14ac:dyDescent="0.35">
      <c r="B1871" s="45" t="s">
        <v>1755</v>
      </c>
      <c r="C1871" s="146">
        <v>113.5705261230469</v>
      </c>
      <c r="D1871" s="112">
        <f t="shared" si="61"/>
        <v>-0.94552449949006601</v>
      </c>
      <c r="E1871" s="112">
        <v>9.4430861709586776E-3</v>
      </c>
      <c r="G1871">
        <v>1863</v>
      </c>
      <c r="H1871">
        <f t="shared" ca="1" si="62"/>
        <v>-8.4044045888527034E-3</v>
      </c>
    </row>
    <row r="1872" spans="2:8" x14ac:dyDescent="0.35">
      <c r="B1872" s="45" t="s">
        <v>8028</v>
      </c>
      <c r="C1872" s="146">
        <v>2084.800048828125</v>
      </c>
      <c r="D1872" s="112">
        <f t="shared" si="61"/>
        <v>42.263606969955376</v>
      </c>
      <c r="E1872" s="112">
        <v>9.441727370831432E-3</v>
      </c>
      <c r="G1872">
        <v>1864</v>
      </c>
      <c r="H1872">
        <f t="shared" ca="1" si="62"/>
        <v>-1.9025393104717602E-5</v>
      </c>
    </row>
    <row r="1873" spans="2:8" x14ac:dyDescent="0.35">
      <c r="B1873" s="45" t="s">
        <v>713</v>
      </c>
      <c r="C1873" s="146">
        <v>48.188308715820313</v>
      </c>
      <c r="D1873" s="112">
        <f t="shared" si="61"/>
        <v>-0.97808586594494185</v>
      </c>
      <c r="E1873" s="112">
        <v>9.4414918695068066E-3</v>
      </c>
      <c r="G1873">
        <v>1865</v>
      </c>
      <c r="H1873">
        <f t="shared" ca="1" si="62"/>
        <v>2.818959232310311E-3</v>
      </c>
    </row>
    <row r="1874" spans="2:8" x14ac:dyDescent="0.35">
      <c r="B1874" s="45" t="s">
        <v>6735</v>
      </c>
      <c r="C1874" s="146">
        <v>2198.960205078125</v>
      </c>
      <c r="D1874" s="112">
        <f t="shared" si="61"/>
        <v>4.8104784281672321</v>
      </c>
      <c r="E1874" s="112">
        <v>9.434752061498481E-3</v>
      </c>
      <c r="G1874">
        <v>1866</v>
      </c>
      <c r="H1874">
        <f t="shared" ca="1" si="62"/>
        <v>-1.2924122299153256E-2</v>
      </c>
    </row>
    <row r="1875" spans="2:8" x14ac:dyDescent="0.35">
      <c r="B1875" s="45" t="s">
        <v>4820</v>
      </c>
      <c r="C1875" s="146">
        <v>378.44735717773438</v>
      </c>
      <c r="D1875" s="112">
        <f t="shared" si="61"/>
        <v>1.183761786995511</v>
      </c>
      <c r="E1875" s="112">
        <v>9.422882051339657E-3</v>
      </c>
      <c r="G1875">
        <v>1867</v>
      </c>
      <c r="H1875">
        <f t="shared" ca="1" si="62"/>
        <v>1.6029808639161602E-2</v>
      </c>
    </row>
    <row r="1876" spans="2:8" x14ac:dyDescent="0.35">
      <c r="B1876" s="45" t="s">
        <v>3218</v>
      </c>
      <c r="C1876" s="146">
        <v>173.3006591796875</v>
      </c>
      <c r="D1876" s="112">
        <f t="shared" si="61"/>
        <v>0.74741040919727264</v>
      </c>
      <c r="E1876" s="112">
        <v>9.4205744564005468E-3</v>
      </c>
      <c r="G1876">
        <v>1868</v>
      </c>
      <c r="H1876">
        <f t="shared" ca="1" si="62"/>
        <v>1.7165531478111541E-2</v>
      </c>
    </row>
    <row r="1877" spans="2:8" x14ac:dyDescent="0.35">
      <c r="B1877" s="45" t="s">
        <v>2810</v>
      </c>
      <c r="C1877" s="146">
        <v>99.175704956054688</v>
      </c>
      <c r="D1877" s="112">
        <f t="shared" si="61"/>
        <v>-0.91832783120460926</v>
      </c>
      <c r="E1877" s="112">
        <v>9.415427522500356E-3</v>
      </c>
      <c r="G1877">
        <v>1869</v>
      </c>
      <c r="H1877">
        <f t="shared" ca="1" si="62"/>
        <v>1.0426017173980147E-2</v>
      </c>
    </row>
    <row r="1878" spans="2:8" x14ac:dyDescent="0.35">
      <c r="B1878" s="45" t="s">
        <v>5998</v>
      </c>
      <c r="C1878" s="146">
        <v>1214.314575195312</v>
      </c>
      <c r="D1878" s="112">
        <f t="shared" si="61"/>
        <v>8.0750180687705715</v>
      </c>
      <c r="E1878" s="112">
        <v>9.4082697755748981E-3</v>
      </c>
      <c r="G1878">
        <v>1870</v>
      </c>
      <c r="H1878">
        <f t="shared" ca="1" si="62"/>
        <v>2.2088363858855944E-3</v>
      </c>
    </row>
    <row r="1879" spans="2:8" x14ac:dyDescent="0.35">
      <c r="B1879" s="45" t="s">
        <v>3335</v>
      </c>
      <c r="C1879" s="146">
        <v>133.8085021972656</v>
      </c>
      <c r="D1879" s="112">
        <f t="shared" si="61"/>
        <v>0.66483222531506247</v>
      </c>
      <c r="E1879" s="112">
        <v>9.4051659578754578E-3</v>
      </c>
      <c r="G1879">
        <v>1871</v>
      </c>
      <c r="H1879">
        <f t="shared" ca="1" si="62"/>
        <v>-9.5893023341880948E-3</v>
      </c>
    </row>
    <row r="1880" spans="2:8" x14ac:dyDescent="0.35">
      <c r="B1880" s="45" t="s">
        <v>2655</v>
      </c>
      <c r="C1880" s="146">
        <v>80.373565673828125</v>
      </c>
      <c r="D1880" s="112">
        <f t="shared" si="61"/>
        <v>-0.9233031906126179</v>
      </c>
      <c r="E1880" s="112">
        <v>9.4043304436560848E-3</v>
      </c>
      <c r="G1880">
        <v>1872</v>
      </c>
      <c r="H1880">
        <f t="shared" ca="1" si="62"/>
        <v>-1.1539362807990153E-2</v>
      </c>
    </row>
    <row r="1881" spans="2:8" x14ac:dyDescent="0.35">
      <c r="B1881" s="45" t="s">
        <v>5929</v>
      </c>
      <c r="C1881" s="146">
        <v>1047.938842773438</v>
      </c>
      <c r="D1881" s="112">
        <f t="shared" si="61"/>
        <v>6.4519707362635295</v>
      </c>
      <c r="E1881" s="112">
        <v>9.3987135000898302E-3</v>
      </c>
      <c r="G1881">
        <v>1873</v>
      </c>
      <c r="H1881">
        <f t="shared" ca="1" si="62"/>
        <v>2.0234729832651599E-3</v>
      </c>
    </row>
    <row r="1882" spans="2:8" x14ac:dyDescent="0.35">
      <c r="B1882" s="45" t="s">
        <v>1492</v>
      </c>
      <c r="C1882" s="146">
        <v>140.625732421875</v>
      </c>
      <c r="D1882" s="112">
        <f t="shared" si="61"/>
        <v>-0.89867880310034209</v>
      </c>
      <c r="E1882" s="112">
        <v>9.3882696463328131E-3</v>
      </c>
      <c r="G1882">
        <v>1874</v>
      </c>
      <c r="H1882">
        <f t="shared" ca="1" si="62"/>
        <v>2.060588695416379E-2</v>
      </c>
    </row>
    <row r="1883" spans="2:8" x14ac:dyDescent="0.35">
      <c r="B1883" s="45" t="s">
        <v>6088</v>
      </c>
      <c r="C1883" s="146">
        <v>1387.920166015625</v>
      </c>
      <c r="D1883" s="112">
        <f t="shared" si="61"/>
        <v>0.9192277473886451</v>
      </c>
      <c r="E1883" s="112">
        <v>9.3842972066388395E-3</v>
      </c>
      <c r="G1883">
        <v>1875</v>
      </c>
      <c r="H1883">
        <f t="shared" ca="1" si="62"/>
        <v>-1.7004842181928975E-2</v>
      </c>
    </row>
    <row r="1884" spans="2:8" x14ac:dyDescent="0.35">
      <c r="B1884" s="45" t="s">
        <v>5333</v>
      </c>
      <c r="C1884" s="146">
        <v>723.16595458984375</v>
      </c>
      <c r="D1884" s="112">
        <f t="shared" si="61"/>
        <v>1.1879372848055785</v>
      </c>
      <c r="E1884" s="112">
        <v>9.3800215125837364E-3</v>
      </c>
      <c r="G1884">
        <v>1876</v>
      </c>
      <c r="H1884">
        <f t="shared" ca="1" si="62"/>
        <v>1.8034327254313698E-2</v>
      </c>
    </row>
    <row r="1885" spans="2:8" x14ac:dyDescent="0.35">
      <c r="B1885" s="45" t="s">
        <v>4582</v>
      </c>
      <c r="C1885" s="146">
        <v>330.52407836914063</v>
      </c>
      <c r="D1885" s="112">
        <f t="shared" si="61"/>
        <v>2.8704370380217648</v>
      </c>
      <c r="E1885" s="112">
        <v>9.3779228830451634E-3</v>
      </c>
      <c r="G1885">
        <v>1877</v>
      </c>
      <c r="H1885">
        <f t="shared" ca="1" si="62"/>
        <v>-1.0618748202498182E-2</v>
      </c>
    </row>
    <row r="1886" spans="2:8" x14ac:dyDescent="0.35">
      <c r="B1886" s="45" t="s">
        <v>1120</v>
      </c>
      <c r="C1886" s="146">
        <v>85.3970947265625</v>
      </c>
      <c r="D1886" s="112">
        <f t="shared" si="61"/>
        <v>-0.94306344178663337</v>
      </c>
      <c r="E1886" s="112">
        <v>9.3706934659445983E-3</v>
      </c>
      <c r="G1886">
        <v>1878</v>
      </c>
      <c r="H1886">
        <f t="shared" ca="1" si="62"/>
        <v>-3.0500473733547639E-2</v>
      </c>
    </row>
    <row r="1887" spans="2:8" x14ac:dyDescent="0.35">
      <c r="B1887" s="45" t="s">
        <v>6302</v>
      </c>
      <c r="C1887" s="146">
        <v>1499.864013671875</v>
      </c>
      <c r="D1887" s="112">
        <f t="shared" si="61"/>
        <v>14.714886066178805</v>
      </c>
      <c r="E1887" s="112">
        <v>9.3700509643364661E-3</v>
      </c>
      <c r="G1887">
        <v>1879</v>
      </c>
      <c r="H1887">
        <f t="shared" ca="1" si="62"/>
        <v>-8.1082225106163201E-3</v>
      </c>
    </row>
    <row r="1888" spans="2:8" x14ac:dyDescent="0.35">
      <c r="B1888" s="45" t="s">
        <v>2587</v>
      </c>
      <c r="C1888" s="146">
        <v>95.442245483398438</v>
      </c>
      <c r="D1888" s="112">
        <f t="shared" si="61"/>
        <v>-0.80852066557840641</v>
      </c>
      <c r="E1888" s="112">
        <v>9.3673323000134749E-3</v>
      </c>
      <c r="G1888">
        <v>1880</v>
      </c>
      <c r="H1888">
        <f t="shared" ca="1" si="62"/>
        <v>8.1512466594884578E-3</v>
      </c>
    </row>
    <row r="1889" spans="2:8" x14ac:dyDescent="0.35">
      <c r="B1889" s="45" t="s">
        <v>4959</v>
      </c>
      <c r="C1889" s="146">
        <v>498.44671630859381</v>
      </c>
      <c r="D1889" s="112">
        <f t="shared" si="61"/>
        <v>0.62789760325892463</v>
      </c>
      <c r="E1889" s="112">
        <v>9.3603014330380704E-3</v>
      </c>
      <c r="G1889">
        <v>1881</v>
      </c>
      <c r="H1889">
        <f t="shared" ca="1" si="62"/>
        <v>-4.1632315431289986E-2</v>
      </c>
    </row>
    <row r="1890" spans="2:8" x14ac:dyDescent="0.35">
      <c r="B1890" s="45" t="s">
        <v>4565</v>
      </c>
      <c r="C1890" s="146">
        <v>306.19046020507813</v>
      </c>
      <c r="D1890" s="112">
        <f t="shared" si="61"/>
        <v>-0.8616477766950974</v>
      </c>
      <c r="E1890" s="112">
        <v>9.3539731524341189E-3</v>
      </c>
      <c r="G1890">
        <v>1882</v>
      </c>
      <c r="H1890">
        <f t="shared" ca="1" si="62"/>
        <v>-1.4551065562395474E-2</v>
      </c>
    </row>
    <row r="1891" spans="2:8" x14ac:dyDescent="0.35">
      <c r="B1891" s="45" t="s">
        <v>6728</v>
      </c>
      <c r="C1891" s="146">
        <v>2213.122802734375</v>
      </c>
      <c r="D1891" s="112">
        <f t="shared" si="61"/>
        <v>0.71183318402315643</v>
      </c>
      <c r="E1891" s="112">
        <v>9.3530173638607574E-3</v>
      </c>
      <c r="G1891">
        <v>1883</v>
      </c>
      <c r="H1891">
        <f t="shared" ca="1" si="62"/>
        <v>8.6030822432829482E-4</v>
      </c>
    </row>
    <row r="1892" spans="2:8" x14ac:dyDescent="0.35">
      <c r="B1892" s="45" t="s">
        <v>6064</v>
      </c>
      <c r="C1892" s="146">
        <v>1292.837890625</v>
      </c>
      <c r="D1892" s="112">
        <f t="shared" si="61"/>
        <v>0.81615580256806619</v>
      </c>
      <c r="E1892" s="112">
        <v>9.3523213450447343E-3</v>
      </c>
      <c r="G1892">
        <v>1884</v>
      </c>
      <c r="H1892">
        <f t="shared" ca="1" si="62"/>
        <v>-1.1208483205666742E-2</v>
      </c>
    </row>
    <row r="1893" spans="2:8" x14ac:dyDescent="0.35">
      <c r="B1893" s="45" t="s">
        <v>5340</v>
      </c>
      <c r="C1893" s="146">
        <v>711.85406494140625</v>
      </c>
      <c r="D1893" s="112">
        <f t="shared" si="61"/>
        <v>6.1363706868937991</v>
      </c>
      <c r="E1893" s="112">
        <v>9.3512190951005984E-3</v>
      </c>
      <c r="G1893">
        <v>1885</v>
      </c>
      <c r="H1893">
        <f t="shared" ca="1" si="62"/>
        <v>-9.3153339217925534E-4</v>
      </c>
    </row>
    <row r="1894" spans="2:8" x14ac:dyDescent="0.35">
      <c r="B1894" s="45" t="s">
        <v>2153</v>
      </c>
      <c r="C1894" s="146">
        <v>99.750152587890625</v>
      </c>
      <c r="D1894" s="112">
        <f t="shared" si="61"/>
        <v>5.0955259903890035E-2</v>
      </c>
      <c r="E1894" s="112">
        <v>9.346126279858211E-3</v>
      </c>
      <c r="G1894">
        <v>1886</v>
      </c>
      <c r="H1894">
        <f t="shared" ca="1" si="62"/>
        <v>1.4686250301108105E-2</v>
      </c>
    </row>
    <row r="1895" spans="2:8" x14ac:dyDescent="0.35">
      <c r="B1895" s="45" t="s">
        <v>2317</v>
      </c>
      <c r="C1895" s="146">
        <v>94.913795471191406</v>
      </c>
      <c r="D1895" s="112">
        <f t="shared" si="61"/>
        <v>-0.95267795737732253</v>
      </c>
      <c r="E1895" s="112">
        <v>9.342584697117089E-3</v>
      </c>
      <c r="G1895">
        <v>1887</v>
      </c>
      <c r="H1895">
        <f t="shared" ca="1" si="62"/>
        <v>-3.9251327259233526E-2</v>
      </c>
    </row>
    <row r="1896" spans="2:8" x14ac:dyDescent="0.35">
      <c r="B1896" s="45" t="s">
        <v>7047</v>
      </c>
      <c r="C1896" s="146">
        <v>2005.699462890625</v>
      </c>
      <c r="D1896" s="112">
        <f t="shared" si="61"/>
        <v>1.7149925688649058E-2</v>
      </c>
      <c r="E1896" s="112">
        <v>9.3330204511891564E-3</v>
      </c>
      <c r="G1896">
        <v>1888</v>
      </c>
      <c r="H1896">
        <f t="shared" ca="1" si="62"/>
        <v>-2.3034428128408894E-2</v>
      </c>
    </row>
    <row r="1897" spans="2:8" x14ac:dyDescent="0.35">
      <c r="B1897" s="45" t="s">
        <v>6675</v>
      </c>
      <c r="C1897" s="146">
        <v>1971.8818359375</v>
      </c>
      <c r="D1897" s="112">
        <f t="shared" si="61"/>
        <v>25.376629145967211</v>
      </c>
      <c r="E1897" s="112">
        <v>9.3304761062132698E-3</v>
      </c>
      <c r="G1897">
        <v>1889</v>
      </c>
      <c r="H1897">
        <f t="shared" ca="1" si="62"/>
        <v>-1.4162245678304096E-2</v>
      </c>
    </row>
    <row r="1898" spans="2:8" x14ac:dyDescent="0.35">
      <c r="B1898" s="45" t="s">
        <v>844</v>
      </c>
      <c r="C1898" s="146">
        <v>74.758674621582031</v>
      </c>
      <c r="D1898" s="112">
        <f t="shared" si="61"/>
        <v>-0.42378492434345272</v>
      </c>
      <c r="E1898" s="112">
        <v>9.328500033888857E-3</v>
      </c>
      <c r="G1898">
        <v>1890</v>
      </c>
      <c r="H1898">
        <f t="shared" ca="1" si="62"/>
        <v>-1.7430463301198636E-2</v>
      </c>
    </row>
    <row r="1899" spans="2:8" x14ac:dyDescent="0.35">
      <c r="B1899" s="45" t="s">
        <v>2063</v>
      </c>
      <c r="C1899" s="146">
        <v>129.74092102050781</v>
      </c>
      <c r="D1899" s="112">
        <f t="shared" si="61"/>
        <v>-0.94560830084770875</v>
      </c>
      <c r="E1899" s="112">
        <v>9.327616734985885E-3</v>
      </c>
      <c r="G1899">
        <v>1891</v>
      </c>
      <c r="H1899">
        <f t="shared" ca="1" si="62"/>
        <v>2.8020875720964764E-2</v>
      </c>
    </row>
    <row r="1900" spans="2:8" x14ac:dyDescent="0.35">
      <c r="B1900" s="45" t="s">
        <v>7491</v>
      </c>
      <c r="C1900" s="146">
        <v>2385.307373046875</v>
      </c>
      <c r="D1900" s="112">
        <f t="shared" si="61"/>
        <v>30.851578881523626</v>
      </c>
      <c r="E1900" s="112">
        <v>9.3140970849554822E-3</v>
      </c>
      <c r="G1900">
        <v>1892</v>
      </c>
      <c r="H1900">
        <f t="shared" ca="1" si="62"/>
        <v>8.2131346927204578E-3</v>
      </c>
    </row>
    <row r="1901" spans="2:8" x14ac:dyDescent="0.35">
      <c r="B1901" s="45" t="s">
        <v>822</v>
      </c>
      <c r="C1901" s="146">
        <v>74.888198852539063</v>
      </c>
      <c r="D1901" s="112">
        <f t="shared" si="61"/>
        <v>-0.97087026123807874</v>
      </c>
      <c r="E1901" s="112">
        <v>9.3116965965079537E-3</v>
      </c>
      <c r="G1901">
        <v>1893</v>
      </c>
      <c r="H1901">
        <f t="shared" ca="1" si="62"/>
        <v>-2.1972224467700528E-3</v>
      </c>
    </row>
    <row r="1902" spans="2:8" x14ac:dyDescent="0.35">
      <c r="B1902" s="45" t="s">
        <v>7331</v>
      </c>
      <c r="C1902" s="146">
        <v>2570.850341796875</v>
      </c>
      <c r="D1902" s="112">
        <f t="shared" si="61"/>
        <v>1.6551231132016897</v>
      </c>
      <c r="E1902" s="112">
        <v>9.3082691041933979E-3</v>
      </c>
      <c r="G1902">
        <v>1894</v>
      </c>
      <c r="H1902">
        <f t="shared" ca="1" si="62"/>
        <v>1.4964682148302688E-2</v>
      </c>
    </row>
    <row r="1903" spans="2:8" x14ac:dyDescent="0.35">
      <c r="B1903" s="45" t="s">
        <v>5871</v>
      </c>
      <c r="C1903" s="146">
        <v>968.26031494140625</v>
      </c>
      <c r="D1903" s="112">
        <f t="shared" si="61"/>
        <v>1.0384591390440212</v>
      </c>
      <c r="E1903" s="112">
        <v>9.3042668043455366E-3</v>
      </c>
      <c r="G1903">
        <v>1895</v>
      </c>
      <c r="H1903">
        <f t="shared" ca="1" si="62"/>
        <v>1.9990014975431274E-2</v>
      </c>
    </row>
    <row r="1904" spans="2:8" x14ac:dyDescent="0.35">
      <c r="B1904" s="45" t="s">
        <v>4857</v>
      </c>
      <c r="C1904" s="146">
        <v>474.99618530273438</v>
      </c>
      <c r="D1904" s="112">
        <f t="shared" si="61"/>
        <v>1.5511067920682451</v>
      </c>
      <c r="E1904" s="112">
        <v>9.298056640797879E-3</v>
      </c>
      <c r="G1904">
        <v>1896</v>
      </c>
      <c r="H1904">
        <f t="shared" ca="1" si="62"/>
        <v>1.4938465668936341E-3</v>
      </c>
    </row>
    <row r="1905" spans="2:8" x14ac:dyDescent="0.35">
      <c r="B1905" s="45" t="s">
        <v>3716</v>
      </c>
      <c r="C1905" s="146">
        <v>186.19219970703119</v>
      </c>
      <c r="D1905" s="112">
        <f t="shared" si="61"/>
        <v>-0.72792703107131851</v>
      </c>
      <c r="E1905" s="112">
        <v>9.2391724635321124E-3</v>
      </c>
      <c r="G1905">
        <v>1897</v>
      </c>
      <c r="H1905">
        <f t="shared" ca="1" si="62"/>
        <v>2.1729084126563482E-3</v>
      </c>
    </row>
    <row r="1906" spans="2:8" x14ac:dyDescent="0.35">
      <c r="B1906" s="45" t="s">
        <v>5356</v>
      </c>
      <c r="C1906" s="146">
        <v>684.3465576171875</v>
      </c>
      <c r="D1906" s="112">
        <f t="shared" si="61"/>
        <v>8.0848726022721635</v>
      </c>
      <c r="E1906" s="112">
        <v>9.2335094428750517E-3</v>
      </c>
      <c r="G1906">
        <v>1898</v>
      </c>
      <c r="H1906">
        <f t="shared" ca="1" si="62"/>
        <v>1.5283637346500381E-2</v>
      </c>
    </row>
    <row r="1907" spans="2:8" x14ac:dyDescent="0.35">
      <c r="B1907" s="45" t="s">
        <v>934</v>
      </c>
      <c r="C1907" s="146">
        <v>75.328140258789063</v>
      </c>
      <c r="D1907" s="112">
        <f t="shared" si="61"/>
        <v>-0.14079985227209538</v>
      </c>
      <c r="E1907" s="112">
        <v>9.2209093139259141E-3</v>
      </c>
      <c r="G1907">
        <v>1899</v>
      </c>
      <c r="H1907">
        <f t="shared" ca="1" si="62"/>
        <v>-9.7146059498082269E-4</v>
      </c>
    </row>
    <row r="1908" spans="2:8" x14ac:dyDescent="0.35">
      <c r="B1908" s="45" t="s">
        <v>1092</v>
      </c>
      <c r="C1908" s="146">
        <v>87.672401428222656</v>
      </c>
      <c r="D1908" s="112">
        <f t="shared" si="61"/>
        <v>-0.9592321012295778</v>
      </c>
      <c r="E1908" s="112">
        <v>9.2202003581110543E-3</v>
      </c>
      <c r="G1908">
        <v>1900</v>
      </c>
      <c r="H1908">
        <f t="shared" ca="1" si="62"/>
        <v>1.6584529791734748E-2</v>
      </c>
    </row>
    <row r="1909" spans="2:8" x14ac:dyDescent="0.35">
      <c r="B1909" s="45" t="s">
        <v>7010</v>
      </c>
      <c r="C1909" s="146">
        <v>2150.525390625</v>
      </c>
      <c r="D1909" s="112">
        <f t="shared" si="61"/>
        <v>19.626548343077538</v>
      </c>
      <c r="E1909" s="112">
        <v>9.2065999900323037E-3</v>
      </c>
      <c r="G1909">
        <v>1901</v>
      </c>
      <c r="H1909">
        <f t="shared" ca="1" si="62"/>
        <v>-2.1299568232357555E-2</v>
      </c>
    </row>
    <row r="1910" spans="2:8" x14ac:dyDescent="0.35">
      <c r="B1910" s="45" t="s">
        <v>1704</v>
      </c>
      <c r="C1910" s="146">
        <v>104.26007080078119</v>
      </c>
      <c r="D1910" s="112">
        <f t="shared" si="61"/>
        <v>-0.45689786938866833</v>
      </c>
      <c r="E1910" s="112">
        <v>9.201178378260606E-3</v>
      </c>
      <c r="G1910">
        <v>1902</v>
      </c>
      <c r="H1910">
        <f t="shared" ca="1" si="62"/>
        <v>-1.8970698098815676E-2</v>
      </c>
    </row>
    <row r="1911" spans="2:8" x14ac:dyDescent="0.35">
      <c r="B1911" s="45" t="s">
        <v>4029</v>
      </c>
      <c r="C1911" s="146">
        <v>191.97138977050781</v>
      </c>
      <c r="D1911" s="112">
        <f t="shared" si="61"/>
        <v>-0.91958354690728217</v>
      </c>
      <c r="E1911" s="112">
        <v>9.1994827998210967E-3</v>
      </c>
      <c r="G1911">
        <v>1903</v>
      </c>
      <c r="H1911">
        <f t="shared" ca="1" si="62"/>
        <v>-4.7052801853234086E-3</v>
      </c>
    </row>
    <row r="1912" spans="2:8" x14ac:dyDescent="0.35">
      <c r="B1912" s="45" t="s">
        <v>7408</v>
      </c>
      <c r="C1912" s="146">
        <v>2387.21533203125</v>
      </c>
      <c r="D1912" s="112">
        <f t="shared" si="61"/>
        <v>0.67277214400981833</v>
      </c>
      <c r="E1912" s="112">
        <v>9.1974121783013809E-3</v>
      </c>
      <c r="G1912">
        <v>1904</v>
      </c>
      <c r="H1912">
        <f t="shared" ca="1" si="62"/>
        <v>9.3162572418200359E-3</v>
      </c>
    </row>
    <row r="1913" spans="2:8" x14ac:dyDescent="0.35">
      <c r="B1913" s="45" t="s">
        <v>6108</v>
      </c>
      <c r="C1913" s="146">
        <v>1427.101318359375</v>
      </c>
      <c r="D1913" s="112">
        <f t="shared" si="61"/>
        <v>5.9088627697099962</v>
      </c>
      <c r="E1913" s="112">
        <v>9.194076089316024E-3</v>
      </c>
      <c r="G1913">
        <v>1905</v>
      </c>
      <c r="H1913">
        <f t="shared" ca="1" si="62"/>
        <v>-1.1655840280974919E-2</v>
      </c>
    </row>
    <row r="1914" spans="2:8" x14ac:dyDescent="0.35">
      <c r="B1914" s="45" t="s">
        <v>3972</v>
      </c>
      <c r="C1914" s="146">
        <v>206.56095886230469</v>
      </c>
      <c r="D1914" s="112">
        <f t="shared" si="61"/>
        <v>-0.91470207631946709</v>
      </c>
      <c r="E1914" s="112">
        <v>9.1773766252798931E-3</v>
      </c>
      <c r="G1914">
        <v>1906</v>
      </c>
      <c r="H1914">
        <f t="shared" ca="1" si="62"/>
        <v>-3.9205259052966061E-3</v>
      </c>
    </row>
    <row r="1915" spans="2:8" x14ac:dyDescent="0.35">
      <c r="B1915" s="45" t="s">
        <v>7436</v>
      </c>
      <c r="C1915" s="146">
        <v>2421.64111328125</v>
      </c>
      <c r="D1915" s="112">
        <f t="shared" si="61"/>
        <v>54.818325316646245</v>
      </c>
      <c r="E1915" s="112">
        <v>9.1729659588954265E-3</v>
      </c>
      <c r="G1915">
        <v>1907</v>
      </c>
      <c r="H1915">
        <f t="shared" ca="1" si="62"/>
        <v>4.9370526184082369E-3</v>
      </c>
    </row>
    <row r="1916" spans="2:8" x14ac:dyDescent="0.35">
      <c r="B1916" s="45" t="s">
        <v>642</v>
      </c>
      <c r="C1916" s="146">
        <v>43.38433837890625</v>
      </c>
      <c r="D1916" s="112">
        <f t="shared" si="61"/>
        <v>-0.94642220082721928</v>
      </c>
      <c r="E1916" s="112">
        <v>9.1663063328625404E-3</v>
      </c>
      <c r="G1916">
        <v>1908</v>
      </c>
      <c r="H1916">
        <f t="shared" ca="1" si="62"/>
        <v>2.6852420923303786E-2</v>
      </c>
    </row>
    <row r="1917" spans="2:8" x14ac:dyDescent="0.35">
      <c r="B1917" s="45" t="s">
        <v>5628</v>
      </c>
      <c r="C1917" s="146">
        <v>809.74468994140625</v>
      </c>
      <c r="D1917" s="112">
        <f t="shared" si="61"/>
        <v>-0.66998744908966101</v>
      </c>
      <c r="E1917" s="112">
        <v>9.1645788923122237E-3</v>
      </c>
      <c r="G1917">
        <v>1909</v>
      </c>
      <c r="H1917">
        <f t="shared" ca="1" si="62"/>
        <v>-1.7105207031942293E-2</v>
      </c>
    </row>
    <row r="1918" spans="2:8" x14ac:dyDescent="0.35">
      <c r="B1918" s="45" t="s">
        <v>7672</v>
      </c>
      <c r="C1918" s="146">
        <v>2453.678466796875</v>
      </c>
      <c r="D1918" s="112">
        <f t="shared" si="61"/>
        <v>51.796202714302801</v>
      </c>
      <c r="E1918" s="112">
        <v>9.161233573952484E-3</v>
      </c>
      <c r="G1918">
        <v>1910</v>
      </c>
      <c r="H1918">
        <f t="shared" ca="1" si="62"/>
        <v>9.2472859579837054E-3</v>
      </c>
    </row>
    <row r="1919" spans="2:8" x14ac:dyDescent="0.35">
      <c r="B1919" s="45" t="s">
        <v>586</v>
      </c>
      <c r="C1919" s="146">
        <v>46.474525451660163</v>
      </c>
      <c r="D1919" s="112">
        <f t="shared" si="61"/>
        <v>-0.90013974022305321</v>
      </c>
      <c r="E1919" s="112">
        <v>9.1420698141726695E-3</v>
      </c>
      <c r="G1919">
        <v>1911</v>
      </c>
      <c r="H1919">
        <f t="shared" ca="1" si="62"/>
        <v>-1.3695995017580162E-2</v>
      </c>
    </row>
    <row r="1920" spans="2:8" x14ac:dyDescent="0.35">
      <c r="B1920" s="45" t="s">
        <v>5003</v>
      </c>
      <c r="C1920" s="146">
        <v>465.39559936523438</v>
      </c>
      <c r="D1920" s="112">
        <f t="shared" si="61"/>
        <v>3.310645774328747</v>
      </c>
      <c r="E1920" s="112">
        <v>9.1376419857206147E-3</v>
      </c>
      <c r="G1920">
        <v>1912</v>
      </c>
      <c r="H1920">
        <f t="shared" ca="1" si="62"/>
        <v>2.5735143960595157E-2</v>
      </c>
    </row>
    <row r="1921" spans="2:8" x14ac:dyDescent="0.35">
      <c r="B1921" s="45" t="s">
        <v>2475</v>
      </c>
      <c r="C1921" s="146">
        <v>107.964241027832</v>
      </c>
      <c r="D1921" s="112">
        <f t="shared" si="61"/>
        <v>-0.11086491609127133</v>
      </c>
      <c r="E1921" s="112">
        <v>9.1352875297231219E-3</v>
      </c>
      <c r="G1921">
        <v>1913</v>
      </c>
      <c r="H1921">
        <f t="shared" ca="1" si="62"/>
        <v>3.6151318112002097E-2</v>
      </c>
    </row>
    <row r="1922" spans="2:8" x14ac:dyDescent="0.35">
      <c r="B1922" s="45" t="s">
        <v>2079</v>
      </c>
      <c r="C1922" s="146">
        <v>121.426139831543</v>
      </c>
      <c r="D1922" s="112">
        <f t="shared" si="61"/>
        <v>-0.95047020416042682</v>
      </c>
      <c r="E1922" s="112">
        <v>9.1146147877861662E-3</v>
      </c>
      <c r="G1922">
        <v>1914</v>
      </c>
      <c r="H1922">
        <f t="shared" ca="1" si="62"/>
        <v>-1.4182161828619177E-2</v>
      </c>
    </row>
    <row r="1923" spans="2:8" x14ac:dyDescent="0.35">
      <c r="B1923" s="45" t="s">
        <v>7373</v>
      </c>
      <c r="C1923" s="146">
        <v>2451.57763671875</v>
      </c>
      <c r="D1923" s="112">
        <f t="shared" si="61"/>
        <v>-2.2162276278739679E-2</v>
      </c>
      <c r="E1923" s="112">
        <v>9.1124656616873266E-3</v>
      </c>
      <c r="G1923">
        <v>1915</v>
      </c>
      <c r="H1923">
        <f t="shared" ca="1" si="62"/>
        <v>-2.1453434536018463E-2</v>
      </c>
    </row>
    <row r="1924" spans="2:8" x14ac:dyDescent="0.35">
      <c r="B1924" s="45" t="s">
        <v>7468</v>
      </c>
      <c r="C1924" s="146">
        <v>2507.1416015625</v>
      </c>
      <c r="D1924" s="112">
        <f t="shared" si="61"/>
        <v>2.3896003974076083</v>
      </c>
      <c r="E1924" s="112">
        <v>9.11115888988508E-3</v>
      </c>
      <c r="G1924">
        <v>1916</v>
      </c>
      <c r="H1924">
        <f t="shared" ca="1" si="62"/>
        <v>8.2969524346825398E-3</v>
      </c>
    </row>
    <row r="1925" spans="2:8" x14ac:dyDescent="0.35">
      <c r="B1925" s="45" t="s">
        <v>5556</v>
      </c>
      <c r="C1925" s="146">
        <v>739.656982421875</v>
      </c>
      <c r="D1925" s="112">
        <f t="shared" si="61"/>
        <v>4.2260185737913138</v>
      </c>
      <c r="E1925" s="112">
        <v>9.1103162901102017E-3</v>
      </c>
      <c r="G1925">
        <v>1917</v>
      </c>
      <c r="H1925">
        <f t="shared" ca="1" si="62"/>
        <v>-2.4481183474407336E-2</v>
      </c>
    </row>
    <row r="1926" spans="2:8" x14ac:dyDescent="0.35">
      <c r="B1926" s="45" t="s">
        <v>1410</v>
      </c>
      <c r="C1926" s="146">
        <v>141.53355407714841</v>
      </c>
      <c r="D1926" s="112">
        <f t="shared" si="61"/>
        <v>-0.93702554325273801</v>
      </c>
      <c r="E1926" s="112">
        <v>9.108644231206494E-3</v>
      </c>
      <c r="G1926">
        <v>1918</v>
      </c>
      <c r="H1926">
        <f t="shared" ca="1" si="62"/>
        <v>8.3405203008214135E-3</v>
      </c>
    </row>
    <row r="1927" spans="2:8" x14ac:dyDescent="0.35">
      <c r="B1927" s="45" t="s">
        <v>6883</v>
      </c>
      <c r="C1927" s="146">
        <v>2247.4755859375</v>
      </c>
      <c r="D1927" s="112">
        <f t="shared" si="61"/>
        <v>23.594771414268287</v>
      </c>
      <c r="E1927" s="112">
        <v>9.1079577119259781E-3</v>
      </c>
      <c r="G1927">
        <v>1919</v>
      </c>
      <c r="H1927">
        <f t="shared" ca="1" si="62"/>
        <v>-1.9128539435031493E-3</v>
      </c>
    </row>
    <row r="1928" spans="2:8" x14ac:dyDescent="0.35">
      <c r="B1928" s="45" t="s">
        <v>2583</v>
      </c>
      <c r="C1928" s="146">
        <v>91.380218505859375</v>
      </c>
      <c r="D1928" s="112">
        <f t="shared" si="61"/>
        <v>-0.91872552616273351</v>
      </c>
      <c r="E1928" s="112">
        <v>9.1060083883590156E-3</v>
      </c>
      <c r="G1928">
        <v>1920</v>
      </c>
      <c r="H1928">
        <f t="shared" ca="1" si="62"/>
        <v>-1.1873171107466747E-2</v>
      </c>
    </row>
    <row r="1929" spans="2:8" x14ac:dyDescent="0.35">
      <c r="B1929" s="45" t="s">
        <v>5959</v>
      </c>
      <c r="C1929" s="146">
        <v>1124.340942382812</v>
      </c>
      <c r="D1929" s="112">
        <f t="shared" ref="D1929:D1992" si="63">(C1929-C1930)/C1930</f>
        <v>12.612239427510405</v>
      </c>
      <c r="E1929" s="112">
        <v>9.0910873709589869E-3</v>
      </c>
      <c r="G1929">
        <v>1921</v>
      </c>
      <c r="H1929">
        <f t="shared" ca="1" si="62"/>
        <v>4.7855167928076313E-3</v>
      </c>
    </row>
    <row r="1930" spans="2:8" x14ac:dyDescent="0.35">
      <c r="B1930" s="45" t="s">
        <v>1087</v>
      </c>
      <c r="C1930" s="146">
        <v>82.597793579101563</v>
      </c>
      <c r="D1930" s="112">
        <f t="shared" si="63"/>
        <v>1.3956623303025364</v>
      </c>
      <c r="E1930" s="112">
        <v>9.0888534410265651E-3</v>
      </c>
      <c r="G1930">
        <v>1922</v>
      </c>
      <c r="H1930">
        <f t="shared" ref="H1930:H1993" ca="1" si="64">_xlfn.NORM.INV(RAND(),$N$11,$N$12)</f>
        <v>1.6805839401953102E-2</v>
      </c>
    </row>
    <row r="1931" spans="2:8" x14ac:dyDescent="0.35">
      <c r="B1931" s="45" t="s">
        <v>453</v>
      </c>
      <c r="C1931" s="146">
        <v>34.478061676025391</v>
      </c>
      <c r="D1931" s="112">
        <f t="shared" si="63"/>
        <v>-0.73263152420511102</v>
      </c>
      <c r="E1931" s="112">
        <v>9.0843321033622308E-3</v>
      </c>
      <c r="G1931">
        <v>1923</v>
      </c>
      <c r="H1931">
        <f t="shared" ca="1" si="64"/>
        <v>1.6960658644878175E-2</v>
      </c>
    </row>
    <row r="1932" spans="2:8" x14ac:dyDescent="0.35">
      <c r="B1932" s="45" t="s">
        <v>1434</v>
      </c>
      <c r="C1932" s="146">
        <v>128.95335388183591</v>
      </c>
      <c r="D1932" s="112">
        <f t="shared" si="63"/>
        <v>-0.94653526932838616</v>
      </c>
      <c r="E1932" s="112">
        <v>9.0686890976266893E-3</v>
      </c>
      <c r="G1932">
        <v>1924</v>
      </c>
      <c r="H1932">
        <f t="shared" ca="1" si="64"/>
        <v>6.3686470886130117E-3</v>
      </c>
    </row>
    <row r="1933" spans="2:8" x14ac:dyDescent="0.35">
      <c r="B1933" s="45" t="s">
        <v>7433</v>
      </c>
      <c r="C1933" s="146">
        <v>2411.93310546875</v>
      </c>
      <c r="D1933" s="112">
        <f t="shared" si="63"/>
        <v>23.548342710466795</v>
      </c>
      <c r="E1933" s="112">
        <v>9.0276786918940654E-3</v>
      </c>
      <c r="G1933">
        <v>1925</v>
      </c>
      <c r="H1933">
        <f t="shared" ca="1" si="64"/>
        <v>-1.6128507755827737E-2</v>
      </c>
    </row>
    <row r="1934" spans="2:8" x14ac:dyDescent="0.35">
      <c r="B1934" s="45" t="s">
        <v>2158</v>
      </c>
      <c r="C1934" s="146">
        <v>98.25238037109375</v>
      </c>
      <c r="D1934" s="112">
        <f t="shared" si="63"/>
        <v>0.3737981126956999</v>
      </c>
      <c r="E1934" s="112">
        <v>9.0227367764218677E-3</v>
      </c>
      <c r="G1934">
        <v>1926</v>
      </c>
      <c r="H1934">
        <f t="shared" ca="1" si="64"/>
        <v>-2.0874227523353123E-2</v>
      </c>
    </row>
    <row r="1935" spans="2:8" x14ac:dyDescent="0.35">
      <c r="B1935" s="45" t="s">
        <v>2691</v>
      </c>
      <c r="C1935" s="146">
        <v>71.518791198730469</v>
      </c>
      <c r="D1935" s="112">
        <f t="shared" si="63"/>
        <v>-0.96803354941224984</v>
      </c>
      <c r="E1935" s="112">
        <v>9.0007093274951048E-3</v>
      </c>
      <c r="G1935">
        <v>1927</v>
      </c>
      <c r="H1935">
        <f t="shared" ca="1" si="64"/>
        <v>-2.9686187797039951E-2</v>
      </c>
    </row>
    <row r="1936" spans="2:8" x14ac:dyDescent="0.35">
      <c r="B1936" s="45" t="s">
        <v>6815</v>
      </c>
      <c r="C1936" s="146">
        <v>2237.307861328125</v>
      </c>
      <c r="D1936" s="112">
        <f t="shared" si="63"/>
        <v>1.5555540450181511</v>
      </c>
      <c r="E1936" s="112">
        <v>8.999616395714026E-3</v>
      </c>
      <c r="G1936">
        <v>1928</v>
      </c>
      <c r="H1936">
        <f t="shared" ca="1" si="64"/>
        <v>4.3950066742502398E-3</v>
      </c>
    </row>
    <row r="1937" spans="2:8" x14ac:dyDescent="0.35">
      <c r="B1937" s="45" t="s">
        <v>5833</v>
      </c>
      <c r="C1937" s="146">
        <v>875.46881103515625</v>
      </c>
      <c r="D1937" s="112">
        <f t="shared" si="63"/>
        <v>6.9486341894878967</v>
      </c>
      <c r="E1937" s="112">
        <v>8.9964047020953467E-3</v>
      </c>
      <c r="G1937">
        <v>1929</v>
      </c>
      <c r="H1937">
        <f t="shared" ca="1" si="64"/>
        <v>8.9756461262900655E-3</v>
      </c>
    </row>
    <row r="1938" spans="2:8" x14ac:dyDescent="0.35">
      <c r="B1938" s="45" t="s">
        <v>2124</v>
      </c>
      <c r="C1938" s="146">
        <v>110.1407852172852</v>
      </c>
      <c r="D1938" s="112">
        <f t="shared" si="63"/>
        <v>-0.47477837100368347</v>
      </c>
      <c r="E1938" s="112">
        <v>8.9898843619561474E-3</v>
      </c>
      <c r="G1938">
        <v>1930</v>
      </c>
      <c r="H1938">
        <f t="shared" ca="1" si="64"/>
        <v>1.7839876456879834E-2</v>
      </c>
    </row>
    <row r="1939" spans="2:8" x14ac:dyDescent="0.35">
      <c r="B1939" s="45" t="s">
        <v>4349</v>
      </c>
      <c r="C1939" s="146">
        <v>209.70344543457031</v>
      </c>
      <c r="D1939" s="112">
        <f t="shared" si="63"/>
        <v>-0.54841565754163313</v>
      </c>
      <c r="E1939" s="112">
        <v>8.9858613315247169E-3</v>
      </c>
      <c r="G1939">
        <v>1931</v>
      </c>
      <c r="H1939">
        <f t="shared" ca="1" si="64"/>
        <v>1.9950752238940432E-2</v>
      </c>
    </row>
    <row r="1940" spans="2:8" x14ac:dyDescent="0.35">
      <c r="B1940" s="45" t="s">
        <v>5086</v>
      </c>
      <c r="C1940" s="146">
        <v>464.37271118164063</v>
      </c>
      <c r="D1940" s="112">
        <f t="shared" si="63"/>
        <v>1.5784990882981986</v>
      </c>
      <c r="E1940" s="112">
        <v>8.9785545645764148E-3</v>
      </c>
      <c r="G1940">
        <v>1932</v>
      </c>
      <c r="H1940">
        <f t="shared" ca="1" si="64"/>
        <v>3.9789271718577823E-2</v>
      </c>
    </row>
    <row r="1941" spans="2:8" x14ac:dyDescent="0.35">
      <c r="B1941" s="45" t="s">
        <v>4074</v>
      </c>
      <c r="C1941" s="146">
        <v>180.09419250488281</v>
      </c>
      <c r="D1941" s="112">
        <f t="shared" si="63"/>
        <v>-0.90804465637966492</v>
      </c>
      <c r="E1941" s="112">
        <v>8.9696905245189498E-3</v>
      </c>
      <c r="G1941">
        <v>1933</v>
      </c>
      <c r="H1941">
        <f t="shared" ca="1" si="64"/>
        <v>7.8526059154071515E-3</v>
      </c>
    </row>
    <row r="1942" spans="2:8" x14ac:dyDescent="0.35">
      <c r="B1942" s="45" t="s">
        <v>6656</v>
      </c>
      <c r="C1942" s="146">
        <v>1958.496215820312</v>
      </c>
      <c r="D1942" s="112">
        <f t="shared" si="63"/>
        <v>14.878666371242726</v>
      </c>
      <c r="E1942" s="112">
        <v>8.967065314702637E-3</v>
      </c>
      <c r="G1942">
        <v>1934</v>
      </c>
      <c r="H1942">
        <f t="shared" ca="1" si="64"/>
        <v>2.2831991156919876E-2</v>
      </c>
    </row>
    <row r="1943" spans="2:8" x14ac:dyDescent="0.35">
      <c r="B1943" s="45" t="s">
        <v>1279</v>
      </c>
      <c r="C1943" s="146">
        <v>123.3413543701172</v>
      </c>
      <c r="D1943" s="112">
        <f t="shared" si="63"/>
        <v>-0.9255229197753686</v>
      </c>
      <c r="E1943" s="112">
        <v>8.966085177278928E-3</v>
      </c>
      <c r="G1943">
        <v>1935</v>
      </c>
      <c r="H1943">
        <f t="shared" ca="1" si="64"/>
        <v>-1.7923901522252346E-3</v>
      </c>
    </row>
    <row r="1944" spans="2:8" x14ac:dyDescent="0.35">
      <c r="B1944" s="45" t="s">
        <v>6224</v>
      </c>
      <c r="C1944" s="146">
        <v>1656.09814453125</v>
      </c>
      <c r="D1944" s="112">
        <f t="shared" si="63"/>
        <v>9.1210081651379564</v>
      </c>
      <c r="E1944" s="112">
        <v>8.9447944740928473E-3</v>
      </c>
      <c r="G1944">
        <v>1936</v>
      </c>
      <c r="H1944">
        <f t="shared" ca="1" si="64"/>
        <v>1.2078361661949214E-3</v>
      </c>
    </row>
    <row r="1945" spans="2:8" x14ac:dyDescent="0.35">
      <c r="B1945" s="45" t="s">
        <v>3255</v>
      </c>
      <c r="C1945" s="146">
        <v>163.6297607421875</v>
      </c>
      <c r="D1945" s="112">
        <f t="shared" si="63"/>
        <v>-0.68473164423317656</v>
      </c>
      <c r="E1945" s="112">
        <v>8.9340325607603494E-3</v>
      </c>
      <c r="G1945">
        <v>1937</v>
      </c>
      <c r="H1945">
        <f t="shared" ca="1" si="64"/>
        <v>-1.6237497226099042E-2</v>
      </c>
    </row>
    <row r="1946" spans="2:8" x14ac:dyDescent="0.35">
      <c r="B1946" s="45" t="s">
        <v>5141</v>
      </c>
      <c r="C1946" s="146">
        <v>519.01739501953125</v>
      </c>
      <c r="D1946" s="112">
        <f t="shared" si="63"/>
        <v>-0.78554205302860103</v>
      </c>
      <c r="E1946" s="112">
        <v>8.932889368332279E-3</v>
      </c>
      <c r="G1946">
        <v>1938</v>
      </c>
      <c r="H1946">
        <f t="shared" ca="1" si="64"/>
        <v>-7.2871051892992337E-3</v>
      </c>
    </row>
    <row r="1947" spans="2:8" x14ac:dyDescent="0.35">
      <c r="B1947" s="45" t="s">
        <v>7397</v>
      </c>
      <c r="C1947" s="146">
        <v>2420.135986328125</v>
      </c>
      <c r="D1947" s="112">
        <f t="shared" si="63"/>
        <v>16.614942233849565</v>
      </c>
      <c r="E1947" s="112">
        <v>8.9306688195130608E-3</v>
      </c>
      <c r="G1947">
        <v>1939</v>
      </c>
      <c r="H1947">
        <f t="shared" ca="1" si="64"/>
        <v>7.0606653212544786E-5</v>
      </c>
    </row>
    <row r="1948" spans="2:8" x14ac:dyDescent="0.35">
      <c r="B1948" s="45" t="s">
        <v>3439</v>
      </c>
      <c r="C1948" s="146">
        <v>137.3910827636719</v>
      </c>
      <c r="D1948" s="112">
        <f t="shared" si="63"/>
        <v>-0.90964767169553584</v>
      </c>
      <c r="E1948" s="112">
        <v>8.9214531371875939E-3</v>
      </c>
      <c r="G1948">
        <v>1940</v>
      </c>
      <c r="H1948">
        <f t="shared" ca="1" si="64"/>
        <v>-7.7463079413985633E-3</v>
      </c>
    </row>
    <row r="1949" spans="2:8" x14ac:dyDescent="0.35">
      <c r="B1949" s="45" t="s">
        <v>6320</v>
      </c>
      <c r="C1949" s="146">
        <v>1520.61474609375</v>
      </c>
      <c r="D1949" s="112">
        <f t="shared" si="63"/>
        <v>11.21964608214488</v>
      </c>
      <c r="E1949" s="112">
        <v>8.912241336607802E-3</v>
      </c>
      <c r="G1949">
        <v>1941</v>
      </c>
      <c r="H1949">
        <f t="shared" ca="1" si="64"/>
        <v>-1.3023340740943546E-2</v>
      </c>
    </row>
    <row r="1950" spans="2:8" x14ac:dyDescent="0.35">
      <c r="B1950" s="45" t="s">
        <v>1280</v>
      </c>
      <c r="C1950" s="146">
        <v>124.44016265869141</v>
      </c>
      <c r="D1950" s="112">
        <f t="shared" si="63"/>
        <v>-0.91960850705383601</v>
      </c>
      <c r="E1950" s="112">
        <v>8.9086770141744188E-3</v>
      </c>
      <c r="G1950">
        <v>1942</v>
      </c>
      <c r="H1950">
        <f t="shared" ca="1" si="64"/>
        <v>-5.5609032620055985E-3</v>
      </c>
    </row>
    <row r="1951" spans="2:8" x14ac:dyDescent="0.35">
      <c r="B1951" s="45" t="s">
        <v>6145</v>
      </c>
      <c r="C1951" s="146">
        <v>1547.927001953125</v>
      </c>
      <c r="D1951" s="112">
        <f t="shared" si="63"/>
        <v>20.441791722717713</v>
      </c>
      <c r="E1951" s="112">
        <v>8.9077919927651981E-3</v>
      </c>
      <c r="G1951">
        <v>1943</v>
      </c>
      <c r="H1951">
        <f t="shared" ca="1" si="64"/>
        <v>2.2684797504015065E-2</v>
      </c>
    </row>
    <row r="1952" spans="2:8" x14ac:dyDescent="0.35">
      <c r="B1952" s="45" t="s">
        <v>918</v>
      </c>
      <c r="C1952" s="146">
        <v>72.192054748535156</v>
      </c>
      <c r="D1952" s="112">
        <f t="shared" si="63"/>
        <v>-0.89476624976011343</v>
      </c>
      <c r="E1952" s="112">
        <v>8.9013902737983836E-3</v>
      </c>
      <c r="G1952">
        <v>1944</v>
      </c>
      <c r="H1952">
        <f t="shared" ca="1" si="64"/>
        <v>-2.4966993549088559E-2</v>
      </c>
    </row>
    <row r="1953" spans="2:8" x14ac:dyDescent="0.35">
      <c r="B1953" s="45" t="s">
        <v>5360</v>
      </c>
      <c r="C1953" s="146">
        <v>686.01617431640625</v>
      </c>
      <c r="D1953" s="112">
        <f t="shared" si="63"/>
        <v>2.412300575834065</v>
      </c>
      <c r="E1953" s="112">
        <v>8.9010151853678009E-3</v>
      </c>
      <c r="G1953">
        <v>1945</v>
      </c>
      <c r="H1953">
        <f t="shared" ca="1" si="64"/>
        <v>1.3726997081727725E-2</v>
      </c>
    </row>
    <row r="1954" spans="2:8" x14ac:dyDescent="0.35">
      <c r="B1954" s="45" t="s">
        <v>4144</v>
      </c>
      <c r="C1954" s="146">
        <v>201.04212951660159</v>
      </c>
      <c r="D1954" s="112">
        <f t="shared" si="63"/>
        <v>-0.88082475852705355</v>
      </c>
      <c r="E1954" s="112">
        <v>8.8981846107596997E-3</v>
      </c>
      <c r="G1954">
        <v>1946</v>
      </c>
      <c r="H1954">
        <f t="shared" ca="1" si="64"/>
        <v>8.9667089701734991E-3</v>
      </c>
    </row>
    <row r="1955" spans="2:8" x14ac:dyDescent="0.35">
      <c r="B1955" s="45" t="s">
        <v>6394</v>
      </c>
      <c r="C1955" s="146">
        <v>1686.945434570312</v>
      </c>
      <c r="D1955" s="112">
        <f t="shared" si="63"/>
        <v>34.93929382006614</v>
      </c>
      <c r="E1955" s="112">
        <v>8.8979240635040802E-3</v>
      </c>
      <c r="G1955">
        <v>1947</v>
      </c>
      <c r="H1955">
        <f t="shared" ca="1" si="64"/>
        <v>1.9214824101378609E-2</v>
      </c>
    </row>
    <row r="1956" spans="2:8" x14ac:dyDescent="0.35">
      <c r="B1956" s="45" t="s">
        <v>567</v>
      </c>
      <c r="C1956" s="146">
        <v>46.938747406005859</v>
      </c>
      <c r="D1956" s="112">
        <f t="shared" si="63"/>
        <v>-0.68576814727101942</v>
      </c>
      <c r="E1956" s="112">
        <v>8.8755254495545884E-3</v>
      </c>
      <c r="G1956">
        <v>1948</v>
      </c>
      <c r="H1956">
        <f t="shared" ca="1" si="64"/>
        <v>7.1576306319425945E-3</v>
      </c>
    </row>
    <row r="1957" spans="2:8" x14ac:dyDescent="0.35">
      <c r="B1957" s="45" t="s">
        <v>3289</v>
      </c>
      <c r="C1957" s="146">
        <v>149.37615966796881</v>
      </c>
      <c r="D1957" s="112">
        <f t="shared" si="63"/>
        <v>-0.93263310320012294</v>
      </c>
      <c r="E1957" s="112">
        <v>8.8753472367149571E-3</v>
      </c>
      <c r="G1957">
        <v>1949</v>
      </c>
      <c r="H1957">
        <f t="shared" ca="1" si="64"/>
        <v>2.5306674129516336E-2</v>
      </c>
    </row>
    <row r="1958" spans="2:8" x14ac:dyDescent="0.35">
      <c r="B1958" s="45" t="s">
        <v>6814</v>
      </c>
      <c r="C1958" s="146">
        <v>2217.3525390625</v>
      </c>
      <c r="D1958" s="112">
        <f t="shared" si="63"/>
        <v>2.1803286438159422</v>
      </c>
      <c r="E1958" s="112">
        <v>8.8702795758741366E-3</v>
      </c>
      <c r="G1958">
        <v>1950</v>
      </c>
      <c r="H1958">
        <f t="shared" ca="1" si="64"/>
        <v>1.8375297025948301E-2</v>
      </c>
    </row>
    <row r="1959" spans="2:8" x14ac:dyDescent="0.35">
      <c r="B1959" s="45" t="s">
        <v>5590</v>
      </c>
      <c r="C1959" s="146">
        <v>697.2086181640625</v>
      </c>
      <c r="D1959" s="112">
        <f t="shared" si="63"/>
        <v>4.6289846438214406</v>
      </c>
      <c r="E1959" s="112">
        <v>8.8626254634819532E-3</v>
      </c>
      <c r="G1959">
        <v>1951</v>
      </c>
      <c r="H1959">
        <f t="shared" ca="1" si="64"/>
        <v>1.6861722179062739E-3</v>
      </c>
    </row>
    <row r="1960" spans="2:8" x14ac:dyDescent="0.35">
      <c r="B1960" s="45" t="s">
        <v>1986</v>
      </c>
      <c r="C1960" s="146">
        <v>123.86045837402339</v>
      </c>
      <c r="D1960" s="112">
        <f t="shared" si="63"/>
        <v>-0.62402225078291274</v>
      </c>
      <c r="E1960" s="112">
        <v>8.8351947228941831E-3</v>
      </c>
      <c r="G1960">
        <v>1952</v>
      </c>
      <c r="H1960">
        <f t="shared" ca="1" si="64"/>
        <v>5.095901498333489E-3</v>
      </c>
    </row>
    <row r="1961" spans="2:8" x14ac:dyDescent="0.35">
      <c r="B1961" s="45" t="s">
        <v>4620</v>
      </c>
      <c r="C1961" s="146">
        <v>329.43560791015619</v>
      </c>
      <c r="D1961" s="112">
        <f t="shared" si="63"/>
        <v>-0.82657711671439316</v>
      </c>
      <c r="E1961" s="112">
        <v>8.8084982191331922E-3</v>
      </c>
      <c r="G1961">
        <v>1953</v>
      </c>
      <c r="H1961">
        <f t="shared" ca="1" si="64"/>
        <v>4.30540324665468E-2</v>
      </c>
    </row>
    <row r="1962" spans="2:8" x14ac:dyDescent="0.35">
      <c r="B1962" s="45" t="s">
        <v>6663</v>
      </c>
      <c r="C1962" s="146">
        <v>1899.608642578125</v>
      </c>
      <c r="D1962" s="112">
        <f t="shared" si="63"/>
        <v>14.510623183975609</v>
      </c>
      <c r="E1962" s="112">
        <v>8.8067719007114426E-3</v>
      </c>
      <c r="G1962">
        <v>1954</v>
      </c>
      <c r="H1962">
        <f t="shared" ca="1" si="64"/>
        <v>7.8992189363371323E-3</v>
      </c>
    </row>
    <row r="1963" spans="2:8" x14ac:dyDescent="0.35">
      <c r="B1963" s="45" t="s">
        <v>2512</v>
      </c>
      <c r="C1963" s="146">
        <v>122.47145843505859</v>
      </c>
      <c r="D1963" s="112">
        <f t="shared" si="63"/>
        <v>-0.78858494996181705</v>
      </c>
      <c r="E1963" s="112">
        <v>8.8047910591897392E-3</v>
      </c>
      <c r="G1963">
        <v>1955</v>
      </c>
      <c r="H1963">
        <f t="shared" ca="1" si="64"/>
        <v>1.147418938160308E-2</v>
      </c>
    </row>
    <row r="1964" spans="2:8" x14ac:dyDescent="0.35">
      <c r="B1964" s="45" t="s">
        <v>5152</v>
      </c>
      <c r="C1964" s="146">
        <v>579.2939453125</v>
      </c>
      <c r="D1964" s="112">
        <f t="shared" si="63"/>
        <v>3.5059854323363489</v>
      </c>
      <c r="E1964" s="112">
        <v>8.7951155158728297E-3</v>
      </c>
      <c r="G1964">
        <v>1956</v>
      </c>
      <c r="H1964">
        <f t="shared" ca="1" si="64"/>
        <v>1.0059791326125342E-2</v>
      </c>
    </row>
    <row r="1965" spans="2:8" x14ac:dyDescent="0.35">
      <c r="B1965" s="45" t="s">
        <v>3031</v>
      </c>
      <c r="C1965" s="146">
        <v>128.56098937988281</v>
      </c>
      <c r="D1965" s="112">
        <f t="shared" si="63"/>
        <v>-0.94409538432645435</v>
      </c>
      <c r="E1965" s="112">
        <v>8.7897920021414357E-3</v>
      </c>
      <c r="G1965">
        <v>1957</v>
      </c>
      <c r="H1965">
        <f t="shared" ca="1" si="64"/>
        <v>-8.1293248693996272E-3</v>
      </c>
    </row>
    <row r="1966" spans="2:8" x14ac:dyDescent="0.35">
      <c r="B1966" s="45" t="s">
        <v>7797</v>
      </c>
      <c r="C1966" s="146">
        <v>2299.64892578125</v>
      </c>
      <c r="D1966" s="112">
        <f t="shared" si="63"/>
        <v>0.93347274301288163</v>
      </c>
      <c r="E1966" s="112">
        <v>8.7867853260203115E-3</v>
      </c>
      <c r="G1966">
        <v>1958</v>
      </c>
      <c r="H1966">
        <f t="shared" ca="1" si="64"/>
        <v>-1.5764783526952698E-2</v>
      </c>
    </row>
    <row r="1967" spans="2:8" x14ac:dyDescent="0.35">
      <c r="B1967" s="45" t="s">
        <v>5992</v>
      </c>
      <c r="C1967" s="146">
        <v>1189.387817382812</v>
      </c>
      <c r="D1967" s="112">
        <f t="shared" si="63"/>
        <v>-0.51957702903809466</v>
      </c>
      <c r="E1967" s="112">
        <v>8.7779057225402263E-3</v>
      </c>
      <c r="G1967">
        <v>1959</v>
      </c>
      <c r="H1967">
        <f t="shared" ca="1" si="64"/>
        <v>9.5533781957478376E-3</v>
      </c>
    </row>
    <row r="1968" spans="2:8" x14ac:dyDescent="0.35">
      <c r="B1968" s="45" t="s">
        <v>7466</v>
      </c>
      <c r="C1968" s="146">
        <v>2475.709716796875</v>
      </c>
      <c r="D1968" s="112">
        <f t="shared" si="63"/>
        <v>7.0254093599966998</v>
      </c>
      <c r="E1968" s="112">
        <v>8.7734028204849157E-3</v>
      </c>
      <c r="G1968">
        <v>1960</v>
      </c>
      <c r="H1968">
        <f t="shared" ca="1" si="64"/>
        <v>-1.2589541974566515E-2</v>
      </c>
    </row>
    <row r="1969" spans="2:8" x14ac:dyDescent="0.35">
      <c r="B1969" s="45" t="s">
        <v>4517</v>
      </c>
      <c r="C1969" s="146">
        <v>308.48391723632813</v>
      </c>
      <c r="D1969" s="112">
        <f t="shared" si="63"/>
        <v>2.2299532085961982</v>
      </c>
      <c r="E1969" s="112">
        <v>8.7709091112310421E-3</v>
      </c>
      <c r="G1969">
        <v>1961</v>
      </c>
      <c r="H1969">
        <f t="shared" ca="1" si="64"/>
        <v>-2.7885220340185179E-3</v>
      </c>
    </row>
    <row r="1970" spans="2:8" x14ac:dyDescent="0.35">
      <c r="B1970" s="45" t="s">
        <v>2771</v>
      </c>
      <c r="C1970" s="146">
        <v>95.507240295410156</v>
      </c>
      <c r="D1970" s="112">
        <f t="shared" si="63"/>
        <v>-0.92075971947516777</v>
      </c>
      <c r="E1970" s="112">
        <v>8.7594925325289903E-3</v>
      </c>
      <c r="G1970">
        <v>1962</v>
      </c>
      <c r="H1970">
        <f t="shared" ca="1" si="64"/>
        <v>3.8827641940859837E-3</v>
      </c>
    </row>
    <row r="1971" spans="2:8" x14ac:dyDescent="0.35">
      <c r="B1971" s="45" t="s">
        <v>5995</v>
      </c>
      <c r="C1971" s="146">
        <v>1205.286499023438</v>
      </c>
      <c r="D1971" s="112">
        <f t="shared" si="63"/>
        <v>7.6816120589534505</v>
      </c>
      <c r="E1971" s="112">
        <v>8.7355164922019099E-3</v>
      </c>
      <c r="G1971">
        <v>1963</v>
      </c>
      <c r="H1971">
        <f t="shared" ca="1" si="64"/>
        <v>-1.3696382065240542E-2</v>
      </c>
    </row>
    <row r="1972" spans="2:8" x14ac:dyDescent="0.35">
      <c r="B1972" s="45" t="s">
        <v>1420</v>
      </c>
      <c r="C1972" s="146">
        <v>138.83210754394531</v>
      </c>
      <c r="D1972" s="112">
        <f t="shared" si="63"/>
        <v>-0.93246736641803829</v>
      </c>
      <c r="E1972" s="112">
        <v>8.7214455696805991E-3</v>
      </c>
      <c r="G1972">
        <v>1964</v>
      </c>
      <c r="H1972">
        <f t="shared" ca="1" si="64"/>
        <v>-1.7137968127241786E-4</v>
      </c>
    </row>
    <row r="1973" spans="2:8" x14ac:dyDescent="0.35">
      <c r="B1973" s="45" t="s">
        <v>6757</v>
      </c>
      <c r="C1973" s="146">
        <v>2055.778076171875</v>
      </c>
      <c r="D1973" s="112">
        <f t="shared" si="63"/>
        <v>2.2859878148124664</v>
      </c>
      <c r="E1973" s="112">
        <v>8.6860179494229368E-3</v>
      </c>
      <c r="G1973">
        <v>1965</v>
      </c>
      <c r="H1973">
        <f t="shared" ca="1" si="64"/>
        <v>1.1517360778783797E-2</v>
      </c>
    </row>
    <row r="1974" spans="2:8" x14ac:dyDescent="0.35">
      <c r="B1974" s="45" t="s">
        <v>5178</v>
      </c>
      <c r="C1974" s="146">
        <v>625.6195068359375</v>
      </c>
      <c r="D1974" s="112">
        <f t="shared" si="63"/>
        <v>-0.76266348888920177</v>
      </c>
      <c r="E1974" s="112">
        <v>8.6772528009327332E-3</v>
      </c>
      <c r="G1974">
        <v>1966</v>
      </c>
      <c r="H1974">
        <f t="shared" ca="1" si="64"/>
        <v>8.0273375581158197E-4</v>
      </c>
    </row>
    <row r="1975" spans="2:8" x14ac:dyDescent="0.35">
      <c r="B1975" s="45" t="s">
        <v>7615</v>
      </c>
      <c r="C1975" s="146">
        <v>2636.001953125</v>
      </c>
      <c r="D1975" s="112">
        <f t="shared" si="63"/>
        <v>0.11083099583860093</v>
      </c>
      <c r="E1975" s="112">
        <v>8.6719866161408792E-3</v>
      </c>
      <c r="G1975">
        <v>1967</v>
      </c>
      <c r="H1975">
        <f t="shared" ca="1" si="64"/>
        <v>-2.262928150124105E-2</v>
      </c>
    </row>
    <row r="1976" spans="2:8" x14ac:dyDescent="0.35">
      <c r="B1976" s="45" t="s">
        <v>7986</v>
      </c>
      <c r="C1976" s="146">
        <v>2373</v>
      </c>
      <c r="D1976" s="112">
        <f t="shared" si="63"/>
        <v>-5.6993087389943971E-2</v>
      </c>
      <c r="E1976" s="112">
        <v>8.6712154624464903E-3</v>
      </c>
      <c r="G1976">
        <v>1968</v>
      </c>
      <c r="H1976">
        <f t="shared" ca="1" si="64"/>
        <v>-8.3827494515861679E-3</v>
      </c>
    </row>
    <row r="1977" spans="2:8" x14ac:dyDescent="0.35">
      <c r="B1977" s="45" t="s">
        <v>7904</v>
      </c>
      <c r="C1977" s="146">
        <v>2516.41845703125</v>
      </c>
      <c r="D1977" s="112">
        <f t="shared" si="63"/>
        <v>7.1697267721880937</v>
      </c>
      <c r="E1977" s="112">
        <v>8.6701251133588734E-3</v>
      </c>
      <c r="G1977">
        <v>1969</v>
      </c>
      <c r="H1977">
        <f t="shared" ca="1" si="64"/>
        <v>1.4383586912305603E-2</v>
      </c>
    </row>
    <row r="1978" spans="2:8" x14ac:dyDescent="0.35">
      <c r="B1978" s="45" t="s">
        <v>4503</v>
      </c>
      <c r="C1978" s="146">
        <v>308.0174560546875</v>
      </c>
      <c r="D1978" s="112">
        <f t="shared" si="63"/>
        <v>3.2736696514191963</v>
      </c>
      <c r="E1978" s="112">
        <v>8.6555704170007824E-3</v>
      </c>
      <c r="G1978">
        <v>1970</v>
      </c>
      <c r="H1978">
        <f t="shared" ca="1" si="64"/>
        <v>-1.151959303976883E-2</v>
      </c>
    </row>
    <row r="1979" spans="2:8" x14ac:dyDescent="0.35">
      <c r="B1979" s="45" t="s">
        <v>887</v>
      </c>
      <c r="C1979" s="146">
        <v>72.073295593261719</v>
      </c>
      <c r="D1979" s="112">
        <f t="shared" si="63"/>
        <v>-0.83117144482123972</v>
      </c>
      <c r="E1979" s="112">
        <v>8.6493569197578033E-3</v>
      </c>
      <c r="G1979">
        <v>1971</v>
      </c>
      <c r="H1979">
        <f t="shared" ca="1" si="64"/>
        <v>-1.1216560014748998E-4</v>
      </c>
    </row>
    <row r="1980" spans="2:8" x14ac:dyDescent="0.35">
      <c r="B1980" s="45" t="s">
        <v>4753</v>
      </c>
      <c r="C1980" s="146">
        <v>426.90228271484381</v>
      </c>
      <c r="D1980" s="112">
        <f t="shared" si="63"/>
        <v>1.9292640170586974</v>
      </c>
      <c r="E1980" s="112">
        <v>8.6308835396732703E-3</v>
      </c>
      <c r="G1980">
        <v>1972</v>
      </c>
      <c r="H1980">
        <f t="shared" ca="1" si="64"/>
        <v>-2.7227797705988863E-2</v>
      </c>
    </row>
    <row r="1981" spans="2:8" x14ac:dyDescent="0.35">
      <c r="B1981" s="45" t="s">
        <v>3297</v>
      </c>
      <c r="C1981" s="146">
        <v>145.73704528808591</v>
      </c>
      <c r="D1981" s="112">
        <f t="shared" si="63"/>
        <v>-0.91886969473129121</v>
      </c>
      <c r="E1981" s="112">
        <v>8.6292454254846725E-3</v>
      </c>
      <c r="G1981">
        <v>1973</v>
      </c>
      <c r="H1981">
        <f t="shared" ca="1" si="64"/>
        <v>-2.1149122539965703E-2</v>
      </c>
    </row>
    <row r="1982" spans="2:8" x14ac:dyDescent="0.35">
      <c r="B1982" s="45" t="s">
        <v>6574</v>
      </c>
      <c r="C1982" s="146">
        <v>1796.3330078125</v>
      </c>
      <c r="D1982" s="112">
        <f t="shared" si="63"/>
        <v>0.18253508355258719</v>
      </c>
      <c r="E1982" s="112">
        <v>8.6255277347413745E-3</v>
      </c>
      <c r="G1982">
        <v>1974</v>
      </c>
      <c r="H1982">
        <f t="shared" ca="1" si="64"/>
        <v>1.9680313817328592E-2</v>
      </c>
    </row>
    <row r="1983" spans="2:8" x14ac:dyDescent="0.35">
      <c r="B1983" s="45" t="s">
        <v>6322</v>
      </c>
      <c r="C1983" s="146">
        <v>1519.052612304688</v>
      </c>
      <c r="D1983" s="112">
        <f t="shared" si="63"/>
        <v>6.1152715706923768</v>
      </c>
      <c r="E1983" s="112">
        <v>8.6223533253648003E-3</v>
      </c>
      <c r="G1983">
        <v>1975</v>
      </c>
      <c r="H1983">
        <f t="shared" ca="1" si="64"/>
        <v>9.6037224310149584E-3</v>
      </c>
    </row>
    <row r="1984" spans="2:8" x14ac:dyDescent="0.35">
      <c r="B1984" s="45" t="s">
        <v>3993</v>
      </c>
      <c r="C1984" s="146">
        <v>213.49186706542969</v>
      </c>
      <c r="D1984" s="112">
        <f t="shared" si="63"/>
        <v>-0.89223101092857449</v>
      </c>
      <c r="E1984" s="112">
        <v>8.6192615571201257E-3</v>
      </c>
      <c r="G1984">
        <v>1976</v>
      </c>
      <c r="H1984">
        <f t="shared" ca="1" si="64"/>
        <v>1.9527918488406838E-2</v>
      </c>
    </row>
    <row r="1985" spans="2:8" x14ac:dyDescent="0.35">
      <c r="B1985" s="45" t="s">
        <v>6706</v>
      </c>
      <c r="C1985" s="146">
        <v>1981.013916015625</v>
      </c>
      <c r="D1985" s="112">
        <f t="shared" si="63"/>
        <v>14.991075486082453</v>
      </c>
      <c r="E1985" s="112">
        <v>8.5914258020458132E-3</v>
      </c>
      <c r="G1985">
        <v>1977</v>
      </c>
      <c r="H1985">
        <f t="shared" ca="1" si="64"/>
        <v>1.4569456416284893E-2</v>
      </c>
    </row>
    <row r="1986" spans="2:8" x14ac:dyDescent="0.35">
      <c r="B1986" s="45" t="s">
        <v>3047</v>
      </c>
      <c r="C1986" s="146">
        <v>123.88246917724609</v>
      </c>
      <c r="D1986" s="112">
        <f t="shared" si="63"/>
        <v>-9.9258494555895915E-2</v>
      </c>
      <c r="E1986" s="112">
        <v>8.5839613047176602E-3</v>
      </c>
      <c r="G1986">
        <v>1978</v>
      </c>
      <c r="H1986">
        <f t="shared" ca="1" si="64"/>
        <v>-3.5097710041473349E-3</v>
      </c>
    </row>
    <row r="1987" spans="2:8" x14ac:dyDescent="0.35">
      <c r="B1987" s="45" t="s">
        <v>2039</v>
      </c>
      <c r="C1987" s="146">
        <v>137.53387451171881</v>
      </c>
      <c r="D1987" s="112">
        <f t="shared" si="63"/>
        <v>-0.92485202550079748</v>
      </c>
      <c r="E1987" s="112">
        <v>8.5822286312335887E-3</v>
      </c>
      <c r="G1987">
        <v>1979</v>
      </c>
      <c r="H1987">
        <f t="shared" ca="1" si="64"/>
        <v>-2.2046425994238079E-2</v>
      </c>
    </row>
    <row r="1988" spans="2:8" x14ac:dyDescent="0.35">
      <c r="B1988" s="45" t="s">
        <v>6464</v>
      </c>
      <c r="C1988" s="146">
        <v>1830.174072265625</v>
      </c>
      <c r="D1988" s="112">
        <f t="shared" si="63"/>
        <v>0.54550575910898158</v>
      </c>
      <c r="E1988" s="112">
        <v>8.5651565060783346E-3</v>
      </c>
      <c r="G1988">
        <v>1980</v>
      </c>
      <c r="H1988">
        <f t="shared" ca="1" si="64"/>
        <v>1.3768717928510817E-2</v>
      </c>
    </row>
    <row r="1989" spans="2:8" x14ac:dyDescent="0.35">
      <c r="B1989" s="45" t="s">
        <v>6019</v>
      </c>
      <c r="C1989" s="146">
        <v>1184.191040039062</v>
      </c>
      <c r="D1989" s="112">
        <f t="shared" si="63"/>
        <v>-0.54054662719330915</v>
      </c>
      <c r="E1989" s="112">
        <v>8.5516265400565322E-3</v>
      </c>
      <c r="G1989">
        <v>1981</v>
      </c>
      <c r="H1989">
        <f t="shared" ca="1" si="64"/>
        <v>-3.980890139870877E-3</v>
      </c>
    </row>
    <row r="1990" spans="2:8" x14ac:dyDescent="0.35">
      <c r="B1990" s="45" t="s">
        <v>7348</v>
      </c>
      <c r="C1990" s="146">
        <v>2577.39111328125</v>
      </c>
      <c r="D1990" s="112">
        <f t="shared" si="63"/>
        <v>13.006328025980778</v>
      </c>
      <c r="E1990" s="112">
        <v>8.5506649636159192E-3</v>
      </c>
      <c r="G1990">
        <v>1982</v>
      </c>
      <c r="H1990">
        <f t="shared" ca="1" si="64"/>
        <v>2.5716046651432796E-2</v>
      </c>
    </row>
    <row r="1991" spans="2:8" x14ac:dyDescent="0.35">
      <c r="B1991" s="45" t="s">
        <v>3810</v>
      </c>
      <c r="C1991" s="146">
        <v>184.01618957519531</v>
      </c>
      <c r="D1991" s="112">
        <f t="shared" si="63"/>
        <v>-0.91829762462363085</v>
      </c>
      <c r="E1991" s="112">
        <v>8.5469477904425561E-3</v>
      </c>
      <c r="G1991">
        <v>1983</v>
      </c>
      <c r="H1991">
        <f t="shared" ca="1" si="64"/>
        <v>1.3459213601029286E-2</v>
      </c>
    </row>
    <row r="1992" spans="2:8" x14ac:dyDescent="0.35">
      <c r="B1992" s="45" t="s">
        <v>7561</v>
      </c>
      <c r="C1992" s="146">
        <v>2252.274658203125</v>
      </c>
      <c r="D1992" s="112">
        <f t="shared" si="63"/>
        <v>14.510779095634961</v>
      </c>
      <c r="E1992" s="112">
        <v>8.5437391209474065E-3</v>
      </c>
      <c r="G1992">
        <v>1984</v>
      </c>
      <c r="H1992">
        <f t="shared" ca="1" si="64"/>
        <v>7.2623051196404745E-4</v>
      </c>
    </row>
    <row r="1993" spans="2:8" x14ac:dyDescent="0.35">
      <c r="B1993" s="45" t="s">
        <v>3147</v>
      </c>
      <c r="C1993" s="146">
        <v>145.2070617675781</v>
      </c>
      <c r="D1993" s="112">
        <f t="shared" ref="D1993:D2056" si="65">(C1993-C1994)/C1994</f>
        <v>-0.94315267745836029</v>
      </c>
      <c r="E1993" s="112">
        <v>8.5409667539241285E-3</v>
      </c>
      <c r="G1993">
        <v>1985</v>
      </c>
      <c r="H1993">
        <f t="shared" ca="1" si="64"/>
        <v>-2.607113075646585E-2</v>
      </c>
    </row>
    <row r="1994" spans="2:8" x14ac:dyDescent="0.35">
      <c r="B1994" s="45" t="s">
        <v>7336</v>
      </c>
      <c r="C1994" s="146">
        <v>2554.334228515625</v>
      </c>
      <c r="D1994" s="112">
        <f t="shared" si="65"/>
        <v>5.4614177217671466E-3</v>
      </c>
      <c r="E1994" s="112">
        <v>8.5391626424912818E-3</v>
      </c>
      <c r="G1994">
        <v>1986</v>
      </c>
      <c r="H1994">
        <f t="shared" ref="H1994:H2057" ca="1" si="66">_xlfn.NORM.INV(RAND(),$N$11,$N$12)</f>
        <v>-9.0293049110437319E-3</v>
      </c>
    </row>
    <row r="1995" spans="2:8" x14ac:dyDescent="0.35">
      <c r="B1995" s="45" t="s">
        <v>7161</v>
      </c>
      <c r="C1995" s="146">
        <v>2540.459716796875</v>
      </c>
      <c r="D1995" s="112">
        <f t="shared" si="65"/>
        <v>12.754125248681394</v>
      </c>
      <c r="E1995" s="112">
        <v>8.5286226317094847E-3</v>
      </c>
      <c r="G1995">
        <v>1987</v>
      </c>
      <c r="H1995">
        <f t="shared" ca="1" si="66"/>
        <v>-1.6667319302841141E-2</v>
      </c>
    </row>
    <row r="1996" spans="2:8" x14ac:dyDescent="0.35">
      <c r="B1996" s="45" t="s">
        <v>3713</v>
      </c>
      <c r="C1996" s="146">
        <v>184.7052917480469</v>
      </c>
      <c r="D1996" s="112">
        <f t="shared" si="65"/>
        <v>0.28217823722346908</v>
      </c>
      <c r="E1996" s="112">
        <v>8.5148731800367226E-3</v>
      </c>
      <c r="G1996">
        <v>1988</v>
      </c>
      <c r="H1996">
        <f t="shared" ca="1" si="66"/>
        <v>-8.8758882007956418E-4</v>
      </c>
    </row>
    <row r="1997" spans="2:8" x14ac:dyDescent="0.35">
      <c r="B1997" s="45" t="s">
        <v>3480</v>
      </c>
      <c r="C1997" s="146">
        <v>144.05586242675781</v>
      </c>
      <c r="D1997" s="112">
        <f t="shared" si="65"/>
        <v>-0.14192124814561588</v>
      </c>
      <c r="E1997" s="112">
        <v>8.5056203132452286E-3</v>
      </c>
      <c r="G1997">
        <v>1989</v>
      </c>
      <c r="H1997">
        <f t="shared" ca="1" si="66"/>
        <v>2.1293822387747827E-2</v>
      </c>
    </row>
    <row r="1998" spans="2:8" x14ac:dyDescent="0.35">
      <c r="B1998" s="45" t="s">
        <v>4084</v>
      </c>
      <c r="C1998" s="146">
        <v>167.8818664550781</v>
      </c>
      <c r="D1998" s="112">
        <f t="shared" si="65"/>
        <v>0.13386149899081695</v>
      </c>
      <c r="E1998" s="112">
        <v>8.4991325058772303E-3</v>
      </c>
      <c r="G1998">
        <v>1990</v>
      </c>
      <c r="H1998">
        <f t="shared" ca="1" si="66"/>
        <v>-3.7122276234461779E-2</v>
      </c>
    </row>
    <row r="1999" spans="2:8" x14ac:dyDescent="0.35">
      <c r="B1999" s="45" t="s">
        <v>3288</v>
      </c>
      <c r="C1999" s="146">
        <v>148.06205749511719</v>
      </c>
      <c r="D1999" s="112">
        <f t="shared" si="65"/>
        <v>-5.2200591630147473E-2</v>
      </c>
      <c r="E1999" s="112">
        <v>8.4922755213873661E-3</v>
      </c>
      <c r="G1999">
        <v>1991</v>
      </c>
      <c r="H1999">
        <f t="shared" ca="1" si="66"/>
        <v>-2.2119831406160549E-2</v>
      </c>
    </row>
    <row r="2000" spans="2:8" x14ac:dyDescent="0.35">
      <c r="B2000" s="45" t="s">
        <v>3192</v>
      </c>
      <c r="C2000" s="146">
        <v>156.21665954589841</v>
      </c>
      <c r="D2000" s="112">
        <f t="shared" si="65"/>
        <v>-0.6790095745793564</v>
      </c>
      <c r="E2000" s="112">
        <v>8.4843058073608597E-3</v>
      </c>
      <c r="G2000">
        <v>1992</v>
      </c>
      <c r="H2000">
        <f t="shared" ca="1" si="66"/>
        <v>2.6254611526991788E-3</v>
      </c>
    </row>
    <row r="2001" spans="2:8" x14ac:dyDescent="0.35">
      <c r="B2001" s="45" t="s">
        <v>4984</v>
      </c>
      <c r="C2001" s="146">
        <v>486.6707763671875</v>
      </c>
      <c r="D2001" s="112">
        <f t="shared" si="65"/>
        <v>6.2433090889928058E-2</v>
      </c>
      <c r="E2001" s="112">
        <v>8.4779997222567231E-3</v>
      </c>
      <c r="G2001">
        <v>1993</v>
      </c>
      <c r="H2001">
        <f t="shared" ca="1" si="66"/>
        <v>-1.584330705618563E-2</v>
      </c>
    </row>
    <row r="2002" spans="2:8" x14ac:dyDescent="0.35">
      <c r="B2002" s="45" t="s">
        <v>5020</v>
      </c>
      <c r="C2002" s="146">
        <v>458.07192993164063</v>
      </c>
      <c r="D2002" s="112">
        <f t="shared" si="65"/>
        <v>8.7535671618313923E-2</v>
      </c>
      <c r="E2002" s="112">
        <v>8.4666961657428302E-3</v>
      </c>
      <c r="G2002">
        <v>1994</v>
      </c>
      <c r="H2002">
        <f t="shared" ca="1" si="66"/>
        <v>4.0824715137132133E-3</v>
      </c>
    </row>
    <row r="2003" spans="2:8" x14ac:dyDescent="0.35">
      <c r="B2003" s="45" t="s">
        <v>4731</v>
      </c>
      <c r="C2003" s="146">
        <v>421.20175170898438</v>
      </c>
      <c r="D2003" s="112">
        <f t="shared" si="65"/>
        <v>-0.46706981161479411</v>
      </c>
      <c r="E2003" s="112">
        <v>8.4580942235159846E-3</v>
      </c>
      <c r="G2003">
        <v>1995</v>
      </c>
      <c r="H2003">
        <f t="shared" ca="1" si="66"/>
        <v>-2.1823166055743446E-2</v>
      </c>
    </row>
    <row r="2004" spans="2:8" x14ac:dyDescent="0.35">
      <c r="B2004" s="45" t="s">
        <v>5383</v>
      </c>
      <c r="C2004" s="146">
        <v>790.3507080078125</v>
      </c>
      <c r="D2004" s="112">
        <f t="shared" si="65"/>
        <v>5.4112570632360697</v>
      </c>
      <c r="E2004" s="112">
        <v>8.4499140383115928E-3</v>
      </c>
      <c r="G2004">
        <v>1996</v>
      </c>
      <c r="H2004">
        <f t="shared" ca="1" si="66"/>
        <v>-3.3859508919919512E-2</v>
      </c>
    </row>
    <row r="2005" spans="2:8" x14ac:dyDescent="0.35">
      <c r="B2005" s="45" t="s">
        <v>1330</v>
      </c>
      <c r="C2005" s="146">
        <v>123.2754669189453</v>
      </c>
      <c r="D2005" s="112">
        <f t="shared" si="65"/>
        <v>0.19100743780660703</v>
      </c>
      <c r="E2005" s="112">
        <v>8.4496395305200846E-3</v>
      </c>
      <c r="G2005">
        <v>1997</v>
      </c>
      <c r="H2005">
        <f t="shared" ca="1" si="66"/>
        <v>2.3145042586250948E-2</v>
      </c>
    </row>
    <row r="2006" spans="2:8" x14ac:dyDescent="0.35">
      <c r="B2006" s="45" t="s">
        <v>1708</v>
      </c>
      <c r="C2006" s="146">
        <v>103.5052032470703</v>
      </c>
      <c r="D2006" s="112">
        <f t="shared" si="65"/>
        <v>-0.49935856237672743</v>
      </c>
      <c r="E2006" s="112">
        <v>8.4447165682487776E-3</v>
      </c>
      <c r="G2006">
        <v>1998</v>
      </c>
      <c r="H2006">
        <f t="shared" ca="1" si="66"/>
        <v>3.3622817464014715E-2</v>
      </c>
    </row>
    <row r="2007" spans="2:8" x14ac:dyDescent="0.35">
      <c r="B2007" s="45" t="s">
        <v>3970</v>
      </c>
      <c r="C2007" s="146">
        <v>206.74517822265619</v>
      </c>
      <c r="D2007" s="112">
        <f t="shared" si="65"/>
        <v>0.46747749545056794</v>
      </c>
      <c r="E2007" s="112">
        <v>8.4445331957700154E-3</v>
      </c>
      <c r="G2007">
        <v>1999</v>
      </c>
      <c r="H2007">
        <f t="shared" ca="1" si="66"/>
        <v>2.7636295678400039E-2</v>
      </c>
    </row>
    <row r="2008" spans="2:8" x14ac:dyDescent="0.35">
      <c r="B2008" s="45" t="s">
        <v>3301</v>
      </c>
      <c r="C2008" s="146">
        <v>140.8847351074219</v>
      </c>
      <c r="D2008" s="112">
        <f t="shared" si="65"/>
        <v>0.16989441705870034</v>
      </c>
      <c r="E2008" s="112">
        <v>8.4419265312546069E-3</v>
      </c>
      <c r="G2008">
        <v>2000</v>
      </c>
      <c r="H2008">
        <f t="shared" ca="1" si="66"/>
        <v>2.4921767741810368E-2</v>
      </c>
    </row>
    <row r="2009" spans="2:8" x14ac:dyDescent="0.35">
      <c r="B2009" s="45" t="s">
        <v>2551</v>
      </c>
      <c r="C2009" s="146">
        <v>120.4251708984375</v>
      </c>
      <c r="D2009" s="112">
        <f t="shared" si="65"/>
        <v>-0.94080838323353289</v>
      </c>
      <c r="E2009" s="112">
        <v>8.4396714904189114E-3</v>
      </c>
      <c r="G2009">
        <v>2001</v>
      </c>
      <c r="H2009">
        <f t="shared" ca="1" si="66"/>
        <v>1.6441887480122045E-2</v>
      </c>
    </row>
    <row r="2010" spans="2:8" x14ac:dyDescent="0.35">
      <c r="B2010" s="45" t="s">
        <v>7044</v>
      </c>
      <c r="C2010" s="146">
        <v>2034.4970703125</v>
      </c>
      <c r="D2010" s="112">
        <f t="shared" si="65"/>
        <v>14.268041658560259</v>
      </c>
      <c r="E2010" s="112">
        <v>8.430553486583928E-3</v>
      </c>
      <c r="G2010">
        <v>2002</v>
      </c>
      <c r="H2010">
        <f t="shared" ca="1" si="66"/>
        <v>-6.0218123493066492E-3</v>
      </c>
    </row>
    <row r="2011" spans="2:8" x14ac:dyDescent="0.35">
      <c r="B2011" s="45" t="s">
        <v>2030</v>
      </c>
      <c r="C2011" s="146">
        <v>133.25199890136719</v>
      </c>
      <c r="D2011" s="112">
        <f t="shared" si="65"/>
        <v>-0.81569163732327488</v>
      </c>
      <c r="E2011" s="112">
        <v>8.4250950046092059E-3</v>
      </c>
      <c r="G2011">
        <v>2003</v>
      </c>
      <c r="H2011">
        <f t="shared" ca="1" si="66"/>
        <v>-2.8627863042287399E-2</v>
      </c>
    </row>
    <row r="2012" spans="2:8" x14ac:dyDescent="0.35">
      <c r="B2012" s="45" t="s">
        <v>5535</v>
      </c>
      <c r="C2012" s="146">
        <v>722.9840087890625</v>
      </c>
      <c r="D2012" s="112">
        <f t="shared" si="65"/>
        <v>-0.66672764511510862</v>
      </c>
      <c r="E2012" s="112">
        <v>8.4245299756214916E-3</v>
      </c>
      <c r="G2012">
        <v>2004</v>
      </c>
      <c r="H2012">
        <f t="shared" ca="1" si="66"/>
        <v>-3.6285030791621799E-2</v>
      </c>
    </row>
    <row r="2013" spans="2:8" x14ac:dyDescent="0.35">
      <c r="B2013" s="45" t="s">
        <v>6835</v>
      </c>
      <c r="C2013" s="146">
        <v>2169.348876953125</v>
      </c>
      <c r="D2013" s="112">
        <f t="shared" si="65"/>
        <v>28.380773375072899</v>
      </c>
      <c r="E2013" s="112">
        <v>8.4210875144173185E-3</v>
      </c>
      <c r="G2013">
        <v>2005</v>
      </c>
      <c r="H2013">
        <f t="shared" ca="1" si="66"/>
        <v>-3.298002556582362E-2</v>
      </c>
    </row>
    <row r="2014" spans="2:8" x14ac:dyDescent="0.35">
      <c r="B2014" s="45" t="s">
        <v>930</v>
      </c>
      <c r="C2014" s="146">
        <v>73.835662841796875</v>
      </c>
      <c r="D2014" s="112">
        <f t="shared" si="65"/>
        <v>-0.9702518239799921</v>
      </c>
      <c r="E2014" s="112">
        <v>8.4041774146692994E-3</v>
      </c>
      <c r="G2014">
        <v>2006</v>
      </c>
      <c r="H2014">
        <f t="shared" ca="1" si="66"/>
        <v>3.8050088952117908E-2</v>
      </c>
    </row>
    <row r="2015" spans="2:8" x14ac:dyDescent="0.35">
      <c r="B2015" s="45" t="s">
        <v>7243</v>
      </c>
      <c r="C2015" s="146">
        <v>2482.023193359375</v>
      </c>
      <c r="D2015" s="112">
        <f t="shared" si="65"/>
        <v>11.050361128853817</v>
      </c>
      <c r="E2015" s="112">
        <v>8.4023886152841745E-3</v>
      </c>
      <c r="G2015">
        <v>2007</v>
      </c>
      <c r="H2015">
        <f t="shared" ca="1" si="66"/>
        <v>-1.090880751904868E-2</v>
      </c>
    </row>
    <row r="2016" spans="2:8" x14ac:dyDescent="0.35">
      <c r="B2016" s="45" t="s">
        <v>3986</v>
      </c>
      <c r="C2016" s="146">
        <v>205.9708557128906</v>
      </c>
      <c r="D2016" s="112">
        <f t="shared" si="65"/>
        <v>-0.89891736755885832</v>
      </c>
      <c r="E2016" s="112">
        <v>8.3851650871865548E-3</v>
      </c>
      <c r="G2016">
        <v>2008</v>
      </c>
      <c r="H2016">
        <f t="shared" ca="1" si="66"/>
        <v>-1.6340532359004373E-2</v>
      </c>
    </row>
    <row r="2017" spans="2:8" x14ac:dyDescent="0.35">
      <c r="B2017" s="45" t="s">
        <v>6519</v>
      </c>
      <c r="C2017" s="146">
        <v>2037.648315429688</v>
      </c>
      <c r="D2017" s="112">
        <f t="shared" si="65"/>
        <v>-0.20228200360063309</v>
      </c>
      <c r="E2017" s="112">
        <v>8.3849363649535213E-3</v>
      </c>
      <c r="G2017">
        <v>2009</v>
      </c>
      <c r="H2017">
        <f t="shared" ca="1" si="66"/>
        <v>-1.2146979391832307E-2</v>
      </c>
    </row>
    <row r="2018" spans="2:8" x14ac:dyDescent="0.35">
      <c r="B2018" s="45" t="s">
        <v>7357</v>
      </c>
      <c r="C2018" s="146">
        <v>2554.3466796875</v>
      </c>
      <c r="D2018" s="112">
        <f t="shared" si="65"/>
        <v>1.8109271402025437E-2</v>
      </c>
      <c r="E2018" s="112">
        <v>8.3625068861921097E-3</v>
      </c>
      <c r="G2018">
        <v>2010</v>
      </c>
      <c r="H2018">
        <f t="shared" ca="1" si="66"/>
        <v>2.8021659830632335E-2</v>
      </c>
    </row>
    <row r="2019" spans="2:8" x14ac:dyDescent="0.35">
      <c r="B2019" s="45" t="s">
        <v>6917</v>
      </c>
      <c r="C2019" s="146">
        <v>2508.912109375</v>
      </c>
      <c r="D2019" s="112">
        <f t="shared" si="65"/>
        <v>-3.2935786170718927E-2</v>
      </c>
      <c r="E2019" s="112">
        <v>8.3574960284869583E-3</v>
      </c>
      <c r="G2019">
        <v>2011</v>
      </c>
      <c r="H2019">
        <f t="shared" ca="1" si="66"/>
        <v>-4.9584246455540038E-3</v>
      </c>
    </row>
    <row r="2020" spans="2:8" x14ac:dyDescent="0.35">
      <c r="B2020" s="45" t="s">
        <v>6899</v>
      </c>
      <c r="C2020" s="146">
        <v>2594.359375</v>
      </c>
      <c r="D2020" s="112">
        <f t="shared" si="65"/>
        <v>6.8649102928752315E-2</v>
      </c>
      <c r="E2020" s="112">
        <v>8.3520599464173093E-3</v>
      </c>
      <c r="G2020">
        <v>2012</v>
      </c>
      <c r="H2020">
        <f t="shared" ca="1" si="66"/>
        <v>-1.5192882517079645E-3</v>
      </c>
    </row>
    <row r="2021" spans="2:8" x14ac:dyDescent="0.35">
      <c r="B2021" s="45" t="s">
        <v>7933</v>
      </c>
      <c r="C2021" s="146">
        <v>2427.699951171875</v>
      </c>
      <c r="D2021" s="112">
        <f t="shared" si="65"/>
        <v>2.3219720102632121E-2</v>
      </c>
      <c r="E2021" s="112">
        <v>8.3485017030825847E-3</v>
      </c>
      <c r="G2021">
        <v>2013</v>
      </c>
      <c r="H2021">
        <f t="shared" ca="1" si="66"/>
        <v>8.2761811428294935E-3</v>
      </c>
    </row>
    <row r="2022" spans="2:8" x14ac:dyDescent="0.35">
      <c r="B2022" s="45" t="s">
        <v>7307</v>
      </c>
      <c r="C2022" s="146">
        <v>2372.608642578125</v>
      </c>
      <c r="D2022" s="112">
        <f t="shared" si="65"/>
        <v>0.17268297580309408</v>
      </c>
      <c r="E2022" s="112">
        <v>8.3467519063815752E-3</v>
      </c>
      <c r="G2022">
        <v>2014</v>
      </c>
      <c r="H2022">
        <f t="shared" ca="1" si="66"/>
        <v>-1.1499391471917772E-2</v>
      </c>
    </row>
    <row r="2023" spans="2:8" x14ac:dyDescent="0.35">
      <c r="B2023" s="45" t="s">
        <v>6635</v>
      </c>
      <c r="C2023" s="146">
        <v>2023.231079101562</v>
      </c>
      <c r="D2023" s="112">
        <f t="shared" si="65"/>
        <v>3.6837569931654555</v>
      </c>
      <c r="E2023" s="112">
        <v>8.3331026592809911E-3</v>
      </c>
      <c r="G2023">
        <v>2015</v>
      </c>
      <c r="H2023">
        <f t="shared" ca="1" si="66"/>
        <v>4.3590089639931759E-2</v>
      </c>
    </row>
    <row r="2024" spans="2:8" x14ac:dyDescent="0.35">
      <c r="B2024" s="45" t="s">
        <v>4717</v>
      </c>
      <c r="C2024" s="146">
        <v>431.96755981445313</v>
      </c>
      <c r="D2024" s="112">
        <f t="shared" si="65"/>
        <v>-0.69073866867977185</v>
      </c>
      <c r="E2024" s="112">
        <v>8.3324642478164578E-3</v>
      </c>
      <c r="G2024">
        <v>2016</v>
      </c>
      <c r="H2024">
        <f t="shared" ca="1" si="66"/>
        <v>-1.7328455873111357E-2</v>
      </c>
    </row>
    <row r="2025" spans="2:8" x14ac:dyDescent="0.35">
      <c r="B2025" s="45" t="s">
        <v>6091</v>
      </c>
      <c r="C2025" s="146">
        <v>1396.77197265625</v>
      </c>
      <c r="D2025" s="112">
        <f t="shared" si="65"/>
        <v>-0.30796540781414716</v>
      </c>
      <c r="E2025" s="112">
        <v>8.3296079524613868E-3</v>
      </c>
      <c r="G2025">
        <v>2017</v>
      </c>
      <c r="H2025">
        <f t="shared" ca="1" si="66"/>
        <v>1.1179036649555021E-2</v>
      </c>
    </row>
    <row r="2026" spans="2:8" x14ac:dyDescent="0.35">
      <c r="B2026" s="45" t="s">
        <v>6517</v>
      </c>
      <c r="C2026" s="146">
        <v>2018.355712890625</v>
      </c>
      <c r="D2026" s="112">
        <f t="shared" si="65"/>
        <v>9.9403275358471053</v>
      </c>
      <c r="E2026" s="112">
        <v>8.328925220063137E-3</v>
      </c>
      <c r="G2026">
        <v>2018</v>
      </c>
      <c r="H2026">
        <f t="shared" ca="1" si="66"/>
        <v>-3.7228686347877452E-3</v>
      </c>
    </row>
    <row r="2027" spans="2:8" x14ac:dyDescent="0.35">
      <c r="B2027" s="45" t="s">
        <v>3715</v>
      </c>
      <c r="C2027" s="146">
        <v>184.48768615722659</v>
      </c>
      <c r="D2027" s="112">
        <f t="shared" si="65"/>
        <v>0.2342732207725178</v>
      </c>
      <c r="E2027" s="112">
        <v>8.3251603734877406E-3</v>
      </c>
      <c r="G2027">
        <v>2019</v>
      </c>
      <c r="H2027">
        <f t="shared" ca="1" si="66"/>
        <v>2.2744174928889232E-2</v>
      </c>
    </row>
    <row r="2028" spans="2:8" x14ac:dyDescent="0.35">
      <c r="B2028" s="45" t="s">
        <v>3517</v>
      </c>
      <c r="C2028" s="146">
        <v>149.470703125</v>
      </c>
      <c r="D2028" s="112">
        <f t="shared" si="65"/>
        <v>9.0779800204154187E-2</v>
      </c>
      <c r="E2028" s="112">
        <v>8.3234421196990045E-3</v>
      </c>
      <c r="G2028">
        <v>2020</v>
      </c>
      <c r="H2028">
        <f t="shared" ca="1" si="66"/>
        <v>-1.650047798877816E-2</v>
      </c>
    </row>
    <row r="2029" spans="2:8" x14ac:dyDescent="0.35">
      <c r="B2029" s="45" t="s">
        <v>3139</v>
      </c>
      <c r="C2029" s="146">
        <v>137.03105163574219</v>
      </c>
      <c r="D2029" s="112">
        <f t="shared" si="65"/>
        <v>-0.81239011918081339</v>
      </c>
      <c r="E2029" s="112">
        <v>8.3144564900694481E-3</v>
      </c>
      <c r="G2029">
        <v>2021</v>
      </c>
      <c r="H2029">
        <f t="shared" ca="1" si="66"/>
        <v>-9.6811425939178266E-3</v>
      </c>
    </row>
    <row r="2030" spans="2:8" x14ac:dyDescent="0.35">
      <c r="B2030" s="45" t="s">
        <v>5689</v>
      </c>
      <c r="C2030" s="146">
        <v>730.40423583984375</v>
      </c>
      <c r="D2030" s="112">
        <f t="shared" si="65"/>
        <v>-7.0815068412313775E-2</v>
      </c>
      <c r="E2030" s="112">
        <v>8.310958615323872E-3</v>
      </c>
      <c r="G2030">
        <v>2022</v>
      </c>
      <c r="H2030">
        <f t="shared" ca="1" si="66"/>
        <v>2.8916723957537218E-2</v>
      </c>
    </row>
    <row r="2031" spans="2:8" x14ac:dyDescent="0.35">
      <c r="B2031" s="45" t="s">
        <v>5269</v>
      </c>
      <c r="C2031" s="146">
        <v>786.06982421875</v>
      </c>
      <c r="D2031" s="112">
        <f t="shared" si="65"/>
        <v>19.486671809291657</v>
      </c>
      <c r="E2031" s="112">
        <v>8.2990127977333374E-3</v>
      </c>
      <c r="G2031">
        <v>2023</v>
      </c>
      <c r="H2031">
        <f t="shared" ca="1" si="66"/>
        <v>-1.280807070033718E-2</v>
      </c>
    </row>
    <row r="2032" spans="2:8" x14ac:dyDescent="0.35">
      <c r="B2032" s="45" t="s">
        <v>468</v>
      </c>
      <c r="C2032" s="146">
        <v>38.369815826416023</v>
      </c>
      <c r="D2032" s="112">
        <f t="shared" si="65"/>
        <v>-0.9476205040904514</v>
      </c>
      <c r="E2032" s="112">
        <v>8.2977115658320524E-3</v>
      </c>
      <c r="G2032">
        <v>2024</v>
      </c>
      <c r="H2032">
        <f t="shared" ca="1" si="66"/>
        <v>-1.2103990130952364E-2</v>
      </c>
    </row>
    <row r="2033" spans="2:8" x14ac:dyDescent="0.35">
      <c r="B2033" s="45" t="s">
        <v>5704</v>
      </c>
      <c r="C2033" s="146">
        <v>732.5350341796875</v>
      </c>
      <c r="D2033" s="112">
        <f t="shared" si="65"/>
        <v>-0.53179684994768639</v>
      </c>
      <c r="E2033" s="112">
        <v>8.2970024432303061E-3</v>
      </c>
      <c r="G2033">
        <v>2025</v>
      </c>
      <c r="H2033">
        <f t="shared" ca="1" si="66"/>
        <v>3.816024312740425E-4</v>
      </c>
    </row>
    <row r="2034" spans="2:8" x14ac:dyDescent="0.35">
      <c r="B2034" s="45" t="s">
        <v>6138</v>
      </c>
      <c r="C2034" s="146">
        <v>1564.566650390625</v>
      </c>
      <c r="D2034" s="112">
        <f t="shared" si="65"/>
        <v>-0.33288004808578159</v>
      </c>
      <c r="E2034" s="112">
        <v>8.2928746101464893E-3</v>
      </c>
      <c r="G2034">
        <v>2026</v>
      </c>
      <c r="H2034">
        <f t="shared" ca="1" si="66"/>
        <v>1.2457068046948391E-2</v>
      </c>
    </row>
    <row r="2035" spans="2:8" x14ac:dyDescent="0.35">
      <c r="B2035" s="45" t="s">
        <v>7193</v>
      </c>
      <c r="C2035" s="146">
        <v>2345.25537109375</v>
      </c>
      <c r="D2035" s="112">
        <f t="shared" si="65"/>
        <v>14.383139711256844</v>
      </c>
      <c r="E2035" s="112">
        <v>8.2808594107526261E-3</v>
      </c>
      <c r="G2035">
        <v>2027</v>
      </c>
      <c r="H2035">
        <f t="shared" ca="1" si="66"/>
        <v>1.9685067382239772E-2</v>
      </c>
    </row>
    <row r="2036" spans="2:8" x14ac:dyDescent="0.35">
      <c r="B2036" s="45" t="s">
        <v>3485</v>
      </c>
      <c r="C2036" s="146">
        <v>152.45622253417969</v>
      </c>
      <c r="D2036" s="112">
        <f t="shared" si="65"/>
        <v>-0.88178635423865193</v>
      </c>
      <c r="E2036" s="112">
        <v>8.2644136041515829E-3</v>
      </c>
      <c r="G2036">
        <v>2028</v>
      </c>
      <c r="H2036">
        <f t="shared" ca="1" si="66"/>
        <v>2.1050909595210724E-2</v>
      </c>
    </row>
    <row r="2037" spans="2:8" x14ac:dyDescent="0.35">
      <c r="B2037" s="45" t="s">
        <v>6073</v>
      </c>
      <c r="C2037" s="146">
        <v>1289.666870117188</v>
      </c>
      <c r="D2037" s="112">
        <f t="shared" si="65"/>
        <v>5.9501284036421751</v>
      </c>
      <c r="E2037" s="112">
        <v>8.2634082954174647E-3</v>
      </c>
      <c r="G2037">
        <v>2029</v>
      </c>
      <c r="H2037">
        <f t="shared" ca="1" si="66"/>
        <v>1.0105926444959104E-2</v>
      </c>
    </row>
    <row r="2038" spans="2:8" x14ac:dyDescent="0.35">
      <c r="B2038" s="45" t="s">
        <v>3095</v>
      </c>
      <c r="C2038" s="146">
        <v>185.5601501464844</v>
      </c>
      <c r="D2038" s="112">
        <f t="shared" si="65"/>
        <v>-0.91788462870247656</v>
      </c>
      <c r="E2038" s="112">
        <v>8.2350160340185115E-3</v>
      </c>
      <c r="G2038">
        <v>2030</v>
      </c>
      <c r="H2038">
        <f t="shared" ca="1" si="66"/>
        <v>1.7599346625245108E-2</v>
      </c>
    </row>
    <row r="2039" spans="2:8" x14ac:dyDescent="0.35">
      <c r="B2039" s="45" t="s">
        <v>6944</v>
      </c>
      <c r="C2039" s="146">
        <v>2259.749267578125</v>
      </c>
      <c r="D2039" s="112">
        <f t="shared" si="65"/>
        <v>18.309249923382939</v>
      </c>
      <c r="E2039" s="112">
        <v>8.2330185414479246E-3</v>
      </c>
      <c r="G2039">
        <v>2031</v>
      </c>
      <c r="H2039">
        <f t="shared" ca="1" si="66"/>
        <v>8.078209848989111E-3</v>
      </c>
    </row>
    <row r="2040" spans="2:8" x14ac:dyDescent="0.35">
      <c r="B2040" s="45" t="s">
        <v>2961</v>
      </c>
      <c r="C2040" s="146">
        <v>117.0293655395508</v>
      </c>
      <c r="D2040" s="112">
        <f t="shared" si="65"/>
        <v>-0.92890841059850648</v>
      </c>
      <c r="E2040" s="112">
        <v>8.2314099345074908E-3</v>
      </c>
      <c r="G2040">
        <v>2032</v>
      </c>
      <c r="H2040">
        <f t="shared" ca="1" si="66"/>
        <v>8.8367646844579179E-3</v>
      </c>
    </row>
    <row r="2041" spans="2:8" x14ac:dyDescent="0.35">
      <c r="B2041" s="45" t="s">
        <v>6408</v>
      </c>
      <c r="C2041" s="146">
        <v>1646.177368164062</v>
      </c>
      <c r="D2041" s="112">
        <f t="shared" si="65"/>
        <v>15.326351854430108</v>
      </c>
      <c r="E2041" s="112">
        <v>8.2032721878978303E-3</v>
      </c>
      <c r="G2041">
        <v>2033</v>
      </c>
      <c r="H2041">
        <f t="shared" ca="1" si="66"/>
        <v>5.4701925441625289E-3</v>
      </c>
    </row>
    <row r="2042" spans="2:8" x14ac:dyDescent="0.35">
      <c r="B2042" s="45" t="s">
        <v>2203</v>
      </c>
      <c r="C2042" s="146">
        <v>100.8294677734375</v>
      </c>
      <c r="D2042" s="112">
        <f t="shared" si="65"/>
        <v>-0.86139326952854378</v>
      </c>
      <c r="E2042" s="112">
        <v>8.1991437273782712E-3</v>
      </c>
      <c r="G2042">
        <v>2034</v>
      </c>
      <c r="H2042">
        <f t="shared" ca="1" si="66"/>
        <v>-3.1091041206137227E-3</v>
      </c>
    </row>
    <row r="2043" spans="2:8" x14ac:dyDescent="0.35">
      <c r="B2043" s="45" t="s">
        <v>5597</v>
      </c>
      <c r="C2043" s="146">
        <v>727.45001220703125</v>
      </c>
      <c r="D2043" s="112">
        <f t="shared" si="65"/>
        <v>-0.55878417573793326</v>
      </c>
      <c r="E2043" s="112">
        <v>8.1938466254700259E-3</v>
      </c>
      <c r="G2043">
        <v>2035</v>
      </c>
      <c r="H2043">
        <f t="shared" ca="1" si="66"/>
        <v>2.763419337807002E-3</v>
      </c>
    </row>
    <row r="2044" spans="2:8" x14ac:dyDescent="0.35">
      <c r="B2044" s="45" t="s">
        <v>6403</v>
      </c>
      <c r="C2044" s="146">
        <v>1648.739624023438</v>
      </c>
      <c r="D2044" s="112">
        <f t="shared" si="65"/>
        <v>6.2538572310224222E-2</v>
      </c>
      <c r="E2044" s="112">
        <v>8.1906450871991505E-3</v>
      </c>
      <c r="G2044">
        <v>2036</v>
      </c>
      <c r="H2044">
        <f t="shared" ca="1" si="66"/>
        <v>-1.8168350844109754E-2</v>
      </c>
    </row>
    <row r="2045" spans="2:8" x14ac:dyDescent="0.35">
      <c r="B2045" s="45" t="s">
        <v>6137</v>
      </c>
      <c r="C2045" s="146">
        <v>1551.698608398438</v>
      </c>
      <c r="D2045" s="112">
        <f t="shared" si="65"/>
        <v>-0.28864431093518284</v>
      </c>
      <c r="E2045" s="112">
        <v>8.1877134410543589E-3</v>
      </c>
      <c r="G2045">
        <v>2037</v>
      </c>
      <c r="H2045">
        <f t="shared" ca="1" si="66"/>
        <v>-7.9740375078443595E-4</v>
      </c>
    </row>
    <row r="2046" spans="2:8" x14ac:dyDescent="0.35">
      <c r="B2046" s="45" t="s">
        <v>6960</v>
      </c>
      <c r="C2046" s="146">
        <v>2181.325927734375</v>
      </c>
      <c r="D2046" s="112">
        <f t="shared" si="65"/>
        <v>2.5038233498262148</v>
      </c>
      <c r="E2046" s="112">
        <v>8.1839880760756125E-3</v>
      </c>
      <c r="G2046">
        <v>2038</v>
      </c>
      <c r="H2046">
        <f t="shared" ca="1" si="66"/>
        <v>-2.6869198922243702E-3</v>
      </c>
    </row>
    <row r="2047" spans="2:8" x14ac:dyDescent="0.35">
      <c r="B2047" s="45" t="s">
        <v>5176</v>
      </c>
      <c r="C2047" s="146">
        <v>622.555908203125</v>
      </c>
      <c r="D2047" s="112">
        <f t="shared" si="65"/>
        <v>2.0103266454604962</v>
      </c>
      <c r="E2047" s="112">
        <v>8.1792352729830025E-3</v>
      </c>
      <c r="G2047">
        <v>2039</v>
      </c>
      <c r="H2047">
        <f t="shared" ca="1" si="66"/>
        <v>1.0286596585692554E-2</v>
      </c>
    </row>
    <row r="2048" spans="2:8" x14ac:dyDescent="0.35">
      <c r="B2048" s="45" t="s">
        <v>4324</v>
      </c>
      <c r="C2048" s="146">
        <v>206.8067626953125</v>
      </c>
      <c r="D2048" s="112">
        <f t="shared" si="65"/>
        <v>-0.91297630159978949</v>
      </c>
      <c r="E2048" s="112">
        <v>8.1752475288030604E-3</v>
      </c>
      <c r="G2048">
        <v>2040</v>
      </c>
      <c r="H2048">
        <f t="shared" ca="1" si="66"/>
        <v>-1.1191967746142076E-2</v>
      </c>
    </row>
    <row r="2049" spans="2:8" x14ac:dyDescent="0.35">
      <c r="B2049" s="45" t="s">
        <v>7302</v>
      </c>
      <c r="C2049" s="146">
        <v>2376.44189453125</v>
      </c>
      <c r="D2049" s="112">
        <f t="shared" si="65"/>
        <v>0.2682034520768794</v>
      </c>
      <c r="E2049" s="112">
        <v>8.1711956265620774E-3</v>
      </c>
      <c r="G2049">
        <v>2041</v>
      </c>
      <c r="H2049">
        <f t="shared" ca="1" si="66"/>
        <v>-8.3243260404848444E-4</v>
      </c>
    </row>
    <row r="2050" spans="2:8" x14ac:dyDescent="0.35">
      <c r="B2050" s="45" t="s">
        <v>6496</v>
      </c>
      <c r="C2050" s="146">
        <v>1873.864868164062</v>
      </c>
      <c r="D2050" s="112">
        <f t="shared" si="65"/>
        <v>-0.31429818206637966</v>
      </c>
      <c r="E2050" s="112">
        <v>8.1678223945547308E-3</v>
      </c>
      <c r="G2050">
        <v>2042</v>
      </c>
      <c r="H2050">
        <f t="shared" ca="1" si="66"/>
        <v>-2.0077571831682437E-2</v>
      </c>
    </row>
    <row r="2051" spans="2:8" x14ac:dyDescent="0.35">
      <c r="B2051" s="45" t="s">
        <v>7628</v>
      </c>
      <c r="C2051" s="146">
        <v>2732.769287109375</v>
      </c>
      <c r="D2051" s="112">
        <f t="shared" si="65"/>
        <v>29.187983078728212</v>
      </c>
      <c r="E2051" s="112">
        <v>8.1639005578872537E-3</v>
      </c>
      <c r="G2051">
        <v>2043</v>
      </c>
      <c r="H2051">
        <f t="shared" ca="1" si="66"/>
        <v>-8.1531761737717624E-3</v>
      </c>
    </row>
    <row r="2052" spans="2:8" x14ac:dyDescent="0.35">
      <c r="B2052" s="45" t="s">
        <v>2591</v>
      </c>
      <c r="C2052" s="146">
        <v>90.525070190429688</v>
      </c>
      <c r="D2052" s="112">
        <f t="shared" si="65"/>
        <v>-0.44240565969462003</v>
      </c>
      <c r="E2052" s="112">
        <v>8.1634092304293613E-3</v>
      </c>
      <c r="G2052">
        <v>2044</v>
      </c>
      <c r="H2052">
        <f t="shared" ca="1" si="66"/>
        <v>-3.933953015446124E-2</v>
      </c>
    </row>
    <row r="2053" spans="2:8" x14ac:dyDescent="0.35">
      <c r="B2053" s="45" t="s">
        <v>3203</v>
      </c>
      <c r="C2053" s="146">
        <v>162.3493347167969</v>
      </c>
      <c r="D2053" s="112">
        <f t="shared" si="65"/>
        <v>-0.50338055322590636</v>
      </c>
      <c r="E2053" s="112">
        <v>8.1610082172923377E-3</v>
      </c>
      <c r="G2053">
        <v>2045</v>
      </c>
      <c r="H2053">
        <f t="shared" ca="1" si="66"/>
        <v>1.4891207995140352E-2</v>
      </c>
    </row>
    <row r="2054" spans="2:8" x14ac:dyDescent="0.35">
      <c r="B2054" s="45" t="s">
        <v>4589</v>
      </c>
      <c r="C2054" s="146">
        <v>326.908935546875</v>
      </c>
      <c r="D2054" s="112">
        <f t="shared" si="65"/>
        <v>2.1111716181645757</v>
      </c>
      <c r="E2054" s="112">
        <v>8.1513982490676474E-3</v>
      </c>
      <c r="G2054">
        <v>2046</v>
      </c>
      <c r="H2054">
        <f t="shared" ca="1" si="66"/>
        <v>7.4870084633520987E-3</v>
      </c>
    </row>
    <row r="2055" spans="2:8" x14ac:dyDescent="0.35">
      <c r="B2055" s="45" t="s">
        <v>2167</v>
      </c>
      <c r="C2055" s="146">
        <v>105.07582855224609</v>
      </c>
      <c r="D2055" s="112">
        <f t="shared" si="65"/>
        <v>-0.95198778765844994</v>
      </c>
      <c r="E2055" s="112">
        <v>8.1481950504296487E-3</v>
      </c>
      <c r="G2055">
        <v>2047</v>
      </c>
      <c r="H2055">
        <f t="shared" ca="1" si="66"/>
        <v>1.4784391246862157E-2</v>
      </c>
    </row>
    <row r="2056" spans="2:8" x14ac:dyDescent="0.35">
      <c r="B2056" s="45" t="s">
        <v>6806</v>
      </c>
      <c r="C2056" s="146">
        <v>2188.52294921875</v>
      </c>
      <c r="D2056" s="112">
        <f t="shared" si="65"/>
        <v>9.7705963377780029E-3</v>
      </c>
      <c r="E2056" s="112">
        <v>8.1333856807831971E-3</v>
      </c>
      <c r="G2056">
        <v>2048</v>
      </c>
      <c r="H2056">
        <f t="shared" ca="1" si="66"/>
        <v>6.6062372152648425E-3</v>
      </c>
    </row>
    <row r="2057" spans="2:8" x14ac:dyDescent="0.35">
      <c r="B2057" s="45" t="s">
        <v>6976</v>
      </c>
      <c r="C2057" s="146">
        <v>2167.3466796875</v>
      </c>
      <c r="D2057" s="112">
        <f t="shared" ref="D2057:D2120" si="67">(C2057-C2058)/C2058</f>
        <v>0.43338613734133569</v>
      </c>
      <c r="E2057" s="112">
        <v>8.1279799697429374E-3</v>
      </c>
      <c r="G2057">
        <v>2049</v>
      </c>
      <c r="H2057">
        <f t="shared" ca="1" si="66"/>
        <v>3.3006396985976413E-3</v>
      </c>
    </row>
    <row r="2058" spans="2:8" x14ac:dyDescent="0.35">
      <c r="B2058" s="45" t="s">
        <v>6303</v>
      </c>
      <c r="C2058" s="146">
        <v>1512.046630859375</v>
      </c>
      <c r="D2058" s="112">
        <f t="shared" si="67"/>
        <v>-0.38203726828304579</v>
      </c>
      <c r="E2058" s="112">
        <v>8.1224811559251053E-3</v>
      </c>
      <c r="G2058">
        <v>2050</v>
      </c>
      <c r="H2058">
        <f t="shared" ref="H2058:H2121" ca="1" si="68">_xlfn.NORM.INV(RAND(),$N$11,$N$12)</f>
        <v>-9.3177362487444626E-3</v>
      </c>
    </row>
    <row r="2059" spans="2:8" x14ac:dyDescent="0.35">
      <c r="B2059" s="45" t="s">
        <v>7450</v>
      </c>
      <c r="C2059" s="146">
        <v>2446.824951171875</v>
      </c>
      <c r="D2059" s="112">
        <f t="shared" si="67"/>
        <v>2.0739638609240911</v>
      </c>
      <c r="E2059" s="112">
        <v>8.1186068397836788E-3</v>
      </c>
      <c r="G2059">
        <v>2051</v>
      </c>
      <c r="H2059">
        <f t="shared" ca="1" si="68"/>
        <v>6.3069831422255971E-3</v>
      </c>
    </row>
    <row r="2060" spans="2:8" x14ac:dyDescent="0.35">
      <c r="B2060" s="45" t="s">
        <v>5643</v>
      </c>
      <c r="C2060" s="146">
        <v>795.983642578125</v>
      </c>
      <c r="D2060" s="112">
        <f t="shared" si="67"/>
        <v>4.6105394575739771</v>
      </c>
      <c r="E2060" s="112">
        <v>8.114764362938124E-3</v>
      </c>
      <c r="G2060">
        <v>2052</v>
      </c>
      <c r="H2060">
        <f t="shared" ca="1" si="68"/>
        <v>-9.4328743571348E-3</v>
      </c>
    </row>
    <row r="2061" spans="2:8" x14ac:dyDescent="0.35">
      <c r="B2061" s="45" t="s">
        <v>2041</v>
      </c>
      <c r="C2061" s="146">
        <v>141.8729248046875</v>
      </c>
      <c r="D2061" s="112">
        <f t="shared" si="67"/>
        <v>-0.72695580304933261</v>
      </c>
      <c r="E2061" s="112">
        <v>8.1137805025747051E-3</v>
      </c>
      <c r="G2061">
        <v>2053</v>
      </c>
      <c r="H2061">
        <f t="shared" ca="1" si="68"/>
        <v>-4.4273716014238424E-3</v>
      </c>
    </row>
    <row r="2062" spans="2:8" x14ac:dyDescent="0.35">
      <c r="B2062" s="45" t="s">
        <v>5143</v>
      </c>
      <c r="C2062" s="146">
        <v>519.596923828125</v>
      </c>
      <c r="D2062" s="112">
        <f t="shared" si="67"/>
        <v>-0.76244484349460184</v>
      </c>
      <c r="E2062" s="112">
        <v>8.1125513924985397E-3</v>
      </c>
      <c r="G2062">
        <v>2054</v>
      </c>
      <c r="H2062">
        <f t="shared" ca="1" si="68"/>
        <v>2.738012637410425E-3</v>
      </c>
    </row>
    <row r="2063" spans="2:8" x14ac:dyDescent="0.35">
      <c r="B2063" s="45" t="s">
        <v>6870</v>
      </c>
      <c r="C2063" s="146">
        <v>2187.2685546875</v>
      </c>
      <c r="D2063" s="112">
        <f t="shared" si="67"/>
        <v>11.112580502765841</v>
      </c>
      <c r="E2063" s="112">
        <v>8.1113162679685887E-3</v>
      </c>
      <c r="G2063">
        <v>2055</v>
      </c>
      <c r="H2063">
        <f t="shared" ca="1" si="68"/>
        <v>-1.7584286935528579E-2</v>
      </c>
    </row>
    <row r="2064" spans="2:8" x14ac:dyDescent="0.35">
      <c r="B2064" s="45" t="s">
        <v>4048</v>
      </c>
      <c r="C2064" s="146">
        <v>180.5782470703125</v>
      </c>
      <c r="D2064" s="112">
        <f t="shared" si="67"/>
        <v>-0.87973228366685818</v>
      </c>
      <c r="E2064" s="112">
        <v>8.1065925129039755E-3</v>
      </c>
      <c r="G2064">
        <v>2056</v>
      </c>
      <c r="H2064">
        <f t="shared" ca="1" si="68"/>
        <v>-3.3975971735101244E-2</v>
      </c>
    </row>
    <row r="2065" spans="2:8" x14ac:dyDescent="0.35">
      <c r="B2065" s="45" t="s">
        <v>6119</v>
      </c>
      <c r="C2065" s="146">
        <v>1501.468994140625</v>
      </c>
      <c r="D2065" s="112">
        <f t="shared" si="67"/>
        <v>13.078344482831518</v>
      </c>
      <c r="E2065" s="112">
        <v>8.103325223724556E-3</v>
      </c>
      <c r="G2065">
        <v>2057</v>
      </c>
      <c r="H2065">
        <f t="shared" ca="1" si="68"/>
        <v>1.9264346754227845E-2</v>
      </c>
    </row>
    <row r="2066" spans="2:8" x14ac:dyDescent="0.35">
      <c r="B2066" s="45" t="s">
        <v>2936</v>
      </c>
      <c r="C2066" s="146">
        <v>106.6509628295898</v>
      </c>
      <c r="D2066" s="112">
        <f t="shared" si="67"/>
        <v>-0.95681758842985665</v>
      </c>
      <c r="E2066" s="112">
        <v>8.0971832178349887E-3</v>
      </c>
      <c r="G2066">
        <v>2058</v>
      </c>
      <c r="H2066">
        <f t="shared" ca="1" si="68"/>
        <v>-2.3210201015173251E-2</v>
      </c>
    </row>
    <row r="2067" spans="2:8" x14ac:dyDescent="0.35">
      <c r="B2067" s="45" t="s">
        <v>6890</v>
      </c>
      <c r="C2067" s="146">
        <v>2469.77783203125</v>
      </c>
      <c r="D2067" s="112">
        <f t="shared" si="67"/>
        <v>4.2642589747254078</v>
      </c>
      <c r="E2067" s="112">
        <v>8.0906664859661474E-3</v>
      </c>
      <c r="G2067">
        <v>2059</v>
      </c>
      <c r="H2067">
        <f t="shared" ca="1" si="68"/>
        <v>-1.1489353416021045E-2</v>
      </c>
    </row>
    <row r="2068" spans="2:8" x14ac:dyDescent="0.35">
      <c r="B2068" s="45" t="s">
        <v>5004</v>
      </c>
      <c r="C2068" s="146">
        <v>469.15963745117188</v>
      </c>
      <c r="D2068" s="112">
        <f t="shared" si="67"/>
        <v>0.46581409034498172</v>
      </c>
      <c r="E2068" s="112">
        <v>8.0878248334779555E-3</v>
      </c>
      <c r="G2068">
        <v>2060</v>
      </c>
      <c r="H2068">
        <f t="shared" ca="1" si="68"/>
        <v>7.0177674626644426E-3</v>
      </c>
    </row>
    <row r="2069" spans="2:8" x14ac:dyDescent="0.35">
      <c r="B2069" s="45" t="s">
        <v>4507</v>
      </c>
      <c r="C2069" s="146">
        <v>320.067626953125</v>
      </c>
      <c r="D2069" s="112">
        <f t="shared" si="67"/>
        <v>2.8121612146602795</v>
      </c>
      <c r="E2069" s="112">
        <v>8.0804251633136322E-3</v>
      </c>
      <c r="G2069">
        <v>2061</v>
      </c>
      <c r="H2069">
        <f t="shared" ca="1" si="68"/>
        <v>-3.3907137816624315E-3</v>
      </c>
    </row>
    <row r="2070" spans="2:8" x14ac:dyDescent="0.35">
      <c r="B2070" s="45" t="s">
        <v>2873</v>
      </c>
      <c r="C2070" s="146">
        <v>83.959625244140625</v>
      </c>
      <c r="D2070" s="112">
        <f t="shared" si="67"/>
        <v>-0.46452695880673428</v>
      </c>
      <c r="E2070" s="112">
        <v>8.0429966205765695E-3</v>
      </c>
      <c r="G2070">
        <v>2062</v>
      </c>
      <c r="H2070">
        <f t="shared" ca="1" si="68"/>
        <v>2.3115185672967745E-3</v>
      </c>
    </row>
    <row r="2071" spans="2:8" x14ac:dyDescent="0.35">
      <c r="B2071" s="45" t="s">
        <v>3473</v>
      </c>
      <c r="C2071" s="146">
        <v>156.79524230957031</v>
      </c>
      <c r="D2071" s="112">
        <f t="shared" si="67"/>
        <v>-0.34482489072108052</v>
      </c>
      <c r="E2071" s="112">
        <v>8.0336760272554705E-3</v>
      </c>
      <c r="G2071">
        <v>2063</v>
      </c>
      <c r="H2071">
        <f t="shared" ca="1" si="68"/>
        <v>-1.2305125339603202E-2</v>
      </c>
    </row>
    <row r="2072" spans="2:8" x14ac:dyDescent="0.35">
      <c r="B2072" s="45" t="s">
        <v>4377</v>
      </c>
      <c r="C2072" s="146">
        <v>239.31806945800781</v>
      </c>
      <c r="D2072" s="112">
        <f t="shared" si="67"/>
        <v>0.68452106560373871</v>
      </c>
      <c r="E2072" s="112">
        <v>8.0272885520272213E-3</v>
      </c>
      <c r="G2072">
        <v>2064</v>
      </c>
      <c r="H2072">
        <f t="shared" ca="1" si="68"/>
        <v>-1.8046875153101868E-2</v>
      </c>
    </row>
    <row r="2073" spans="2:8" x14ac:dyDescent="0.35">
      <c r="B2073" s="45" t="s">
        <v>1408</v>
      </c>
      <c r="C2073" s="146">
        <v>142.06890869140619</v>
      </c>
      <c r="D2073" s="112">
        <f t="shared" si="67"/>
        <v>0.54104948156534183</v>
      </c>
      <c r="E2073" s="112">
        <v>8.0271878317342872E-3</v>
      </c>
      <c r="G2073">
        <v>2065</v>
      </c>
      <c r="H2073">
        <f t="shared" ca="1" si="68"/>
        <v>4.7345975897313743E-2</v>
      </c>
    </row>
    <row r="2074" spans="2:8" x14ac:dyDescent="0.35">
      <c r="B2074" s="45" t="s">
        <v>2862</v>
      </c>
      <c r="C2074" s="146">
        <v>92.189712524414063</v>
      </c>
      <c r="D2074" s="112">
        <f t="shared" si="67"/>
        <v>-0.45368412114980022</v>
      </c>
      <c r="E2074" s="112">
        <v>8.0223075642236741E-3</v>
      </c>
      <c r="G2074">
        <v>2066</v>
      </c>
      <c r="H2074">
        <f t="shared" ca="1" si="68"/>
        <v>1.1652432648175508E-3</v>
      </c>
    </row>
    <row r="2075" spans="2:8" x14ac:dyDescent="0.35">
      <c r="B2075" s="45" t="s">
        <v>3870</v>
      </c>
      <c r="C2075" s="146">
        <v>168.74800109863281</v>
      </c>
      <c r="D2075" s="112">
        <f t="shared" si="67"/>
        <v>0.15262089598284057</v>
      </c>
      <c r="E2075" s="112">
        <v>8.0156753252719325E-3</v>
      </c>
      <c r="G2075">
        <v>2067</v>
      </c>
      <c r="H2075">
        <f t="shared" ca="1" si="68"/>
        <v>-4.6663916466950485E-2</v>
      </c>
    </row>
    <row r="2076" spans="2:8" x14ac:dyDescent="0.35">
      <c r="B2076" s="45" t="s">
        <v>3512</v>
      </c>
      <c r="C2076" s="146">
        <v>146.40373229980469</v>
      </c>
      <c r="D2076" s="112">
        <f t="shared" si="67"/>
        <v>0.52177688549712276</v>
      </c>
      <c r="E2076" s="112">
        <v>8.00989822632245E-3</v>
      </c>
      <c r="G2076">
        <v>2068</v>
      </c>
      <c r="H2076">
        <f t="shared" ca="1" si="68"/>
        <v>9.1167815272350373E-4</v>
      </c>
    </row>
    <row r="2077" spans="2:8" x14ac:dyDescent="0.35">
      <c r="B2077" s="45" t="s">
        <v>2588</v>
      </c>
      <c r="C2077" s="146">
        <v>96.205780029296875</v>
      </c>
      <c r="D2077" s="112">
        <f t="shared" si="67"/>
        <v>-0.93961214800598147</v>
      </c>
      <c r="E2077" s="112">
        <v>7.9999641880937247E-3</v>
      </c>
      <c r="G2077">
        <v>2069</v>
      </c>
      <c r="H2077">
        <f t="shared" ca="1" si="68"/>
        <v>-8.3409871401195646E-3</v>
      </c>
    </row>
    <row r="2078" spans="2:8" x14ac:dyDescent="0.35">
      <c r="B2078" s="45" t="s">
        <v>6242</v>
      </c>
      <c r="C2078" s="146">
        <v>1593.13134765625</v>
      </c>
      <c r="D2078" s="112">
        <f t="shared" si="67"/>
        <v>13.963799364112607</v>
      </c>
      <c r="E2078" s="112">
        <v>7.9905933775190428E-3</v>
      </c>
      <c r="G2078">
        <v>2070</v>
      </c>
      <c r="H2078">
        <f t="shared" ca="1" si="68"/>
        <v>2.2681658467652851E-2</v>
      </c>
    </row>
    <row r="2079" spans="2:8" x14ac:dyDescent="0.35">
      <c r="B2079" s="45" t="s">
        <v>2907</v>
      </c>
      <c r="C2079" s="146">
        <v>106.4656982421875</v>
      </c>
      <c r="D2079" s="112">
        <f t="shared" si="67"/>
        <v>-0.13739721619083203</v>
      </c>
      <c r="E2079" s="112">
        <v>7.9875227642229076E-3</v>
      </c>
      <c r="G2079">
        <v>2071</v>
      </c>
      <c r="H2079">
        <f t="shared" ca="1" si="68"/>
        <v>2.6238890475948125E-2</v>
      </c>
    </row>
    <row r="2080" spans="2:8" x14ac:dyDescent="0.35">
      <c r="B2080" s="45" t="s">
        <v>1580</v>
      </c>
      <c r="C2080" s="146">
        <v>123.4237823486328</v>
      </c>
      <c r="D2080" s="112">
        <f t="shared" si="67"/>
        <v>-0.93597276456661183</v>
      </c>
      <c r="E2080" s="112">
        <v>7.9871824252579458E-3</v>
      </c>
      <c r="G2080">
        <v>2072</v>
      </c>
      <c r="H2080">
        <f t="shared" ca="1" si="68"/>
        <v>2.6527519334279642E-2</v>
      </c>
    </row>
    <row r="2081" spans="2:8" x14ac:dyDescent="0.35">
      <c r="B2081" s="45" t="s">
        <v>6431</v>
      </c>
      <c r="C2081" s="146">
        <v>1927.67626953125</v>
      </c>
      <c r="D2081" s="112">
        <f t="shared" si="67"/>
        <v>21.777820308779884</v>
      </c>
      <c r="E2081" s="112">
        <v>7.9854230905708305E-3</v>
      </c>
      <c r="G2081">
        <v>2073</v>
      </c>
      <c r="H2081">
        <f t="shared" ca="1" si="68"/>
        <v>3.4944637885742882E-2</v>
      </c>
    </row>
    <row r="2082" spans="2:8" x14ac:dyDescent="0.35">
      <c r="B2082" s="45" t="s">
        <v>2874</v>
      </c>
      <c r="C2082" s="146">
        <v>84.629531860351563</v>
      </c>
      <c r="D2082" s="112">
        <f t="shared" si="67"/>
        <v>-0.96185022797908071</v>
      </c>
      <c r="E2082" s="112">
        <v>7.9789138441597428E-3</v>
      </c>
      <c r="G2082">
        <v>2074</v>
      </c>
      <c r="H2082">
        <f t="shared" ca="1" si="68"/>
        <v>2.1990864840132379E-2</v>
      </c>
    </row>
    <row r="2083" spans="2:8" x14ac:dyDescent="0.35">
      <c r="B2083" s="45" t="s">
        <v>7757</v>
      </c>
      <c r="C2083" s="146">
        <v>2218.349609375</v>
      </c>
      <c r="D2083" s="112">
        <f t="shared" si="67"/>
        <v>10.600226160978041</v>
      </c>
      <c r="E2083" s="112">
        <v>7.9636623861523755E-3</v>
      </c>
      <c r="G2083">
        <v>2075</v>
      </c>
      <c r="H2083">
        <f t="shared" ca="1" si="68"/>
        <v>3.8318802757824906E-2</v>
      </c>
    </row>
    <row r="2084" spans="2:8" x14ac:dyDescent="0.35">
      <c r="B2084" s="45" t="s">
        <v>4161</v>
      </c>
      <c r="C2084" s="146">
        <v>191.2333068847656</v>
      </c>
      <c r="D2084" s="112">
        <f t="shared" si="67"/>
        <v>0.85562379448977666</v>
      </c>
      <c r="E2084" s="112">
        <v>7.953822533310494E-3</v>
      </c>
      <c r="G2084">
        <v>2076</v>
      </c>
      <c r="H2084">
        <f t="shared" ca="1" si="68"/>
        <v>3.2832665016795951E-2</v>
      </c>
    </row>
    <row r="2085" spans="2:8" x14ac:dyDescent="0.35">
      <c r="B2085" s="45" t="s">
        <v>2397</v>
      </c>
      <c r="C2085" s="146">
        <v>103.0560760498047</v>
      </c>
      <c r="D2085" s="112">
        <f t="shared" si="67"/>
        <v>-0.92279588139412982</v>
      </c>
      <c r="E2085" s="112">
        <v>7.950620607768355E-3</v>
      </c>
      <c r="G2085">
        <v>2077</v>
      </c>
      <c r="H2085">
        <f t="shared" ca="1" si="68"/>
        <v>1.5024054124233721E-2</v>
      </c>
    </row>
    <row r="2086" spans="2:8" x14ac:dyDescent="0.35">
      <c r="B2086" s="45" t="s">
        <v>6080</v>
      </c>
      <c r="C2086" s="146">
        <v>1334.85205078125</v>
      </c>
      <c r="D2086" s="112">
        <f t="shared" si="67"/>
        <v>15.04739327364415</v>
      </c>
      <c r="E2086" s="112">
        <v>7.9478228311611662E-3</v>
      </c>
      <c r="G2086">
        <v>2078</v>
      </c>
      <c r="H2086">
        <f t="shared" ca="1" si="68"/>
        <v>-2.7613632858034351E-2</v>
      </c>
    </row>
    <row r="2087" spans="2:8" x14ac:dyDescent="0.35">
      <c r="B2087" s="45" t="s">
        <v>995</v>
      </c>
      <c r="C2087" s="146">
        <v>83.181861877441406</v>
      </c>
      <c r="D2087" s="112">
        <f t="shared" si="67"/>
        <v>-0.10100845774007641</v>
      </c>
      <c r="E2087" s="112">
        <v>7.9472312130824795E-3</v>
      </c>
      <c r="G2087">
        <v>2079</v>
      </c>
      <c r="H2087">
        <f t="shared" ca="1" si="68"/>
        <v>4.605289784971993E-3</v>
      </c>
    </row>
    <row r="2088" spans="2:8" x14ac:dyDescent="0.35">
      <c r="B2088" s="45" t="s">
        <v>1138</v>
      </c>
      <c r="C2088" s="146">
        <v>92.527969360351563</v>
      </c>
      <c r="D2088" s="112">
        <f t="shared" si="67"/>
        <v>1.077061313407325</v>
      </c>
      <c r="E2088" s="112">
        <v>7.9448268617160964E-3</v>
      </c>
      <c r="G2088">
        <v>2080</v>
      </c>
      <c r="H2088">
        <f t="shared" ca="1" si="68"/>
        <v>2.8303707412119766E-2</v>
      </c>
    </row>
    <row r="2089" spans="2:8" x14ac:dyDescent="0.35">
      <c r="B2089" s="45" t="s">
        <v>546</v>
      </c>
      <c r="C2089" s="146">
        <v>44.547538757324219</v>
      </c>
      <c r="D2089" s="112">
        <f t="shared" si="67"/>
        <v>-0.49043519012241388</v>
      </c>
      <c r="E2089" s="112">
        <v>7.9386191518757108E-3</v>
      </c>
      <c r="G2089">
        <v>2081</v>
      </c>
      <c r="H2089">
        <f t="shared" ca="1" si="68"/>
        <v>-2.1119307639234947E-2</v>
      </c>
    </row>
    <row r="2090" spans="2:8" x14ac:dyDescent="0.35">
      <c r="B2090" s="45" t="s">
        <v>1169</v>
      </c>
      <c r="C2090" s="146">
        <v>87.422714233398438</v>
      </c>
      <c r="D2090" s="112">
        <f t="shared" si="67"/>
        <v>-0.88785609041077462</v>
      </c>
      <c r="E2090" s="112">
        <v>7.9356436679956666E-3</v>
      </c>
      <c r="G2090">
        <v>2082</v>
      </c>
      <c r="H2090">
        <f t="shared" ca="1" si="68"/>
        <v>2.8729007825938024E-2</v>
      </c>
    </row>
    <row r="2091" spans="2:8" x14ac:dyDescent="0.35">
      <c r="B2091" s="45" t="s">
        <v>5316</v>
      </c>
      <c r="C2091" s="146">
        <v>779.55828857421875</v>
      </c>
      <c r="D2091" s="112">
        <f t="shared" si="67"/>
        <v>-0.68802157889239657</v>
      </c>
      <c r="E2091" s="112">
        <v>7.9333932724225294E-3</v>
      </c>
      <c r="G2091">
        <v>2083</v>
      </c>
      <c r="H2091">
        <f t="shared" ca="1" si="68"/>
        <v>8.2076661257249068E-4</v>
      </c>
    </row>
    <row r="2092" spans="2:8" x14ac:dyDescent="0.35">
      <c r="B2092" s="45" t="s">
        <v>7869</v>
      </c>
      <c r="C2092" s="146">
        <v>2498.757080078125</v>
      </c>
      <c r="D2092" s="112">
        <f t="shared" si="67"/>
        <v>4.8187556621089325</v>
      </c>
      <c r="E2092" s="112">
        <v>7.9243152898012519E-3</v>
      </c>
      <c r="G2092">
        <v>2084</v>
      </c>
      <c r="H2092">
        <f t="shared" ca="1" si="68"/>
        <v>3.1395736219587488E-2</v>
      </c>
    </row>
    <row r="2093" spans="2:8" x14ac:dyDescent="0.35">
      <c r="B2093" s="45" t="s">
        <v>4743</v>
      </c>
      <c r="C2093" s="146">
        <v>429.4315185546875</v>
      </c>
      <c r="D2093" s="112">
        <f t="shared" si="67"/>
        <v>-1.2554073488156159E-2</v>
      </c>
      <c r="E2093" s="112">
        <v>7.9148423134203071E-3</v>
      </c>
      <c r="G2093">
        <v>2085</v>
      </c>
      <c r="H2093">
        <f t="shared" ca="1" si="68"/>
        <v>-2.2984972022981616E-2</v>
      </c>
    </row>
    <row r="2094" spans="2:8" x14ac:dyDescent="0.35">
      <c r="B2094" s="45" t="s">
        <v>4735</v>
      </c>
      <c r="C2094" s="146">
        <v>434.89117431640619</v>
      </c>
      <c r="D2094" s="112">
        <f t="shared" si="67"/>
        <v>0.14841490210015332</v>
      </c>
      <c r="E2094" s="112">
        <v>7.908222409666479E-3</v>
      </c>
      <c r="G2094">
        <v>2086</v>
      </c>
      <c r="H2094">
        <f t="shared" ca="1" si="68"/>
        <v>7.4798367791697462E-3</v>
      </c>
    </row>
    <row r="2095" spans="2:8" x14ac:dyDescent="0.35">
      <c r="B2095" s="45" t="s">
        <v>4828</v>
      </c>
      <c r="C2095" s="146">
        <v>378.68820190429688</v>
      </c>
      <c r="D2095" s="112">
        <f t="shared" si="67"/>
        <v>-0.84283535924287323</v>
      </c>
      <c r="E2095" s="112">
        <v>7.9068286505877931E-3</v>
      </c>
      <c r="G2095">
        <v>2087</v>
      </c>
      <c r="H2095">
        <f t="shared" ca="1" si="68"/>
        <v>2.2742277870101042E-2</v>
      </c>
    </row>
    <row r="2096" spans="2:8" x14ac:dyDescent="0.35">
      <c r="B2096" s="45" t="s">
        <v>7982</v>
      </c>
      <c r="C2096" s="146">
        <v>2409.5</v>
      </c>
      <c r="D2096" s="112">
        <f t="shared" si="67"/>
        <v>1.510606781171375</v>
      </c>
      <c r="E2096" s="112">
        <v>7.9059238566414804E-3</v>
      </c>
      <c r="G2096">
        <v>2088</v>
      </c>
      <c r="H2096">
        <f t="shared" ca="1" si="68"/>
        <v>-9.0292269250040157E-3</v>
      </c>
    </row>
    <row r="2097" spans="2:8" x14ac:dyDescent="0.35">
      <c r="B2097" s="45" t="s">
        <v>5867</v>
      </c>
      <c r="C2097" s="146">
        <v>959.7281494140625</v>
      </c>
      <c r="D2097" s="112">
        <f t="shared" si="67"/>
        <v>-0.55401368189514377</v>
      </c>
      <c r="E2097" s="112">
        <v>7.9037203091286961E-3</v>
      </c>
      <c r="G2097">
        <v>2089</v>
      </c>
      <c r="H2097">
        <f t="shared" ca="1" si="68"/>
        <v>1.3360356321332281E-2</v>
      </c>
    </row>
    <row r="2098" spans="2:8" x14ac:dyDescent="0.35">
      <c r="B2098" s="45" t="s">
        <v>6829</v>
      </c>
      <c r="C2098" s="146">
        <v>2151.9228515625</v>
      </c>
      <c r="D2098" s="112">
        <f t="shared" si="67"/>
        <v>10.924514262734926</v>
      </c>
      <c r="E2098" s="112">
        <v>7.9036888645909967E-3</v>
      </c>
      <c r="G2098">
        <v>2090</v>
      </c>
      <c r="H2098">
        <f t="shared" ca="1" si="68"/>
        <v>3.0129030828195743E-4</v>
      </c>
    </row>
    <row r="2099" spans="2:8" x14ac:dyDescent="0.35">
      <c r="B2099" s="45" t="s">
        <v>3702</v>
      </c>
      <c r="C2099" s="146">
        <v>180.46209716796881</v>
      </c>
      <c r="D2099" s="112">
        <f t="shared" si="67"/>
        <v>-0.88567128602426881</v>
      </c>
      <c r="E2099" s="112">
        <v>7.8993890611889651E-3</v>
      </c>
      <c r="G2099">
        <v>2091</v>
      </c>
      <c r="H2099">
        <f t="shared" ca="1" si="68"/>
        <v>-2.3580634446257048E-2</v>
      </c>
    </row>
    <row r="2100" spans="2:8" x14ac:dyDescent="0.35">
      <c r="B2100" s="45" t="s">
        <v>6273</v>
      </c>
      <c r="C2100" s="146">
        <v>1578.449462890625</v>
      </c>
      <c r="D2100" s="112">
        <f t="shared" si="67"/>
        <v>17.658047799074737</v>
      </c>
      <c r="E2100" s="112">
        <v>7.8932027415485485E-3</v>
      </c>
      <c r="G2100">
        <v>2092</v>
      </c>
      <c r="H2100">
        <f t="shared" ca="1" si="68"/>
        <v>2.7324026507741283E-3</v>
      </c>
    </row>
    <row r="2101" spans="2:8" x14ac:dyDescent="0.35">
      <c r="B2101" s="45" t="s">
        <v>1072</v>
      </c>
      <c r="C2101" s="146">
        <v>84.598854064941406</v>
      </c>
      <c r="D2101" s="112">
        <f t="shared" si="67"/>
        <v>-0.92664748666118402</v>
      </c>
      <c r="E2101" s="112">
        <v>7.8928667972039974E-3</v>
      </c>
      <c r="G2101">
        <v>2093</v>
      </c>
      <c r="H2101">
        <f t="shared" ca="1" si="68"/>
        <v>-2.5302960935540509E-2</v>
      </c>
    </row>
    <row r="2102" spans="2:8" x14ac:dyDescent="0.35">
      <c r="B2102" s="45" t="s">
        <v>6042</v>
      </c>
      <c r="C2102" s="146">
        <v>1153.319091796875</v>
      </c>
      <c r="D2102" s="112">
        <f t="shared" si="67"/>
        <v>-0.47315561052507726</v>
      </c>
      <c r="E2102" s="112">
        <v>7.8897754871939552E-3</v>
      </c>
      <c r="G2102">
        <v>2094</v>
      </c>
      <c r="H2102">
        <f t="shared" ca="1" si="68"/>
        <v>3.0947111364740817E-2</v>
      </c>
    </row>
    <row r="2103" spans="2:8" x14ac:dyDescent="0.35">
      <c r="B2103" s="45" t="s">
        <v>7077</v>
      </c>
      <c r="C2103" s="146">
        <v>2189.107666015625</v>
      </c>
      <c r="D2103" s="112">
        <f t="shared" si="67"/>
        <v>1.7563637615608867</v>
      </c>
      <c r="E2103" s="112">
        <v>7.8736254342560482E-3</v>
      </c>
      <c r="G2103">
        <v>2095</v>
      </c>
      <c r="H2103">
        <f t="shared" ca="1" si="68"/>
        <v>2.3542067871342096E-2</v>
      </c>
    </row>
    <row r="2104" spans="2:8" x14ac:dyDescent="0.35">
      <c r="B2104" s="45" t="s">
        <v>5815</v>
      </c>
      <c r="C2104" s="146">
        <v>794.2012939453125</v>
      </c>
      <c r="D2104" s="112">
        <f t="shared" si="67"/>
        <v>3.498569369441316</v>
      </c>
      <c r="E2104" s="112">
        <v>7.8699746285761738E-3</v>
      </c>
      <c r="G2104">
        <v>2096</v>
      </c>
      <c r="H2104">
        <f t="shared" ca="1" si="68"/>
        <v>6.4639108235984401E-3</v>
      </c>
    </row>
    <row r="2105" spans="2:8" x14ac:dyDescent="0.35">
      <c r="B2105" s="45" t="s">
        <v>3685</v>
      </c>
      <c r="C2105" s="146">
        <v>176.54530334472659</v>
      </c>
      <c r="D2105" s="112">
        <f t="shared" si="67"/>
        <v>-0.88739820647982737</v>
      </c>
      <c r="E2105" s="112">
        <v>7.8675017134508876E-3</v>
      </c>
      <c r="G2105">
        <v>2097</v>
      </c>
      <c r="H2105">
        <f t="shared" ca="1" si="68"/>
        <v>-2.3114808597982574E-2</v>
      </c>
    </row>
    <row r="2106" spans="2:8" x14ac:dyDescent="0.35">
      <c r="B2106" s="45" t="s">
        <v>6256</v>
      </c>
      <c r="C2106" s="146">
        <v>1567.872924804688</v>
      </c>
      <c r="D2106" s="112">
        <f t="shared" si="67"/>
        <v>17.244362164512637</v>
      </c>
      <c r="E2106" s="112">
        <v>7.8597114906861533E-3</v>
      </c>
      <c r="G2106">
        <v>2098</v>
      </c>
      <c r="H2106">
        <f t="shared" ca="1" si="68"/>
        <v>1.0100115701995319E-2</v>
      </c>
    </row>
    <row r="2107" spans="2:8" x14ac:dyDescent="0.35">
      <c r="B2107" s="45" t="s">
        <v>2839</v>
      </c>
      <c r="C2107" s="146">
        <v>85.937393188476563</v>
      </c>
      <c r="D2107" s="112">
        <f t="shared" si="67"/>
        <v>-0.47610420106907619</v>
      </c>
      <c r="E2107" s="112">
        <v>7.8564404066111676E-3</v>
      </c>
      <c r="G2107">
        <v>2099</v>
      </c>
      <c r="H2107">
        <f t="shared" ca="1" si="68"/>
        <v>9.2982530707584349E-3</v>
      </c>
    </row>
    <row r="2108" spans="2:8" x14ac:dyDescent="0.35">
      <c r="B2108" s="45" t="s">
        <v>1617</v>
      </c>
      <c r="C2108" s="146">
        <v>164.0352783203125</v>
      </c>
      <c r="D2108" s="112">
        <f t="shared" si="67"/>
        <v>0.20509902464047294</v>
      </c>
      <c r="E2108" s="112">
        <v>7.8527495779996143E-3</v>
      </c>
      <c r="G2108">
        <v>2100</v>
      </c>
      <c r="H2108">
        <f t="shared" ca="1" si="68"/>
        <v>1.0359784717387828E-2</v>
      </c>
    </row>
    <row r="2109" spans="2:8" x14ac:dyDescent="0.35">
      <c r="B2109" s="45" t="s">
        <v>3405</v>
      </c>
      <c r="C2109" s="146">
        <v>136.11767578125</v>
      </c>
      <c r="D2109" s="112">
        <f t="shared" si="67"/>
        <v>-0.91106971061344555</v>
      </c>
      <c r="E2109" s="112">
        <v>7.8482528017286488E-3</v>
      </c>
      <c r="G2109">
        <v>2101</v>
      </c>
      <c r="H2109">
        <f t="shared" ca="1" si="68"/>
        <v>8.0221059288634149E-3</v>
      </c>
    </row>
    <row r="2110" spans="2:8" x14ac:dyDescent="0.35">
      <c r="B2110" s="45" t="s">
        <v>6283</v>
      </c>
      <c r="C2110" s="146">
        <v>1530.610961914062</v>
      </c>
      <c r="D2110" s="112">
        <f t="shared" si="67"/>
        <v>1.2113789120372671</v>
      </c>
      <c r="E2110" s="112">
        <v>7.8457345801087215E-3</v>
      </c>
      <c r="G2110">
        <v>2102</v>
      </c>
      <c r="H2110">
        <f t="shared" ca="1" si="68"/>
        <v>-2.0415533720492388E-3</v>
      </c>
    </row>
    <row r="2111" spans="2:8" x14ac:dyDescent="0.35">
      <c r="B2111" s="45" t="s">
        <v>5354</v>
      </c>
      <c r="C2111" s="146">
        <v>692.15228271484375</v>
      </c>
      <c r="D2111" s="112">
        <f t="shared" si="67"/>
        <v>-0.67744655673290621</v>
      </c>
      <c r="E2111" s="112">
        <v>7.8406505510131529E-3</v>
      </c>
      <c r="G2111">
        <v>2103</v>
      </c>
      <c r="H2111">
        <f t="shared" ca="1" si="68"/>
        <v>-1.2685006288970289E-2</v>
      </c>
    </row>
    <row r="2112" spans="2:8" x14ac:dyDescent="0.35">
      <c r="B2112" s="45" t="s">
        <v>6721</v>
      </c>
      <c r="C2112" s="146">
        <v>2145.85302734375</v>
      </c>
      <c r="D2112" s="112">
        <f t="shared" si="67"/>
        <v>-0.15306005638163134</v>
      </c>
      <c r="E2112" s="112">
        <v>7.8390799088504139E-3</v>
      </c>
      <c r="G2112">
        <v>2104</v>
      </c>
      <c r="H2112">
        <f t="shared" ca="1" si="68"/>
        <v>-6.9040153027488151E-3</v>
      </c>
    </row>
    <row r="2113" spans="2:8" x14ac:dyDescent="0.35">
      <c r="B2113" s="45" t="s">
        <v>7598</v>
      </c>
      <c r="C2113" s="146">
        <v>2533.654296875</v>
      </c>
      <c r="D2113" s="112">
        <f t="shared" si="67"/>
        <v>0.53254403747389345</v>
      </c>
      <c r="E2113" s="112">
        <v>7.83751300360566E-3</v>
      </c>
      <c r="G2113">
        <v>2105</v>
      </c>
      <c r="H2113">
        <f t="shared" ca="1" si="68"/>
        <v>-6.0912206703510816E-3</v>
      </c>
    </row>
    <row r="2114" spans="2:8" x14ac:dyDescent="0.35">
      <c r="B2114" s="45" t="s">
        <v>6387</v>
      </c>
      <c r="C2114" s="146">
        <v>1653.234252929688</v>
      </c>
      <c r="D2114" s="112">
        <f t="shared" si="67"/>
        <v>1.3744054034911053</v>
      </c>
      <c r="E2114" s="112">
        <v>7.8366654050691618E-3</v>
      </c>
      <c r="G2114">
        <v>2106</v>
      </c>
      <c r="H2114">
        <f t="shared" ca="1" si="68"/>
        <v>3.1568727018379587E-2</v>
      </c>
    </row>
    <row r="2115" spans="2:8" x14ac:dyDescent="0.35">
      <c r="B2115" s="45" t="s">
        <v>5453</v>
      </c>
      <c r="C2115" s="146">
        <v>696.27294921875</v>
      </c>
      <c r="D2115" s="112">
        <f t="shared" si="67"/>
        <v>7.3650641597047084</v>
      </c>
      <c r="E2115" s="112">
        <v>7.8189940641727341E-3</v>
      </c>
      <c r="G2115">
        <v>2107</v>
      </c>
      <c r="H2115">
        <f t="shared" ca="1" si="68"/>
        <v>-2.2389895965058335E-2</v>
      </c>
    </row>
    <row r="2116" spans="2:8" x14ac:dyDescent="0.35">
      <c r="B2116" s="45" t="s">
        <v>854</v>
      </c>
      <c r="C2116" s="146">
        <v>83.235816955566406</v>
      </c>
      <c r="D2116" s="112">
        <f t="shared" si="67"/>
        <v>-0.96421060731886954</v>
      </c>
      <c r="E2116" s="112">
        <v>7.8100094602118232E-3</v>
      </c>
      <c r="G2116">
        <v>2108</v>
      </c>
      <c r="H2116">
        <f t="shared" ca="1" si="68"/>
        <v>1.5056251177783669E-2</v>
      </c>
    </row>
    <row r="2117" spans="2:8" x14ac:dyDescent="0.35">
      <c r="B2117" s="45" t="s">
        <v>7517</v>
      </c>
      <c r="C2117" s="146">
        <v>2325.7119140625</v>
      </c>
      <c r="D2117" s="112">
        <f t="shared" si="67"/>
        <v>14.384596191062778</v>
      </c>
      <c r="E2117" s="112">
        <v>7.8098493540457638E-3</v>
      </c>
      <c r="G2117">
        <v>2109</v>
      </c>
      <c r="H2117">
        <f t="shared" ca="1" si="68"/>
        <v>1.7104238528440799E-2</v>
      </c>
    </row>
    <row r="2118" spans="2:8" x14ac:dyDescent="0.35">
      <c r="B2118" s="45" t="s">
        <v>1371</v>
      </c>
      <c r="C2118" s="146">
        <v>151.17146301269531</v>
      </c>
      <c r="D2118" s="112">
        <f t="shared" si="67"/>
        <v>-0.93029414302595614</v>
      </c>
      <c r="E2118" s="112">
        <v>7.8015519079434577E-3</v>
      </c>
      <c r="G2118">
        <v>2110</v>
      </c>
      <c r="H2118">
        <f t="shared" ca="1" si="68"/>
        <v>3.4736772327047401E-3</v>
      </c>
    </row>
    <row r="2119" spans="2:8" x14ac:dyDescent="0.35">
      <c r="B2119" s="45" t="s">
        <v>6830</v>
      </c>
      <c r="C2119" s="146">
        <v>2168.705322265625</v>
      </c>
      <c r="D2119" s="112">
        <f t="shared" si="67"/>
        <v>61.007938578542465</v>
      </c>
      <c r="E2119" s="112">
        <v>7.7988254508935279E-3</v>
      </c>
      <c r="G2119">
        <v>2111</v>
      </c>
      <c r="H2119">
        <f t="shared" ca="1" si="68"/>
        <v>6.0263692260719278E-3</v>
      </c>
    </row>
    <row r="2120" spans="2:8" x14ac:dyDescent="0.35">
      <c r="B2120" s="45" t="s">
        <v>456</v>
      </c>
      <c r="C2120" s="146">
        <v>34.974639892578118</v>
      </c>
      <c r="D2120" s="112">
        <f t="shared" si="67"/>
        <v>-0.77163214660190804</v>
      </c>
      <c r="E2120" s="112">
        <v>7.7767403905315531E-3</v>
      </c>
      <c r="G2120">
        <v>2112</v>
      </c>
      <c r="H2120">
        <f t="shared" ca="1" si="68"/>
        <v>-4.0477919229478056E-2</v>
      </c>
    </row>
    <row r="2121" spans="2:8" x14ac:dyDescent="0.35">
      <c r="B2121" s="45" t="s">
        <v>3465</v>
      </c>
      <c r="C2121" s="146">
        <v>153.15045166015619</v>
      </c>
      <c r="D2121" s="112">
        <f t="shared" ref="D2121:D2184" si="69">(C2121-C2122)/C2122</f>
        <v>-0.93691021558798915</v>
      </c>
      <c r="E2121" s="112">
        <v>7.7661365441163682E-3</v>
      </c>
      <c r="G2121">
        <v>2113</v>
      </c>
      <c r="H2121">
        <f t="shared" ca="1" si="68"/>
        <v>1.4546219670705551E-2</v>
      </c>
    </row>
    <row r="2122" spans="2:8" x14ac:dyDescent="0.35">
      <c r="B2122" s="45" t="s">
        <v>7930</v>
      </c>
      <c r="C2122" s="146">
        <v>2427.5</v>
      </c>
      <c r="D2122" s="112">
        <f t="shared" si="69"/>
        <v>21.797374546554561</v>
      </c>
      <c r="E2122" s="112">
        <v>7.7631811660633593E-3</v>
      </c>
      <c r="G2122">
        <v>2114</v>
      </c>
      <c r="H2122">
        <f t="shared" ref="H2122:H2185" ca="1" si="70">_xlfn.NORM.INV(RAND(),$N$11,$N$12)</f>
        <v>-2.4357580483440968E-2</v>
      </c>
    </row>
    <row r="2123" spans="2:8" x14ac:dyDescent="0.35">
      <c r="B2123" s="45" t="s">
        <v>2251</v>
      </c>
      <c r="C2123" s="146">
        <v>106.481559753418</v>
      </c>
      <c r="D2123" s="112">
        <f t="shared" si="69"/>
        <v>-0.47055072204710563</v>
      </c>
      <c r="E2123" s="112">
        <v>7.760551763258754E-3</v>
      </c>
      <c r="G2123">
        <v>2115</v>
      </c>
      <c r="H2123">
        <f t="shared" ca="1" si="70"/>
        <v>-1.5255469254326281E-2</v>
      </c>
    </row>
    <row r="2124" spans="2:8" x14ac:dyDescent="0.35">
      <c r="B2124" s="45" t="s">
        <v>4183</v>
      </c>
      <c r="C2124" s="146">
        <v>201.1175842285156</v>
      </c>
      <c r="D2124" s="112">
        <f t="shared" si="69"/>
        <v>-0.11834066843055054</v>
      </c>
      <c r="E2124" s="112">
        <v>7.7507039873627301E-3</v>
      </c>
      <c r="G2124">
        <v>2116</v>
      </c>
      <c r="H2124">
        <f t="shared" ca="1" si="70"/>
        <v>-1.3736879194895199E-3</v>
      </c>
    </row>
    <row r="2125" spans="2:8" x14ac:dyDescent="0.35">
      <c r="B2125" s="45" t="s">
        <v>4247</v>
      </c>
      <c r="C2125" s="146">
        <v>228.1125793457031</v>
      </c>
      <c r="D2125" s="112">
        <f t="shared" si="69"/>
        <v>-0.87320024175234212</v>
      </c>
      <c r="E2125" s="112">
        <v>7.7456328352707533E-3</v>
      </c>
      <c r="G2125">
        <v>2117</v>
      </c>
      <c r="H2125">
        <f t="shared" ca="1" si="70"/>
        <v>1.2586066744123554E-2</v>
      </c>
    </row>
    <row r="2126" spans="2:8" x14ac:dyDescent="0.35">
      <c r="B2126" s="45" t="s">
        <v>6572</v>
      </c>
      <c r="C2126" s="146">
        <v>1798.99853515625</v>
      </c>
      <c r="D2126" s="112">
        <f t="shared" si="69"/>
        <v>-0.17186053555363376</v>
      </c>
      <c r="E2126" s="112">
        <v>7.744524310114684E-3</v>
      </c>
      <c r="G2126">
        <v>2118</v>
      </c>
      <c r="H2126">
        <f t="shared" ca="1" si="70"/>
        <v>4.6701613476434319E-2</v>
      </c>
    </row>
    <row r="2127" spans="2:8" x14ac:dyDescent="0.35">
      <c r="B2127" s="45" t="s">
        <v>6823</v>
      </c>
      <c r="C2127" s="146">
        <v>2172.337646484375</v>
      </c>
      <c r="D2127" s="112">
        <f t="shared" si="69"/>
        <v>11.401510972881301</v>
      </c>
      <c r="E2127" s="112">
        <v>7.7213111449312422E-3</v>
      </c>
      <c r="G2127">
        <v>2119</v>
      </c>
      <c r="H2127">
        <f t="shared" ca="1" si="70"/>
        <v>1.4970013416931303E-2</v>
      </c>
    </row>
    <row r="2128" spans="2:8" x14ac:dyDescent="0.35">
      <c r="B2128" s="45" t="s">
        <v>3684</v>
      </c>
      <c r="C2128" s="146">
        <v>175.16717529296881</v>
      </c>
      <c r="D2128" s="112">
        <f t="shared" si="69"/>
        <v>0.63591321951429547</v>
      </c>
      <c r="E2128" s="112">
        <v>7.7195769313693026E-3</v>
      </c>
      <c r="G2128">
        <v>2120</v>
      </c>
      <c r="H2128">
        <f t="shared" ca="1" si="70"/>
        <v>-6.1752799476994002E-4</v>
      </c>
    </row>
    <row r="2129" spans="2:8" x14ac:dyDescent="0.35">
      <c r="B2129" s="45" t="s">
        <v>1250</v>
      </c>
      <c r="C2129" s="146">
        <v>107.0760803222656</v>
      </c>
      <c r="D2129" s="112">
        <f t="shared" si="69"/>
        <v>-0.15688449886004091</v>
      </c>
      <c r="E2129" s="112">
        <v>7.7118482149157687E-3</v>
      </c>
      <c r="G2129">
        <v>2121</v>
      </c>
      <c r="H2129">
        <f t="shared" ca="1" si="70"/>
        <v>-3.3956421017945555E-2</v>
      </c>
    </row>
    <row r="2130" spans="2:8" x14ac:dyDescent="0.35">
      <c r="B2130" s="45" t="s">
        <v>2000</v>
      </c>
      <c r="C2130" s="146">
        <v>127.00048828125</v>
      </c>
      <c r="D2130" s="112">
        <f t="shared" si="69"/>
        <v>4.1988494327286713E-2</v>
      </c>
      <c r="E2130" s="112">
        <v>7.701074290601133E-3</v>
      </c>
      <c r="G2130">
        <v>2122</v>
      </c>
      <c r="H2130">
        <f t="shared" ca="1" si="70"/>
        <v>4.9929321040051797E-3</v>
      </c>
    </row>
    <row r="2131" spans="2:8" x14ac:dyDescent="0.35">
      <c r="B2131" s="45" t="s">
        <v>1809</v>
      </c>
      <c r="C2131" s="146">
        <v>121.8828125</v>
      </c>
      <c r="D2131" s="112">
        <f t="shared" si="69"/>
        <v>0.13589049211300483</v>
      </c>
      <c r="E2131" s="112">
        <v>7.7009649324326444E-3</v>
      </c>
      <c r="G2131">
        <v>2123</v>
      </c>
      <c r="H2131">
        <f t="shared" ca="1" si="70"/>
        <v>-4.6223357562895216E-2</v>
      </c>
    </row>
    <row r="2132" spans="2:8" x14ac:dyDescent="0.35">
      <c r="B2132" s="45" t="s">
        <v>2252</v>
      </c>
      <c r="C2132" s="146">
        <v>107.3015518188477</v>
      </c>
      <c r="D2132" s="112">
        <f t="shared" si="69"/>
        <v>-0.95594699770898051</v>
      </c>
      <c r="E2132" s="112">
        <v>7.7007893885906419E-3</v>
      </c>
      <c r="G2132">
        <v>2124</v>
      </c>
      <c r="H2132">
        <f t="shared" ca="1" si="70"/>
        <v>-2.7016208457574346E-3</v>
      </c>
    </row>
    <row r="2133" spans="2:8" x14ac:dyDescent="0.35">
      <c r="B2133" s="45" t="s">
        <v>7379</v>
      </c>
      <c r="C2133" s="146">
        <v>2435.737548828125</v>
      </c>
      <c r="D2133" s="112">
        <f t="shared" si="69"/>
        <v>3.6331113590692521</v>
      </c>
      <c r="E2133" s="112">
        <v>7.6981465199208324E-3</v>
      </c>
      <c r="G2133">
        <v>2125</v>
      </c>
      <c r="H2133">
        <f t="shared" ca="1" si="70"/>
        <v>2.9462152028096638E-2</v>
      </c>
    </row>
    <row r="2134" spans="2:8" x14ac:dyDescent="0.35">
      <c r="B2134" s="45" t="s">
        <v>5117</v>
      </c>
      <c r="C2134" s="146">
        <v>525.72393798828125</v>
      </c>
      <c r="D2134" s="112">
        <f t="shared" si="69"/>
        <v>3.0572305972672265</v>
      </c>
      <c r="E2134" s="112">
        <v>7.6970692243698256E-3</v>
      </c>
      <c r="G2134">
        <v>2126</v>
      </c>
      <c r="H2134">
        <f t="shared" ca="1" si="70"/>
        <v>-1.4776881550663951E-3</v>
      </c>
    </row>
    <row r="2135" spans="2:8" x14ac:dyDescent="0.35">
      <c r="B2135" s="45" t="s">
        <v>1446</v>
      </c>
      <c r="C2135" s="146">
        <v>129.57704162597659</v>
      </c>
      <c r="D2135" s="112">
        <f t="shared" si="69"/>
        <v>-0.94543469981442063</v>
      </c>
      <c r="E2135" s="112">
        <v>7.6828456752505055E-3</v>
      </c>
      <c r="G2135">
        <v>2127</v>
      </c>
      <c r="H2135">
        <f t="shared" ca="1" si="70"/>
        <v>3.4415448951687279E-2</v>
      </c>
    </row>
    <row r="2136" spans="2:8" x14ac:dyDescent="0.35">
      <c r="B2136" s="45" t="s">
        <v>7402</v>
      </c>
      <c r="C2136" s="146">
        <v>2374.715087890625</v>
      </c>
      <c r="D2136" s="112">
        <f t="shared" si="69"/>
        <v>24.759003069477444</v>
      </c>
      <c r="E2136" s="112">
        <v>7.6729286355996535E-3</v>
      </c>
      <c r="G2136">
        <v>2128</v>
      </c>
      <c r="H2136">
        <f t="shared" ca="1" si="70"/>
        <v>2.1158312252557029E-2</v>
      </c>
    </row>
    <row r="2137" spans="2:8" x14ac:dyDescent="0.35">
      <c r="B2137" s="45" t="s">
        <v>2783</v>
      </c>
      <c r="C2137" s="146">
        <v>92.189712524414063</v>
      </c>
      <c r="D2137" s="112">
        <f t="shared" si="69"/>
        <v>3.5980138246256115E-2</v>
      </c>
      <c r="E2137" s="112">
        <v>7.6710990833341814E-3</v>
      </c>
      <c r="G2137">
        <v>2129</v>
      </c>
      <c r="H2137">
        <f t="shared" ca="1" si="70"/>
        <v>1.7415436858942059E-2</v>
      </c>
    </row>
    <row r="2138" spans="2:8" x14ac:dyDescent="0.35">
      <c r="B2138" s="45" t="s">
        <v>1132</v>
      </c>
      <c r="C2138" s="146">
        <v>88.9879150390625</v>
      </c>
      <c r="D2138" s="112">
        <f t="shared" si="69"/>
        <v>-0.92422499134914915</v>
      </c>
      <c r="E2138" s="112">
        <v>7.6710809672993529E-3</v>
      </c>
      <c r="G2138">
        <v>2130</v>
      </c>
      <c r="H2138">
        <f t="shared" ca="1" si="70"/>
        <v>1.8734111431952468E-2</v>
      </c>
    </row>
    <row r="2139" spans="2:8" x14ac:dyDescent="0.35">
      <c r="B2139" s="45" t="s">
        <v>6028</v>
      </c>
      <c r="C2139" s="146">
        <v>1174.370239257812</v>
      </c>
      <c r="D2139" s="112">
        <f t="shared" si="69"/>
        <v>-0.39115425659228859</v>
      </c>
      <c r="E2139" s="112">
        <v>7.6709361535653659E-3</v>
      </c>
      <c r="G2139">
        <v>2131</v>
      </c>
      <c r="H2139">
        <f t="shared" ca="1" si="70"/>
        <v>1.4928300102918903E-2</v>
      </c>
    </row>
    <row r="2140" spans="2:8" x14ac:dyDescent="0.35">
      <c r="B2140" s="45" t="s">
        <v>6668</v>
      </c>
      <c r="C2140" s="146">
        <v>1928.846923828125</v>
      </c>
      <c r="D2140" s="112">
        <f t="shared" si="69"/>
        <v>-0.21387070139481346</v>
      </c>
      <c r="E2140" s="112">
        <v>7.6611283223369971E-3</v>
      </c>
      <c r="G2140">
        <v>2132</v>
      </c>
      <c r="H2140">
        <f t="shared" ca="1" si="70"/>
        <v>-1.6195015683049242E-2</v>
      </c>
    </row>
    <row r="2141" spans="2:8" x14ac:dyDescent="0.35">
      <c r="B2141" s="45" t="s">
        <v>7993</v>
      </c>
      <c r="C2141" s="146">
        <v>2453.60009765625</v>
      </c>
      <c r="D2141" s="112">
        <f t="shared" si="69"/>
        <v>26.673634878329576</v>
      </c>
      <c r="E2141" s="112">
        <v>7.6386438013347022E-3</v>
      </c>
      <c r="G2141">
        <v>2133</v>
      </c>
      <c r="H2141">
        <f t="shared" ca="1" si="70"/>
        <v>-1.3466126704361762E-2</v>
      </c>
    </row>
    <row r="2142" spans="2:8" x14ac:dyDescent="0.35">
      <c r="B2142" s="45" t="s">
        <v>2576</v>
      </c>
      <c r="C2142" s="146">
        <v>88.662010192871094</v>
      </c>
      <c r="D2142" s="112">
        <f t="shared" si="69"/>
        <v>5.1215173107882123E-2</v>
      </c>
      <c r="E2142" s="112">
        <v>7.636236003037534E-3</v>
      </c>
      <c r="G2142">
        <v>2134</v>
      </c>
      <c r="H2142">
        <f t="shared" ca="1" si="70"/>
        <v>2.3789516552716959E-2</v>
      </c>
    </row>
    <row r="2143" spans="2:8" x14ac:dyDescent="0.35">
      <c r="B2143" s="45" t="s">
        <v>2858</v>
      </c>
      <c r="C2143" s="146">
        <v>84.342399597167969</v>
      </c>
      <c r="D2143" s="112">
        <f t="shared" si="69"/>
        <v>-0.39967833841596345</v>
      </c>
      <c r="E2143" s="112">
        <v>7.6216071957874122E-3</v>
      </c>
      <c r="G2143">
        <v>2135</v>
      </c>
      <c r="H2143">
        <f t="shared" ca="1" si="70"/>
        <v>-2.7640611256314791E-2</v>
      </c>
    </row>
    <row r="2144" spans="2:8" x14ac:dyDescent="0.35">
      <c r="B2144" s="45" t="s">
        <v>1658</v>
      </c>
      <c r="C2144" s="146">
        <v>140.49534606933591</v>
      </c>
      <c r="D2144" s="112">
        <f t="shared" si="69"/>
        <v>-0.91192157436401422</v>
      </c>
      <c r="E2144" s="112">
        <v>7.6203762605918449E-3</v>
      </c>
      <c r="G2144">
        <v>2136</v>
      </c>
      <c r="H2144">
        <f t="shared" ca="1" si="70"/>
        <v>-1.0519324357510148E-2</v>
      </c>
    </row>
    <row r="2145" spans="2:8" x14ac:dyDescent="0.35">
      <c r="B2145" s="45" t="s">
        <v>6354</v>
      </c>
      <c r="C2145" s="146">
        <v>1595.116455078125</v>
      </c>
      <c r="D2145" s="112">
        <f t="shared" si="69"/>
        <v>13.373292383935937</v>
      </c>
      <c r="E2145" s="112">
        <v>7.6092764066322599E-3</v>
      </c>
      <c r="G2145">
        <v>2137</v>
      </c>
      <c r="H2145">
        <f t="shared" ca="1" si="70"/>
        <v>1.0026664081761462E-2</v>
      </c>
    </row>
    <row r="2146" spans="2:8" x14ac:dyDescent="0.35">
      <c r="B2146" s="45" t="s">
        <v>2125</v>
      </c>
      <c r="C2146" s="146">
        <v>110.97780609130859</v>
      </c>
      <c r="D2146" s="112">
        <f t="shared" si="69"/>
        <v>-0.84130958144282697</v>
      </c>
      <c r="E2146" s="112">
        <v>7.5995542647723478E-3</v>
      </c>
      <c r="G2146">
        <v>2138</v>
      </c>
      <c r="H2146">
        <f t="shared" ca="1" si="70"/>
        <v>1.1693292305575753E-2</v>
      </c>
    </row>
    <row r="2147" spans="2:8" x14ac:dyDescent="0.35">
      <c r="B2147" s="45" t="s">
        <v>5482</v>
      </c>
      <c r="C2147" s="146">
        <v>699.33526611328125</v>
      </c>
      <c r="D2147" s="112">
        <f t="shared" si="69"/>
        <v>6.5053202682429845</v>
      </c>
      <c r="E2147" s="112">
        <v>7.5989108910716951E-3</v>
      </c>
      <c r="G2147">
        <v>2139</v>
      </c>
      <c r="H2147">
        <f t="shared" ca="1" si="70"/>
        <v>3.9869158940467851E-2</v>
      </c>
    </row>
    <row r="2148" spans="2:8" x14ac:dyDescent="0.35">
      <c r="B2148" s="45" t="s">
        <v>2827</v>
      </c>
      <c r="C2148" s="146">
        <v>93.178604125976563</v>
      </c>
      <c r="D2148" s="112">
        <f t="shared" si="69"/>
        <v>-0.95656112958720163</v>
      </c>
      <c r="E2148" s="112">
        <v>7.5889026756603348E-3</v>
      </c>
      <c r="G2148">
        <v>2140</v>
      </c>
      <c r="H2148">
        <f t="shared" ca="1" si="70"/>
        <v>1.5982606669876151E-3</v>
      </c>
    </row>
    <row r="2149" spans="2:8" x14ac:dyDescent="0.35">
      <c r="B2149" s="45" t="s">
        <v>7543</v>
      </c>
      <c r="C2149" s="146">
        <v>2145.05126953125</v>
      </c>
      <c r="D2149" s="112">
        <f t="shared" si="69"/>
        <v>14.986730082244426</v>
      </c>
      <c r="E2149" s="112">
        <v>7.5854488281803236E-3</v>
      </c>
      <c r="G2149">
        <v>2141</v>
      </c>
      <c r="H2149">
        <f t="shared" ca="1" si="70"/>
        <v>1.4408263171774962E-2</v>
      </c>
    </row>
    <row r="2150" spans="2:8" x14ac:dyDescent="0.35">
      <c r="B2150" s="45" t="s">
        <v>1483</v>
      </c>
      <c r="C2150" s="146">
        <v>134.17698669433591</v>
      </c>
      <c r="D2150" s="112">
        <f t="shared" si="69"/>
        <v>-0.13452818405819172</v>
      </c>
      <c r="E2150" s="112">
        <v>7.584536263564012E-3</v>
      </c>
      <c r="G2150">
        <v>2142</v>
      </c>
      <c r="H2150">
        <f t="shared" ca="1" si="70"/>
        <v>-3.0049842538878878E-3</v>
      </c>
    </row>
    <row r="2151" spans="2:8" x14ac:dyDescent="0.35">
      <c r="B2151" s="45" t="s">
        <v>1613</v>
      </c>
      <c r="C2151" s="146">
        <v>155.03334045410159</v>
      </c>
      <c r="D2151" s="112">
        <f t="shared" si="69"/>
        <v>-0.90058957260345129</v>
      </c>
      <c r="E2151" s="112">
        <v>7.5839540490232329E-3</v>
      </c>
      <c r="G2151">
        <v>2143</v>
      </c>
      <c r="H2151">
        <f t="shared" ca="1" si="70"/>
        <v>1.2272728055970702E-2</v>
      </c>
    </row>
    <row r="2152" spans="2:8" x14ac:dyDescent="0.35">
      <c r="B2152" s="45" t="s">
        <v>6313</v>
      </c>
      <c r="C2152" s="146">
        <v>1559.527954101562</v>
      </c>
      <c r="D2152" s="112">
        <f t="shared" si="69"/>
        <v>10.265622978050789</v>
      </c>
      <c r="E2152" s="112">
        <v>7.5826280023934701E-3</v>
      </c>
      <c r="G2152">
        <v>2144</v>
      </c>
      <c r="H2152">
        <f t="shared" ca="1" si="70"/>
        <v>1.7754724513651617E-2</v>
      </c>
    </row>
    <row r="2153" spans="2:8" x14ac:dyDescent="0.35">
      <c r="B2153" s="45" t="s">
        <v>3440</v>
      </c>
      <c r="C2153" s="146">
        <v>138.4324645996094</v>
      </c>
      <c r="D2153" s="112">
        <f t="shared" si="69"/>
        <v>0.21539273380204954</v>
      </c>
      <c r="E2153" s="112">
        <v>7.5796901442926525E-3</v>
      </c>
      <c r="G2153">
        <v>2145</v>
      </c>
      <c r="H2153">
        <f t="shared" ca="1" si="70"/>
        <v>5.9732292976395077E-3</v>
      </c>
    </row>
    <row r="2154" spans="2:8" x14ac:dyDescent="0.35">
      <c r="B2154" s="45" t="s">
        <v>2940</v>
      </c>
      <c r="C2154" s="146">
        <v>113.8993682861328</v>
      </c>
      <c r="D2154" s="112">
        <f t="shared" si="69"/>
        <v>-0.95786673244065668</v>
      </c>
      <c r="E2154" s="112">
        <v>7.5776442621459062E-3</v>
      </c>
      <c r="G2154">
        <v>2146</v>
      </c>
      <c r="H2154">
        <f t="shared" ca="1" si="70"/>
        <v>2.2459384161286889E-2</v>
      </c>
    </row>
    <row r="2155" spans="2:8" x14ac:dyDescent="0.35">
      <c r="B2155" s="45" t="s">
        <v>7632</v>
      </c>
      <c r="C2155" s="146">
        <v>2703.31201171875</v>
      </c>
      <c r="D2155" s="112">
        <f t="shared" si="69"/>
        <v>5.3074776633927154</v>
      </c>
      <c r="E2155" s="112">
        <v>7.5605490897913477E-3</v>
      </c>
      <c r="G2155">
        <v>2147</v>
      </c>
      <c r="H2155">
        <f t="shared" ca="1" si="70"/>
        <v>3.9762470569186395E-3</v>
      </c>
    </row>
    <row r="2156" spans="2:8" x14ac:dyDescent="0.35">
      <c r="B2156" s="45" t="s">
        <v>4727</v>
      </c>
      <c r="C2156" s="146">
        <v>428.58843994140619</v>
      </c>
      <c r="D2156" s="112">
        <f t="shared" si="69"/>
        <v>-0.8287271325371357</v>
      </c>
      <c r="E2156" s="112">
        <v>7.5497433342668081E-3</v>
      </c>
      <c r="G2156">
        <v>2148</v>
      </c>
      <c r="H2156">
        <f t="shared" ca="1" si="70"/>
        <v>-7.5492975889004414E-3</v>
      </c>
    </row>
    <row r="2157" spans="2:8" x14ac:dyDescent="0.35">
      <c r="B2157" s="45" t="s">
        <v>7232</v>
      </c>
      <c r="C2157" s="146">
        <v>2502.3720703125</v>
      </c>
      <c r="D2157" s="112">
        <f t="shared" si="69"/>
        <v>0.64385799945117683</v>
      </c>
      <c r="E2157" s="112">
        <v>7.545496117352714E-3</v>
      </c>
      <c r="G2157">
        <v>2149</v>
      </c>
      <c r="H2157">
        <f t="shared" ca="1" si="70"/>
        <v>-9.4871998552478604E-3</v>
      </c>
    </row>
    <row r="2158" spans="2:8" x14ac:dyDescent="0.35">
      <c r="B2158" s="45" t="s">
        <v>6372</v>
      </c>
      <c r="C2158" s="146">
        <v>1522.255615234375</v>
      </c>
      <c r="D2158" s="112">
        <f t="shared" si="69"/>
        <v>2.6313827039788764</v>
      </c>
      <c r="E2158" s="112">
        <v>7.5266868592377498E-3</v>
      </c>
      <c r="G2158">
        <v>2150</v>
      </c>
      <c r="H2158">
        <f t="shared" ca="1" si="70"/>
        <v>2.9881227223423852E-2</v>
      </c>
    </row>
    <row r="2159" spans="2:8" x14ac:dyDescent="0.35">
      <c r="B2159" s="45" t="s">
        <v>4756</v>
      </c>
      <c r="C2159" s="146">
        <v>419.19448852539063</v>
      </c>
      <c r="D2159" s="112">
        <f t="shared" si="69"/>
        <v>3.7442001589094551</v>
      </c>
      <c r="E2159" s="112">
        <v>7.5257661937505309E-3</v>
      </c>
      <c r="G2159">
        <v>2151</v>
      </c>
      <c r="H2159">
        <f t="shared" ca="1" si="70"/>
        <v>-2.6236860089540407E-3</v>
      </c>
    </row>
    <row r="2160" spans="2:8" x14ac:dyDescent="0.35">
      <c r="B2160" s="45" t="s">
        <v>1033</v>
      </c>
      <c r="C2160" s="146">
        <v>88.359359741210938</v>
      </c>
      <c r="D2160" s="112">
        <f t="shared" si="69"/>
        <v>-0.25608401789621649</v>
      </c>
      <c r="E2160" s="112">
        <v>7.5234737740622927E-3</v>
      </c>
      <c r="G2160">
        <v>2152</v>
      </c>
      <c r="H2160">
        <f t="shared" ca="1" si="70"/>
        <v>-3.4424373554701828E-3</v>
      </c>
    </row>
    <row r="2161" spans="2:8" x14ac:dyDescent="0.35">
      <c r="B2161" s="45" t="s">
        <v>2549</v>
      </c>
      <c r="C2161" s="146">
        <v>118.775993347168</v>
      </c>
      <c r="D2161" s="112">
        <f t="shared" si="69"/>
        <v>-0.83645915113175318</v>
      </c>
      <c r="E2161" s="112">
        <v>7.5135384449518342E-3</v>
      </c>
      <c r="G2161">
        <v>2153</v>
      </c>
      <c r="H2161">
        <f t="shared" ca="1" si="70"/>
        <v>-1.4969296911623883E-3</v>
      </c>
    </row>
    <row r="2162" spans="2:8" x14ac:dyDescent="0.35">
      <c r="B2162" s="45" t="s">
        <v>5415</v>
      </c>
      <c r="C2162" s="146">
        <v>726.2772216796875</v>
      </c>
      <c r="D2162" s="112">
        <f t="shared" si="69"/>
        <v>-0.63526607896427845</v>
      </c>
      <c r="E2162" s="112">
        <v>7.4896279841268213E-3</v>
      </c>
      <c r="G2162">
        <v>2154</v>
      </c>
      <c r="H2162">
        <f t="shared" ca="1" si="70"/>
        <v>-2.3331459127869966E-3</v>
      </c>
    </row>
    <row r="2163" spans="2:8" x14ac:dyDescent="0.35">
      <c r="B2163" s="45" t="s">
        <v>6681</v>
      </c>
      <c r="C2163" s="146">
        <v>1991.252197265625</v>
      </c>
      <c r="D2163" s="112">
        <f t="shared" si="69"/>
        <v>-1.0308426449699447E-2</v>
      </c>
      <c r="E2163" s="112">
        <v>7.4891854033208409E-3</v>
      </c>
      <c r="G2163">
        <v>2155</v>
      </c>
      <c r="H2163">
        <f t="shared" ca="1" si="70"/>
        <v>9.3521790781112089E-3</v>
      </c>
    </row>
    <row r="2164" spans="2:8" x14ac:dyDescent="0.35">
      <c r="B2164" s="45" t="s">
        <v>6638</v>
      </c>
      <c r="C2164" s="146">
        <v>2011.99267578125</v>
      </c>
      <c r="D2164" s="112">
        <f t="shared" si="69"/>
        <v>1.7341847577842948</v>
      </c>
      <c r="E2164" s="112">
        <v>7.4806254478185698E-3</v>
      </c>
      <c r="G2164">
        <v>2156</v>
      </c>
      <c r="H2164">
        <f t="shared" ca="1" si="70"/>
        <v>-1.9868227819035991E-2</v>
      </c>
    </row>
    <row r="2165" spans="2:8" x14ac:dyDescent="0.35">
      <c r="B2165" s="45" t="s">
        <v>5690</v>
      </c>
      <c r="C2165" s="146">
        <v>735.86566162109375</v>
      </c>
      <c r="D2165" s="112">
        <f t="shared" si="69"/>
        <v>-0.67869255804944439</v>
      </c>
      <c r="E2165" s="112">
        <v>7.4772646614929142E-3</v>
      </c>
      <c r="G2165">
        <v>2157</v>
      </c>
      <c r="H2165">
        <f t="shared" ca="1" si="70"/>
        <v>9.985857050377368E-3</v>
      </c>
    </row>
    <row r="2166" spans="2:8" x14ac:dyDescent="0.35">
      <c r="B2166" s="45" t="s">
        <v>7748</v>
      </c>
      <c r="C2166" s="146">
        <v>2290.222900390625</v>
      </c>
      <c r="D2166" s="112">
        <f t="shared" si="69"/>
        <v>16.92834338765336</v>
      </c>
      <c r="E2166" s="112">
        <v>7.4506702929115643E-3</v>
      </c>
      <c r="G2166">
        <v>2158</v>
      </c>
      <c r="H2166">
        <f t="shared" ca="1" si="70"/>
        <v>1.13342117808323E-2</v>
      </c>
    </row>
    <row r="2167" spans="2:8" x14ac:dyDescent="0.35">
      <c r="B2167" s="45" t="s">
        <v>3316</v>
      </c>
      <c r="C2167" s="146">
        <v>127.74314117431641</v>
      </c>
      <c r="D2167" s="112">
        <f t="shared" si="69"/>
        <v>-0.92050745544689383</v>
      </c>
      <c r="E2167" s="112">
        <v>7.4409678384579365E-3</v>
      </c>
      <c r="G2167">
        <v>2159</v>
      </c>
      <c r="H2167">
        <f t="shared" ca="1" si="70"/>
        <v>2.3555752647825737E-2</v>
      </c>
    </row>
    <row r="2168" spans="2:8" x14ac:dyDescent="0.35">
      <c r="B2168" s="45" t="s">
        <v>6355</v>
      </c>
      <c r="C2168" s="146">
        <v>1606.982666015625</v>
      </c>
      <c r="D2168" s="112">
        <f t="shared" si="69"/>
        <v>21.894918269015989</v>
      </c>
      <c r="E2168" s="112">
        <v>7.4390875347836727E-3</v>
      </c>
      <c r="G2168">
        <v>2160</v>
      </c>
      <c r="H2168">
        <f t="shared" ca="1" si="70"/>
        <v>-1.3292980114393836E-2</v>
      </c>
    </row>
    <row r="2169" spans="2:8" x14ac:dyDescent="0.35">
      <c r="B2169" s="45" t="s">
        <v>923</v>
      </c>
      <c r="C2169" s="146">
        <v>70.189491271972656</v>
      </c>
      <c r="D2169" s="112">
        <f t="shared" si="69"/>
        <v>-0.27462789490416128</v>
      </c>
      <c r="E2169" s="112">
        <v>7.4376171504092715E-3</v>
      </c>
      <c r="G2169">
        <v>2161</v>
      </c>
      <c r="H2169">
        <f t="shared" ca="1" si="70"/>
        <v>7.9842256737961944E-5</v>
      </c>
    </row>
    <row r="2170" spans="2:8" x14ac:dyDescent="0.35">
      <c r="B2170" s="45" t="s">
        <v>2896</v>
      </c>
      <c r="C2170" s="146">
        <v>96.763427734375</v>
      </c>
      <c r="D2170" s="112">
        <f t="shared" si="69"/>
        <v>-6.2384137724446169E-2</v>
      </c>
      <c r="E2170" s="112">
        <v>7.4328397355839246E-3</v>
      </c>
      <c r="G2170">
        <v>2162</v>
      </c>
      <c r="H2170">
        <f t="shared" ca="1" si="70"/>
        <v>9.6090104702450142E-3</v>
      </c>
    </row>
    <row r="2171" spans="2:8" x14ac:dyDescent="0.35">
      <c r="B2171" s="45" t="s">
        <v>2192</v>
      </c>
      <c r="C2171" s="146">
        <v>103.2015686035156</v>
      </c>
      <c r="D2171" s="112">
        <f t="shared" si="69"/>
        <v>-0.8231637092757832</v>
      </c>
      <c r="E2171" s="112">
        <v>7.4326146987892571E-3</v>
      </c>
      <c r="G2171">
        <v>2163</v>
      </c>
      <c r="H2171">
        <f t="shared" ca="1" si="70"/>
        <v>5.1810279617227027E-3</v>
      </c>
    </row>
    <row r="2172" spans="2:8" x14ac:dyDescent="0.35">
      <c r="B2172" s="45" t="s">
        <v>5153</v>
      </c>
      <c r="C2172" s="146">
        <v>583.5994873046875</v>
      </c>
      <c r="D2172" s="112">
        <f t="shared" si="69"/>
        <v>0.75802984039512655</v>
      </c>
      <c r="E2172" s="112">
        <v>7.4323959831219645E-3</v>
      </c>
      <c r="G2172">
        <v>2164</v>
      </c>
      <c r="H2172">
        <f t="shared" ca="1" si="70"/>
        <v>-5.9700606844613835E-3</v>
      </c>
    </row>
    <row r="2173" spans="2:8" x14ac:dyDescent="0.35">
      <c r="B2173" s="45" t="s">
        <v>4609</v>
      </c>
      <c r="C2173" s="146">
        <v>331.96221923828119</v>
      </c>
      <c r="D2173" s="112">
        <f t="shared" si="69"/>
        <v>1.1707452602607249</v>
      </c>
      <c r="E2173" s="112">
        <v>7.4318177376913449E-3</v>
      </c>
      <c r="G2173">
        <v>2165</v>
      </c>
      <c r="H2173">
        <f t="shared" ca="1" si="70"/>
        <v>1.2761090839478795E-2</v>
      </c>
    </row>
    <row r="2174" spans="2:8" x14ac:dyDescent="0.35">
      <c r="B2174" s="45" t="s">
        <v>3525</v>
      </c>
      <c r="C2174" s="146">
        <v>152.92546081542969</v>
      </c>
      <c r="D2174" s="112">
        <f t="shared" si="69"/>
        <v>0.90268354443837351</v>
      </c>
      <c r="E2174" s="112">
        <v>7.4317029096045576E-3</v>
      </c>
      <c r="G2174">
        <v>2166</v>
      </c>
      <c r="H2174">
        <f t="shared" ca="1" si="70"/>
        <v>1.6785258600811381E-2</v>
      </c>
    </row>
    <row r="2175" spans="2:8" x14ac:dyDescent="0.35">
      <c r="B2175" s="45" t="s">
        <v>2639</v>
      </c>
      <c r="C2175" s="146">
        <v>80.373565673828125</v>
      </c>
      <c r="D2175" s="112">
        <f t="shared" si="69"/>
        <v>-0.89331106556590101</v>
      </c>
      <c r="E2175" s="112">
        <v>7.4303159837525489E-3</v>
      </c>
      <c r="G2175">
        <v>2167</v>
      </c>
      <c r="H2175">
        <f t="shared" ca="1" si="70"/>
        <v>-1.8455576896922203E-3</v>
      </c>
    </row>
    <row r="2176" spans="2:8" x14ac:dyDescent="0.35">
      <c r="B2176" s="45" t="s">
        <v>5304</v>
      </c>
      <c r="C2176" s="146">
        <v>753.34490966796875</v>
      </c>
      <c r="D2176" s="112">
        <f t="shared" si="69"/>
        <v>3.6749203450815164</v>
      </c>
      <c r="E2176" s="112">
        <v>7.4241891607654455E-3</v>
      </c>
      <c r="G2176">
        <v>2168</v>
      </c>
      <c r="H2176">
        <f t="shared" ca="1" si="70"/>
        <v>-2.3465712165183242E-2</v>
      </c>
    </row>
    <row r="2177" spans="2:8" x14ac:dyDescent="0.35">
      <c r="B2177" s="45" t="s">
        <v>3078</v>
      </c>
      <c r="C2177" s="146">
        <v>161.14604187011719</v>
      </c>
      <c r="D2177" s="112">
        <f t="shared" si="69"/>
        <v>-0.37347678666962975</v>
      </c>
      <c r="E2177" s="112">
        <v>7.4150535517334918E-3</v>
      </c>
      <c r="G2177">
        <v>2169</v>
      </c>
      <c r="H2177">
        <f t="shared" ca="1" si="70"/>
        <v>2.4774760999724966E-2</v>
      </c>
    </row>
    <row r="2178" spans="2:8" x14ac:dyDescent="0.35">
      <c r="B2178" s="45" t="s">
        <v>4463</v>
      </c>
      <c r="C2178" s="146">
        <v>257.20681762695313</v>
      </c>
      <c r="D2178" s="112">
        <f t="shared" si="69"/>
        <v>4.6368191708565423</v>
      </c>
      <c r="E2178" s="112">
        <v>7.3918485334724306E-3</v>
      </c>
      <c r="G2178">
        <v>2170</v>
      </c>
      <c r="H2178">
        <f t="shared" ca="1" si="70"/>
        <v>1.1011581744690508E-3</v>
      </c>
    </row>
    <row r="2179" spans="2:8" x14ac:dyDescent="0.35">
      <c r="B2179" s="45" t="s">
        <v>602</v>
      </c>
      <c r="C2179" s="146">
        <v>45.629779815673828</v>
      </c>
      <c r="D2179" s="112">
        <f t="shared" si="69"/>
        <v>-0.97074547810002954</v>
      </c>
      <c r="E2179" s="112">
        <v>7.3885093478160352E-3</v>
      </c>
      <c r="G2179">
        <v>2171</v>
      </c>
      <c r="H2179">
        <f t="shared" ca="1" si="70"/>
        <v>-3.6878142754157982E-4</v>
      </c>
    </row>
    <row r="2180" spans="2:8" x14ac:dyDescent="0.35">
      <c r="B2180" s="45" t="s">
        <v>6285</v>
      </c>
      <c r="C2180" s="146">
        <v>1559.751342773438</v>
      </c>
      <c r="D2180" s="112">
        <f t="shared" si="69"/>
        <v>12.35160013693833</v>
      </c>
      <c r="E2180" s="112">
        <v>7.3783317540348581E-3</v>
      </c>
      <c r="G2180">
        <v>2172</v>
      </c>
      <c r="H2180">
        <f t="shared" ca="1" si="70"/>
        <v>2.7130530978878947E-2</v>
      </c>
    </row>
    <row r="2181" spans="2:8" x14ac:dyDescent="0.35">
      <c r="B2181" s="45" t="s">
        <v>2466</v>
      </c>
      <c r="C2181" s="146">
        <v>116.82130432128911</v>
      </c>
      <c r="D2181" s="112">
        <f t="shared" si="69"/>
        <v>-0.34387152430211776</v>
      </c>
      <c r="E2181" s="112">
        <v>7.3742522490592684E-3</v>
      </c>
      <c r="G2181">
        <v>2173</v>
      </c>
      <c r="H2181">
        <f t="shared" ca="1" si="70"/>
        <v>1.0970280151474561E-2</v>
      </c>
    </row>
    <row r="2182" spans="2:8" x14ac:dyDescent="0.35">
      <c r="B2182" s="45" t="s">
        <v>4090</v>
      </c>
      <c r="C2182" s="146">
        <v>178.04638671875</v>
      </c>
      <c r="D2182" s="112">
        <f t="shared" si="69"/>
        <v>0.58075904815352086</v>
      </c>
      <c r="E2182" s="112">
        <v>7.3731043952604859E-3</v>
      </c>
      <c r="G2182">
        <v>2174</v>
      </c>
      <c r="H2182">
        <f t="shared" ca="1" si="70"/>
        <v>-2.6281488992724671E-3</v>
      </c>
    </row>
    <row r="2183" spans="2:8" x14ac:dyDescent="0.35">
      <c r="B2183" s="45" t="s">
        <v>1305</v>
      </c>
      <c r="C2183" s="146">
        <v>112.6334762573242</v>
      </c>
      <c r="D2183" s="112">
        <f t="shared" si="69"/>
        <v>-0.95238035718340741</v>
      </c>
      <c r="E2183" s="112">
        <v>7.3707567262020265E-3</v>
      </c>
      <c r="G2183">
        <v>2175</v>
      </c>
      <c r="H2183">
        <f t="shared" ca="1" si="70"/>
        <v>-1.9519553402798356E-2</v>
      </c>
    </row>
    <row r="2184" spans="2:8" x14ac:dyDescent="0.35">
      <c r="B2184" s="45" t="s">
        <v>7284</v>
      </c>
      <c r="C2184" s="146">
        <v>2365.2734375</v>
      </c>
      <c r="D2184" s="112">
        <f t="shared" si="69"/>
        <v>1.2189927341098306</v>
      </c>
      <c r="E2184" s="112">
        <v>7.3363401812634793E-3</v>
      </c>
      <c r="G2184">
        <v>2176</v>
      </c>
      <c r="H2184">
        <f t="shared" ca="1" si="70"/>
        <v>6.2481281829502992E-4</v>
      </c>
    </row>
    <row r="2185" spans="2:8" x14ac:dyDescent="0.35">
      <c r="B2185" s="45" t="s">
        <v>5934</v>
      </c>
      <c r="C2185" s="146">
        <v>1065.922119140625</v>
      </c>
      <c r="D2185" s="112">
        <f t="shared" ref="D2185:D2248" si="71">(C2185-C2186)/C2186</f>
        <v>13.404295043171373</v>
      </c>
      <c r="E2185" s="112">
        <v>7.3188373195640817E-3</v>
      </c>
      <c r="G2185">
        <v>2177</v>
      </c>
      <c r="H2185">
        <f t="shared" ca="1" si="70"/>
        <v>-2.8567183303784743E-2</v>
      </c>
    </row>
    <row r="2186" spans="2:8" x14ac:dyDescent="0.35">
      <c r="B2186" s="45" t="s">
        <v>979</v>
      </c>
      <c r="C2186" s="146">
        <v>74.000297546386719</v>
      </c>
      <c r="D2186" s="112">
        <f t="shared" si="71"/>
        <v>-0.13974076125494295</v>
      </c>
      <c r="E2186" s="112">
        <v>7.3105400429993896E-3</v>
      </c>
      <c r="G2186">
        <v>2178</v>
      </c>
      <c r="H2186">
        <f t="shared" ref="H2186:H2249" ca="1" si="72">_xlfn.NORM.INV(RAND(),$N$11,$N$12)</f>
        <v>1.0692498367659786E-2</v>
      </c>
    </row>
    <row r="2187" spans="2:8" x14ac:dyDescent="0.35">
      <c r="B2187" s="45" t="s">
        <v>2622</v>
      </c>
      <c r="C2187" s="146">
        <v>86.020927429199219</v>
      </c>
      <c r="D2187" s="112">
        <f t="shared" si="71"/>
        <v>-7.1373147646425938E-2</v>
      </c>
      <c r="E2187" s="112">
        <v>7.3072409324851E-3</v>
      </c>
      <c r="G2187">
        <v>2179</v>
      </c>
      <c r="H2187">
        <f t="shared" ca="1" si="72"/>
        <v>-6.2810715718637847E-3</v>
      </c>
    </row>
    <row r="2188" spans="2:8" x14ac:dyDescent="0.35">
      <c r="B2188" s="45" t="s">
        <v>2597</v>
      </c>
      <c r="C2188" s="146">
        <v>92.632392883300781</v>
      </c>
      <c r="D2188" s="112">
        <f t="shared" si="71"/>
        <v>1.6824352865081776E-3</v>
      </c>
      <c r="E2188" s="112">
        <v>7.3062917188751065E-3</v>
      </c>
      <c r="G2188">
        <v>2180</v>
      </c>
      <c r="H2188">
        <f t="shared" ca="1" si="72"/>
        <v>1.4195267616991291E-2</v>
      </c>
    </row>
    <row r="2189" spans="2:8" x14ac:dyDescent="0.35">
      <c r="B2189" s="45" t="s">
        <v>2814</v>
      </c>
      <c r="C2189" s="146">
        <v>92.476806640625</v>
      </c>
      <c r="D2189" s="112">
        <f t="shared" si="71"/>
        <v>-0.93696855150308411</v>
      </c>
      <c r="E2189" s="112">
        <v>7.2965743945269295E-3</v>
      </c>
      <c r="G2189">
        <v>2181</v>
      </c>
      <c r="H2189">
        <f t="shared" ca="1" si="72"/>
        <v>-2.7218643671883164E-2</v>
      </c>
    </row>
    <row r="2190" spans="2:8" x14ac:dyDescent="0.35">
      <c r="B2190" s="45" t="s">
        <v>6200</v>
      </c>
      <c r="C2190" s="146">
        <v>1467.153442382812</v>
      </c>
      <c r="D2190" s="112">
        <f t="shared" si="71"/>
        <v>0.84029815506562222</v>
      </c>
      <c r="E2190" s="112">
        <v>7.2920411001991068E-3</v>
      </c>
      <c r="G2190">
        <v>2182</v>
      </c>
      <c r="H2190">
        <f t="shared" ca="1" si="72"/>
        <v>1.6953161996630516E-2</v>
      </c>
    </row>
    <row r="2191" spans="2:8" x14ac:dyDescent="0.35">
      <c r="B2191" s="45" t="s">
        <v>5802</v>
      </c>
      <c r="C2191" s="146">
        <v>797.23681640625</v>
      </c>
      <c r="D2191" s="112">
        <f t="shared" si="71"/>
        <v>2.8785734360795732</v>
      </c>
      <c r="E2191" s="112">
        <v>7.2871791423313424E-3</v>
      </c>
      <c r="G2191">
        <v>2183</v>
      </c>
      <c r="H2191">
        <f t="shared" ca="1" si="72"/>
        <v>2.7930857097641894E-2</v>
      </c>
    </row>
    <row r="2192" spans="2:8" x14ac:dyDescent="0.35">
      <c r="B2192" s="45" t="s">
        <v>4322</v>
      </c>
      <c r="C2192" s="146">
        <v>205.5489807128906</v>
      </c>
      <c r="D2192" s="112">
        <f t="shared" si="71"/>
        <v>-0.86463837052583448</v>
      </c>
      <c r="E2192" s="112">
        <v>7.2841371302711467E-3</v>
      </c>
      <c r="G2192">
        <v>2184</v>
      </c>
      <c r="H2192">
        <f t="shared" ca="1" si="72"/>
        <v>2.1765244031033384E-2</v>
      </c>
    </row>
    <row r="2193" spans="2:8" x14ac:dyDescent="0.35">
      <c r="B2193" s="45" t="s">
        <v>6207</v>
      </c>
      <c r="C2193" s="146">
        <v>1518.517333984375</v>
      </c>
      <c r="D2193" s="112">
        <f t="shared" si="71"/>
        <v>1.0007681594683615</v>
      </c>
      <c r="E2193" s="112">
        <v>7.2820836547295405E-3</v>
      </c>
      <c r="G2193">
        <v>2185</v>
      </c>
      <c r="H2193">
        <f t="shared" ca="1" si="72"/>
        <v>-1.9723128530885251E-3</v>
      </c>
    </row>
    <row r="2194" spans="2:8" x14ac:dyDescent="0.35">
      <c r="B2194" s="45" t="s">
        <v>5572</v>
      </c>
      <c r="C2194" s="146">
        <v>758.9671630859375</v>
      </c>
      <c r="D2194" s="112">
        <f t="shared" si="71"/>
        <v>20.853959534978593</v>
      </c>
      <c r="E2194" s="112">
        <v>7.2817187490507307E-3</v>
      </c>
      <c r="G2194">
        <v>2186</v>
      </c>
      <c r="H2194">
        <f t="shared" ca="1" si="72"/>
        <v>-5.2853229570047336E-3</v>
      </c>
    </row>
    <row r="2195" spans="2:8" x14ac:dyDescent="0.35">
      <c r="B2195" s="45" t="s">
        <v>454</v>
      </c>
      <c r="C2195" s="146">
        <v>34.729045867919922</v>
      </c>
      <c r="D2195" s="112">
        <f t="shared" si="71"/>
        <v>-0.62766572045450897</v>
      </c>
      <c r="E2195" s="112">
        <v>7.2795331203045913E-3</v>
      </c>
      <c r="G2195">
        <v>2187</v>
      </c>
      <c r="H2195">
        <f t="shared" ca="1" si="72"/>
        <v>-7.4759526725125562E-3</v>
      </c>
    </row>
    <row r="2196" spans="2:8" x14ac:dyDescent="0.35">
      <c r="B2196" s="45" t="s">
        <v>2227</v>
      </c>
      <c r="C2196" s="146">
        <v>93.273834228515625</v>
      </c>
      <c r="D2196" s="112">
        <f t="shared" si="71"/>
        <v>-0.95724968268726263</v>
      </c>
      <c r="E2196" s="112">
        <v>7.2734415242655124E-3</v>
      </c>
      <c r="G2196">
        <v>2188</v>
      </c>
      <c r="H2196">
        <f t="shared" ca="1" si="72"/>
        <v>2.1589401406092924E-2</v>
      </c>
    </row>
    <row r="2197" spans="2:8" x14ac:dyDescent="0.35">
      <c r="B2197" s="45" t="s">
        <v>7097</v>
      </c>
      <c r="C2197" s="146">
        <v>2181.827880859375</v>
      </c>
      <c r="D2197" s="112">
        <f t="shared" si="71"/>
        <v>0.52784757301487895</v>
      </c>
      <c r="E2197" s="112">
        <v>7.2701849268687222E-3</v>
      </c>
      <c r="G2197">
        <v>2189</v>
      </c>
      <c r="H2197">
        <f t="shared" ca="1" si="72"/>
        <v>2.7721014514359776E-2</v>
      </c>
    </row>
    <row r="2198" spans="2:8" x14ac:dyDescent="0.35">
      <c r="B2198" s="45" t="s">
        <v>6103</v>
      </c>
      <c r="C2198" s="146">
        <v>1428.040283203125</v>
      </c>
      <c r="D2198" s="112">
        <f t="shared" si="71"/>
        <v>-0.34364098209684002</v>
      </c>
      <c r="E2198" s="112">
        <v>7.2686729486352436E-3</v>
      </c>
      <c r="G2198">
        <v>2190</v>
      </c>
      <c r="H2198">
        <f t="shared" ca="1" si="72"/>
        <v>-2.7480946544824983E-2</v>
      </c>
    </row>
    <row r="2199" spans="2:8" x14ac:dyDescent="0.35">
      <c r="B2199" s="45" t="s">
        <v>8016</v>
      </c>
      <c r="C2199" s="146">
        <v>2175.699951171875</v>
      </c>
      <c r="D2199" s="112">
        <f t="shared" si="71"/>
        <v>18.402971109323651</v>
      </c>
      <c r="E2199" s="112">
        <v>7.2684959129050925E-3</v>
      </c>
      <c r="G2199">
        <v>2191</v>
      </c>
      <c r="H2199">
        <f t="shared" ca="1" si="72"/>
        <v>1.867938037346031E-2</v>
      </c>
    </row>
    <row r="2200" spans="2:8" x14ac:dyDescent="0.35">
      <c r="B2200" s="45" t="s">
        <v>2133</v>
      </c>
      <c r="C2200" s="146">
        <v>112.13230895996089</v>
      </c>
      <c r="D2200" s="112">
        <f t="shared" si="71"/>
        <v>-4.8235978875245337E-3</v>
      </c>
      <c r="E2200" s="112">
        <v>7.259441811247859E-3</v>
      </c>
      <c r="G2200">
        <v>2192</v>
      </c>
      <c r="H2200">
        <f t="shared" ca="1" si="72"/>
        <v>3.2280336016100135E-2</v>
      </c>
    </row>
    <row r="2201" spans="2:8" x14ac:dyDescent="0.35">
      <c r="B2201" s="45" t="s">
        <v>1764</v>
      </c>
      <c r="C2201" s="146">
        <v>112.6758117675781</v>
      </c>
      <c r="D2201" s="112">
        <f t="shared" si="71"/>
        <v>-0.75247401224543209</v>
      </c>
      <c r="E2201" s="112">
        <v>7.2480092066962614E-3</v>
      </c>
      <c r="G2201">
        <v>2193</v>
      </c>
      <c r="H2201">
        <f t="shared" ca="1" si="72"/>
        <v>-2.3270326813656827E-2</v>
      </c>
    </row>
    <row r="2202" spans="2:8" x14ac:dyDescent="0.35">
      <c r="B2202" s="45" t="s">
        <v>5092</v>
      </c>
      <c r="C2202" s="146">
        <v>455.2080078125</v>
      </c>
      <c r="D2202" s="112">
        <f t="shared" si="71"/>
        <v>-0.36507181937769595</v>
      </c>
      <c r="E2202" s="112">
        <v>7.242350667202197E-3</v>
      </c>
      <c r="G2202">
        <v>2194</v>
      </c>
      <c r="H2202">
        <f t="shared" ca="1" si="72"/>
        <v>1.516287952679283E-2</v>
      </c>
    </row>
    <row r="2203" spans="2:8" x14ac:dyDescent="0.35">
      <c r="B2203" s="45" t="s">
        <v>5534</v>
      </c>
      <c r="C2203" s="146">
        <v>716.944091796875</v>
      </c>
      <c r="D2203" s="112">
        <f t="shared" si="71"/>
        <v>2.9301737742706946</v>
      </c>
      <c r="E2203" s="112">
        <v>7.2305227648322701E-3</v>
      </c>
      <c r="G2203">
        <v>2195</v>
      </c>
      <c r="H2203">
        <f t="shared" ca="1" si="72"/>
        <v>-3.1196495967727073E-2</v>
      </c>
    </row>
    <row r="2204" spans="2:8" x14ac:dyDescent="0.35">
      <c r="B2204" s="45" t="s">
        <v>3739</v>
      </c>
      <c r="C2204" s="146">
        <v>182.42045593261719</v>
      </c>
      <c r="D2204" s="112">
        <f t="shared" si="71"/>
        <v>0.47448958511527478</v>
      </c>
      <c r="E2204" s="112">
        <v>7.2084475682559282E-3</v>
      </c>
      <c r="G2204">
        <v>2196</v>
      </c>
      <c r="H2204">
        <f t="shared" ca="1" si="72"/>
        <v>-1.637689203053155E-2</v>
      </c>
    </row>
    <row r="2205" spans="2:8" x14ac:dyDescent="0.35">
      <c r="B2205" s="45" t="s">
        <v>1961</v>
      </c>
      <c r="C2205" s="146">
        <v>123.7176971435547</v>
      </c>
      <c r="D2205" s="112">
        <f t="shared" si="71"/>
        <v>-0.37482010960283152</v>
      </c>
      <c r="E2205" s="112">
        <v>7.2043764646022111E-3</v>
      </c>
      <c r="G2205">
        <v>2197</v>
      </c>
      <c r="H2205">
        <f t="shared" ca="1" si="72"/>
        <v>-1.1977798513634788E-3</v>
      </c>
    </row>
    <row r="2206" spans="2:8" x14ac:dyDescent="0.35">
      <c r="B2206" s="45" t="s">
        <v>3982</v>
      </c>
      <c r="C2206" s="146">
        <v>197.891357421875</v>
      </c>
      <c r="D2206" s="112">
        <f t="shared" si="71"/>
        <v>0.35865321919633653</v>
      </c>
      <c r="E2206" s="112">
        <v>7.20114592067061E-3</v>
      </c>
      <c r="G2206">
        <v>2198</v>
      </c>
      <c r="H2206">
        <f t="shared" ca="1" si="72"/>
        <v>1.6898476894037874E-2</v>
      </c>
    </row>
    <row r="2207" spans="2:8" x14ac:dyDescent="0.35">
      <c r="B2207" s="45" t="s">
        <v>3446</v>
      </c>
      <c r="C2207" s="146">
        <v>145.652587890625</v>
      </c>
      <c r="D2207" s="112">
        <f t="shared" si="71"/>
        <v>2.2688073949005441</v>
      </c>
      <c r="E2207" s="112">
        <v>7.2009338580850991E-3</v>
      </c>
      <c r="G2207">
        <v>2199</v>
      </c>
      <c r="H2207">
        <f t="shared" ca="1" si="72"/>
        <v>3.2345294914184773E-2</v>
      </c>
    </row>
    <row r="2208" spans="2:8" x14ac:dyDescent="0.35">
      <c r="B2208" s="45" t="s">
        <v>645</v>
      </c>
      <c r="C2208" s="146">
        <v>44.558326721191413</v>
      </c>
      <c r="D2208" s="112">
        <f t="shared" si="71"/>
        <v>-0.97203489434418466</v>
      </c>
      <c r="E2208" s="112">
        <v>7.1987123113115073E-3</v>
      </c>
      <c r="G2208">
        <v>2200</v>
      </c>
      <c r="H2208">
        <f t="shared" ca="1" si="72"/>
        <v>-1.3105236893746305E-2</v>
      </c>
    </row>
    <row r="2209" spans="2:8" x14ac:dyDescent="0.35">
      <c r="B2209" s="45" t="s">
        <v>6328</v>
      </c>
      <c r="C2209" s="146">
        <v>1593.3544921875</v>
      </c>
      <c r="D2209" s="112">
        <f t="shared" si="71"/>
        <v>8.8513859072891936</v>
      </c>
      <c r="E2209" s="112">
        <v>7.1933119838068302E-3</v>
      </c>
      <c r="G2209">
        <v>2201</v>
      </c>
      <c r="H2209">
        <f t="shared" ca="1" si="72"/>
        <v>1.0483876826637786E-2</v>
      </c>
    </row>
    <row r="2210" spans="2:8" x14ac:dyDescent="0.35">
      <c r="B2210" s="45" t="s">
        <v>3072</v>
      </c>
      <c r="C2210" s="146">
        <v>161.73912048339841</v>
      </c>
      <c r="D2210" s="112">
        <f t="shared" si="71"/>
        <v>-0.4610967727634348</v>
      </c>
      <c r="E2210" s="112">
        <v>7.1808085830671886E-3</v>
      </c>
      <c r="G2210">
        <v>2202</v>
      </c>
      <c r="H2210">
        <f t="shared" ca="1" si="72"/>
        <v>-8.5285472780391447E-3</v>
      </c>
    </row>
    <row r="2211" spans="2:8" x14ac:dyDescent="0.35">
      <c r="B2211" s="45" t="s">
        <v>4499</v>
      </c>
      <c r="C2211" s="146">
        <v>300.12646484375</v>
      </c>
      <c r="D2211" s="112">
        <f t="shared" si="71"/>
        <v>-0.39437868685604721</v>
      </c>
      <c r="E2211" s="112">
        <v>7.1744665798691562E-3</v>
      </c>
      <c r="G2211">
        <v>2203</v>
      </c>
      <c r="H2211">
        <f t="shared" ca="1" si="72"/>
        <v>1.3566212312460747E-3</v>
      </c>
    </row>
    <row r="2212" spans="2:8" x14ac:dyDescent="0.35">
      <c r="B2212" s="45" t="s">
        <v>4948</v>
      </c>
      <c r="C2212" s="146">
        <v>495.56787109375</v>
      </c>
      <c r="D2212" s="112">
        <f t="shared" si="71"/>
        <v>-0.66918210559889024</v>
      </c>
      <c r="E2212" s="112">
        <v>7.1695569581469451E-3</v>
      </c>
      <c r="G2212">
        <v>2204</v>
      </c>
      <c r="H2212">
        <f t="shared" ca="1" si="72"/>
        <v>1.0498059594060222E-2</v>
      </c>
    </row>
    <row r="2213" spans="2:8" x14ac:dyDescent="0.35">
      <c r="B2213" s="45" t="s">
        <v>6117</v>
      </c>
      <c r="C2213" s="146">
        <v>1498.008056640625</v>
      </c>
      <c r="D2213" s="112">
        <f t="shared" si="71"/>
        <v>-3.727706153529603E-2</v>
      </c>
      <c r="E2213" s="112">
        <v>7.1599503694957881E-3</v>
      </c>
      <c r="G2213">
        <v>2205</v>
      </c>
      <c r="H2213">
        <f t="shared" ca="1" si="72"/>
        <v>-1.5912200418031392E-2</v>
      </c>
    </row>
    <row r="2214" spans="2:8" x14ac:dyDescent="0.35">
      <c r="B2214" s="45" t="s">
        <v>6364</v>
      </c>
      <c r="C2214" s="146">
        <v>1556.011596679688</v>
      </c>
      <c r="D2214" s="112">
        <f t="shared" si="71"/>
        <v>44.972583644589122</v>
      </c>
      <c r="E2214" s="112">
        <v>7.1571673915780936E-3</v>
      </c>
      <c r="G2214">
        <v>2206</v>
      </c>
      <c r="H2214">
        <f t="shared" ca="1" si="72"/>
        <v>8.9164504564214504E-3</v>
      </c>
    </row>
    <row r="2215" spans="2:8" x14ac:dyDescent="0.35">
      <c r="B2215" s="45" t="s">
        <v>440</v>
      </c>
      <c r="C2215" s="146">
        <v>33.846511840820313</v>
      </c>
      <c r="D2215" s="112">
        <f t="shared" si="71"/>
        <v>-0.69624850994136989</v>
      </c>
      <c r="E2215" s="112">
        <v>7.1472394901301211E-3</v>
      </c>
      <c r="G2215">
        <v>2207</v>
      </c>
      <c r="H2215">
        <f t="shared" ca="1" si="72"/>
        <v>-2.6314900723755949E-3</v>
      </c>
    </row>
    <row r="2216" spans="2:8" x14ac:dyDescent="0.35">
      <c r="B2216" s="45" t="s">
        <v>2952</v>
      </c>
      <c r="C2216" s="146">
        <v>111.4282989501953</v>
      </c>
      <c r="D2216" s="112">
        <f t="shared" si="71"/>
        <v>-0.95386466088613231</v>
      </c>
      <c r="E2216" s="112">
        <v>7.1471990627165524E-3</v>
      </c>
      <c r="G2216">
        <v>2208</v>
      </c>
      <c r="H2216">
        <f t="shared" ca="1" si="72"/>
        <v>-2.7453594193968395E-2</v>
      </c>
    </row>
    <row r="2217" spans="2:8" x14ac:dyDescent="0.35">
      <c r="B2217" s="45" t="s">
        <v>7183</v>
      </c>
      <c r="C2217" s="146">
        <v>2415.248291015625</v>
      </c>
      <c r="D2217" s="112">
        <f t="shared" si="71"/>
        <v>0.19735411536667002</v>
      </c>
      <c r="E2217" s="112">
        <v>7.1439740909918304E-3</v>
      </c>
      <c r="G2217">
        <v>2209</v>
      </c>
      <c r="H2217">
        <f t="shared" ca="1" si="72"/>
        <v>2.7744682267724578E-2</v>
      </c>
    </row>
    <row r="2218" spans="2:8" x14ac:dyDescent="0.35">
      <c r="B2218" s="45" t="s">
        <v>6772</v>
      </c>
      <c r="C2218" s="146">
        <v>2017.154541015625</v>
      </c>
      <c r="D2218" s="112">
        <f t="shared" si="71"/>
        <v>14.580633782108421</v>
      </c>
      <c r="E2218" s="112">
        <v>7.1397113470725929E-3</v>
      </c>
      <c r="G2218">
        <v>2210</v>
      </c>
      <c r="H2218">
        <f t="shared" ca="1" si="72"/>
        <v>-2.6615231297721265E-3</v>
      </c>
    </row>
    <row r="2219" spans="2:8" x14ac:dyDescent="0.35">
      <c r="B2219" s="45" t="s">
        <v>2527</v>
      </c>
      <c r="C2219" s="146">
        <v>129.46549987792969</v>
      </c>
      <c r="D2219" s="112">
        <f t="shared" si="71"/>
        <v>-0.94531656033989919</v>
      </c>
      <c r="E2219" s="112">
        <v>7.1278144653007794E-3</v>
      </c>
      <c r="G2219">
        <v>2211</v>
      </c>
      <c r="H2219">
        <f t="shared" ca="1" si="72"/>
        <v>-4.0272120937627082E-3</v>
      </c>
    </row>
    <row r="2220" spans="2:8" x14ac:dyDescent="0.35">
      <c r="B2220" s="45" t="s">
        <v>7196</v>
      </c>
      <c r="C2220" s="146">
        <v>2367.544921875</v>
      </c>
      <c r="D2220" s="112">
        <f t="shared" si="71"/>
        <v>-3.923264348379351E-2</v>
      </c>
      <c r="E2220" s="112">
        <v>7.1265044900509344E-3</v>
      </c>
      <c r="G2220">
        <v>2212</v>
      </c>
      <c r="H2220">
        <f t="shared" ca="1" si="72"/>
        <v>-7.1773540971998518E-3</v>
      </c>
    </row>
    <row r="2221" spans="2:8" x14ac:dyDescent="0.35">
      <c r="B2221" s="45" t="s">
        <v>7451</v>
      </c>
      <c r="C2221" s="146">
        <v>2464.222900390625</v>
      </c>
      <c r="D2221" s="112">
        <f t="shared" si="71"/>
        <v>3.9441379466163329</v>
      </c>
      <c r="E2221" s="112">
        <v>7.1104184263028206E-3</v>
      </c>
      <c r="G2221">
        <v>2213</v>
      </c>
      <c r="H2221">
        <f t="shared" ca="1" si="72"/>
        <v>1.6910913237562501E-3</v>
      </c>
    </row>
    <row r="2222" spans="2:8" x14ac:dyDescent="0.35">
      <c r="B2222" s="45" t="s">
        <v>5073</v>
      </c>
      <c r="C2222" s="146">
        <v>498.41305541992188</v>
      </c>
      <c r="D2222" s="112">
        <f t="shared" si="71"/>
        <v>2.36624428872575</v>
      </c>
      <c r="E2222" s="112">
        <v>7.1095202687895976E-3</v>
      </c>
      <c r="G2222">
        <v>2214</v>
      </c>
      <c r="H2222">
        <f t="shared" ca="1" si="72"/>
        <v>-3.4113571692818488E-3</v>
      </c>
    </row>
    <row r="2223" spans="2:8" x14ac:dyDescent="0.35">
      <c r="B2223" s="45" t="s">
        <v>3274</v>
      </c>
      <c r="C2223" s="146">
        <v>148.06205749511719</v>
      </c>
      <c r="D2223" s="112">
        <f t="shared" si="71"/>
        <v>0.21927979472501682</v>
      </c>
      <c r="E2223" s="112">
        <v>7.1050794514714967E-3</v>
      </c>
      <c r="G2223">
        <v>2215</v>
      </c>
      <c r="H2223">
        <f t="shared" ca="1" si="72"/>
        <v>-3.2649577034987921E-2</v>
      </c>
    </row>
    <row r="2224" spans="2:8" x14ac:dyDescent="0.35">
      <c r="B2224" s="45" t="s">
        <v>1895</v>
      </c>
      <c r="C2224" s="146">
        <v>121.4340286254883</v>
      </c>
      <c r="D2224" s="112">
        <f t="shared" si="71"/>
        <v>-0.94745074489025005</v>
      </c>
      <c r="E2224" s="112">
        <v>7.1021558866432534E-3</v>
      </c>
      <c r="G2224">
        <v>2216</v>
      </c>
      <c r="H2224">
        <f t="shared" ca="1" si="72"/>
        <v>2.2643845974228426E-2</v>
      </c>
    </row>
    <row r="2225" spans="2:8" x14ac:dyDescent="0.35">
      <c r="B2225" s="45" t="s">
        <v>7505</v>
      </c>
      <c r="C2225" s="146">
        <v>2310.861083984375</v>
      </c>
      <c r="D2225" s="112">
        <f t="shared" si="71"/>
        <v>2.3539359982821564</v>
      </c>
      <c r="E2225" s="112">
        <v>7.1006690286619717E-3</v>
      </c>
      <c r="G2225">
        <v>2217</v>
      </c>
      <c r="H2225">
        <f t="shared" ca="1" si="72"/>
        <v>2.0257394169661401E-2</v>
      </c>
    </row>
    <row r="2226" spans="2:8" x14ac:dyDescent="0.35">
      <c r="B2226" s="45" t="s">
        <v>5507</v>
      </c>
      <c r="C2226" s="146">
        <v>688.999755859375</v>
      </c>
      <c r="D2226" s="112">
        <f t="shared" si="71"/>
        <v>8.1175371135851417</v>
      </c>
      <c r="E2226" s="112">
        <v>7.0873481784356302E-3</v>
      </c>
      <c r="G2226">
        <v>2218</v>
      </c>
      <c r="H2226">
        <f t="shared" ca="1" si="72"/>
        <v>1.9558051774139849E-2</v>
      </c>
    </row>
    <row r="2227" spans="2:8" x14ac:dyDescent="0.35">
      <c r="B2227" s="45" t="s">
        <v>2669</v>
      </c>
      <c r="C2227" s="146">
        <v>75.568626403808594</v>
      </c>
      <c r="D2227" s="112">
        <f t="shared" si="71"/>
        <v>-0.49617635628947199</v>
      </c>
      <c r="E2227" s="112">
        <v>7.0686442290955288E-3</v>
      </c>
      <c r="G2227">
        <v>2219</v>
      </c>
      <c r="H2227">
        <f t="shared" ca="1" si="72"/>
        <v>-7.0088362996308089E-3</v>
      </c>
    </row>
    <row r="2228" spans="2:8" x14ac:dyDescent="0.35">
      <c r="B2228" s="45" t="s">
        <v>1364</v>
      </c>
      <c r="C2228" s="146">
        <v>149.990234375</v>
      </c>
      <c r="D2228" s="112">
        <f t="shared" si="71"/>
        <v>0.44715321597169144</v>
      </c>
      <c r="E2228" s="112">
        <v>7.0637565809070239E-3</v>
      </c>
      <c r="G2228">
        <v>2220</v>
      </c>
      <c r="H2228">
        <f t="shared" ca="1" si="72"/>
        <v>-4.8983804561076989E-2</v>
      </c>
    </row>
    <row r="2229" spans="2:8" x14ac:dyDescent="0.35">
      <c r="B2229" s="45" t="s">
        <v>1715</v>
      </c>
      <c r="C2229" s="146">
        <v>103.6450271606445</v>
      </c>
      <c r="D2229" s="112">
        <f t="shared" si="71"/>
        <v>-0.94077195659847201</v>
      </c>
      <c r="E2229" s="112">
        <v>7.0635499325552758E-3</v>
      </c>
      <c r="G2229">
        <v>2221</v>
      </c>
      <c r="H2229">
        <f t="shared" ca="1" si="72"/>
        <v>1.8045934843215844E-2</v>
      </c>
    </row>
    <row r="2230" spans="2:8" x14ac:dyDescent="0.35">
      <c r="B2230" s="45" t="s">
        <v>6479</v>
      </c>
      <c r="C2230" s="146">
        <v>1749.931640625</v>
      </c>
      <c r="D2230" s="112">
        <f t="shared" si="71"/>
        <v>-0.30530047945637639</v>
      </c>
      <c r="E2230" s="112">
        <v>7.046297769567781E-3</v>
      </c>
      <c r="G2230">
        <v>2222</v>
      </c>
      <c r="H2230">
        <f t="shared" ca="1" si="72"/>
        <v>-1.1774603849330864E-2</v>
      </c>
    </row>
    <row r="2231" spans="2:8" x14ac:dyDescent="0.35">
      <c r="B2231" s="45" t="s">
        <v>7160</v>
      </c>
      <c r="C2231" s="146">
        <v>2518.976318359375</v>
      </c>
      <c r="D2231" s="112">
        <f t="shared" si="71"/>
        <v>2.4530201715695767</v>
      </c>
      <c r="E2231" s="112">
        <v>7.0285975189235224E-3</v>
      </c>
      <c r="G2231">
        <v>2223</v>
      </c>
      <c r="H2231">
        <f t="shared" ca="1" si="72"/>
        <v>2.3440104152878311E-2</v>
      </c>
    </row>
    <row r="2232" spans="2:8" x14ac:dyDescent="0.35">
      <c r="B2232" s="45" t="s">
        <v>5700</v>
      </c>
      <c r="C2232" s="146">
        <v>729.49945068359375</v>
      </c>
      <c r="D2232" s="112">
        <f t="shared" si="71"/>
        <v>-0.70796234022263638</v>
      </c>
      <c r="E2232" s="112">
        <v>7.0040512299784953E-3</v>
      </c>
      <c r="G2232">
        <v>2224</v>
      </c>
      <c r="H2232">
        <f t="shared" ca="1" si="72"/>
        <v>-1.9784867382784149E-2</v>
      </c>
    </row>
    <row r="2233" spans="2:8" x14ac:dyDescent="0.35">
      <c r="B2233" s="45" t="s">
        <v>7909</v>
      </c>
      <c r="C2233" s="146">
        <v>2497.963623046875</v>
      </c>
      <c r="D2233" s="112">
        <f t="shared" si="71"/>
        <v>7.1210853543047721</v>
      </c>
      <c r="E2233" s="112">
        <v>6.9997277703208235E-3</v>
      </c>
      <c r="G2233">
        <v>2225</v>
      </c>
      <c r="H2233">
        <f t="shared" ca="1" si="72"/>
        <v>2.4697306678363199E-3</v>
      </c>
    </row>
    <row r="2234" spans="2:8" x14ac:dyDescent="0.35">
      <c r="B2234" s="45" t="s">
        <v>4478</v>
      </c>
      <c r="C2234" s="146">
        <v>307.58987426757813</v>
      </c>
      <c r="D2234" s="112">
        <f t="shared" si="71"/>
        <v>-0.87452167098592792</v>
      </c>
      <c r="E2234" s="112">
        <v>6.9993669727630436E-3</v>
      </c>
      <c r="G2234">
        <v>2226</v>
      </c>
      <c r="H2234">
        <f t="shared" ca="1" si="72"/>
        <v>-1.4257758240058521E-2</v>
      </c>
    </row>
    <row r="2235" spans="2:8" x14ac:dyDescent="0.35">
      <c r="B2235" s="45" t="s">
        <v>7370</v>
      </c>
      <c r="C2235" s="146">
        <v>2451.338623046875</v>
      </c>
      <c r="D2235" s="112">
        <f t="shared" si="71"/>
        <v>17.398075479658473</v>
      </c>
      <c r="E2235" s="112">
        <v>6.9968482340342182E-3</v>
      </c>
      <c r="G2235">
        <v>2227</v>
      </c>
      <c r="H2235">
        <f t="shared" ca="1" si="72"/>
        <v>-1.6095151919139631E-2</v>
      </c>
    </row>
    <row r="2236" spans="2:8" x14ac:dyDescent="0.35">
      <c r="B2236" s="45" t="s">
        <v>1350</v>
      </c>
      <c r="C2236" s="146">
        <v>133.2388610839844</v>
      </c>
      <c r="D2236" s="112">
        <f t="shared" si="71"/>
        <v>-0.92659902052921017</v>
      </c>
      <c r="E2236" s="112">
        <v>6.9962021737052437E-3</v>
      </c>
      <c r="G2236">
        <v>2228</v>
      </c>
      <c r="H2236">
        <f t="shared" ca="1" si="72"/>
        <v>-2.8919074310336895E-2</v>
      </c>
    </row>
    <row r="2237" spans="2:8" x14ac:dyDescent="0.35">
      <c r="B2237" s="45" t="s">
        <v>6488</v>
      </c>
      <c r="C2237" s="146">
        <v>1815.219116210938</v>
      </c>
      <c r="D2237" s="112">
        <f t="shared" si="71"/>
        <v>15.175702738070507</v>
      </c>
      <c r="E2237" s="112">
        <v>6.9930889182157775E-3</v>
      </c>
      <c r="G2237">
        <v>2229</v>
      </c>
      <c r="H2237">
        <f t="shared" ca="1" si="72"/>
        <v>8.6779400201084222E-3</v>
      </c>
    </row>
    <row r="2238" spans="2:8" x14ac:dyDescent="0.35">
      <c r="B2238" s="45" t="s">
        <v>2128</v>
      </c>
      <c r="C2238" s="146">
        <v>112.2188720703125</v>
      </c>
      <c r="D2238" s="112">
        <f t="shared" si="71"/>
        <v>-0.95586201247601998</v>
      </c>
      <c r="E2238" s="112">
        <v>6.9926546284203167E-3</v>
      </c>
      <c r="G2238">
        <v>2230</v>
      </c>
      <c r="H2238">
        <f t="shared" ca="1" si="72"/>
        <v>-5.696003003316269E-3</v>
      </c>
    </row>
    <row r="2239" spans="2:8" x14ac:dyDescent="0.35">
      <c r="B2239" s="45" t="s">
        <v>7238</v>
      </c>
      <c r="C2239" s="146">
        <v>2542.45556640625</v>
      </c>
      <c r="D2239" s="112">
        <f t="shared" si="71"/>
        <v>17.416932106793251</v>
      </c>
      <c r="E2239" s="112">
        <v>6.9911826006000231E-3</v>
      </c>
      <c r="G2239">
        <v>2231</v>
      </c>
      <c r="H2239">
        <f t="shared" ca="1" si="72"/>
        <v>2.773369566498728E-2</v>
      </c>
    </row>
    <row r="2240" spans="2:8" x14ac:dyDescent="0.35">
      <c r="B2240" s="45" t="s">
        <v>3060</v>
      </c>
      <c r="C2240" s="146">
        <v>138.0498962402344</v>
      </c>
      <c r="D2240" s="112">
        <f t="shared" si="71"/>
        <v>-0.94631173519230327</v>
      </c>
      <c r="E2240" s="112">
        <v>6.9696897519742895E-3</v>
      </c>
      <c r="G2240">
        <v>2232</v>
      </c>
      <c r="H2240">
        <f t="shared" ca="1" si="72"/>
        <v>-1.1085044111700118E-2</v>
      </c>
    </row>
    <row r="2241" spans="2:8" x14ac:dyDescent="0.35">
      <c r="B2241" s="45" t="s">
        <v>7328</v>
      </c>
      <c r="C2241" s="146">
        <v>2571.323486328125</v>
      </c>
      <c r="D2241" s="112">
        <f t="shared" si="71"/>
        <v>13.478204627684727</v>
      </c>
      <c r="E2241" s="112">
        <v>6.9682763347074907E-3</v>
      </c>
      <c r="G2241">
        <v>2233</v>
      </c>
      <c r="H2241">
        <f t="shared" ca="1" si="72"/>
        <v>-1.4647308045294868E-2</v>
      </c>
    </row>
    <row r="2242" spans="2:8" x14ac:dyDescent="0.35">
      <c r="B2242" s="45" t="s">
        <v>4103</v>
      </c>
      <c r="C2242" s="146">
        <v>177.599609375</v>
      </c>
      <c r="D2242" s="112">
        <f t="shared" si="71"/>
        <v>0.39633217061975484</v>
      </c>
      <c r="E2242" s="112">
        <v>6.966474011443383E-3</v>
      </c>
      <c r="G2242">
        <v>2234</v>
      </c>
      <c r="H2242">
        <f t="shared" ca="1" si="72"/>
        <v>-1.3878690011425972E-2</v>
      </c>
    </row>
    <row r="2243" spans="2:8" x14ac:dyDescent="0.35">
      <c r="B2243" s="45" t="s">
        <v>1455</v>
      </c>
      <c r="C2243" s="146">
        <v>127.19008636474609</v>
      </c>
      <c r="D2243" s="112">
        <f t="shared" si="71"/>
        <v>-0.24416029639003603</v>
      </c>
      <c r="E2243" s="112">
        <v>6.9465840616219415E-3</v>
      </c>
      <c r="G2243">
        <v>2235</v>
      </c>
      <c r="H2243">
        <f t="shared" ca="1" si="72"/>
        <v>-1.3843819079989911E-2</v>
      </c>
    </row>
    <row r="2244" spans="2:8" x14ac:dyDescent="0.35">
      <c r="B2244" s="45" t="s">
        <v>3864</v>
      </c>
      <c r="C2244" s="146">
        <v>168.27653503417969</v>
      </c>
      <c r="D2244" s="112">
        <f t="shared" si="71"/>
        <v>0.9058614440513133</v>
      </c>
      <c r="E2244" s="112">
        <v>6.944595988006892E-3</v>
      </c>
      <c r="G2244">
        <v>2236</v>
      </c>
      <c r="H2244">
        <f t="shared" ca="1" si="72"/>
        <v>1.6090064198680348E-2</v>
      </c>
    </row>
    <row r="2245" spans="2:8" x14ac:dyDescent="0.35">
      <c r="B2245" s="45" t="s">
        <v>1116</v>
      </c>
      <c r="C2245" s="146">
        <v>88.294212341308594</v>
      </c>
      <c r="D2245" s="112">
        <f t="shared" si="71"/>
        <v>0.23808854919104708</v>
      </c>
      <c r="E2245" s="112">
        <v>6.9365508715780568E-3</v>
      </c>
      <c r="G2245">
        <v>2237</v>
      </c>
      <c r="H2245">
        <f t="shared" ca="1" si="72"/>
        <v>-1.3314600239819509E-2</v>
      </c>
    </row>
    <row r="2246" spans="2:8" x14ac:dyDescent="0.35">
      <c r="B2246" s="45" t="s">
        <v>839</v>
      </c>
      <c r="C2246" s="146">
        <v>71.31494140625</v>
      </c>
      <c r="D2246" s="112">
        <f t="shared" si="71"/>
        <v>-0.90155656067728773</v>
      </c>
      <c r="E2246" s="112">
        <v>6.9357913874243549E-3</v>
      </c>
      <c r="G2246">
        <v>2238</v>
      </c>
      <c r="H2246">
        <f t="shared" ca="1" si="72"/>
        <v>2.9076911418184567E-3</v>
      </c>
    </row>
    <row r="2247" spans="2:8" x14ac:dyDescent="0.35">
      <c r="B2247" s="45" t="s">
        <v>5699</v>
      </c>
      <c r="C2247" s="146">
        <v>724.425537109375</v>
      </c>
      <c r="D2247" s="112">
        <f t="shared" si="71"/>
        <v>-0.70374938985142077</v>
      </c>
      <c r="E2247" s="112">
        <v>6.9317936850746154E-3</v>
      </c>
      <c r="G2247">
        <v>2239</v>
      </c>
      <c r="H2247">
        <f t="shared" ca="1" si="72"/>
        <v>-2.8143268251995838E-3</v>
      </c>
    </row>
    <row r="2248" spans="2:8" x14ac:dyDescent="0.35">
      <c r="B2248" s="45" t="s">
        <v>7176</v>
      </c>
      <c r="C2248" s="146">
        <v>2445.313232421875</v>
      </c>
      <c r="D2248" s="112">
        <f t="shared" si="71"/>
        <v>18.040586463574737</v>
      </c>
      <c r="E2248" s="112">
        <v>6.929777928620603E-3</v>
      </c>
      <c r="G2248">
        <v>2240</v>
      </c>
      <c r="H2248">
        <f t="shared" ca="1" si="72"/>
        <v>1.2190294594842888E-2</v>
      </c>
    </row>
    <row r="2249" spans="2:8" x14ac:dyDescent="0.35">
      <c r="B2249" s="45" t="s">
        <v>1511</v>
      </c>
      <c r="C2249" s="146">
        <v>128.4263610839844</v>
      </c>
      <c r="D2249" s="112">
        <f t="shared" ref="D2249:D2312" si="73">(C2249-C2250)/C2250</f>
        <v>-0.207305386458108</v>
      </c>
      <c r="E2249" s="112">
        <v>6.9236431241670318E-3</v>
      </c>
      <c r="G2249">
        <v>2241</v>
      </c>
      <c r="H2249">
        <f t="shared" ca="1" si="72"/>
        <v>2.0960096082450794E-2</v>
      </c>
    </row>
    <row r="2250" spans="2:8" x14ac:dyDescent="0.35">
      <c r="B2250" s="45" t="s">
        <v>3264</v>
      </c>
      <c r="C2250" s="146">
        <v>162.01240539550781</v>
      </c>
      <c r="D2250" s="112">
        <f t="shared" si="73"/>
        <v>-0.93178137519159421</v>
      </c>
      <c r="E2250" s="112">
        <v>6.9111999429480103E-3</v>
      </c>
      <c r="G2250">
        <v>2242</v>
      </c>
      <c r="H2250">
        <f t="shared" ref="H2250:H2313" ca="1" si="74">_xlfn.NORM.INV(RAND(),$N$11,$N$12)</f>
        <v>1.0954263232338052E-2</v>
      </c>
    </row>
    <row r="2251" spans="2:8" x14ac:dyDescent="0.35">
      <c r="B2251" s="45" t="s">
        <v>8004</v>
      </c>
      <c r="C2251" s="146">
        <v>2374.89990234375</v>
      </c>
      <c r="D2251" s="112">
        <f t="shared" si="73"/>
        <v>25.964341184115856</v>
      </c>
      <c r="E2251" s="112">
        <v>6.9107962404042888E-3</v>
      </c>
      <c r="G2251">
        <v>2243</v>
      </c>
      <c r="H2251">
        <f t="shared" ca="1" si="74"/>
        <v>7.5306265255546288E-3</v>
      </c>
    </row>
    <row r="2252" spans="2:8" x14ac:dyDescent="0.35">
      <c r="B2252" s="45" t="s">
        <v>1130</v>
      </c>
      <c r="C2252" s="146">
        <v>88.075576782226563</v>
      </c>
      <c r="D2252" s="112">
        <f t="shared" si="73"/>
        <v>-0.87206448222753141</v>
      </c>
      <c r="E2252" s="112">
        <v>6.9012809113695997E-3</v>
      </c>
      <c r="G2252">
        <v>2244</v>
      </c>
      <c r="H2252">
        <f t="shared" ca="1" si="74"/>
        <v>1.5785283274748176E-2</v>
      </c>
    </row>
    <row r="2253" spans="2:8" x14ac:dyDescent="0.35">
      <c r="B2253" s="45" t="s">
        <v>5231</v>
      </c>
      <c r="C2253" s="146">
        <v>688.437255859375</v>
      </c>
      <c r="D2253" s="112">
        <f t="shared" si="73"/>
        <v>-0.73737735078153788</v>
      </c>
      <c r="E2253" s="112">
        <v>6.8986313877328282E-3</v>
      </c>
      <c r="G2253">
        <v>2245</v>
      </c>
      <c r="H2253">
        <f t="shared" ca="1" si="74"/>
        <v>2.3397092991348067E-2</v>
      </c>
    </row>
    <row r="2254" spans="2:8" x14ac:dyDescent="0.35">
      <c r="B2254" s="45" t="s">
        <v>7888</v>
      </c>
      <c r="C2254" s="146">
        <v>2621.393310546875</v>
      </c>
      <c r="D2254" s="112">
        <f t="shared" si="73"/>
        <v>0.15943309595890442</v>
      </c>
      <c r="E2254" s="112">
        <v>6.8981899003410369E-3</v>
      </c>
      <c r="G2254">
        <v>2246</v>
      </c>
      <c r="H2254">
        <f t="shared" ca="1" si="74"/>
        <v>2.6448375572485052E-2</v>
      </c>
    </row>
    <row r="2255" spans="2:8" x14ac:dyDescent="0.35">
      <c r="B2255" s="45" t="s">
        <v>7836</v>
      </c>
      <c r="C2255" s="146">
        <v>2260.9267578125</v>
      </c>
      <c r="D2255" s="112">
        <f t="shared" si="73"/>
        <v>17.215021494576881</v>
      </c>
      <c r="E2255" s="112">
        <v>6.8930664653914743E-3</v>
      </c>
      <c r="G2255">
        <v>2247</v>
      </c>
      <c r="H2255">
        <f t="shared" ca="1" si="74"/>
        <v>-4.4353370773129461E-3</v>
      </c>
    </row>
    <row r="2256" spans="2:8" x14ac:dyDescent="0.35">
      <c r="B2256" s="45" t="s">
        <v>1331</v>
      </c>
      <c r="C2256" s="146">
        <v>124.1242980957031</v>
      </c>
      <c r="D2256" s="112">
        <f t="shared" si="73"/>
        <v>0.42424184593394004</v>
      </c>
      <c r="E2256" s="112">
        <v>6.8856456030777988E-3</v>
      </c>
      <c r="G2256">
        <v>2248</v>
      </c>
      <c r="H2256">
        <f t="shared" ca="1" si="74"/>
        <v>-1.324960410240897E-2</v>
      </c>
    </row>
    <row r="2257" spans="2:8" x14ac:dyDescent="0.35">
      <c r="B2257" s="45" t="s">
        <v>2357</v>
      </c>
      <c r="C2257" s="146">
        <v>87.151138305664063</v>
      </c>
      <c r="D2257" s="112">
        <f t="shared" si="73"/>
        <v>7.5562811924612228E-2</v>
      </c>
      <c r="E2257" s="112">
        <v>6.8854369592697513E-3</v>
      </c>
      <c r="G2257">
        <v>2249</v>
      </c>
      <c r="H2257">
        <f t="shared" ca="1" si="74"/>
        <v>1.900592585104351E-2</v>
      </c>
    </row>
    <row r="2258" spans="2:8" x14ac:dyDescent="0.35">
      <c r="B2258" s="45" t="s">
        <v>1083</v>
      </c>
      <c r="C2258" s="146">
        <v>81.028404235839844</v>
      </c>
      <c r="D2258" s="112">
        <f t="shared" si="73"/>
        <v>-0.52064447471879283</v>
      </c>
      <c r="E2258" s="112">
        <v>6.8824689212386965E-3</v>
      </c>
      <c r="G2258">
        <v>2250</v>
      </c>
      <c r="H2258">
        <f t="shared" ca="1" si="74"/>
        <v>4.0120860487646449E-3</v>
      </c>
    </row>
    <row r="2259" spans="2:8" x14ac:dyDescent="0.35">
      <c r="B2259" s="45" t="s">
        <v>4085</v>
      </c>
      <c r="C2259" s="146">
        <v>169.0361328125</v>
      </c>
      <c r="D2259" s="112">
        <f t="shared" si="73"/>
        <v>-0.92724192774654701</v>
      </c>
      <c r="E2259" s="112">
        <v>6.8754677428533506E-3</v>
      </c>
      <c r="G2259">
        <v>2251</v>
      </c>
      <c r="H2259">
        <f t="shared" ca="1" si="74"/>
        <v>-6.7762223802883704E-3</v>
      </c>
    </row>
    <row r="2260" spans="2:8" x14ac:dyDescent="0.35">
      <c r="B2260" s="45" t="s">
        <v>7786</v>
      </c>
      <c r="C2260" s="146">
        <v>2323.262939453125</v>
      </c>
      <c r="D2260" s="112">
        <f t="shared" si="73"/>
        <v>4.5624491275140322</v>
      </c>
      <c r="E2260" s="112">
        <v>6.8722970174795953E-3</v>
      </c>
      <c r="G2260">
        <v>2252</v>
      </c>
      <c r="H2260">
        <f t="shared" ca="1" si="74"/>
        <v>-3.7169437071737691E-3</v>
      </c>
    </row>
    <row r="2261" spans="2:8" x14ac:dyDescent="0.35">
      <c r="B2261" s="45" t="s">
        <v>4730</v>
      </c>
      <c r="C2261" s="146">
        <v>417.6690673828125</v>
      </c>
      <c r="D2261" s="112">
        <f t="shared" si="73"/>
        <v>-0.60213510460633468</v>
      </c>
      <c r="E2261" s="112">
        <v>6.8712949080320584E-3</v>
      </c>
      <c r="G2261">
        <v>2253</v>
      </c>
      <c r="H2261">
        <f t="shared" ca="1" si="74"/>
        <v>-2.2986246714551881E-2</v>
      </c>
    </row>
    <row r="2262" spans="2:8" x14ac:dyDescent="0.35">
      <c r="B2262" s="45" t="s">
        <v>5900</v>
      </c>
      <c r="C2262" s="146">
        <v>1049.776123046875</v>
      </c>
      <c r="D2262" s="112">
        <f t="shared" si="73"/>
        <v>6.0531908098933931</v>
      </c>
      <c r="E2262" s="112">
        <v>6.840025040558171E-3</v>
      </c>
      <c r="G2262">
        <v>2254</v>
      </c>
      <c r="H2262">
        <f t="shared" ca="1" si="74"/>
        <v>-1.7366456700342443E-2</v>
      </c>
    </row>
    <row r="2263" spans="2:8" x14ac:dyDescent="0.35">
      <c r="B2263" s="45" t="s">
        <v>3276</v>
      </c>
      <c r="C2263" s="146">
        <v>148.83705139160159</v>
      </c>
      <c r="D2263" s="112">
        <f t="shared" si="73"/>
        <v>-0.93964201799205516</v>
      </c>
      <c r="E2263" s="112">
        <v>6.8381947570468294E-3</v>
      </c>
      <c r="G2263">
        <v>2255</v>
      </c>
      <c r="H2263">
        <f t="shared" ca="1" si="74"/>
        <v>6.0597497388142282E-3</v>
      </c>
    </row>
    <row r="2264" spans="2:8" x14ac:dyDescent="0.35">
      <c r="B2264" s="45" t="s">
        <v>7485</v>
      </c>
      <c r="C2264" s="146">
        <v>2465.905029296875</v>
      </c>
      <c r="D2264" s="112">
        <f t="shared" si="73"/>
        <v>21.837713379020386</v>
      </c>
      <c r="E2264" s="112">
        <v>6.828755875541102E-3</v>
      </c>
      <c r="G2264">
        <v>2256</v>
      </c>
      <c r="H2264">
        <f t="shared" ca="1" si="74"/>
        <v>1.257611243501178E-2</v>
      </c>
    </row>
    <row r="2265" spans="2:8" x14ac:dyDescent="0.35">
      <c r="B2265" s="45" t="s">
        <v>2256</v>
      </c>
      <c r="C2265" s="146">
        <v>107.9751281738281</v>
      </c>
      <c r="D2265" s="112">
        <f t="shared" si="73"/>
        <v>1.5583541806650643</v>
      </c>
      <c r="E2265" s="112">
        <v>6.8267077654008933E-3</v>
      </c>
      <c r="G2265">
        <v>2257</v>
      </c>
      <c r="H2265">
        <f t="shared" ca="1" si="74"/>
        <v>-3.7065722173579702E-2</v>
      </c>
    </row>
    <row r="2266" spans="2:8" x14ac:dyDescent="0.35">
      <c r="B2266" s="45" t="s">
        <v>671</v>
      </c>
      <c r="C2266" s="146">
        <v>42.204917907714837</v>
      </c>
      <c r="D2266" s="112">
        <f t="shared" si="73"/>
        <v>-0.73519978670016151</v>
      </c>
      <c r="E2266" s="112">
        <v>6.8247856675495199E-3</v>
      </c>
      <c r="G2266">
        <v>2258</v>
      </c>
      <c r="H2266">
        <f t="shared" ca="1" si="74"/>
        <v>-2.433599482797227E-2</v>
      </c>
    </row>
    <row r="2267" spans="2:8" x14ac:dyDescent="0.35">
      <c r="B2267" s="45" t="s">
        <v>3196</v>
      </c>
      <c r="C2267" s="146">
        <v>159.3840026855469</v>
      </c>
      <c r="D2267" s="112">
        <f t="shared" si="73"/>
        <v>0.27837751373240771</v>
      </c>
      <c r="E2267" s="112">
        <v>6.8110707876943401E-3</v>
      </c>
      <c r="G2267">
        <v>2259</v>
      </c>
      <c r="H2267">
        <f t="shared" ca="1" si="74"/>
        <v>1.7512690558268013E-3</v>
      </c>
    </row>
    <row r="2268" spans="2:8" x14ac:dyDescent="0.35">
      <c r="B2268" s="45" t="s">
        <v>3326</v>
      </c>
      <c r="C2268" s="146">
        <v>124.6767883300781</v>
      </c>
      <c r="D2268" s="112">
        <f t="shared" si="73"/>
        <v>-0.6421993472652886</v>
      </c>
      <c r="E2268" s="112">
        <v>6.8031888191708986E-3</v>
      </c>
      <c r="G2268">
        <v>2260</v>
      </c>
      <c r="H2268">
        <f t="shared" ca="1" si="74"/>
        <v>2.4091808197891459E-2</v>
      </c>
    </row>
    <row r="2269" spans="2:8" x14ac:dyDescent="0.35">
      <c r="B2269" s="45" t="s">
        <v>4648</v>
      </c>
      <c r="C2269" s="146">
        <v>348.45321655273438</v>
      </c>
      <c r="D2269" s="112">
        <f t="shared" si="73"/>
        <v>1.8041631752100522</v>
      </c>
      <c r="E2269" s="112">
        <v>6.800286359404331E-3</v>
      </c>
      <c r="G2269">
        <v>2261</v>
      </c>
      <c r="H2269">
        <f t="shared" ca="1" si="74"/>
        <v>-1.3681782069970158E-2</v>
      </c>
    </row>
    <row r="2270" spans="2:8" x14ac:dyDescent="0.35">
      <c r="B2270" s="45" t="s">
        <v>1581</v>
      </c>
      <c r="C2270" s="146">
        <v>124.2628173828125</v>
      </c>
      <c r="D2270" s="112">
        <f t="shared" si="73"/>
        <v>-0.32016270639036487</v>
      </c>
      <c r="E2270" s="112">
        <v>6.7980013107173743E-3</v>
      </c>
      <c r="G2270">
        <v>2262</v>
      </c>
      <c r="H2270">
        <f t="shared" ca="1" si="74"/>
        <v>2.7824069492363896E-2</v>
      </c>
    </row>
    <row r="2271" spans="2:8" x14ac:dyDescent="0.35">
      <c r="B2271" s="45" t="s">
        <v>3728</v>
      </c>
      <c r="C2271" s="146">
        <v>182.7831726074219</v>
      </c>
      <c r="D2271" s="112">
        <f t="shared" si="73"/>
        <v>-0.64964489149029991</v>
      </c>
      <c r="E2271" s="112">
        <v>6.7921974533001221E-3</v>
      </c>
      <c r="G2271">
        <v>2263</v>
      </c>
      <c r="H2271">
        <f t="shared" ca="1" si="74"/>
        <v>-5.4055779068351947E-2</v>
      </c>
    </row>
    <row r="2272" spans="2:8" x14ac:dyDescent="0.35">
      <c r="B2272" s="45" t="s">
        <v>5116</v>
      </c>
      <c r="C2272" s="146">
        <v>521.70831298828125</v>
      </c>
      <c r="D2272" s="112">
        <f t="shared" si="73"/>
        <v>3.2404055280450033</v>
      </c>
      <c r="E2272" s="112">
        <v>6.7908007229669203E-3</v>
      </c>
      <c r="G2272">
        <v>2264</v>
      </c>
      <c r="H2272">
        <f t="shared" ca="1" si="74"/>
        <v>-1.0387944957680518E-2</v>
      </c>
    </row>
    <row r="2273" spans="2:8" x14ac:dyDescent="0.35">
      <c r="B2273" s="45" t="s">
        <v>1965</v>
      </c>
      <c r="C2273" s="146">
        <v>123.0326461791992</v>
      </c>
      <c r="D2273" s="112">
        <f t="shared" si="73"/>
        <v>-0.11722111679626346</v>
      </c>
      <c r="E2273" s="112">
        <v>6.7740982904464491E-3</v>
      </c>
      <c r="G2273">
        <v>2265</v>
      </c>
      <c r="H2273">
        <f t="shared" ca="1" si="74"/>
        <v>-1.8415604338928117E-2</v>
      </c>
    </row>
    <row r="2274" spans="2:8" x14ac:dyDescent="0.35">
      <c r="B2274" s="45" t="s">
        <v>3441</v>
      </c>
      <c r="C2274" s="146">
        <v>139.3697204589844</v>
      </c>
      <c r="D2274" s="112">
        <f t="shared" si="73"/>
        <v>-0.94167939872990969</v>
      </c>
      <c r="E2274" s="112">
        <v>6.7704917490694193E-3</v>
      </c>
      <c r="G2274">
        <v>2266</v>
      </c>
      <c r="H2274">
        <f t="shared" ca="1" si="74"/>
        <v>-1.2436443820134042E-2</v>
      </c>
    </row>
    <row r="2275" spans="2:8" x14ac:dyDescent="0.35">
      <c r="B2275" s="45" t="s">
        <v>7589</v>
      </c>
      <c r="C2275" s="146">
        <v>2389.716796875</v>
      </c>
      <c r="D2275" s="112">
        <f t="shared" si="73"/>
        <v>11.298103957812856</v>
      </c>
      <c r="E2275" s="112">
        <v>6.7670957029821689E-3</v>
      </c>
      <c r="G2275">
        <v>2267</v>
      </c>
      <c r="H2275">
        <f t="shared" ca="1" si="74"/>
        <v>-3.7397106465512559E-3</v>
      </c>
    </row>
    <row r="2276" spans="2:8" x14ac:dyDescent="0.35">
      <c r="B2276" s="45" t="s">
        <v>3795</v>
      </c>
      <c r="C2276" s="146">
        <v>194.31587219238281</v>
      </c>
      <c r="D2276" s="112">
        <f t="shared" si="73"/>
        <v>-0.91651786791259482</v>
      </c>
      <c r="E2276" s="112">
        <v>6.7642634196853017E-3</v>
      </c>
      <c r="G2276">
        <v>2268</v>
      </c>
      <c r="H2276">
        <f t="shared" ca="1" si="74"/>
        <v>-1.3602177227835854E-2</v>
      </c>
    </row>
    <row r="2277" spans="2:8" x14ac:dyDescent="0.35">
      <c r="B2277" s="45" t="s">
        <v>7511</v>
      </c>
      <c r="C2277" s="146">
        <v>2327.63427734375</v>
      </c>
      <c r="D2277" s="112">
        <f t="shared" si="73"/>
        <v>31.574822883931038</v>
      </c>
      <c r="E2277" s="112">
        <v>6.7559583616111953E-3</v>
      </c>
      <c r="G2277">
        <v>2269</v>
      </c>
      <c r="H2277">
        <f t="shared" ca="1" si="74"/>
        <v>-9.2473344675639442E-4</v>
      </c>
    </row>
    <row r="2278" spans="2:8" x14ac:dyDescent="0.35">
      <c r="B2278" s="45" t="s">
        <v>2693</v>
      </c>
      <c r="C2278" s="146">
        <v>71.455009460449219</v>
      </c>
      <c r="D2278" s="112">
        <f t="shared" si="73"/>
        <v>-0.22269577864283691</v>
      </c>
      <c r="E2278" s="112">
        <v>6.7418887457216898E-3</v>
      </c>
      <c r="G2278">
        <v>2270</v>
      </c>
      <c r="H2278">
        <f t="shared" ca="1" si="74"/>
        <v>-1.6008510912638497E-3</v>
      </c>
    </row>
    <row r="2279" spans="2:8" x14ac:dyDescent="0.35">
      <c r="B2279" s="45" t="s">
        <v>2320</v>
      </c>
      <c r="C2279" s="146">
        <v>91.92669677734375</v>
      </c>
      <c r="D2279" s="112">
        <f t="shared" si="73"/>
        <v>-0.34481706342275492</v>
      </c>
      <c r="E2279" s="112">
        <v>6.7348962811267328E-3</v>
      </c>
      <c r="G2279">
        <v>2271</v>
      </c>
      <c r="H2279">
        <f t="shared" ca="1" si="74"/>
        <v>1.6394513049569542E-2</v>
      </c>
    </row>
    <row r="2280" spans="2:8" x14ac:dyDescent="0.35">
      <c r="B2280" s="45" t="s">
        <v>3442</v>
      </c>
      <c r="C2280" s="146">
        <v>140.3069152832031</v>
      </c>
      <c r="D2280" s="112">
        <f t="shared" si="73"/>
        <v>-0.86696693393012936</v>
      </c>
      <c r="E2280" s="112">
        <v>6.7245225227706724E-3</v>
      </c>
      <c r="G2280">
        <v>2272</v>
      </c>
      <c r="H2280">
        <f t="shared" ca="1" si="74"/>
        <v>-3.4693235167270735E-2</v>
      </c>
    </row>
    <row r="2281" spans="2:8" x14ac:dyDescent="0.35">
      <c r="B2281" s="45" t="s">
        <v>5909</v>
      </c>
      <c r="C2281" s="146">
        <v>1054.677001953125</v>
      </c>
      <c r="D2281" s="112">
        <f t="shared" si="73"/>
        <v>3.9912718308935662</v>
      </c>
      <c r="E2281" s="112">
        <v>6.7242625875289334E-3</v>
      </c>
      <c r="G2281">
        <v>2273</v>
      </c>
      <c r="H2281">
        <f t="shared" ca="1" si="74"/>
        <v>2.4669531265174731E-2</v>
      </c>
    </row>
    <row r="2282" spans="2:8" x14ac:dyDescent="0.35">
      <c r="B2282" s="45" t="s">
        <v>4332</v>
      </c>
      <c r="C2282" s="146">
        <v>211.30426025390619</v>
      </c>
      <c r="D2282" s="112">
        <f t="shared" si="73"/>
        <v>-0.82327121977764506</v>
      </c>
      <c r="E2282" s="112">
        <v>6.7184908218231604E-3</v>
      </c>
      <c r="G2282">
        <v>2274</v>
      </c>
      <c r="H2282">
        <f t="shared" ca="1" si="74"/>
        <v>-1.8265673791311647E-5</v>
      </c>
    </row>
    <row r="2283" spans="2:8" x14ac:dyDescent="0.35">
      <c r="B2283" s="45" t="s">
        <v>6052</v>
      </c>
      <c r="C2283" s="146">
        <v>1195.641479492188</v>
      </c>
      <c r="D2283" s="112">
        <f t="shared" si="73"/>
        <v>9.5407189986973702</v>
      </c>
      <c r="E2283" s="112">
        <v>6.7114128450105875E-3</v>
      </c>
      <c r="G2283">
        <v>2275</v>
      </c>
      <c r="H2283">
        <f t="shared" ca="1" si="74"/>
        <v>-1.0992228287877992E-2</v>
      </c>
    </row>
    <row r="2284" spans="2:8" x14ac:dyDescent="0.35">
      <c r="B2284" s="45" t="s">
        <v>1765</v>
      </c>
      <c r="C2284" s="146">
        <v>113.4307327270508</v>
      </c>
      <c r="D2284" s="112">
        <f t="shared" si="73"/>
        <v>-0.94913721867746692</v>
      </c>
      <c r="E2284" s="112">
        <v>6.6999380579561407E-3</v>
      </c>
      <c r="G2284">
        <v>2276</v>
      </c>
      <c r="H2284">
        <f t="shared" ca="1" si="74"/>
        <v>-2.1576238479595181E-2</v>
      </c>
    </row>
    <row r="2285" spans="2:8" x14ac:dyDescent="0.35">
      <c r="B2285" s="45" t="s">
        <v>7775</v>
      </c>
      <c r="C2285" s="146">
        <v>2230.13232421875</v>
      </c>
      <c r="D2285" s="112">
        <f t="shared" si="73"/>
        <v>21.002823330762521</v>
      </c>
      <c r="E2285" s="112">
        <v>6.6928281711971004E-3</v>
      </c>
      <c r="G2285">
        <v>2277</v>
      </c>
      <c r="H2285">
        <f t="shared" ca="1" si="74"/>
        <v>9.5738541024199125E-4</v>
      </c>
    </row>
    <row r="2286" spans="2:8" x14ac:dyDescent="0.35">
      <c r="B2286" s="45" t="s">
        <v>2241</v>
      </c>
      <c r="C2286" s="146">
        <v>101.3566436767578</v>
      </c>
      <c r="D2286" s="112">
        <f t="shared" si="73"/>
        <v>1.398468809476439</v>
      </c>
      <c r="E2286" s="112">
        <v>6.6905998791822793E-3</v>
      </c>
      <c r="G2286">
        <v>2278</v>
      </c>
      <c r="H2286">
        <f t="shared" ca="1" si="74"/>
        <v>-3.1508678353735081E-2</v>
      </c>
    </row>
    <row r="2287" spans="2:8" x14ac:dyDescent="0.35">
      <c r="B2287" s="45" t="s">
        <v>656</v>
      </c>
      <c r="C2287" s="146">
        <v>42.258895874023438</v>
      </c>
      <c r="D2287" s="112">
        <f t="shared" si="73"/>
        <v>-0.65951306741464932</v>
      </c>
      <c r="E2287" s="112">
        <v>6.6865467109100069E-3</v>
      </c>
      <c r="G2287">
        <v>2279</v>
      </c>
      <c r="H2287">
        <f t="shared" ca="1" si="74"/>
        <v>1.6598460995496351E-2</v>
      </c>
    </row>
    <row r="2288" spans="2:8" x14ac:dyDescent="0.35">
      <c r="B2288" s="45" t="s">
        <v>3022</v>
      </c>
      <c r="C2288" s="146">
        <v>124.1131210327148</v>
      </c>
      <c r="D2288" s="112">
        <f t="shared" si="73"/>
        <v>0.34739815221123843</v>
      </c>
      <c r="E2288" s="112">
        <v>6.6814630690609422E-3</v>
      </c>
      <c r="G2288">
        <v>2280</v>
      </c>
      <c r="H2288">
        <f t="shared" ca="1" si="74"/>
        <v>4.0747834487867667E-3</v>
      </c>
    </row>
    <row r="2289" spans="2:8" x14ac:dyDescent="0.35">
      <c r="B2289" s="45" t="s">
        <v>2579</v>
      </c>
      <c r="C2289" s="146">
        <v>92.113174438476563</v>
      </c>
      <c r="D2289" s="112">
        <f t="shared" si="73"/>
        <v>-0.96314518540348537</v>
      </c>
      <c r="E2289" s="112">
        <v>6.6750874084840492E-3</v>
      </c>
      <c r="G2289">
        <v>2281</v>
      </c>
      <c r="H2289">
        <f t="shared" ca="1" si="74"/>
        <v>-3.5868018375074931E-2</v>
      </c>
    </row>
    <row r="2290" spans="2:8" x14ac:dyDescent="0.35">
      <c r="B2290" s="45" t="s">
        <v>7913</v>
      </c>
      <c r="C2290" s="146">
        <v>2499.3525390625</v>
      </c>
      <c r="D2290" s="112">
        <f t="shared" si="73"/>
        <v>25.470261520532251</v>
      </c>
      <c r="E2290" s="112">
        <v>6.6737932198886489E-3</v>
      </c>
      <c r="G2290">
        <v>2282</v>
      </c>
      <c r="H2290">
        <f t="shared" ca="1" si="74"/>
        <v>-3.3258382610482667E-2</v>
      </c>
    </row>
    <row r="2291" spans="2:8" x14ac:dyDescent="0.35">
      <c r="B2291" s="45" t="s">
        <v>2368</v>
      </c>
      <c r="C2291" s="146">
        <v>94.421150207519531</v>
      </c>
      <c r="D2291" s="112">
        <f t="shared" si="73"/>
        <v>-0.95766513334886982</v>
      </c>
      <c r="E2291" s="112">
        <v>6.6711653549378826E-3</v>
      </c>
      <c r="G2291">
        <v>2283</v>
      </c>
      <c r="H2291">
        <f t="shared" ca="1" si="74"/>
        <v>-2.9830534548214088E-2</v>
      </c>
    </row>
    <row r="2292" spans="2:8" x14ac:dyDescent="0.35">
      <c r="B2292" s="45" t="s">
        <v>6841</v>
      </c>
      <c r="C2292" s="146">
        <v>2230.340087890625</v>
      </c>
      <c r="D2292" s="112">
        <f t="shared" si="73"/>
        <v>23.935962539989347</v>
      </c>
      <c r="E2292" s="112">
        <v>6.6683504210157223E-3</v>
      </c>
      <c r="G2292">
        <v>2284</v>
      </c>
      <c r="H2292">
        <f t="shared" ca="1" si="74"/>
        <v>7.1531417889866729E-3</v>
      </c>
    </row>
    <row r="2293" spans="2:8" x14ac:dyDescent="0.35">
      <c r="B2293" s="45" t="s">
        <v>1104</v>
      </c>
      <c r="C2293" s="146">
        <v>89.442710876464844</v>
      </c>
      <c r="D2293" s="112">
        <f t="shared" si="73"/>
        <v>-0.96515160827311919</v>
      </c>
      <c r="E2293" s="112">
        <v>6.6617705031997224E-3</v>
      </c>
      <c r="G2293">
        <v>2285</v>
      </c>
      <c r="H2293">
        <f t="shared" ca="1" si="74"/>
        <v>-3.7687003972075995E-3</v>
      </c>
    </row>
    <row r="2294" spans="2:8" x14ac:dyDescent="0.35">
      <c r="B2294" s="45" t="s">
        <v>7895</v>
      </c>
      <c r="C2294" s="146">
        <v>2566.623779296875</v>
      </c>
      <c r="D2294" s="112">
        <f t="shared" si="73"/>
        <v>5.8797882825421324E-2</v>
      </c>
      <c r="E2294" s="112">
        <v>6.6545409802080645E-3</v>
      </c>
      <c r="G2294">
        <v>2286</v>
      </c>
      <c r="H2294">
        <f t="shared" ca="1" si="74"/>
        <v>1.046112381807535E-2</v>
      </c>
    </row>
    <row r="2295" spans="2:8" x14ac:dyDescent="0.35">
      <c r="B2295" s="45" t="s">
        <v>7445</v>
      </c>
      <c r="C2295" s="146">
        <v>2424.09228515625</v>
      </c>
      <c r="D2295" s="112">
        <f t="shared" si="73"/>
        <v>-2.5353938189358355E-2</v>
      </c>
      <c r="E2295" s="112">
        <v>6.6461006649953238E-3</v>
      </c>
      <c r="G2295">
        <v>2287</v>
      </c>
      <c r="H2295">
        <f t="shared" ca="1" si="74"/>
        <v>2.8125216899737678E-2</v>
      </c>
    </row>
    <row r="2296" spans="2:8" x14ac:dyDescent="0.35">
      <c r="B2296" s="45" t="s">
        <v>7126</v>
      </c>
      <c r="C2296" s="146">
        <v>2487.1513671875</v>
      </c>
      <c r="D2296" s="112">
        <f t="shared" si="73"/>
        <v>3.3385438592042196E-2</v>
      </c>
      <c r="E2296" s="112">
        <v>6.6400044109913526E-3</v>
      </c>
      <c r="G2296">
        <v>2288</v>
      </c>
      <c r="H2296">
        <f t="shared" ca="1" si="74"/>
        <v>1.297885510887436E-2</v>
      </c>
    </row>
    <row r="2297" spans="2:8" x14ac:dyDescent="0.35">
      <c r="B2297" s="45" t="s">
        <v>7581</v>
      </c>
      <c r="C2297" s="146">
        <v>2406.79931640625</v>
      </c>
      <c r="D2297" s="112">
        <f t="shared" si="73"/>
        <v>57.210214521277052</v>
      </c>
      <c r="E2297" s="112">
        <v>6.637224618997779E-3</v>
      </c>
      <c r="G2297">
        <v>2289</v>
      </c>
      <c r="H2297">
        <f t="shared" ca="1" si="74"/>
        <v>2.571622119496703E-2</v>
      </c>
    </row>
    <row r="2298" spans="2:8" x14ac:dyDescent="0.35">
      <c r="B2298" s="45" t="s">
        <v>534</v>
      </c>
      <c r="C2298" s="146">
        <v>41.346683502197273</v>
      </c>
      <c r="D2298" s="112">
        <f t="shared" si="73"/>
        <v>-0.59545686698623657</v>
      </c>
      <c r="E2298" s="112">
        <v>6.637026365515955E-3</v>
      </c>
      <c r="G2298">
        <v>2290</v>
      </c>
      <c r="H2298">
        <f t="shared" ca="1" si="74"/>
        <v>1.4364096084077847E-2</v>
      </c>
    </row>
    <row r="2299" spans="2:8" x14ac:dyDescent="0.35">
      <c r="B2299" s="45" t="s">
        <v>2160</v>
      </c>
      <c r="C2299" s="146">
        <v>102.20587158203119</v>
      </c>
      <c r="D2299" s="112">
        <f t="shared" si="73"/>
        <v>-0.95650069223121648</v>
      </c>
      <c r="E2299" s="112">
        <v>6.6337312029127469E-3</v>
      </c>
      <c r="G2299">
        <v>2291</v>
      </c>
      <c r="H2299">
        <f t="shared" ca="1" si="74"/>
        <v>2.3453949122973484E-2</v>
      </c>
    </row>
    <row r="2300" spans="2:8" x14ac:dyDescent="0.35">
      <c r="B2300" s="45" t="s">
        <v>7489</v>
      </c>
      <c r="C2300" s="146">
        <v>2349.59765625</v>
      </c>
      <c r="D2300" s="112">
        <f t="shared" si="73"/>
        <v>5.7934092519191926</v>
      </c>
      <c r="E2300" s="112">
        <v>6.6300474919630797E-3</v>
      </c>
      <c r="G2300">
        <v>2292</v>
      </c>
      <c r="H2300">
        <f t="shared" ca="1" si="74"/>
        <v>-1.5426711140956098E-2</v>
      </c>
    </row>
    <row r="2301" spans="2:8" x14ac:dyDescent="0.35">
      <c r="B2301" s="45" t="s">
        <v>4640</v>
      </c>
      <c r="C2301" s="146">
        <v>345.86428833007813</v>
      </c>
      <c r="D2301" s="112">
        <f t="shared" si="73"/>
        <v>2.957041000691409</v>
      </c>
      <c r="E2301" s="112">
        <v>6.621706588727733E-3</v>
      </c>
      <c r="G2301">
        <v>2293</v>
      </c>
      <c r="H2301">
        <f t="shared" ca="1" si="74"/>
        <v>-1.6465948415315131E-2</v>
      </c>
    </row>
    <row r="2302" spans="2:8" x14ac:dyDescent="0.35">
      <c r="B2302" s="45" t="s">
        <v>2744</v>
      </c>
      <c r="C2302" s="146">
        <v>87.404777526855469</v>
      </c>
      <c r="D2302" s="112">
        <f t="shared" si="73"/>
        <v>0.1247946295693755</v>
      </c>
      <c r="E2302" s="112">
        <v>6.6125645051898062E-3</v>
      </c>
      <c r="G2302">
        <v>2294</v>
      </c>
      <c r="H2302">
        <f t="shared" ca="1" si="74"/>
        <v>-7.710060021988401E-3</v>
      </c>
    </row>
    <row r="2303" spans="2:8" x14ac:dyDescent="0.35">
      <c r="B2303" s="45" t="s">
        <v>2703</v>
      </c>
      <c r="C2303" s="146">
        <v>77.707321166992188</v>
      </c>
      <c r="D2303" s="112">
        <f t="shared" si="73"/>
        <v>-0.17027732982107763</v>
      </c>
      <c r="E2303" s="112">
        <v>6.6115483582510834E-3</v>
      </c>
      <c r="G2303">
        <v>2295</v>
      </c>
      <c r="H2303">
        <f t="shared" ca="1" si="74"/>
        <v>7.0772058776044124E-3</v>
      </c>
    </row>
    <row r="2304" spans="2:8" x14ac:dyDescent="0.35">
      <c r="B2304" s="45" t="s">
        <v>2223</v>
      </c>
      <c r="C2304" s="146">
        <v>93.654571533203125</v>
      </c>
      <c r="D2304" s="112">
        <f t="shared" si="73"/>
        <v>-0.96245991276932485</v>
      </c>
      <c r="E2304" s="112">
        <v>6.6099849740268134E-3</v>
      </c>
      <c r="G2304">
        <v>2296</v>
      </c>
      <c r="H2304">
        <f t="shared" ca="1" si="74"/>
        <v>-4.8604145101378983E-2</v>
      </c>
    </row>
    <row r="2305" spans="2:8" x14ac:dyDescent="0.35">
      <c r="B2305" s="45" t="s">
        <v>7903</v>
      </c>
      <c r="C2305" s="146">
        <v>2494.788330078125</v>
      </c>
      <c r="D2305" s="112">
        <f t="shared" si="73"/>
        <v>6.1131894605301555E-3</v>
      </c>
      <c r="E2305" s="112">
        <v>6.6055623174917522E-3</v>
      </c>
      <c r="G2305">
        <v>2297</v>
      </c>
      <c r="H2305">
        <f t="shared" ca="1" si="74"/>
        <v>6.7637744251996413E-3</v>
      </c>
    </row>
    <row r="2306" spans="2:8" x14ac:dyDescent="0.35">
      <c r="B2306" s="45" t="s">
        <v>7121</v>
      </c>
      <c r="C2306" s="146">
        <v>2479.6298828125</v>
      </c>
      <c r="D2306" s="112">
        <f t="shared" si="73"/>
        <v>0.32295142461425719</v>
      </c>
      <c r="E2306" s="112">
        <v>6.6027132165166836E-3</v>
      </c>
      <c r="G2306">
        <v>2298</v>
      </c>
      <c r="H2306">
        <f t="shared" ca="1" si="74"/>
        <v>1.3744443146631769E-3</v>
      </c>
    </row>
    <row r="2307" spans="2:8" x14ac:dyDescent="0.35">
      <c r="B2307" s="45" t="s">
        <v>6499</v>
      </c>
      <c r="C2307" s="146">
        <v>1874.316650390625</v>
      </c>
      <c r="D2307" s="112">
        <f t="shared" si="73"/>
        <v>-0.18155645188371947</v>
      </c>
      <c r="E2307" s="112">
        <v>6.6001583219838927E-3</v>
      </c>
      <c r="G2307">
        <v>2299</v>
      </c>
      <c r="H2307">
        <f t="shared" ca="1" si="74"/>
        <v>1.3637225728864714E-2</v>
      </c>
    </row>
    <row r="2308" spans="2:8" x14ac:dyDescent="0.35">
      <c r="B2308" s="45" t="s">
        <v>7565</v>
      </c>
      <c r="C2308" s="146">
        <v>2290.098876953125</v>
      </c>
      <c r="D2308" s="112">
        <f t="shared" si="73"/>
        <v>20.338405432336316</v>
      </c>
      <c r="E2308" s="112">
        <v>6.5910677141235849E-3</v>
      </c>
      <c r="G2308">
        <v>2300</v>
      </c>
      <c r="H2308">
        <f t="shared" ca="1" si="74"/>
        <v>-1.0394684658892727E-4</v>
      </c>
    </row>
    <row r="2309" spans="2:8" x14ac:dyDescent="0.35">
      <c r="B2309" s="45" t="s">
        <v>2559</v>
      </c>
      <c r="C2309" s="146">
        <v>107.322868347168</v>
      </c>
      <c r="D2309" s="112">
        <f t="shared" si="73"/>
        <v>-0.75026826544897229</v>
      </c>
      <c r="E2309" s="112">
        <v>6.5884314434042236E-3</v>
      </c>
      <c r="G2309">
        <v>2301</v>
      </c>
      <c r="H2309">
        <f t="shared" ca="1" si="74"/>
        <v>-5.0418552707086296E-3</v>
      </c>
    </row>
    <row r="2310" spans="2:8" x14ac:dyDescent="0.35">
      <c r="B2310" s="45" t="s">
        <v>4741</v>
      </c>
      <c r="C2310" s="146">
        <v>429.75262451171881</v>
      </c>
      <c r="D2310" s="112">
        <f t="shared" si="73"/>
        <v>-0.72032069112266373</v>
      </c>
      <c r="E2310" s="112">
        <v>6.5819626689022932E-3</v>
      </c>
      <c r="G2310">
        <v>2302</v>
      </c>
      <c r="H2310">
        <f t="shared" ca="1" si="74"/>
        <v>2.5339278455231908E-2</v>
      </c>
    </row>
    <row r="2311" spans="2:8" x14ac:dyDescent="0.35">
      <c r="B2311" s="45" t="s">
        <v>6305</v>
      </c>
      <c r="C2311" s="146">
        <v>1536.590698242188</v>
      </c>
      <c r="D2311" s="112">
        <f t="shared" si="73"/>
        <v>4.1626032782030951</v>
      </c>
      <c r="E2311" s="112">
        <v>6.5775080012822939E-3</v>
      </c>
      <c r="G2311">
        <v>2303</v>
      </c>
      <c r="H2311">
        <f t="shared" ca="1" si="74"/>
        <v>-1.9794662353428624E-2</v>
      </c>
    </row>
    <row r="2312" spans="2:8" x14ac:dyDescent="0.35">
      <c r="B2312" s="45" t="s">
        <v>4555</v>
      </c>
      <c r="C2312" s="146">
        <v>297.63873291015619</v>
      </c>
      <c r="D2312" s="112">
        <f t="shared" si="73"/>
        <v>-0.87639432106355808</v>
      </c>
      <c r="E2312" s="112">
        <v>6.5727903035705361E-3</v>
      </c>
      <c r="G2312">
        <v>2304</v>
      </c>
      <c r="H2312">
        <f t="shared" ca="1" si="74"/>
        <v>3.1635931370695695E-2</v>
      </c>
    </row>
    <row r="2313" spans="2:8" x14ac:dyDescent="0.35">
      <c r="B2313" s="45" t="s">
        <v>7394</v>
      </c>
      <c r="C2313" s="146">
        <v>2407.9697265625</v>
      </c>
      <c r="D2313" s="112">
        <f t="shared" ref="D2313:D2376" si="75">(C2313-C2314)/C2314</f>
        <v>16.64396158658543</v>
      </c>
      <c r="E2313" s="112">
        <v>6.5614491644342392E-3</v>
      </c>
      <c r="G2313">
        <v>2305</v>
      </c>
      <c r="H2313">
        <f t="shared" ca="1" si="74"/>
        <v>1.6414251525153627E-2</v>
      </c>
    </row>
    <row r="2314" spans="2:8" x14ac:dyDescent="0.35">
      <c r="B2314" s="45" t="s">
        <v>1460</v>
      </c>
      <c r="C2314" s="146">
        <v>136.47557067871091</v>
      </c>
      <c r="D2314" s="112">
        <f t="shared" si="75"/>
        <v>0.54279815972937018</v>
      </c>
      <c r="E2314" s="112">
        <v>6.553241159634589E-3</v>
      </c>
      <c r="G2314">
        <v>2306</v>
      </c>
      <c r="H2314">
        <f t="shared" ref="H2314:H2377" ca="1" si="76">_xlfn.NORM.INV(RAND(),$N$11,$N$12)</f>
        <v>1.7450955975952084E-2</v>
      </c>
    </row>
    <row r="2315" spans="2:8" x14ac:dyDescent="0.35">
      <c r="B2315" s="45" t="s">
        <v>1114</v>
      </c>
      <c r="C2315" s="146">
        <v>88.459770202636719</v>
      </c>
      <c r="D2315" s="112">
        <f t="shared" si="75"/>
        <v>-0.95911490219170603</v>
      </c>
      <c r="E2315" s="112">
        <v>6.5494387392130756E-3</v>
      </c>
      <c r="G2315">
        <v>2307</v>
      </c>
      <c r="H2315">
        <f t="shared" ca="1" si="76"/>
        <v>-1.0429631259953115E-2</v>
      </c>
    </row>
    <row r="2316" spans="2:8" x14ac:dyDescent="0.35">
      <c r="B2316" s="45" t="s">
        <v>6959</v>
      </c>
      <c r="C2316" s="146">
        <v>2163.618896484375</v>
      </c>
      <c r="D2316" s="112">
        <f t="shared" si="75"/>
        <v>0.92487223712580935</v>
      </c>
      <c r="E2316" s="112">
        <v>6.5466203072663733E-3</v>
      </c>
      <c r="G2316">
        <v>2308</v>
      </c>
      <c r="H2316">
        <f t="shared" ca="1" si="76"/>
        <v>-8.3802138326181559E-3</v>
      </c>
    </row>
    <row r="2317" spans="2:8" x14ac:dyDescent="0.35">
      <c r="B2317" s="45" t="s">
        <v>5968</v>
      </c>
      <c r="C2317" s="146">
        <v>1124.032470703125</v>
      </c>
      <c r="D2317" s="112">
        <f t="shared" si="75"/>
        <v>-0.49452296317392236</v>
      </c>
      <c r="E2317" s="112">
        <v>6.5464344515951027E-3</v>
      </c>
      <c r="G2317">
        <v>2309</v>
      </c>
      <c r="H2317">
        <f t="shared" ca="1" si="76"/>
        <v>5.8558876170919979E-3</v>
      </c>
    </row>
    <row r="2318" spans="2:8" x14ac:dyDescent="0.35">
      <c r="B2318" s="45" t="s">
        <v>6545</v>
      </c>
      <c r="C2318" s="146">
        <v>2223.706298828125</v>
      </c>
      <c r="D2318" s="112">
        <f t="shared" si="75"/>
        <v>-2.9805441303571174E-2</v>
      </c>
      <c r="E2318" s="112">
        <v>6.5237335271170057E-3</v>
      </c>
      <c r="G2318">
        <v>2310</v>
      </c>
      <c r="H2318">
        <f t="shared" ca="1" si="76"/>
        <v>-7.4397656709185344E-3</v>
      </c>
    </row>
    <row r="2319" spans="2:8" x14ac:dyDescent="0.35">
      <c r="B2319" s="45" t="s">
        <v>7567</v>
      </c>
      <c r="C2319" s="146">
        <v>2292.02099609375</v>
      </c>
      <c r="D2319" s="112">
        <f t="shared" si="75"/>
        <v>2.1434095620660729</v>
      </c>
      <c r="E2319" s="112">
        <v>6.5215083909688663E-3</v>
      </c>
      <c r="G2319">
        <v>2311</v>
      </c>
      <c r="H2319">
        <f t="shared" ca="1" si="76"/>
        <v>1.0736039193797583E-2</v>
      </c>
    </row>
    <row r="2320" spans="2:8" x14ac:dyDescent="0.35">
      <c r="B2320" s="45" t="s">
        <v>5545</v>
      </c>
      <c r="C2320" s="146">
        <v>729.1512451171875</v>
      </c>
      <c r="D2320" s="112">
        <f t="shared" si="75"/>
        <v>8.8270575166031415E-3</v>
      </c>
      <c r="E2320" s="112">
        <v>6.5171962634617856E-3</v>
      </c>
      <c r="G2320">
        <v>2312</v>
      </c>
      <c r="H2320">
        <f t="shared" ca="1" si="76"/>
        <v>-1.2608650891028878E-2</v>
      </c>
    </row>
    <row r="2321" spans="2:8" x14ac:dyDescent="0.35">
      <c r="B2321" s="45" t="s">
        <v>5548</v>
      </c>
      <c r="C2321" s="146">
        <v>722.77130126953125</v>
      </c>
      <c r="D2321" s="112">
        <f t="shared" si="75"/>
        <v>5.6919146396802436</v>
      </c>
      <c r="E2321" s="112">
        <v>6.5156413896646451E-3</v>
      </c>
      <c r="G2321">
        <v>2313</v>
      </c>
      <c r="H2321">
        <f t="shared" ca="1" si="76"/>
        <v>3.5064533344333827E-2</v>
      </c>
    </row>
    <row r="2322" spans="2:8" x14ac:dyDescent="0.35">
      <c r="B2322" s="45" t="s">
        <v>1726</v>
      </c>
      <c r="C2322" s="146">
        <v>108.00665283203119</v>
      </c>
      <c r="D2322" s="112">
        <f t="shared" si="75"/>
        <v>-0.9465092465092344</v>
      </c>
      <c r="E2322" s="112">
        <v>6.513528050232237E-3</v>
      </c>
      <c r="G2322">
        <v>2314</v>
      </c>
      <c r="H2322">
        <f t="shared" ca="1" si="76"/>
        <v>6.8443062199143034E-3</v>
      </c>
    </row>
    <row r="2323" spans="2:8" x14ac:dyDescent="0.35">
      <c r="B2323" s="45" t="s">
        <v>6623</v>
      </c>
      <c r="C2323" s="146">
        <v>2019.164916992188</v>
      </c>
      <c r="D2323" s="112">
        <f t="shared" si="75"/>
        <v>18.725420308159777</v>
      </c>
      <c r="E2323" s="112">
        <v>6.5127910678664898E-3</v>
      </c>
      <c r="G2323">
        <v>2315</v>
      </c>
      <c r="H2323">
        <f t="shared" ca="1" si="76"/>
        <v>-2.1314034507681971E-3</v>
      </c>
    </row>
    <row r="2324" spans="2:8" x14ac:dyDescent="0.35">
      <c r="B2324" s="45" t="s">
        <v>2395</v>
      </c>
      <c r="C2324" s="146">
        <v>102.3635940551758</v>
      </c>
      <c r="D2324" s="112">
        <f t="shared" si="75"/>
        <v>-0.78308431925924615</v>
      </c>
      <c r="E2324" s="112">
        <v>6.5127378202177984E-3</v>
      </c>
      <c r="G2324">
        <v>2316</v>
      </c>
      <c r="H2324">
        <f t="shared" ca="1" si="76"/>
        <v>1.1682337157585218E-2</v>
      </c>
    </row>
    <row r="2325" spans="2:8" x14ac:dyDescent="0.35">
      <c r="B2325" s="45" t="s">
        <v>4878</v>
      </c>
      <c r="C2325" s="146">
        <v>471.90499877929688</v>
      </c>
      <c r="D2325" s="112">
        <f t="shared" si="75"/>
        <v>-0.38079187321776348</v>
      </c>
      <c r="E2325" s="112">
        <v>6.5073452452737053E-3</v>
      </c>
      <c r="G2325">
        <v>2317</v>
      </c>
      <c r="H2325">
        <f t="shared" ca="1" si="76"/>
        <v>-1.7096335528902773E-2</v>
      </c>
    </row>
    <row r="2326" spans="2:8" x14ac:dyDescent="0.35">
      <c r="B2326" s="45" t="s">
        <v>5282</v>
      </c>
      <c r="C2326" s="146">
        <v>762.1104736328125</v>
      </c>
      <c r="D2326" s="112">
        <f t="shared" si="75"/>
        <v>5.8105513377006899</v>
      </c>
      <c r="E2326" s="112">
        <v>6.5049025771982604E-3</v>
      </c>
      <c r="G2326">
        <v>2318</v>
      </c>
      <c r="H2326">
        <f t="shared" ca="1" si="76"/>
        <v>-1.9608419058516225E-2</v>
      </c>
    </row>
    <row r="2327" spans="2:8" x14ac:dyDescent="0.35">
      <c r="B2327" s="45" t="s">
        <v>2136</v>
      </c>
      <c r="C2327" s="146">
        <v>111.9014358520508</v>
      </c>
      <c r="D2327" s="112">
        <f t="shared" si="75"/>
        <v>-0.94298967432597181</v>
      </c>
      <c r="E2327" s="112">
        <v>6.4903472031418502E-3</v>
      </c>
      <c r="G2327">
        <v>2319</v>
      </c>
      <c r="H2327">
        <f t="shared" ca="1" si="76"/>
        <v>3.7223256878326245E-3</v>
      </c>
    </row>
    <row r="2328" spans="2:8" x14ac:dyDescent="0.35">
      <c r="B2328" s="45" t="s">
        <v>6440</v>
      </c>
      <c r="C2328" s="146">
        <v>1962.827514648438</v>
      </c>
      <c r="D2328" s="112">
        <f t="shared" si="75"/>
        <v>0.6408057635767781</v>
      </c>
      <c r="E2328" s="112">
        <v>6.487042596239184E-3</v>
      </c>
      <c r="G2328">
        <v>2320</v>
      </c>
      <c r="H2328">
        <f t="shared" ca="1" si="76"/>
        <v>1.8991539551250786E-2</v>
      </c>
    </row>
    <row r="2329" spans="2:8" x14ac:dyDescent="0.35">
      <c r="B2329" s="45" t="s">
        <v>6021</v>
      </c>
      <c r="C2329" s="146">
        <v>1196.25830078125</v>
      </c>
      <c r="D2329" s="112">
        <f t="shared" si="75"/>
        <v>1.6515782572567852</v>
      </c>
      <c r="E2329" s="112">
        <v>6.4844944508922302E-3</v>
      </c>
      <c r="G2329">
        <v>2321</v>
      </c>
      <c r="H2329">
        <f t="shared" ca="1" si="76"/>
        <v>-1.0343335795290121E-2</v>
      </c>
    </row>
    <row r="2330" spans="2:8" x14ac:dyDescent="0.35">
      <c r="B2330" s="45" t="s">
        <v>4707</v>
      </c>
      <c r="C2330" s="146">
        <v>451.1495361328125</v>
      </c>
      <c r="D2330" s="112">
        <f t="shared" si="75"/>
        <v>-0.3275389527247029</v>
      </c>
      <c r="E2330" s="112">
        <v>6.4760381278863837E-3</v>
      </c>
      <c r="G2330">
        <v>2322</v>
      </c>
      <c r="H2330">
        <f t="shared" ca="1" si="76"/>
        <v>3.9042934654094995E-2</v>
      </c>
    </row>
    <row r="2331" spans="2:8" x14ac:dyDescent="0.35">
      <c r="B2331" s="45" t="s">
        <v>5424</v>
      </c>
      <c r="C2331" s="146">
        <v>670.8931884765625</v>
      </c>
      <c r="D2331" s="112">
        <f t="shared" si="75"/>
        <v>7.0216539645813327</v>
      </c>
      <c r="E2331" s="112">
        <v>6.4543787013835105E-3</v>
      </c>
      <c r="G2331">
        <v>2323</v>
      </c>
      <c r="H2331">
        <f t="shared" ca="1" si="76"/>
        <v>-2.0711020662519321E-2</v>
      </c>
    </row>
    <row r="2332" spans="2:8" x14ac:dyDescent="0.35">
      <c r="B2332" s="45" t="s">
        <v>2344</v>
      </c>
      <c r="C2332" s="146">
        <v>83.635269165039063</v>
      </c>
      <c r="D2332" s="112">
        <f t="shared" si="75"/>
        <v>-0.74033485215852246</v>
      </c>
      <c r="E2332" s="112">
        <v>6.4540355280897944E-3</v>
      </c>
      <c r="G2332">
        <v>2324</v>
      </c>
      <c r="H2332">
        <f t="shared" ca="1" si="76"/>
        <v>-8.0417364558743392E-4</v>
      </c>
    </row>
    <row r="2333" spans="2:8" x14ac:dyDescent="0.35">
      <c r="B2333" s="45" t="s">
        <v>4511</v>
      </c>
      <c r="C2333" s="146">
        <v>322.08892822265619</v>
      </c>
      <c r="D2333" s="112">
        <f t="shared" si="75"/>
        <v>-0.85294308617748249</v>
      </c>
      <c r="E2333" s="112">
        <v>6.4375822291489132E-3</v>
      </c>
      <c r="G2333">
        <v>2325</v>
      </c>
      <c r="H2333">
        <f t="shared" ca="1" si="76"/>
        <v>-5.9687462182089531E-3</v>
      </c>
    </row>
    <row r="2334" spans="2:8" x14ac:dyDescent="0.35">
      <c r="B2334" s="45" t="s">
        <v>6839</v>
      </c>
      <c r="C2334" s="146">
        <v>2190.233154296875</v>
      </c>
      <c r="D2334" s="112">
        <f t="shared" si="75"/>
        <v>17.143020051484324</v>
      </c>
      <c r="E2334" s="112">
        <v>6.4269244032862808E-3</v>
      </c>
      <c r="G2334">
        <v>2326</v>
      </c>
      <c r="H2334">
        <f t="shared" ca="1" si="76"/>
        <v>6.489836209064335E-3</v>
      </c>
    </row>
    <row r="2335" spans="2:8" x14ac:dyDescent="0.35">
      <c r="B2335" s="45" t="s">
        <v>2011</v>
      </c>
      <c r="C2335" s="146">
        <v>120.7204284667969</v>
      </c>
      <c r="D2335" s="112">
        <f t="shared" si="75"/>
        <v>-0.82916192076498507</v>
      </c>
      <c r="E2335" s="112">
        <v>6.4255635955757489E-3</v>
      </c>
      <c r="G2335">
        <v>2327</v>
      </c>
      <c r="H2335">
        <f t="shared" ca="1" si="76"/>
        <v>2.1959320658259153E-2</v>
      </c>
    </row>
    <row r="2336" spans="2:8" x14ac:dyDescent="0.35">
      <c r="B2336" s="45" t="s">
        <v>5338</v>
      </c>
      <c r="C2336" s="146">
        <v>706.63653564453125</v>
      </c>
      <c r="D2336" s="112">
        <f t="shared" si="75"/>
        <v>-0.39805901817583622</v>
      </c>
      <c r="E2336" s="112">
        <v>6.4207329990574316E-3</v>
      </c>
      <c r="G2336">
        <v>2328</v>
      </c>
      <c r="H2336">
        <f t="shared" ca="1" si="76"/>
        <v>-1.243040107068618E-2</v>
      </c>
    </row>
    <row r="2337" spans="2:8" x14ac:dyDescent="0.35">
      <c r="B2337" s="45" t="s">
        <v>6048</v>
      </c>
      <c r="C2337" s="146">
        <v>1173.929931640625</v>
      </c>
      <c r="D2337" s="112">
        <f t="shared" si="75"/>
        <v>7.5630535952203912E-2</v>
      </c>
      <c r="E2337" s="112">
        <v>6.4183957662926009E-3</v>
      </c>
      <c r="G2337">
        <v>2329</v>
      </c>
      <c r="H2337">
        <f t="shared" ca="1" si="76"/>
        <v>-2.068285652264587E-2</v>
      </c>
    </row>
    <row r="2338" spans="2:8" x14ac:dyDescent="0.35">
      <c r="B2338" s="45" t="s">
        <v>5923</v>
      </c>
      <c r="C2338" s="146">
        <v>1091.3876953125</v>
      </c>
      <c r="D2338" s="112">
        <f t="shared" si="75"/>
        <v>1.1248294347876151</v>
      </c>
      <c r="E2338" s="112">
        <v>6.415490020717402E-3</v>
      </c>
      <c r="G2338">
        <v>2330</v>
      </c>
      <c r="H2338">
        <f t="shared" ca="1" si="76"/>
        <v>1.0067442515799253E-2</v>
      </c>
    </row>
    <row r="2339" spans="2:8" x14ac:dyDescent="0.35">
      <c r="B2339" s="45" t="s">
        <v>5128</v>
      </c>
      <c r="C2339" s="146">
        <v>513.63543701171875</v>
      </c>
      <c r="D2339" s="112">
        <f t="shared" si="75"/>
        <v>1.5363543287602786</v>
      </c>
      <c r="E2339" s="112">
        <v>6.4078741695215574E-3</v>
      </c>
      <c r="G2339">
        <v>2331</v>
      </c>
      <c r="H2339">
        <f t="shared" ca="1" si="76"/>
        <v>-1.0519344717620293E-2</v>
      </c>
    </row>
    <row r="2340" spans="2:8" x14ac:dyDescent="0.35">
      <c r="B2340" s="45" t="s">
        <v>3895</v>
      </c>
      <c r="C2340" s="146">
        <v>202.50933837890619</v>
      </c>
      <c r="D2340" s="112">
        <f t="shared" si="75"/>
        <v>-0.91118011474609373</v>
      </c>
      <c r="E2340" s="112">
        <v>6.4068362234664345E-3</v>
      </c>
      <c r="G2340">
        <v>2332</v>
      </c>
      <c r="H2340">
        <f t="shared" ca="1" si="76"/>
        <v>2.4239400796500065E-2</v>
      </c>
    </row>
    <row r="2341" spans="2:8" x14ac:dyDescent="0.35">
      <c r="B2341" s="45" t="s">
        <v>7958</v>
      </c>
      <c r="C2341" s="146">
        <v>2280</v>
      </c>
      <c r="D2341" s="112">
        <f t="shared" si="75"/>
        <v>14.465705105547158</v>
      </c>
      <c r="E2341" s="112">
        <v>6.4003531229309199E-3</v>
      </c>
      <c r="G2341">
        <v>2333</v>
      </c>
      <c r="H2341">
        <f t="shared" ca="1" si="76"/>
        <v>-9.3636011371708901E-3</v>
      </c>
    </row>
    <row r="2342" spans="2:8" x14ac:dyDescent="0.35">
      <c r="B2342" s="45" t="s">
        <v>3448</v>
      </c>
      <c r="C2342" s="146">
        <v>147.42295837402341</v>
      </c>
      <c r="D2342" s="112">
        <f t="shared" si="75"/>
        <v>-0.91930125785486916</v>
      </c>
      <c r="E2342" s="112">
        <v>6.3983801811771544E-3</v>
      </c>
      <c r="G2342">
        <v>2334</v>
      </c>
      <c r="H2342">
        <f t="shared" ca="1" si="76"/>
        <v>1.4175120093884878E-2</v>
      </c>
    </row>
    <row r="2343" spans="2:8" x14ac:dyDescent="0.35">
      <c r="B2343" s="45" t="s">
        <v>6489</v>
      </c>
      <c r="C2343" s="146">
        <v>1826.830932617188</v>
      </c>
      <c r="D2343" s="112">
        <f t="shared" si="75"/>
        <v>13.138364750165506</v>
      </c>
      <c r="E2343" s="112">
        <v>6.3969227199900461E-3</v>
      </c>
      <c r="G2343">
        <v>2335</v>
      </c>
      <c r="H2343">
        <f t="shared" ca="1" si="76"/>
        <v>-3.0369422257136472E-2</v>
      </c>
    </row>
    <row r="2344" spans="2:8" x14ac:dyDescent="0.35">
      <c r="B2344" s="45" t="s">
        <v>3393</v>
      </c>
      <c r="C2344" s="146">
        <v>129.2109069824219</v>
      </c>
      <c r="D2344" s="112">
        <f t="shared" si="75"/>
        <v>0.5544259142270288</v>
      </c>
      <c r="E2344" s="112">
        <v>6.3913475667525038E-3</v>
      </c>
      <c r="G2344">
        <v>2336</v>
      </c>
      <c r="H2344">
        <f t="shared" ca="1" si="76"/>
        <v>-3.3094991622478045E-2</v>
      </c>
    </row>
    <row r="2345" spans="2:8" x14ac:dyDescent="0.35">
      <c r="B2345" s="45" t="s">
        <v>1088</v>
      </c>
      <c r="C2345" s="146">
        <v>83.124519348144531</v>
      </c>
      <c r="D2345" s="112">
        <f t="shared" si="75"/>
        <v>-0.96445803765749472</v>
      </c>
      <c r="E2345" s="112">
        <v>6.3769956341332345E-3</v>
      </c>
      <c r="G2345">
        <v>2337</v>
      </c>
      <c r="H2345">
        <f t="shared" ca="1" si="76"/>
        <v>-2.0351500407996312E-2</v>
      </c>
    </row>
    <row r="2346" spans="2:8" x14ac:dyDescent="0.35">
      <c r="B2346" s="45" t="s">
        <v>7269</v>
      </c>
      <c r="C2346" s="146">
        <v>2338.771240234375</v>
      </c>
      <c r="D2346" s="112">
        <f t="shared" si="75"/>
        <v>0.4703993625756801</v>
      </c>
      <c r="E2346" s="112">
        <v>6.3736108349073013E-3</v>
      </c>
      <c r="G2346">
        <v>2338</v>
      </c>
      <c r="H2346">
        <f t="shared" ca="1" si="76"/>
        <v>-1.4080073046017438E-2</v>
      </c>
    </row>
    <row r="2347" spans="2:8" x14ac:dyDescent="0.35">
      <c r="B2347" s="45" t="s">
        <v>6152</v>
      </c>
      <c r="C2347" s="146">
        <v>1590.568725585938</v>
      </c>
      <c r="D2347" s="112">
        <f t="shared" si="75"/>
        <v>10.326749792186202</v>
      </c>
      <c r="E2347" s="112">
        <v>6.3730046708134992E-3</v>
      </c>
      <c r="G2347">
        <v>2339</v>
      </c>
      <c r="H2347">
        <f t="shared" ca="1" si="76"/>
        <v>6.6658039099801317E-3</v>
      </c>
    </row>
    <row r="2348" spans="2:8" x14ac:dyDescent="0.35">
      <c r="B2348" s="45" t="s">
        <v>3353</v>
      </c>
      <c r="C2348" s="146">
        <v>140.4258728027344</v>
      </c>
      <c r="D2348" s="112">
        <f t="shared" si="75"/>
        <v>-0.82665037350897419</v>
      </c>
      <c r="E2348" s="112">
        <v>6.3711304311313693E-3</v>
      </c>
      <c r="G2348">
        <v>2340</v>
      </c>
      <c r="H2348">
        <f t="shared" ca="1" si="76"/>
        <v>-2.1544562083529307E-3</v>
      </c>
    </row>
    <row r="2349" spans="2:8" x14ac:dyDescent="0.35">
      <c r="B2349" s="45" t="s">
        <v>5823</v>
      </c>
      <c r="C2349" s="146">
        <v>810.0731201171875</v>
      </c>
      <c r="D2349" s="112">
        <f t="shared" si="75"/>
        <v>-0.68301288083389622</v>
      </c>
      <c r="E2349" s="112">
        <v>6.3571789657226726E-3</v>
      </c>
      <c r="G2349">
        <v>2341</v>
      </c>
      <c r="H2349">
        <f t="shared" ca="1" si="76"/>
        <v>-8.4419269764869076E-3</v>
      </c>
    </row>
    <row r="2350" spans="2:8" x14ac:dyDescent="0.35">
      <c r="B2350" s="45" t="s">
        <v>7347</v>
      </c>
      <c r="C2350" s="146">
        <v>2555.53955078125</v>
      </c>
      <c r="D2350" s="112">
        <f t="shared" si="75"/>
        <v>26.789534396260258</v>
      </c>
      <c r="E2350" s="112">
        <v>6.3503725494852298E-3</v>
      </c>
      <c r="G2350">
        <v>2342</v>
      </c>
      <c r="H2350">
        <f t="shared" ca="1" si="76"/>
        <v>-7.5740167255150077E-3</v>
      </c>
    </row>
    <row r="2351" spans="2:8" x14ac:dyDescent="0.35">
      <c r="B2351" s="45" t="s">
        <v>2584</v>
      </c>
      <c r="C2351" s="146">
        <v>91.960502624511719</v>
      </c>
      <c r="D2351" s="112">
        <f t="shared" si="75"/>
        <v>-0.9264489800750213</v>
      </c>
      <c r="E2351" s="112">
        <v>6.3502159235385878E-3</v>
      </c>
      <c r="G2351">
        <v>2343</v>
      </c>
      <c r="H2351">
        <f t="shared" ca="1" si="76"/>
        <v>-1.7967697064653548E-2</v>
      </c>
    </row>
    <row r="2352" spans="2:8" x14ac:dyDescent="0.35">
      <c r="B2352" s="45" t="s">
        <v>6060</v>
      </c>
      <c r="C2352" s="146">
        <v>1250.29541015625</v>
      </c>
      <c r="D2352" s="112">
        <f t="shared" si="75"/>
        <v>-0.42357024889015654</v>
      </c>
      <c r="E2352" s="112">
        <v>6.3453554674381728E-3</v>
      </c>
      <c r="G2352">
        <v>2344</v>
      </c>
      <c r="H2352">
        <f t="shared" ca="1" si="76"/>
        <v>2.7252858720776537E-2</v>
      </c>
    </row>
    <row r="2353" spans="2:8" x14ac:dyDescent="0.35">
      <c r="B2353" s="45" t="s">
        <v>7527</v>
      </c>
      <c r="C2353" s="146">
        <v>2169.033447265625</v>
      </c>
      <c r="D2353" s="112">
        <f t="shared" si="75"/>
        <v>1.7597189046653554</v>
      </c>
      <c r="E2353" s="112">
        <v>6.3324783328453276E-3</v>
      </c>
      <c r="G2353">
        <v>2345</v>
      </c>
      <c r="H2353">
        <f t="shared" ca="1" si="76"/>
        <v>4.9969541572526159E-3</v>
      </c>
    </row>
    <row r="2354" spans="2:8" x14ac:dyDescent="0.35">
      <c r="B2354" s="45" t="s">
        <v>5792</v>
      </c>
      <c r="C2354" s="146">
        <v>785.96173095703125</v>
      </c>
      <c r="D2354" s="112">
        <f t="shared" si="75"/>
        <v>-0.64562920012548775</v>
      </c>
      <c r="E2354" s="112">
        <v>6.3299270611473814E-3</v>
      </c>
      <c r="G2354">
        <v>2346</v>
      </c>
      <c r="H2354">
        <f t="shared" ca="1" si="76"/>
        <v>-2.1233564043695991E-2</v>
      </c>
    </row>
    <row r="2355" spans="2:8" x14ac:dyDescent="0.35">
      <c r="B2355" s="45" t="s">
        <v>7778</v>
      </c>
      <c r="C2355" s="146">
        <v>2217.90771484375</v>
      </c>
      <c r="D2355" s="112">
        <f t="shared" si="75"/>
        <v>48.17960707993376</v>
      </c>
      <c r="E2355" s="112">
        <v>6.3261559948162493E-3</v>
      </c>
      <c r="G2355">
        <v>2347</v>
      </c>
      <c r="H2355">
        <f t="shared" ca="1" si="76"/>
        <v>-1.2140798413188677E-3</v>
      </c>
    </row>
    <row r="2356" spans="2:8" x14ac:dyDescent="0.35">
      <c r="B2356" s="45" t="s">
        <v>561</v>
      </c>
      <c r="C2356" s="146">
        <v>45.098117828369141</v>
      </c>
      <c r="D2356" s="112">
        <f t="shared" si="75"/>
        <v>-0.94510995595425118</v>
      </c>
      <c r="E2356" s="112">
        <v>6.3237631204190259E-3</v>
      </c>
      <c r="G2356">
        <v>2348</v>
      </c>
      <c r="H2356">
        <f t="shared" ca="1" si="76"/>
        <v>2.2452208526696086E-3</v>
      </c>
    </row>
    <row r="2357" spans="2:8" x14ac:dyDescent="0.35">
      <c r="B2357" s="45" t="s">
        <v>5820</v>
      </c>
      <c r="C2357" s="146">
        <v>821.60833740234375</v>
      </c>
      <c r="D2357" s="112">
        <f t="shared" si="75"/>
        <v>13.262212922730058</v>
      </c>
      <c r="E2357" s="112">
        <v>6.320625697762719E-3</v>
      </c>
      <c r="G2357">
        <v>2349</v>
      </c>
      <c r="H2357">
        <f t="shared" ca="1" si="76"/>
        <v>1.0348191123907221E-2</v>
      </c>
    </row>
    <row r="2358" spans="2:8" x14ac:dyDescent="0.35">
      <c r="B2358" s="45" t="s">
        <v>792</v>
      </c>
      <c r="C2358" s="146">
        <v>57.607353210449219</v>
      </c>
      <c r="D2358" s="112">
        <f t="shared" si="75"/>
        <v>-0.94382709247365226</v>
      </c>
      <c r="E2358" s="112">
        <v>6.3176135112671724E-3</v>
      </c>
      <c r="G2358">
        <v>2350</v>
      </c>
      <c r="H2358">
        <f t="shared" ca="1" si="76"/>
        <v>1.7950670377894439E-3</v>
      </c>
    </row>
    <row r="2359" spans="2:8" x14ac:dyDescent="0.35">
      <c r="B2359" s="45" t="s">
        <v>5883</v>
      </c>
      <c r="C2359" s="146">
        <v>1025.536254882812</v>
      </c>
      <c r="D2359" s="112">
        <f t="shared" si="75"/>
        <v>1.9023938325979761</v>
      </c>
      <c r="E2359" s="112">
        <v>6.3114316795990794E-3</v>
      </c>
      <c r="G2359">
        <v>2351</v>
      </c>
      <c r="H2359">
        <f t="shared" ca="1" si="76"/>
        <v>-2.2781699318187746E-2</v>
      </c>
    </row>
    <row r="2360" spans="2:8" x14ac:dyDescent="0.35">
      <c r="B2360" s="45" t="s">
        <v>4636</v>
      </c>
      <c r="C2360" s="146">
        <v>353.34152221679688</v>
      </c>
      <c r="D2360" s="112">
        <f t="shared" si="75"/>
        <v>3.8218209114812574</v>
      </c>
      <c r="E2360" s="112">
        <v>6.3101810825459256E-3</v>
      </c>
      <c r="G2360">
        <v>2352</v>
      </c>
      <c r="H2360">
        <f t="shared" ca="1" si="76"/>
        <v>1.7010442165664129E-2</v>
      </c>
    </row>
    <row r="2361" spans="2:8" x14ac:dyDescent="0.35">
      <c r="B2361" s="45" t="s">
        <v>898</v>
      </c>
      <c r="C2361" s="146">
        <v>73.279685974121094</v>
      </c>
      <c r="D2361" s="112">
        <f t="shared" si="75"/>
        <v>-0.64435166196809279</v>
      </c>
      <c r="E2361" s="112">
        <v>6.3004077936220423E-3</v>
      </c>
      <c r="G2361">
        <v>2353</v>
      </c>
      <c r="H2361">
        <f t="shared" ca="1" si="76"/>
        <v>-2.8544630512832871E-4</v>
      </c>
    </row>
    <row r="2362" spans="2:8" x14ac:dyDescent="0.35">
      <c r="B2362" s="45" t="s">
        <v>3978</v>
      </c>
      <c r="C2362" s="146">
        <v>206.04534912109381</v>
      </c>
      <c r="D2362" s="112">
        <f t="shared" si="75"/>
        <v>-0.10997342256500202</v>
      </c>
      <c r="E2362" s="112">
        <v>6.2964941378190666E-3</v>
      </c>
      <c r="G2362">
        <v>2354</v>
      </c>
      <c r="H2362">
        <f t="shared" ca="1" si="76"/>
        <v>-3.2635118386515324E-2</v>
      </c>
    </row>
    <row r="2363" spans="2:8" x14ac:dyDescent="0.35">
      <c r="B2363" s="45" t="s">
        <v>4234</v>
      </c>
      <c r="C2363" s="146">
        <v>231.50471496582031</v>
      </c>
      <c r="D2363" s="112">
        <f t="shared" si="75"/>
        <v>0.63700938330642221</v>
      </c>
      <c r="E2363" s="112">
        <v>6.2957601831452794E-3</v>
      </c>
      <c r="G2363">
        <v>2355</v>
      </c>
      <c r="H2363">
        <f t="shared" ca="1" si="76"/>
        <v>-9.6745592550850617E-3</v>
      </c>
    </row>
    <row r="2364" spans="2:8" x14ac:dyDescent="0.35">
      <c r="B2364" s="45" t="s">
        <v>1558</v>
      </c>
      <c r="C2364" s="146">
        <v>141.41929626464841</v>
      </c>
      <c r="D2364" s="112">
        <f t="shared" si="75"/>
        <v>0.35996913234689681</v>
      </c>
      <c r="E2364" s="112">
        <v>6.2869761852981576E-3</v>
      </c>
      <c r="G2364">
        <v>2356</v>
      </c>
      <c r="H2364">
        <f t="shared" ca="1" si="76"/>
        <v>8.3958280797094449E-3</v>
      </c>
    </row>
    <row r="2365" spans="2:8" x14ac:dyDescent="0.35">
      <c r="B2365" s="45" t="s">
        <v>1850</v>
      </c>
      <c r="C2365" s="146">
        <v>103.9871368408203</v>
      </c>
      <c r="D2365" s="112">
        <f t="shared" si="75"/>
        <v>-0.75902081468060156</v>
      </c>
      <c r="E2365" s="112">
        <v>6.282973688381762E-3</v>
      </c>
      <c r="G2365">
        <v>2357</v>
      </c>
      <c r="H2365">
        <f t="shared" ca="1" si="76"/>
        <v>1.4637499655722881E-2</v>
      </c>
    </row>
    <row r="2366" spans="2:8" x14ac:dyDescent="0.35">
      <c r="B2366" s="45" t="s">
        <v>4719</v>
      </c>
      <c r="C2366" s="146">
        <v>431.5191650390625</v>
      </c>
      <c r="D2366" s="112">
        <f t="shared" si="75"/>
        <v>3.3711003286667114</v>
      </c>
      <c r="E2366" s="112">
        <v>6.2726135253948351E-3</v>
      </c>
      <c r="G2366">
        <v>2358</v>
      </c>
      <c r="H2366">
        <f t="shared" ca="1" si="76"/>
        <v>1.2219450797571791E-2</v>
      </c>
    </row>
    <row r="2367" spans="2:8" x14ac:dyDescent="0.35">
      <c r="B2367" s="45" t="s">
        <v>2235</v>
      </c>
      <c r="C2367" s="146">
        <v>98.720947265625</v>
      </c>
      <c r="D2367" s="112">
        <f t="shared" si="75"/>
        <v>-0.70156563075757261</v>
      </c>
      <c r="E2367" s="112">
        <v>6.2688677084683725E-3</v>
      </c>
      <c r="G2367">
        <v>2359</v>
      </c>
      <c r="H2367">
        <f t="shared" ca="1" si="76"/>
        <v>2.7208559769262754E-2</v>
      </c>
    </row>
    <row r="2368" spans="2:8" x14ac:dyDescent="0.35">
      <c r="B2368" s="45" t="s">
        <v>4586</v>
      </c>
      <c r="C2368" s="146">
        <v>330.79617309570313</v>
      </c>
      <c r="D2368" s="112">
        <f t="shared" si="75"/>
        <v>0.90656225380928834</v>
      </c>
      <c r="E2368" s="112">
        <v>6.267163100993416E-3</v>
      </c>
      <c r="G2368">
        <v>2360</v>
      </c>
      <c r="H2368">
        <f t="shared" ca="1" si="76"/>
        <v>-1.0845271222282072E-3</v>
      </c>
    </row>
    <row r="2369" spans="2:8" x14ac:dyDescent="0.35">
      <c r="B2369" s="45" t="s">
        <v>4114</v>
      </c>
      <c r="C2369" s="146">
        <v>173.5039978027344</v>
      </c>
      <c r="D2369" s="112">
        <f t="shared" si="75"/>
        <v>1.6502724331072249</v>
      </c>
      <c r="E2369" s="112">
        <v>6.2622151602723594E-3</v>
      </c>
      <c r="G2369">
        <v>2361</v>
      </c>
      <c r="H2369">
        <f t="shared" ca="1" si="76"/>
        <v>-3.0326257957994812E-3</v>
      </c>
    </row>
    <row r="2370" spans="2:8" x14ac:dyDescent="0.35">
      <c r="B2370" s="45" t="s">
        <v>809</v>
      </c>
      <c r="C2370" s="146">
        <v>65.466476440429688</v>
      </c>
      <c r="D2370" s="112">
        <f t="shared" si="75"/>
        <v>-0.96581994665809412</v>
      </c>
      <c r="E2370" s="112">
        <v>6.2226210244968284E-3</v>
      </c>
      <c r="G2370">
        <v>2362</v>
      </c>
      <c r="H2370">
        <f t="shared" ca="1" si="76"/>
        <v>-4.6486962376211273E-4</v>
      </c>
    </row>
    <row r="2371" spans="2:8" x14ac:dyDescent="0.35">
      <c r="B2371" s="45" t="s">
        <v>6586</v>
      </c>
      <c r="C2371" s="146">
        <v>1915.341552734375</v>
      </c>
      <c r="D2371" s="112">
        <f t="shared" si="75"/>
        <v>-0.19579132338065292</v>
      </c>
      <c r="E2371" s="112">
        <v>6.2188071251462543E-3</v>
      </c>
      <c r="G2371">
        <v>2363</v>
      </c>
      <c r="H2371">
        <f t="shared" ca="1" si="76"/>
        <v>-1.0389486527430155E-3</v>
      </c>
    </row>
    <row r="2372" spans="2:8" x14ac:dyDescent="0.35">
      <c r="B2372" s="45" t="s">
        <v>7309</v>
      </c>
      <c r="C2372" s="146">
        <v>2381.6474609375</v>
      </c>
      <c r="D2372" s="112">
        <f t="shared" si="75"/>
        <v>11.10638946930065</v>
      </c>
      <c r="E2372" s="112">
        <v>6.2181902461932986E-3</v>
      </c>
      <c r="G2372">
        <v>2364</v>
      </c>
      <c r="H2372">
        <f t="shared" ca="1" si="76"/>
        <v>1.6829315445789535E-2</v>
      </c>
    </row>
    <row r="2373" spans="2:8" x14ac:dyDescent="0.35">
      <c r="B2373" s="45" t="s">
        <v>3957</v>
      </c>
      <c r="C2373" s="146">
        <v>196.72648620605469</v>
      </c>
      <c r="D2373" s="112">
        <f t="shared" si="75"/>
        <v>-0.89733267493314073</v>
      </c>
      <c r="E2373" s="112">
        <v>6.2169627758786499E-3</v>
      </c>
      <c r="G2373">
        <v>2365</v>
      </c>
      <c r="H2373">
        <f t="shared" ca="1" si="76"/>
        <v>-1.3430481473018181E-2</v>
      </c>
    </row>
    <row r="2374" spans="2:8" x14ac:dyDescent="0.35">
      <c r="B2374" s="45" t="s">
        <v>6581</v>
      </c>
      <c r="C2374" s="146">
        <v>1916.15478515625</v>
      </c>
      <c r="D2374" s="112">
        <f t="shared" si="75"/>
        <v>-0.25631757254214604</v>
      </c>
      <c r="E2374" s="112">
        <v>6.2161514040199855E-3</v>
      </c>
      <c r="G2374">
        <v>2366</v>
      </c>
      <c r="H2374">
        <f t="shared" ca="1" si="76"/>
        <v>-5.5648684662232099E-3</v>
      </c>
    </row>
    <row r="2375" spans="2:8" x14ac:dyDescent="0.35">
      <c r="B2375" s="45" t="s">
        <v>7210</v>
      </c>
      <c r="C2375" s="146">
        <v>2576.57666015625</v>
      </c>
      <c r="D2375" s="112">
        <f t="shared" si="75"/>
        <v>12.258800521154081</v>
      </c>
      <c r="E2375" s="112">
        <v>6.2097375541865889E-3</v>
      </c>
      <c r="G2375">
        <v>2367</v>
      </c>
      <c r="H2375">
        <f t="shared" ca="1" si="76"/>
        <v>1.4636108640998813E-2</v>
      </c>
    </row>
    <row r="2376" spans="2:8" x14ac:dyDescent="0.35">
      <c r="B2376" s="45" t="s">
        <v>3111</v>
      </c>
      <c r="C2376" s="146">
        <v>194.32954406738281</v>
      </c>
      <c r="D2376" s="112">
        <f t="shared" si="75"/>
        <v>0.37753409822738354</v>
      </c>
      <c r="E2376" s="112">
        <v>6.1953046993298601E-3</v>
      </c>
      <c r="G2376">
        <v>2368</v>
      </c>
      <c r="H2376">
        <f t="shared" ca="1" si="76"/>
        <v>2.9813855142776281E-2</v>
      </c>
    </row>
    <row r="2377" spans="2:8" x14ac:dyDescent="0.35">
      <c r="B2377" s="45" t="s">
        <v>3444</v>
      </c>
      <c r="C2377" s="146">
        <v>141.0705871582031</v>
      </c>
      <c r="D2377" s="112">
        <f t="shared" ref="D2377:D2440" si="77">(C2377-C2378)/C2378</f>
        <v>-0.80778344243455069</v>
      </c>
      <c r="E2377" s="112">
        <v>6.1896999987697725E-3</v>
      </c>
      <c r="G2377">
        <v>2369</v>
      </c>
      <c r="H2377">
        <f t="shared" ca="1" si="76"/>
        <v>1.4797447405897644E-2</v>
      </c>
    </row>
    <row r="2378" spans="2:8" x14ac:dyDescent="0.35">
      <c r="B2378" s="45" t="s">
        <v>5495</v>
      </c>
      <c r="C2378" s="146">
        <v>733.91485595703125</v>
      </c>
      <c r="D2378" s="112">
        <f t="shared" si="77"/>
        <v>4.8888599286706337E-2</v>
      </c>
      <c r="E2378" s="112">
        <v>6.1809474758369775E-3</v>
      </c>
      <c r="G2378">
        <v>2370</v>
      </c>
      <c r="H2378">
        <f t="shared" ref="H2378:H2441" ca="1" si="78">_xlfn.NORM.INV(RAND(),$N$11,$N$12)</f>
        <v>-1.1364780634817303E-2</v>
      </c>
    </row>
    <row r="2379" spans="2:8" x14ac:dyDescent="0.35">
      <c r="B2379" s="45" t="s">
        <v>5738</v>
      </c>
      <c r="C2379" s="146">
        <v>699.7071533203125</v>
      </c>
      <c r="D2379" s="112">
        <f t="shared" si="77"/>
        <v>-0.71030162588888157</v>
      </c>
      <c r="E2379" s="112">
        <v>6.1736077478865004E-3</v>
      </c>
      <c r="G2379">
        <v>2371</v>
      </c>
      <c r="H2379">
        <f t="shared" ca="1" si="78"/>
        <v>-2.146348078428276E-2</v>
      </c>
    </row>
    <row r="2380" spans="2:8" x14ac:dyDescent="0.35">
      <c r="B2380" s="45" t="s">
        <v>7295</v>
      </c>
      <c r="C2380" s="146">
        <v>2415.29541015625</v>
      </c>
      <c r="D2380" s="112">
        <f t="shared" si="77"/>
        <v>4.2409098545413828</v>
      </c>
      <c r="E2380" s="112">
        <v>6.1705310586583368E-3</v>
      </c>
      <c r="G2380">
        <v>2372</v>
      </c>
      <c r="H2380">
        <f t="shared" ca="1" si="78"/>
        <v>7.599395971775579E-4</v>
      </c>
    </row>
    <row r="2381" spans="2:8" x14ac:dyDescent="0.35">
      <c r="B2381" s="45" t="s">
        <v>4991</v>
      </c>
      <c r="C2381" s="146">
        <v>460.85421752929688</v>
      </c>
      <c r="D2381" s="112">
        <f t="shared" si="77"/>
        <v>-0.80888637720072232</v>
      </c>
      <c r="E2381" s="112">
        <v>6.1635992253325604E-3</v>
      </c>
      <c r="G2381">
        <v>2373</v>
      </c>
      <c r="H2381">
        <f t="shared" ca="1" si="78"/>
        <v>1.0463625435631894E-2</v>
      </c>
    </row>
    <row r="2382" spans="2:8" x14ac:dyDescent="0.35">
      <c r="B2382" s="45" t="s">
        <v>7292</v>
      </c>
      <c r="C2382" s="146">
        <v>2411.414794921875</v>
      </c>
      <c r="D2382" s="112">
        <f t="shared" si="77"/>
        <v>5.9051204016470109</v>
      </c>
      <c r="E2382" s="112">
        <v>6.1607405438724328E-3</v>
      </c>
      <c r="G2382">
        <v>2374</v>
      </c>
      <c r="H2382">
        <f t="shared" ca="1" si="78"/>
        <v>2.2899853110410666E-3</v>
      </c>
    </row>
    <row r="2383" spans="2:8" x14ac:dyDescent="0.35">
      <c r="B2383" s="45" t="s">
        <v>4628</v>
      </c>
      <c r="C2383" s="146">
        <v>349.22125244140619</v>
      </c>
      <c r="D2383" s="112">
        <f t="shared" si="77"/>
        <v>2.4638258122672627</v>
      </c>
      <c r="E2383" s="112">
        <v>6.1597298778728223E-3</v>
      </c>
      <c r="G2383">
        <v>2375</v>
      </c>
      <c r="H2383">
        <f t="shared" ca="1" si="78"/>
        <v>-1.7336347510374418E-2</v>
      </c>
    </row>
    <row r="2384" spans="2:8" x14ac:dyDescent="0.35">
      <c r="B2384" s="45" t="s">
        <v>2902</v>
      </c>
      <c r="C2384" s="146">
        <v>100.81951904296881</v>
      </c>
      <c r="D2384" s="112">
        <f t="shared" si="77"/>
        <v>-0.95971356466347646</v>
      </c>
      <c r="E2384" s="112">
        <v>6.1523645990982055E-3</v>
      </c>
      <c r="G2384">
        <v>2376</v>
      </c>
      <c r="H2384">
        <f t="shared" ca="1" si="78"/>
        <v>6.4413982904075939E-3</v>
      </c>
    </row>
    <row r="2385" spans="2:8" x14ac:dyDescent="0.35">
      <c r="B2385" s="45" t="s">
        <v>6914</v>
      </c>
      <c r="C2385" s="146">
        <v>2502.5673828125</v>
      </c>
      <c r="D2385" s="112">
        <f t="shared" si="77"/>
        <v>6.6071693404478854E-2</v>
      </c>
      <c r="E2385" s="112">
        <v>6.1446331266014689E-3</v>
      </c>
      <c r="G2385">
        <v>2377</v>
      </c>
      <c r="H2385">
        <f t="shared" ca="1" si="78"/>
        <v>3.4960244404045666E-2</v>
      </c>
    </row>
    <row r="2386" spans="2:8" x14ac:dyDescent="0.35">
      <c r="B2386" s="45" t="s">
        <v>7721</v>
      </c>
      <c r="C2386" s="146">
        <v>2347.46630859375</v>
      </c>
      <c r="D2386" s="112">
        <f t="shared" si="77"/>
        <v>54.892318943621781</v>
      </c>
      <c r="E2386" s="112">
        <v>6.1444024032640395E-3</v>
      </c>
      <c r="G2386">
        <v>2378</v>
      </c>
      <c r="H2386">
        <f t="shared" ca="1" si="78"/>
        <v>-2.0175514387964676E-2</v>
      </c>
    </row>
    <row r="2387" spans="2:8" x14ac:dyDescent="0.35">
      <c r="B2387" s="45" t="s">
        <v>537</v>
      </c>
      <c r="C2387" s="146">
        <v>41.999801635742188</v>
      </c>
      <c r="D2387" s="112">
        <f t="shared" si="77"/>
        <v>-0.94630122299423636</v>
      </c>
      <c r="E2387" s="112">
        <v>6.1424056645198325E-3</v>
      </c>
      <c r="G2387">
        <v>2379</v>
      </c>
      <c r="H2387">
        <f t="shared" ca="1" si="78"/>
        <v>2.7533201143165851E-2</v>
      </c>
    </row>
    <row r="2388" spans="2:8" x14ac:dyDescent="0.35">
      <c r="B2388" s="45" t="s">
        <v>5637</v>
      </c>
      <c r="C2388" s="146">
        <v>782.13702392578125</v>
      </c>
      <c r="D2388" s="112">
        <f t="shared" si="77"/>
        <v>-0.28418771979980462</v>
      </c>
      <c r="E2388" s="112">
        <v>6.140625819506476E-3</v>
      </c>
      <c r="G2388">
        <v>2380</v>
      </c>
      <c r="H2388">
        <f t="shared" ca="1" si="78"/>
        <v>2.0981450325382442E-2</v>
      </c>
    </row>
    <row r="2389" spans="2:8" x14ac:dyDescent="0.35">
      <c r="B2389" s="45" t="s">
        <v>5936</v>
      </c>
      <c r="C2389" s="146">
        <v>1092.656616210938</v>
      </c>
      <c r="D2389" s="112">
        <f t="shared" si="77"/>
        <v>14.270139948599368</v>
      </c>
      <c r="E2389" s="112">
        <v>6.1241655341126812E-3</v>
      </c>
      <c r="G2389">
        <v>2381</v>
      </c>
      <c r="H2389">
        <f t="shared" ca="1" si="78"/>
        <v>6.4365489461917441E-3</v>
      </c>
    </row>
    <row r="2390" spans="2:8" x14ac:dyDescent="0.35">
      <c r="B2390" s="45" t="s">
        <v>917</v>
      </c>
      <c r="C2390" s="146">
        <v>71.55511474609375</v>
      </c>
      <c r="D2390" s="112">
        <f t="shared" si="77"/>
        <v>-0.9089737447930214</v>
      </c>
      <c r="E2390" s="112">
        <v>6.1095789397011494E-3</v>
      </c>
      <c r="G2390">
        <v>2382</v>
      </c>
      <c r="H2390">
        <f t="shared" ca="1" si="78"/>
        <v>-3.5345905824970803E-3</v>
      </c>
    </row>
    <row r="2391" spans="2:8" x14ac:dyDescent="0.35">
      <c r="B2391" s="45" t="s">
        <v>5669</v>
      </c>
      <c r="C2391" s="146">
        <v>786.0931396484375</v>
      </c>
      <c r="D2391" s="112">
        <f t="shared" si="77"/>
        <v>5.083007726825163</v>
      </c>
      <c r="E2391" s="112">
        <v>6.1092977315152456E-3</v>
      </c>
      <c r="G2391">
        <v>2383</v>
      </c>
      <c r="H2391">
        <f t="shared" ca="1" si="78"/>
        <v>-1.6968930419808761E-2</v>
      </c>
    </row>
    <row r="2392" spans="2:8" x14ac:dyDescent="0.35">
      <c r="B2392" s="45" t="s">
        <v>1781</v>
      </c>
      <c r="C2392" s="146">
        <v>129.22770690917969</v>
      </c>
      <c r="D2392" s="112">
        <f t="shared" si="77"/>
        <v>-0.85460846157295478</v>
      </c>
      <c r="E2392" s="112">
        <v>6.0947308685217203E-3</v>
      </c>
      <c r="G2392">
        <v>2384</v>
      </c>
      <c r="H2392">
        <f t="shared" ca="1" si="78"/>
        <v>-1.2897490236457244E-2</v>
      </c>
    </row>
    <row r="2393" spans="2:8" x14ac:dyDescent="0.35">
      <c r="B2393" s="45" t="s">
        <v>5837</v>
      </c>
      <c r="C2393" s="146">
        <v>888.82550048828125</v>
      </c>
      <c r="D2393" s="112">
        <f t="shared" si="77"/>
        <v>0.95821677894995727</v>
      </c>
      <c r="E2393" s="112">
        <v>6.0869484715510378E-3</v>
      </c>
      <c r="G2393">
        <v>2385</v>
      </c>
      <c r="H2393">
        <f t="shared" ca="1" si="78"/>
        <v>1.339426575337414E-2</v>
      </c>
    </row>
    <row r="2394" spans="2:8" x14ac:dyDescent="0.35">
      <c r="B2394" s="45" t="s">
        <v>4708</v>
      </c>
      <c r="C2394" s="146">
        <v>453.89535522460938</v>
      </c>
      <c r="D2394" s="112">
        <f t="shared" si="77"/>
        <v>-0.81598340336729158</v>
      </c>
      <c r="E2394" s="112">
        <v>6.086272669885982E-3</v>
      </c>
      <c r="G2394">
        <v>2386</v>
      </c>
      <c r="H2394">
        <f t="shared" ca="1" si="78"/>
        <v>-1.9512414297073732E-2</v>
      </c>
    </row>
    <row r="2395" spans="2:8" x14ac:dyDescent="0.35">
      <c r="B2395" s="45" t="s">
        <v>7943</v>
      </c>
      <c r="C2395" s="146">
        <v>2466.60009765625</v>
      </c>
      <c r="D2395" s="112">
        <f t="shared" si="77"/>
        <v>50.109410145630783</v>
      </c>
      <c r="E2395" s="112">
        <v>6.0774755398811985E-3</v>
      </c>
      <c r="G2395">
        <v>2387</v>
      </c>
      <c r="H2395">
        <f t="shared" ca="1" si="78"/>
        <v>-1.4287524129218833E-2</v>
      </c>
    </row>
    <row r="2396" spans="2:8" x14ac:dyDescent="0.35">
      <c r="B2396" s="45" t="s">
        <v>716</v>
      </c>
      <c r="C2396" s="146">
        <v>48.261173248291023</v>
      </c>
      <c r="D2396" s="112">
        <f t="shared" si="77"/>
        <v>-0.97735397218143238</v>
      </c>
      <c r="E2396" s="112">
        <v>6.0761178754303183E-3</v>
      </c>
      <c r="G2396">
        <v>2388</v>
      </c>
      <c r="H2396">
        <f t="shared" ca="1" si="78"/>
        <v>7.6872159160990558E-3</v>
      </c>
    </row>
    <row r="2397" spans="2:8" x14ac:dyDescent="0.35">
      <c r="B2397" s="45" t="s">
        <v>7762</v>
      </c>
      <c r="C2397" s="146">
        <v>2131.10986328125</v>
      </c>
      <c r="D2397" s="112">
        <f t="shared" si="77"/>
        <v>7.3468343662358695</v>
      </c>
      <c r="E2397" s="112">
        <v>6.0721442285239565E-3</v>
      </c>
      <c r="G2397">
        <v>2389</v>
      </c>
      <c r="H2397">
        <f t="shared" ca="1" si="78"/>
        <v>1.1534714080363087E-2</v>
      </c>
    </row>
    <row r="2398" spans="2:8" x14ac:dyDescent="0.35">
      <c r="B2398" s="45" t="s">
        <v>4465</v>
      </c>
      <c r="C2398" s="146">
        <v>255.31953430175781</v>
      </c>
      <c r="D2398" s="112">
        <f t="shared" si="77"/>
        <v>1.7491514577215765</v>
      </c>
      <c r="E2398" s="112">
        <v>6.0707127462661936E-3</v>
      </c>
      <c r="G2398">
        <v>2390</v>
      </c>
      <c r="H2398">
        <f t="shared" ca="1" si="78"/>
        <v>-1.1452091928001533E-2</v>
      </c>
    </row>
    <row r="2399" spans="2:8" x14ac:dyDescent="0.35">
      <c r="B2399" s="45" t="s">
        <v>1157</v>
      </c>
      <c r="C2399" s="146">
        <v>92.872123718261719</v>
      </c>
      <c r="D2399" s="112">
        <f t="shared" si="77"/>
        <v>-0.56796258471410599</v>
      </c>
      <c r="E2399" s="112">
        <v>6.0659330850594316E-3</v>
      </c>
      <c r="G2399">
        <v>2391</v>
      </c>
      <c r="H2399">
        <f t="shared" ca="1" si="78"/>
        <v>-5.7643052086765875E-4</v>
      </c>
    </row>
    <row r="2400" spans="2:8" x14ac:dyDescent="0.35">
      <c r="B2400" s="45" t="s">
        <v>4306</v>
      </c>
      <c r="C2400" s="146">
        <v>214.96315002441409</v>
      </c>
      <c r="D2400" s="112">
        <f t="shared" si="77"/>
        <v>4.51740998873926</v>
      </c>
      <c r="E2400" s="112">
        <v>6.0645996048107834E-3</v>
      </c>
      <c r="G2400">
        <v>2392</v>
      </c>
      <c r="H2400">
        <f t="shared" ca="1" si="78"/>
        <v>-1.519836136940903E-2</v>
      </c>
    </row>
    <row r="2401" spans="2:8" x14ac:dyDescent="0.35">
      <c r="B2401" s="45" t="s">
        <v>503</v>
      </c>
      <c r="C2401" s="146">
        <v>38.960880279541023</v>
      </c>
      <c r="D2401" s="112">
        <f t="shared" si="77"/>
        <v>-0.98269488955809026</v>
      </c>
      <c r="E2401" s="112">
        <v>6.0631558375457998E-3</v>
      </c>
      <c r="G2401">
        <v>2393</v>
      </c>
      <c r="H2401">
        <f t="shared" ca="1" si="78"/>
        <v>-2.5504532429249816E-2</v>
      </c>
    </row>
    <row r="2402" spans="2:8" x14ac:dyDescent="0.35">
      <c r="B2402" s="45" t="s">
        <v>6980</v>
      </c>
      <c r="C2402" s="146">
        <v>2251.408935546875</v>
      </c>
      <c r="D2402" s="112">
        <f t="shared" si="77"/>
        <v>1.9523980425710386</v>
      </c>
      <c r="E2402" s="112">
        <v>6.0595263395150107E-3</v>
      </c>
      <c r="G2402">
        <v>2394</v>
      </c>
      <c r="H2402">
        <f t="shared" ca="1" si="78"/>
        <v>1.8120975683791632E-2</v>
      </c>
    </row>
    <row r="2403" spans="2:8" x14ac:dyDescent="0.35">
      <c r="B2403" s="45" t="s">
        <v>5313</v>
      </c>
      <c r="C2403" s="146">
        <v>762.569580078125</v>
      </c>
      <c r="D2403" s="112">
        <f t="shared" si="77"/>
        <v>-0.64704729091816171</v>
      </c>
      <c r="E2403" s="112">
        <v>6.0575520184740564E-3</v>
      </c>
      <c r="G2403">
        <v>2395</v>
      </c>
      <c r="H2403">
        <f t="shared" ca="1" si="78"/>
        <v>1.2587910668796267E-2</v>
      </c>
    </row>
    <row r="2404" spans="2:8" x14ac:dyDescent="0.35">
      <c r="B2404" s="45" t="s">
        <v>6964</v>
      </c>
      <c r="C2404" s="146">
        <v>2160.543212890625</v>
      </c>
      <c r="D2404" s="112">
        <f t="shared" si="77"/>
        <v>0.16670436111470155</v>
      </c>
      <c r="E2404" s="112">
        <v>6.0536575744329886E-3</v>
      </c>
      <c r="G2404">
        <v>2396</v>
      </c>
      <c r="H2404">
        <f t="shared" ca="1" si="78"/>
        <v>-1.8771319193694909E-2</v>
      </c>
    </row>
    <row r="2405" spans="2:8" x14ac:dyDescent="0.35">
      <c r="B2405" s="45" t="s">
        <v>7036</v>
      </c>
      <c r="C2405" s="146">
        <v>1851.834350585938</v>
      </c>
      <c r="D2405" s="112">
        <f t="shared" si="77"/>
        <v>2.0154731011698952</v>
      </c>
      <c r="E2405" s="112">
        <v>6.0504040289698037E-3</v>
      </c>
      <c r="G2405">
        <v>2397</v>
      </c>
      <c r="H2405">
        <f t="shared" ca="1" si="78"/>
        <v>-2.0356490962249976E-3</v>
      </c>
    </row>
    <row r="2406" spans="2:8" x14ac:dyDescent="0.35">
      <c r="B2406" s="45" t="s">
        <v>5185</v>
      </c>
      <c r="C2406" s="146">
        <v>614.1107177734375</v>
      </c>
      <c r="D2406" s="112">
        <f t="shared" si="77"/>
        <v>5.8514081172440688</v>
      </c>
      <c r="E2406" s="112">
        <v>6.0361629844995924E-3</v>
      </c>
      <c r="G2406">
        <v>2398</v>
      </c>
      <c r="H2406">
        <f t="shared" ca="1" si="78"/>
        <v>-4.3145162424619611E-3</v>
      </c>
    </row>
    <row r="2407" spans="2:8" x14ac:dyDescent="0.35">
      <c r="B2407" s="45" t="s">
        <v>1056</v>
      </c>
      <c r="C2407" s="146">
        <v>89.632774353027344</v>
      </c>
      <c r="D2407" s="112">
        <f t="shared" si="77"/>
        <v>-0.19994155687128651</v>
      </c>
      <c r="E2407" s="112">
        <v>6.0339703694582318E-3</v>
      </c>
      <c r="G2407">
        <v>2399</v>
      </c>
      <c r="H2407">
        <f t="shared" ca="1" si="78"/>
        <v>-2.0222498025030438E-2</v>
      </c>
    </row>
    <row r="2408" spans="2:8" x14ac:dyDescent="0.35">
      <c r="B2408" s="45" t="s">
        <v>1732</v>
      </c>
      <c r="C2408" s="146">
        <v>112.0327835083008</v>
      </c>
      <c r="D2408" s="112">
        <f t="shared" si="77"/>
        <v>-0.25306614810534528</v>
      </c>
      <c r="E2408" s="112">
        <v>6.0259362511482697E-3</v>
      </c>
      <c r="G2408">
        <v>2400</v>
      </c>
      <c r="H2408">
        <f t="shared" ca="1" si="78"/>
        <v>1.9999457899389167E-3</v>
      </c>
    </row>
    <row r="2409" spans="2:8" x14ac:dyDescent="0.35">
      <c r="B2409" s="45" t="s">
        <v>1367</v>
      </c>
      <c r="C2409" s="146">
        <v>149.990234375</v>
      </c>
      <c r="D2409" s="112">
        <f t="shared" si="77"/>
        <v>-0.23842515492770711</v>
      </c>
      <c r="E2409" s="112">
        <v>6.025039684205008E-3</v>
      </c>
      <c r="G2409">
        <v>2401</v>
      </c>
      <c r="H2409">
        <f t="shared" ca="1" si="78"/>
        <v>-2.2192799741566786E-2</v>
      </c>
    </row>
    <row r="2410" spans="2:8" x14ac:dyDescent="0.35">
      <c r="B2410" s="45" t="s">
        <v>3899</v>
      </c>
      <c r="C2410" s="146">
        <v>196.94746398925781</v>
      </c>
      <c r="D2410" s="112">
        <f t="shared" si="77"/>
        <v>0.39759938790899313</v>
      </c>
      <c r="E2410" s="112">
        <v>6.0207781773565922E-3</v>
      </c>
      <c r="G2410">
        <v>2402</v>
      </c>
      <c r="H2410">
        <f t="shared" ca="1" si="78"/>
        <v>6.7301979221375732E-3</v>
      </c>
    </row>
    <row r="2411" spans="2:8" x14ac:dyDescent="0.35">
      <c r="B2411" s="45" t="s">
        <v>3303</v>
      </c>
      <c r="C2411" s="146">
        <v>140.91839599609381</v>
      </c>
      <c r="D2411" s="112">
        <f t="shared" si="77"/>
        <v>-0.94272446073883831</v>
      </c>
      <c r="E2411" s="112">
        <v>6.0137110782525196E-3</v>
      </c>
      <c r="G2411">
        <v>2403</v>
      </c>
      <c r="H2411">
        <f t="shared" ca="1" si="78"/>
        <v>2.3209941672215112E-3</v>
      </c>
    </row>
    <row r="2412" spans="2:8" x14ac:dyDescent="0.35">
      <c r="B2412" s="45" t="s">
        <v>7855</v>
      </c>
      <c r="C2412" s="146">
        <v>2460.359130859375</v>
      </c>
      <c r="D2412" s="112">
        <f t="shared" si="77"/>
        <v>5.6703276046372322</v>
      </c>
      <c r="E2412" s="112">
        <v>6.0043026776287018E-3</v>
      </c>
      <c r="G2412">
        <v>2404</v>
      </c>
      <c r="H2412">
        <f t="shared" ca="1" si="78"/>
        <v>-1.4639657608409252E-2</v>
      </c>
    </row>
    <row r="2413" spans="2:8" x14ac:dyDescent="0.35">
      <c r="B2413" s="45" t="s">
        <v>4659</v>
      </c>
      <c r="C2413" s="146">
        <v>368.851318359375</v>
      </c>
      <c r="D2413" s="112">
        <f t="shared" si="77"/>
        <v>-0.66970173103170394</v>
      </c>
      <c r="E2413" s="112">
        <v>5.9911578796323353E-3</v>
      </c>
      <c r="G2413">
        <v>2405</v>
      </c>
      <c r="H2413">
        <f t="shared" ca="1" si="78"/>
        <v>5.3549596976276417E-3</v>
      </c>
    </row>
    <row r="2414" spans="2:8" x14ac:dyDescent="0.35">
      <c r="B2414" s="45" t="s">
        <v>5967</v>
      </c>
      <c r="C2414" s="146">
        <v>1116.721923828125</v>
      </c>
      <c r="D2414" s="112">
        <f t="shared" si="77"/>
        <v>27.983892532395526</v>
      </c>
      <c r="E2414" s="112">
        <v>5.9906249474228554E-3</v>
      </c>
      <c r="G2414">
        <v>2406</v>
      </c>
      <c r="H2414">
        <f t="shared" ca="1" si="78"/>
        <v>-3.5892607222608266E-3</v>
      </c>
    </row>
    <row r="2415" spans="2:8" x14ac:dyDescent="0.35">
      <c r="B2415" s="45" t="s">
        <v>494</v>
      </c>
      <c r="C2415" s="146">
        <v>38.529052734375</v>
      </c>
      <c r="D2415" s="112">
        <f t="shared" si="77"/>
        <v>-0.98338548825598315</v>
      </c>
      <c r="E2415" s="112">
        <v>5.9894267206079075E-3</v>
      </c>
      <c r="G2415">
        <v>2407</v>
      </c>
      <c r="H2415">
        <f t="shared" ca="1" si="78"/>
        <v>-5.0299777939177151E-3</v>
      </c>
    </row>
    <row r="2416" spans="2:8" x14ac:dyDescent="0.35">
      <c r="B2416" s="45" t="s">
        <v>7997</v>
      </c>
      <c r="C2416" s="146">
        <v>2319</v>
      </c>
      <c r="D2416" s="112">
        <f t="shared" si="77"/>
        <v>4.672917161096934</v>
      </c>
      <c r="E2416" s="112">
        <v>5.9864866911478049E-3</v>
      </c>
      <c r="G2416">
        <v>2408</v>
      </c>
      <c r="H2416">
        <f t="shared" ca="1" si="78"/>
        <v>1.6110792466738182E-3</v>
      </c>
    </row>
    <row r="2417" spans="2:8" x14ac:dyDescent="0.35">
      <c r="B2417" s="45" t="s">
        <v>4675</v>
      </c>
      <c r="C2417" s="146">
        <v>408.78439331054688</v>
      </c>
      <c r="D2417" s="112">
        <f t="shared" si="77"/>
        <v>-0.65786512572077938</v>
      </c>
      <c r="E2417" s="112">
        <v>5.985272186966757E-3</v>
      </c>
      <c r="G2417">
        <v>2409</v>
      </c>
      <c r="H2417">
        <f t="shared" ca="1" si="78"/>
        <v>-1.7362781144375533E-2</v>
      </c>
    </row>
    <row r="2418" spans="2:8" x14ac:dyDescent="0.35">
      <c r="B2418" s="45" t="s">
        <v>5985</v>
      </c>
      <c r="C2418" s="146">
        <v>1194.804809570312</v>
      </c>
      <c r="D2418" s="112">
        <f t="shared" si="77"/>
        <v>7.453764109763819</v>
      </c>
      <c r="E2418" s="112">
        <v>5.970037885849557E-3</v>
      </c>
      <c r="G2418">
        <v>2410</v>
      </c>
      <c r="H2418">
        <f t="shared" ca="1" si="78"/>
        <v>-7.6698323192841067E-3</v>
      </c>
    </row>
    <row r="2419" spans="2:8" x14ac:dyDescent="0.35">
      <c r="B2419" s="45" t="s">
        <v>1659</v>
      </c>
      <c r="C2419" s="146">
        <v>141.33406066894531</v>
      </c>
      <c r="D2419" s="112">
        <f t="shared" si="77"/>
        <v>-0.36492191993128159</v>
      </c>
      <c r="E2419" s="112">
        <v>5.9696966702049272E-3</v>
      </c>
      <c r="G2419">
        <v>2411</v>
      </c>
      <c r="H2419">
        <f t="shared" ca="1" si="78"/>
        <v>6.2368261738331666E-3</v>
      </c>
    </row>
    <row r="2420" spans="2:8" x14ac:dyDescent="0.35">
      <c r="B2420" s="45" t="s">
        <v>4196</v>
      </c>
      <c r="C2420" s="146">
        <v>222.54595947265619</v>
      </c>
      <c r="D2420" s="112">
        <f t="shared" si="77"/>
        <v>0.63668429622597245</v>
      </c>
      <c r="E2420" s="112">
        <v>5.9685873552354704E-3</v>
      </c>
      <c r="G2420">
        <v>2412</v>
      </c>
      <c r="H2420">
        <f t="shared" ca="1" si="78"/>
        <v>1.3141568689999442E-2</v>
      </c>
    </row>
    <row r="2421" spans="2:8" x14ac:dyDescent="0.35">
      <c r="B2421" s="45" t="s">
        <v>1642</v>
      </c>
      <c r="C2421" s="146">
        <v>135.9736633300781</v>
      </c>
      <c r="D2421" s="112">
        <f t="shared" si="77"/>
        <v>-0.6269554949776216</v>
      </c>
      <c r="E2421" s="112">
        <v>5.9608051912954175E-3</v>
      </c>
      <c r="G2421">
        <v>2413</v>
      </c>
      <c r="H2421">
        <f t="shared" ca="1" si="78"/>
        <v>2.6479000507540231E-2</v>
      </c>
    </row>
    <row r="2422" spans="2:8" x14ac:dyDescent="0.35">
      <c r="B2422" s="45" t="s">
        <v>4656</v>
      </c>
      <c r="C2422" s="146">
        <v>364.49716186523438</v>
      </c>
      <c r="D2422" s="112">
        <f t="shared" si="77"/>
        <v>-0.77676328298354635</v>
      </c>
      <c r="E2422" s="112">
        <v>5.9543612114263461E-3</v>
      </c>
      <c r="G2422">
        <v>2414</v>
      </c>
      <c r="H2422">
        <f t="shared" ca="1" si="78"/>
        <v>1.8507632968270616E-2</v>
      </c>
    </row>
    <row r="2423" spans="2:8" x14ac:dyDescent="0.35">
      <c r="B2423" s="45" t="s">
        <v>6407</v>
      </c>
      <c r="C2423" s="146">
        <v>1632.783203125</v>
      </c>
      <c r="D2423" s="112">
        <f t="shared" si="77"/>
        <v>8.6487358920017715E-2</v>
      </c>
      <c r="E2423" s="112">
        <v>5.9540825163379284E-3</v>
      </c>
      <c r="G2423">
        <v>2415</v>
      </c>
      <c r="H2423">
        <f t="shared" ca="1" si="78"/>
        <v>7.0886412986304976E-3</v>
      </c>
    </row>
    <row r="2424" spans="2:8" x14ac:dyDescent="0.35">
      <c r="B2424" s="45" t="s">
        <v>6293</v>
      </c>
      <c r="C2424" s="146">
        <v>1502.809204101562</v>
      </c>
      <c r="D2424" s="112">
        <f t="shared" si="77"/>
        <v>-0.17257952546803759</v>
      </c>
      <c r="E2424" s="112">
        <v>5.944471041355503E-3</v>
      </c>
      <c r="G2424">
        <v>2416</v>
      </c>
      <c r="H2424">
        <f t="shared" ca="1" si="78"/>
        <v>-5.0211054468048924E-4</v>
      </c>
    </row>
    <row r="2425" spans="2:8" x14ac:dyDescent="0.35">
      <c r="B2425" s="45" t="s">
        <v>6577</v>
      </c>
      <c r="C2425" s="146">
        <v>1816.258178710938</v>
      </c>
      <c r="D2425" s="112">
        <f t="shared" si="77"/>
        <v>1.2635571962950098</v>
      </c>
      <c r="E2425" s="112">
        <v>5.9306746383258465E-3</v>
      </c>
      <c r="G2425">
        <v>2417</v>
      </c>
      <c r="H2425">
        <f t="shared" ca="1" si="78"/>
        <v>1.8128896961798389E-2</v>
      </c>
    </row>
    <row r="2426" spans="2:8" x14ac:dyDescent="0.35">
      <c r="B2426" s="45" t="s">
        <v>5627</v>
      </c>
      <c r="C2426" s="146">
        <v>802.39111328125</v>
      </c>
      <c r="D2426" s="112">
        <f t="shared" si="77"/>
        <v>-0.48852067961542039</v>
      </c>
      <c r="E2426" s="112">
        <v>5.9301967460856425E-3</v>
      </c>
      <c r="G2426">
        <v>2418</v>
      </c>
      <c r="H2426">
        <f t="shared" ca="1" si="78"/>
        <v>5.6205463818009378E-3</v>
      </c>
    </row>
    <row r="2427" spans="2:8" x14ac:dyDescent="0.35">
      <c r="B2427" s="45" t="s">
        <v>6314</v>
      </c>
      <c r="C2427" s="146">
        <v>1568.765502929688</v>
      </c>
      <c r="D2427" s="112">
        <f t="shared" si="77"/>
        <v>1.5635189870816979</v>
      </c>
      <c r="E2427" s="112">
        <v>5.9232980106776129E-3</v>
      </c>
      <c r="G2427">
        <v>2419</v>
      </c>
      <c r="H2427">
        <f t="shared" ca="1" si="78"/>
        <v>1.3979807261856419E-2</v>
      </c>
    </row>
    <row r="2428" spans="2:8" x14ac:dyDescent="0.35">
      <c r="B2428" s="45" t="s">
        <v>5195</v>
      </c>
      <c r="C2428" s="146">
        <v>611.95782470703125</v>
      </c>
      <c r="D2428" s="112">
        <f t="shared" si="77"/>
        <v>-0.7517444440152643</v>
      </c>
      <c r="E2428" s="112">
        <v>5.920456339957858E-3</v>
      </c>
      <c r="G2428">
        <v>2420</v>
      </c>
      <c r="H2428">
        <f t="shared" ca="1" si="78"/>
        <v>3.0070770706606027E-2</v>
      </c>
    </row>
    <row r="2429" spans="2:8" x14ac:dyDescent="0.35">
      <c r="B2429" s="45" t="s">
        <v>7365</v>
      </c>
      <c r="C2429" s="146">
        <v>2465.03173828125</v>
      </c>
      <c r="D2429" s="112">
        <f t="shared" si="77"/>
        <v>18.061660955188529</v>
      </c>
      <c r="E2429" s="112">
        <v>5.8991445826907882E-3</v>
      </c>
      <c r="G2429">
        <v>2421</v>
      </c>
      <c r="H2429">
        <f t="shared" ca="1" si="78"/>
        <v>7.4008014594577716E-3</v>
      </c>
    </row>
    <row r="2430" spans="2:8" x14ac:dyDescent="0.35">
      <c r="B2430" s="45" t="s">
        <v>3034</v>
      </c>
      <c r="C2430" s="146">
        <v>129.31883239746091</v>
      </c>
      <c r="D2430" s="112">
        <f t="shared" si="77"/>
        <v>-0.88712678894226393</v>
      </c>
      <c r="E2430" s="112">
        <v>5.8948132029285989E-3</v>
      </c>
      <c r="G2430">
        <v>2422</v>
      </c>
      <c r="H2430">
        <f t="shared" ca="1" si="78"/>
        <v>-3.1547025131901712E-4</v>
      </c>
    </row>
    <row r="2431" spans="2:8" x14ac:dyDescent="0.35">
      <c r="B2431" s="45" t="s">
        <v>6036</v>
      </c>
      <c r="C2431" s="146">
        <v>1145.699951171875</v>
      </c>
      <c r="D2431" s="112">
        <f t="shared" si="77"/>
        <v>-0.46025251621386243</v>
      </c>
      <c r="E2431" s="112">
        <v>5.8767043128412112E-3</v>
      </c>
      <c r="G2431">
        <v>2423</v>
      </c>
      <c r="H2431">
        <f t="shared" ca="1" si="78"/>
        <v>-5.7815854597326397E-3</v>
      </c>
    </row>
    <row r="2432" spans="2:8" x14ac:dyDescent="0.35">
      <c r="B2432" s="45" t="s">
        <v>7004</v>
      </c>
      <c r="C2432" s="146">
        <v>2122.6591796875</v>
      </c>
      <c r="D2432" s="112">
        <f t="shared" si="77"/>
        <v>2.4780479131001263</v>
      </c>
      <c r="E2432" s="112">
        <v>5.8734487445341339E-3</v>
      </c>
      <c r="G2432">
        <v>2424</v>
      </c>
      <c r="H2432">
        <f t="shared" ca="1" si="78"/>
        <v>-4.4926612187342766E-3</v>
      </c>
    </row>
    <row r="2433" spans="2:8" x14ac:dyDescent="0.35">
      <c r="B2433" s="45" t="s">
        <v>5173</v>
      </c>
      <c r="C2433" s="146">
        <v>610.3018798828125</v>
      </c>
      <c r="D2433" s="112">
        <f t="shared" si="77"/>
        <v>12.875708629415913</v>
      </c>
      <c r="E2433" s="112">
        <v>5.8682098745871962E-3</v>
      </c>
      <c r="G2433">
        <v>2425</v>
      </c>
      <c r="H2433">
        <f t="shared" ca="1" si="78"/>
        <v>-8.7322680124712979E-3</v>
      </c>
    </row>
    <row r="2434" spans="2:8" x14ac:dyDescent="0.35">
      <c r="B2434" s="45" t="s">
        <v>664</v>
      </c>
      <c r="C2434" s="146">
        <v>43.983474731445313</v>
      </c>
      <c r="D2434" s="112">
        <f t="shared" si="77"/>
        <v>-0.41072430288658107</v>
      </c>
      <c r="E2434" s="112">
        <v>5.8635806933930836E-3</v>
      </c>
      <c r="G2434">
        <v>2426</v>
      </c>
      <c r="H2434">
        <f t="shared" ca="1" si="78"/>
        <v>8.2635155324968824E-3</v>
      </c>
    </row>
    <row r="2435" spans="2:8" x14ac:dyDescent="0.35">
      <c r="B2435" s="45" t="s">
        <v>933</v>
      </c>
      <c r="C2435" s="146">
        <v>74.639892578125</v>
      </c>
      <c r="D2435" s="112">
        <f t="shared" si="77"/>
        <v>-0.81847269315851057</v>
      </c>
      <c r="E2435" s="112">
        <v>5.8552885233260511E-3</v>
      </c>
      <c r="G2435">
        <v>2427</v>
      </c>
      <c r="H2435">
        <f t="shared" ca="1" si="78"/>
        <v>7.31297827981915E-3</v>
      </c>
    </row>
    <row r="2436" spans="2:8" x14ac:dyDescent="0.35">
      <c r="B2436" s="45" t="s">
        <v>4676</v>
      </c>
      <c r="C2436" s="146">
        <v>411.17721557617188</v>
      </c>
      <c r="D2436" s="112">
        <f t="shared" si="77"/>
        <v>-0.8128140014455334</v>
      </c>
      <c r="E2436" s="112">
        <v>5.8535068969896116E-3</v>
      </c>
      <c r="G2436">
        <v>2428</v>
      </c>
      <c r="H2436">
        <f t="shared" ca="1" si="78"/>
        <v>-8.526892678526651E-3</v>
      </c>
    </row>
    <row r="2437" spans="2:8" x14ac:dyDescent="0.35">
      <c r="B2437" s="45" t="s">
        <v>6877</v>
      </c>
      <c r="C2437" s="146">
        <v>2196.623779296875</v>
      </c>
      <c r="D2437" s="112">
        <f t="shared" si="77"/>
        <v>20.203341650957739</v>
      </c>
      <c r="E2437" s="112">
        <v>5.8530924766476075E-3</v>
      </c>
      <c r="G2437">
        <v>2429</v>
      </c>
      <c r="H2437">
        <f t="shared" ca="1" si="78"/>
        <v>3.1370297404587932E-3</v>
      </c>
    </row>
    <row r="2438" spans="2:8" x14ac:dyDescent="0.35">
      <c r="B2438" s="45" t="s">
        <v>2419</v>
      </c>
      <c r="C2438" s="146">
        <v>103.59799957275391</v>
      </c>
      <c r="D2438" s="112">
        <f t="shared" si="77"/>
        <v>2.5670005777647074E-2</v>
      </c>
      <c r="E2438" s="112">
        <v>5.8461282048907857E-3</v>
      </c>
      <c r="G2438">
        <v>2430</v>
      </c>
      <c r="H2438">
        <f t="shared" ca="1" si="78"/>
        <v>-1.2558725477147103E-2</v>
      </c>
    </row>
    <row r="2439" spans="2:8" x14ac:dyDescent="0.35">
      <c r="B2439" s="45" t="s">
        <v>2298</v>
      </c>
      <c r="C2439" s="146">
        <v>101.0051956176758</v>
      </c>
      <c r="D2439" s="112">
        <f t="shared" si="77"/>
        <v>-0.95726086752269457</v>
      </c>
      <c r="E2439" s="112">
        <v>5.8326191027737373E-3</v>
      </c>
      <c r="G2439">
        <v>2431</v>
      </c>
      <c r="H2439">
        <f t="shared" ca="1" si="78"/>
        <v>2.8616772735742821E-3</v>
      </c>
    </row>
    <row r="2440" spans="2:8" x14ac:dyDescent="0.35">
      <c r="B2440" s="45" t="s">
        <v>7490</v>
      </c>
      <c r="C2440" s="146">
        <v>2363.29541015625</v>
      </c>
      <c r="D2440" s="112">
        <f t="shared" si="77"/>
        <v>5.3490324217322867E-2</v>
      </c>
      <c r="E2440" s="112">
        <v>5.829829575209851E-3</v>
      </c>
      <c r="G2440">
        <v>2432</v>
      </c>
      <c r="H2440">
        <f t="shared" ca="1" si="78"/>
        <v>1.2997276227260064E-2</v>
      </c>
    </row>
    <row r="2441" spans="2:8" x14ac:dyDescent="0.35">
      <c r="B2441" s="45" t="s">
        <v>6935</v>
      </c>
      <c r="C2441" s="146">
        <v>2243.300537109375</v>
      </c>
      <c r="D2441" s="112">
        <f t="shared" ref="D2441:D2504" si="79">(C2441-C2442)/C2442</f>
        <v>9.9931999565706509</v>
      </c>
      <c r="E2441" s="112">
        <v>5.82914117400311E-3</v>
      </c>
      <c r="G2441">
        <v>2433</v>
      </c>
      <c r="H2441">
        <f t="shared" ca="1" si="78"/>
        <v>1.1137756402125969E-3</v>
      </c>
    </row>
    <row r="2442" spans="2:8" x14ac:dyDescent="0.35">
      <c r="B2442" s="45" t="s">
        <v>4321</v>
      </c>
      <c r="C2442" s="146">
        <v>204.06256103515619</v>
      </c>
      <c r="D2442" s="112">
        <f t="shared" si="79"/>
        <v>0.32157353438477215</v>
      </c>
      <c r="E2442" s="112">
        <v>5.8237011218094962E-3</v>
      </c>
      <c r="G2442">
        <v>2434</v>
      </c>
      <c r="H2442">
        <f t="shared" ref="H2442:H2505" ca="1" si="80">_xlfn.NORM.INV(RAND(),$N$11,$N$12)</f>
        <v>4.6119098982434492E-2</v>
      </c>
    </row>
    <row r="2443" spans="2:8" x14ac:dyDescent="0.35">
      <c r="B2443" s="45" t="s">
        <v>3647</v>
      </c>
      <c r="C2443" s="146">
        <v>154.4087829589844</v>
      </c>
      <c r="D2443" s="112">
        <f t="shared" si="79"/>
        <v>-0.89260391764241509</v>
      </c>
      <c r="E2443" s="112">
        <v>5.8177264776978401E-3</v>
      </c>
      <c r="G2443">
        <v>2435</v>
      </c>
      <c r="H2443">
        <f t="shared" ca="1" si="80"/>
        <v>-1.5662838037730057E-2</v>
      </c>
    </row>
    <row r="2444" spans="2:8" x14ac:dyDescent="0.35">
      <c r="B2444" s="45" t="s">
        <v>6173</v>
      </c>
      <c r="C2444" s="146">
        <v>1437.750610351562</v>
      </c>
      <c r="D2444" s="112">
        <f t="shared" si="79"/>
        <v>6.5079856451377163</v>
      </c>
      <c r="E2444" s="112">
        <v>5.8046571842375353E-3</v>
      </c>
      <c r="G2444">
        <v>2436</v>
      </c>
      <c r="H2444">
        <f t="shared" ca="1" si="80"/>
        <v>-1.0046990994243797E-2</v>
      </c>
    </row>
    <row r="2445" spans="2:8" x14ac:dyDescent="0.35">
      <c r="B2445" s="45" t="s">
        <v>3952</v>
      </c>
      <c r="C2445" s="146">
        <v>191.4961853027344</v>
      </c>
      <c r="D2445" s="112">
        <f t="shared" si="79"/>
        <v>-0.9222255750547016</v>
      </c>
      <c r="E2445" s="112">
        <v>5.804139988922436E-3</v>
      </c>
      <c r="G2445">
        <v>2437</v>
      </c>
      <c r="H2445">
        <f t="shared" ca="1" si="80"/>
        <v>-1.2848570511611276E-2</v>
      </c>
    </row>
    <row r="2446" spans="2:8" x14ac:dyDescent="0.35">
      <c r="B2446" s="45" t="s">
        <v>7947</v>
      </c>
      <c r="C2446" s="146">
        <v>2462.199951171875</v>
      </c>
      <c r="D2446" s="112">
        <f t="shared" si="79"/>
        <v>31.395045826287525</v>
      </c>
      <c r="E2446" s="112">
        <v>5.8006336486417483E-3</v>
      </c>
      <c r="G2446">
        <v>2438</v>
      </c>
      <c r="H2446">
        <f t="shared" ca="1" si="80"/>
        <v>-1.0293638152670846E-2</v>
      </c>
    </row>
    <row r="2447" spans="2:8" x14ac:dyDescent="0.35">
      <c r="B2447" s="45" t="s">
        <v>2670</v>
      </c>
      <c r="C2447" s="146">
        <v>76.005447387695313</v>
      </c>
      <c r="D2447" s="112">
        <f t="shared" si="79"/>
        <v>-0.67260562083785236</v>
      </c>
      <c r="E2447" s="112">
        <v>5.7804542000343059E-3</v>
      </c>
      <c r="G2447">
        <v>2439</v>
      </c>
      <c r="H2447">
        <f t="shared" ca="1" si="80"/>
        <v>3.745826611855764E-2</v>
      </c>
    </row>
    <row r="2448" spans="2:8" x14ac:dyDescent="0.35">
      <c r="B2448" s="45" t="s">
        <v>4368</v>
      </c>
      <c r="C2448" s="146">
        <v>232.15257263183591</v>
      </c>
      <c r="D2448" s="112">
        <f t="shared" si="79"/>
        <v>-0.90435060424580471</v>
      </c>
      <c r="E2448" s="112">
        <v>5.7792963647343423E-3</v>
      </c>
      <c r="G2448">
        <v>2440</v>
      </c>
      <c r="H2448">
        <f t="shared" ca="1" si="80"/>
        <v>2.3960447275567554E-2</v>
      </c>
    </row>
    <row r="2449" spans="2:8" x14ac:dyDescent="0.35">
      <c r="B2449" s="45" t="s">
        <v>7449</v>
      </c>
      <c r="C2449" s="146">
        <v>2427.1201171875</v>
      </c>
      <c r="D2449" s="112">
        <f t="shared" si="79"/>
        <v>21.972930535167414</v>
      </c>
      <c r="E2449" s="112">
        <v>5.7756696287430843E-3</v>
      </c>
      <c r="G2449">
        <v>2441</v>
      </c>
      <c r="H2449">
        <f t="shared" ca="1" si="80"/>
        <v>1.3641520772157913E-2</v>
      </c>
    </row>
    <row r="2450" spans="2:8" x14ac:dyDescent="0.35">
      <c r="B2450" s="45" t="s">
        <v>2804</v>
      </c>
      <c r="C2450" s="146">
        <v>105.65130615234381</v>
      </c>
      <c r="D2450" s="112">
        <f t="shared" si="79"/>
        <v>-5.5876219329111548E-2</v>
      </c>
      <c r="E2450" s="112">
        <v>5.7695506188412326E-3</v>
      </c>
      <c r="G2450">
        <v>2442</v>
      </c>
      <c r="H2450">
        <f t="shared" ca="1" si="80"/>
        <v>5.8286240135334844E-3</v>
      </c>
    </row>
    <row r="2451" spans="2:8" x14ac:dyDescent="0.35">
      <c r="B2451" s="45" t="s">
        <v>2489</v>
      </c>
      <c r="C2451" s="146">
        <v>111.9040832519531</v>
      </c>
      <c r="D2451" s="112">
        <f t="shared" si="79"/>
        <v>-0.31022562441603724</v>
      </c>
      <c r="E2451" s="112">
        <v>5.7640063214192709E-3</v>
      </c>
      <c r="G2451">
        <v>2443</v>
      </c>
      <c r="H2451">
        <f t="shared" ca="1" si="80"/>
        <v>-1.0976665135674952E-2</v>
      </c>
    </row>
    <row r="2452" spans="2:8" x14ac:dyDescent="0.35">
      <c r="B2452" s="45" t="s">
        <v>3645</v>
      </c>
      <c r="C2452" s="146">
        <v>162.2328796386719</v>
      </c>
      <c r="D2452" s="112">
        <f t="shared" si="79"/>
        <v>-0.7444009592283708</v>
      </c>
      <c r="E2452" s="112">
        <v>5.7587503879638442E-3</v>
      </c>
      <c r="G2452">
        <v>2444</v>
      </c>
      <c r="H2452">
        <f t="shared" ca="1" si="80"/>
        <v>-1.0329601195032265E-2</v>
      </c>
    </row>
    <row r="2453" spans="2:8" x14ac:dyDescent="0.35">
      <c r="B2453" s="45" t="s">
        <v>5252</v>
      </c>
      <c r="C2453" s="146">
        <v>634.71630859375</v>
      </c>
      <c r="D2453" s="112">
        <f t="shared" si="79"/>
        <v>5.1840012660347741</v>
      </c>
      <c r="E2453" s="112">
        <v>5.7541343575285E-3</v>
      </c>
      <c r="G2453">
        <v>2445</v>
      </c>
      <c r="H2453">
        <f t="shared" ca="1" si="80"/>
        <v>9.0996554647133354E-3</v>
      </c>
    </row>
    <row r="2454" spans="2:8" x14ac:dyDescent="0.35">
      <c r="B2454" s="45" t="s">
        <v>1707</v>
      </c>
      <c r="C2454" s="146">
        <v>102.63845062255859</v>
      </c>
      <c r="D2454" s="112">
        <f t="shared" si="79"/>
        <v>-0.958383166398597</v>
      </c>
      <c r="E2454" s="112">
        <v>5.7534093162942253E-3</v>
      </c>
      <c r="G2454">
        <v>2446</v>
      </c>
      <c r="H2454">
        <f t="shared" ca="1" si="80"/>
        <v>2.4837313912097619E-2</v>
      </c>
    </row>
    <row r="2455" spans="2:8" x14ac:dyDescent="0.35">
      <c r="B2455" s="45" t="s">
        <v>7367</v>
      </c>
      <c r="C2455" s="146">
        <v>2466.2724609375</v>
      </c>
      <c r="D2455" s="112">
        <f t="shared" si="79"/>
        <v>1.2600657608659697E-2</v>
      </c>
      <c r="E2455" s="112">
        <v>5.7396296888493478E-3</v>
      </c>
      <c r="G2455">
        <v>2447</v>
      </c>
      <c r="H2455">
        <f t="shared" ca="1" si="80"/>
        <v>-4.4099895987876172E-3</v>
      </c>
    </row>
    <row r="2456" spans="2:8" x14ac:dyDescent="0.35">
      <c r="B2456" s="45" t="s">
        <v>7173</v>
      </c>
      <c r="C2456" s="146">
        <v>2435.58251953125</v>
      </c>
      <c r="D2456" s="112">
        <f t="shared" si="79"/>
        <v>8.4736100647087191</v>
      </c>
      <c r="E2456" s="112">
        <v>5.7262853545269367E-3</v>
      </c>
      <c r="G2456">
        <v>2448</v>
      </c>
      <c r="H2456">
        <f t="shared" ca="1" si="80"/>
        <v>-7.0588960655437617E-3</v>
      </c>
    </row>
    <row r="2457" spans="2:8" x14ac:dyDescent="0.35">
      <c r="B2457" s="45" t="s">
        <v>4405</v>
      </c>
      <c r="C2457" s="146">
        <v>257.09127807617188</v>
      </c>
      <c r="D2457" s="112">
        <f t="shared" si="79"/>
        <v>-0.88834740416372882</v>
      </c>
      <c r="E2457" s="112">
        <v>5.7255452292645668E-3</v>
      </c>
      <c r="G2457">
        <v>2449</v>
      </c>
      <c r="H2457">
        <f t="shared" ca="1" si="80"/>
        <v>-1.3505813070787019E-2</v>
      </c>
    </row>
    <row r="2458" spans="2:8" x14ac:dyDescent="0.35">
      <c r="B2458" s="45" t="s">
        <v>7960</v>
      </c>
      <c r="C2458" s="146">
        <v>2302.60009765625</v>
      </c>
      <c r="D2458" s="112">
        <f t="shared" si="79"/>
        <v>14.718942517806608</v>
      </c>
      <c r="E2458" s="112">
        <v>5.7218159669141736E-3</v>
      </c>
      <c r="G2458">
        <v>2450</v>
      </c>
      <c r="H2458">
        <f t="shared" ca="1" si="80"/>
        <v>1.5400211285154609E-2</v>
      </c>
    </row>
    <row r="2459" spans="2:8" x14ac:dyDescent="0.35">
      <c r="B2459" s="45" t="s">
        <v>3447</v>
      </c>
      <c r="C2459" s="146">
        <v>146.4856872558594</v>
      </c>
      <c r="D2459" s="112">
        <f t="shared" si="79"/>
        <v>-0.93847929826424992</v>
      </c>
      <c r="E2459" s="112">
        <v>5.7197704297571655E-3</v>
      </c>
      <c r="G2459">
        <v>2451</v>
      </c>
      <c r="H2459">
        <f t="shared" ca="1" si="80"/>
        <v>2.3516201645674396E-2</v>
      </c>
    </row>
    <row r="2460" spans="2:8" x14ac:dyDescent="0.35">
      <c r="B2460" s="45" t="s">
        <v>7197</v>
      </c>
      <c r="C2460" s="146">
        <v>2381.07958984375</v>
      </c>
      <c r="D2460" s="112">
        <f t="shared" si="79"/>
        <v>0.15302823392911588</v>
      </c>
      <c r="E2460" s="112">
        <v>5.7167523385495429E-3</v>
      </c>
      <c r="G2460">
        <v>2452</v>
      </c>
      <c r="H2460">
        <f t="shared" ca="1" si="80"/>
        <v>2.3537661121592009E-2</v>
      </c>
    </row>
    <row r="2461" spans="2:8" x14ac:dyDescent="0.35">
      <c r="B2461" s="45" t="s">
        <v>6753</v>
      </c>
      <c r="C2461" s="146">
        <v>2065.066162109375</v>
      </c>
      <c r="D2461" s="112">
        <f t="shared" si="79"/>
        <v>15.604641983730451</v>
      </c>
      <c r="E2461" s="112">
        <v>5.7103729107623293E-3</v>
      </c>
      <c r="G2461">
        <v>2453</v>
      </c>
      <c r="H2461">
        <f t="shared" ca="1" si="80"/>
        <v>-1.924883353754916E-3</v>
      </c>
    </row>
    <row r="2462" spans="2:8" x14ac:dyDescent="0.35">
      <c r="B2462" s="45" t="s">
        <v>1818</v>
      </c>
      <c r="C2462" s="146">
        <v>124.36679840087891</v>
      </c>
      <c r="D2462" s="112">
        <f t="shared" si="79"/>
        <v>0.28834221760449824</v>
      </c>
      <c r="E2462" s="112">
        <v>5.7064460944965213E-3</v>
      </c>
      <c r="G2462">
        <v>2454</v>
      </c>
      <c r="H2462">
        <f t="shared" ca="1" si="80"/>
        <v>-1.4922880880812601E-2</v>
      </c>
    </row>
    <row r="2463" spans="2:8" x14ac:dyDescent="0.35">
      <c r="B2463" s="45" t="s">
        <v>1221</v>
      </c>
      <c r="C2463" s="146">
        <v>96.532424926757813</v>
      </c>
      <c r="D2463" s="112">
        <f t="shared" si="79"/>
        <v>-0.5114595641573193</v>
      </c>
      <c r="E2463" s="112">
        <v>5.6914768851959044E-3</v>
      </c>
      <c r="G2463">
        <v>2455</v>
      </c>
      <c r="H2463">
        <f t="shared" ca="1" si="80"/>
        <v>2.1748780126081908E-2</v>
      </c>
    </row>
    <row r="2464" spans="2:8" x14ac:dyDescent="0.35">
      <c r="B2464" s="45" t="s">
        <v>4019</v>
      </c>
      <c r="C2464" s="146">
        <v>197.59352111816409</v>
      </c>
      <c r="D2464" s="112">
        <f t="shared" si="79"/>
        <v>1.1177585641978873</v>
      </c>
      <c r="E2464" s="112">
        <v>5.6852582623991609E-3</v>
      </c>
      <c r="G2464">
        <v>2456</v>
      </c>
      <c r="H2464">
        <f t="shared" ca="1" si="80"/>
        <v>2.4347689387116837E-2</v>
      </c>
    </row>
    <row r="2465" spans="2:8" x14ac:dyDescent="0.35">
      <c r="B2465" s="45" t="s">
        <v>2311</v>
      </c>
      <c r="C2465" s="146">
        <v>93.303138732910156</v>
      </c>
      <c r="D2465" s="112">
        <f t="shared" si="79"/>
        <v>-0.29922589210187855</v>
      </c>
      <c r="E2465" s="112">
        <v>5.6820812390581737E-3</v>
      </c>
      <c r="G2465">
        <v>2457</v>
      </c>
      <c r="H2465">
        <f t="shared" ca="1" si="80"/>
        <v>-1.3541806175348249E-3</v>
      </c>
    </row>
    <row r="2466" spans="2:8" x14ac:dyDescent="0.35">
      <c r="B2466" s="45" t="s">
        <v>3373</v>
      </c>
      <c r="C2466" s="146">
        <v>133.14295959472659</v>
      </c>
      <c r="D2466" s="112">
        <f t="shared" si="79"/>
        <v>1.8073111033019944</v>
      </c>
      <c r="E2466" s="112">
        <v>5.6816446434167492E-3</v>
      </c>
      <c r="G2466">
        <v>2458</v>
      </c>
      <c r="H2466">
        <f t="shared" ca="1" si="80"/>
        <v>1.9855942754802591E-3</v>
      </c>
    </row>
    <row r="2467" spans="2:8" x14ac:dyDescent="0.35">
      <c r="B2467" s="45" t="s">
        <v>578</v>
      </c>
      <c r="C2467" s="146">
        <v>47.427219390869141</v>
      </c>
      <c r="D2467" s="112">
        <f t="shared" si="79"/>
        <v>-0.9803559883139189</v>
      </c>
      <c r="E2467" s="112">
        <v>5.6656634892100592E-3</v>
      </c>
      <c r="G2467">
        <v>2459</v>
      </c>
      <c r="H2467">
        <f t="shared" ca="1" si="80"/>
        <v>2.169236720684746E-2</v>
      </c>
    </row>
    <row r="2468" spans="2:8" x14ac:dyDescent="0.35">
      <c r="B2468" s="45" t="s">
        <v>7113</v>
      </c>
      <c r="C2468" s="146">
        <v>2414.334716796875</v>
      </c>
      <c r="D2468" s="112">
        <f t="shared" si="79"/>
        <v>21.395826167697816</v>
      </c>
      <c r="E2468" s="112">
        <v>5.6589394504563397E-3</v>
      </c>
      <c r="G2468">
        <v>2460</v>
      </c>
      <c r="H2468">
        <f t="shared" ca="1" si="80"/>
        <v>4.0361235969558318E-2</v>
      </c>
    </row>
    <row r="2469" spans="2:8" x14ac:dyDescent="0.35">
      <c r="B2469" s="45" t="s">
        <v>2141</v>
      </c>
      <c r="C2469" s="146">
        <v>107.8028869628906</v>
      </c>
      <c r="D2469" s="112">
        <f t="shared" si="79"/>
        <v>-0.76489048242681179</v>
      </c>
      <c r="E2469" s="112">
        <v>5.6541060433662966E-3</v>
      </c>
      <c r="G2469">
        <v>2461</v>
      </c>
      <c r="H2469">
        <f t="shared" ca="1" si="80"/>
        <v>3.090177191429971E-2</v>
      </c>
    </row>
    <row r="2470" spans="2:8" x14ac:dyDescent="0.35">
      <c r="B2470" s="45" t="s">
        <v>5054</v>
      </c>
      <c r="C2470" s="146">
        <v>458.52200317382813</v>
      </c>
      <c r="D2470" s="112">
        <f t="shared" si="79"/>
        <v>-0.80459190107290468</v>
      </c>
      <c r="E2470" s="112">
        <v>5.653065281428271E-3</v>
      </c>
      <c r="G2470">
        <v>2462</v>
      </c>
      <c r="H2470">
        <f t="shared" ca="1" si="80"/>
        <v>8.7607422820415847E-3</v>
      </c>
    </row>
    <row r="2471" spans="2:8" x14ac:dyDescent="0.35">
      <c r="B2471" s="45" t="s">
        <v>7823</v>
      </c>
      <c r="C2471" s="146">
        <v>2346.484130859375</v>
      </c>
      <c r="D2471" s="112">
        <f t="shared" si="79"/>
        <v>2.1482464677748303</v>
      </c>
      <c r="E2471" s="112">
        <v>5.6387216986205739E-3</v>
      </c>
      <c r="G2471">
        <v>2463</v>
      </c>
      <c r="H2471">
        <f t="shared" ca="1" si="80"/>
        <v>1.1896884979502304E-2</v>
      </c>
    </row>
    <row r="2472" spans="2:8" x14ac:dyDescent="0.35">
      <c r="B2472" s="45" t="s">
        <v>5280</v>
      </c>
      <c r="C2472" s="146">
        <v>745.33050537109375</v>
      </c>
      <c r="D2472" s="112">
        <f t="shared" si="79"/>
        <v>-0.69452487999124257</v>
      </c>
      <c r="E2472" s="112">
        <v>5.6320026879451346E-3</v>
      </c>
      <c r="G2472">
        <v>2464</v>
      </c>
      <c r="H2472">
        <f t="shared" ca="1" si="80"/>
        <v>-1.8291070588703818E-2</v>
      </c>
    </row>
    <row r="2473" spans="2:8" x14ac:dyDescent="0.35">
      <c r="B2473" s="45" t="s">
        <v>6887</v>
      </c>
      <c r="C2473" s="146">
        <v>2439.90576171875</v>
      </c>
      <c r="D2473" s="112">
        <f t="shared" si="79"/>
        <v>2.2143146838819736</v>
      </c>
      <c r="E2473" s="112">
        <v>5.630971712920263E-3</v>
      </c>
      <c r="G2473">
        <v>2465</v>
      </c>
      <c r="H2473">
        <f t="shared" ca="1" si="80"/>
        <v>1.4448101599162003E-2</v>
      </c>
    </row>
    <row r="2474" spans="2:8" x14ac:dyDescent="0.35">
      <c r="B2474" s="45" t="s">
        <v>5789</v>
      </c>
      <c r="C2474" s="146">
        <v>759.074951171875</v>
      </c>
      <c r="D2474" s="112">
        <f t="shared" si="79"/>
        <v>-0.67816716707246361</v>
      </c>
      <c r="E2474" s="112">
        <v>5.630281876346622E-3</v>
      </c>
      <c r="G2474">
        <v>2466</v>
      </c>
      <c r="H2474">
        <f t="shared" ca="1" si="80"/>
        <v>-3.3699666584418864E-2</v>
      </c>
    </row>
    <row r="2475" spans="2:8" x14ac:dyDescent="0.35">
      <c r="B2475" s="45" t="s">
        <v>8003</v>
      </c>
      <c r="C2475" s="146">
        <v>2358.60009765625</v>
      </c>
      <c r="D2475" s="112">
        <f t="shared" si="79"/>
        <v>2.0275491249141133</v>
      </c>
      <c r="E2475" s="112">
        <v>5.6281213703936331E-3</v>
      </c>
      <c r="G2475">
        <v>2467</v>
      </c>
      <c r="H2475">
        <f t="shared" ca="1" si="80"/>
        <v>-1.1686758564328988E-2</v>
      </c>
    </row>
    <row r="2476" spans="2:8" x14ac:dyDescent="0.35">
      <c r="B2476" s="45" t="s">
        <v>5373</v>
      </c>
      <c r="C2476" s="146">
        <v>779.0460205078125</v>
      </c>
      <c r="D2476" s="112">
        <f t="shared" si="79"/>
        <v>-0.66875613691378755</v>
      </c>
      <c r="E2476" s="112">
        <v>5.6081811389800456E-3</v>
      </c>
      <c r="G2476">
        <v>2468</v>
      </c>
      <c r="H2476">
        <f t="shared" ca="1" si="80"/>
        <v>-3.5324639314219058E-2</v>
      </c>
    </row>
    <row r="2477" spans="2:8" x14ac:dyDescent="0.35">
      <c r="B2477" s="45" t="s">
        <v>7270</v>
      </c>
      <c r="C2477" s="146">
        <v>2351.880615234375</v>
      </c>
      <c r="D2477" s="112">
        <f t="shared" si="79"/>
        <v>5.3873277229102206</v>
      </c>
      <c r="E2477" s="112">
        <v>5.605240381990618E-3</v>
      </c>
      <c r="G2477">
        <v>2469</v>
      </c>
      <c r="H2477">
        <f t="shared" ca="1" si="80"/>
        <v>3.0508811703666388E-3</v>
      </c>
    </row>
    <row r="2478" spans="2:8" x14ac:dyDescent="0.35">
      <c r="B2478" s="45" t="s">
        <v>4811</v>
      </c>
      <c r="C2478" s="146">
        <v>368.21041870117188</v>
      </c>
      <c r="D2478" s="112">
        <f t="shared" si="79"/>
        <v>-0.84290263189335468</v>
      </c>
      <c r="E2478" s="112">
        <v>5.591565362432032E-3</v>
      </c>
      <c r="G2478">
        <v>2470</v>
      </c>
      <c r="H2478">
        <f t="shared" ca="1" si="80"/>
        <v>2.0224835808736784E-5</v>
      </c>
    </row>
    <row r="2479" spans="2:8" x14ac:dyDescent="0.35">
      <c r="B2479" s="45" t="s">
        <v>7281</v>
      </c>
      <c r="C2479" s="146">
        <v>2343.835693359375</v>
      </c>
      <c r="D2479" s="112">
        <f t="shared" si="79"/>
        <v>0.12603890885189048</v>
      </c>
      <c r="E2479" s="112">
        <v>5.5835077764900031E-3</v>
      </c>
      <c r="G2479">
        <v>2471</v>
      </c>
      <c r="H2479">
        <f t="shared" ca="1" si="80"/>
        <v>3.4236724301977751E-2</v>
      </c>
    </row>
    <row r="2480" spans="2:8" x14ac:dyDescent="0.35">
      <c r="B2480" s="45" t="s">
        <v>6612</v>
      </c>
      <c r="C2480" s="146">
        <v>2081.4873046875</v>
      </c>
      <c r="D2480" s="112">
        <f t="shared" si="79"/>
        <v>3.4239914553348019</v>
      </c>
      <c r="E2480" s="112">
        <v>5.5822749530780591E-3</v>
      </c>
      <c r="G2480">
        <v>2472</v>
      </c>
      <c r="H2480">
        <f t="shared" ca="1" si="80"/>
        <v>-3.4320805797258282E-3</v>
      </c>
    </row>
    <row r="2481" spans="2:8" x14ac:dyDescent="0.35">
      <c r="B2481" s="45" t="s">
        <v>4851</v>
      </c>
      <c r="C2481" s="146">
        <v>470.49984741210938</v>
      </c>
      <c r="D2481" s="112">
        <f t="shared" si="79"/>
        <v>-0.39954836841752284</v>
      </c>
      <c r="E2481" s="112">
        <v>5.5770239605401391E-3</v>
      </c>
      <c r="G2481">
        <v>2473</v>
      </c>
      <c r="H2481">
        <f t="shared" ca="1" si="80"/>
        <v>3.0712325650672223E-2</v>
      </c>
    </row>
    <row r="2482" spans="2:8" x14ac:dyDescent="0.35">
      <c r="B2482" s="45" t="s">
        <v>5795</v>
      </c>
      <c r="C2482" s="146">
        <v>783.57659912109375</v>
      </c>
      <c r="D2482" s="112">
        <f t="shared" si="79"/>
        <v>7.5276732904479307</v>
      </c>
      <c r="E2482" s="112">
        <v>5.5650987709081855E-3</v>
      </c>
      <c r="G2482">
        <v>2474</v>
      </c>
      <c r="H2482">
        <f t="shared" ca="1" si="80"/>
        <v>1.5569146226503783E-2</v>
      </c>
    </row>
    <row r="2483" spans="2:8" x14ac:dyDescent="0.35">
      <c r="B2483" s="45" t="s">
        <v>1099</v>
      </c>
      <c r="C2483" s="146">
        <v>91.886329650878906</v>
      </c>
      <c r="D2483" s="112">
        <f t="shared" si="79"/>
        <v>-0.29372498674384656</v>
      </c>
      <c r="E2483" s="112">
        <v>5.5564020731098942E-3</v>
      </c>
      <c r="G2483">
        <v>2475</v>
      </c>
      <c r="H2483">
        <f t="shared" ca="1" si="80"/>
        <v>-1.1420251795371145E-2</v>
      </c>
    </row>
    <row r="2484" spans="2:8" x14ac:dyDescent="0.35">
      <c r="B2484" s="45" t="s">
        <v>3398</v>
      </c>
      <c r="C2484" s="146">
        <v>130.09992980957031</v>
      </c>
      <c r="D2484" s="112">
        <f t="shared" si="79"/>
        <v>-0.13267419291835189</v>
      </c>
      <c r="E2484" s="112">
        <v>5.5499535921560567E-3</v>
      </c>
      <c r="G2484">
        <v>2476</v>
      </c>
      <c r="H2484">
        <f t="shared" ca="1" si="80"/>
        <v>-9.8391484491518119E-3</v>
      </c>
    </row>
    <row r="2485" spans="2:8" x14ac:dyDescent="0.35">
      <c r="B2485" s="45" t="s">
        <v>1370</v>
      </c>
      <c r="C2485" s="146">
        <v>150.001220703125</v>
      </c>
      <c r="D2485" s="112">
        <f t="shared" si="79"/>
        <v>-0.92578319592545333</v>
      </c>
      <c r="E2485" s="112">
        <v>5.5243860489129328E-3</v>
      </c>
      <c r="G2485">
        <v>2477</v>
      </c>
      <c r="H2485">
        <f t="shared" ca="1" si="80"/>
        <v>1.2908569965217457E-3</v>
      </c>
    </row>
    <row r="2486" spans="2:8" x14ac:dyDescent="0.35">
      <c r="B2486" s="45" t="s">
        <v>6619</v>
      </c>
      <c r="C2486" s="146">
        <v>2021.1220703125</v>
      </c>
      <c r="D2486" s="112">
        <f t="shared" si="79"/>
        <v>4.7710311145184265</v>
      </c>
      <c r="E2486" s="112">
        <v>5.5220098789598463E-3</v>
      </c>
      <c r="G2486">
        <v>2478</v>
      </c>
      <c r="H2486">
        <f t="shared" ca="1" si="80"/>
        <v>2.2362231142284393E-4</v>
      </c>
    </row>
    <row r="2487" spans="2:8" x14ac:dyDescent="0.35">
      <c r="B2487" s="45" t="s">
        <v>4643</v>
      </c>
      <c r="C2487" s="146">
        <v>350.21853637695313</v>
      </c>
      <c r="D2487" s="112">
        <f t="shared" si="79"/>
        <v>-0.27129806283748448</v>
      </c>
      <c r="E2487" s="112">
        <v>5.5185421368552428E-3</v>
      </c>
      <c r="G2487">
        <v>2479</v>
      </c>
      <c r="H2487">
        <f t="shared" ca="1" si="80"/>
        <v>8.081669802863197E-4</v>
      </c>
    </row>
    <row r="2488" spans="2:8" x14ac:dyDescent="0.35">
      <c r="B2488" s="45" t="s">
        <v>4918</v>
      </c>
      <c r="C2488" s="146">
        <v>480.60601806640619</v>
      </c>
      <c r="D2488" s="112">
        <f t="shared" si="79"/>
        <v>2.4717843223295937</v>
      </c>
      <c r="E2488" s="112">
        <v>5.5143195064374468E-3</v>
      </c>
      <c r="G2488">
        <v>2480</v>
      </c>
      <c r="H2488">
        <f t="shared" ca="1" si="80"/>
        <v>1.036313438833405E-2</v>
      </c>
    </row>
    <row r="2489" spans="2:8" x14ac:dyDescent="0.35">
      <c r="B2489" s="45" t="s">
        <v>1415</v>
      </c>
      <c r="C2489" s="146">
        <v>138.43199157714841</v>
      </c>
      <c r="D2489" s="112">
        <f t="shared" si="79"/>
        <v>-0.94167979473770447</v>
      </c>
      <c r="E2489" s="112">
        <v>5.5119690703742674E-3</v>
      </c>
      <c r="G2489">
        <v>2481</v>
      </c>
      <c r="H2489">
        <f t="shared" ca="1" si="80"/>
        <v>-1.4999639409601922E-2</v>
      </c>
    </row>
    <row r="2490" spans="2:8" x14ac:dyDescent="0.35">
      <c r="B2490" s="45" t="s">
        <v>7588</v>
      </c>
      <c r="C2490" s="146">
        <v>2373.654052734375</v>
      </c>
      <c r="D2490" s="112">
        <f t="shared" si="79"/>
        <v>0.22455303596985296</v>
      </c>
      <c r="E2490" s="112">
        <v>5.5094441482581571E-3</v>
      </c>
      <c r="G2490">
        <v>2482</v>
      </c>
      <c r="H2490">
        <f t="shared" ca="1" si="80"/>
        <v>2.0275377397992216E-2</v>
      </c>
    </row>
    <row r="2491" spans="2:8" x14ac:dyDescent="0.35">
      <c r="B2491" s="45" t="s">
        <v>6433</v>
      </c>
      <c r="C2491" s="146">
        <v>1938.384033203125</v>
      </c>
      <c r="D2491" s="112">
        <f t="shared" si="79"/>
        <v>1.5203597810737657</v>
      </c>
      <c r="E2491" s="112">
        <v>5.5076970286016798E-3</v>
      </c>
      <c r="G2491">
        <v>2483</v>
      </c>
      <c r="H2491">
        <f t="shared" ca="1" si="80"/>
        <v>9.9695128082102815E-3</v>
      </c>
    </row>
    <row r="2492" spans="2:8" x14ac:dyDescent="0.35">
      <c r="B2492" s="45" t="s">
        <v>5567</v>
      </c>
      <c r="C2492" s="146">
        <v>769.0902099609375</v>
      </c>
      <c r="D2492" s="112">
        <f t="shared" si="79"/>
        <v>17.100064585251186</v>
      </c>
      <c r="E2492" s="112">
        <v>5.5052820496492797E-3</v>
      </c>
      <c r="G2492">
        <v>2484</v>
      </c>
      <c r="H2492">
        <f t="shared" ca="1" si="80"/>
        <v>-1.2531045669044989E-2</v>
      </c>
    </row>
    <row r="2493" spans="2:8" x14ac:dyDescent="0.35">
      <c r="B2493" s="45" t="s">
        <v>657</v>
      </c>
      <c r="C2493" s="146">
        <v>42.491020202636719</v>
      </c>
      <c r="D2493" s="112">
        <f t="shared" si="79"/>
        <v>-0.94320301349042179</v>
      </c>
      <c r="E2493" s="112">
        <v>5.4929103993928098E-3</v>
      </c>
      <c r="G2493">
        <v>2485</v>
      </c>
      <c r="H2493">
        <f t="shared" ca="1" si="80"/>
        <v>-7.9655627038541128E-3</v>
      </c>
    </row>
    <row r="2494" spans="2:8" x14ac:dyDescent="0.35">
      <c r="B2494" s="45" t="s">
        <v>5608</v>
      </c>
      <c r="C2494" s="146">
        <v>748.12103271484375</v>
      </c>
      <c r="D2494" s="112">
        <f t="shared" si="79"/>
        <v>15.809047200905439</v>
      </c>
      <c r="E2494" s="112">
        <v>5.4875507779943433E-3</v>
      </c>
      <c r="G2494">
        <v>2486</v>
      </c>
      <c r="H2494">
        <f t="shared" ca="1" si="80"/>
        <v>-2.4458714532917436E-3</v>
      </c>
    </row>
    <row r="2495" spans="2:8" x14ac:dyDescent="0.35">
      <c r="B2495" s="45" t="s">
        <v>599</v>
      </c>
      <c r="C2495" s="146">
        <v>44.507045745849609</v>
      </c>
      <c r="D2495" s="112">
        <f t="shared" si="79"/>
        <v>-0.97984889735686875</v>
      </c>
      <c r="E2495" s="112">
        <v>5.4872706128789592E-3</v>
      </c>
      <c r="G2495">
        <v>2487</v>
      </c>
      <c r="H2495">
        <f t="shared" ca="1" si="80"/>
        <v>1.4569801787006162E-2</v>
      </c>
    </row>
    <row r="2496" spans="2:8" x14ac:dyDescent="0.35">
      <c r="B2496" s="45" t="s">
        <v>6878</v>
      </c>
      <c r="C2496" s="146">
        <v>2208.66552734375</v>
      </c>
      <c r="D2496" s="112">
        <f t="shared" si="79"/>
        <v>17.5200968182221</v>
      </c>
      <c r="E2496" s="112">
        <v>5.4819346673600543E-3</v>
      </c>
      <c r="G2496">
        <v>2488</v>
      </c>
      <c r="H2496">
        <f t="shared" ca="1" si="80"/>
        <v>9.0282887888767547E-4</v>
      </c>
    </row>
    <row r="2497" spans="2:8" x14ac:dyDescent="0.35">
      <c r="B2497" s="45" t="s">
        <v>1826</v>
      </c>
      <c r="C2497" s="146">
        <v>119.2577743530273</v>
      </c>
      <c r="D2497" s="112">
        <f t="shared" si="79"/>
        <v>-0.53248471061427938</v>
      </c>
      <c r="E2497" s="112">
        <v>5.4736637622166458E-3</v>
      </c>
      <c r="G2497">
        <v>2489</v>
      </c>
      <c r="H2497">
        <f t="shared" ca="1" si="80"/>
        <v>3.9112227010483494E-3</v>
      </c>
    </row>
    <row r="2498" spans="2:8" x14ac:dyDescent="0.35">
      <c r="B2498" s="45" t="s">
        <v>4458</v>
      </c>
      <c r="C2498" s="146">
        <v>255.0885009765625</v>
      </c>
      <c r="D2498" s="112">
        <f t="shared" si="79"/>
        <v>2.0997036852169497</v>
      </c>
      <c r="E2498" s="112">
        <v>5.4653958603343667E-3</v>
      </c>
      <c r="G2498">
        <v>2490</v>
      </c>
      <c r="H2498">
        <f t="shared" ca="1" si="80"/>
        <v>1.9538982456144879E-2</v>
      </c>
    </row>
    <row r="2499" spans="2:8" x14ac:dyDescent="0.35">
      <c r="B2499" s="45" t="s">
        <v>2350</v>
      </c>
      <c r="C2499" s="146">
        <v>82.294479370117188</v>
      </c>
      <c r="D2499" s="112">
        <f t="shared" si="79"/>
        <v>-0.35425333044538904</v>
      </c>
      <c r="E2499" s="112">
        <v>5.4605169575244862E-3</v>
      </c>
      <c r="G2499">
        <v>2491</v>
      </c>
      <c r="H2499">
        <f t="shared" ca="1" si="80"/>
        <v>5.0679186050123486E-3</v>
      </c>
    </row>
    <row r="2500" spans="2:8" x14ac:dyDescent="0.35">
      <c r="B2500" s="45" t="s">
        <v>3030</v>
      </c>
      <c r="C2500" s="146">
        <v>127.44081115722661</v>
      </c>
      <c r="D2500" s="112">
        <f t="shared" si="79"/>
        <v>-0.65430891136351332</v>
      </c>
      <c r="E2500" s="112">
        <v>5.4586595892581876E-3</v>
      </c>
      <c r="G2500">
        <v>2492</v>
      </c>
      <c r="H2500">
        <f t="shared" ca="1" si="80"/>
        <v>4.6563312289952712E-3</v>
      </c>
    </row>
    <row r="2501" spans="2:8" x14ac:dyDescent="0.35">
      <c r="B2501" s="45" t="s">
        <v>4663</v>
      </c>
      <c r="C2501" s="146">
        <v>368.65518188476563</v>
      </c>
      <c r="D2501" s="112">
        <f t="shared" si="79"/>
        <v>-0.48779542062102799</v>
      </c>
      <c r="E2501" s="112">
        <v>5.4562226648895975E-3</v>
      </c>
      <c r="G2501">
        <v>2493</v>
      </c>
      <c r="H2501">
        <f t="shared" ca="1" si="80"/>
        <v>2.5374062466381561E-2</v>
      </c>
    </row>
    <row r="2502" spans="2:8" x14ac:dyDescent="0.35">
      <c r="B2502" s="45" t="s">
        <v>5743</v>
      </c>
      <c r="C2502" s="146">
        <v>719.7420654296875</v>
      </c>
      <c r="D2502" s="112">
        <f t="shared" si="79"/>
        <v>6.6432112786790469</v>
      </c>
      <c r="E2502" s="112">
        <v>5.4522783678600528E-3</v>
      </c>
      <c r="G2502">
        <v>2494</v>
      </c>
      <c r="H2502">
        <f t="shared" ca="1" si="80"/>
        <v>-9.6174401214175565E-4</v>
      </c>
    </row>
    <row r="2503" spans="2:8" x14ac:dyDescent="0.35">
      <c r="B2503" s="45" t="s">
        <v>2889</v>
      </c>
      <c r="C2503" s="146">
        <v>94.167495727539063</v>
      </c>
      <c r="D2503" s="112">
        <f t="shared" si="79"/>
        <v>1.2735049567687242</v>
      </c>
      <c r="E2503" s="112">
        <v>5.4498187941971459E-3</v>
      </c>
      <c r="G2503">
        <v>2495</v>
      </c>
      <c r="H2503">
        <f t="shared" ca="1" si="80"/>
        <v>-1.8703343848554745E-2</v>
      </c>
    </row>
    <row r="2504" spans="2:8" x14ac:dyDescent="0.35">
      <c r="B2504" s="45" t="s">
        <v>676</v>
      </c>
      <c r="C2504" s="146">
        <v>41.419525146484382</v>
      </c>
      <c r="D2504" s="112">
        <f t="shared" si="79"/>
        <v>-0.96468939855930635</v>
      </c>
      <c r="E2504" s="112">
        <v>5.4370875375169651E-3</v>
      </c>
      <c r="G2504">
        <v>2496</v>
      </c>
      <c r="H2504">
        <f t="shared" ca="1" si="80"/>
        <v>-2.5071430920791619E-3</v>
      </c>
    </row>
    <row r="2505" spans="2:8" x14ac:dyDescent="0.35">
      <c r="B2505" s="45" t="s">
        <v>5981</v>
      </c>
      <c r="C2505" s="146">
        <v>1173.00537109375</v>
      </c>
      <c r="D2505" s="112">
        <f t="shared" ref="D2505:D2568" si="81">(C2505-C2506)/C2506</f>
        <v>-0.50470846678714021</v>
      </c>
      <c r="E2505" s="112">
        <v>5.4359455022211017E-3</v>
      </c>
      <c r="G2505">
        <v>2497</v>
      </c>
      <c r="H2505">
        <f t="shared" ca="1" si="80"/>
        <v>-3.5680564570234898E-3</v>
      </c>
    </row>
    <row r="2506" spans="2:8" x14ac:dyDescent="0.35">
      <c r="B2506" s="45" t="s">
        <v>7180</v>
      </c>
      <c r="C2506" s="146">
        <v>2368.31298828125</v>
      </c>
      <c r="D2506" s="112">
        <f t="shared" si="81"/>
        <v>32.05659617059581</v>
      </c>
      <c r="E2506" s="112">
        <v>5.4284540125732845E-3</v>
      </c>
      <c r="G2506">
        <v>2498</v>
      </c>
      <c r="H2506">
        <f t="shared" ref="H2506:H2569" ca="1" si="82">_xlfn.NORM.INV(RAND(),$N$11,$N$12)</f>
        <v>-2.6770316995363974E-3</v>
      </c>
    </row>
    <row r="2507" spans="2:8" x14ac:dyDescent="0.35">
      <c r="B2507" s="45" t="s">
        <v>946</v>
      </c>
      <c r="C2507" s="146">
        <v>71.644187927246094</v>
      </c>
      <c r="D2507" s="112">
        <f t="shared" si="81"/>
        <v>-0.76382560812243694</v>
      </c>
      <c r="E2507" s="112">
        <v>5.4162978659756432E-3</v>
      </c>
      <c r="G2507">
        <v>2499</v>
      </c>
      <c r="H2507">
        <f t="shared" ca="1" si="82"/>
        <v>6.5762817818459463E-3</v>
      </c>
    </row>
    <row r="2508" spans="2:8" x14ac:dyDescent="0.35">
      <c r="B2508" s="45" t="s">
        <v>4564</v>
      </c>
      <c r="C2508" s="146">
        <v>303.3529052734375</v>
      </c>
      <c r="D2508" s="112">
        <f t="shared" si="81"/>
        <v>1.5402754412331805</v>
      </c>
      <c r="E2508" s="112">
        <v>5.4110695404062069E-3</v>
      </c>
      <c r="G2508">
        <v>2500</v>
      </c>
      <c r="H2508">
        <f t="shared" ca="1" si="82"/>
        <v>-2.3076436214833573E-2</v>
      </c>
    </row>
    <row r="2509" spans="2:8" x14ac:dyDescent="0.35">
      <c r="B2509" s="45" t="s">
        <v>2550</v>
      </c>
      <c r="C2509" s="146">
        <v>119.4173278808594</v>
      </c>
      <c r="D2509" s="112">
        <f t="shared" si="81"/>
        <v>-7.3497851536787895E-2</v>
      </c>
      <c r="E2509" s="112">
        <v>5.3995299522931559E-3</v>
      </c>
      <c r="G2509">
        <v>2501</v>
      </c>
      <c r="H2509">
        <f t="shared" ca="1" si="82"/>
        <v>-1.3945544279374E-2</v>
      </c>
    </row>
    <row r="2510" spans="2:8" x14ac:dyDescent="0.35">
      <c r="B2510" s="45" t="s">
        <v>3025</v>
      </c>
      <c r="C2510" s="146">
        <v>128.8905029296875</v>
      </c>
      <c r="D2510" s="112">
        <f t="shared" si="81"/>
        <v>-0.94798187892899344</v>
      </c>
      <c r="E2510" s="112">
        <v>5.3972911421149546E-3</v>
      </c>
      <c r="G2510">
        <v>2502</v>
      </c>
      <c r="H2510">
        <f t="shared" ca="1" si="82"/>
        <v>1.9191993633918144E-3</v>
      </c>
    </row>
    <row r="2511" spans="2:8" x14ac:dyDescent="0.35">
      <c r="B2511" s="45" t="s">
        <v>7945</v>
      </c>
      <c r="C2511" s="146">
        <v>2477.800048828125</v>
      </c>
      <c r="D2511" s="112">
        <f t="shared" si="81"/>
        <v>27.363672758341611</v>
      </c>
      <c r="E2511" s="112">
        <v>5.3966519895009132E-3</v>
      </c>
      <c r="G2511">
        <v>2503</v>
      </c>
      <c r="H2511">
        <f t="shared" ca="1" si="82"/>
        <v>-3.8482268161793786E-3</v>
      </c>
    </row>
    <row r="2512" spans="2:8" x14ac:dyDescent="0.35">
      <c r="B2512" s="45" t="s">
        <v>2324</v>
      </c>
      <c r="C2512" s="146">
        <v>87.358222961425781</v>
      </c>
      <c r="D2512" s="112">
        <f t="shared" si="81"/>
        <v>-0.95307751185866574</v>
      </c>
      <c r="E2512" s="112">
        <v>5.3928425639964321E-3</v>
      </c>
      <c r="G2512">
        <v>2504</v>
      </c>
      <c r="H2512">
        <f t="shared" ca="1" si="82"/>
        <v>-1.9303533292562088E-3</v>
      </c>
    </row>
    <row r="2513" spans="2:8" x14ac:dyDescent="0.35">
      <c r="B2513" s="45" t="s">
        <v>6491</v>
      </c>
      <c r="C2513" s="146">
        <v>1861.755981445312</v>
      </c>
      <c r="D2513" s="112">
        <f t="shared" si="81"/>
        <v>3.0610660151673161</v>
      </c>
      <c r="E2513" s="112">
        <v>5.3921937978098407E-3</v>
      </c>
      <c r="G2513">
        <v>2505</v>
      </c>
      <c r="H2513">
        <f t="shared" ca="1" si="82"/>
        <v>-1.4813542320060161E-2</v>
      </c>
    </row>
    <row r="2514" spans="2:8" x14ac:dyDescent="0.35">
      <c r="B2514" s="45" t="s">
        <v>5038</v>
      </c>
      <c r="C2514" s="146">
        <v>458.44021606445313</v>
      </c>
      <c r="D2514" s="112">
        <f t="shared" si="81"/>
        <v>-0.77124317201595083</v>
      </c>
      <c r="E2514" s="112">
        <v>5.3835804410587293E-3</v>
      </c>
      <c r="G2514">
        <v>2506</v>
      </c>
      <c r="H2514">
        <f t="shared" ca="1" si="82"/>
        <v>3.3523561453415132E-2</v>
      </c>
    </row>
    <row r="2515" spans="2:8" x14ac:dyDescent="0.35">
      <c r="B2515" s="45" t="s">
        <v>6766</v>
      </c>
      <c r="C2515" s="146">
        <v>2004.050415039062</v>
      </c>
      <c r="D2515" s="112">
        <f t="shared" si="81"/>
        <v>21.882252546645226</v>
      </c>
      <c r="E2515" s="112">
        <v>5.3747179552967777E-3</v>
      </c>
      <c r="G2515">
        <v>2507</v>
      </c>
      <c r="H2515">
        <f t="shared" ca="1" si="82"/>
        <v>-6.4989697792604151E-3</v>
      </c>
    </row>
    <row r="2516" spans="2:8" x14ac:dyDescent="0.35">
      <c r="B2516" s="45" t="s">
        <v>2626</v>
      </c>
      <c r="C2516" s="146">
        <v>87.58099365234375</v>
      </c>
      <c r="D2516" s="112">
        <f t="shared" si="81"/>
        <v>-3.5138341104671528E-3</v>
      </c>
      <c r="E2516" s="112">
        <v>5.372799901629601E-3</v>
      </c>
      <c r="G2516">
        <v>2508</v>
      </c>
      <c r="H2516">
        <f t="shared" ca="1" si="82"/>
        <v>3.2251358521804996E-2</v>
      </c>
    </row>
    <row r="2517" spans="2:8" x14ac:dyDescent="0.35">
      <c r="B2517" s="45" t="s">
        <v>1170</v>
      </c>
      <c r="C2517" s="146">
        <v>87.889823913574219</v>
      </c>
      <c r="D2517" s="112">
        <f t="shared" si="81"/>
        <v>-0.93648975896849962</v>
      </c>
      <c r="E2517" s="112">
        <v>5.3431157368176241E-3</v>
      </c>
      <c r="G2517">
        <v>2509</v>
      </c>
      <c r="H2517">
        <f t="shared" ca="1" si="82"/>
        <v>-1.9703989461415189E-2</v>
      </c>
    </row>
    <row r="2518" spans="2:8" x14ac:dyDescent="0.35">
      <c r="B2518" s="45" t="s">
        <v>6096</v>
      </c>
      <c r="C2518" s="146">
        <v>1383.868530273438</v>
      </c>
      <c r="D2518" s="112">
        <f t="shared" si="81"/>
        <v>30.647862374878869</v>
      </c>
      <c r="E2518" s="112">
        <v>5.3430168011945898E-3</v>
      </c>
      <c r="G2518">
        <v>2510</v>
      </c>
      <c r="H2518">
        <f t="shared" ca="1" si="82"/>
        <v>-1.7635185850235578E-2</v>
      </c>
    </row>
    <row r="2519" spans="2:8" x14ac:dyDescent="0.35">
      <c r="B2519" s="45" t="s">
        <v>663</v>
      </c>
      <c r="C2519" s="146">
        <v>43.727077484130859</v>
      </c>
      <c r="D2519" s="112">
        <f t="shared" si="81"/>
        <v>-0.48057064046359155</v>
      </c>
      <c r="E2519" s="112">
        <v>5.3360170847968989E-3</v>
      </c>
      <c r="G2519">
        <v>2511</v>
      </c>
      <c r="H2519">
        <f t="shared" ca="1" si="82"/>
        <v>2.4485717025773093E-2</v>
      </c>
    </row>
    <row r="2520" spans="2:8" x14ac:dyDescent="0.35">
      <c r="B2520" s="45" t="s">
        <v>2843</v>
      </c>
      <c r="C2520" s="146">
        <v>84.182914733886719</v>
      </c>
      <c r="D2520" s="112">
        <f t="shared" si="81"/>
        <v>-0.95778591204735675</v>
      </c>
      <c r="E2520" s="112">
        <v>5.3335228465985788E-3</v>
      </c>
      <c r="G2520">
        <v>2512</v>
      </c>
      <c r="H2520">
        <f t="shared" ca="1" si="82"/>
        <v>1.757703539230877E-2</v>
      </c>
    </row>
    <row r="2521" spans="2:8" x14ac:dyDescent="0.35">
      <c r="B2521" s="45" t="s">
        <v>7041</v>
      </c>
      <c r="C2521" s="146">
        <v>1994.190063476562</v>
      </c>
      <c r="D2521" s="112">
        <f t="shared" si="81"/>
        <v>18.696823414355958</v>
      </c>
      <c r="E2521" s="112">
        <v>5.3326355585382526E-3</v>
      </c>
      <c r="G2521">
        <v>2513</v>
      </c>
      <c r="H2521">
        <f t="shared" ca="1" si="82"/>
        <v>-1.4943472066874933E-4</v>
      </c>
    </row>
    <row r="2522" spans="2:8" x14ac:dyDescent="0.35">
      <c r="B2522" s="45" t="s">
        <v>2375</v>
      </c>
      <c r="C2522" s="146">
        <v>101.24424743652339</v>
      </c>
      <c r="D2522" s="112">
        <f t="shared" si="81"/>
        <v>-0.94863519334488711</v>
      </c>
      <c r="E2522" s="112">
        <v>5.3253062577603774E-3</v>
      </c>
      <c r="G2522">
        <v>2514</v>
      </c>
      <c r="H2522">
        <f t="shared" ca="1" si="82"/>
        <v>-1.7098526733456944E-2</v>
      </c>
    </row>
    <row r="2523" spans="2:8" x14ac:dyDescent="0.35">
      <c r="B2523" s="45" t="s">
        <v>6770</v>
      </c>
      <c r="C2523" s="146">
        <v>1971.08203125</v>
      </c>
      <c r="D2523" s="112">
        <f t="shared" si="81"/>
        <v>18.79590197309512</v>
      </c>
      <c r="E2523" s="112">
        <v>5.3233167324579153E-3</v>
      </c>
      <c r="G2523">
        <v>2515</v>
      </c>
      <c r="H2523">
        <f t="shared" ca="1" si="82"/>
        <v>2.3553526343018868E-3</v>
      </c>
    </row>
    <row r="2524" spans="2:8" x14ac:dyDescent="0.35">
      <c r="B2524" s="45" t="s">
        <v>2199</v>
      </c>
      <c r="C2524" s="146">
        <v>99.570205688476563</v>
      </c>
      <c r="D2524" s="112">
        <f t="shared" si="81"/>
        <v>-0.86707973032969621</v>
      </c>
      <c r="E2524" s="112">
        <v>5.3225407629314027E-3</v>
      </c>
      <c r="G2524">
        <v>2516</v>
      </c>
      <c r="H2524">
        <f t="shared" ca="1" si="82"/>
        <v>-1.0695803735292088E-2</v>
      </c>
    </row>
    <row r="2525" spans="2:8" x14ac:dyDescent="0.35">
      <c r="B2525" s="45" t="s">
        <v>5369</v>
      </c>
      <c r="C2525" s="146">
        <v>749.09722900390625</v>
      </c>
      <c r="D2525" s="112">
        <f t="shared" si="81"/>
        <v>15.8821614796021</v>
      </c>
      <c r="E2525" s="112">
        <v>5.320992388015677E-3</v>
      </c>
      <c r="G2525">
        <v>2517</v>
      </c>
      <c r="H2525">
        <f t="shared" ca="1" si="82"/>
        <v>-2.1013791564199268E-2</v>
      </c>
    </row>
    <row r="2526" spans="2:8" x14ac:dyDescent="0.35">
      <c r="B2526" s="45" t="s">
        <v>627</v>
      </c>
      <c r="C2526" s="146">
        <v>44.372116088867188</v>
      </c>
      <c r="D2526" s="112">
        <f t="shared" si="81"/>
        <v>-0.86332509484383613</v>
      </c>
      <c r="E2526" s="112">
        <v>5.3202472151392087E-3</v>
      </c>
      <c r="G2526">
        <v>2518</v>
      </c>
      <c r="H2526">
        <f t="shared" ca="1" si="82"/>
        <v>1.3948705446223043E-2</v>
      </c>
    </row>
    <row r="2527" spans="2:8" x14ac:dyDescent="0.35">
      <c r="B2527" s="45" t="s">
        <v>4593</v>
      </c>
      <c r="C2527" s="146">
        <v>324.65444946289063</v>
      </c>
      <c r="D2527" s="112">
        <f t="shared" si="81"/>
        <v>-0.87132163393029771</v>
      </c>
      <c r="E2527" s="112">
        <v>5.2962366820380313E-3</v>
      </c>
      <c r="G2527">
        <v>2519</v>
      </c>
      <c r="H2527">
        <f t="shared" ca="1" si="82"/>
        <v>3.3197891848995097E-2</v>
      </c>
    </row>
    <row r="2528" spans="2:8" x14ac:dyDescent="0.35">
      <c r="B2528" s="45" t="s">
        <v>6912</v>
      </c>
      <c r="C2528" s="146">
        <v>2522.99169921875</v>
      </c>
      <c r="D2528" s="112">
        <f t="shared" si="81"/>
        <v>-3.9245964882400258E-2</v>
      </c>
      <c r="E2528" s="112">
        <v>5.2961502591847981E-3</v>
      </c>
      <c r="G2528">
        <v>2520</v>
      </c>
      <c r="H2528">
        <f t="shared" ca="1" si="82"/>
        <v>-1.0457473357341013E-2</v>
      </c>
    </row>
    <row r="2529" spans="2:8" x14ac:dyDescent="0.35">
      <c r="B2529" s="45" t="s">
        <v>7612</v>
      </c>
      <c r="C2529" s="146">
        <v>2626.0537109375</v>
      </c>
      <c r="D2529" s="112">
        <f t="shared" si="81"/>
        <v>19.584893986054276</v>
      </c>
      <c r="E2529" s="112">
        <v>5.294745704164168E-3</v>
      </c>
      <c r="G2529">
        <v>2521</v>
      </c>
      <c r="H2529">
        <f t="shared" ca="1" si="82"/>
        <v>2.3942745563126259E-2</v>
      </c>
    </row>
    <row r="2530" spans="2:8" x14ac:dyDescent="0.35">
      <c r="B2530" s="45" t="s">
        <v>2529</v>
      </c>
      <c r="C2530" s="146">
        <v>127.57188415527339</v>
      </c>
      <c r="D2530" s="112">
        <f t="shared" si="81"/>
        <v>-0.94897330434817428</v>
      </c>
      <c r="E2530" s="112">
        <v>5.2945228646745128E-3</v>
      </c>
      <c r="G2530">
        <v>2522</v>
      </c>
      <c r="H2530">
        <f t="shared" ca="1" si="82"/>
        <v>5.5277918496378382E-3</v>
      </c>
    </row>
    <row r="2531" spans="2:8" x14ac:dyDescent="0.35">
      <c r="B2531" s="45" t="s">
        <v>7318</v>
      </c>
      <c r="C2531" s="146">
        <v>2500.100830078125</v>
      </c>
      <c r="D2531" s="112">
        <f t="shared" si="81"/>
        <v>2.8905688663704279</v>
      </c>
      <c r="E2531" s="112">
        <v>5.2901259261622586E-3</v>
      </c>
      <c r="G2531">
        <v>2523</v>
      </c>
      <c r="H2531">
        <f t="shared" ca="1" si="82"/>
        <v>-1.1671761810655408E-2</v>
      </c>
    </row>
    <row r="2532" spans="2:8" x14ac:dyDescent="0.35">
      <c r="B2532" s="45" t="s">
        <v>5225</v>
      </c>
      <c r="C2532" s="146">
        <v>642.60546875</v>
      </c>
      <c r="D2532" s="112">
        <f t="shared" si="81"/>
        <v>3.9491365997357479</v>
      </c>
      <c r="E2532" s="112">
        <v>5.2892886152681555E-3</v>
      </c>
      <c r="G2532">
        <v>2524</v>
      </c>
      <c r="H2532">
        <f t="shared" ca="1" si="82"/>
        <v>-1.1686563891206E-2</v>
      </c>
    </row>
    <row r="2533" spans="2:8" x14ac:dyDescent="0.35">
      <c r="B2533" s="45" t="s">
        <v>1451</v>
      </c>
      <c r="C2533" s="146">
        <v>129.84193420410159</v>
      </c>
      <c r="D2533" s="112">
        <f t="shared" si="81"/>
        <v>-0.94820845002679499</v>
      </c>
      <c r="E2533" s="112">
        <v>5.2774781328794604E-3</v>
      </c>
      <c r="G2533">
        <v>2525</v>
      </c>
      <c r="H2533">
        <f t="shared" ca="1" si="82"/>
        <v>2.1358745201204423E-2</v>
      </c>
    </row>
    <row r="2534" spans="2:8" x14ac:dyDescent="0.35">
      <c r="B2534" s="45" t="s">
        <v>7249</v>
      </c>
      <c r="C2534" s="146">
        <v>2507.010009765625</v>
      </c>
      <c r="D2534" s="112">
        <f t="shared" si="81"/>
        <v>4.9492049762327852</v>
      </c>
      <c r="E2534" s="112">
        <v>5.2753713083316346E-3</v>
      </c>
      <c r="G2534">
        <v>2526</v>
      </c>
      <c r="H2534">
        <f t="shared" ca="1" si="82"/>
        <v>-4.3955416389930696E-3</v>
      </c>
    </row>
    <row r="2535" spans="2:8" x14ac:dyDescent="0.35">
      <c r="B2535" s="45" t="s">
        <v>4757</v>
      </c>
      <c r="C2535" s="146">
        <v>421.40252685546881</v>
      </c>
      <c r="D2535" s="112">
        <f t="shared" si="81"/>
        <v>-0.45395094458434793</v>
      </c>
      <c r="E2535" s="112">
        <v>5.2673362616131843E-3</v>
      </c>
      <c r="G2535">
        <v>2527</v>
      </c>
      <c r="H2535">
        <f t="shared" ca="1" si="82"/>
        <v>-7.1324473029704535E-3</v>
      </c>
    </row>
    <row r="2536" spans="2:8" x14ac:dyDescent="0.35">
      <c r="B2536" s="45" t="s">
        <v>5677</v>
      </c>
      <c r="C2536" s="146">
        <v>771.73016357421875</v>
      </c>
      <c r="D2536" s="112">
        <f t="shared" si="81"/>
        <v>4.7121354099594739E-2</v>
      </c>
      <c r="E2536" s="112">
        <v>5.2655480712919698E-3</v>
      </c>
      <c r="G2536">
        <v>2528</v>
      </c>
      <c r="H2536">
        <f t="shared" ca="1" si="82"/>
        <v>-1.284848503911068E-2</v>
      </c>
    </row>
    <row r="2537" spans="2:8" x14ac:dyDescent="0.35">
      <c r="B2537" s="45" t="s">
        <v>5765</v>
      </c>
      <c r="C2537" s="146">
        <v>737.00164794921875</v>
      </c>
      <c r="D2537" s="112">
        <f t="shared" si="81"/>
        <v>9.1098802652464865</v>
      </c>
      <c r="E2537" s="112">
        <v>5.2643229770456572E-3</v>
      </c>
      <c r="G2537">
        <v>2529</v>
      </c>
      <c r="H2537">
        <f t="shared" ca="1" si="82"/>
        <v>-1.0080967417949137E-2</v>
      </c>
    </row>
    <row r="2538" spans="2:8" x14ac:dyDescent="0.35">
      <c r="B2538" s="45" t="s">
        <v>896</v>
      </c>
      <c r="C2538" s="146">
        <v>72.899147033691406</v>
      </c>
      <c r="D2538" s="112">
        <f t="shared" si="81"/>
        <v>-0.96045128342145414</v>
      </c>
      <c r="E2538" s="112">
        <v>5.2472546230411038E-3</v>
      </c>
      <c r="G2538">
        <v>2530</v>
      </c>
      <c r="H2538">
        <f t="shared" ca="1" si="82"/>
        <v>8.0626231071849689E-3</v>
      </c>
    </row>
    <row r="2539" spans="2:8" x14ac:dyDescent="0.35">
      <c r="B2539" s="45" t="s">
        <v>6413</v>
      </c>
      <c r="C2539" s="146">
        <v>1843.274658203125</v>
      </c>
      <c r="D2539" s="112">
        <f t="shared" si="81"/>
        <v>39.012910697722717</v>
      </c>
      <c r="E2539" s="112">
        <v>5.2456813184525893E-3</v>
      </c>
      <c r="G2539">
        <v>2531</v>
      </c>
      <c r="H2539">
        <f t="shared" ca="1" si="82"/>
        <v>-1.5387802460864878E-2</v>
      </c>
    </row>
    <row r="2540" spans="2:8" x14ac:dyDescent="0.35">
      <c r="B2540" s="45" t="s">
        <v>582</v>
      </c>
      <c r="C2540" s="146">
        <v>46.066997528076172</v>
      </c>
      <c r="D2540" s="112">
        <f t="shared" si="81"/>
        <v>-0.97965597533633497</v>
      </c>
      <c r="E2540" s="112">
        <v>5.2417266748780219E-3</v>
      </c>
      <c r="G2540">
        <v>2532</v>
      </c>
      <c r="H2540">
        <f t="shared" ca="1" si="82"/>
        <v>-4.1922963532678041E-2</v>
      </c>
    </row>
    <row r="2541" spans="2:8" x14ac:dyDescent="0.35">
      <c r="B2541" s="45" t="s">
        <v>7833</v>
      </c>
      <c r="C2541" s="146">
        <v>2264.3994140625</v>
      </c>
      <c r="D2541" s="112">
        <f t="shared" si="81"/>
        <v>24.62865552370388</v>
      </c>
      <c r="E2541" s="112">
        <v>5.2305700433707804E-3</v>
      </c>
      <c r="G2541">
        <v>2533</v>
      </c>
      <c r="H2541">
        <f t="shared" ca="1" si="82"/>
        <v>4.0259335295031715E-2</v>
      </c>
    </row>
    <row r="2542" spans="2:8" x14ac:dyDescent="0.35">
      <c r="B2542" s="45" t="s">
        <v>1173</v>
      </c>
      <c r="C2542" s="146">
        <v>88.354202270507813</v>
      </c>
      <c r="D2542" s="112">
        <f t="shared" si="81"/>
        <v>-0.50597483691843459</v>
      </c>
      <c r="E2542" s="112">
        <v>5.2212513052694257E-3</v>
      </c>
      <c r="G2542">
        <v>2534</v>
      </c>
      <c r="H2542">
        <f t="shared" ca="1" si="82"/>
        <v>2.1552748748012933E-2</v>
      </c>
    </row>
    <row r="2543" spans="2:8" x14ac:dyDescent="0.35">
      <c r="B2543" s="45" t="s">
        <v>3606</v>
      </c>
      <c r="C2543" s="146">
        <v>178.8455505371094</v>
      </c>
      <c r="D2543" s="112">
        <f t="shared" si="81"/>
        <v>0.33687504334273816</v>
      </c>
      <c r="E2543" s="112">
        <v>5.2211228458731761E-3</v>
      </c>
      <c r="G2543">
        <v>2535</v>
      </c>
      <c r="H2543">
        <f t="shared" ca="1" si="82"/>
        <v>2.294795345108553E-2</v>
      </c>
    </row>
    <row r="2544" spans="2:8" x14ac:dyDescent="0.35">
      <c r="B2544" s="45" t="s">
        <v>1625</v>
      </c>
      <c r="C2544" s="146">
        <v>133.77880859375</v>
      </c>
      <c r="D2544" s="112">
        <f t="shared" si="81"/>
        <v>0.44811863524508289</v>
      </c>
      <c r="E2544" s="112">
        <v>5.2197928822509242E-3</v>
      </c>
      <c r="G2544">
        <v>2536</v>
      </c>
      <c r="H2544">
        <f t="shared" ca="1" si="82"/>
        <v>1.4765358096540991E-2</v>
      </c>
    </row>
    <row r="2545" spans="2:8" x14ac:dyDescent="0.35">
      <c r="B2545" s="45" t="s">
        <v>2780</v>
      </c>
      <c r="C2545" s="146">
        <v>92.381111145019531</v>
      </c>
      <c r="D2545" s="112">
        <f t="shared" si="81"/>
        <v>-0.89792152053065599</v>
      </c>
      <c r="E2545" s="112">
        <v>5.2067694311828542E-3</v>
      </c>
      <c r="G2545">
        <v>2537</v>
      </c>
      <c r="H2545">
        <f t="shared" ca="1" si="82"/>
        <v>-1.577864200070923E-2</v>
      </c>
    </row>
    <row r="2546" spans="2:8" x14ac:dyDescent="0.35">
      <c r="B2546" s="45" t="s">
        <v>5839</v>
      </c>
      <c r="C2546" s="146">
        <v>905.0008544921875</v>
      </c>
      <c r="D2546" s="112">
        <f t="shared" si="81"/>
        <v>7.5173419635307521</v>
      </c>
      <c r="E2546" s="112">
        <v>5.2020910867268955E-3</v>
      </c>
      <c r="G2546">
        <v>2538</v>
      </c>
      <c r="H2546">
        <f t="shared" ca="1" si="82"/>
        <v>-5.5195869392473361E-3</v>
      </c>
    </row>
    <row r="2547" spans="2:8" x14ac:dyDescent="0.35">
      <c r="B2547" s="45" t="s">
        <v>2562</v>
      </c>
      <c r="C2547" s="146">
        <v>106.25390625</v>
      </c>
      <c r="D2547" s="112">
        <f t="shared" si="81"/>
        <v>-0.95423331046835624</v>
      </c>
      <c r="E2547" s="112">
        <v>5.2004130535845865E-3</v>
      </c>
      <c r="G2547">
        <v>2539</v>
      </c>
      <c r="H2547">
        <f t="shared" ca="1" si="82"/>
        <v>2.2766957788176528E-3</v>
      </c>
    </row>
    <row r="2548" spans="2:8" x14ac:dyDescent="0.35">
      <c r="B2548" s="45" t="s">
        <v>7821</v>
      </c>
      <c r="C2548" s="146">
        <v>2321.642822265625</v>
      </c>
      <c r="D2548" s="112">
        <f t="shared" si="81"/>
        <v>27.05792778279368</v>
      </c>
      <c r="E2548" s="112">
        <v>5.1863645281206346E-3</v>
      </c>
      <c r="G2548">
        <v>2540</v>
      </c>
      <c r="H2548">
        <f t="shared" ca="1" si="82"/>
        <v>1.0176814409150576E-2</v>
      </c>
    </row>
    <row r="2549" spans="2:8" x14ac:dyDescent="0.35">
      <c r="B2549" s="45" t="s">
        <v>991</v>
      </c>
      <c r="C2549" s="146">
        <v>82.74462890625</v>
      </c>
      <c r="D2549" s="112">
        <f t="shared" si="81"/>
        <v>-0.76931821759013086</v>
      </c>
      <c r="E2549" s="112">
        <v>5.180167739117959E-3</v>
      </c>
      <c r="G2549">
        <v>2541</v>
      </c>
      <c r="H2549">
        <f t="shared" ca="1" si="82"/>
        <v>4.64511469832615E-4</v>
      </c>
    </row>
    <row r="2550" spans="2:8" x14ac:dyDescent="0.35">
      <c r="B2550" s="45" t="s">
        <v>4809</v>
      </c>
      <c r="C2550" s="146">
        <v>358.69598388671881</v>
      </c>
      <c r="D2550" s="112">
        <f t="shared" si="81"/>
        <v>7.4454505894435918</v>
      </c>
      <c r="E2550" s="112">
        <v>5.1748707094759509E-3</v>
      </c>
      <c r="G2550">
        <v>2542</v>
      </c>
      <c r="H2550">
        <f t="shared" ca="1" si="82"/>
        <v>3.0784532223844054E-2</v>
      </c>
    </row>
    <row r="2551" spans="2:8" x14ac:dyDescent="0.35">
      <c r="B2551" s="45" t="s">
        <v>519</v>
      </c>
      <c r="C2551" s="146">
        <v>42.472095489501953</v>
      </c>
      <c r="D2551" s="112">
        <f t="shared" si="81"/>
        <v>-0.9443550937281745</v>
      </c>
      <c r="E2551" s="112">
        <v>5.1733841604508241E-3</v>
      </c>
      <c r="G2551">
        <v>2543</v>
      </c>
      <c r="H2551">
        <f t="shared" ca="1" si="82"/>
        <v>-3.2692425310607569E-3</v>
      </c>
    </row>
    <row r="2552" spans="2:8" x14ac:dyDescent="0.35">
      <c r="B2552" s="45" t="s">
        <v>5391</v>
      </c>
      <c r="C2552" s="146">
        <v>763.2701416015625</v>
      </c>
      <c r="D2552" s="112">
        <f t="shared" si="81"/>
        <v>-0.57893977312733624</v>
      </c>
      <c r="E2552" s="112">
        <v>5.1659219872635552E-3</v>
      </c>
      <c r="G2552">
        <v>2544</v>
      </c>
      <c r="H2552">
        <f t="shared" ca="1" si="82"/>
        <v>-1.7712881977070459E-2</v>
      </c>
    </row>
    <row r="2553" spans="2:8" x14ac:dyDescent="0.35">
      <c r="B2553" s="45" t="s">
        <v>6568</v>
      </c>
      <c r="C2553" s="146">
        <v>1812.73388671875</v>
      </c>
      <c r="D2553" s="112">
        <f t="shared" si="81"/>
        <v>12.587495041908744</v>
      </c>
      <c r="E2553" s="112">
        <v>5.1609383450422269E-3</v>
      </c>
      <c r="G2553">
        <v>2545</v>
      </c>
      <c r="H2553">
        <f t="shared" ca="1" si="82"/>
        <v>8.8426900659562494E-3</v>
      </c>
    </row>
    <row r="2554" spans="2:8" x14ac:dyDescent="0.35">
      <c r="B2554" s="45" t="s">
        <v>1348</v>
      </c>
      <c r="C2554" s="146">
        <v>133.41192626953119</v>
      </c>
      <c r="D2554" s="112">
        <f t="shared" si="81"/>
        <v>-0.60086866563357577</v>
      </c>
      <c r="E2554" s="112">
        <v>5.1530960652796621E-3</v>
      </c>
      <c r="G2554">
        <v>2546</v>
      </c>
      <c r="H2554">
        <f t="shared" ca="1" si="82"/>
        <v>4.3715939618091566E-4</v>
      </c>
    </row>
    <row r="2555" spans="2:8" x14ac:dyDescent="0.35">
      <c r="B2555" s="45" t="s">
        <v>4605</v>
      </c>
      <c r="C2555" s="146">
        <v>334.25570678710938</v>
      </c>
      <c r="D2555" s="112">
        <f t="shared" si="81"/>
        <v>0.35946140812708571</v>
      </c>
      <c r="E2555" s="112">
        <v>5.1432313533657471E-3</v>
      </c>
      <c r="G2555">
        <v>2547</v>
      </c>
      <c r="H2555">
        <f t="shared" ca="1" si="82"/>
        <v>-8.8431871313465454E-3</v>
      </c>
    </row>
    <row r="2556" spans="2:8" x14ac:dyDescent="0.35">
      <c r="B2556" s="45" t="s">
        <v>4382</v>
      </c>
      <c r="C2556" s="146">
        <v>245.8736267089844</v>
      </c>
      <c r="D2556" s="112">
        <f t="shared" si="81"/>
        <v>-0.90339359676262987</v>
      </c>
      <c r="E2556" s="112">
        <v>5.1414274620707979E-3</v>
      </c>
      <c r="G2556">
        <v>2548</v>
      </c>
      <c r="H2556">
        <f t="shared" ca="1" si="82"/>
        <v>-7.2560970979001537E-3</v>
      </c>
    </row>
    <row r="2557" spans="2:8" x14ac:dyDescent="0.35">
      <c r="B2557" s="45" t="s">
        <v>7600</v>
      </c>
      <c r="C2557" s="146">
        <v>2545.10693359375</v>
      </c>
      <c r="D2557" s="112">
        <f t="shared" si="81"/>
        <v>4.0907548220303438</v>
      </c>
      <c r="E2557" s="112">
        <v>5.1362933781819329E-3</v>
      </c>
      <c r="G2557">
        <v>2549</v>
      </c>
      <c r="H2557">
        <f t="shared" ca="1" si="82"/>
        <v>7.4071856184137908E-3</v>
      </c>
    </row>
    <row r="2558" spans="2:8" x14ac:dyDescent="0.35">
      <c r="B2558" s="45" t="s">
        <v>4927</v>
      </c>
      <c r="C2558" s="146">
        <v>499.94686889648438</v>
      </c>
      <c r="D2558" s="112">
        <f t="shared" si="81"/>
        <v>1.3905828401855262</v>
      </c>
      <c r="E2558" s="112">
        <v>5.1355466621983772E-3</v>
      </c>
      <c r="G2558">
        <v>2550</v>
      </c>
      <c r="H2558">
        <f t="shared" ca="1" si="82"/>
        <v>7.6184264730699194E-3</v>
      </c>
    </row>
    <row r="2559" spans="2:8" x14ac:dyDescent="0.35">
      <c r="B2559" s="45" t="s">
        <v>4291</v>
      </c>
      <c r="C2559" s="146">
        <v>209.13179016113281</v>
      </c>
      <c r="D2559" s="112">
        <f t="shared" si="81"/>
        <v>0.90556407607262213</v>
      </c>
      <c r="E2559" s="112">
        <v>5.1293961931449545E-3</v>
      </c>
      <c r="G2559">
        <v>2551</v>
      </c>
      <c r="H2559">
        <f t="shared" ca="1" si="82"/>
        <v>-2.7399088970016354E-2</v>
      </c>
    </row>
    <row r="2560" spans="2:8" x14ac:dyDescent="0.35">
      <c r="B2560" s="45" t="s">
        <v>2955</v>
      </c>
      <c r="C2560" s="146">
        <v>109.7479705810547</v>
      </c>
      <c r="D2560" s="112">
        <f t="shared" si="81"/>
        <v>-0.95666771986379751</v>
      </c>
      <c r="E2560" s="112">
        <v>5.1292392631120606E-3</v>
      </c>
      <c r="G2560">
        <v>2552</v>
      </c>
      <c r="H2560">
        <f t="shared" ca="1" si="82"/>
        <v>3.7440164596410333E-3</v>
      </c>
    </row>
    <row r="2561" spans="2:8" x14ac:dyDescent="0.35">
      <c r="B2561" s="45" t="s">
        <v>7315</v>
      </c>
      <c r="C2561" s="146">
        <v>2532.70703125</v>
      </c>
      <c r="D2561" s="112">
        <f t="shared" si="81"/>
        <v>-5.0133232638965824E-2</v>
      </c>
      <c r="E2561" s="112">
        <v>5.1271915163670365E-3</v>
      </c>
      <c r="G2561">
        <v>2553</v>
      </c>
      <c r="H2561">
        <f t="shared" ca="1" si="82"/>
        <v>-3.9294975360508466E-3</v>
      </c>
    </row>
    <row r="2562" spans="2:8" x14ac:dyDescent="0.35">
      <c r="B2562" s="45" t="s">
        <v>7619</v>
      </c>
      <c r="C2562" s="146">
        <v>2666.38134765625</v>
      </c>
      <c r="D2562" s="112">
        <f t="shared" si="81"/>
        <v>24.770812511346559</v>
      </c>
      <c r="E2562" s="112">
        <v>5.1221990088019878E-3</v>
      </c>
      <c r="G2562">
        <v>2554</v>
      </c>
      <c r="H2562">
        <f t="shared" ca="1" si="82"/>
        <v>-1.7637708661682697E-2</v>
      </c>
    </row>
    <row r="2563" spans="2:8" x14ac:dyDescent="0.35">
      <c r="B2563" s="45" t="s">
        <v>2207</v>
      </c>
      <c r="C2563" s="146">
        <v>103.4651641845703</v>
      </c>
      <c r="D2563" s="112">
        <f t="shared" si="81"/>
        <v>-0.76840796062381378</v>
      </c>
      <c r="E2563" s="112">
        <v>5.1209234783140658E-3</v>
      </c>
      <c r="G2563">
        <v>2555</v>
      </c>
      <c r="H2563">
        <f t="shared" ca="1" si="82"/>
        <v>3.1418353067609012E-2</v>
      </c>
    </row>
    <row r="2564" spans="2:8" x14ac:dyDescent="0.35">
      <c r="B2564" s="45" t="s">
        <v>4713</v>
      </c>
      <c r="C2564" s="146">
        <v>446.75613403320313</v>
      </c>
      <c r="D2564" s="112">
        <f t="shared" si="81"/>
        <v>-0.44399384961157862</v>
      </c>
      <c r="E2564" s="112">
        <v>5.1187277339154146E-3</v>
      </c>
      <c r="G2564">
        <v>2556</v>
      </c>
      <c r="H2564">
        <f t="shared" ca="1" si="82"/>
        <v>2.160199456500643E-2</v>
      </c>
    </row>
    <row r="2565" spans="2:8" x14ac:dyDescent="0.35">
      <c r="B2565" s="45" t="s">
        <v>5645</v>
      </c>
      <c r="C2565" s="146">
        <v>803.50933837890625</v>
      </c>
      <c r="D2565" s="112">
        <f t="shared" si="81"/>
        <v>3.0618830477813717</v>
      </c>
      <c r="E2565" s="112">
        <v>5.1103383073888269E-3</v>
      </c>
      <c r="G2565">
        <v>2557</v>
      </c>
      <c r="H2565">
        <f t="shared" ca="1" si="82"/>
        <v>-3.7531385126692986E-3</v>
      </c>
    </row>
    <row r="2566" spans="2:8" x14ac:dyDescent="0.35">
      <c r="B2566" s="45" t="s">
        <v>4013</v>
      </c>
      <c r="C2566" s="146">
        <v>197.81695556640619</v>
      </c>
      <c r="D2566" s="112">
        <f t="shared" si="81"/>
        <v>-0.9150295225489059</v>
      </c>
      <c r="E2566" s="112">
        <v>5.1081364086244287E-3</v>
      </c>
      <c r="G2566">
        <v>2558</v>
      </c>
      <c r="H2566">
        <f t="shared" ca="1" si="82"/>
        <v>1.4048765267248065E-2</v>
      </c>
    </row>
    <row r="2567" spans="2:8" x14ac:dyDescent="0.35">
      <c r="B2567" s="45" t="s">
        <v>7514</v>
      </c>
      <c r="C2567" s="146">
        <v>2328.06689453125</v>
      </c>
      <c r="D2567" s="112">
        <f t="shared" si="81"/>
        <v>19.35959407900215</v>
      </c>
      <c r="E2567" s="112">
        <v>5.1045957805001679E-3</v>
      </c>
      <c r="G2567">
        <v>2559</v>
      </c>
      <c r="H2567">
        <f t="shared" ca="1" si="82"/>
        <v>1.9593337620921625E-2</v>
      </c>
    </row>
    <row r="2568" spans="2:8" x14ac:dyDescent="0.35">
      <c r="B2568" s="45" t="s">
        <v>2436</v>
      </c>
      <c r="C2568" s="146">
        <v>114.347412109375</v>
      </c>
      <c r="D2568" s="112">
        <f t="shared" si="81"/>
        <v>-0.94865844851649295</v>
      </c>
      <c r="E2568" s="112">
        <v>5.100833024738214E-3</v>
      </c>
      <c r="G2568">
        <v>2560</v>
      </c>
      <c r="H2568">
        <f t="shared" ca="1" si="82"/>
        <v>-2.4393360873543556E-2</v>
      </c>
    </row>
    <row r="2569" spans="2:8" x14ac:dyDescent="0.35">
      <c r="B2569" s="45" t="s">
        <v>6882</v>
      </c>
      <c r="C2569" s="146">
        <v>2227.1904296875</v>
      </c>
      <c r="D2569" s="112">
        <f t="shared" ref="D2569:D2632" si="83">(C2569-C2570)/C2570</f>
        <v>0.51563509178013955</v>
      </c>
      <c r="E2569" s="112">
        <v>5.0996630119412283E-3</v>
      </c>
      <c r="G2569">
        <v>2561</v>
      </c>
      <c r="H2569">
        <f t="shared" ca="1" si="82"/>
        <v>-1.0568850066311751E-2</v>
      </c>
    </row>
    <row r="2570" spans="2:8" x14ac:dyDescent="0.35">
      <c r="B2570" s="45" t="s">
        <v>6128</v>
      </c>
      <c r="C2570" s="146">
        <v>1469.476684570312</v>
      </c>
      <c r="D2570" s="112">
        <f t="shared" si="83"/>
        <v>7.7047765460384854</v>
      </c>
      <c r="E2570" s="112">
        <v>5.0985698455221651E-3</v>
      </c>
      <c r="G2570">
        <v>2562</v>
      </c>
      <c r="H2570">
        <f t="shared" ref="H2570:H2633" ca="1" si="84">_xlfn.NORM.INV(RAND(),$N$11,$N$12)</f>
        <v>8.9305516693837361E-3</v>
      </c>
    </row>
    <row r="2571" spans="2:8" x14ac:dyDescent="0.35">
      <c r="B2571" s="45" t="s">
        <v>4065</v>
      </c>
      <c r="C2571" s="146">
        <v>168.81268310546881</v>
      </c>
      <c r="D2571" s="112">
        <f t="shared" si="83"/>
        <v>-0.76769342349004932</v>
      </c>
      <c r="E2571" s="112">
        <v>5.0984865526061216E-3</v>
      </c>
      <c r="G2571">
        <v>2563</v>
      </c>
      <c r="H2571">
        <f t="shared" ca="1" si="84"/>
        <v>-5.0701026068556412E-3</v>
      </c>
    </row>
    <row r="2572" spans="2:8" x14ac:dyDescent="0.35">
      <c r="B2572" s="45" t="s">
        <v>5717</v>
      </c>
      <c r="C2572" s="146">
        <v>726.68060302734375</v>
      </c>
      <c r="D2572" s="112">
        <f t="shared" si="83"/>
        <v>1.3636933058434531</v>
      </c>
      <c r="E2572" s="112">
        <v>5.0982040166327527E-3</v>
      </c>
      <c r="G2572">
        <v>2564</v>
      </c>
      <c r="H2572">
        <f t="shared" ca="1" si="84"/>
        <v>-6.1866421765194961E-3</v>
      </c>
    </row>
    <row r="2573" spans="2:8" x14ac:dyDescent="0.35">
      <c r="B2573" s="45" t="s">
        <v>4519</v>
      </c>
      <c r="C2573" s="146">
        <v>307.43438720703119</v>
      </c>
      <c r="D2573" s="112">
        <f t="shared" si="83"/>
        <v>-0.58564207193894724</v>
      </c>
      <c r="E2573" s="112">
        <v>5.0833782381205315E-3</v>
      </c>
      <c r="G2573">
        <v>2565</v>
      </c>
      <c r="H2573">
        <f t="shared" ca="1" si="84"/>
        <v>4.4532501986347438E-3</v>
      </c>
    </row>
    <row r="2574" spans="2:8" x14ac:dyDescent="0.35">
      <c r="B2574" s="45" t="s">
        <v>5558</v>
      </c>
      <c r="C2574" s="146">
        <v>741.95367431640625</v>
      </c>
      <c r="D2574" s="112">
        <f t="shared" si="83"/>
        <v>11.832003348350506</v>
      </c>
      <c r="E2574" s="112">
        <v>5.0701761725614365E-3</v>
      </c>
      <c r="G2574">
        <v>2566</v>
      </c>
      <c r="H2574">
        <f t="shared" ca="1" si="84"/>
        <v>-2.8332758519959911E-2</v>
      </c>
    </row>
    <row r="2575" spans="2:8" x14ac:dyDescent="0.35">
      <c r="B2575" s="45" t="s">
        <v>774</v>
      </c>
      <c r="C2575" s="146">
        <v>57.820564270019531</v>
      </c>
      <c r="D2575" s="112">
        <f t="shared" si="83"/>
        <v>-0.44710586691070303</v>
      </c>
      <c r="E2575" s="112">
        <v>5.0665391058069146E-3</v>
      </c>
      <c r="G2575">
        <v>2567</v>
      </c>
      <c r="H2575">
        <f t="shared" ca="1" si="84"/>
        <v>6.2112307219365004E-2</v>
      </c>
    </row>
    <row r="2576" spans="2:8" x14ac:dyDescent="0.35">
      <c r="B2576" s="45" t="s">
        <v>2274</v>
      </c>
      <c r="C2576" s="146">
        <v>104.5780029296875</v>
      </c>
      <c r="D2576" s="112">
        <f t="shared" si="83"/>
        <v>0.78837979922808943</v>
      </c>
      <c r="E2576" s="112">
        <v>5.0662281713494267E-3</v>
      </c>
      <c r="G2576">
        <v>2568</v>
      </c>
      <c r="H2576">
        <f t="shared" ca="1" si="84"/>
        <v>-5.5988318303811565E-5</v>
      </c>
    </row>
    <row r="2577" spans="2:8" x14ac:dyDescent="0.35">
      <c r="B2577" s="45" t="s">
        <v>784</v>
      </c>
      <c r="C2577" s="146">
        <v>58.476394653320313</v>
      </c>
      <c r="D2577" s="112">
        <f t="shared" si="83"/>
        <v>-0.96364360207450028</v>
      </c>
      <c r="E2577" s="112">
        <v>5.0565452799882955E-3</v>
      </c>
      <c r="G2577">
        <v>2569</v>
      </c>
      <c r="H2577">
        <f t="shared" ca="1" si="84"/>
        <v>2.0101292223599191E-2</v>
      </c>
    </row>
    <row r="2578" spans="2:8" x14ac:dyDescent="0.35">
      <c r="B2578" s="45" t="s">
        <v>6357</v>
      </c>
      <c r="C2578" s="146">
        <v>1608.421020507812</v>
      </c>
      <c r="D2578" s="112">
        <f t="shared" si="83"/>
        <v>-0.29735827271160459</v>
      </c>
      <c r="E2578" s="112">
        <v>5.0556426567815414E-3</v>
      </c>
      <c r="G2578">
        <v>2570</v>
      </c>
      <c r="H2578">
        <f t="shared" ca="1" si="84"/>
        <v>3.8294481813746124E-2</v>
      </c>
    </row>
    <row r="2579" spans="2:8" x14ac:dyDescent="0.35">
      <c r="B2579" s="45" t="s">
        <v>7841</v>
      </c>
      <c r="C2579" s="146">
        <v>2289.10546875</v>
      </c>
      <c r="D2579" s="112">
        <f t="shared" si="83"/>
        <v>17.385139856294028</v>
      </c>
      <c r="E2579" s="112">
        <v>5.0534717857115292E-3</v>
      </c>
      <c r="G2579">
        <v>2571</v>
      </c>
      <c r="H2579">
        <f t="shared" ca="1" si="84"/>
        <v>6.2319379456777946E-3</v>
      </c>
    </row>
    <row r="2580" spans="2:8" x14ac:dyDescent="0.35">
      <c r="B2580" s="45" t="s">
        <v>3017</v>
      </c>
      <c r="C2580" s="146">
        <v>124.5084609985352</v>
      </c>
      <c r="D2580" s="112">
        <f t="shared" si="83"/>
        <v>0.13778846341551937</v>
      </c>
      <c r="E2580" s="112">
        <v>5.0531106253093889E-3</v>
      </c>
      <c r="G2580">
        <v>2572</v>
      </c>
      <c r="H2580">
        <f t="shared" ca="1" si="84"/>
        <v>2.6530722103303593E-3</v>
      </c>
    </row>
    <row r="2581" spans="2:8" x14ac:dyDescent="0.35">
      <c r="B2581" s="45" t="s">
        <v>2498</v>
      </c>
      <c r="C2581" s="146">
        <v>109.43023681640619</v>
      </c>
      <c r="D2581" s="112">
        <f t="shared" si="83"/>
        <v>-0.15576929008112933</v>
      </c>
      <c r="E2581" s="112">
        <v>5.0486329451146453E-3</v>
      </c>
      <c r="G2581">
        <v>2573</v>
      </c>
      <c r="H2581">
        <f t="shared" ca="1" si="84"/>
        <v>1.6593020042391417E-3</v>
      </c>
    </row>
    <row r="2582" spans="2:8" x14ac:dyDescent="0.35">
      <c r="B2582" s="45" t="s">
        <v>3395</v>
      </c>
      <c r="C2582" s="146">
        <v>129.6212463378906</v>
      </c>
      <c r="D2582" s="112">
        <f t="shared" si="83"/>
        <v>-0.94444789003346963</v>
      </c>
      <c r="E2582" s="112">
        <v>5.0374573487861427E-3</v>
      </c>
      <c r="G2582">
        <v>2574</v>
      </c>
      <c r="H2582">
        <f t="shared" ca="1" si="84"/>
        <v>1.2391607424730255E-2</v>
      </c>
    </row>
    <row r="2583" spans="2:8" x14ac:dyDescent="0.35">
      <c r="B2583" s="45" t="s">
        <v>7822</v>
      </c>
      <c r="C2583" s="146">
        <v>2333.3271484375</v>
      </c>
      <c r="D2583" s="112">
        <f t="shared" si="83"/>
        <v>12.072361402145784</v>
      </c>
      <c r="E2583" s="112">
        <v>5.0327837080781437E-3</v>
      </c>
      <c r="G2583">
        <v>2575</v>
      </c>
      <c r="H2583">
        <f t="shared" ca="1" si="84"/>
        <v>6.7063175683427145E-4</v>
      </c>
    </row>
    <row r="2584" spans="2:8" x14ac:dyDescent="0.35">
      <c r="B2584" s="45" t="s">
        <v>4073</v>
      </c>
      <c r="C2584" s="146">
        <v>178.4931640625</v>
      </c>
      <c r="D2584" s="112">
        <f t="shared" si="83"/>
        <v>1.1918296516403175</v>
      </c>
      <c r="E2584" s="112">
        <v>5.0312874597222071E-3</v>
      </c>
      <c r="G2584">
        <v>2576</v>
      </c>
      <c r="H2584">
        <f t="shared" ca="1" si="84"/>
        <v>2.986457712739303E-3</v>
      </c>
    </row>
    <row r="2585" spans="2:8" x14ac:dyDescent="0.35">
      <c r="B2585" s="45" t="s">
        <v>1084</v>
      </c>
      <c r="C2585" s="146">
        <v>81.435691833496094</v>
      </c>
      <c r="D2585" s="112">
        <f t="shared" si="83"/>
        <v>-0.22735043093882051</v>
      </c>
      <c r="E2585" s="112">
        <v>5.0264793129925888E-3</v>
      </c>
      <c r="G2585">
        <v>2577</v>
      </c>
      <c r="H2585">
        <f t="shared" ca="1" si="84"/>
        <v>-2.2111413465612573E-2</v>
      </c>
    </row>
    <row r="2586" spans="2:8" x14ac:dyDescent="0.35">
      <c r="B2586" s="45" t="s">
        <v>2245</v>
      </c>
      <c r="C2586" s="146">
        <v>105.39796447753911</v>
      </c>
      <c r="D2586" s="112">
        <f t="shared" si="83"/>
        <v>-0.64921099706423158</v>
      </c>
      <c r="E2586" s="112">
        <v>5.026323998780528E-3</v>
      </c>
      <c r="G2586">
        <v>2578</v>
      </c>
      <c r="H2586">
        <f t="shared" ca="1" si="84"/>
        <v>-3.8709303787094955E-3</v>
      </c>
    </row>
    <row r="2587" spans="2:8" x14ac:dyDescent="0.35">
      <c r="B2587" s="45" t="s">
        <v>4473</v>
      </c>
      <c r="C2587" s="146">
        <v>300.459716796875</v>
      </c>
      <c r="D2587" s="112">
        <f t="shared" si="83"/>
        <v>-0.88334181084599639</v>
      </c>
      <c r="E2587" s="112">
        <v>5.0244772409177678E-3</v>
      </c>
      <c r="G2587">
        <v>2579</v>
      </c>
      <c r="H2587">
        <f t="shared" ca="1" si="84"/>
        <v>7.6648085185084631E-3</v>
      </c>
    </row>
    <row r="2588" spans="2:8" x14ac:dyDescent="0.35">
      <c r="B2588" s="45" t="s">
        <v>6897</v>
      </c>
      <c r="C2588" s="146">
        <v>2575.55615234375</v>
      </c>
      <c r="D2588" s="112">
        <f t="shared" si="83"/>
        <v>20.220968611653777</v>
      </c>
      <c r="E2588" s="112">
        <v>5.0237478380202628E-3</v>
      </c>
      <c r="G2588">
        <v>2580</v>
      </c>
      <c r="H2588">
        <f t="shared" ca="1" si="84"/>
        <v>-1.8247867648606374E-2</v>
      </c>
    </row>
    <row r="2589" spans="2:8" x14ac:dyDescent="0.35">
      <c r="B2589" s="45" t="s">
        <v>2090</v>
      </c>
      <c r="C2589" s="146">
        <v>121.3684539794922</v>
      </c>
      <c r="D2589" s="112">
        <f t="shared" si="83"/>
        <v>0.21713335669461364</v>
      </c>
      <c r="E2589" s="112">
        <v>5.019409224694793E-3</v>
      </c>
      <c r="G2589">
        <v>2581</v>
      </c>
      <c r="H2589">
        <f t="shared" ca="1" si="84"/>
        <v>8.5856606220245796E-3</v>
      </c>
    </row>
    <row r="2590" spans="2:8" x14ac:dyDescent="0.35">
      <c r="B2590" s="45" t="s">
        <v>2201</v>
      </c>
      <c r="C2590" s="146">
        <v>99.716644287109375</v>
      </c>
      <c r="D2590" s="112">
        <f t="shared" si="83"/>
        <v>-0.91752942148044447</v>
      </c>
      <c r="E2590" s="112">
        <v>5.0178380235488367E-3</v>
      </c>
      <c r="G2590">
        <v>2582</v>
      </c>
      <c r="H2590">
        <f t="shared" ca="1" si="84"/>
        <v>3.9683789577312674E-3</v>
      </c>
    </row>
    <row r="2591" spans="2:8" x14ac:dyDescent="0.35">
      <c r="B2591" s="45" t="s">
        <v>6008</v>
      </c>
      <c r="C2591" s="146">
        <v>1209.117797851562</v>
      </c>
      <c r="D2591" s="112">
        <f t="shared" si="83"/>
        <v>-0.473052122609113</v>
      </c>
      <c r="E2591" s="112">
        <v>5.014982750532514E-3</v>
      </c>
      <c r="G2591">
        <v>2583</v>
      </c>
      <c r="H2591">
        <f t="shared" ca="1" si="84"/>
        <v>2.5384196049323391E-3</v>
      </c>
    </row>
    <row r="2592" spans="2:8" x14ac:dyDescent="0.35">
      <c r="B2592" s="45" t="s">
        <v>7504</v>
      </c>
      <c r="C2592" s="146">
        <v>2294.568115234375</v>
      </c>
      <c r="D2592" s="112">
        <f t="shared" si="83"/>
        <v>15.195441917250067</v>
      </c>
      <c r="E2592" s="112">
        <v>5.0098912497193024E-3</v>
      </c>
      <c r="G2592">
        <v>2584</v>
      </c>
      <c r="H2592">
        <f t="shared" ca="1" si="84"/>
        <v>-7.1499755508573166E-3</v>
      </c>
    </row>
    <row r="2593" spans="2:8" x14ac:dyDescent="0.35">
      <c r="B2593" s="45" t="s">
        <v>3496</v>
      </c>
      <c r="C2593" s="146">
        <v>141.67987060546881</v>
      </c>
      <c r="D2593" s="112">
        <f t="shared" si="83"/>
        <v>0.1880137070650634</v>
      </c>
      <c r="E2593" s="112">
        <v>5.0010131045510609E-3</v>
      </c>
      <c r="G2593">
        <v>2585</v>
      </c>
      <c r="H2593">
        <f t="shared" ca="1" si="84"/>
        <v>-4.1140947382612598E-3</v>
      </c>
    </row>
    <row r="2594" spans="2:8" x14ac:dyDescent="0.35">
      <c r="B2594" s="45" t="s">
        <v>1833</v>
      </c>
      <c r="C2594" s="146">
        <v>119.2577743530273</v>
      </c>
      <c r="D2594" s="112">
        <f t="shared" si="83"/>
        <v>-0.95106700433162539</v>
      </c>
      <c r="E2594" s="112">
        <v>4.9955457417848849E-3</v>
      </c>
      <c r="G2594">
        <v>2586</v>
      </c>
      <c r="H2594">
        <f t="shared" ca="1" si="84"/>
        <v>-1.7352321556446275E-2</v>
      </c>
    </row>
    <row r="2595" spans="2:8" x14ac:dyDescent="0.35">
      <c r="B2595" s="45" t="s">
        <v>7462</v>
      </c>
      <c r="C2595" s="146">
        <v>2437.164794921875</v>
      </c>
      <c r="D2595" s="112">
        <f t="shared" si="83"/>
        <v>1.4036554842828641</v>
      </c>
      <c r="E2595" s="112">
        <v>4.9943531764464737E-3</v>
      </c>
      <c r="G2595">
        <v>2587</v>
      </c>
      <c r="H2595">
        <f t="shared" ca="1" si="84"/>
        <v>-7.4777898922112002E-3</v>
      </c>
    </row>
    <row r="2596" spans="2:8" x14ac:dyDescent="0.35">
      <c r="B2596" s="45" t="s">
        <v>5879</v>
      </c>
      <c r="C2596" s="146">
        <v>1013.940979003906</v>
      </c>
      <c r="D2596" s="112">
        <f t="shared" si="83"/>
        <v>-0.37115116855421432</v>
      </c>
      <c r="E2596" s="112">
        <v>4.9873051788542387E-3</v>
      </c>
      <c r="G2596">
        <v>2588</v>
      </c>
      <c r="H2596">
        <f t="shared" ca="1" si="84"/>
        <v>-3.3101508152086803E-2</v>
      </c>
    </row>
    <row r="2597" spans="2:8" x14ac:dyDescent="0.35">
      <c r="B2597" s="45" t="s">
        <v>6359</v>
      </c>
      <c r="C2597" s="146">
        <v>1612.376342773438</v>
      </c>
      <c r="D2597" s="112">
        <f t="shared" si="83"/>
        <v>0.38512576525636522</v>
      </c>
      <c r="E2597" s="112">
        <v>4.9868964906458297E-3</v>
      </c>
      <c r="G2597">
        <v>2589</v>
      </c>
      <c r="H2597">
        <f t="shared" ca="1" si="84"/>
        <v>-1.9473199340989868E-2</v>
      </c>
    </row>
    <row r="2598" spans="2:8" x14ac:dyDescent="0.35">
      <c r="B2598" s="45" t="s">
        <v>5979</v>
      </c>
      <c r="C2598" s="146">
        <v>1164.06494140625</v>
      </c>
      <c r="D2598" s="112">
        <f t="shared" si="83"/>
        <v>-0.2907973262758296</v>
      </c>
      <c r="E2598" s="112">
        <v>4.9808415390085823E-3</v>
      </c>
      <c r="G2598">
        <v>2590</v>
      </c>
      <c r="H2598">
        <f t="shared" ca="1" si="84"/>
        <v>-6.9027265325729619E-3</v>
      </c>
    </row>
    <row r="2599" spans="2:8" x14ac:dyDescent="0.35">
      <c r="B2599" s="45" t="s">
        <v>6263</v>
      </c>
      <c r="C2599" s="146">
        <v>1641.371337890625</v>
      </c>
      <c r="D2599" s="112">
        <f t="shared" si="83"/>
        <v>13.969918884402032</v>
      </c>
      <c r="E2599" s="112">
        <v>4.9728769492669578E-3</v>
      </c>
      <c r="G2599">
        <v>2591</v>
      </c>
      <c r="H2599">
        <f t="shared" ca="1" si="84"/>
        <v>-2.3733017566442778E-4</v>
      </c>
    </row>
    <row r="2600" spans="2:8" x14ac:dyDescent="0.35">
      <c r="B2600" s="45" t="s">
        <v>1930</v>
      </c>
      <c r="C2600" s="146">
        <v>109.64463806152339</v>
      </c>
      <c r="D2600" s="112">
        <f t="shared" si="83"/>
        <v>-0.94964201020246608</v>
      </c>
      <c r="E2600" s="112">
        <v>4.9715221722019731E-3</v>
      </c>
      <c r="G2600">
        <v>2592</v>
      </c>
      <c r="H2600">
        <f t="shared" ca="1" si="84"/>
        <v>-7.8918719800848743E-3</v>
      </c>
    </row>
    <row r="2601" spans="2:8" x14ac:dyDescent="0.35">
      <c r="B2601" s="45" t="s">
        <v>6744</v>
      </c>
      <c r="C2601" s="146">
        <v>2177.3037109375</v>
      </c>
      <c r="D2601" s="112">
        <f t="shared" si="83"/>
        <v>15.48862386934618</v>
      </c>
      <c r="E2601" s="112">
        <v>4.9663269689403985E-3</v>
      </c>
      <c r="G2601">
        <v>2593</v>
      </c>
      <c r="H2601">
        <f t="shared" ca="1" si="84"/>
        <v>-1.9658290647185234E-2</v>
      </c>
    </row>
    <row r="2602" spans="2:8" x14ac:dyDescent="0.35">
      <c r="B2602" s="45" t="s">
        <v>3368</v>
      </c>
      <c r="C2602" s="146">
        <v>132.04884338378909</v>
      </c>
      <c r="D2602" s="112">
        <f t="shared" si="83"/>
        <v>-0.94491686309315581</v>
      </c>
      <c r="E2602" s="112">
        <v>4.9439236154861909E-3</v>
      </c>
      <c r="G2602">
        <v>2594</v>
      </c>
      <c r="H2602">
        <f t="shared" ca="1" si="84"/>
        <v>-2.5486094576792023E-4</v>
      </c>
    </row>
    <row r="2603" spans="2:8" x14ac:dyDescent="0.35">
      <c r="B2603" s="45" t="s">
        <v>7187</v>
      </c>
      <c r="C2603" s="146">
        <v>2397.264404296875</v>
      </c>
      <c r="D2603" s="112">
        <f t="shared" si="83"/>
        <v>0.54250317735363096</v>
      </c>
      <c r="E2603" s="112">
        <v>4.9396526226265051E-3</v>
      </c>
      <c r="G2603">
        <v>2595</v>
      </c>
      <c r="H2603">
        <f t="shared" ca="1" si="84"/>
        <v>7.1925427844291602E-3</v>
      </c>
    </row>
    <row r="2604" spans="2:8" x14ac:dyDescent="0.35">
      <c r="B2604" s="45" t="s">
        <v>6124</v>
      </c>
      <c r="C2604" s="146">
        <v>1554.139038085938</v>
      </c>
      <c r="D2604" s="112">
        <f t="shared" si="83"/>
        <v>0.3324248171743367</v>
      </c>
      <c r="E2604" s="112">
        <v>4.9348061581559414E-3</v>
      </c>
      <c r="G2604">
        <v>2596</v>
      </c>
      <c r="H2604">
        <f t="shared" ca="1" si="84"/>
        <v>3.8933140732270942E-3</v>
      </c>
    </row>
    <row r="2605" spans="2:8" x14ac:dyDescent="0.35">
      <c r="B2605" s="45" t="s">
        <v>6031</v>
      </c>
      <c r="C2605" s="146">
        <v>1166.399047851562</v>
      </c>
      <c r="D2605" s="112">
        <f t="shared" si="83"/>
        <v>-0.5429717409080701</v>
      </c>
      <c r="E2605" s="112">
        <v>4.9328803086330269E-3</v>
      </c>
      <c r="G2605">
        <v>2597</v>
      </c>
      <c r="H2605">
        <f t="shared" ca="1" si="84"/>
        <v>-3.0241479778263546E-2</v>
      </c>
    </row>
    <row r="2606" spans="2:8" x14ac:dyDescent="0.35">
      <c r="B2606" s="45" t="s">
        <v>7897</v>
      </c>
      <c r="C2606" s="146">
        <v>2552.1376953125</v>
      </c>
      <c r="D2606" s="112">
        <f t="shared" si="83"/>
        <v>4.8337070628868502E-2</v>
      </c>
      <c r="E2606" s="112">
        <v>4.9226381464417312E-3</v>
      </c>
      <c r="G2606">
        <v>2598</v>
      </c>
      <c r="H2606">
        <f t="shared" ca="1" si="84"/>
        <v>-1.0235085229317402E-2</v>
      </c>
    </row>
    <row r="2607" spans="2:8" x14ac:dyDescent="0.35">
      <c r="B2607" s="45" t="s">
        <v>7860</v>
      </c>
      <c r="C2607" s="146">
        <v>2434.462890625</v>
      </c>
      <c r="D2607" s="112">
        <f t="shared" si="83"/>
        <v>7.9920689689529673E-2</v>
      </c>
      <c r="E2607" s="112">
        <v>4.9148470425306751E-3</v>
      </c>
      <c r="G2607">
        <v>2599</v>
      </c>
      <c r="H2607">
        <f t="shared" ca="1" si="84"/>
        <v>3.1673930888758604E-2</v>
      </c>
    </row>
    <row r="2608" spans="2:8" x14ac:dyDescent="0.35">
      <c r="B2608" s="45" t="s">
        <v>6936</v>
      </c>
      <c r="C2608" s="146">
        <v>2254.2978515625</v>
      </c>
      <c r="D2608" s="112">
        <f t="shared" si="83"/>
        <v>17.930737762658691</v>
      </c>
      <c r="E2608" s="112">
        <v>4.9022920786599943E-3</v>
      </c>
      <c r="G2608">
        <v>2600</v>
      </c>
      <c r="H2608">
        <f t="shared" ca="1" si="84"/>
        <v>-1.1836716936246551E-2</v>
      </c>
    </row>
    <row r="2609" spans="2:8" x14ac:dyDescent="0.35">
      <c r="B2609" s="45" t="s">
        <v>2438</v>
      </c>
      <c r="C2609" s="146">
        <v>119.0813522338867</v>
      </c>
      <c r="D2609" s="112">
        <f t="shared" si="83"/>
        <v>-0.95085343782545573</v>
      </c>
      <c r="E2609" s="112">
        <v>4.8964800686672871E-3</v>
      </c>
      <c r="G2609">
        <v>2601</v>
      </c>
      <c r="H2609">
        <f t="shared" ca="1" si="84"/>
        <v>-2.1434546188361308E-2</v>
      </c>
    </row>
    <row r="2610" spans="2:8" x14ac:dyDescent="0.35">
      <c r="B2610" s="45" t="s">
        <v>7147</v>
      </c>
      <c r="C2610" s="146">
        <v>2422.984375</v>
      </c>
      <c r="D2610" s="112">
        <f t="shared" si="83"/>
        <v>14.90143700318243</v>
      </c>
      <c r="E2610" s="112">
        <v>4.8933721174182505E-3</v>
      </c>
      <c r="G2610">
        <v>2602</v>
      </c>
      <c r="H2610">
        <f t="shared" ca="1" si="84"/>
        <v>2.3878718994231489E-2</v>
      </c>
    </row>
    <row r="2611" spans="2:8" x14ac:dyDescent="0.35">
      <c r="B2611" s="45" t="s">
        <v>3235</v>
      </c>
      <c r="C2611" s="146">
        <v>152.37518310546881</v>
      </c>
      <c r="D2611" s="112">
        <f t="shared" si="83"/>
        <v>-0.54635166901696808</v>
      </c>
      <c r="E2611" s="112">
        <v>4.8885632977378295E-3</v>
      </c>
      <c r="G2611">
        <v>2603</v>
      </c>
      <c r="H2611">
        <f t="shared" ca="1" si="84"/>
        <v>2.5372435448638618E-2</v>
      </c>
    </row>
    <row r="2612" spans="2:8" x14ac:dyDescent="0.35">
      <c r="B2612" s="45" t="s">
        <v>4606</v>
      </c>
      <c r="C2612" s="146">
        <v>335.88833618164063</v>
      </c>
      <c r="D2612" s="112">
        <f t="shared" si="83"/>
        <v>2.1395874694781041</v>
      </c>
      <c r="E2612" s="112">
        <v>4.884372536894597E-3</v>
      </c>
      <c r="G2612">
        <v>2604</v>
      </c>
      <c r="H2612">
        <f t="shared" ca="1" si="84"/>
        <v>-1.1886870861736589E-2</v>
      </c>
    </row>
    <row r="2613" spans="2:8" x14ac:dyDescent="0.35">
      <c r="B2613" s="45" t="s">
        <v>2908</v>
      </c>
      <c r="C2613" s="146">
        <v>106.98486328125</v>
      </c>
      <c r="D2613" s="112">
        <f t="shared" si="83"/>
        <v>-0.86332568703434975</v>
      </c>
      <c r="E2613" s="112">
        <v>4.8763596879955332E-3</v>
      </c>
      <c r="G2613">
        <v>2605</v>
      </c>
      <c r="H2613">
        <f t="shared" ca="1" si="84"/>
        <v>9.7609844080892173E-3</v>
      </c>
    </row>
    <row r="2614" spans="2:8" x14ac:dyDescent="0.35">
      <c r="B2614" s="45" t="s">
        <v>5320</v>
      </c>
      <c r="C2614" s="146">
        <v>782.77227783203125</v>
      </c>
      <c r="D2614" s="112">
        <f t="shared" si="83"/>
        <v>2.1785333386618935</v>
      </c>
      <c r="E2614" s="112">
        <v>4.876238246321881E-3</v>
      </c>
      <c r="G2614">
        <v>2606</v>
      </c>
      <c r="H2614">
        <f t="shared" ca="1" si="84"/>
        <v>-1.2869280638120894E-3</v>
      </c>
    </row>
    <row r="2615" spans="2:8" x14ac:dyDescent="0.35">
      <c r="B2615" s="45" t="s">
        <v>4428</v>
      </c>
      <c r="C2615" s="146">
        <v>246.26838684082031</v>
      </c>
      <c r="D2615" s="112">
        <f t="shared" si="83"/>
        <v>-0.89955672872573211</v>
      </c>
      <c r="E2615" s="112">
        <v>4.8717408955584124E-3</v>
      </c>
      <c r="G2615">
        <v>2607</v>
      </c>
      <c r="H2615">
        <f t="shared" ca="1" si="84"/>
        <v>5.1118033220475092E-3</v>
      </c>
    </row>
    <row r="2616" spans="2:8" x14ac:dyDescent="0.35">
      <c r="B2616" s="45" t="s">
        <v>7419</v>
      </c>
      <c r="C2616" s="146">
        <v>2451.815673828125</v>
      </c>
      <c r="D2616" s="112">
        <f t="shared" si="83"/>
        <v>25.567748073459448</v>
      </c>
      <c r="E2616" s="112">
        <v>4.8689325580797312E-3</v>
      </c>
      <c r="G2616">
        <v>2608</v>
      </c>
      <c r="H2616">
        <f t="shared" ca="1" si="84"/>
        <v>8.1703524747490019E-4</v>
      </c>
    </row>
    <row r="2617" spans="2:8" x14ac:dyDescent="0.35">
      <c r="B2617" s="45" t="s">
        <v>2769</v>
      </c>
      <c r="C2617" s="146">
        <v>92.285415649414063</v>
      </c>
      <c r="D2617" s="112">
        <f t="shared" si="83"/>
        <v>-0.87453902348154888</v>
      </c>
      <c r="E2617" s="112">
        <v>4.8628045462603608E-3</v>
      </c>
      <c r="G2617">
        <v>2609</v>
      </c>
      <c r="H2617">
        <f t="shared" ca="1" si="84"/>
        <v>-2.5702197107761192E-2</v>
      </c>
    </row>
    <row r="2618" spans="2:8" x14ac:dyDescent="0.35">
      <c r="B2618" s="45" t="s">
        <v>5720</v>
      </c>
      <c r="C2618" s="146">
        <v>735.5706787109375</v>
      </c>
      <c r="D2618" s="112">
        <f t="shared" si="83"/>
        <v>6.9541098512348691</v>
      </c>
      <c r="E2618" s="112">
        <v>4.8579514258220427E-3</v>
      </c>
      <c r="G2618">
        <v>2610</v>
      </c>
      <c r="H2618">
        <f t="shared" ca="1" si="84"/>
        <v>1.0512081287381477E-2</v>
      </c>
    </row>
    <row r="2619" spans="2:8" x14ac:dyDescent="0.35">
      <c r="B2619" s="45" t="s">
        <v>2778</v>
      </c>
      <c r="C2619" s="146">
        <v>92.476806640625</v>
      </c>
      <c r="D2619" s="112">
        <f t="shared" si="83"/>
        <v>-0.96019935156418124</v>
      </c>
      <c r="E2619" s="112">
        <v>4.8530248089546351E-3</v>
      </c>
      <c r="G2619">
        <v>2611</v>
      </c>
      <c r="H2619">
        <f t="shared" ca="1" si="84"/>
        <v>-1.2382603851372867E-2</v>
      </c>
    </row>
    <row r="2620" spans="2:8" x14ac:dyDescent="0.35">
      <c r="B2620" s="45" t="s">
        <v>7999</v>
      </c>
      <c r="C2620" s="146">
        <v>2323.5</v>
      </c>
      <c r="D2620" s="112">
        <f t="shared" si="83"/>
        <v>5.635916784126886</v>
      </c>
      <c r="E2620" s="112">
        <v>4.8436409355918763E-3</v>
      </c>
      <c r="G2620">
        <v>2612</v>
      </c>
      <c r="H2620">
        <f t="shared" ca="1" si="84"/>
        <v>1.6151354293788066E-3</v>
      </c>
    </row>
    <row r="2621" spans="2:8" x14ac:dyDescent="0.35">
      <c r="B2621" s="45" t="s">
        <v>4649</v>
      </c>
      <c r="C2621" s="146">
        <v>350.1400146484375</v>
      </c>
      <c r="D2621" s="112">
        <f t="shared" si="83"/>
        <v>-6.6380365242629413E-2</v>
      </c>
      <c r="E2621" s="112">
        <v>4.8408165445872637E-3</v>
      </c>
      <c r="G2621">
        <v>2613</v>
      </c>
      <c r="H2621">
        <f t="shared" ca="1" si="84"/>
        <v>-1.4397525690504537E-2</v>
      </c>
    </row>
    <row r="2622" spans="2:8" x14ac:dyDescent="0.35">
      <c r="B2622" s="45" t="s">
        <v>4782</v>
      </c>
      <c r="C2622" s="146">
        <v>375.03497314453119</v>
      </c>
      <c r="D2622" s="112">
        <f t="shared" si="83"/>
        <v>-0.76024058456510091</v>
      </c>
      <c r="E2622" s="112">
        <v>4.8401665713949417E-3</v>
      </c>
      <c r="G2622">
        <v>2614</v>
      </c>
      <c r="H2622">
        <f t="shared" ca="1" si="84"/>
        <v>-3.5302092579957478E-2</v>
      </c>
    </row>
    <row r="2623" spans="2:8" x14ac:dyDescent="0.35">
      <c r="B2623" s="45" t="s">
        <v>6311</v>
      </c>
      <c r="C2623" s="146">
        <v>1564.213745117188</v>
      </c>
      <c r="D2623" s="112">
        <f t="shared" si="83"/>
        <v>12.628517538294032</v>
      </c>
      <c r="E2623" s="112">
        <v>4.8160292056020895E-3</v>
      </c>
      <c r="G2623">
        <v>2615</v>
      </c>
      <c r="H2623">
        <f t="shared" ca="1" si="84"/>
        <v>1.3734366451834465E-2</v>
      </c>
    </row>
    <row r="2624" spans="2:8" x14ac:dyDescent="0.35">
      <c r="B2624" s="45" t="s">
        <v>2503</v>
      </c>
      <c r="C2624" s="146">
        <v>114.77504730224609</v>
      </c>
      <c r="D2624" s="112">
        <f t="shared" si="83"/>
        <v>-1.8589005754580991E-3</v>
      </c>
      <c r="E2624" s="112">
        <v>4.8128680851883647E-3</v>
      </c>
      <c r="G2624">
        <v>2616</v>
      </c>
      <c r="H2624">
        <f t="shared" ca="1" si="84"/>
        <v>-4.2060258169656136E-3</v>
      </c>
    </row>
    <row r="2625" spans="2:8" x14ac:dyDescent="0.35">
      <c r="B2625" s="45" t="s">
        <v>2505</v>
      </c>
      <c r="C2625" s="146">
        <v>114.9888000488281</v>
      </c>
      <c r="D2625" s="112">
        <f t="shared" si="83"/>
        <v>-0.84108300918305356</v>
      </c>
      <c r="E2625" s="112">
        <v>4.8042134035563532E-3</v>
      </c>
      <c r="G2625">
        <v>2617</v>
      </c>
      <c r="H2625">
        <f t="shared" ca="1" si="84"/>
        <v>-1.8166539988385817E-2</v>
      </c>
    </row>
    <row r="2626" spans="2:8" x14ac:dyDescent="0.35">
      <c r="B2626" s="45" t="s">
        <v>5364</v>
      </c>
      <c r="C2626" s="146">
        <v>723.5777587890625</v>
      </c>
      <c r="D2626" s="112">
        <f t="shared" si="83"/>
        <v>2.5730783805001649</v>
      </c>
      <c r="E2626" s="112">
        <v>4.8035229111955966E-3</v>
      </c>
      <c r="G2626">
        <v>2618</v>
      </c>
      <c r="H2626">
        <f t="shared" ca="1" si="84"/>
        <v>2.9482721771107594E-2</v>
      </c>
    </row>
    <row r="2627" spans="2:8" x14ac:dyDescent="0.35">
      <c r="B2627" s="45" t="s">
        <v>3999</v>
      </c>
      <c r="C2627" s="146">
        <v>202.50822448730469</v>
      </c>
      <c r="D2627" s="112">
        <f t="shared" si="83"/>
        <v>-0.91206867495321575</v>
      </c>
      <c r="E2627" s="112">
        <v>4.8032512079484134E-3</v>
      </c>
      <c r="G2627">
        <v>2619</v>
      </c>
      <c r="H2627">
        <f t="shared" ca="1" si="84"/>
        <v>2.0350614430384384E-2</v>
      </c>
    </row>
    <row r="2628" spans="2:8" x14ac:dyDescent="0.35">
      <c r="B2628" s="45" t="s">
        <v>7568</v>
      </c>
      <c r="C2628" s="146">
        <v>2303.027099609375</v>
      </c>
      <c r="D2628" s="112">
        <f t="shared" si="83"/>
        <v>-2.7684284110162809E-2</v>
      </c>
      <c r="E2628" s="112">
        <v>4.8019208961796178E-3</v>
      </c>
      <c r="G2628">
        <v>2620</v>
      </c>
      <c r="H2628">
        <f t="shared" ca="1" si="84"/>
        <v>-2.630277619196188E-2</v>
      </c>
    </row>
    <row r="2629" spans="2:8" x14ac:dyDescent="0.35">
      <c r="B2629" s="45" t="s">
        <v>7988</v>
      </c>
      <c r="C2629" s="146">
        <v>2368.60009765625</v>
      </c>
      <c r="D2629" s="112">
        <f t="shared" si="83"/>
        <v>5.3950865773222203</v>
      </c>
      <c r="E2629" s="112">
        <v>4.7936404335725304E-3</v>
      </c>
      <c r="G2629">
        <v>2621</v>
      </c>
      <c r="H2629">
        <f t="shared" ca="1" si="84"/>
        <v>4.1253910939720159E-3</v>
      </c>
    </row>
    <row r="2630" spans="2:8" x14ac:dyDescent="0.35">
      <c r="B2630" s="45" t="s">
        <v>4817</v>
      </c>
      <c r="C2630" s="146">
        <v>370.37811279296881</v>
      </c>
      <c r="D2630" s="112">
        <f t="shared" si="83"/>
        <v>0.89684408424725681</v>
      </c>
      <c r="E2630" s="112">
        <v>4.7917519409420061E-3</v>
      </c>
      <c r="G2630">
        <v>2622</v>
      </c>
      <c r="H2630">
        <f t="shared" ca="1" si="84"/>
        <v>4.2406261374640583E-3</v>
      </c>
    </row>
    <row r="2631" spans="2:8" x14ac:dyDescent="0.35">
      <c r="B2631" s="45" t="s">
        <v>3112</v>
      </c>
      <c r="C2631" s="146">
        <v>195.26017761230469</v>
      </c>
      <c r="D2631" s="112">
        <f t="shared" si="83"/>
        <v>-0.89216506274270624</v>
      </c>
      <c r="E2631" s="112">
        <v>4.7889452393259481E-3</v>
      </c>
      <c r="G2631">
        <v>2623</v>
      </c>
      <c r="H2631">
        <f t="shared" ca="1" si="84"/>
        <v>2.2799159785389368E-2</v>
      </c>
    </row>
    <row r="2632" spans="2:8" x14ac:dyDescent="0.35">
      <c r="B2632" s="45" t="s">
        <v>6425</v>
      </c>
      <c r="C2632" s="146">
        <v>1810.732055664062</v>
      </c>
      <c r="D2632" s="112">
        <f t="shared" si="83"/>
        <v>37.051404031325312</v>
      </c>
      <c r="E2632" s="112">
        <v>4.7887185796859346E-3</v>
      </c>
      <c r="G2632">
        <v>2624</v>
      </c>
      <c r="H2632">
        <f t="shared" ca="1" si="84"/>
        <v>-1.8060013478940234E-2</v>
      </c>
    </row>
    <row r="2633" spans="2:8" x14ac:dyDescent="0.35">
      <c r="B2633" s="45" t="s">
        <v>707</v>
      </c>
      <c r="C2633" s="146">
        <v>47.586471557617188</v>
      </c>
      <c r="D2633" s="112">
        <f t="shared" ref="D2633:D2696" si="85">(C2633-C2634)/C2634</f>
        <v>-0.90364476450114273</v>
      </c>
      <c r="E2633" s="112">
        <v>4.7871639921627535E-3</v>
      </c>
      <c r="G2633">
        <v>2625</v>
      </c>
      <c r="H2633">
        <f t="shared" ca="1" si="84"/>
        <v>-9.08299922742325E-3</v>
      </c>
    </row>
    <row r="2634" spans="2:8" x14ac:dyDescent="0.35">
      <c r="B2634" s="45" t="s">
        <v>4957</v>
      </c>
      <c r="C2634" s="146">
        <v>493.86492919921881</v>
      </c>
      <c r="D2634" s="112">
        <f t="shared" si="85"/>
        <v>-0.36948543076979895</v>
      </c>
      <c r="E2634" s="112">
        <v>4.7848298095940229E-3</v>
      </c>
      <c r="G2634">
        <v>2626</v>
      </c>
      <c r="H2634">
        <f t="shared" ref="H2634:H2697" ca="1" si="86">_xlfn.NORM.INV(RAND(),$N$11,$N$12)</f>
        <v>8.2672514119895239E-3</v>
      </c>
    </row>
    <row r="2635" spans="2:8" x14ac:dyDescent="0.35">
      <c r="B2635" s="45" t="s">
        <v>5800</v>
      </c>
      <c r="C2635" s="146">
        <v>783.2728271484375</v>
      </c>
      <c r="D2635" s="112">
        <f t="shared" si="85"/>
        <v>6.6671663343846435</v>
      </c>
      <c r="E2635" s="112">
        <v>4.7839652252917135E-3</v>
      </c>
      <c r="G2635">
        <v>2627</v>
      </c>
      <c r="H2635">
        <f t="shared" ca="1" si="86"/>
        <v>1.2334129736497893E-2</v>
      </c>
    </row>
    <row r="2636" spans="2:8" x14ac:dyDescent="0.35">
      <c r="B2636" s="45" t="s">
        <v>1244</v>
      </c>
      <c r="C2636" s="146">
        <v>102.15936279296881</v>
      </c>
      <c r="D2636" s="112">
        <f t="shared" si="85"/>
        <v>-0.30060967603067362</v>
      </c>
      <c r="E2636" s="112">
        <v>4.7821247629636467E-3</v>
      </c>
      <c r="G2636">
        <v>2628</v>
      </c>
      <c r="H2636">
        <f t="shared" ca="1" si="86"/>
        <v>9.3772772267330089E-3</v>
      </c>
    </row>
    <row r="2637" spans="2:8" x14ac:dyDescent="0.35">
      <c r="B2637" s="45" t="s">
        <v>3478</v>
      </c>
      <c r="C2637" s="146">
        <v>146.06916809082031</v>
      </c>
      <c r="D2637" s="112">
        <f t="shared" si="85"/>
        <v>3.6136335297774803E-2</v>
      </c>
      <c r="E2637" s="112">
        <v>4.7755442759122189E-3</v>
      </c>
      <c r="G2637">
        <v>2629</v>
      </c>
      <c r="H2637">
        <f t="shared" ca="1" si="86"/>
        <v>2.3779146621180712E-2</v>
      </c>
    </row>
    <row r="2638" spans="2:8" x14ac:dyDescent="0.35">
      <c r="B2638" s="45" t="s">
        <v>3495</v>
      </c>
      <c r="C2638" s="146">
        <v>140.974853515625</v>
      </c>
      <c r="D2638" s="112">
        <f t="shared" si="85"/>
        <v>-0.93756591479737328</v>
      </c>
      <c r="E2638" s="112">
        <v>4.7736636971654339E-3</v>
      </c>
      <c r="G2638">
        <v>2630</v>
      </c>
      <c r="H2638">
        <f t="shared" ca="1" si="86"/>
        <v>4.4766918917226841E-3</v>
      </c>
    </row>
    <row r="2639" spans="2:8" x14ac:dyDescent="0.35">
      <c r="B2639" s="45" t="s">
        <v>6938</v>
      </c>
      <c r="C2639" s="146">
        <v>2257.97900390625</v>
      </c>
      <c r="D2639" s="112">
        <f t="shared" si="85"/>
        <v>-1.2766797765012486E-2</v>
      </c>
      <c r="E2639" s="112">
        <v>4.7692601519514531E-3</v>
      </c>
      <c r="G2639">
        <v>2631</v>
      </c>
      <c r="H2639">
        <f t="shared" ca="1" si="86"/>
        <v>-3.3659555257206188E-3</v>
      </c>
    </row>
    <row r="2640" spans="2:8" x14ac:dyDescent="0.35">
      <c r="B2640" s="45" t="s">
        <v>7751</v>
      </c>
      <c r="C2640" s="146">
        <v>2287.178955078125</v>
      </c>
      <c r="D2640" s="112">
        <f t="shared" si="85"/>
        <v>11.658034623934263</v>
      </c>
      <c r="E2640" s="112">
        <v>4.766273999621401E-3</v>
      </c>
      <c r="G2640">
        <v>2632</v>
      </c>
      <c r="H2640">
        <f t="shared" ca="1" si="86"/>
        <v>3.3621789443749532E-3</v>
      </c>
    </row>
    <row r="2641" spans="2:8" x14ac:dyDescent="0.35">
      <c r="B2641" s="45" t="s">
        <v>4092</v>
      </c>
      <c r="C2641" s="146">
        <v>180.68989562988281</v>
      </c>
      <c r="D2641" s="112">
        <f t="shared" si="85"/>
        <v>-0.92459718878398867</v>
      </c>
      <c r="E2641" s="112">
        <v>4.7619245601252585E-3</v>
      </c>
      <c r="G2641">
        <v>2633</v>
      </c>
      <c r="H2641">
        <f t="shared" ca="1" si="86"/>
        <v>-1.3634333778435679E-2</v>
      </c>
    </row>
    <row r="2642" spans="2:8" x14ac:dyDescent="0.35">
      <c r="B2642" s="45" t="s">
        <v>7415</v>
      </c>
      <c r="C2642" s="146">
        <v>2396.328369140625</v>
      </c>
      <c r="D2642" s="112">
        <f t="shared" si="85"/>
        <v>21.805705195549479</v>
      </c>
      <c r="E2642" s="112">
        <v>4.7612569300641248E-3</v>
      </c>
      <c r="G2642">
        <v>2634</v>
      </c>
      <c r="H2642">
        <f t="shared" ca="1" si="86"/>
        <v>3.3146983636289172E-2</v>
      </c>
    </row>
    <row r="2643" spans="2:8" x14ac:dyDescent="0.35">
      <c r="B2643" s="45" t="s">
        <v>2275</v>
      </c>
      <c r="C2643" s="146">
        <v>105.07582855224609</v>
      </c>
      <c r="D2643" s="112">
        <f t="shared" si="85"/>
        <v>-0.89061475046834127</v>
      </c>
      <c r="E2643" s="112">
        <v>4.7603282584512954E-3</v>
      </c>
      <c r="G2643">
        <v>2635</v>
      </c>
      <c r="H2643">
        <f t="shared" ca="1" si="86"/>
        <v>-1.5310631236037287E-2</v>
      </c>
    </row>
    <row r="2644" spans="2:8" x14ac:dyDescent="0.35">
      <c r="B2644" s="45" t="s">
        <v>5869</v>
      </c>
      <c r="C2644" s="146">
        <v>960.603271484375</v>
      </c>
      <c r="D2644" s="112">
        <f t="shared" si="85"/>
        <v>4.7860752797079797</v>
      </c>
      <c r="E2644" s="112">
        <v>4.7599700816472763E-3</v>
      </c>
      <c r="G2644">
        <v>2636</v>
      </c>
      <c r="H2644">
        <f t="shared" ca="1" si="86"/>
        <v>-2.7540243375679396E-2</v>
      </c>
    </row>
    <row r="2645" spans="2:8" x14ac:dyDescent="0.35">
      <c r="B2645" s="45" t="s">
        <v>3626</v>
      </c>
      <c r="C2645" s="146">
        <v>166.01983642578119</v>
      </c>
      <c r="D2645" s="112">
        <f t="shared" si="85"/>
        <v>-0.26421115089469804</v>
      </c>
      <c r="E2645" s="112">
        <v>4.7566819010879209E-3</v>
      </c>
      <c r="G2645">
        <v>2637</v>
      </c>
      <c r="H2645">
        <f t="shared" ca="1" si="86"/>
        <v>6.2231759367624585E-3</v>
      </c>
    </row>
    <row r="2646" spans="2:8" x14ac:dyDescent="0.35">
      <c r="B2646" s="45" t="s">
        <v>4227</v>
      </c>
      <c r="C2646" s="146">
        <v>225.6351623535156</v>
      </c>
      <c r="D2646" s="112">
        <f t="shared" si="85"/>
        <v>-0.82449847946106958</v>
      </c>
      <c r="E2646" s="112">
        <v>4.7523714294024546E-3</v>
      </c>
      <c r="G2646">
        <v>2638</v>
      </c>
      <c r="H2646">
        <f t="shared" ca="1" si="86"/>
        <v>-1.801346966069851E-2</v>
      </c>
    </row>
    <row r="2647" spans="2:8" x14ac:dyDescent="0.35">
      <c r="B2647" s="45" t="s">
        <v>6066</v>
      </c>
      <c r="C2647" s="146">
        <v>1285.659301757812</v>
      </c>
      <c r="D2647" s="112">
        <f t="shared" si="85"/>
        <v>32.568426217222928</v>
      </c>
      <c r="E2647" s="112">
        <v>4.7496101536161957E-3</v>
      </c>
      <c r="G2647">
        <v>2639</v>
      </c>
      <c r="H2647">
        <f t="shared" ca="1" si="86"/>
        <v>-1.4628229016507149E-2</v>
      </c>
    </row>
    <row r="2648" spans="2:8" x14ac:dyDescent="0.35">
      <c r="B2648" s="45" t="s">
        <v>493</v>
      </c>
      <c r="C2648" s="146">
        <v>38.299659729003913</v>
      </c>
      <c r="D2648" s="112">
        <f t="shared" si="85"/>
        <v>-0.91971454725135304</v>
      </c>
      <c r="E2648" s="112">
        <v>4.7437995008921818E-3</v>
      </c>
      <c r="G2648">
        <v>2640</v>
      </c>
      <c r="H2648">
        <f t="shared" ca="1" si="86"/>
        <v>-3.7851229182125308E-2</v>
      </c>
    </row>
    <row r="2649" spans="2:8" x14ac:dyDescent="0.35">
      <c r="B2649" s="45" t="s">
        <v>4859</v>
      </c>
      <c r="C2649" s="146">
        <v>477.0435791015625</v>
      </c>
      <c r="D2649" s="112">
        <f t="shared" si="85"/>
        <v>1.8136550005858867</v>
      </c>
      <c r="E2649" s="112">
        <v>4.7346392252729883E-3</v>
      </c>
      <c r="G2649">
        <v>2641</v>
      </c>
      <c r="H2649">
        <f t="shared" ca="1" si="86"/>
        <v>-1.2010518591925727E-2</v>
      </c>
    </row>
    <row r="2650" spans="2:8" x14ac:dyDescent="0.35">
      <c r="B2650" s="45" t="s">
        <v>3871</v>
      </c>
      <c r="C2650" s="146">
        <v>169.5458679199219</v>
      </c>
      <c r="D2650" s="112">
        <f t="shared" si="85"/>
        <v>-0.92675471357223405</v>
      </c>
      <c r="E2650" s="112">
        <v>4.7281556883316186E-3</v>
      </c>
      <c r="G2650">
        <v>2642</v>
      </c>
      <c r="H2650">
        <f t="shared" ca="1" si="86"/>
        <v>-1.8459875197577039E-2</v>
      </c>
    </row>
    <row r="2651" spans="2:8" x14ac:dyDescent="0.35">
      <c r="B2651" s="45" t="s">
        <v>6854</v>
      </c>
      <c r="C2651" s="146">
        <v>2314.768310546875</v>
      </c>
      <c r="D2651" s="112">
        <f t="shared" si="85"/>
        <v>1.5791587091089743E-2</v>
      </c>
      <c r="E2651" s="112">
        <v>4.7239970871210228E-3</v>
      </c>
      <c r="G2651">
        <v>2643</v>
      </c>
      <c r="H2651">
        <f t="shared" ca="1" si="86"/>
        <v>-5.1458507228905421E-3</v>
      </c>
    </row>
    <row r="2652" spans="2:8" x14ac:dyDescent="0.35">
      <c r="B2652" s="45" t="s">
        <v>6849</v>
      </c>
      <c r="C2652" s="146">
        <v>2278.78271484375</v>
      </c>
      <c r="D2652" s="112">
        <f t="shared" si="85"/>
        <v>18.537476800094815</v>
      </c>
      <c r="E2652" s="112">
        <v>4.716646020979807E-3</v>
      </c>
      <c r="G2652">
        <v>2644</v>
      </c>
      <c r="H2652">
        <f t="shared" ca="1" si="86"/>
        <v>2.1314993569957429E-2</v>
      </c>
    </row>
    <row r="2653" spans="2:8" x14ac:dyDescent="0.35">
      <c r="B2653" s="45" t="s">
        <v>1262</v>
      </c>
      <c r="C2653" s="146">
        <v>116.63648986816411</v>
      </c>
      <c r="D2653" s="112">
        <f t="shared" si="85"/>
        <v>0.42271086378546213</v>
      </c>
      <c r="E2653" s="112">
        <v>4.7060462652564646E-3</v>
      </c>
      <c r="G2653">
        <v>2645</v>
      </c>
      <c r="H2653">
        <f t="shared" ca="1" si="86"/>
        <v>1.4745040222689212E-2</v>
      </c>
    </row>
    <row r="2654" spans="2:8" x14ac:dyDescent="0.35">
      <c r="B2654" s="45" t="s">
        <v>2740</v>
      </c>
      <c r="C2654" s="146">
        <v>81.981864929199219</v>
      </c>
      <c r="D2654" s="112">
        <f t="shared" si="85"/>
        <v>2.1596411154277927E-2</v>
      </c>
      <c r="E2654" s="112">
        <v>4.6911962606563801E-3</v>
      </c>
      <c r="G2654">
        <v>2646</v>
      </c>
      <c r="H2654">
        <f t="shared" ca="1" si="86"/>
        <v>-2.4110590609077248E-2</v>
      </c>
    </row>
    <row r="2655" spans="2:8" x14ac:dyDescent="0.35">
      <c r="B2655" s="45" t="s">
        <v>2641</v>
      </c>
      <c r="C2655" s="146">
        <v>80.248779296875</v>
      </c>
      <c r="D2655" s="112">
        <f t="shared" si="85"/>
        <v>-0.58221839434645839</v>
      </c>
      <c r="E2655" s="112">
        <v>4.6875180587648089E-3</v>
      </c>
      <c r="G2655">
        <v>2647</v>
      </c>
      <c r="H2655">
        <f t="shared" ca="1" si="86"/>
        <v>1.8447613329570329E-3</v>
      </c>
    </row>
    <row r="2656" spans="2:8" x14ac:dyDescent="0.35">
      <c r="B2656" s="45" t="s">
        <v>4031</v>
      </c>
      <c r="C2656" s="146">
        <v>192.08308410644531</v>
      </c>
      <c r="D2656" s="112">
        <f t="shared" si="85"/>
        <v>-0.92528236978893141</v>
      </c>
      <c r="E2656" s="112">
        <v>4.6738194838782275E-3</v>
      </c>
      <c r="G2656">
        <v>2648</v>
      </c>
      <c r="H2656">
        <f t="shared" ca="1" si="86"/>
        <v>1.0963651754022174E-2</v>
      </c>
    </row>
    <row r="2657" spans="2:8" x14ac:dyDescent="0.35">
      <c r="B2657" s="45" t="s">
        <v>6903</v>
      </c>
      <c r="C2657" s="146">
        <v>2570.78662109375</v>
      </c>
      <c r="D2657" s="112">
        <f t="shared" si="85"/>
        <v>0.57403188844731168</v>
      </c>
      <c r="E2657" s="112">
        <v>4.6697843087080068E-3</v>
      </c>
      <c r="G2657">
        <v>2649</v>
      </c>
      <c r="H2657">
        <f t="shared" ca="1" si="86"/>
        <v>2.8851074857106182E-2</v>
      </c>
    </row>
    <row r="2658" spans="2:8" x14ac:dyDescent="0.35">
      <c r="B2658" s="45" t="s">
        <v>6262</v>
      </c>
      <c r="C2658" s="146">
        <v>1633.249389648438</v>
      </c>
      <c r="D2658" s="112">
        <f t="shared" si="85"/>
        <v>-0.32066837571165763</v>
      </c>
      <c r="E2658" s="112">
        <v>4.6665903756823186E-3</v>
      </c>
      <c r="G2658">
        <v>2650</v>
      </c>
      <c r="H2658">
        <f t="shared" ca="1" si="86"/>
        <v>-9.1180901586567949E-3</v>
      </c>
    </row>
    <row r="2659" spans="2:8" x14ac:dyDescent="0.35">
      <c r="B2659" s="45" t="s">
        <v>7413</v>
      </c>
      <c r="C2659" s="146">
        <v>2404.200439453125</v>
      </c>
      <c r="D2659" s="112">
        <f t="shared" si="85"/>
        <v>25.90747426709892</v>
      </c>
      <c r="E2659" s="112">
        <v>4.6653314120684653E-3</v>
      </c>
      <c r="G2659">
        <v>2651</v>
      </c>
      <c r="H2659">
        <f t="shared" ca="1" si="86"/>
        <v>-3.3369067954641743E-2</v>
      </c>
    </row>
    <row r="2660" spans="2:8" x14ac:dyDescent="0.35">
      <c r="B2660" s="45" t="s">
        <v>2791</v>
      </c>
      <c r="C2660" s="146">
        <v>89.350654602050781</v>
      </c>
      <c r="D2660" s="112">
        <f t="shared" si="85"/>
        <v>-0.88683722969724232</v>
      </c>
      <c r="E2660" s="112">
        <v>4.6629441006885725E-3</v>
      </c>
      <c r="G2660">
        <v>2652</v>
      </c>
      <c r="H2660">
        <f t="shared" ca="1" si="86"/>
        <v>1.6231465873167407E-2</v>
      </c>
    </row>
    <row r="2661" spans="2:8" x14ac:dyDescent="0.35">
      <c r="B2661" s="45" t="s">
        <v>5642</v>
      </c>
      <c r="C2661" s="146">
        <v>789.576416015625</v>
      </c>
      <c r="D2661" s="112">
        <f t="shared" si="85"/>
        <v>7.9637871741315553</v>
      </c>
      <c r="E2661" s="112">
        <v>4.6510197505834454E-3</v>
      </c>
      <c r="G2661">
        <v>2653</v>
      </c>
      <c r="H2661">
        <f t="shared" ca="1" si="86"/>
        <v>-3.4452828467598021E-2</v>
      </c>
    </row>
    <row r="2662" spans="2:8" x14ac:dyDescent="0.35">
      <c r="B2662" s="45" t="s">
        <v>1124</v>
      </c>
      <c r="C2662" s="146">
        <v>88.085136413574219</v>
      </c>
      <c r="D2662" s="112">
        <f t="shared" si="85"/>
        <v>-0.95338170558354118</v>
      </c>
      <c r="E2662" s="112">
        <v>4.6451861937997123E-3</v>
      </c>
      <c r="G2662">
        <v>2654</v>
      </c>
      <c r="H2662">
        <f t="shared" ca="1" si="86"/>
        <v>2.4104004894257049E-2</v>
      </c>
    </row>
    <row r="2663" spans="2:8" x14ac:dyDescent="0.35">
      <c r="B2663" s="45" t="s">
        <v>6445</v>
      </c>
      <c r="C2663" s="146">
        <v>1889.497192382812</v>
      </c>
      <c r="D2663" s="112">
        <f t="shared" si="85"/>
        <v>54.630282385366222</v>
      </c>
      <c r="E2663" s="112">
        <v>4.6362351319946512E-3</v>
      </c>
      <c r="G2663">
        <v>2655</v>
      </c>
      <c r="H2663">
        <f t="shared" ca="1" si="86"/>
        <v>2.1404346150719765E-3</v>
      </c>
    </row>
    <row r="2664" spans="2:8" x14ac:dyDescent="0.35">
      <c r="B2664" s="45" t="s">
        <v>445</v>
      </c>
      <c r="C2664" s="146">
        <v>33.965263366699219</v>
      </c>
      <c r="D2664" s="112">
        <f t="shared" si="85"/>
        <v>-0.97824386110553352</v>
      </c>
      <c r="E2664" s="112">
        <v>4.6301634909419803E-3</v>
      </c>
      <c r="G2664">
        <v>2656</v>
      </c>
      <c r="H2664">
        <f t="shared" ca="1" si="86"/>
        <v>-1.7807044159204401E-2</v>
      </c>
    </row>
    <row r="2665" spans="2:8" x14ac:dyDescent="0.35">
      <c r="B2665" s="45" t="s">
        <v>6374</v>
      </c>
      <c r="C2665" s="146">
        <v>1561.1806640625</v>
      </c>
      <c r="D2665" s="112">
        <f t="shared" si="85"/>
        <v>2.1110857310914342</v>
      </c>
      <c r="E2665" s="112">
        <v>4.6279432882728117E-3</v>
      </c>
      <c r="G2665">
        <v>2657</v>
      </c>
      <c r="H2665">
        <f t="shared" ca="1" si="86"/>
        <v>-9.5765648862027267E-3</v>
      </c>
    </row>
    <row r="2666" spans="2:8" x14ac:dyDescent="0.35">
      <c r="B2666" s="45" t="s">
        <v>4907</v>
      </c>
      <c r="C2666" s="146">
        <v>501.81216430664063</v>
      </c>
      <c r="D2666" s="112">
        <f t="shared" si="85"/>
        <v>8.5405140871339075E-2</v>
      </c>
      <c r="E2666" s="112">
        <v>4.6273003388453667E-3</v>
      </c>
      <c r="G2666">
        <v>2658</v>
      </c>
      <c r="H2666">
        <f t="shared" ca="1" si="86"/>
        <v>-3.4740091836086065E-4</v>
      </c>
    </row>
    <row r="2667" spans="2:8" x14ac:dyDescent="0.35">
      <c r="B2667" s="45" t="s">
        <v>5008</v>
      </c>
      <c r="C2667" s="146">
        <v>462.32705688476563</v>
      </c>
      <c r="D2667" s="112">
        <f t="shared" si="85"/>
        <v>-0.77608026937649721</v>
      </c>
      <c r="E2667" s="112">
        <v>4.6233328872622784E-3</v>
      </c>
      <c r="G2667">
        <v>2659</v>
      </c>
      <c r="H2667">
        <f t="shared" ca="1" si="86"/>
        <v>-1.252069077511647E-2</v>
      </c>
    </row>
    <row r="2668" spans="2:8" x14ac:dyDescent="0.35">
      <c r="B2668" s="45" t="s">
        <v>8026</v>
      </c>
      <c r="C2668" s="146">
        <v>2064.699951171875</v>
      </c>
      <c r="D2668" s="112">
        <f t="shared" si="85"/>
        <v>8.9598517918980196</v>
      </c>
      <c r="E2668" s="112">
        <v>4.6224212853757125E-3</v>
      </c>
      <c r="G2668">
        <v>2660</v>
      </c>
      <c r="H2668">
        <f t="shared" ca="1" si="86"/>
        <v>1.9298750294907307E-2</v>
      </c>
    </row>
    <row r="2669" spans="2:8" x14ac:dyDescent="0.35">
      <c r="B2669" s="45" t="s">
        <v>4285</v>
      </c>
      <c r="C2669" s="146">
        <v>207.3022766113281</v>
      </c>
      <c r="D2669" s="112">
        <f t="shared" si="85"/>
        <v>-0.71773268180922523</v>
      </c>
      <c r="E2669" s="112">
        <v>4.6174315639526077E-3</v>
      </c>
      <c r="G2669">
        <v>2661</v>
      </c>
      <c r="H2669">
        <f t="shared" ca="1" si="86"/>
        <v>-1.7509962755121129E-2</v>
      </c>
    </row>
    <row r="2670" spans="2:8" x14ac:dyDescent="0.35">
      <c r="B2670" s="45" t="s">
        <v>5404</v>
      </c>
      <c r="C2670" s="146">
        <v>734.41827392578125</v>
      </c>
      <c r="D2670" s="112">
        <f t="shared" si="85"/>
        <v>5.7757431446509695E-2</v>
      </c>
      <c r="E2670" s="112">
        <v>4.6160187572934107E-3</v>
      </c>
      <c r="G2670">
        <v>2662</v>
      </c>
      <c r="H2670">
        <f t="shared" ca="1" si="86"/>
        <v>-7.1592876075075714E-3</v>
      </c>
    </row>
    <row r="2671" spans="2:8" x14ac:dyDescent="0.35">
      <c r="B2671" s="45" t="s">
        <v>5472</v>
      </c>
      <c r="C2671" s="146">
        <v>694.31634521484375</v>
      </c>
      <c r="D2671" s="112">
        <f t="shared" si="85"/>
        <v>-6.1027328752330167E-3</v>
      </c>
      <c r="E2671" s="112">
        <v>4.6154799929632546E-3</v>
      </c>
      <c r="G2671">
        <v>2663</v>
      </c>
      <c r="H2671">
        <f t="shared" ca="1" si="86"/>
        <v>-2.1198096712046519E-2</v>
      </c>
    </row>
    <row r="2672" spans="2:8" x14ac:dyDescent="0.35">
      <c r="B2672" s="45" t="s">
        <v>5708</v>
      </c>
      <c r="C2672" s="146">
        <v>698.57958984375</v>
      </c>
      <c r="D2672" s="112">
        <f t="shared" si="85"/>
        <v>-0.7119496932588214</v>
      </c>
      <c r="E2672" s="112">
        <v>4.6146947152331799E-3</v>
      </c>
      <c r="G2672">
        <v>2664</v>
      </c>
      <c r="H2672">
        <f t="shared" ca="1" si="86"/>
        <v>-9.4405480329626101E-3</v>
      </c>
    </row>
    <row r="2673" spans="2:8" x14ac:dyDescent="0.35">
      <c r="B2673" s="45" t="s">
        <v>7941</v>
      </c>
      <c r="C2673" s="146">
        <v>2425.199951171875</v>
      </c>
      <c r="D2673" s="112">
        <f t="shared" si="85"/>
        <v>0.53445476610214049</v>
      </c>
      <c r="E2673" s="112">
        <v>4.5979259627226682E-3</v>
      </c>
      <c r="G2673">
        <v>2665</v>
      </c>
      <c r="H2673">
        <f t="shared" ca="1" si="86"/>
        <v>-2.6501296679293123E-3</v>
      </c>
    </row>
    <row r="2674" spans="2:8" x14ac:dyDescent="0.35">
      <c r="B2674" s="45" t="s">
        <v>6151</v>
      </c>
      <c r="C2674" s="146">
        <v>1580.496215820312</v>
      </c>
      <c r="D2674" s="112">
        <f t="shared" si="85"/>
        <v>-0.2053137459146081</v>
      </c>
      <c r="E2674" s="112">
        <v>4.5971594428875174E-3</v>
      </c>
      <c r="G2674">
        <v>2666</v>
      </c>
      <c r="H2674">
        <f t="shared" ca="1" si="86"/>
        <v>6.8604044064570031E-3</v>
      </c>
    </row>
    <row r="2675" spans="2:8" x14ac:dyDescent="0.35">
      <c r="B2675" s="45" t="s">
        <v>6684</v>
      </c>
      <c r="C2675" s="146">
        <v>1988.830444335938</v>
      </c>
      <c r="D2675" s="112">
        <f t="shared" si="85"/>
        <v>10.047550239064124</v>
      </c>
      <c r="E2675" s="112">
        <v>4.5919891853671785E-3</v>
      </c>
      <c r="G2675">
        <v>2667</v>
      </c>
      <c r="H2675">
        <f t="shared" ca="1" si="86"/>
        <v>1.0212494686016788E-2</v>
      </c>
    </row>
    <row r="2676" spans="2:8" x14ac:dyDescent="0.35">
      <c r="B2676" s="45" t="s">
        <v>3615</v>
      </c>
      <c r="C2676" s="146">
        <v>180.0245666503906</v>
      </c>
      <c r="D2676" s="112">
        <f t="shared" si="85"/>
        <v>0.42383039193353911</v>
      </c>
      <c r="E2676" s="112">
        <v>4.5854830756564382E-3</v>
      </c>
      <c r="G2676">
        <v>2668</v>
      </c>
      <c r="H2676">
        <f t="shared" ca="1" si="86"/>
        <v>-1.9036231220813573E-3</v>
      </c>
    </row>
    <row r="2677" spans="2:8" x14ac:dyDescent="0.35">
      <c r="B2677" s="45" t="s">
        <v>1448</v>
      </c>
      <c r="C2677" s="146">
        <v>126.4368057250977</v>
      </c>
      <c r="D2677" s="112">
        <f t="shared" si="85"/>
        <v>-0.14031561604837167</v>
      </c>
      <c r="E2677" s="112">
        <v>4.5821797211503318E-3</v>
      </c>
      <c r="G2677">
        <v>2669</v>
      </c>
      <c r="H2677">
        <f t="shared" ca="1" si="86"/>
        <v>4.6106057718179544E-3</v>
      </c>
    </row>
    <row r="2678" spans="2:8" x14ac:dyDescent="0.35">
      <c r="B2678" s="45" t="s">
        <v>3513</v>
      </c>
      <c r="C2678" s="146">
        <v>147.0735168457031</v>
      </c>
      <c r="D2678" s="112">
        <f t="shared" si="85"/>
        <v>-0.93996891635492508</v>
      </c>
      <c r="E2678" s="112">
        <v>4.5749144190315328E-3</v>
      </c>
      <c r="G2678">
        <v>2670</v>
      </c>
      <c r="H2678">
        <f t="shared" ca="1" si="86"/>
        <v>1.4663107785009969E-3</v>
      </c>
    </row>
    <row r="2679" spans="2:8" x14ac:dyDescent="0.35">
      <c r="B2679" s="45" t="s">
        <v>6889</v>
      </c>
      <c r="C2679" s="146">
        <v>2449.9560546875</v>
      </c>
      <c r="D2679" s="112">
        <f t="shared" si="85"/>
        <v>-1.0374333175085584E-2</v>
      </c>
      <c r="E2679" s="112">
        <v>4.5574885532228713E-3</v>
      </c>
      <c r="G2679">
        <v>2671</v>
      </c>
      <c r="H2679">
        <f t="shared" ca="1" si="86"/>
        <v>-1.0285313893208047E-2</v>
      </c>
    </row>
    <row r="2680" spans="2:8" x14ac:dyDescent="0.35">
      <c r="B2680" s="45" t="s">
        <v>7871</v>
      </c>
      <c r="C2680" s="146">
        <v>2475.63916015625</v>
      </c>
      <c r="D2680" s="112">
        <f t="shared" si="85"/>
        <v>19.87731853697203</v>
      </c>
      <c r="E2680" s="112">
        <v>4.5495009358752581E-3</v>
      </c>
      <c r="G2680">
        <v>2672</v>
      </c>
      <c r="H2680">
        <f t="shared" ca="1" si="86"/>
        <v>2.4064513358546265E-2</v>
      </c>
    </row>
    <row r="2681" spans="2:8" x14ac:dyDescent="0.35">
      <c r="B2681" s="45" t="s">
        <v>1799</v>
      </c>
      <c r="C2681" s="146">
        <v>118.580322265625</v>
      </c>
      <c r="D2681" s="112">
        <f t="shared" si="85"/>
        <v>-0.29849956892361251</v>
      </c>
      <c r="E2681" s="112">
        <v>4.543290849788194E-3</v>
      </c>
      <c r="G2681">
        <v>2673</v>
      </c>
      <c r="H2681">
        <f t="shared" ca="1" si="86"/>
        <v>1.8293161169723373E-2</v>
      </c>
    </row>
    <row r="2682" spans="2:8" x14ac:dyDescent="0.35">
      <c r="B2682" s="45" t="s">
        <v>3865</v>
      </c>
      <c r="C2682" s="146">
        <v>169.03813171386719</v>
      </c>
      <c r="D2682" s="112">
        <f t="shared" si="85"/>
        <v>-0.93065924598885708</v>
      </c>
      <c r="E2682" s="112">
        <v>4.5258638082416383E-3</v>
      </c>
      <c r="G2682">
        <v>2674</v>
      </c>
      <c r="H2682">
        <f t="shared" ca="1" si="86"/>
        <v>-2.9416741393706685E-2</v>
      </c>
    </row>
    <row r="2683" spans="2:8" x14ac:dyDescent="0.35">
      <c r="B2683" s="45" t="s">
        <v>7381</v>
      </c>
      <c r="C2683" s="146">
        <v>2437.7890625</v>
      </c>
      <c r="D2683" s="112">
        <f t="shared" si="85"/>
        <v>-3.5941796203688937E-3</v>
      </c>
      <c r="E2683" s="112">
        <v>4.5218242303301454E-3</v>
      </c>
      <c r="G2683">
        <v>2675</v>
      </c>
      <c r="H2683">
        <f t="shared" ca="1" si="86"/>
        <v>9.6097653904772991E-3</v>
      </c>
    </row>
    <row r="2684" spans="2:8" x14ac:dyDescent="0.35">
      <c r="B2684" s="45" t="s">
        <v>7174</v>
      </c>
      <c r="C2684" s="146">
        <v>2446.58251953125</v>
      </c>
      <c r="D2684" s="112">
        <f t="shared" si="85"/>
        <v>3.8842875245243644</v>
      </c>
      <c r="E2684" s="112">
        <v>4.5163733570058014E-3</v>
      </c>
      <c r="G2684">
        <v>2676</v>
      </c>
      <c r="H2684">
        <f t="shared" ca="1" si="86"/>
        <v>1.7216073319472731E-2</v>
      </c>
    </row>
    <row r="2685" spans="2:8" x14ac:dyDescent="0.35">
      <c r="B2685" s="45" t="s">
        <v>5076</v>
      </c>
      <c r="C2685" s="146">
        <v>500.90878295898438</v>
      </c>
      <c r="D2685" s="112">
        <f t="shared" si="85"/>
        <v>1.5160825505087685</v>
      </c>
      <c r="E2685" s="112">
        <v>4.5125337483791356E-3</v>
      </c>
      <c r="G2685">
        <v>2677</v>
      </c>
      <c r="H2685">
        <f t="shared" ca="1" si="86"/>
        <v>1.0649680749571138E-2</v>
      </c>
    </row>
    <row r="2686" spans="2:8" x14ac:dyDescent="0.35">
      <c r="B2686" s="45" t="s">
        <v>4142</v>
      </c>
      <c r="C2686" s="146">
        <v>199.08280944824219</v>
      </c>
      <c r="D2686" s="112">
        <f t="shared" si="85"/>
        <v>-0.85720376428696632</v>
      </c>
      <c r="E2686" s="112">
        <v>4.5085930040895308E-3</v>
      </c>
      <c r="G2686">
        <v>2678</v>
      </c>
      <c r="H2686">
        <f t="shared" ca="1" si="86"/>
        <v>2.1259472810248814E-2</v>
      </c>
    </row>
    <row r="2687" spans="2:8" x14ac:dyDescent="0.35">
      <c r="B2687" s="45" t="s">
        <v>6089</v>
      </c>
      <c r="C2687" s="146">
        <v>1394.174072265625</v>
      </c>
      <c r="D2687" s="112">
        <f t="shared" si="85"/>
        <v>-0.20032468525897998</v>
      </c>
      <c r="E2687" s="112">
        <v>4.5059553158258488E-3</v>
      </c>
      <c r="G2687">
        <v>2679</v>
      </c>
      <c r="H2687">
        <f t="shared" ca="1" si="86"/>
        <v>-2.6639970008775658E-3</v>
      </c>
    </row>
    <row r="2688" spans="2:8" x14ac:dyDescent="0.35">
      <c r="B2688" s="45" t="s">
        <v>6484</v>
      </c>
      <c r="C2688" s="146">
        <v>1743.425170898438</v>
      </c>
      <c r="D2688" s="112">
        <f t="shared" si="85"/>
        <v>-0.30518000245583038</v>
      </c>
      <c r="E2688" s="112">
        <v>4.5036237597330985E-3</v>
      </c>
      <c r="G2688">
        <v>2680</v>
      </c>
      <c r="H2688">
        <f t="shared" ca="1" si="86"/>
        <v>-1.6297170758011219E-2</v>
      </c>
    </row>
    <row r="2689" spans="2:8" x14ac:dyDescent="0.35">
      <c r="B2689" s="45" t="s">
        <v>7910</v>
      </c>
      <c r="C2689" s="146">
        <v>2509.17529296875</v>
      </c>
      <c r="D2689" s="112">
        <f t="shared" si="85"/>
        <v>15.61775180912657</v>
      </c>
      <c r="E2689" s="112">
        <v>4.488323936518995E-3</v>
      </c>
      <c r="G2689">
        <v>2681</v>
      </c>
      <c r="H2689">
        <f t="shared" ca="1" si="86"/>
        <v>-2.1041082569810174E-2</v>
      </c>
    </row>
    <row r="2690" spans="2:8" x14ac:dyDescent="0.35">
      <c r="B2690" s="45" t="s">
        <v>3182</v>
      </c>
      <c r="C2690" s="146">
        <v>150.99366760253909</v>
      </c>
      <c r="D2690" s="112">
        <f t="shared" si="85"/>
        <v>-0.9379608087433251</v>
      </c>
      <c r="E2690" s="112">
        <v>4.4836489939302469E-3</v>
      </c>
      <c r="G2690">
        <v>2682</v>
      </c>
      <c r="H2690">
        <f t="shared" ca="1" si="86"/>
        <v>-1.3291510248574475E-2</v>
      </c>
    </row>
    <row r="2691" spans="2:8" x14ac:dyDescent="0.35">
      <c r="B2691" s="45" t="s">
        <v>7148</v>
      </c>
      <c r="C2691" s="146">
        <v>2433.84326171875</v>
      </c>
      <c r="D2691" s="112">
        <f t="shared" si="85"/>
        <v>26.568604761599001</v>
      </c>
      <c r="E2691" s="112">
        <v>4.4816164853518714E-3</v>
      </c>
      <c r="G2691">
        <v>2683</v>
      </c>
      <c r="H2691">
        <f t="shared" ca="1" si="86"/>
        <v>-3.8069862896109381E-3</v>
      </c>
    </row>
    <row r="2692" spans="2:8" x14ac:dyDescent="0.35">
      <c r="B2692" s="45" t="s">
        <v>1171</v>
      </c>
      <c r="C2692" s="146">
        <v>88.283149719238281</v>
      </c>
      <c r="D2692" s="112">
        <f t="shared" si="85"/>
        <v>-0.86997329358902309</v>
      </c>
      <c r="E2692" s="112">
        <v>4.4752144008257016E-3</v>
      </c>
      <c r="G2692">
        <v>2684</v>
      </c>
      <c r="H2692">
        <f t="shared" ca="1" si="86"/>
        <v>6.8696467708134088E-3</v>
      </c>
    </row>
    <row r="2693" spans="2:8" x14ac:dyDescent="0.35">
      <c r="B2693" s="45" t="s">
        <v>5468</v>
      </c>
      <c r="C2693" s="146">
        <v>678.961669921875</v>
      </c>
      <c r="D2693" s="112">
        <f t="shared" si="85"/>
        <v>8.4597159178966876</v>
      </c>
      <c r="E2693" s="112">
        <v>4.4676887625139617E-3</v>
      </c>
      <c r="G2693">
        <v>2685</v>
      </c>
      <c r="H2693">
        <f t="shared" ca="1" si="86"/>
        <v>-5.0748294576382161E-4</v>
      </c>
    </row>
    <row r="2694" spans="2:8" x14ac:dyDescent="0.35">
      <c r="B2694" s="45" t="s">
        <v>2695</v>
      </c>
      <c r="C2694" s="146">
        <v>71.774002075195313</v>
      </c>
      <c r="D2694" s="112">
        <f t="shared" si="85"/>
        <v>-0.70142092551508073</v>
      </c>
      <c r="E2694" s="112">
        <v>4.4642442448021517E-3</v>
      </c>
      <c r="G2694">
        <v>2686</v>
      </c>
      <c r="H2694">
        <f t="shared" ca="1" si="86"/>
        <v>-3.9537151889158698E-2</v>
      </c>
    </row>
    <row r="2695" spans="2:8" x14ac:dyDescent="0.35">
      <c r="B2695" s="45" t="s">
        <v>4378</v>
      </c>
      <c r="C2695" s="146">
        <v>240.38523864746091</v>
      </c>
      <c r="D2695" s="112">
        <f t="shared" si="85"/>
        <v>1.1686494244447931</v>
      </c>
      <c r="E2695" s="112">
        <v>4.4592085832463584E-3</v>
      </c>
      <c r="G2695">
        <v>2687</v>
      </c>
      <c r="H2695">
        <f t="shared" ca="1" si="86"/>
        <v>3.6664452243660092E-3</v>
      </c>
    </row>
    <row r="2696" spans="2:8" x14ac:dyDescent="0.35">
      <c r="B2696" s="45" t="s">
        <v>1247</v>
      </c>
      <c r="C2696" s="146">
        <v>110.84559631347661</v>
      </c>
      <c r="D2696" s="112">
        <f t="shared" si="85"/>
        <v>-0.95447819453245319</v>
      </c>
      <c r="E2696" s="112">
        <v>4.4556579486081096E-3</v>
      </c>
      <c r="G2696">
        <v>2688</v>
      </c>
      <c r="H2696">
        <f t="shared" ca="1" si="86"/>
        <v>2.4663611578736153E-4</v>
      </c>
    </row>
    <row r="2697" spans="2:8" x14ac:dyDescent="0.35">
      <c r="B2697" s="45" t="s">
        <v>7992</v>
      </c>
      <c r="C2697" s="146">
        <v>2435</v>
      </c>
      <c r="D2697" s="112">
        <f t="shared" ref="D2697:D2760" si="87">(C2697-C2698)/C2698</f>
        <v>9.9171116429421904E-2</v>
      </c>
      <c r="E2697" s="112">
        <v>4.4550981955527973E-3</v>
      </c>
      <c r="G2697">
        <v>2689</v>
      </c>
      <c r="H2697">
        <f t="shared" ca="1" si="86"/>
        <v>6.2376001505937738E-3</v>
      </c>
    </row>
    <row r="2698" spans="2:8" x14ac:dyDescent="0.35">
      <c r="B2698" s="45" t="s">
        <v>7774</v>
      </c>
      <c r="C2698" s="146">
        <v>2215.3056640625</v>
      </c>
      <c r="D2698" s="112">
        <f t="shared" si="87"/>
        <v>3.9056663039454342</v>
      </c>
      <c r="E2698" s="112">
        <v>4.4518980370668636E-3</v>
      </c>
      <c r="G2698">
        <v>2690</v>
      </c>
      <c r="H2698">
        <f t="shared" ref="H2698:H2761" ca="1" si="88">_xlfn.NORM.INV(RAND(),$N$11,$N$12)</f>
        <v>6.6865748543067302E-3</v>
      </c>
    </row>
    <row r="2699" spans="2:8" x14ac:dyDescent="0.35">
      <c r="B2699" s="45" t="s">
        <v>4711</v>
      </c>
      <c r="C2699" s="146">
        <v>451.58099365234381</v>
      </c>
      <c r="D2699" s="112">
        <f t="shared" si="87"/>
        <v>3.8199995993487303</v>
      </c>
      <c r="E2699" s="112">
        <v>4.4500184600047054E-3</v>
      </c>
      <c r="G2699">
        <v>2691</v>
      </c>
      <c r="H2699">
        <f t="shared" ca="1" si="88"/>
        <v>-1.2581596461942891E-2</v>
      </c>
    </row>
    <row r="2700" spans="2:8" x14ac:dyDescent="0.35">
      <c r="B2700" s="45" t="s">
        <v>2823</v>
      </c>
      <c r="C2700" s="146">
        <v>93.689010620117188</v>
      </c>
      <c r="D2700" s="112">
        <f t="shared" si="87"/>
        <v>-0.8627764003773245</v>
      </c>
      <c r="E2700" s="112">
        <v>4.4462264904077068E-3</v>
      </c>
      <c r="G2700">
        <v>2692</v>
      </c>
      <c r="H2700">
        <f t="shared" ca="1" si="88"/>
        <v>-3.1694284579405811E-2</v>
      </c>
    </row>
    <row r="2701" spans="2:8" x14ac:dyDescent="0.35">
      <c r="B2701" s="45" t="s">
        <v>5461</v>
      </c>
      <c r="C2701" s="146">
        <v>682.7470703125</v>
      </c>
      <c r="D2701" s="112">
        <f t="shared" si="87"/>
        <v>5.1073668928921716</v>
      </c>
      <c r="E2701" s="112">
        <v>4.4424474352889121E-3</v>
      </c>
      <c r="G2701">
        <v>2693</v>
      </c>
      <c r="H2701">
        <f t="shared" ca="1" si="88"/>
        <v>-8.4018235575597979E-3</v>
      </c>
    </row>
    <row r="2702" spans="2:8" x14ac:dyDescent="0.35">
      <c r="B2702" s="45" t="s">
        <v>3001</v>
      </c>
      <c r="C2702" s="146">
        <v>111.7907409667969</v>
      </c>
      <c r="D2702" s="112">
        <f t="shared" si="87"/>
        <v>-0.53700722732830486</v>
      </c>
      <c r="E2702" s="112">
        <v>4.4407488283918356E-3</v>
      </c>
      <c r="G2702">
        <v>2694</v>
      </c>
      <c r="H2702">
        <f t="shared" ca="1" si="88"/>
        <v>5.3489479326980808E-3</v>
      </c>
    </row>
    <row r="2703" spans="2:8" x14ac:dyDescent="0.35">
      <c r="B2703" s="45" t="s">
        <v>4379</v>
      </c>
      <c r="C2703" s="146">
        <v>241.45245361328119</v>
      </c>
      <c r="D2703" s="112">
        <f t="shared" si="87"/>
        <v>-0.887934588215191</v>
      </c>
      <c r="E2703" s="112">
        <v>4.4396027469283074E-3</v>
      </c>
      <c r="G2703">
        <v>2695</v>
      </c>
      <c r="H2703">
        <f t="shared" ca="1" si="88"/>
        <v>-1.5932704774713567E-2</v>
      </c>
    </row>
    <row r="2704" spans="2:8" x14ac:dyDescent="0.35">
      <c r="B2704" s="45" t="s">
        <v>7544</v>
      </c>
      <c r="C2704" s="146">
        <v>2154.567138671875</v>
      </c>
      <c r="D2704" s="112">
        <f t="shared" si="87"/>
        <v>5.9852553535000936</v>
      </c>
      <c r="E2704" s="112">
        <v>4.436196596226097E-3</v>
      </c>
      <c r="G2704">
        <v>2696</v>
      </c>
      <c r="H2704">
        <f t="shared" ca="1" si="88"/>
        <v>4.6494041527549406E-4</v>
      </c>
    </row>
    <row r="2705" spans="2:8" x14ac:dyDescent="0.35">
      <c r="B2705" s="45" t="s">
        <v>4495</v>
      </c>
      <c r="C2705" s="146">
        <v>308.44500732421881</v>
      </c>
      <c r="D2705" s="112">
        <f t="shared" si="87"/>
        <v>-0.87149711634325755</v>
      </c>
      <c r="E2705" s="112">
        <v>4.4302903062508961E-3</v>
      </c>
      <c r="G2705">
        <v>2697</v>
      </c>
      <c r="H2705">
        <f t="shared" ca="1" si="88"/>
        <v>-1.1644231289319379E-2</v>
      </c>
    </row>
    <row r="2706" spans="2:8" x14ac:dyDescent="0.35">
      <c r="B2706" s="45" t="s">
        <v>7590</v>
      </c>
      <c r="C2706" s="146">
        <v>2400.29638671875</v>
      </c>
      <c r="D2706" s="112">
        <f t="shared" si="87"/>
        <v>40.695807215055794</v>
      </c>
      <c r="E2706" s="112">
        <v>4.427131222237206E-3</v>
      </c>
      <c r="G2706">
        <v>2698</v>
      </c>
      <c r="H2706">
        <f t="shared" ca="1" si="88"/>
        <v>1.6519936843772539E-3</v>
      </c>
    </row>
    <row r="2707" spans="2:8" x14ac:dyDescent="0.35">
      <c r="B2707" s="45" t="s">
        <v>795</v>
      </c>
      <c r="C2707" s="146">
        <v>57.566852569580078</v>
      </c>
      <c r="D2707" s="112">
        <f t="shared" si="87"/>
        <v>-0.86590876133317074</v>
      </c>
      <c r="E2707" s="112">
        <v>4.4259609161367034E-3</v>
      </c>
      <c r="G2707">
        <v>2699</v>
      </c>
      <c r="H2707">
        <f t="shared" ca="1" si="88"/>
        <v>3.7320254026808856E-4</v>
      </c>
    </row>
    <row r="2708" spans="2:8" x14ac:dyDescent="0.35">
      <c r="B2708" s="45" t="s">
        <v>4761</v>
      </c>
      <c r="C2708" s="146">
        <v>429.31106567382813</v>
      </c>
      <c r="D2708" s="112">
        <f t="shared" si="87"/>
        <v>2.8585331725390035</v>
      </c>
      <c r="E2708" s="112">
        <v>4.4142300640304328E-3</v>
      </c>
      <c r="G2708">
        <v>2700</v>
      </c>
      <c r="H2708">
        <f t="shared" ca="1" si="88"/>
        <v>2.4298085720361691E-2</v>
      </c>
    </row>
    <row r="2709" spans="2:8" x14ac:dyDescent="0.35">
      <c r="B2709" s="45" t="s">
        <v>2488</v>
      </c>
      <c r="C2709" s="146">
        <v>111.2627639770508</v>
      </c>
      <c r="D2709" s="112">
        <f t="shared" si="87"/>
        <v>-9.9633301157019988E-2</v>
      </c>
      <c r="E2709" s="112">
        <v>4.4117595403718492E-3</v>
      </c>
      <c r="G2709">
        <v>2701</v>
      </c>
      <c r="H2709">
        <f t="shared" ca="1" si="88"/>
        <v>1.3345259332132821E-2</v>
      </c>
    </row>
    <row r="2710" spans="2:8" x14ac:dyDescent="0.35">
      <c r="B2710" s="45" t="s">
        <v>1966</v>
      </c>
      <c r="C2710" s="146">
        <v>123.5749435424805</v>
      </c>
      <c r="D2710" s="112">
        <f t="shared" si="87"/>
        <v>-1.3485955837013498E-2</v>
      </c>
      <c r="E2710" s="112">
        <v>4.4077517644497948E-3</v>
      </c>
      <c r="G2710">
        <v>2702</v>
      </c>
      <c r="H2710">
        <f t="shared" ca="1" si="88"/>
        <v>-2.2655273317103096E-3</v>
      </c>
    </row>
    <row r="2711" spans="2:8" x14ac:dyDescent="0.35">
      <c r="B2711" s="45" t="s">
        <v>1327</v>
      </c>
      <c r="C2711" s="146">
        <v>125.2642517089844</v>
      </c>
      <c r="D2711" s="112">
        <f t="shared" si="87"/>
        <v>-0.82176051151036411</v>
      </c>
      <c r="E2711" s="112">
        <v>4.4049446277307225E-3</v>
      </c>
      <c r="G2711">
        <v>2703</v>
      </c>
      <c r="H2711">
        <f t="shared" ca="1" si="88"/>
        <v>5.6810270652607499E-3</v>
      </c>
    </row>
    <row r="2712" spans="2:8" x14ac:dyDescent="0.35">
      <c r="B2712" s="45" t="s">
        <v>5739</v>
      </c>
      <c r="C2712" s="146">
        <v>702.78619384765625</v>
      </c>
      <c r="D2712" s="112">
        <f t="shared" si="87"/>
        <v>5.4667044260153128</v>
      </c>
      <c r="E2712" s="112">
        <v>4.400470272074272E-3</v>
      </c>
      <c r="G2712">
        <v>2704</v>
      </c>
      <c r="H2712">
        <f t="shared" ca="1" si="88"/>
        <v>-7.4980792842408673E-3</v>
      </c>
    </row>
    <row r="2713" spans="2:8" x14ac:dyDescent="0.35">
      <c r="B2713" s="45" t="s">
        <v>1717</v>
      </c>
      <c r="C2713" s="146">
        <v>108.6776428222656</v>
      </c>
      <c r="D2713" s="112">
        <f t="shared" si="87"/>
        <v>-0.84269474666609423</v>
      </c>
      <c r="E2713" s="112">
        <v>4.3921633331112271E-3</v>
      </c>
      <c r="G2713">
        <v>2705</v>
      </c>
      <c r="H2713">
        <f t="shared" ca="1" si="88"/>
        <v>3.1918392045825562E-2</v>
      </c>
    </row>
    <row r="2714" spans="2:8" x14ac:dyDescent="0.35">
      <c r="B2714" s="45" t="s">
        <v>5452</v>
      </c>
      <c r="C2714" s="146">
        <v>690.87103271484375</v>
      </c>
      <c r="D2714" s="112">
        <f t="shared" si="87"/>
        <v>-0.5180051774529989</v>
      </c>
      <c r="E2714" s="112">
        <v>4.3904249179573781E-3</v>
      </c>
      <c r="G2714">
        <v>2706</v>
      </c>
      <c r="H2714">
        <f t="shared" ca="1" si="88"/>
        <v>-1.5758974906285889E-2</v>
      </c>
    </row>
    <row r="2715" spans="2:8" x14ac:dyDescent="0.35">
      <c r="B2715" s="45" t="s">
        <v>6109</v>
      </c>
      <c r="C2715" s="146">
        <v>1433.357788085938</v>
      </c>
      <c r="D2715" s="112">
        <f t="shared" si="87"/>
        <v>1.5688798024017212</v>
      </c>
      <c r="E2715" s="112">
        <v>4.3840403243096439E-3</v>
      </c>
      <c r="G2715">
        <v>2707</v>
      </c>
      <c r="H2715">
        <f t="shared" ca="1" si="88"/>
        <v>-2.2850292043676352E-2</v>
      </c>
    </row>
    <row r="2716" spans="2:8" x14ac:dyDescent="0.35">
      <c r="B2716" s="45" t="s">
        <v>4895</v>
      </c>
      <c r="C2716" s="146">
        <v>557.969970703125</v>
      </c>
      <c r="D2716" s="112">
        <f t="shared" si="87"/>
        <v>1.8174567249020301</v>
      </c>
      <c r="E2716" s="112">
        <v>4.3794061450118374E-3</v>
      </c>
      <c r="G2716">
        <v>2708</v>
      </c>
      <c r="H2716">
        <f t="shared" ca="1" si="88"/>
        <v>3.8038532459382388E-3</v>
      </c>
    </row>
    <row r="2717" spans="2:8" x14ac:dyDescent="0.35">
      <c r="B2717" s="45" t="s">
        <v>4021</v>
      </c>
      <c r="C2717" s="146">
        <v>198.04029846191409</v>
      </c>
      <c r="D2717" s="112">
        <f t="shared" si="87"/>
        <v>0.57888514053957985</v>
      </c>
      <c r="E2717" s="112">
        <v>4.3429960087121473E-3</v>
      </c>
      <c r="G2717">
        <v>2709</v>
      </c>
      <c r="H2717">
        <f t="shared" ca="1" si="88"/>
        <v>-3.4887501131851723E-3</v>
      </c>
    </row>
    <row r="2718" spans="2:8" x14ac:dyDescent="0.35">
      <c r="B2718" s="45" t="s">
        <v>1913</v>
      </c>
      <c r="C2718" s="146">
        <v>125.4304656982422</v>
      </c>
      <c r="D2718" s="112">
        <f t="shared" si="87"/>
        <v>-0.27254737723335265</v>
      </c>
      <c r="E2718" s="112">
        <v>4.342877278071311E-3</v>
      </c>
      <c r="G2718">
        <v>2710</v>
      </c>
      <c r="H2718">
        <f t="shared" ca="1" si="88"/>
        <v>8.4321260725964964E-3</v>
      </c>
    </row>
    <row r="2719" spans="2:8" x14ac:dyDescent="0.35">
      <c r="B2719" s="45" t="s">
        <v>4113</v>
      </c>
      <c r="C2719" s="146">
        <v>172.42424011230469</v>
      </c>
      <c r="D2719" s="112">
        <f t="shared" si="87"/>
        <v>-6.4754530186073315E-4</v>
      </c>
      <c r="E2719" s="112">
        <v>4.3373170583213601E-3</v>
      </c>
      <c r="G2719">
        <v>2711</v>
      </c>
      <c r="H2719">
        <f t="shared" ca="1" si="88"/>
        <v>-6.7385699647966955E-3</v>
      </c>
    </row>
    <row r="2720" spans="2:8" x14ac:dyDescent="0.35">
      <c r="B2720" s="45" t="s">
        <v>4111</v>
      </c>
      <c r="C2720" s="146">
        <v>172.53596496582031</v>
      </c>
      <c r="D2720" s="112">
        <f t="shared" si="87"/>
        <v>-0.62080297640023296</v>
      </c>
      <c r="E2720" s="112">
        <v>4.3347638951287777E-3</v>
      </c>
      <c r="G2720">
        <v>2712</v>
      </c>
      <c r="H2720">
        <f t="shared" ca="1" si="88"/>
        <v>7.9595290725971105E-3</v>
      </c>
    </row>
    <row r="2721" spans="2:8" x14ac:dyDescent="0.35">
      <c r="B2721" s="45" t="s">
        <v>5058</v>
      </c>
      <c r="C2721" s="146">
        <v>455.00347900390619</v>
      </c>
      <c r="D2721" s="112">
        <f t="shared" si="87"/>
        <v>-0.81656608626489424</v>
      </c>
      <c r="E2721" s="112">
        <v>4.3347332916407301E-3</v>
      </c>
      <c r="G2721">
        <v>2713</v>
      </c>
      <c r="H2721">
        <f t="shared" ca="1" si="88"/>
        <v>7.1896874103118428E-3</v>
      </c>
    </row>
    <row r="2722" spans="2:8" x14ac:dyDescent="0.35">
      <c r="B2722" s="45" t="s">
        <v>6891</v>
      </c>
      <c r="C2722" s="146">
        <v>2480.476318359375</v>
      </c>
      <c r="D2722" s="112">
        <f t="shared" si="87"/>
        <v>2.1028293915533514</v>
      </c>
      <c r="E2722" s="112">
        <v>4.331760609951751E-3</v>
      </c>
      <c r="G2722">
        <v>2714</v>
      </c>
      <c r="H2722">
        <f t="shared" ca="1" si="88"/>
        <v>4.0439076748229729E-3</v>
      </c>
    </row>
    <row r="2723" spans="2:8" x14ac:dyDescent="0.35">
      <c r="B2723" s="45" t="s">
        <v>5644</v>
      </c>
      <c r="C2723" s="146">
        <v>799.42401123046875</v>
      </c>
      <c r="D2723" s="112">
        <f t="shared" si="87"/>
        <v>-0.69312625517568871</v>
      </c>
      <c r="E2723" s="112">
        <v>4.3221599896207429E-3</v>
      </c>
      <c r="G2723">
        <v>2715</v>
      </c>
      <c r="H2723">
        <f t="shared" ca="1" si="88"/>
        <v>-5.8396966931576642E-3</v>
      </c>
    </row>
    <row r="2724" spans="2:8" x14ac:dyDescent="0.35">
      <c r="B2724" s="45" t="s">
        <v>6907</v>
      </c>
      <c r="C2724" s="146">
        <v>2605.058349609375</v>
      </c>
      <c r="D2724" s="112">
        <f t="shared" si="87"/>
        <v>0.33032802888682927</v>
      </c>
      <c r="E2724" s="112">
        <v>4.320992476665295E-3</v>
      </c>
      <c r="G2724">
        <v>2716</v>
      </c>
      <c r="H2724">
        <f t="shared" ca="1" si="88"/>
        <v>3.2831859655443614E-2</v>
      </c>
    </row>
    <row r="2725" spans="2:8" x14ac:dyDescent="0.35">
      <c r="B2725" s="45" t="s">
        <v>6703</v>
      </c>
      <c r="C2725" s="146">
        <v>1958.20751953125</v>
      </c>
      <c r="D2725" s="112">
        <f t="shared" si="87"/>
        <v>20.07258537061152</v>
      </c>
      <c r="E2725" s="112">
        <v>4.3154866808416811E-3</v>
      </c>
      <c r="G2725">
        <v>2717</v>
      </c>
      <c r="H2725">
        <f t="shared" ca="1" si="88"/>
        <v>1.1095288527184378E-2</v>
      </c>
    </row>
    <row r="2726" spans="2:8" x14ac:dyDescent="0.35">
      <c r="B2726" s="45" t="s">
        <v>1139</v>
      </c>
      <c r="C2726" s="146">
        <v>92.926780700683594</v>
      </c>
      <c r="D2726" s="112">
        <f t="shared" si="87"/>
        <v>0.96854045790497145</v>
      </c>
      <c r="E2726" s="112">
        <v>4.3101706769209918E-3</v>
      </c>
      <c r="G2726">
        <v>2718</v>
      </c>
      <c r="H2726">
        <f t="shared" ca="1" si="88"/>
        <v>-8.2993880250823923E-3</v>
      </c>
    </row>
    <row r="2727" spans="2:8" x14ac:dyDescent="0.35">
      <c r="B2727" s="45" t="s">
        <v>553</v>
      </c>
      <c r="C2727" s="146">
        <v>47.205928802490227</v>
      </c>
      <c r="D2727" s="112">
        <f t="shared" si="87"/>
        <v>-0.45333681967889228</v>
      </c>
      <c r="E2727" s="112">
        <v>4.306471645767712E-3</v>
      </c>
      <c r="G2727">
        <v>2719</v>
      </c>
      <c r="H2727">
        <f t="shared" ca="1" si="88"/>
        <v>-1.5938901928408297E-2</v>
      </c>
    </row>
    <row r="2728" spans="2:8" x14ac:dyDescent="0.35">
      <c r="B2728" s="45" t="s">
        <v>1094</v>
      </c>
      <c r="C2728" s="146">
        <v>86.352859497070313</v>
      </c>
      <c r="D2728" s="112">
        <f t="shared" si="87"/>
        <v>-0.16111798046484796</v>
      </c>
      <c r="E2728" s="112">
        <v>4.2943931718456467E-3</v>
      </c>
      <c r="G2728">
        <v>2720</v>
      </c>
      <c r="H2728">
        <f t="shared" ca="1" si="88"/>
        <v>2.8867758982971968E-2</v>
      </c>
    </row>
    <row r="2729" spans="2:8" x14ac:dyDescent="0.35">
      <c r="B2729" s="45" t="s">
        <v>2206</v>
      </c>
      <c r="C2729" s="146">
        <v>102.9380264282227</v>
      </c>
      <c r="D2729" s="112">
        <f t="shared" si="87"/>
        <v>-0.21646487920162458</v>
      </c>
      <c r="E2729" s="112">
        <v>4.2858374208790346E-3</v>
      </c>
      <c r="G2729">
        <v>2721</v>
      </c>
      <c r="H2729">
        <f t="shared" ca="1" si="88"/>
        <v>5.2659871080168799E-3</v>
      </c>
    </row>
    <row r="2730" spans="2:8" x14ac:dyDescent="0.35">
      <c r="B2730" s="45" t="s">
        <v>1346</v>
      </c>
      <c r="C2730" s="146">
        <v>131.37640380859381</v>
      </c>
      <c r="D2730" s="112">
        <f t="shared" si="87"/>
        <v>2.0066900628253048</v>
      </c>
      <c r="E2730" s="112">
        <v>4.28406995043686E-3</v>
      </c>
      <c r="G2730">
        <v>2722</v>
      </c>
      <c r="H2730">
        <f t="shared" ca="1" si="88"/>
        <v>1.2770696435696496E-2</v>
      </c>
    </row>
    <row r="2731" spans="2:8" x14ac:dyDescent="0.35">
      <c r="B2731" s="45" t="s">
        <v>691</v>
      </c>
      <c r="C2731" s="146">
        <v>43.694694519042969</v>
      </c>
      <c r="D2731" s="112">
        <f t="shared" si="87"/>
        <v>-0.93759558726681069</v>
      </c>
      <c r="E2731" s="112">
        <v>4.2800455850807231E-3</v>
      </c>
      <c r="G2731">
        <v>2723</v>
      </c>
      <c r="H2731">
        <f t="shared" ca="1" si="88"/>
        <v>-5.4097743823746131E-2</v>
      </c>
    </row>
    <row r="2732" spans="2:8" x14ac:dyDescent="0.35">
      <c r="B2732" s="45" t="s">
        <v>5591</v>
      </c>
      <c r="C2732" s="146">
        <v>700.18597412109375</v>
      </c>
      <c r="D2732" s="112">
        <f t="shared" si="87"/>
        <v>-0.70299403712189101</v>
      </c>
      <c r="E2732" s="112">
        <v>4.2703946558655965E-3</v>
      </c>
      <c r="G2732">
        <v>2724</v>
      </c>
      <c r="H2732">
        <f t="shared" ca="1" si="88"/>
        <v>-1.6547548001154071E-3</v>
      </c>
    </row>
    <row r="2733" spans="2:8" x14ac:dyDescent="0.35">
      <c r="B2733" s="45" t="s">
        <v>7722</v>
      </c>
      <c r="C2733" s="146">
        <v>2357.481201171875</v>
      </c>
      <c r="D2733" s="112">
        <f t="shared" si="87"/>
        <v>0.20258651717241863</v>
      </c>
      <c r="E2733" s="112">
        <v>4.2662561509240245E-3</v>
      </c>
      <c r="G2733">
        <v>2725</v>
      </c>
      <c r="H2733">
        <f t="shared" ca="1" si="88"/>
        <v>-1.7529872643800379E-2</v>
      </c>
    </row>
    <row r="2734" spans="2:8" x14ac:dyDescent="0.35">
      <c r="B2734" s="45" t="s">
        <v>6436</v>
      </c>
      <c r="C2734" s="146">
        <v>1960.34228515625</v>
      </c>
      <c r="D2734" s="112">
        <f t="shared" si="87"/>
        <v>2.3448170679954465</v>
      </c>
      <c r="E2734" s="112">
        <v>4.2587646993419185E-3</v>
      </c>
      <c r="G2734">
        <v>2726</v>
      </c>
      <c r="H2734">
        <f t="shared" ca="1" si="88"/>
        <v>-3.9098478812355311E-4</v>
      </c>
    </row>
    <row r="2735" spans="2:8" x14ac:dyDescent="0.35">
      <c r="B2735" s="45" t="s">
        <v>5154</v>
      </c>
      <c r="C2735" s="146">
        <v>586.08355712890625</v>
      </c>
      <c r="D2735" s="112">
        <f t="shared" si="87"/>
        <v>2.3321608900759836</v>
      </c>
      <c r="E2735" s="112">
        <v>4.2564633421651021E-3</v>
      </c>
      <c r="G2735">
        <v>2727</v>
      </c>
      <c r="H2735">
        <f t="shared" ca="1" si="88"/>
        <v>-2.2662038949992476E-2</v>
      </c>
    </row>
    <row r="2736" spans="2:8" x14ac:dyDescent="0.35">
      <c r="B2736" s="45" t="s">
        <v>4054</v>
      </c>
      <c r="C2736" s="146">
        <v>175.8869323730469</v>
      </c>
      <c r="D2736" s="112">
        <f t="shared" si="87"/>
        <v>5.2369384664431778E-2</v>
      </c>
      <c r="E2736" s="112">
        <v>4.2520900635297301E-3</v>
      </c>
      <c r="G2736">
        <v>2728</v>
      </c>
      <c r="H2736">
        <f t="shared" ca="1" si="88"/>
        <v>-9.0055669243430773E-3</v>
      </c>
    </row>
    <row r="2737" spans="2:8" x14ac:dyDescent="0.35">
      <c r="B2737" s="45" t="s">
        <v>3242</v>
      </c>
      <c r="C2737" s="146">
        <v>167.13421630859381</v>
      </c>
      <c r="D2737" s="112">
        <f t="shared" si="87"/>
        <v>-0.83504987278129272</v>
      </c>
      <c r="E2737" s="112">
        <v>4.2515144260943157E-3</v>
      </c>
      <c r="G2737">
        <v>2729</v>
      </c>
      <c r="H2737">
        <f t="shared" ca="1" si="88"/>
        <v>-8.651337727795725E-3</v>
      </c>
    </row>
    <row r="2738" spans="2:8" x14ac:dyDescent="0.35">
      <c r="B2738" s="45" t="s">
        <v>5876</v>
      </c>
      <c r="C2738" s="146">
        <v>1013.240905761719</v>
      </c>
      <c r="D2738" s="112">
        <f t="shared" si="87"/>
        <v>-0.48466288273335217</v>
      </c>
      <c r="E2738" s="112">
        <v>4.250096880456064E-3</v>
      </c>
      <c r="G2738">
        <v>2730</v>
      </c>
      <c r="H2738">
        <f t="shared" ca="1" si="88"/>
        <v>-1.7558050041825372E-2</v>
      </c>
    </row>
    <row r="2739" spans="2:8" x14ac:dyDescent="0.35">
      <c r="B2739" s="45" t="s">
        <v>6523</v>
      </c>
      <c r="C2739" s="146">
        <v>1966.171020507812</v>
      </c>
      <c r="D2739" s="112">
        <f t="shared" si="87"/>
        <v>11.407988143487218</v>
      </c>
      <c r="E2739" s="112">
        <v>4.2463363923169739E-3</v>
      </c>
      <c r="G2739">
        <v>2731</v>
      </c>
      <c r="H2739">
        <f t="shared" ca="1" si="88"/>
        <v>1.198455749979256E-2</v>
      </c>
    </row>
    <row r="2740" spans="2:8" x14ac:dyDescent="0.35">
      <c r="B2740" s="45" t="s">
        <v>3577</v>
      </c>
      <c r="C2740" s="146">
        <v>158.46009826660159</v>
      </c>
      <c r="D2740" s="112">
        <f t="shared" si="87"/>
        <v>-0.92679984904396395</v>
      </c>
      <c r="E2740" s="112">
        <v>4.2447760582062545E-3</v>
      </c>
      <c r="G2740">
        <v>2732</v>
      </c>
      <c r="H2740">
        <f t="shared" ca="1" si="88"/>
        <v>6.1586093315526601E-3</v>
      </c>
    </row>
    <row r="2741" spans="2:8" x14ac:dyDescent="0.35">
      <c r="B2741" s="45" t="s">
        <v>6826</v>
      </c>
      <c r="C2741" s="146">
        <v>2164.7509765625</v>
      </c>
      <c r="D2741" s="112">
        <f t="shared" si="87"/>
        <v>11.928896732769978</v>
      </c>
      <c r="E2741" s="112">
        <v>4.2445966817689605E-3</v>
      </c>
      <c r="G2741">
        <v>2733</v>
      </c>
      <c r="H2741">
        <f t="shared" ca="1" si="88"/>
        <v>-9.6097566144549167E-5</v>
      </c>
    </row>
    <row r="2742" spans="2:8" x14ac:dyDescent="0.35">
      <c r="B2742" s="45" t="s">
        <v>4067</v>
      </c>
      <c r="C2742" s="146">
        <v>167.4350891113281</v>
      </c>
      <c r="D2742" s="112">
        <f t="shared" si="87"/>
        <v>-0.6581066299737921</v>
      </c>
      <c r="E2742" s="112">
        <v>4.2430150684598829E-3</v>
      </c>
      <c r="G2742">
        <v>2734</v>
      </c>
      <c r="H2742">
        <f t="shared" ca="1" si="88"/>
        <v>1.4147678791710465E-2</v>
      </c>
    </row>
    <row r="2743" spans="2:8" x14ac:dyDescent="0.35">
      <c r="B2743" s="45" t="s">
        <v>4952</v>
      </c>
      <c r="C2743" s="146">
        <v>489.72897338867188</v>
      </c>
      <c r="D2743" s="112">
        <f t="shared" si="87"/>
        <v>-0.78808834478956946</v>
      </c>
      <c r="E2743" s="112">
        <v>4.240197020191132E-3</v>
      </c>
      <c r="G2743">
        <v>2735</v>
      </c>
      <c r="H2743">
        <f t="shared" ca="1" si="88"/>
        <v>1.6474884018357578E-2</v>
      </c>
    </row>
    <row r="2744" spans="2:8" x14ac:dyDescent="0.35">
      <c r="B2744" s="45" t="s">
        <v>7509</v>
      </c>
      <c r="C2744" s="146">
        <v>2311.00537109375</v>
      </c>
      <c r="D2744" s="112">
        <f t="shared" si="87"/>
        <v>9.2335800701000075</v>
      </c>
      <c r="E2744" s="112">
        <v>4.2396945018069862E-3</v>
      </c>
      <c r="G2744">
        <v>2736</v>
      </c>
      <c r="H2744">
        <f t="shared" ca="1" si="88"/>
        <v>3.9649481348543675E-3</v>
      </c>
    </row>
    <row r="2745" spans="2:8" x14ac:dyDescent="0.35">
      <c r="B2745" s="45" t="s">
        <v>4262</v>
      </c>
      <c r="C2745" s="146">
        <v>225.82569885253909</v>
      </c>
      <c r="D2745" s="112">
        <f t="shared" si="87"/>
        <v>3.9024031847688661</v>
      </c>
      <c r="E2745" s="112">
        <v>4.237557543758548E-3</v>
      </c>
      <c r="G2745">
        <v>2737</v>
      </c>
      <c r="H2745">
        <f t="shared" ca="1" si="88"/>
        <v>-4.3566734413342904E-3</v>
      </c>
    </row>
    <row r="2746" spans="2:8" x14ac:dyDescent="0.35">
      <c r="B2746" s="45" t="s">
        <v>549</v>
      </c>
      <c r="C2746" s="146">
        <v>46.064285278320313</v>
      </c>
      <c r="D2746" s="112">
        <f t="shared" si="87"/>
        <v>-0.71177780092481424</v>
      </c>
      <c r="E2746" s="112">
        <v>4.2362545851037754E-3</v>
      </c>
      <c r="G2746">
        <v>2738</v>
      </c>
      <c r="H2746">
        <f t="shared" ca="1" si="88"/>
        <v>1.06659443553874E-2</v>
      </c>
    </row>
    <row r="2747" spans="2:8" x14ac:dyDescent="0.35">
      <c r="B2747" s="45" t="s">
        <v>3228</v>
      </c>
      <c r="C2747" s="146">
        <v>159.82212829589841</v>
      </c>
      <c r="D2747" s="112">
        <f t="shared" si="87"/>
        <v>0.76022963762968909</v>
      </c>
      <c r="E2747" s="112">
        <v>4.2347339652644058E-3</v>
      </c>
      <c r="G2747">
        <v>2739</v>
      </c>
      <c r="H2747">
        <f t="shared" ca="1" si="88"/>
        <v>-1.8865870103469837E-2</v>
      </c>
    </row>
    <row r="2748" spans="2:8" x14ac:dyDescent="0.35">
      <c r="B2748" s="45" t="s">
        <v>1213</v>
      </c>
      <c r="C2748" s="146">
        <v>90.796180725097656</v>
      </c>
      <c r="D2748" s="112">
        <f t="shared" si="87"/>
        <v>-0.8435436531938566</v>
      </c>
      <c r="E2748" s="112">
        <v>4.2292799667733184E-3</v>
      </c>
      <c r="G2748">
        <v>2740</v>
      </c>
      <c r="H2748">
        <f t="shared" ca="1" si="88"/>
        <v>1.7610125944691944E-2</v>
      </c>
    </row>
    <row r="2749" spans="2:8" x14ac:dyDescent="0.35">
      <c r="B2749" s="45" t="s">
        <v>5158</v>
      </c>
      <c r="C2749" s="146">
        <v>580.32916259765625</v>
      </c>
      <c r="D2749" s="112">
        <f t="shared" si="87"/>
        <v>5.9542791567195614</v>
      </c>
      <c r="E2749" s="112">
        <v>4.2266158081430321E-3</v>
      </c>
      <c r="G2749">
        <v>2741</v>
      </c>
      <c r="H2749">
        <f t="shared" ca="1" si="88"/>
        <v>-1.4891497794521931E-2</v>
      </c>
    </row>
    <row r="2750" spans="2:8" x14ac:dyDescent="0.35">
      <c r="B2750" s="45" t="s">
        <v>2837</v>
      </c>
      <c r="C2750" s="146">
        <v>83.44921875</v>
      </c>
      <c r="D2750" s="112">
        <f t="shared" si="87"/>
        <v>-0.95335953261832818</v>
      </c>
      <c r="E2750" s="112">
        <v>4.2228779820087676E-3</v>
      </c>
      <c r="G2750">
        <v>2742</v>
      </c>
      <c r="H2750">
        <f t="shared" ca="1" si="88"/>
        <v>-6.9567328702341107E-3</v>
      </c>
    </row>
    <row r="2751" spans="2:8" x14ac:dyDescent="0.35">
      <c r="B2751" s="45" t="s">
        <v>6418</v>
      </c>
      <c r="C2751" s="146">
        <v>1789.202026367188</v>
      </c>
      <c r="D2751" s="112">
        <f t="shared" si="87"/>
        <v>12.145590682569413</v>
      </c>
      <c r="E2751" s="112">
        <v>4.2128981827676687E-3</v>
      </c>
      <c r="G2751">
        <v>2743</v>
      </c>
      <c r="H2751">
        <f t="shared" ca="1" si="88"/>
        <v>6.3117279027924472E-3</v>
      </c>
    </row>
    <row r="2752" spans="2:8" x14ac:dyDescent="0.35">
      <c r="B2752" s="45" t="s">
        <v>2053</v>
      </c>
      <c r="C2752" s="146">
        <v>136.10662841796881</v>
      </c>
      <c r="D2752" s="112">
        <f t="shared" si="87"/>
        <v>1.8903591820241963</v>
      </c>
      <c r="E2752" s="112">
        <v>4.2123427858121714E-3</v>
      </c>
      <c r="G2752">
        <v>2744</v>
      </c>
      <c r="H2752">
        <f t="shared" ca="1" si="88"/>
        <v>-2.4451153973807115E-2</v>
      </c>
    </row>
    <row r="2753" spans="2:8" x14ac:dyDescent="0.35">
      <c r="B2753" s="45" t="s">
        <v>709</v>
      </c>
      <c r="C2753" s="146">
        <v>47.089866638183587</v>
      </c>
      <c r="D2753" s="112">
        <f t="shared" si="87"/>
        <v>-0.72499998663353438</v>
      </c>
      <c r="E2753" s="112">
        <v>4.2012804204386448E-3</v>
      </c>
      <c r="G2753">
        <v>2745</v>
      </c>
      <c r="H2753">
        <f t="shared" ca="1" si="88"/>
        <v>8.6967205234253896E-3</v>
      </c>
    </row>
    <row r="2754" spans="2:8" x14ac:dyDescent="0.35">
      <c r="B2754" s="45" t="s">
        <v>3673</v>
      </c>
      <c r="C2754" s="146">
        <v>171.2358703613281</v>
      </c>
      <c r="D2754" s="112">
        <f t="shared" si="87"/>
        <v>2.5238697990124028</v>
      </c>
      <c r="E2754" s="112">
        <v>4.1902279556668212E-3</v>
      </c>
      <c r="G2754">
        <v>2746</v>
      </c>
      <c r="H2754">
        <f t="shared" ca="1" si="88"/>
        <v>1.3632780941322939E-2</v>
      </c>
    </row>
    <row r="2755" spans="2:8" x14ac:dyDescent="0.35">
      <c r="B2755" s="45" t="s">
        <v>730</v>
      </c>
      <c r="C2755" s="146">
        <v>48.593132019042969</v>
      </c>
      <c r="D2755" s="112">
        <f t="shared" si="87"/>
        <v>-0.52094835873340872</v>
      </c>
      <c r="E2755" s="112">
        <v>4.1825442453616345E-3</v>
      </c>
      <c r="G2755">
        <v>2747</v>
      </c>
      <c r="H2755">
        <f t="shared" ca="1" si="88"/>
        <v>-3.9721398809239035E-2</v>
      </c>
    </row>
    <row r="2756" spans="2:8" x14ac:dyDescent="0.35">
      <c r="B2756" s="45" t="s">
        <v>2918</v>
      </c>
      <c r="C2756" s="146">
        <v>101.4361038208008</v>
      </c>
      <c r="D2756" s="112">
        <f t="shared" si="87"/>
        <v>-0.75591132491240454</v>
      </c>
      <c r="E2756" s="112">
        <v>4.1760884570641553E-3</v>
      </c>
      <c r="G2756">
        <v>2748</v>
      </c>
      <c r="H2756">
        <f t="shared" ca="1" si="88"/>
        <v>-1.0255828837406624E-3</v>
      </c>
    </row>
    <row r="2757" spans="2:8" x14ac:dyDescent="0.35">
      <c r="B2757" s="45" t="s">
        <v>4693</v>
      </c>
      <c r="C2757" s="146">
        <v>415.57070922851563</v>
      </c>
      <c r="D2757" s="112">
        <f t="shared" si="87"/>
        <v>-0.81848844322842729</v>
      </c>
      <c r="E2757" s="112">
        <v>4.1709006655920051E-3</v>
      </c>
      <c r="G2757">
        <v>2749</v>
      </c>
      <c r="H2757">
        <f t="shared" ca="1" si="88"/>
        <v>-2.2538002116895921E-2</v>
      </c>
    </row>
    <row r="2758" spans="2:8" x14ac:dyDescent="0.35">
      <c r="B2758" s="45" t="s">
        <v>7959</v>
      </c>
      <c r="C2758" s="146">
        <v>2289.5</v>
      </c>
      <c r="D2758" s="112">
        <f t="shared" si="87"/>
        <v>5.7879719651553172</v>
      </c>
      <c r="E2758" s="112">
        <v>4.1666666666666666E-3</v>
      </c>
      <c r="G2758">
        <v>2750</v>
      </c>
      <c r="H2758">
        <f t="shared" ca="1" si="88"/>
        <v>-9.6909928765784113E-3</v>
      </c>
    </row>
    <row r="2759" spans="2:8" x14ac:dyDescent="0.35">
      <c r="B2759" s="45" t="s">
        <v>4602</v>
      </c>
      <c r="C2759" s="146">
        <v>337.28778076171881</v>
      </c>
      <c r="D2759" s="112">
        <f t="shared" si="87"/>
        <v>5.8042162022550373E-2</v>
      </c>
      <c r="E2759" s="112">
        <v>4.1663982619551121E-3</v>
      </c>
      <c r="G2759">
        <v>2751</v>
      </c>
      <c r="H2759">
        <f t="shared" ca="1" si="88"/>
        <v>-7.9831500213681792E-4</v>
      </c>
    </row>
    <row r="2760" spans="2:8" x14ac:dyDescent="0.35">
      <c r="B2760" s="45" t="s">
        <v>4574</v>
      </c>
      <c r="C2760" s="146">
        <v>318.78482055664063</v>
      </c>
      <c r="D2760" s="112">
        <f t="shared" si="87"/>
        <v>1.570778894293041</v>
      </c>
      <c r="E2760" s="112">
        <v>4.1629837055707523E-3</v>
      </c>
      <c r="G2760">
        <v>2752</v>
      </c>
      <c r="H2760">
        <f t="shared" ca="1" si="88"/>
        <v>2.5670125522408761E-2</v>
      </c>
    </row>
    <row r="2761" spans="2:8" x14ac:dyDescent="0.35">
      <c r="B2761" s="45" t="s">
        <v>1991</v>
      </c>
      <c r="C2761" s="146">
        <v>124.0032043457031</v>
      </c>
      <c r="D2761" s="112">
        <f t="shared" ref="D2761:D2824" si="89">(C2761-C2762)/C2762</f>
        <v>0.43190883200922964</v>
      </c>
      <c r="E2761" s="112">
        <v>4.1610658892372388E-3</v>
      </c>
      <c r="G2761">
        <v>2753</v>
      </c>
      <c r="H2761">
        <f t="shared" ca="1" si="88"/>
        <v>-1.3940732220444126E-2</v>
      </c>
    </row>
    <row r="2762" spans="2:8" x14ac:dyDescent="0.35">
      <c r="B2762" s="45" t="s">
        <v>1052</v>
      </c>
      <c r="C2762" s="146">
        <v>86.599929809570313</v>
      </c>
      <c r="D2762" s="112">
        <f t="shared" si="89"/>
        <v>-0.88897867974563705</v>
      </c>
      <c r="E2762" s="112">
        <v>4.1559299098855541E-3</v>
      </c>
      <c r="G2762">
        <v>2754</v>
      </c>
      <c r="H2762">
        <f t="shared" ref="H2762:H2825" ca="1" si="90">_xlfn.NORM.INV(RAND(),$N$11,$N$12)</f>
        <v>-2.9543533889708446E-2</v>
      </c>
    </row>
    <row r="2763" spans="2:8" x14ac:dyDescent="0.35">
      <c r="B2763" s="45" t="s">
        <v>5634</v>
      </c>
      <c r="C2763" s="146">
        <v>780.02972412109375</v>
      </c>
      <c r="D2763" s="112">
        <f t="shared" si="89"/>
        <v>2.9365225308807394</v>
      </c>
      <c r="E2763" s="112">
        <v>4.152143266503561E-3</v>
      </c>
      <c r="G2763">
        <v>2755</v>
      </c>
      <c r="H2763">
        <f t="shared" ca="1" si="90"/>
        <v>-7.947110367967988E-3</v>
      </c>
    </row>
    <row r="2764" spans="2:8" x14ac:dyDescent="0.35">
      <c r="B2764" s="45" t="s">
        <v>4015</v>
      </c>
      <c r="C2764" s="146">
        <v>198.1519775390625</v>
      </c>
      <c r="D2764" s="112">
        <f t="shared" si="89"/>
        <v>-0.90441739669906174</v>
      </c>
      <c r="E2764" s="112">
        <v>4.1509677317583538E-3</v>
      </c>
      <c r="G2764">
        <v>2756</v>
      </c>
      <c r="H2764">
        <f t="shared" ca="1" si="90"/>
        <v>-1.5878969621907952E-2</v>
      </c>
    </row>
    <row r="2765" spans="2:8" x14ac:dyDescent="0.35">
      <c r="B2765" s="45" t="s">
        <v>7093</v>
      </c>
      <c r="C2765" s="146">
        <v>2073.0966796875</v>
      </c>
      <c r="D2765" s="112">
        <f t="shared" si="89"/>
        <v>15.649098669119509</v>
      </c>
      <c r="E2765" s="112">
        <v>4.1443373140068098E-3</v>
      </c>
      <c r="G2765">
        <v>2757</v>
      </c>
      <c r="H2765">
        <f t="shared" ca="1" si="90"/>
        <v>-1.6793178130072257E-2</v>
      </c>
    </row>
    <row r="2766" spans="2:8" x14ac:dyDescent="0.35">
      <c r="B2766" s="45" t="s">
        <v>1992</v>
      </c>
      <c r="C2766" s="146">
        <v>124.5170516967773</v>
      </c>
      <c r="D2766" s="112">
        <f t="shared" si="89"/>
        <v>-0.9506824918402359</v>
      </c>
      <c r="E2766" s="112">
        <v>4.1438231680019496E-3</v>
      </c>
      <c r="G2766">
        <v>2758</v>
      </c>
      <c r="H2766">
        <f t="shared" ca="1" si="90"/>
        <v>2.2591803444115478E-2</v>
      </c>
    </row>
    <row r="2767" spans="2:8" x14ac:dyDescent="0.35">
      <c r="B2767" s="45" t="s">
        <v>7326</v>
      </c>
      <c r="C2767" s="146">
        <v>2524.80419921875</v>
      </c>
      <c r="D2767" s="112">
        <f t="shared" si="89"/>
        <v>2.2236537227408202</v>
      </c>
      <c r="E2767" s="112">
        <v>4.1408096668476557E-3</v>
      </c>
      <c r="G2767">
        <v>2759</v>
      </c>
      <c r="H2767">
        <f t="shared" ca="1" si="90"/>
        <v>-8.9502764665474882E-3</v>
      </c>
    </row>
    <row r="2768" spans="2:8" x14ac:dyDescent="0.35">
      <c r="B2768" s="45" t="s">
        <v>5652</v>
      </c>
      <c r="C2768" s="146">
        <v>783.21197509765625</v>
      </c>
      <c r="D2768" s="112">
        <f t="shared" si="89"/>
        <v>3.4445408479583812</v>
      </c>
      <c r="E2768" s="112">
        <v>4.1351244485124811E-3</v>
      </c>
      <c r="G2768">
        <v>2760</v>
      </c>
      <c r="H2768">
        <f t="shared" ca="1" si="90"/>
        <v>1.2480403337001613E-2</v>
      </c>
    </row>
    <row r="2769" spans="2:8" x14ac:dyDescent="0.35">
      <c r="B2769" s="45" t="s">
        <v>3681</v>
      </c>
      <c r="C2769" s="146">
        <v>176.2188720703125</v>
      </c>
      <c r="D2769" s="112">
        <f t="shared" si="89"/>
        <v>0.4113372665871709</v>
      </c>
      <c r="E2769" s="112">
        <v>4.1329794439616601E-3</v>
      </c>
      <c r="G2769">
        <v>2761</v>
      </c>
      <c r="H2769">
        <f t="shared" ca="1" si="90"/>
        <v>-2.9787964084016828E-2</v>
      </c>
    </row>
    <row r="2770" spans="2:8" x14ac:dyDescent="0.35">
      <c r="B2770" s="45" t="s">
        <v>1997</v>
      </c>
      <c r="C2770" s="146">
        <v>124.859504699707</v>
      </c>
      <c r="D2770" s="112">
        <f t="shared" si="89"/>
        <v>-0.81428742390538922</v>
      </c>
      <c r="E2770" s="112">
        <v>4.1318564215784654E-3</v>
      </c>
      <c r="G2770">
        <v>2762</v>
      </c>
      <c r="H2770">
        <f t="shared" ca="1" si="90"/>
        <v>2.5787986482169556E-3</v>
      </c>
    </row>
    <row r="2771" spans="2:8" x14ac:dyDescent="0.35">
      <c r="B2771" s="45" t="s">
        <v>5449</v>
      </c>
      <c r="C2771" s="146">
        <v>672.32659912109375</v>
      </c>
      <c r="D2771" s="112">
        <f t="shared" si="89"/>
        <v>-0.52199029694978805</v>
      </c>
      <c r="E2771" s="112">
        <v>4.1291320718804623E-3</v>
      </c>
      <c r="G2771">
        <v>2763</v>
      </c>
      <c r="H2771">
        <f t="shared" ca="1" si="90"/>
        <v>-4.8377941936388457E-3</v>
      </c>
    </row>
    <row r="2772" spans="2:8" x14ac:dyDescent="0.35">
      <c r="B2772" s="45" t="s">
        <v>6188</v>
      </c>
      <c r="C2772" s="146">
        <v>1406.512451171875</v>
      </c>
      <c r="D2772" s="112">
        <f t="shared" si="89"/>
        <v>10.073240152154163</v>
      </c>
      <c r="E2772" s="112">
        <v>4.1182079764745536E-3</v>
      </c>
      <c r="G2772">
        <v>2764</v>
      </c>
      <c r="H2772">
        <f t="shared" ca="1" si="90"/>
        <v>-1.819725955189519E-2</v>
      </c>
    </row>
    <row r="2773" spans="2:8" x14ac:dyDescent="0.35">
      <c r="B2773" s="45" t="s">
        <v>1428</v>
      </c>
      <c r="C2773" s="146">
        <v>127.0190505981445</v>
      </c>
      <c r="D2773" s="112">
        <f t="shared" si="89"/>
        <v>-0.92746642898459564</v>
      </c>
      <c r="E2773" s="112">
        <v>4.1010472271790829E-3</v>
      </c>
      <c r="G2773">
        <v>2765</v>
      </c>
      <c r="H2773">
        <f t="shared" ca="1" si="90"/>
        <v>5.9978952866606447E-4</v>
      </c>
    </row>
    <row r="2774" spans="2:8" x14ac:dyDescent="0.35">
      <c r="B2774" s="45" t="s">
        <v>6422</v>
      </c>
      <c r="C2774" s="146">
        <v>1751.176025390625</v>
      </c>
      <c r="D2774" s="112">
        <f t="shared" si="89"/>
        <v>1.4965381967820357</v>
      </c>
      <c r="E2774" s="112">
        <v>4.0978259530563537E-3</v>
      </c>
      <c r="G2774">
        <v>2766</v>
      </c>
      <c r="H2774">
        <f t="shared" ca="1" si="90"/>
        <v>-2.9830454898650527E-3</v>
      </c>
    </row>
    <row r="2775" spans="2:8" x14ac:dyDescent="0.35">
      <c r="B2775" s="45" t="s">
        <v>5709</v>
      </c>
      <c r="C2775" s="146">
        <v>701.44171142578125</v>
      </c>
      <c r="D2775" s="112">
        <f t="shared" si="89"/>
        <v>-0.72022804230877313</v>
      </c>
      <c r="E2775" s="112">
        <v>4.0970586940156893E-3</v>
      </c>
      <c r="G2775">
        <v>2767</v>
      </c>
      <c r="H2775">
        <f t="shared" ca="1" si="90"/>
        <v>-5.4819317710275775E-2</v>
      </c>
    </row>
    <row r="2776" spans="2:8" x14ac:dyDescent="0.35">
      <c r="B2776" s="45" t="s">
        <v>7850</v>
      </c>
      <c r="C2776" s="146">
        <v>2507.19091796875</v>
      </c>
      <c r="D2776" s="112">
        <f t="shared" si="89"/>
        <v>0.5870891546438658</v>
      </c>
      <c r="E2776" s="112">
        <v>4.0927510328674531E-3</v>
      </c>
      <c r="G2776">
        <v>2768</v>
      </c>
      <c r="H2776">
        <f t="shared" ca="1" si="90"/>
        <v>-7.4954070036876456E-3</v>
      </c>
    </row>
    <row r="2777" spans="2:8" x14ac:dyDescent="0.35">
      <c r="B2777" s="45" t="s">
        <v>6156</v>
      </c>
      <c r="C2777" s="146">
        <v>1579.74169921875</v>
      </c>
      <c r="D2777" s="112">
        <f t="shared" si="89"/>
        <v>9.7641425856910991E-2</v>
      </c>
      <c r="E2777" s="112">
        <v>4.0894478558740795E-3</v>
      </c>
      <c r="G2777">
        <v>2769</v>
      </c>
      <c r="H2777">
        <f t="shared" ca="1" si="90"/>
        <v>-9.0749447338943304E-3</v>
      </c>
    </row>
    <row r="2778" spans="2:8" x14ac:dyDescent="0.35">
      <c r="B2778" s="45" t="s">
        <v>6110</v>
      </c>
      <c r="C2778" s="146">
        <v>1439.214721679688</v>
      </c>
      <c r="D2778" s="112">
        <f t="shared" si="89"/>
        <v>6.2211718524865631</v>
      </c>
      <c r="E2778" s="112">
        <v>4.0861630239377774E-3</v>
      </c>
      <c r="G2778">
        <v>2770</v>
      </c>
      <c r="H2778">
        <f t="shared" ca="1" si="90"/>
        <v>-1.1179410406763287E-2</v>
      </c>
    </row>
    <row r="2779" spans="2:8" x14ac:dyDescent="0.35">
      <c r="B2779" s="45" t="s">
        <v>3902</v>
      </c>
      <c r="C2779" s="146">
        <v>199.30487060546881</v>
      </c>
      <c r="D2779" s="112">
        <f t="shared" si="89"/>
        <v>-0.91100144756391066</v>
      </c>
      <c r="E2779" s="112">
        <v>4.0826272904678045E-3</v>
      </c>
      <c r="G2779">
        <v>2771</v>
      </c>
      <c r="H2779">
        <f t="shared" ca="1" si="90"/>
        <v>1.0843310953884898E-2</v>
      </c>
    </row>
    <row r="2780" spans="2:8" x14ac:dyDescent="0.35">
      <c r="B2780" s="45" t="s">
        <v>6842</v>
      </c>
      <c r="C2780" s="146">
        <v>2239.4169921875</v>
      </c>
      <c r="D2780" s="112">
        <f t="shared" si="89"/>
        <v>0.18926550247855131</v>
      </c>
      <c r="E2780" s="112">
        <v>4.0697400123671755E-3</v>
      </c>
      <c r="G2780">
        <v>2772</v>
      </c>
      <c r="H2780">
        <f t="shared" ca="1" si="90"/>
        <v>1.1078744654762607E-2</v>
      </c>
    </row>
    <row r="2781" spans="2:8" x14ac:dyDescent="0.35">
      <c r="B2781" s="45" t="s">
        <v>6662</v>
      </c>
      <c r="C2781" s="146">
        <v>1883.025268554688</v>
      </c>
      <c r="D2781" s="112">
        <f t="shared" si="89"/>
        <v>14.421573392094114</v>
      </c>
      <c r="E2781" s="112">
        <v>4.0680207859737621E-3</v>
      </c>
      <c r="G2781">
        <v>2773</v>
      </c>
      <c r="H2781">
        <f t="shared" ca="1" si="90"/>
        <v>1.4340674852703363E-3</v>
      </c>
    </row>
    <row r="2782" spans="2:8" x14ac:dyDescent="0.35">
      <c r="B2782" s="45" t="s">
        <v>2970</v>
      </c>
      <c r="C2782" s="146">
        <v>122.1033172607422</v>
      </c>
      <c r="D2782" s="112">
        <f t="shared" si="89"/>
        <v>-0.17551150061783868</v>
      </c>
      <c r="E2782" s="112">
        <v>4.0642316994761191E-3</v>
      </c>
      <c r="G2782">
        <v>2774</v>
      </c>
      <c r="H2782">
        <f t="shared" ca="1" si="90"/>
        <v>-1.4926179758720086E-2</v>
      </c>
    </row>
    <row r="2783" spans="2:8" x14ac:dyDescent="0.35">
      <c r="B2783" s="45" t="s">
        <v>3507</v>
      </c>
      <c r="C2783" s="146">
        <v>148.09584045410159</v>
      </c>
      <c r="D2783" s="112">
        <f t="shared" si="89"/>
        <v>-0.85145969911434216</v>
      </c>
      <c r="E2783" s="112">
        <v>4.0629669880056646E-3</v>
      </c>
      <c r="G2783">
        <v>2775</v>
      </c>
      <c r="H2783">
        <f t="shared" ca="1" si="90"/>
        <v>2.9319494291730787E-2</v>
      </c>
    </row>
    <row r="2784" spans="2:8" x14ac:dyDescent="0.35">
      <c r="B2784" s="45" t="s">
        <v>5874</v>
      </c>
      <c r="C2784" s="146">
        <v>997.0078125</v>
      </c>
      <c r="D2784" s="112">
        <f t="shared" si="89"/>
        <v>-0.16919168004387822</v>
      </c>
      <c r="E2784" s="112">
        <v>4.0541473336530003E-3</v>
      </c>
      <c r="G2784">
        <v>2776</v>
      </c>
      <c r="H2784">
        <f t="shared" ca="1" si="90"/>
        <v>-2.0766306089428188E-4</v>
      </c>
    </row>
    <row r="2785" spans="2:8" x14ac:dyDescent="0.35">
      <c r="B2785" s="45" t="s">
        <v>6004</v>
      </c>
      <c r="C2785" s="146">
        <v>1200.045532226562</v>
      </c>
      <c r="D2785" s="112">
        <f t="shared" si="89"/>
        <v>6.0105178915938575</v>
      </c>
      <c r="E2785" s="112">
        <v>4.0535858950853931E-3</v>
      </c>
      <c r="G2785">
        <v>2777</v>
      </c>
      <c r="H2785">
        <f t="shared" ca="1" si="90"/>
        <v>8.5970490694184873E-3</v>
      </c>
    </row>
    <row r="2786" spans="2:8" x14ac:dyDescent="0.35">
      <c r="B2786" s="45" t="s">
        <v>3748</v>
      </c>
      <c r="C2786" s="146">
        <v>171.17787170410159</v>
      </c>
      <c r="D2786" s="112">
        <f t="shared" si="89"/>
        <v>-0.13159949135970231</v>
      </c>
      <c r="E2786" s="112">
        <v>4.0417414814119387E-3</v>
      </c>
      <c r="G2786">
        <v>2778</v>
      </c>
      <c r="H2786">
        <f t="shared" ca="1" si="90"/>
        <v>4.3588358419924519E-2</v>
      </c>
    </row>
    <row r="2787" spans="2:8" x14ac:dyDescent="0.35">
      <c r="B2787" s="45" t="s">
        <v>4168</v>
      </c>
      <c r="C2787" s="146">
        <v>197.11857604980469</v>
      </c>
      <c r="D2787" s="112">
        <f t="shared" si="89"/>
        <v>2.5986147477495711</v>
      </c>
      <c r="E2787" s="112">
        <v>4.0353813431873295E-3</v>
      </c>
      <c r="G2787">
        <v>2779</v>
      </c>
      <c r="H2787">
        <f t="shared" ca="1" si="90"/>
        <v>8.3258420317496064E-3</v>
      </c>
    </row>
    <row r="2788" spans="2:8" x14ac:dyDescent="0.35">
      <c r="B2788" s="45" t="s">
        <v>762</v>
      </c>
      <c r="C2788" s="146">
        <v>54.776237487792969</v>
      </c>
      <c r="D2788" s="112">
        <f t="shared" si="89"/>
        <v>-0.76158488054323714</v>
      </c>
      <c r="E2788" s="112">
        <v>4.0066539136351881E-3</v>
      </c>
      <c r="G2788">
        <v>2780</v>
      </c>
      <c r="H2788">
        <f t="shared" ca="1" si="90"/>
        <v>-1.488974730992013E-2</v>
      </c>
    </row>
    <row r="2789" spans="2:8" x14ac:dyDescent="0.35">
      <c r="B2789" s="45" t="s">
        <v>4355</v>
      </c>
      <c r="C2789" s="146">
        <v>229.75152587890619</v>
      </c>
      <c r="D2789" s="112">
        <f t="shared" si="89"/>
        <v>-0.50344947216964986</v>
      </c>
      <c r="E2789" s="112">
        <v>3.9977886304367908E-3</v>
      </c>
      <c r="G2789">
        <v>2781</v>
      </c>
      <c r="H2789">
        <f t="shared" ca="1" si="90"/>
        <v>-5.8483417946440727E-3</v>
      </c>
    </row>
    <row r="2790" spans="2:8" x14ac:dyDescent="0.35">
      <c r="B2790" s="45" t="s">
        <v>4992</v>
      </c>
      <c r="C2790" s="146">
        <v>462.69515991210938</v>
      </c>
      <c r="D2790" s="112">
        <f t="shared" si="89"/>
        <v>1.2464108250201913</v>
      </c>
      <c r="E2790" s="112">
        <v>3.9946306506253677E-3</v>
      </c>
      <c r="G2790">
        <v>2782</v>
      </c>
      <c r="H2790">
        <f t="shared" ca="1" si="90"/>
        <v>1.5559745667499464E-2</v>
      </c>
    </row>
    <row r="2791" spans="2:8" x14ac:dyDescent="0.35">
      <c r="B2791" s="45" t="s">
        <v>3989</v>
      </c>
      <c r="C2791" s="146">
        <v>205.9708557128906</v>
      </c>
      <c r="D2791" s="112">
        <f t="shared" si="89"/>
        <v>1.3849119075046463</v>
      </c>
      <c r="E2791" s="112">
        <v>3.9927633117397545E-3</v>
      </c>
      <c r="G2791">
        <v>2783</v>
      </c>
      <c r="H2791">
        <f t="shared" ca="1" si="90"/>
        <v>8.2493587929266914E-3</v>
      </c>
    </row>
    <row r="2792" spans="2:8" x14ac:dyDescent="0.35">
      <c r="B2792" s="45" t="s">
        <v>2623</v>
      </c>
      <c r="C2792" s="146">
        <v>86.3641357421875</v>
      </c>
      <c r="D2792" s="112">
        <f t="shared" si="89"/>
        <v>-0.83439328233546683</v>
      </c>
      <c r="E2792" s="112">
        <v>3.9898234446584394E-3</v>
      </c>
      <c r="G2792">
        <v>2784</v>
      </c>
      <c r="H2792">
        <f t="shared" ca="1" si="90"/>
        <v>-1.4229705161720542E-2</v>
      </c>
    </row>
    <row r="2793" spans="2:8" x14ac:dyDescent="0.35">
      <c r="B2793" s="45" t="s">
        <v>5135</v>
      </c>
      <c r="C2793" s="146">
        <v>521.50140380859375</v>
      </c>
      <c r="D2793" s="112">
        <f t="shared" si="89"/>
        <v>-0.27376845342635547</v>
      </c>
      <c r="E2793" s="112">
        <v>3.9849049970353805E-3</v>
      </c>
      <c r="G2793">
        <v>2785</v>
      </c>
      <c r="H2793">
        <f t="shared" ca="1" si="90"/>
        <v>-5.8200774703087762E-3</v>
      </c>
    </row>
    <row r="2794" spans="2:8" x14ac:dyDescent="0.35">
      <c r="B2794" s="45" t="s">
        <v>5547</v>
      </c>
      <c r="C2794" s="146">
        <v>718.09246826171875</v>
      </c>
      <c r="D2794" s="112">
        <f t="shared" si="89"/>
        <v>15.740381558438624</v>
      </c>
      <c r="E2794" s="112">
        <v>3.9842000768355234E-3</v>
      </c>
      <c r="G2794">
        <v>2786</v>
      </c>
      <c r="H2794">
        <f t="shared" ca="1" si="90"/>
        <v>7.1612239578150048E-3</v>
      </c>
    </row>
    <row r="2795" spans="2:8" x14ac:dyDescent="0.35">
      <c r="B2795" s="45" t="s">
        <v>637</v>
      </c>
      <c r="C2795" s="146">
        <v>42.895824432373047</v>
      </c>
      <c r="D2795" s="112">
        <f t="shared" si="89"/>
        <v>-0.98415374194175931</v>
      </c>
      <c r="E2795" s="112">
        <v>3.9791738000225889E-3</v>
      </c>
      <c r="G2795">
        <v>2787</v>
      </c>
      <c r="H2795">
        <f t="shared" ca="1" si="90"/>
        <v>-1.555418471179385E-2</v>
      </c>
    </row>
    <row r="2796" spans="2:8" x14ac:dyDescent="0.35">
      <c r="B2796" s="45" t="s">
        <v>7634</v>
      </c>
      <c r="C2796" s="146">
        <v>2707.000244140625</v>
      </c>
      <c r="D2796" s="112">
        <f t="shared" si="89"/>
        <v>0.13258228757071697</v>
      </c>
      <c r="E2796" s="112">
        <v>3.9777459916263604E-3</v>
      </c>
      <c r="G2796">
        <v>2788</v>
      </c>
      <c r="H2796">
        <f t="shared" ca="1" si="90"/>
        <v>4.2950466691943384E-2</v>
      </c>
    </row>
    <row r="2797" spans="2:8" x14ac:dyDescent="0.35">
      <c r="B2797" s="45" t="s">
        <v>7438</v>
      </c>
      <c r="C2797" s="146">
        <v>2390.113525390625</v>
      </c>
      <c r="D2797" s="112">
        <f t="shared" si="89"/>
        <v>6.3796934344589795</v>
      </c>
      <c r="E2797" s="112">
        <v>3.9772858959204902E-3</v>
      </c>
      <c r="G2797">
        <v>2789</v>
      </c>
      <c r="H2797">
        <f t="shared" ca="1" si="90"/>
        <v>1.0780595041178977E-2</v>
      </c>
    </row>
    <row r="2798" spans="2:8" x14ac:dyDescent="0.35">
      <c r="B2798" s="45" t="s">
        <v>4580</v>
      </c>
      <c r="C2798" s="146">
        <v>323.8770751953125</v>
      </c>
      <c r="D2798" s="112">
        <f t="shared" si="89"/>
        <v>-0.8720198512899402</v>
      </c>
      <c r="E2798" s="112">
        <v>3.9764369104617614E-3</v>
      </c>
      <c r="G2798">
        <v>2790</v>
      </c>
      <c r="H2798">
        <f t="shared" ca="1" si="90"/>
        <v>1.5668581731290436E-3</v>
      </c>
    </row>
    <row r="2799" spans="2:8" x14ac:dyDescent="0.35">
      <c r="B2799" s="45" t="s">
        <v>7344</v>
      </c>
      <c r="C2799" s="146">
        <v>2530.68212890625</v>
      </c>
      <c r="D2799" s="112">
        <f t="shared" si="89"/>
        <v>20.05936872729637</v>
      </c>
      <c r="E2799" s="112">
        <v>3.9747648246388542E-3</v>
      </c>
      <c r="G2799">
        <v>2791</v>
      </c>
      <c r="H2799">
        <f t="shared" ca="1" si="90"/>
        <v>-4.4757457242940883E-2</v>
      </c>
    </row>
    <row r="2800" spans="2:8" x14ac:dyDescent="0.35">
      <c r="B2800" s="45" t="s">
        <v>1676</v>
      </c>
      <c r="C2800" s="146">
        <v>120.1689453125</v>
      </c>
      <c r="D2800" s="112">
        <f t="shared" si="89"/>
        <v>-0.92710655548885579</v>
      </c>
      <c r="E2800" s="112">
        <v>3.971449620543536E-3</v>
      </c>
      <c r="G2800">
        <v>2792</v>
      </c>
      <c r="H2800">
        <f t="shared" ca="1" si="90"/>
        <v>9.3781077543244919E-3</v>
      </c>
    </row>
    <row r="2801" spans="2:8" x14ac:dyDescent="0.35">
      <c r="B2801" s="45" t="s">
        <v>6343</v>
      </c>
      <c r="C2801" s="146">
        <v>1648.556274414062</v>
      </c>
      <c r="D2801" s="112">
        <f t="shared" si="89"/>
        <v>1.218351793353341</v>
      </c>
      <c r="E2801" s="112">
        <v>3.9678554200130809E-3</v>
      </c>
      <c r="G2801">
        <v>2793</v>
      </c>
      <c r="H2801">
        <f t="shared" ca="1" si="90"/>
        <v>2.0148266138255402E-2</v>
      </c>
    </row>
    <row r="2802" spans="2:8" x14ac:dyDescent="0.35">
      <c r="B2802" s="45" t="s">
        <v>5552</v>
      </c>
      <c r="C2802" s="146">
        <v>743.1446533203125</v>
      </c>
      <c r="D2802" s="112">
        <f t="shared" si="89"/>
        <v>-0.28698084132602042</v>
      </c>
      <c r="E2802" s="112">
        <v>3.964675615950394E-3</v>
      </c>
      <c r="G2802">
        <v>2794</v>
      </c>
      <c r="H2802">
        <f t="shared" ca="1" si="90"/>
        <v>-6.1117887483485072E-3</v>
      </c>
    </row>
    <row r="2803" spans="2:8" x14ac:dyDescent="0.35">
      <c r="B2803" s="45" t="s">
        <v>5891</v>
      </c>
      <c r="C2803" s="146">
        <v>1042.250610351562</v>
      </c>
      <c r="D2803" s="112">
        <f t="shared" si="89"/>
        <v>4.6694935723545239</v>
      </c>
      <c r="E2803" s="112">
        <v>3.9619383937031984E-3</v>
      </c>
      <c r="G2803">
        <v>2795</v>
      </c>
      <c r="H2803">
        <f t="shared" ca="1" si="90"/>
        <v>-2.923504813236613E-3</v>
      </c>
    </row>
    <row r="2804" spans="2:8" x14ac:dyDescent="0.35">
      <c r="B2804" s="45" t="s">
        <v>3805</v>
      </c>
      <c r="C2804" s="146">
        <v>183.8348693847656</v>
      </c>
      <c r="D2804" s="112">
        <f t="shared" si="89"/>
        <v>0.38950775233047402</v>
      </c>
      <c r="E2804" s="112">
        <v>3.9609945410388828E-3</v>
      </c>
      <c r="G2804">
        <v>2796</v>
      </c>
      <c r="H2804">
        <f t="shared" ca="1" si="90"/>
        <v>2.4285514695631505E-2</v>
      </c>
    </row>
    <row r="2805" spans="2:8" x14ac:dyDescent="0.35">
      <c r="B2805" s="45" t="s">
        <v>1337</v>
      </c>
      <c r="C2805" s="146">
        <v>132.3021545410156</v>
      </c>
      <c r="D2805" s="112">
        <f t="shared" si="89"/>
        <v>-0.94117128773427394</v>
      </c>
      <c r="E2805" s="112">
        <v>3.9602369148453113E-3</v>
      </c>
      <c r="G2805">
        <v>2797</v>
      </c>
      <c r="H2805">
        <f t="shared" ca="1" si="90"/>
        <v>1.8482809162340689E-2</v>
      </c>
    </row>
    <row r="2806" spans="2:8" x14ac:dyDescent="0.35">
      <c r="B2806" s="45" t="s">
        <v>6985</v>
      </c>
      <c r="C2806" s="146">
        <v>2248.9384765625</v>
      </c>
      <c r="D2806" s="112">
        <f t="shared" si="89"/>
        <v>6.341171876439792</v>
      </c>
      <c r="E2806" s="112">
        <v>3.9520935894823001E-3</v>
      </c>
      <c r="G2806">
        <v>2798</v>
      </c>
      <c r="H2806">
        <f t="shared" ca="1" si="90"/>
        <v>-2.8482356110379498E-2</v>
      </c>
    </row>
    <row r="2807" spans="2:8" x14ac:dyDescent="0.35">
      <c r="B2807" s="45" t="s">
        <v>4521</v>
      </c>
      <c r="C2807" s="146">
        <v>306.34597778320313</v>
      </c>
      <c r="D2807" s="112">
        <f t="shared" si="89"/>
        <v>1.2272220952008208</v>
      </c>
      <c r="E2807" s="112">
        <v>3.9487493676778548E-3</v>
      </c>
      <c r="G2807">
        <v>2799</v>
      </c>
      <c r="H2807">
        <f t="shared" ca="1" si="90"/>
        <v>-9.2189633346495287E-3</v>
      </c>
    </row>
    <row r="2808" spans="2:8" x14ac:dyDescent="0.35">
      <c r="B2808" s="45" t="s">
        <v>1525</v>
      </c>
      <c r="C2808" s="146">
        <v>137.54621887207031</v>
      </c>
      <c r="D2808" s="112">
        <f t="shared" si="89"/>
        <v>-0.59097354082587483</v>
      </c>
      <c r="E2808" s="112">
        <v>3.9473037950449206E-3</v>
      </c>
      <c r="G2808">
        <v>2800</v>
      </c>
      <c r="H2808">
        <f t="shared" ca="1" si="90"/>
        <v>-3.5108351368212827E-4</v>
      </c>
    </row>
    <row r="2809" spans="2:8" x14ac:dyDescent="0.35">
      <c r="B2809" s="45" t="s">
        <v>4599</v>
      </c>
      <c r="C2809" s="146">
        <v>336.27706909179688</v>
      </c>
      <c r="D2809" s="112">
        <f t="shared" si="89"/>
        <v>-0.79321280800971639</v>
      </c>
      <c r="E2809" s="112">
        <v>3.945673307324646E-3</v>
      </c>
      <c r="G2809">
        <v>2801</v>
      </c>
      <c r="H2809">
        <f t="shared" ca="1" si="90"/>
        <v>8.8068297252589698E-4</v>
      </c>
    </row>
    <row r="2810" spans="2:8" x14ac:dyDescent="0.35">
      <c r="B2810" s="45" t="s">
        <v>6234</v>
      </c>
      <c r="C2810" s="146">
        <v>1626.19873046875</v>
      </c>
      <c r="D2810" s="112">
        <f t="shared" si="89"/>
        <v>4.29024884599378</v>
      </c>
      <c r="E2810" s="112">
        <v>3.9396232409809641E-3</v>
      </c>
      <c r="G2810">
        <v>2802</v>
      </c>
      <c r="H2810">
        <f t="shared" ca="1" si="90"/>
        <v>-1.8711237510374599E-2</v>
      </c>
    </row>
    <row r="2811" spans="2:8" x14ac:dyDescent="0.35">
      <c r="B2811" s="45" t="s">
        <v>4566</v>
      </c>
      <c r="C2811" s="146">
        <v>307.3955078125</v>
      </c>
      <c r="D2811" s="112">
        <f t="shared" si="89"/>
        <v>1.1567813204524025</v>
      </c>
      <c r="E2811" s="112">
        <v>3.9356144754306406E-3</v>
      </c>
      <c r="G2811">
        <v>2803</v>
      </c>
      <c r="H2811">
        <f t="shared" ca="1" si="90"/>
        <v>3.8092652582555672E-3</v>
      </c>
    </row>
    <row r="2812" spans="2:8" x14ac:dyDescent="0.35">
      <c r="B2812" s="45" t="s">
        <v>1588</v>
      </c>
      <c r="C2812" s="146">
        <v>142.5251159667969</v>
      </c>
      <c r="D2812" s="112">
        <f t="shared" si="89"/>
        <v>2.7233008966667492E-2</v>
      </c>
      <c r="E2812" s="112">
        <v>3.9338232053866282E-3</v>
      </c>
      <c r="G2812">
        <v>2804</v>
      </c>
      <c r="H2812">
        <f t="shared" ca="1" si="90"/>
        <v>-3.3291691381779867E-3</v>
      </c>
    </row>
    <row r="2813" spans="2:8" x14ac:dyDescent="0.35">
      <c r="B2813" s="45" t="s">
        <v>1406</v>
      </c>
      <c r="C2813" s="146">
        <v>138.74662780761719</v>
      </c>
      <c r="D2813" s="112">
        <f t="shared" si="89"/>
        <v>8.7839433929590302E-2</v>
      </c>
      <c r="E2813" s="112">
        <v>3.9337460404733583E-3</v>
      </c>
      <c r="G2813">
        <v>2805</v>
      </c>
      <c r="H2813">
        <f t="shared" ca="1" si="90"/>
        <v>4.9821053293045339E-3</v>
      </c>
    </row>
    <row r="2814" spans="2:8" x14ac:dyDescent="0.35">
      <c r="B2814" s="45" t="s">
        <v>1510</v>
      </c>
      <c r="C2814" s="146">
        <v>127.5432968139648</v>
      </c>
      <c r="D2814" s="112">
        <f t="shared" si="89"/>
        <v>-0.86627093398997657</v>
      </c>
      <c r="E2814" s="112">
        <v>3.9313252771108345E-3</v>
      </c>
      <c r="G2814">
        <v>2806</v>
      </c>
      <c r="H2814">
        <f t="shared" ca="1" si="90"/>
        <v>1.9202437922186545E-2</v>
      </c>
    </row>
    <row r="2815" spans="2:8" x14ac:dyDescent="0.35">
      <c r="B2815" s="45" t="s">
        <v>5851</v>
      </c>
      <c r="C2815" s="146">
        <v>953.7440185546875</v>
      </c>
      <c r="D2815" s="112">
        <f t="shared" si="89"/>
        <v>-0.3855498975663656</v>
      </c>
      <c r="E2815" s="112">
        <v>3.9259147184699554E-3</v>
      </c>
      <c r="G2815">
        <v>2807</v>
      </c>
      <c r="H2815">
        <f t="shared" ca="1" si="90"/>
        <v>-1.7203360063185871E-2</v>
      </c>
    </row>
    <row r="2816" spans="2:8" x14ac:dyDescent="0.35">
      <c r="B2816" s="45" t="s">
        <v>6378</v>
      </c>
      <c r="C2816" s="146">
        <v>1552.191162109375</v>
      </c>
      <c r="D2816" s="112">
        <f t="shared" si="89"/>
        <v>7.0343195615845984</v>
      </c>
      <c r="E2816" s="112">
        <v>3.9247298244727549E-3</v>
      </c>
      <c r="G2816">
        <v>2808</v>
      </c>
      <c r="H2816">
        <f t="shared" ca="1" si="90"/>
        <v>-3.0711392808179552E-2</v>
      </c>
    </row>
    <row r="2817" spans="2:8" x14ac:dyDescent="0.35">
      <c r="B2817" s="45" t="s">
        <v>4166</v>
      </c>
      <c r="C2817" s="146">
        <v>193.1950988769531</v>
      </c>
      <c r="D2817" s="112">
        <f t="shared" si="89"/>
        <v>-0.62821240451481164</v>
      </c>
      <c r="E2817" s="112">
        <v>3.9210157675564202E-3</v>
      </c>
      <c r="G2817">
        <v>2809</v>
      </c>
      <c r="H2817">
        <f t="shared" ca="1" si="90"/>
        <v>-2.6426162552999358E-2</v>
      </c>
    </row>
    <row r="2818" spans="2:8" x14ac:dyDescent="0.35">
      <c r="B2818" s="45" t="s">
        <v>5133</v>
      </c>
      <c r="C2818" s="146">
        <v>519.63836669921875</v>
      </c>
      <c r="D2818" s="112">
        <f t="shared" si="89"/>
        <v>6.0841209485789438</v>
      </c>
      <c r="E2818" s="112">
        <v>3.9189813832170668E-3</v>
      </c>
      <c r="G2818">
        <v>2810</v>
      </c>
      <c r="H2818">
        <f t="shared" ca="1" si="90"/>
        <v>5.5726575079131499E-3</v>
      </c>
    </row>
    <row r="2819" spans="2:8" x14ac:dyDescent="0.35">
      <c r="B2819" s="45" t="s">
        <v>969</v>
      </c>
      <c r="C2819" s="146">
        <v>73.352554321289063</v>
      </c>
      <c r="D2819" s="112">
        <f t="shared" si="89"/>
        <v>-0.67397005268109156</v>
      </c>
      <c r="E2819" s="112">
        <v>3.9154354488811069E-3</v>
      </c>
      <c r="G2819">
        <v>2811</v>
      </c>
      <c r="H2819">
        <f t="shared" ca="1" si="90"/>
        <v>-2.8455453935320774E-2</v>
      </c>
    </row>
    <row r="2820" spans="2:8" x14ac:dyDescent="0.35">
      <c r="B2820" s="45" t="s">
        <v>4257</v>
      </c>
      <c r="C2820" s="146">
        <v>224.98716735839841</v>
      </c>
      <c r="D2820" s="112">
        <f t="shared" si="89"/>
        <v>-0.85929701329578601</v>
      </c>
      <c r="E2820" s="112">
        <v>3.9116769330142104E-3</v>
      </c>
      <c r="G2820">
        <v>2812</v>
      </c>
      <c r="H2820">
        <f t="shared" ca="1" si="90"/>
        <v>8.4335326134790702E-3</v>
      </c>
    </row>
    <row r="2821" spans="2:8" x14ac:dyDescent="0.35">
      <c r="B2821" s="45" t="s">
        <v>6232</v>
      </c>
      <c r="C2821" s="146">
        <v>1599.02197265625</v>
      </c>
      <c r="D2821" s="112">
        <f t="shared" si="89"/>
        <v>-0.30673962828779266</v>
      </c>
      <c r="E2821" s="112">
        <v>3.8945860670719793E-3</v>
      </c>
      <c r="G2821">
        <v>2813</v>
      </c>
      <c r="H2821">
        <f t="shared" ca="1" si="90"/>
        <v>-3.6073207560318077E-3</v>
      </c>
    </row>
    <row r="2822" spans="2:8" x14ac:dyDescent="0.35">
      <c r="B2822" s="45" t="s">
        <v>6847</v>
      </c>
      <c r="C2822" s="146">
        <v>2306.5244140625</v>
      </c>
      <c r="D2822" s="112">
        <f t="shared" si="89"/>
        <v>5.5573214546458436</v>
      </c>
      <c r="E2822" s="112">
        <v>3.8903774681986187E-3</v>
      </c>
      <c r="G2822">
        <v>2814</v>
      </c>
      <c r="H2822">
        <f t="shared" ca="1" si="90"/>
        <v>-8.1270796964843517E-3</v>
      </c>
    </row>
    <row r="2823" spans="2:8" x14ac:dyDescent="0.35">
      <c r="B2823" s="45" t="s">
        <v>4634</v>
      </c>
      <c r="C2823" s="146">
        <v>351.74795532226563</v>
      </c>
      <c r="D2823" s="112">
        <f t="shared" si="89"/>
        <v>-0.80948533549365309</v>
      </c>
      <c r="E2823" s="112">
        <v>3.883118685000287E-3</v>
      </c>
      <c r="G2823">
        <v>2815</v>
      </c>
      <c r="H2823">
        <f t="shared" ca="1" si="90"/>
        <v>-3.0958179337396859E-2</v>
      </c>
    </row>
    <row r="2824" spans="2:8" x14ac:dyDescent="0.35">
      <c r="B2824" s="45" t="s">
        <v>6458</v>
      </c>
      <c r="C2824" s="146">
        <v>1846.303833007812</v>
      </c>
      <c r="D2824" s="112">
        <f t="shared" si="89"/>
        <v>8.582289808603452</v>
      </c>
      <c r="E2824" s="112">
        <v>3.8814074351460203E-3</v>
      </c>
      <c r="G2824">
        <v>2816</v>
      </c>
      <c r="H2824">
        <f t="shared" ca="1" si="90"/>
        <v>-1.7566468164566813E-2</v>
      </c>
    </row>
    <row r="2825" spans="2:8" x14ac:dyDescent="0.35">
      <c r="B2825" s="45" t="s">
        <v>4131</v>
      </c>
      <c r="C2825" s="146">
        <v>192.67877197265619</v>
      </c>
      <c r="D2825" s="112">
        <f t="shared" ref="D2825:D2888" si="91">(C2825-C2826)/C2826</f>
        <v>-0.62544617580881168</v>
      </c>
      <c r="E2825" s="112">
        <v>3.8796860857668344E-3</v>
      </c>
      <c r="G2825">
        <v>2817</v>
      </c>
      <c r="H2825">
        <f t="shared" ca="1" si="90"/>
        <v>1.6209318007401701E-2</v>
      </c>
    </row>
    <row r="2826" spans="2:8" x14ac:dyDescent="0.35">
      <c r="B2826" s="45" t="s">
        <v>5140</v>
      </c>
      <c r="C2826" s="146">
        <v>514.422119140625</v>
      </c>
      <c r="D2826" s="112">
        <f t="shared" si="91"/>
        <v>2.598694173577393</v>
      </c>
      <c r="E2826" s="112">
        <v>3.8778022412570192E-3</v>
      </c>
      <c r="G2826">
        <v>2818</v>
      </c>
      <c r="H2826">
        <f t="shared" ref="H2826:H2889" ca="1" si="92">_xlfn.NORM.INV(RAND(),$N$11,$N$12)</f>
        <v>5.0910483579794255E-3</v>
      </c>
    </row>
    <row r="2827" spans="2:8" x14ac:dyDescent="0.35">
      <c r="B2827" s="45" t="s">
        <v>1380</v>
      </c>
      <c r="C2827" s="146">
        <v>142.94688415527341</v>
      </c>
      <c r="D2827" s="112">
        <f t="shared" si="91"/>
        <v>-0.701228379787325</v>
      </c>
      <c r="E2827" s="112">
        <v>3.877633269934662E-3</v>
      </c>
      <c r="G2827">
        <v>2819</v>
      </c>
      <c r="H2827">
        <f t="shared" ca="1" si="92"/>
        <v>6.6297511495166288E-4</v>
      </c>
    </row>
    <row r="2828" spans="2:8" x14ac:dyDescent="0.35">
      <c r="B2828" s="45" t="s">
        <v>4872</v>
      </c>
      <c r="C2828" s="146">
        <v>478.44866943359381</v>
      </c>
      <c r="D2828" s="112">
        <f t="shared" si="91"/>
        <v>2.2211431069807506</v>
      </c>
      <c r="E2828" s="112">
        <v>3.8747432093386392E-3</v>
      </c>
      <c r="G2828">
        <v>2820</v>
      </c>
      <c r="H2828">
        <f t="shared" ca="1" si="92"/>
        <v>-6.5054504557436705E-3</v>
      </c>
    </row>
    <row r="2829" spans="2:8" x14ac:dyDescent="0.35">
      <c r="B2829" s="45" t="s">
        <v>3278</v>
      </c>
      <c r="C2829" s="146">
        <v>148.5338134765625</v>
      </c>
      <c r="D2829" s="112">
        <f t="shared" si="91"/>
        <v>0.45907922820570302</v>
      </c>
      <c r="E2829" s="112">
        <v>3.8715984807314056E-3</v>
      </c>
      <c r="G2829">
        <v>2821</v>
      </c>
      <c r="H2829">
        <f t="shared" ca="1" si="92"/>
        <v>-1.3447278399589037E-2</v>
      </c>
    </row>
    <row r="2830" spans="2:8" x14ac:dyDescent="0.35">
      <c r="B2830" s="45" t="s">
        <v>1696</v>
      </c>
      <c r="C2830" s="146">
        <v>101.799690246582</v>
      </c>
      <c r="D2830" s="112">
        <f t="shared" si="91"/>
        <v>-0.72195201594383995</v>
      </c>
      <c r="E2830" s="112">
        <v>3.8598277056087205E-3</v>
      </c>
      <c r="G2830">
        <v>2822</v>
      </c>
      <c r="H2830">
        <f t="shared" ca="1" si="92"/>
        <v>-1.7734598501655502E-3</v>
      </c>
    </row>
    <row r="2831" spans="2:8" x14ac:dyDescent="0.35">
      <c r="B2831" s="45" t="s">
        <v>4785</v>
      </c>
      <c r="C2831" s="146">
        <v>366.12274169921881</v>
      </c>
      <c r="D2831" s="112">
        <f t="shared" si="91"/>
        <v>-0.76319947986079095</v>
      </c>
      <c r="E2831" s="112">
        <v>3.8523747246062483E-3</v>
      </c>
      <c r="G2831">
        <v>2823</v>
      </c>
      <c r="H2831">
        <f t="shared" ca="1" si="92"/>
        <v>-2.6427538059163525E-2</v>
      </c>
    </row>
    <row r="2832" spans="2:8" x14ac:dyDescent="0.35">
      <c r="B2832" s="45" t="s">
        <v>6377</v>
      </c>
      <c r="C2832" s="146">
        <v>1546.123046875</v>
      </c>
      <c r="D2832" s="112">
        <f t="shared" si="91"/>
        <v>7.0491387508155245</v>
      </c>
      <c r="E2832" s="112">
        <v>3.8520316411563291E-3</v>
      </c>
      <c r="G2832">
        <v>2824</v>
      </c>
      <c r="H2832">
        <f t="shared" ca="1" si="92"/>
        <v>-5.0376530829566576E-3</v>
      </c>
    </row>
    <row r="2833" spans="2:8" x14ac:dyDescent="0.35">
      <c r="B2833" s="45" t="s">
        <v>3884</v>
      </c>
      <c r="C2833" s="146">
        <v>192.08552551269531</v>
      </c>
      <c r="D2833" s="112">
        <f t="shared" si="91"/>
        <v>-0.89950052984389151</v>
      </c>
      <c r="E2833" s="112">
        <v>3.849846880908878E-3</v>
      </c>
      <c r="G2833">
        <v>2825</v>
      </c>
      <c r="H2833">
        <f t="shared" ca="1" si="92"/>
        <v>4.7319003580581116E-3</v>
      </c>
    </row>
    <row r="2834" spans="2:8" x14ac:dyDescent="0.35">
      <c r="B2834" s="45" t="s">
        <v>6594</v>
      </c>
      <c r="C2834" s="146">
        <v>1911.308837890625</v>
      </c>
      <c r="D2834" s="112">
        <f t="shared" si="91"/>
        <v>3.0526118057166949</v>
      </c>
      <c r="E2834" s="112">
        <v>3.8466559008001567E-3</v>
      </c>
      <c r="G2834">
        <v>2826</v>
      </c>
      <c r="H2834">
        <f t="shared" ca="1" si="92"/>
        <v>-2.6803065892925696E-2</v>
      </c>
    </row>
    <row r="2835" spans="2:8" x14ac:dyDescent="0.35">
      <c r="B2835" s="45" t="s">
        <v>4882</v>
      </c>
      <c r="C2835" s="146">
        <v>471.62396240234381</v>
      </c>
      <c r="D2835" s="112">
        <f t="shared" si="91"/>
        <v>2.5205379295875296</v>
      </c>
      <c r="E2835" s="112">
        <v>3.8450196102886697E-3</v>
      </c>
      <c r="G2835">
        <v>2827</v>
      </c>
      <c r="H2835">
        <f t="shared" ca="1" si="92"/>
        <v>2.9378249951713315E-3</v>
      </c>
    </row>
    <row r="2836" spans="2:8" x14ac:dyDescent="0.35">
      <c r="B2836" s="45" t="s">
        <v>3362</v>
      </c>
      <c r="C2836" s="146">
        <v>133.96360778808591</v>
      </c>
      <c r="D2836" s="112">
        <f t="shared" si="91"/>
        <v>-0.942040542260558</v>
      </c>
      <c r="E2836" s="112">
        <v>3.8430895279442812E-3</v>
      </c>
      <c r="G2836">
        <v>2828</v>
      </c>
      <c r="H2836">
        <f t="shared" ca="1" si="92"/>
        <v>2.7455996378390701E-2</v>
      </c>
    </row>
    <row r="2837" spans="2:8" x14ac:dyDescent="0.35">
      <c r="B2837" s="45" t="s">
        <v>7729</v>
      </c>
      <c r="C2837" s="146">
        <v>2311.3330078125</v>
      </c>
      <c r="D2837" s="112">
        <f t="shared" si="91"/>
        <v>2.1268680637335167</v>
      </c>
      <c r="E2837" s="112">
        <v>3.8378649192426064E-3</v>
      </c>
      <c r="G2837">
        <v>2829</v>
      </c>
      <c r="H2837">
        <f t="shared" ca="1" si="92"/>
        <v>-5.2004212948683426E-3</v>
      </c>
    </row>
    <row r="2838" spans="2:8" x14ac:dyDescent="0.35">
      <c r="B2838" s="45" t="s">
        <v>5407</v>
      </c>
      <c r="C2838" s="146">
        <v>739.1846923828125</v>
      </c>
      <c r="D2838" s="112">
        <f t="shared" si="91"/>
        <v>3.3264750503330247</v>
      </c>
      <c r="E2838" s="112">
        <v>3.8377882350873857E-3</v>
      </c>
      <c r="G2838">
        <v>2830</v>
      </c>
      <c r="H2838">
        <f t="shared" ca="1" si="92"/>
        <v>-7.8286172926922311E-3</v>
      </c>
    </row>
    <row r="2839" spans="2:8" x14ac:dyDescent="0.35">
      <c r="B2839" s="45" t="s">
        <v>3743</v>
      </c>
      <c r="C2839" s="146">
        <v>170.85148620605469</v>
      </c>
      <c r="D2839" s="112">
        <f t="shared" si="91"/>
        <v>-0.59448734402123848</v>
      </c>
      <c r="E2839" s="112">
        <v>3.8355261960557967E-3</v>
      </c>
      <c r="G2839">
        <v>2831</v>
      </c>
      <c r="H2839">
        <f t="shared" ca="1" si="92"/>
        <v>-1.181638877636277E-2</v>
      </c>
    </row>
    <row r="2840" spans="2:8" x14ac:dyDescent="0.35">
      <c r="B2840" s="45" t="s">
        <v>4749</v>
      </c>
      <c r="C2840" s="146">
        <v>421.32220458984381</v>
      </c>
      <c r="D2840" s="112">
        <f t="shared" si="91"/>
        <v>-0.41963540224693663</v>
      </c>
      <c r="E2840" s="112">
        <v>3.8258543351297933E-3</v>
      </c>
      <c r="G2840">
        <v>2832</v>
      </c>
      <c r="H2840">
        <f t="shared" ca="1" si="92"/>
        <v>-1.2078467642895205E-2</v>
      </c>
    </row>
    <row r="2841" spans="2:8" x14ac:dyDescent="0.35">
      <c r="B2841" s="45" t="s">
        <v>5579</v>
      </c>
      <c r="C2841" s="146">
        <v>725.96124267578125</v>
      </c>
      <c r="D2841" s="112">
        <f t="shared" si="91"/>
        <v>-0.71876229246860812</v>
      </c>
      <c r="E2841" s="112">
        <v>3.8229019992822933E-3</v>
      </c>
      <c r="G2841">
        <v>2833</v>
      </c>
      <c r="H2841">
        <f t="shared" ca="1" si="92"/>
        <v>2.786356924281656E-2</v>
      </c>
    </row>
    <row r="2842" spans="2:8" x14ac:dyDescent="0.35">
      <c r="B2842" s="45" t="s">
        <v>7918</v>
      </c>
      <c r="C2842" s="146">
        <v>2581.308349609375</v>
      </c>
      <c r="D2842" s="112">
        <f t="shared" si="91"/>
        <v>4.2613082971354324</v>
      </c>
      <c r="E2842" s="112">
        <v>3.8198751424715449E-3</v>
      </c>
      <c r="G2842">
        <v>2834</v>
      </c>
      <c r="H2842">
        <f t="shared" ca="1" si="92"/>
        <v>-2.5644474374929655E-3</v>
      </c>
    </row>
    <row r="2843" spans="2:8" x14ac:dyDescent="0.35">
      <c r="B2843" s="45" t="s">
        <v>4955</v>
      </c>
      <c r="C2843" s="146">
        <v>490.62100219726563</v>
      </c>
      <c r="D2843" s="112">
        <f t="shared" si="91"/>
        <v>-0.80239070015287906</v>
      </c>
      <c r="E2843" s="112">
        <v>3.816040570063363E-3</v>
      </c>
      <c r="G2843">
        <v>2835</v>
      </c>
      <c r="H2843">
        <f t="shared" ca="1" si="92"/>
        <v>-9.3766932554771294E-4</v>
      </c>
    </row>
    <row r="2844" spans="2:8" x14ac:dyDescent="0.35">
      <c r="B2844" s="45" t="s">
        <v>7912</v>
      </c>
      <c r="C2844" s="146">
        <v>2482.782958984375</v>
      </c>
      <c r="D2844" s="112">
        <f t="shared" si="91"/>
        <v>10.756166125912159</v>
      </c>
      <c r="E2844" s="112">
        <v>3.8110251143287791E-3</v>
      </c>
      <c r="G2844">
        <v>2836</v>
      </c>
      <c r="H2844">
        <f t="shared" ca="1" si="92"/>
        <v>-1.7210772992123771E-2</v>
      </c>
    </row>
    <row r="2845" spans="2:8" x14ac:dyDescent="0.35">
      <c r="B2845" s="45" t="s">
        <v>4334</v>
      </c>
      <c r="C2845" s="146">
        <v>211.1898498535156</v>
      </c>
      <c r="D2845" s="112">
        <f t="shared" si="91"/>
        <v>3.4239734239488113</v>
      </c>
      <c r="E2845" s="112">
        <v>3.8040810157348157E-3</v>
      </c>
      <c r="G2845">
        <v>2837</v>
      </c>
      <c r="H2845">
        <f t="shared" ca="1" si="92"/>
        <v>2.5063213299686665E-2</v>
      </c>
    </row>
    <row r="2846" spans="2:8" x14ac:dyDescent="0.35">
      <c r="B2846" s="45" t="s">
        <v>712</v>
      </c>
      <c r="C2846" s="146">
        <v>47.737594604492188</v>
      </c>
      <c r="D2846" s="112">
        <f t="shared" si="91"/>
        <v>-0.93213045142076667</v>
      </c>
      <c r="E2846" s="112">
        <v>3.8019605147335289E-3</v>
      </c>
      <c r="G2846">
        <v>2838</v>
      </c>
      <c r="H2846">
        <f t="shared" ca="1" si="92"/>
        <v>-1.0289236128072287E-2</v>
      </c>
    </row>
    <row r="2847" spans="2:8" x14ac:dyDescent="0.35">
      <c r="B2847" s="45" t="s">
        <v>5418</v>
      </c>
      <c r="C2847" s="146">
        <v>703.372802734375</v>
      </c>
      <c r="D2847" s="112">
        <f t="shared" si="91"/>
        <v>-0.71441275300509377</v>
      </c>
      <c r="E2847" s="112">
        <v>3.7925985750295785E-3</v>
      </c>
      <c r="G2847">
        <v>2839</v>
      </c>
      <c r="H2847">
        <f t="shared" ca="1" si="92"/>
        <v>-1.1893864585616034E-2</v>
      </c>
    </row>
    <row r="2848" spans="2:8" x14ac:dyDescent="0.35">
      <c r="B2848" s="45" t="s">
        <v>7994</v>
      </c>
      <c r="C2848" s="146">
        <v>2462.89990234375</v>
      </c>
      <c r="D2848" s="112">
        <f t="shared" si="91"/>
        <v>72.286808680663768</v>
      </c>
      <c r="E2848" s="112">
        <v>3.7902691218440377E-3</v>
      </c>
      <c r="G2848">
        <v>2840</v>
      </c>
      <c r="H2848">
        <f t="shared" ca="1" si="92"/>
        <v>1.9683796075652005E-2</v>
      </c>
    </row>
    <row r="2849" spans="2:8" x14ac:dyDescent="0.35">
      <c r="B2849" s="45" t="s">
        <v>439</v>
      </c>
      <c r="C2849" s="146">
        <v>33.606319427490227</v>
      </c>
      <c r="D2849" s="112">
        <f t="shared" si="91"/>
        <v>-0.6030502387278136</v>
      </c>
      <c r="E2849" s="112">
        <v>3.7887786657986771E-3</v>
      </c>
      <c r="G2849">
        <v>2841</v>
      </c>
      <c r="H2849">
        <f t="shared" ca="1" si="92"/>
        <v>8.0684526543014813E-3</v>
      </c>
    </row>
    <row r="2850" spans="2:8" x14ac:dyDescent="0.35">
      <c r="B2850" s="45" t="s">
        <v>2870</v>
      </c>
      <c r="C2850" s="146">
        <v>84.661392211914063</v>
      </c>
      <c r="D2850" s="112">
        <f t="shared" si="91"/>
        <v>1.5041286263840787</v>
      </c>
      <c r="E2850" s="112">
        <v>3.7821145268530495E-3</v>
      </c>
      <c r="G2850">
        <v>2842</v>
      </c>
      <c r="H2850">
        <f t="shared" ca="1" si="92"/>
        <v>-2.2388697314682061E-2</v>
      </c>
    </row>
    <row r="2851" spans="2:8" x14ac:dyDescent="0.35">
      <c r="B2851" s="45" t="s">
        <v>444</v>
      </c>
      <c r="C2851" s="146">
        <v>33.808723449707031</v>
      </c>
      <c r="D2851" s="112">
        <f t="shared" si="91"/>
        <v>-0.75323075377553783</v>
      </c>
      <c r="E2851" s="112">
        <v>3.7655560798078623E-3</v>
      </c>
      <c r="G2851">
        <v>2843</v>
      </c>
      <c r="H2851">
        <f t="shared" ca="1" si="92"/>
        <v>6.4158279166039471E-3</v>
      </c>
    </row>
    <row r="2852" spans="2:8" x14ac:dyDescent="0.35">
      <c r="B2852" s="45" t="s">
        <v>1524</v>
      </c>
      <c r="C2852" s="146">
        <v>137.00541687011719</v>
      </c>
      <c r="D2852" s="112">
        <f t="shared" si="91"/>
        <v>-0.92226407734941562</v>
      </c>
      <c r="E2852" s="112">
        <v>3.7601373347261177E-3</v>
      </c>
      <c r="G2852">
        <v>2844</v>
      </c>
      <c r="H2852">
        <f t="shared" ca="1" si="92"/>
        <v>-1.9667446985359355E-2</v>
      </c>
    </row>
    <row r="2853" spans="2:8" x14ac:dyDescent="0.35">
      <c r="B2853" s="45" t="s">
        <v>6473</v>
      </c>
      <c r="C2853" s="146">
        <v>1762.446655273438</v>
      </c>
      <c r="D2853" s="112">
        <f t="shared" si="91"/>
        <v>-0.23501093389307612</v>
      </c>
      <c r="E2853" s="112">
        <v>3.7568327142979028E-3</v>
      </c>
      <c r="G2853">
        <v>2845</v>
      </c>
      <c r="H2853">
        <f t="shared" ca="1" si="92"/>
        <v>5.2781462879544952E-2</v>
      </c>
    </row>
    <row r="2854" spans="2:8" x14ac:dyDescent="0.35">
      <c r="B2854" s="45" t="s">
        <v>6853</v>
      </c>
      <c r="C2854" s="146">
        <v>2303.884765625</v>
      </c>
      <c r="D2854" s="112">
        <f t="shared" si="91"/>
        <v>17.802225846415208</v>
      </c>
      <c r="E2854" s="112">
        <v>3.7530468775594517E-3</v>
      </c>
      <c r="G2854">
        <v>2846</v>
      </c>
      <c r="H2854">
        <f t="shared" ca="1" si="92"/>
        <v>3.3292012393673985E-2</v>
      </c>
    </row>
    <row r="2855" spans="2:8" x14ac:dyDescent="0.35">
      <c r="B2855" s="45" t="s">
        <v>2515</v>
      </c>
      <c r="C2855" s="146">
        <v>122.5325546264648</v>
      </c>
      <c r="D2855" s="112">
        <f t="shared" si="91"/>
        <v>0.32953508039667989</v>
      </c>
      <c r="E2855" s="112">
        <v>3.7528108426334783E-3</v>
      </c>
      <c r="G2855">
        <v>2847</v>
      </c>
      <c r="H2855">
        <f t="shared" ca="1" si="92"/>
        <v>1.3946104840644515E-2</v>
      </c>
    </row>
    <row r="2856" spans="2:8" x14ac:dyDescent="0.35">
      <c r="B2856" s="45" t="s">
        <v>1205</v>
      </c>
      <c r="C2856" s="146">
        <v>92.161956787109375</v>
      </c>
      <c r="D2856" s="112">
        <f t="shared" si="91"/>
        <v>-0.1800263928844423</v>
      </c>
      <c r="E2856" s="112">
        <v>3.7486482879810095E-3</v>
      </c>
      <c r="G2856">
        <v>2848</v>
      </c>
      <c r="H2856">
        <f t="shared" ca="1" si="92"/>
        <v>-7.0787400778870345E-3</v>
      </c>
    </row>
    <row r="2857" spans="2:8" x14ac:dyDescent="0.35">
      <c r="B2857" s="45" t="s">
        <v>1753</v>
      </c>
      <c r="C2857" s="146">
        <v>112.3962478637695</v>
      </c>
      <c r="D2857" s="112">
        <f t="shared" si="91"/>
        <v>0.55365372781426991</v>
      </c>
      <c r="E2857" s="112">
        <v>3.7456498339643648E-3</v>
      </c>
      <c r="G2857">
        <v>2849</v>
      </c>
      <c r="H2857">
        <f t="shared" ca="1" si="92"/>
        <v>-1.3411503770764704E-2</v>
      </c>
    </row>
    <row r="2858" spans="2:8" x14ac:dyDescent="0.35">
      <c r="B2858" s="45" t="s">
        <v>888</v>
      </c>
      <c r="C2858" s="146">
        <v>72.343177795410156</v>
      </c>
      <c r="D2858" s="112">
        <f t="shared" si="91"/>
        <v>-0.44837016056791418</v>
      </c>
      <c r="E2858" s="112">
        <v>3.7445519859601001E-3</v>
      </c>
      <c r="G2858">
        <v>2850</v>
      </c>
      <c r="H2858">
        <f t="shared" ca="1" si="92"/>
        <v>-1.7050387011157148E-2</v>
      </c>
    </row>
    <row r="2859" spans="2:8" x14ac:dyDescent="0.35">
      <c r="B2859" s="45" t="s">
        <v>1440</v>
      </c>
      <c r="C2859" s="146">
        <v>131.14442443847659</v>
      </c>
      <c r="D2859" s="112">
        <f t="shared" si="91"/>
        <v>-0.9421356797195285</v>
      </c>
      <c r="E2859" s="112">
        <v>3.7385539485412624E-3</v>
      </c>
      <c r="G2859">
        <v>2851</v>
      </c>
      <c r="H2859">
        <f t="shared" ca="1" si="92"/>
        <v>-8.183541726735178E-3</v>
      </c>
    </row>
    <row r="2860" spans="2:8" x14ac:dyDescent="0.35">
      <c r="B2860" s="45" t="s">
        <v>6939</v>
      </c>
      <c r="C2860" s="146">
        <v>2266.41259765625</v>
      </c>
      <c r="D2860" s="112">
        <f t="shared" si="91"/>
        <v>-0.10750543410492223</v>
      </c>
      <c r="E2860" s="112">
        <v>3.735018676174616E-3</v>
      </c>
      <c r="G2860">
        <v>2852</v>
      </c>
      <c r="H2860">
        <f t="shared" ca="1" si="92"/>
        <v>-1.2694750071301499E-2</v>
      </c>
    </row>
    <row r="2861" spans="2:8" x14ac:dyDescent="0.35">
      <c r="B2861" s="45" t="s">
        <v>7346</v>
      </c>
      <c r="C2861" s="146">
        <v>2539.413330078125</v>
      </c>
      <c r="D2861" s="112">
        <f t="shared" si="91"/>
        <v>27.944420216310519</v>
      </c>
      <c r="E2861" s="112">
        <v>3.7339534522857509E-3</v>
      </c>
      <c r="G2861">
        <v>2853</v>
      </c>
      <c r="H2861">
        <f t="shared" ca="1" si="92"/>
        <v>1.1019516493659244E-2</v>
      </c>
    </row>
    <row r="2862" spans="2:8" x14ac:dyDescent="0.35">
      <c r="B2862" s="45" t="s">
        <v>1188</v>
      </c>
      <c r="C2862" s="146">
        <v>87.734123229980469</v>
      </c>
      <c r="D2862" s="112">
        <f t="shared" si="91"/>
        <v>-0.96183235302052184</v>
      </c>
      <c r="E2862" s="112">
        <v>3.7187255659960538E-3</v>
      </c>
      <c r="G2862">
        <v>2854</v>
      </c>
      <c r="H2862">
        <f t="shared" ca="1" si="92"/>
        <v>-4.4274684385088747E-2</v>
      </c>
    </row>
    <row r="2863" spans="2:8" x14ac:dyDescent="0.35">
      <c r="B2863" s="45" t="s">
        <v>6856</v>
      </c>
      <c r="C2863" s="146">
        <v>2298.651611328125</v>
      </c>
      <c r="D2863" s="112">
        <f t="shared" si="91"/>
        <v>41.375704392025064</v>
      </c>
      <c r="E2863" s="112">
        <v>3.7007377596352969E-3</v>
      </c>
      <c r="G2863">
        <v>2855</v>
      </c>
      <c r="H2863">
        <f t="shared" ca="1" si="92"/>
        <v>5.4001108869084512E-2</v>
      </c>
    </row>
    <row r="2864" spans="2:8" x14ac:dyDescent="0.35">
      <c r="B2864" s="45" t="s">
        <v>755</v>
      </c>
      <c r="C2864" s="146">
        <v>54.244564056396477</v>
      </c>
      <c r="D2864" s="112">
        <f t="shared" si="91"/>
        <v>-0.67625077477311413</v>
      </c>
      <c r="E2864" s="112">
        <v>3.6949962654060386E-3</v>
      </c>
      <c r="G2864">
        <v>2856</v>
      </c>
      <c r="H2864">
        <f t="shared" ca="1" si="92"/>
        <v>-1.2630359007177714E-2</v>
      </c>
    </row>
    <row r="2865" spans="2:8" x14ac:dyDescent="0.35">
      <c r="B2865" s="45" t="s">
        <v>3868</v>
      </c>
      <c r="C2865" s="146">
        <v>167.5511779785156</v>
      </c>
      <c r="D2865" s="112">
        <f t="shared" si="91"/>
        <v>-0.11047656342336931</v>
      </c>
      <c r="E2865" s="112">
        <v>3.6928829577940678E-3</v>
      </c>
      <c r="G2865">
        <v>2857</v>
      </c>
      <c r="H2865">
        <f t="shared" ca="1" si="92"/>
        <v>-6.6705512880045562E-3</v>
      </c>
    </row>
    <row r="2866" spans="2:8" x14ac:dyDescent="0.35">
      <c r="B2866" s="45" t="s">
        <v>3106</v>
      </c>
      <c r="C2866" s="146">
        <v>188.36061096191409</v>
      </c>
      <c r="D2866" s="112">
        <f t="shared" si="91"/>
        <v>-0.17509149945504593</v>
      </c>
      <c r="E2866" s="112">
        <v>3.6863786848135242E-3</v>
      </c>
      <c r="G2866">
        <v>2858</v>
      </c>
      <c r="H2866">
        <f t="shared" ca="1" si="92"/>
        <v>-2.9073244199220884E-2</v>
      </c>
    </row>
    <row r="2867" spans="2:8" x14ac:dyDescent="0.35">
      <c r="B2867" s="45" t="s">
        <v>4236</v>
      </c>
      <c r="C2867" s="146">
        <v>228.3412170410156</v>
      </c>
      <c r="D2867" s="112">
        <f t="shared" si="91"/>
        <v>-0.69206686298131137</v>
      </c>
      <c r="E2867" s="112">
        <v>3.6856072579720608E-3</v>
      </c>
      <c r="G2867">
        <v>2859</v>
      </c>
      <c r="H2867">
        <f t="shared" ca="1" si="92"/>
        <v>2.5342519057202098E-2</v>
      </c>
    </row>
    <row r="2868" spans="2:8" x14ac:dyDescent="0.35">
      <c r="B2868" s="45" t="s">
        <v>5560</v>
      </c>
      <c r="C2868" s="146">
        <v>741.528564453125</v>
      </c>
      <c r="D2868" s="112">
        <f t="shared" si="91"/>
        <v>-0.37610714857561861</v>
      </c>
      <c r="E2868" s="112">
        <v>3.684797210581332E-3</v>
      </c>
      <c r="G2868">
        <v>2860</v>
      </c>
      <c r="H2868">
        <f t="shared" ca="1" si="92"/>
        <v>-2.4134424730122218E-2</v>
      </c>
    </row>
    <row r="2869" spans="2:8" x14ac:dyDescent="0.35">
      <c r="B2869" s="45" t="s">
        <v>6020</v>
      </c>
      <c r="C2869" s="146">
        <v>1188.551147460938</v>
      </c>
      <c r="D2869" s="112">
        <f t="shared" si="91"/>
        <v>-0.49824737717236833</v>
      </c>
      <c r="E2869" s="112">
        <v>3.6819290760146993E-3</v>
      </c>
      <c r="G2869">
        <v>2861</v>
      </c>
      <c r="H2869">
        <f t="shared" ca="1" si="92"/>
        <v>3.419244552163183E-2</v>
      </c>
    </row>
    <row r="2870" spans="2:8" x14ac:dyDescent="0.35">
      <c r="B2870" s="45" t="s">
        <v>7405</v>
      </c>
      <c r="C2870" s="146">
        <v>2368.799072265625</v>
      </c>
      <c r="D2870" s="112">
        <f t="shared" si="91"/>
        <v>0.1019518285395568</v>
      </c>
      <c r="E2870" s="112">
        <v>3.6792050177955307E-3</v>
      </c>
      <c r="G2870">
        <v>2862</v>
      </c>
      <c r="H2870">
        <f t="shared" ca="1" si="92"/>
        <v>-1.6600189831951183E-2</v>
      </c>
    </row>
    <row r="2871" spans="2:8" x14ac:dyDescent="0.35">
      <c r="B2871" s="45" t="s">
        <v>7001</v>
      </c>
      <c r="C2871" s="146">
        <v>2149.639404296875</v>
      </c>
      <c r="D2871" s="112">
        <f t="shared" si="91"/>
        <v>-0.10676408180225644</v>
      </c>
      <c r="E2871" s="112">
        <v>3.6769894123405587E-3</v>
      </c>
      <c r="G2871">
        <v>2863</v>
      </c>
      <c r="H2871">
        <f t="shared" ca="1" si="92"/>
        <v>-7.1873868291254675E-3</v>
      </c>
    </row>
    <row r="2872" spans="2:8" x14ac:dyDescent="0.35">
      <c r="B2872" s="45" t="s">
        <v>7725</v>
      </c>
      <c r="C2872" s="146">
        <v>2406.5751953125</v>
      </c>
      <c r="D2872" s="112">
        <f t="shared" si="91"/>
        <v>-6.2517232740669877E-3</v>
      </c>
      <c r="E2872" s="112">
        <v>3.6650818177893516E-3</v>
      </c>
      <c r="G2872">
        <v>2864</v>
      </c>
      <c r="H2872">
        <f t="shared" ca="1" si="92"/>
        <v>2.8976284273687495E-3</v>
      </c>
    </row>
    <row r="2873" spans="2:8" x14ac:dyDescent="0.35">
      <c r="B2873" s="45" t="s">
        <v>7172</v>
      </c>
      <c r="C2873" s="146">
        <v>2421.715087890625</v>
      </c>
      <c r="D2873" s="112">
        <f t="shared" si="91"/>
        <v>14.422447186631416</v>
      </c>
      <c r="E2873" s="112">
        <v>3.6628016689019536E-3</v>
      </c>
      <c r="G2873">
        <v>2865</v>
      </c>
      <c r="H2873">
        <f t="shared" ca="1" si="92"/>
        <v>2.5599646142574574E-2</v>
      </c>
    </row>
    <row r="2874" spans="2:8" x14ac:dyDescent="0.35">
      <c r="B2874" s="45" t="s">
        <v>3230</v>
      </c>
      <c r="C2874" s="146">
        <v>157.02534484863281</v>
      </c>
      <c r="D2874" s="112">
        <f t="shared" si="91"/>
        <v>-0.94042282005736744</v>
      </c>
      <c r="E2874" s="112">
        <v>3.6616614662114103E-3</v>
      </c>
      <c r="G2874">
        <v>2866</v>
      </c>
      <c r="H2874">
        <f t="shared" ca="1" si="92"/>
        <v>2.8447908812790344E-3</v>
      </c>
    </row>
    <row r="2875" spans="2:8" x14ac:dyDescent="0.35">
      <c r="B2875" s="45" t="s">
        <v>7613</v>
      </c>
      <c r="C2875" s="146">
        <v>2635.66259765625</v>
      </c>
      <c r="D2875" s="112">
        <f t="shared" si="91"/>
        <v>7.0167476949466664E-2</v>
      </c>
      <c r="E2875" s="112">
        <v>3.6590594772410927E-3</v>
      </c>
      <c r="G2875">
        <v>2867</v>
      </c>
      <c r="H2875">
        <f t="shared" ca="1" si="92"/>
        <v>7.512794512874647E-3</v>
      </c>
    </row>
    <row r="2876" spans="2:8" x14ac:dyDescent="0.35">
      <c r="B2876" s="45" t="s">
        <v>7677</v>
      </c>
      <c r="C2876" s="146">
        <v>2462.8505859375</v>
      </c>
      <c r="D2876" s="112">
        <f t="shared" si="91"/>
        <v>3.7128888135163249</v>
      </c>
      <c r="E2876" s="112">
        <v>3.6587178548893639E-3</v>
      </c>
      <c r="G2876">
        <v>2868</v>
      </c>
      <c r="H2876">
        <f t="shared" ca="1" si="92"/>
        <v>-2.6536123377263791E-2</v>
      </c>
    </row>
    <row r="2877" spans="2:8" x14ac:dyDescent="0.35">
      <c r="B2877" s="45" t="s">
        <v>5130</v>
      </c>
      <c r="C2877" s="146">
        <v>522.57769775390625</v>
      </c>
      <c r="D2877" s="112">
        <f t="shared" si="91"/>
        <v>-0.78356511464946899</v>
      </c>
      <c r="E2877" s="112">
        <v>3.6577260274936086E-3</v>
      </c>
      <c r="G2877">
        <v>2869</v>
      </c>
      <c r="H2877">
        <f t="shared" ca="1" si="92"/>
        <v>9.778254772774702E-3</v>
      </c>
    </row>
    <row r="2878" spans="2:8" x14ac:dyDescent="0.35">
      <c r="B2878" s="45" t="s">
        <v>7459</v>
      </c>
      <c r="C2878" s="146">
        <v>2414.47998046875</v>
      </c>
      <c r="D2878" s="112">
        <f t="shared" si="91"/>
        <v>5.0315406539737977E-2</v>
      </c>
      <c r="E2878" s="112">
        <v>3.6559926565543754E-3</v>
      </c>
      <c r="G2878">
        <v>2870</v>
      </c>
      <c r="H2878">
        <f t="shared" ca="1" si="92"/>
        <v>-1.8362245922986395E-2</v>
      </c>
    </row>
    <row r="2879" spans="2:8" x14ac:dyDescent="0.35">
      <c r="B2879" s="45" t="s">
        <v>7714</v>
      </c>
      <c r="C2879" s="146">
        <v>2298.814208984375</v>
      </c>
      <c r="D2879" s="112">
        <f t="shared" si="91"/>
        <v>-7.6598645820186106E-2</v>
      </c>
      <c r="E2879" s="112">
        <v>3.6437733738175723E-3</v>
      </c>
      <c r="G2879">
        <v>2871</v>
      </c>
      <c r="H2879">
        <f t="shared" ca="1" si="92"/>
        <v>-1.7915751561038234E-2</v>
      </c>
    </row>
    <row r="2880" spans="2:8" x14ac:dyDescent="0.35">
      <c r="B2880" s="45" t="s">
        <v>6892</v>
      </c>
      <c r="C2880" s="146">
        <v>2489.507080078125</v>
      </c>
      <c r="D2880" s="112">
        <f t="shared" si="91"/>
        <v>0.7649659396200118</v>
      </c>
      <c r="E2880" s="112">
        <v>3.6407369229483652E-3</v>
      </c>
      <c r="G2880">
        <v>2872</v>
      </c>
      <c r="H2880">
        <f t="shared" ca="1" si="92"/>
        <v>-2.136253777944715E-2</v>
      </c>
    </row>
    <row r="2881" spans="2:8" x14ac:dyDescent="0.35">
      <c r="B2881" s="45" t="s">
        <v>6099</v>
      </c>
      <c r="C2881" s="146">
        <v>1410.512817382812</v>
      </c>
      <c r="D2881" s="112">
        <f t="shared" si="91"/>
        <v>-0.36296272487762538</v>
      </c>
      <c r="E2881" s="112">
        <v>3.6349988634650594E-3</v>
      </c>
      <c r="G2881">
        <v>2873</v>
      </c>
      <c r="H2881">
        <f t="shared" ca="1" si="92"/>
        <v>3.2492257164685985E-3</v>
      </c>
    </row>
    <row r="2882" spans="2:8" x14ac:dyDescent="0.35">
      <c r="B2882" s="45" t="s">
        <v>6880</v>
      </c>
      <c r="C2882" s="146">
        <v>2214.17626953125</v>
      </c>
      <c r="D2882" s="112">
        <f t="shared" si="91"/>
        <v>0.46795298026665494</v>
      </c>
      <c r="E2882" s="112">
        <v>3.6315145881402541E-3</v>
      </c>
      <c r="G2882">
        <v>2874</v>
      </c>
      <c r="H2882">
        <f t="shared" ca="1" si="92"/>
        <v>3.3537643554878968E-2</v>
      </c>
    </row>
    <row r="2883" spans="2:8" x14ac:dyDescent="0.35">
      <c r="B2883" s="45" t="s">
        <v>6296</v>
      </c>
      <c r="C2883" s="146">
        <v>1508.3427734375</v>
      </c>
      <c r="D2883" s="112">
        <f t="shared" si="91"/>
        <v>-0.33995588361453516</v>
      </c>
      <c r="E2883" s="112">
        <v>3.6226389715896651E-3</v>
      </c>
      <c r="G2883">
        <v>2875</v>
      </c>
      <c r="H2883">
        <f t="shared" ca="1" si="92"/>
        <v>1.3475158047469767E-2</v>
      </c>
    </row>
    <row r="2884" spans="2:8" x14ac:dyDescent="0.35">
      <c r="B2884" s="45" t="s">
        <v>7829</v>
      </c>
      <c r="C2884" s="146">
        <v>2285.215087890625</v>
      </c>
      <c r="D2884" s="112">
        <f t="shared" si="91"/>
        <v>52.590540310850052</v>
      </c>
      <c r="E2884" s="112">
        <v>3.6221678559890738E-3</v>
      </c>
      <c r="G2884">
        <v>2876</v>
      </c>
      <c r="H2884">
        <f t="shared" ca="1" si="92"/>
        <v>1.3517286506509558E-3</v>
      </c>
    </row>
    <row r="2885" spans="2:8" x14ac:dyDescent="0.35">
      <c r="B2885" s="45" t="s">
        <v>543</v>
      </c>
      <c r="C2885" s="146">
        <v>42.642135620117188</v>
      </c>
      <c r="D2885" s="112">
        <f t="shared" si="91"/>
        <v>-0.79855889993038998</v>
      </c>
      <c r="E2885" s="112">
        <v>3.6211913991745473E-3</v>
      </c>
      <c r="G2885">
        <v>2877</v>
      </c>
      <c r="H2885">
        <f t="shared" ca="1" si="92"/>
        <v>3.6112010532846311E-3</v>
      </c>
    </row>
    <row r="2886" spans="2:8" x14ac:dyDescent="0.35">
      <c r="B2886" s="45" t="s">
        <v>4326</v>
      </c>
      <c r="C2886" s="146">
        <v>211.68537902832031</v>
      </c>
      <c r="D2886" s="112">
        <f t="shared" si="91"/>
        <v>-0.17587298392630066</v>
      </c>
      <c r="E2886" s="112">
        <v>3.614034407442175E-3</v>
      </c>
      <c r="G2886">
        <v>2878</v>
      </c>
      <c r="H2886">
        <f t="shared" ca="1" si="92"/>
        <v>1.1723371198343874E-2</v>
      </c>
    </row>
    <row r="2887" spans="2:8" x14ac:dyDescent="0.35">
      <c r="B2887" s="45" t="s">
        <v>4396</v>
      </c>
      <c r="C2887" s="146">
        <v>256.86013793945313</v>
      </c>
      <c r="D2887" s="112">
        <f t="shared" si="91"/>
        <v>0.45421427563161026</v>
      </c>
      <c r="E2887" s="112">
        <v>3.6118155333525509E-3</v>
      </c>
      <c r="G2887">
        <v>2879</v>
      </c>
      <c r="H2887">
        <f t="shared" ca="1" si="92"/>
        <v>-5.5528689947540039E-3</v>
      </c>
    </row>
    <row r="2888" spans="2:8" x14ac:dyDescent="0.35">
      <c r="B2888" s="45" t="s">
        <v>4116</v>
      </c>
      <c r="C2888" s="146">
        <v>176.6315612792969</v>
      </c>
      <c r="D2888" s="112">
        <f t="shared" si="91"/>
        <v>-0.74908755967656671</v>
      </c>
      <c r="E2888" s="112">
        <v>3.5964212305553446E-3</v>
      </c>
      <c r="G2888">
        <v>2880</v>
      </c>
      <c r="H2888">
        <f t="shared" ca="1" si="92"/>
        <v>1.3250990143248733E-2</v>
      </c>
    </row>
    <row r="2889" spans="2:8" x14ac:dyDescent="0.35">
      <c r="B2889" s="45" t="s">
        <v>5710</v>
      </c>
      <c r="C2889" s="146">
        <v>703.95697021484375</v>
      </c>
      <c r="D2889" s="112">
        <f t="shared" ref="D2889:D2952" si="93">(C2889-C2890)/C2890</f>
        <v>-0.57671436899209871</v>
      </c>
      <c r="E2889" s="112">
        <v>3.5858414863151984E-3</v>
      </c>
      <c r="G2889">
        <v>2881</v>
      </c>
      <c r="H2889">
        <f t="shared" ca="1" si="92"/>
        <v>-4.877775569959223E-3</v>
      </c>
    </row>
    <row r="2890" spans="2:8" x14ac:dyDescent="0.35">
      <c r="B2890" s="45" t="s">
        <v>6391</v>
      </c>
      <c r="C2890" s="146">
        <v>1663.077880859375</v>
      </c>
      <c r="D2890" s="112">
        <f t="shared" si="93"/>
        <v>8.7529013796245252</v>
      </c>
      <c r="E2890" s="112">
        <v>3.5803181211801114E-3</v>
      </c>
      <c r="G2890">
        <v>2882</v>
      </c>
      <c r="H2890">
        <f t="shared" ref="H2890:H2953" ca="1" si="94">_xlfn.NORM.INV(RAND(),$N$11,$N$12)</f>
        <v>-2.0930656184169956E-2</v>
      </c>
    </row>
    <row r="2891" spans="2:8" x14ac:dyDescent="0.35">
      <c r="B2891" s="45" t="s">
        <v>3672</v>
      </c>
      <c r="C2891" s="146">
        <v>170.52134704589841</v>
      </c>
      <c r="D2891" s="112">
        <f t="shared" si="93"/>
        <v>2.3241029748675396E-2</v>
      </c>
      <c r="E2891" s="112">
        <v>3.5744292749192042E-3</v>
      </c>
      <c r="G2891">
        <v>2883</v>
      </c>
      <c r="H2891">
        <f t="shared" ca="1" si="94"/>
        <v>-2.022032517429467E-2</v>
      </c>
    </row>
    <row r="2892" spans="2:8" x14ac:dyDescent="0.35">
      <c r="B2892" s="45" t="s">
        <v>3080</v>
      </c>
      <c r="C2892" s="146">
        <v>166.64826965332031</v>
      </c>
      <c r="D2892" s="112">
        <f t="shared" si="93"/>
        <v>-0.78705528194476593</v>
      </c>
      <c r="E2892" s="112">
        <v>3.5713908309553005E-3</v>
      </c>
      <c r="G2892">
        <v>2884</v>
      </c>
      <c r="H2892">
        <f t="shared" ca="1" si="94"/>
        <v>2.0818706059879722E-2</v>
      </c>
    </row>
    <row r="2893" spans="2:8" x14ac:dyDescent="0.35">
      <c r="B2893" s="45" t="s">
        <v>5377</v>
      </c>
      <c r="C2893" s="146">
        <v>782.58935546875</v>
      </c>
      <c r="D2893" s="112">
        <f t="shared" si="93"/>
        <v>0.70099716784459221</v>
      </c>
      <c r="E2893" s="112">
        <v>3.5701958230571688E-3</v>
      </c>
      <c r="G2893">
        <v>2885</v>
      </c>
      <c r="H2893">
        <f t="shared" ca="1" si="94"/>
        <v>-8.1190910985527408E-3</v>
      </c>
    </row>
    <row r="2894" spans="2:8" x14ac:dyDescent="0.35">
      <c r="B2894" s="45" t="s">
        <v>5040</v>
      </c>
      <c r="C2894" s="146">
        <v>460.07681274414063</v>
      </c>
      <c r="D2894" s="112">
        <f t="shared" si="93"/>
        <v>5.1827311606607971</v>
      </c>
      <c r="E2894" s="112">
        <v>3.5699238904847897E-3</v>
      </c>
      <c r="G2894">
        <v>2886</v>
      </c>
      <c r="H2894">
        <f t="shared" ca="1" si="94"/>
        <v>-2.3810355507732243E-2</v>
      </c>
    </row>
    <row r="2895" spans="2:8" x14ac:dyDescent="0.35">
      <c r="B2895" s="45" t="s">
        <v>864</v>
      </c>
      <c r="C2895" s="146">
        <v>74.413200378417969</v>
      </c>
      <c r="D2895" s="112">
        <f t="shared" si="93"/>
        <v>-0.26831570604609023</v>
      </c>
      <c r="E2895" s="112">
        <v>3.5667902961902171E-3</v>
      </c>
      <c r="G2895">
        <v>2887</v>
      </c>
      <c r="H2895">
        <f t="shared" ca="1" si="94"/>
        <v>2.4943225487146142E-2</v>
      </c>
    </row>
    <row r="2896" spans="2:8" x14ac:dyDescent="0.35">
      <c r="B2896" s="45" t="s">
        <v>2394</v>
      </c>
      <c r="C2896" s="146">
        <v>101.7012405395508</v>
      </c>
      <c r="D2896" s="112">
        <f t="shared" si="93"/>
        <v>-0.59251170404471609</v>
      </c>
      <c r="E2896" s="112">
        <v>3.5645999420151173E-3</v>
      </c>
      <c r="G2896">
        <v>2888</v>
      </c>
      <c r="H2896">
        <f t="shared" ca="1" si="94"/>
        <v>-2.1858686424482434E-2</v>
      </c>
    </row>
    <row r="2897" spans="2:8" x14ac:dyDescent="0.35">
      <c r="B2897" s="45" t="s">
        <v>4411</v>
      </c>
      <c r="C2897" s="146">
        <v>249.58076477050781</v>
      </c>
      <c r="D2897" s="112">
        <f t="shared" si="93"/>
        <v>2.0790859760474905</v>
      </c>
      <c r="E2897" s="112">
        <v>3.5622370841526967E-3</v>
      </c>
      <c r="G2897">
        <v>2889</v>
      </c>
      <c r="H2897">
        <f t="shared" ca="1" si="94"/>
        <v>8.1111834425482282E-3</v>
      </c>
    </row>
    <row r="2898" spans="2:8" x14ac:dyDescent="0.35">
      <c r="B2898" s="45" t="s">
        <v>2718</v>
      </c>
      <c r="C2898" s="146">
        <v>81.056770324707031</v>
      </c>
      <c r="D2898" s="112">
        <f t="shared" si="93"/>
        <v>-0.96737508109344128</v>
      </c>
      <c r="E2898" s="112">
        <v>3.5545737732512349E-3</v>
      </c>
      <c r="G2898">
        <v>2890</v>
      </c>
      <c r="H2898">
        <f t="shared" ca="1" si="94"/>
        <v>1.5922045044174053E-2</v>
      </c>
    </row>
    <row r="2899" spans="2:8" x14ac:dyDescent="0.35">
      <c r="B2899" s="45" t="s">
        <v>7467</v>
      </c>
      <c r="C2899" s="146">
        <v>2484.5048828125</v>
      </c>
      <c r="D2899" s="112">
        <f t="shared" si="93"/>
        <v>0.59069405093393679</v>
      </c>
      <c r="E2899" s="112">
        <v>3.5525837120372779E-3</v>
      </c>
      <c r="G2899">
        <v>2891</v>
      </c>
      <c r="H2899">
        <f t="shared" ca="1" si="94"/>
        <v>-1.8267719541653103E-2</v>
      </c>
    </row>
    <row r="2900" spans="2:8" x14ac:dyDescent="0.35">
      <c r="B2900" s="45" t="s">
        <v>6380</v>
      </c>
      <c r="C2900" s="146">
        <v>1561.89990234375</v>
      </c>
      <c r="D2900" s="112">
        <f t="shared" si="93"/>
        <v>-0.33021792927043075</v>
      </c>
      <c r="E2900" s="112">
        <v>3.5523716779065884E-3</v>
      </c>
      <c r="G2900">
        <v>2892</v>
      </c>
      <c r="H2900">
        <f t="shared" ca="1" si="94"/>
        <v>-8.9287202190464991E-3</v>
      </c>
    </row>
    <row r="2901" spans="2:8" x14ac:dyDescent="0.35">
      <c r="B2901" s="45" t="s">
        <v>7789</v>
      </c>
      <c r="C2901" s="146">
        <v>2331.952392578125</v>
      </c>
      <c r="D2901" s="112">
        <f t="shared" si="93"/>
        <v>16.435026797083935</v>
      </c>
      <c r="E2901" s="112">
        <v>3.5493142128590408E-3</v>
      </c>
      <c r="G2901">
        <v>2893</v>
      </c>
      <c r="H2901">
        <f t="shared" ca="1" si="94"/>
        <v>-2.05758630896603E-2</v>
      </c>
    </row>
    <row r="2902" spans="2:8" x14ac:dyDescent="0.35">
      <c r="B2902" s="45" t="s">
        <v>1636</v>
      </c>
      <c r="C2902" s="146">
        <v>133.7510070800781</v>
      </c>
      <c r="D2902" s="112">
        <f t="shared" si="93"/>
        <v>-0.94387991258346016</v>
      </c>
      <c r="E2902" s="112">
        <v>3.5442013090771071E-3</v>
      </c>
      <c r="G2902">
        <v>2894</v>
      </c>
      <c r="H2902">
        <f t="shared" ca="1" si="94"/>
        <v>-1.234595316511365E-2</v>
      </c>
    </row>
    <row r="2903" spans="2:8" x14ac:dyDescent="0.35">
      <c r="B2903" s="45" t="s">
        <v>8005</v>
      </c>
      <c r="C2903" s="146">
        <v>2383.300048828125</v>
      </c>
      <c r="D2903" s="112">
        <f t="shared" si="93"/>
        <v>1.3257358729336269E-2</v>
      </c>
      <c r="E2903" s="112">
        <v>3.5370528568741074E-3</v>
      </c>
      <c r="G2903">
        <v>2895</v>
      </c>
      <c r="H2903">
        <f t="shared" ca="1" si="94"/>
        <v>6.2342736597392557E-3</v>
      </c>
    </row>
    <row r="2904" spans="2:8" x14ac:dyDescent="0.35">
      <c r="B2904" s="45" t="s">
        <v>7282</v>
      </c>
      <c r="C2904" s="146">
        <v>2352.1171875</v>
      </c>
      <c r="D2904" s="112">
        <f t="shared" si="93"/>
        <v>0.44953542903698285</v>
      </c>
      <c r="E2904" s="112">
        <v>3.5333083134147908E-3</v>
      </c>
      <c r="G2904">
        <v>2896</v>
      </c>
      <c r="H2904">
        <f t="shared" ca="1" si="94"/>
        <v>-2.8021132073466185E-2</v>
      </c>
    </row>
    <row r="2905" spans="2:8" x14ac:dyDescent="0.35">
      <c r="B2905" s="45" t="s">
        <v>6349</v>
      </c>
      <c r="C2905" s="146">
        <v>1622.669677734375</v>
      </c>
      <c r="D2905" s="112">
        <f t="shared" si="93"/>
        <v>17.43240953422249</v>
      </c>
      <c r="E2905" s="112">
        <v>3.5305368868102293E-3</v>
      </c>
      <c r="G2905">
        <v>2897</v>
      </c>
      <c r="H2905">
        <f t="shared" ca="1" si="94"/>
        <v>-5.4403177627978291E-4</v>
      </c>
    </row>
    <row r="2906" spans="2:8" x14ac:dyDescent="0.35">
      <c r="B2906" s="45" t="s">
        <v>1048</v>
      </c>
      <c r="C2906" s="146">
        <v>88.03350830078125</v>
      </c>
      <c r="D2906" s="112">
        <f t="shared" si="93"/>
        <v>-0.90735993863822151</v>
      </c>
      <c r="E2906" s="112">
        <v>3.5282166885832167E-3</v>
      </c>
      <c r="G2906">
        <v>2898</v>
      </c>
      <c r="H2906">
        <f t="shared" ca="1" si="94"/>
        <v>-3.2716338429036845E-2</v>
      </c>
    </row>
    <row r="2907" spans="2:8" x14ac:dyDescent="0.35">
      <c r="B2907" s="45" t="s">
        <v>5856</v>
      </c>
      <c r="C2907" s="146">
        <v>950.27471923828125</v>
      </c>
      <c r="D2907" s="112">
        <f t="shared" si="93"/>
        <v>-1.0932262017521959E-2</v>
      </c>
      <c r="E2907" s="112">
        <v>3.5261638171131E-3</v>
      </c>
      <c r="G2907">
        <v>2899</v>
      </c>
      <c r="H2907">
        <f t="shared" ca="1" si="94"/>
        <v>6.5624624062987948E-3</v>
      </c>
    </row>
    <row r="2908" spans="2:8" x14ac:dyDescent="0.35">
      <c r="B2908" s="45" t="s">
        <v>5860</v>
      </c>
      <c r="C2908" s="146">
        <v>960.7781982421875</v>
      </c>
      <c r="D2908" s="112">
        <f t="shared" si="93"/>
        <v>2.209974021694368</v>
      </c>
      <c r="E2908" s="112">
        <v>3.5189549840365961E-3</v>
      </c>
      <c r="G2908">
        <v>2900</v>
      </c>
      <c r="H2908">
        <f t="shared" ca="1" si="94"/>
        <v>6.6448169829893813E-3</v>
      </c>
    </row>
    <row r="2909" spans="2:8" x14ac:dyDescent="0.35">
      <c r="B2909" s="45" t="s">
        <v>4487</v>
      </c>
      <c r="C2909" s="146">
        <v>299.31027221679688</v>
      </c>
      <c r="D2909" s="112">
        <f t="shared" si="93"/>
        <v>-0.13870482366797726</v>
      </c>
      <c r="E2909" s="112">
        <v>3.5187312840381487E-3</v>
      </c>
      <c r="G2909">
        <v>2901</v>
      </c>
      <c r="H2909">
        <f t="shared" ca="1" si="94"/>
        <v>1.8307039099757727E-2</v>
      </c>
    </row>
    <row r="2910" spans="2:8" x14ac:dyDescent="0.35">
      <c r="B2910" s="45" t="s">
        <v>4645</v>
      </c>
      <c r="C2910" s="146">
        <v>347.5118408203125</v>
      </c>
      <c r="D2910" s="112">
        <f t="shared" si="93"/>
        <v>-8.2424569331075295E-2</v>
      </c>
      <c r="E2910" s="112">
        <v>3.5116352439585386E-3</v>
      </c>
      <c r="G2910">
        <v>2902</v>
      </c>
      <c r="H2910">
        <f t="shared" ca="1" si="94"/>
        <v>1.2449968782299189E-2</v>
      </c>
    </row>
    <row r="2911" spans="2:8" x14ac:dyDescent="0.35">
      <c r="B2911" s="45" t="s">
        <v>4824</v>
      </c>
      <c r="C2911" s="146">
        <v>378.72836303710938</v>
      </c>
      <c r="D2911" s="112">
        <f t="shared" si="93"/>
        <v>3.1102321926271368</v>
      </c>
      <c r="E2911" s="112">
        <v>3.5102969573275458E-3</v>
      </c>
      <c r="G2911">
        <v>2903</v>
      </c>
      <c r="H2911">
        <f t="shared" ca="1" si="94"/>
        <v>-2.006995060972796E-3</v>
      </c>
    </row>
    <row r="2912" spans="2:8" x14ac:dyDescent="0.35">
      <c r="B2912" s="45" t="s">
        <v>1161</v>
      </c>
      <c r="C2912" s="146">
        <v>92.142814636230469</v>
      </c>
      <c r="D2912" s="112">
        <f t="shared" si="93"/>
        <v>-0.51908524703591008</v>
      </c>
      <c r="E2912" s="112">
        <v>3.5101500627581095E-3</v>
      </c>
      <c r="G2912">
        <v>2904</v>
      </c>
      <c r="H2912">
        <f t="shared" ca="1" si="94"/>
        <v>1.1902825312748697E-2</v>
      </c>
    </row>
    <row r="2913" spans="2:8" x14ac:dyDescent="0.35">
      <c r="B2913" s="45" t="s">
        <v>4027</v>
      </c>
      <c r="C2913" s="146">
        <v>191.59906005859381</v>
      </c>
      <c r="D2913" s="112">
        <f t="shared" si="93"/>
        <v>-0.16300454151689764</v>
      </c>
      <c r="E2913" s="112">
        <v>3.5100293173760187E-3</v>
      </c>
      <c r="G2913">
        <v>2905</v>
      </c>
      <c r="H2913">
        <f t="shared" ca="1" si="94"/>
        <v>-1.358599429061251E-2</v>
      </c>
    </row>
    <row r="2914" spans="2:8" x14ac:dyDescent="0.35">
      <c r="B2914" s="45" t="s">
        <v>4248</v>
      </c>
      <c r="C2914" s="146">
        <v>228.91290283203119</v>
      </c>
      <c r="D2914" s="112">
        <f t="shared" si="93"/>
        <v>-0.90052251217492252</v>
      </c>
      <c r="E2914" s="112">
        <v>3.5084583613217211E-3</v>
      </c>
      <c r="G2914">
        <v>2906</v>
      </c>
      <c r="H2914">
        <f t="shared" ca="1" si="94"/>
        <v>1.1455601072858297E-2</v>
      </c>
    </row>
    <row r="2915" spans="2:8" x14ac:dyDescent="0.35">
      <c r="B2915" s="45" t="s">
        <v>7500</v>
      </c>
      <c r="C2915" s="146">
        <v>2301.15283203125</v>
      </c>
      <c r="D2915" s="112">
        <f t="shared" si="93"/>
        <v>0.5486168947128629</v>
      </c>
      <c r="E2915" s="112">
        <v>3.500185144846298E-3</v>
      </c>
      <c r="G2915">
        <v>2907</v>
      </c>
      <c r="H2915">
        <f t="shared" ca="1" si="94"/>
        <v>2.1415026812492014E-4</v>
      </c>
    </row>
    <row r="2916" spans="2:8" x14ac:dyDescent="0.35">
      <c r="B2916" s="45" t="s">
        <v>6301</v>
      </c>
      <c r="C2916" s="146">
        <v>1485.940673828125</v>
      </c>
      <c r="D2916" s="112">
        <f t="shared" si="93"/>
        <v>7.679783740307256</v>
      </c>
      <c r="E2916" s="112">
        <v>3.4959221111815065E-3</v>
      </c>
      <c r="G2916">
        <v>2908</v>
      </c>
      <c r="H2916">
        <f t="shared" ca="1" si="94"/>
        <v>1.1122245160949441E-2</v>
      </c>
    </row>
    <row r="2917" spans="2:8" x14ac:dyDescent="0.35">
      <c r="B2917" s="45" t="s">
        <v>4078</v>
      </c>
      <c r="C2917" s="146">
        <v>171.1955871582031</v>
      </c>
      <c r="D2917" s="112">
        <f t="shared" si="93"/>
        <v>-0.59947157757049918</v>
      </c>
      <c r="E2917" s="112">
        <v>3.4920836236098595E-3</v>
      </c>
      <c r="G2917">
        <v>2909</v>
      </c>
      <c r="H2917">
        <f t="shared" ca="1" si="94"/>
        <v>2.5882640528552915E-2</v>
      </c>
    </row>
    <row r="2918" spans="2:8" x14ac:dyDescent="0.35">
      <c r="B2918" s="45" t="s">
        <v>4760</v>
      </c>
      <c r="C2918" s="146">
        <v>427.42431640625</v>
      </c>
      <c r="D2918" s="112">
        <f t="shared" si="93"/>
        <v>-0.83582015229724527</v>
      </c>
      <c r="E2918" s="112">
        <v>3.487527982045636E-3</v>
      </c>
      <c r="G2918">
        <v>2910</v>
      </c>
      <c r="H2918">
        <f t="shared" ca="1" si="94"/>
        <v>7.5432357007088188E-3</v>
      </c>
    </row>
    <row r="2919" spans="2:8" x14ac:dyDescent="0.35">
      <c r="B2919" s="45" t="s">
        <v>6900</v>
      </c>
      <c r="C2919" s="146">
        <v>2603.390869140625</v>
      </c>
      <c r="D2919" s="112">
        <f t="shared" si="93"/>
        <v>11.897884686066936</v>
      </c>
      <c r="E2919" s="112">
        <v>3.4812039641289095E-3</v>
      </c>
      <c r="G2919">
        <v>2911</v>
      </c>
      <c r="H2919">
        <f t="shared" ca="1" si="94"/>
        <v>-2.9550777776977514E-2</v>
      </c>
    </row>
    <row r="2920" spans="2:8" x14ac:dyDescent="0.35">
      <c r="B2920" s="45" t="s">
        <v>3940</v>
      </c>
      <c r="C2920" s="146">
        <v>201.8463439941406</v>
      </c>
      <c r="D2920" s="112">
        <f t="shared" si="93"/>
        <v>0.95917664296624461</v>
      </c>
      <c r="E2920" s="112">
        <v>3.479429099624612E-3</v>
      </c>
      <c r="G2920">
        <v>2912</v>
      </c>
      <c r="H2920">
        <f t="shared" ca="1" si="94"/>
        <v>-3.8798515020305895E-3</v>
      </c>
    </row>
    <row r="2921" spans="2:8" x14ac:dyDescent="0.35">
      <c r="B2921" s="45" t="s">
        <v>2915</v>
      </c>
      <c r="C2921" s="146">
        <v>103.02610778808589</v>
      </c>
      <c r="D2921" s="112">
        <f t="shared" si="93"/>
        <v>-0.86837018973245528</v>
      </c>
      <c r="E2921" s="112">
        <v>3.4764664334054275E-3</v>
      </c>
      <c r="G2921">
        <v>2913</v>
      </c>
      <c r="H2921">
        <f t="shared" ca="1" si="94"/>
        <v>5.2237722725468321E-3</v>
      </c>
    </row>
    <row r="2922" spans="2:8" x14ac:dyDescent="0.35">
      <c r="B2922" s="45" t="s">
        <v>5632</v>
      </c>
      <c r="C2922" s="146">
        <v>782.69586181640625</v>
      </c>
      <c r="D2922" s="112">
        <f t="shared" si="93"/>
        <v>5.6726673911522036</v>
      </c>
      <c r="E2922" s="112">
        <v>3.4734294152708352E-3</v>
      </c>
      <c r="G2922">
        <v>2914</v>
      </c>
      <c r="H2922">
        <f t="shared" ca="1" si="94"/>
        <v>3.0493188904363141E-2</v>
      </c>
    </row>
    <row r="2923" spans="2:8" x14ac:dyDescent="0.35">
      <c r="B2923" s="45" t="s">
        <v>2086</v>
      </c>
      <c r="C2923" s="146">
        <v>117.2987976074219</v>
      </c>
      <c r="D2923" s="112">
        <f t="shared" si="93"/>
        <v>-0.94885152613703494</v>
      </c>
      <c r="E2923" s="112">
        <v>3.4572066736031481E-3</v>
      </c>
      <c r="G2923">
        <v>2915</v>
      </c>
      <c r="H2923">
        <f t="shared" ca="1" si="94"/>
        <v>-2.9035066830493176E-2</v>
      </c>
    </row>
    <row r="2924" spans="2:8" x14ac:dyDescent="0.35">
      <c r="B2924" s="45" t="s">
        <v>7963</v>
      </c>
      <c r="C2924" s="146">
        <v>2293.300048828125</v>
      </c>
      <c r="D2924" s="112">
        <f t="shared" si="93"/>
        <v>2.556914303869403E-2</v>
      </c>
      <c r="E2924" s="112">
        <v>3.4567895431662308E-3</v>
      </c>
      <c r="G2924">
        <v>2916</v>
      </c>
      <c r="H2924">
        <f t="shared" ca="1" si="94"/>
        <v>-1.1490473081266162E-2</v>
      </c>
    </row>
    <row r="2925" spans="2:8" x14ac:dyDescent="0.35">
      <c r="B2925" s="45" t="s">
        <v>6947</v>
      </c>
      <c r="C2925" s="146">
        <v>2236.124267578125</v>
      </c>
      <c r="D2925" s="112">
        <f t="shared" si="93"/>
        <v>0.97736850865836056</v>
      </c>
      <c r="E2925" s="112">
        <v>3.4500574845245349E-3</v>
      </c>
      <c r="G2925">
        <v>2917</v>
      </c>
      <c r="H2925">
        <f t="shared" ca="1" si="94"/>
        <v>2.0568006600903885E-2</v>
      </c>
    </row>
    <row r="2926" spans="2:8" x14ac:dyDescent="0.35">
      <c r="B2926" s="45" t="s">
        <v>5957</v>
      </c>
      <c r="C2926" s="146">
        <v>1130.858642578125</v>
      </c>
      <c r="D2926" s="112">
        <f t="shared" si="93"/>
        <v>2.0842611605821912</v>
      </c>
      <c r="E2926" s="112">
        <v>3.4387078248660657E-3</v>
      </c>
      <c r="G2926">
        <v>2918</v>
      </c>
      <c r="H2926">
        <f t="shared" ca="1" si="94"/>
        <v>-1.0908245784817343E-2</v>
      </c>
    </row>
    <row r="2927" spans="2:8" x14ac:dyDescent="0.35">
      <c r="B2927" s="45" t="s">
        <v>4658</v>
      </c>
      <c r="C2927" s="146">
        <v>366.65463256835938</v>
      </c>
      <c r="D2927" s="112">
        <f t="shared" si="93"/>
        <v>1.92917047658323</v>
      </c>
      <c r="E2927" s="112">
        <v>3.4354471430641494E-3</v>
      </c>
      <c r="G2927">
        <v>2919</v>
      </c>
      <c r="H2927">
        <f t="shared" ca="1" si="94"/>
        <v>1.9520172940788259E-2</v>
      </c>
    </row>
    <row r="2928" spans="2:8" x14ac:dyDescent="0.35">
      <c r="B2928" s="45" t="s">
        <v>1903</v>
      </c>
      <c r="C2928" s="146">
        <v>125.1735382080078</v>
      </c>
      <c r="D2928" s="112">
        <f t="shared" si="93"/>
        <v>-0.95042731368406441</v>
      </c>
      <c r="E2928" s="112">
        <v>3.4324072280053739E-3</v>
      </c>
      <c r="G2928">
        <v>2920</v>
      </c>
      <c r="H2928">
        <f t="shared" ca="1" si="94"/>
        <v>-1.2137273898398058E-2</v>
      </c>
    </row>
    <row r="2929" spans="2:8" x14ac:dyDescent="0.35">
      <c r="B2929" s="45" t="s">
        <v>7905</v>
      </c>
      <c r="C2929" s="146">
        <v>2525.050537109375</v>
      </c>
      <c r="D2929" s="112">
        <f t="shared" si="93"/>
        <v>0.97640190034546859</v>
      </c>
      <c r="E2929" s="112">
        <v>3.4303039122947441E-3</v>
      </c>
      <c r="G2929">
        <v>2921</v>
      </c>
      <c r="H2929">
        <f t="shared" ca="1" si="94"/>
        <v>-1.0683949046999526E-2</v>
      </c>
    </row>
    <row r="2930" spans="2:8" x14ac:dyDescent="0.35">
      <c r="B2930" s="45" t="s">
        <v>6062</v>
      </c>
      <c r="C2930" s="146">
        <v>1277.599731445312</v>
      </c>
      <c r="D2930" s="112">
        <f t="shared" si="93"/>
        <v>-0.43795652854752709</v>
      </c>
      <c r="E2930" s="112">
        <v>3.4240353398329224E-3</v>
      </c>
      <c r="G2930">
        <v>2922</v>
      </c>
      <c r="H2930">
        <f t="shared" ca="1" si="94"/>
        <v>1.0823000657559825E-2</v>
      </c>
    </row>
    <row r="2931" spans="2:8" x14ac:dyDescent="0.35">
      <c r="B2931" s="45" t="s">
        <v>6929</v>
      </c>
      <c r="C2931" s="146">
        <v>2273.13330078125</v>
      </c>
      <c r="D2931" s="112">
        <f t="shared" si="93"/>
        <v>18.427732172006532</v>
      </c>
      <c r="E2931" s="112">
        <v>3.4143500556952245E-3</v>
      </c>
      <c r="G2931">
        <v>2923</v>
      </c>
      <c r="H2931">
        <f t="shared" ca="1" si="94"/>
        <v>-1.1693113307630367E-2</v>
      </c>
    </row>
    <row r="2932" spans="2:8" x14ac:dyDescent="0.35">
      <c r="B2932" s="45" t="s">
        <v>2458</v>
      </c>
      <c r="C2932" s="146">
        <v>117.0045623779297</v>
      </c>
      <c r="D2932" s="112">
        <f t="shared" si="93"/>
        <v>-0.8361432755331063</v>
      </c>
      <c r="E2932" s="112">
        <v>3.405068797857382E-3</v>
      </c>
      <c r="G2932">
        <v>2924</v>
      </c>
      <c r="H2932">
        <f t="shared" ca="1" si="94"/>
        <v>-1.756878398751404E-2</v>
      </c>
    </row>
    <row r="2933" spans="2:8" x14ac:dyDescent="0.35">
      <c r="B2933" s="45" t="s">
        <v>5346</v>
      </c>
      <c r="C2933" s="146">
        <v>714.0662841796875</v>
      </c>
      <c r="D2933" s="112">
        <f t="shared" si="93"/>
        <v>15.549686539596783</v>
      </c>
      <c r="E2933" s="112">
        <v>3.4020046663709447E-3</v>
      </c>
      <c r="G2933">
        <v>2925</v>
      </c>
      <c r="H2933">
        <f t="shared" ca="1" si="94"/>
        <v>2.7739686299700528E-2</v>
      </c>
    </row>
    <row r="2934" spans="2:8" x14ac:dyDescent="0.35">
      <c r="B2934" s="45" t="s">
        <v>660</v>
      </c>
      <c r="C2934" s="146">
        <v>43.146816253662109</v>
      </c>
      <c r="D2934" s="112">
        <f t="shared" si="93"/>
        <v>-0.6603205276554267</v>
      </c>
      <c r="E2934" s="112">
        <v>3.3888733249246529E-3</v>
      </c>
      <c r="G2934">
        <v>2926</v>
      </c>
      <c r="H2934">
        <f t="shared" ca="1" si="94"/>
        <v>-1.1660262278595256E-2</v>
      </c>
    </row>
    <row r="2935" spans="2:8" x14ac:dyDescent="0.35">
      <c r="B2935" s="45" t="s">
        <v>2531</v>
      </c>
      <c r="C2935" s="146">
        <v>127.0221481323242</v>
      </c>
      <c r="D2935" s="112">
        <f t="shared" si="93"/>
        <v>-0.35540724642708699</v>
      </c>
      <c r="E2935" s="112">
        <v>3.3773868339470104E-3</v>
      </c>
      <c r="G2935">
        <v>2927</v>
      </c>
      <c r="H2935">
        <f t="shared" ca="1" si="94"/>
        <v>-1.9554223105978354E-2</v>
      </c>
    </row>
    <row r="2936" spans="2:8" x14ac:dyDescent="0.35">
      <c r="B2936" s="45" t="s">
        <v>3891</v>
      </c>
      <c r="C2936" s="146">
        <v>197.0579833984375</v>
      </c>
      <c r="D2936" s="112">
        <f t="shared" si="93"/>
        <v>-0.89994130853395238</v>
      </c>
      <c r="E2936" s="112">
        <v>3.3755874180177239E-3</v>
      </c>
      <c r="G2936">
        <v>2928</v>
      </c>
      <c r="H2936">
        <f t="shared" ca="1" si="94"/>
        <v>1.3473290109054127E-2</v>
      </c>
    </row>
    <row r="2937" spans="2:8" x14ac:dyDescent="0.35">
      <c r="B2937" s="45" t="s">
        <v>6441</v>
      </c>
      <c r="C2937" s="146">
        <v>1969.423950195312</v>
      </c>
      <c r="D2937" s="112">
        <f t="shared" si="93"/>
        <v>16.540819882904159</v>
      </c>
      <c r="E2937" s="112">
        <v>3.3606801910230906E-3</v>
      </c>
      <c r="G2937">
        <v>2929</v>
      </c>
      <c r="H2937">
        <f t="shared" ca="1" si="94"/>
        <v>-3.5810371344158769E-3</v>
      </c>
    </row>
    <row r="2938" spans="2:8" x14ac:dyDescent="0.35">
      <c r="B2938" s="45" t="s">
        <v>2137</v>
      </c>
      <c r="C2938" s="146">
        <v>112.2766189575195</v>
      </c>
      <c r="D2938" s="112">
        <f t="shared" si="93"/>
        <v>-0.95427310956058198</v>
      </c>
      <c r="E2938" s="112">
        <v>3.3527997439170613E-3</v>
      </c>
      <c r="G2938">
        <v>2930</v>
      </c>
      <c r="H2938">
        <f t="shared" ca="1" si="94"/>
        <v>2.0124868355395641E-2</v>
      </c>
    </row>
    <row r="2939" spans="2:8" x14ac:dyDescent="0.35">
      <c r="B2939" s="45" t="s">
        <v>7680</v>
      </c>
      <c r="C2939" s="146">
        <v>2455.3740234375</v>
      </c>
      <c r="D2939" s="112">
        <f t="shared" si="93"/>
        <v>6.7700530412583828E-3</v>
      </c>
      <c r="E2939" s="112">
        <v>3.3501831821223268E-3</v>
      </c>
      <c r="G2939">
        <v>2931</v>
      </c>
      <c r="H2939">
        <f t="shared" ca="1" si="94"/>
        <v>1.2084095492656568E-2</v>
      </c>
    </row>
    <row r="2940" spans="2:8" x14ac:dyDescent="0.35">
      <c r="B2940" s="45" t="s">
        <v>7246</v>
      </c>
      <c r="C2940" s="146">
        <v>2438.86279296875</v>
      </c>
      <c r="D2940" s="112">
        <f t="shared" si="93"/>
        <v>0.13331675452602573</v>
      </c>
      <c r="E2940" s="112">
        <v>3.3487538118050779E-3</v>
      </c>
      <c r="G2940">
        <v>2932</v>
      </c>
      <c r="H2940">
        <f t="shared" ca="1" si="94"/>
        <v>8.3362315161527346E-3</v>
      </c>
    </row>
    <row r="2941" spans="2:8" x14ac:dyDescent="0.35">
      <c r="B2941" s="45" t="s">
        <v>6974</v>
      </c>
      <c r="C2941" s="146">
        <v>2151.96923828125</v>
      </c>
      <c r="D2941" s="112">
        <f t="shared" si="93"/>
        <v>19.360987059508524</v>
      </c>
      <c r="E2941" s="112">
        <v>3.3459031411467088E-3</v>
      </c>
      <c r="G2941">
        <v>2933</v>
      </c>
      <c r="H2941">
        <f t="shared" ca="1" si="94"/>
        <v>1.4864639559318406E-2</v>
      </c>
    </row>
    <row r="2942" spans="2:8" x14ac:dyDescent="0.35">
      <c r="B2942" s="45" t="s">
        <v>2184</v>
      </c>
      <c r="C2942" s="146">
        <v>105.69081115722661</v>
      </c>
      <c r="D2942" s="112">
        <f t="shared" si="93"/>
        <v>-0.94601710187572396</v>
      </c>
      <c r="E2942" s="112">
        <v>3.3361958820585687E-3</v>
      </c>
      <c r="G2942">
        <v>2934</v>
      </c>
      <c r="H2942">
        <f t="shared" ca="1" si="94"/>
        <v>1.2049507370561208E-2</v>
      </c>
    </row>
    <row r="2943" spans="2:8" x14ac:dyDescent="0.35">
      <c r="B2943" s="45" t="s">
        <v>6522</v>
      </c>
      <c r="C2943" s="146">
        <v>1957.857299804688</v>
      </c>
      <c r="D2943" s="112">
        <f t="shared" si="93"/>
        <v>-0.18080221768371266</v>
      </c>
      <c r="E2943" s="112">
        <v>3.3340902707273373E-3</v>
      </c>
      <c r="G2943">
        <v>2935</v>
      </c>
      <c r="H2943">
        <f t="shared" ca="1" si="94"/>
        <v>1.1586706651882002E-2</v>
      </c>
    </row>
    <row r="2944" spans="2:8" x14ac:dyDescent="0.35">
      <c r="B2944" s="45" t="s">
        <v>7440</v>
      </c>
      <c r="C2944" s="146">
        <v>2389.968994140625</v>
      </c>
      <c r="D2944" s="112">
        <f t="shared" si="93"/>
        <v>0.98667998924803879</v>
      </c>
      <c r="E2944" s="112">
        <v>3.3291547224708513E-3</v>
      </c>
      <c r="G2944">
        <v>2936</v>
      </c>
      <c r="H2944">
        <f t="shared" ca="1" si="94"/>
        <v>-8.8247545878415781E-3</v>
      </c>
    </row>
    <row r="2945" spans="2:8" x14ac:dyDescent="0.35">
      <c r="B2945" s="45" t="s">
        <v>5997</v>
      </c>
      <c r="C2945" s="146">
        <v>1202.996459960938</v>
      </c>
      <c r="D2945" s="112">
        <f t="shared" si="93"/>
        <v>-0.20964035435249478</v>
      </c>
      <c r="E2945" s="112">
        <v>3.3057856287970291E-3</v>
      </c>
      <c r="G2945">
        <v>2937</v>
      </c>
      <c r="H2945">
        <f t="shared" ca="1" si="94"/>
        <v>-2.1528517163491943E-2</v>
      </c>
    </row>
    <row r="2946" spans="2:8" x14ac:dyDescent="0.35">
      <c r="B2946" s="45" t="s">
        <v>6281</v>
      </c>
      <c r="C2946" s="146">
        <v>1522.08740234375</v>
      </c>
      <c r="D2946" s="112">
        <f t="shared" si="93"/>
        <v>15.472397718702632</v>
      </c>
      <c r="E2946" s="112">
        <v>3.2944973590271513E-3</v>
      </c>
      <c r="G2946">
        <v>2938</v>
      </c>
      <c r="H2946">
        <f t="shared" ca="1" si="94"/>
        <v>-6.8848815077479026E-3</v>
      </c>
    </row>
    <row r="2947" spans="2:8" x14ac:dyDescent="0.35">
      <c r="B2947" s="45" t="s">
        <v>1159</v>
      </c>
      <c r="C2947" s="146">
        <v>92.402297973632813</v>
      </c>
      <c r="D2947" s="112">
        <f t="shared" si="93"/>
        <v>-0.17458938197627427</v>
      </c>
      <c r="E2947" s="112">
        <v>3.2917711024132061E-3</v>
      </c>
      <c r="G2947">
        <v>2939</v>
      </c>
      <c r="H2947">
        <f t="shared" ca="1" si="94"/>
        <v>1.3024186126520974E-2</v>
      </c>
    </row>
    <row r="2948" spans="2:8" x14ac:dyDescent="0.35">
      <c r="B2948" s="45" t="s">
        <v>1873</v>
      </c>
      <c r="C2948" s="146">
        <v>111.9470672607422</v>
      </c>
      <c r="D2948" s="112">
        <f t="shared" si="93"/>
        <v>-0.62284838043905399</v>
      </c>
      <c r="E2948" s="112">
        <v>3.2886772395457307E-3</v>
      </c>
      <c r="G2948">
        <v>2940</v>
      </c>
      <c r="H2948">
        <f t="shared" ca="1" si="94"/>
        <v>2.3976814004660126E-2</v>
      </c>
    </row>
    <row r="2949" spans="2:8" x14ac:dyDescent="0.35">
      <c r="B2949" s="45" t="s">
        <v>4561</v>
      </c>
      <c r="C2949" s="146">
        <v>296.82244873046881</v>
      </c>
      <c r="D2949" s="112">
        <f t="shared" si="93"/>
        <v>2.4653236160256133</v>
      </c>
      <c r="E2949" s="112">
        <v>3.2844609748871297E-3</v>
      </c>
      <c r="G2949">
        <v>2941</v>
      </c>
      <c r="H2949">
        <f t="shared" ca="1" si="94"/>
        <v>8.3246249328728372E-3</v>
      </c>
    </row>
    <row r="2950" spans="2:8" x14ac:dyDescent="0.35">
      <c r="B2950" s="45" t="s">
        <v>1040</v>
      </c>
      <c r="C2950" s="146">
        <v>85.655044555664063</v>
      </c>
      <c r="D2950" s="112">
        <f t="shared" si="93"/>
        <v>-0.88163667729686024</v>
      </c>
      <c r="E2950" s="112">
        <v>3.275687687986101E-3</v>
      </c>
      <c r="G2950">
        <v>2942</v>
      </c>
      <c r="H2950">
        <f t="shared" ca="1" si="94"/>
        <v>2.3899233874864076E-2</v>
      </c>
    </row>
    <row r="2951" spans="2:8" x14ac:dyDescent="0.35">
      <c r="B2951" s="45" t="s">
        <v>5413</v>
      </c>
      <c r="C2951" s="146">
        <v>723.66204833984375</v>
      </c>
      <c r="D2951" s="112">
        <f t="shared" si="93"/>
        <v>5.4264613599281386</v>
      </c>
      <c r="E2951" s="112">
        <v>3.2749816886019842E-3</v>
      </c>
      <c r="G2951">
        <v>2943</v>
      </c>
      <c r="H2951">
        <f t="shared" ca="1" si="94"/>
        <v>6.4385050556913896E-3</v>
      </c>
    </row>
    <row r="2952" spans="2:8" x14ac:dyDescent="0.35">
      <c r="B2952" s="45" t="s">
        <v>2455</v>
      </c>
      <c r="C2952" s="146">
        <v>112.6066131591797</v>
      </c>
      <c r="D2952" s="112">
        <f t="shared" si="93"/>
        <v>1.5142296559562392</v>
      </c>
      <c r="E2952" s="112">
        <v>3.2660788055620515E-3</v>
      </c>
      <c r="G2952">
        <v>2944</v>
      </c>
      <c r="H2952">
        <f t="shared" ca="1" si="94"/>
        <v>-4.8895197940436799E-3</v>
      </c>
    </row>
    <row r="2953" spans="2:8" x14ac:dyDescent="0.35">
      <c r="B2953" s="45" t="s">
        <v>625</v>
      </c>
      <c r="C2953" s="146">
        <v>44.7877197265625</v>
      </c>
      <c r="D2953" s="112">
        <f t="shared" ref="D2953:D3016" si="95">(C2953-C2954)/C2954</f>
        <v>5.8152060276145501E-2</v>
      </c>
      <c r="E2953" s="112">
        <v>3.264308684089928E-3</v>
      </c>
      <c r="G2953">
        <v>2945</v>
      </c>
      <c r="H2953">
        <f t="shared" ca="1" si="94"/>
        <v>1.235069540898321E-2</v>
      </c>
    </row>
    <row r="2954" spans="2:8" x14ac:dyDescent="0.35">
      <c r="B2954" s="45" t="s">
        <v>682</v>
      </c>
      <c r="C2954" s="146">
        <v>42.32635498046875</v>
      </c>
      <c r="D2954" s="112">
        <f t="shared" si="95"/>
        <v>-0.94337934998620154</v>
      </c>
      <c r="E2954" s="112">
        <v>3.2621663033899659E-3</v>
      </c>
      <c r="G2954">
        <v>2946</v>
      </c>
      <c r="H2954">
        <f t="shared" ref="H2954:H3017" ca="1" si="96">_xlfn.NORM.INV(RAND(),$N$11,$N$12)</f>
        <v>-5.1290020276848255E-3</v>
      </c>
    </row>
    <row r="2955" spans="2:8" x14ac:dyDescent="0.35">
      <c r="B2955" s="45" t="s">
        <v>5263</v>
      </c>
      <c r="C2955" s="146">
        <v>747.542724609375</v>
      </c>
      <c r="D2955" s="112">
        <f t="shared" si="95"/>
        <v>6.3597312511365542</v>
      </c>
      <c r="E2955" s="112">
        <v>3.2489968116188005E-3</v>
      </c>
      <c r="G2955">
        <v>2947</v>
      </c>
      <c r="H2955">
        <f t="shared" ca="1" si="96"/>
        <v>-7.0004915904907225E-3</v>
      </c>
    </row>
    <row r="2956" spans="2:8" x14ac:dyDescent="0.35">
      <c r="B2956" s="45" t="s">
        <v>2376</v>
      </c>
      <c r="C2956" s="146">
        <v>101.5720138549805</v>
      </c>
      <c r="D2956" s="112">
        <f t="shared" si="95"/>
        <v>-0.14320320728106034</v>
      </c>
      <c r="E2956" s="112">
        <v>3.2373831279905595E-3</v>
      </c>
      <c r="G2956">
        <v>2948</v>
      </c>
      <c r="H2956">
        <f t="shared" ca="1" si="96"/>
        <v>-5.8062841905909043E-3</v>
      </c>
    </row>
    <row r="2957" spans="2:8" x14ac:dyDescent="0.35">
      <c r="B2957" s="45" t="s">
        <v>1268</v>
      </c>
      <c r="C2957" s="146">
        <v>118.5485458374023</v>
      </c>
      <c r="D2957" s="112">
        <f t="shared" si="95"/>
        <v>-0.95316829667472858</v>
      </c>
      <c r="E2957" s="112">
        <v>3.2358019400215146E-3</v>
      </c>
      <c r="G2957">
        <v>2949</v>
      </c>
      <c r="H2957">
        <f t="shared" ca="1" si="96"/>
        <v>-1.3050555929481683E-2</v>
      </c>
    </row>
    <row r="2958" spans="2:8" x14ac:dyDescent="0.35">
      <c r="B2958" s="45" t="s">
        <v>6894</v>
      </c>
      <c r="C2958" s="146">
        <v>2531.373779296875</v>
      </c>
      <c r="D2958" s="112">
        <f t="shared" si="95"/>
        <v>1.124994953178821</v>
      </c>
      <c r="E2958" s="112">
        <v>3.2301502362381174E-3</v>
      </c>
      <c r="G2958">
        <v>2950</v>
      </c>
      <c r="H2958">
        <f t="shared" ca="1" si="96"/>
        <v>-3.8780524374825418E-3</v>
      </c>
    </row>
    <row r="2959" spans="2:8" x14ac:dyDescent="0.35">
      <c r="B2959" s="45" t="s">
        <v>5987</v>
      </c>
      <c r="C2959" s="146">
        <v>1191.237548828125</v>
      </c>
      <c r="D2959" s="112">
        <f t="shared" si="95"/>
        <v>4.9689981015469744</v>
      </c>
      <c r="E2959" s="112">
        <v>3.2270241840738185E-3</v>
      </c>
      <c r="G2959">
        <v>2951</v>
      </c>
      <c r="H2959">
        <f t="shared" ca="1" si="96"/>
        <v>-2.8136861447841447E-2</v>
      </c>
    </row>
    <row r="2960" spans="2:8" x14ac:dyDescent="0.35">
      <c r="B2960" s="45" t="s">
        <v>4182</v>
      </c>
      <c r="C2960" s="146">
        <v>199.5707702636719</v>
      </c>
      <c r="D2960" s="112">
        <f t="shared" si="95"/>
        <v>-6.5974391167316973E-2</v>
      </c>
      <c r="E2960" s="112">
        <v>3.2241221682504898E-3</v>
      </c>
      <c r="G2960">
        <v>2952</v>
      </c>
      <c r="H2960">
        <f t="shared" ca="1" si="96"/>
        <v>-1.2615784116056995E-2</v>
      </c>
    </row>
    <row r="2961" spans="2:8" x14ac:dyDescent="0.35">
      <c r="B2961" s="45" t="s">
        <v>4301</v>
      </c>
      <c r="C2961" s="146">
        <v>213.66734313964841</v>
      </c>
      <c r="D2961" s="112">
        <f t="shared" si="95"/>
        <v>1.3399771565312348</v>
      </c>
      <c r="E2961" s="112">
        <v>3.2214643738924767E-3</v>
      </c>
      <c r="G2961">
        <v>2953</v>
      </c>
      <c r="H2961">
        <f t="shared" ca="1" si="96"/>
        <v>3.4811320841391588E-3</v>
      </c>
    </row>
    <row r="2962" spans="2:8" x14ac:dyDescent="0.35">
      <c r="B2962" s="45" t="s">
        <v>2319</v>
      </c>
      <c r="C2962" s="146">
        <v>91.311721801757813</v>
      </c>
      <c r="D2962" s="112">
        <f t="shared" si="95"/>
        <v>-0.96282406809641996</v>
      </c>
      <c r="E2962" s="112">
        <v>3.2173439339240389E-3</v>
      </c>
      <c r="G2962">
        <v>2954</v>
      </c>
      <c r="H2962">
        <f t="shared" ca="1" si="96"/>
        <v>6.9920044504363675E-3</v>
      </c>
    </row>
    <row r="2963" spans="2:8" x14ac:dyDescent="0.35">
      <c r="B2963" s="45" t="s">
        <v>7384</v>
      </c>
      <c r="C2963" s="146">
        <v>2456.205322265625</v>
      </c>
      <c r="D2963" s="112">
        <f t="shared" si="95"/>
        <v>0.13945250512977014</v>
      </c>
      <c r="E2963" s="112">
        <v>3.2152772937344871E-3</v>
      </c>
      <c r="G2963">
        <v>2955</v>
      </c>
      <c r="H2963">
        <f t="shared" ca="1" si="96"/>
        <v>1.2141145619244412E-2</v>
      </c>
    </row>
    <row r="2964" spans="2:8" x14ac:dyDescent="0.35">
      <c r="B2964" s="45" t="s">
        <v>6825</v>
      </c>
      <c r="C2964" s="146">
        <v>2155.601318359375</v>
      </c>
      <c r="D2964" s="112">
        <f t="shared" si="95"/>
        <v>14.729342539602694</v>
      </c>
      <c r="E2964" s="112">
        <v>3.2099425843974817E-3</v>
      </c>
      <c r="G2964">
        <v>2956</v>
      </c>
      <c r="H2964">
        <f t="shared" ca="1" si="96"/>
        <v>-7.3935420750735172E-3</v>
      </c>
    </row>
    <row r="2965" spans="2:8" x14ac:dyDescent="0.35">
      <c r="B2965" s="45" t="s">
        <v>3307</v>
      </c>
      <c r="C2965" s="146">
        <v>137.04331970214841</v>
      </c>
      <c r="D2965" s="112">
        <f t="shared" si="95"/>
        <v>0.10821659631679924</v>
      </c>
      <c r="E2965" s="112">
        <v>3.2066794726826426E-3</v>
      </c>
      <c r="G2965">
        <v>2957</v>
      </c>
      <c r="H2965">
        <f t="shared" ca="1" si="96"/>
        <v>-8.7705448673051269E-3</v>
      </c>
    </row>
    <row r="2966" spans="2:8" x14ac:dyDescent="0.35">
      <c r="B2966" s="45" t="s">
        <v>1807</v>
      </c>
      <c r="C2966" s="146">
        <v>123.6611328125</v>
      </c>
      <c r="D2966" s="112">
        <f t="shared" si="95"/>
        <v>-3.6834451524021518E-2</v>
      </c>
      <c r="E2966" s="112">
        <v>3.205911597747785E-3</v>
      </c>
      <c r="G2966">
        <v>2958</v>
      </c>
      <c r="H2966">
        <f t="shared" ca="1" si="96"/>
        <v>-2.6143960334398E-2</v>
      </c>
    </row>
    <row r="2967" spans="2:8" x14ac:dyDescent="0.35">
      <c r="B2967" s="45" t="s">
        <v>3392</v>
      </c>
      <c r="C2967" s="146">
        <v>128.39031982421881</v>
      </c>
      <c r="D2967" s="112">
        <f t="shared" si="95"/>
        <v>0.60736060723023011</v>
      </c>
      <c r="E2967" s="112">
        <v>3.2056198289767608E-3</v>
      </c>
      <c r="G2967">
        <v>2959</v>
      </c>
      <c r="H2967">
        <f t="shared" ca="1" si="96"/>
        <v>1.0767432341276048E-2</v>
      </c>
    </row>
    <row r="2968" spans="2:8" x14ac:dyDescent="0.35">
      <c r="B2968" s="45" t="s">
        <v>2738</v>
      </c>
      <c r="C2968" s="146">
        <v>79.876487731933594</v>
      </c>
      <c r="D2968" s="112">
        <f t="shared" si="95"/>
        <v>-0.3198704829624151</v>
      </c>
      <c r="E2968" s="112">
        <v>3.2049255068260975E-3</v>
      </c>
      <c r="G2968">
        <v>2960</v>
      </c>
      <c r="H2968">
        <f t="shared" ca="1" si="96"/>
        <v>-8.4047965281814716E-3</v>
      </c>
    </row>
    <row r="2969" spans="2:8" x14ac:dyDescent="0.35">
      <c r="B2969" s="45" t="s">
        <v>2115</v>
      </c>
      <c r="C2969" s="146">
        <v>117.44305419921881</v>
      </c>
      <c r="D2969" s="112">
        <f t="shared" si="95"/>
        <v>-0.93691786238428221</v>
      </c>
      <c r="E2969" s="112">
        <v>3.2047033423830552E-3</v>
      </c>
      <c r="G2969">
        <v>2961</v>
      </c>
      <c r="H2969">
        <f t="shared" ca="1" si="96"/>
        <v>8.2149287678838067E-3</v>
      </c>
    </row>
    <row r="2970" spans="2:8" x14ac:dyDescent="0.35">
      <c r="B2970" s="45" t="s">
        <v>6427</v>
      </c>
      <c r="C2970" s="146">
        <v>1861.748168945312</v>
      </c>
      <c r="D2970" s="112">
        <f t="shared" si="95"/>
        <v>38.952820177476902</v>
      </c>
      <c r="E2970" s="112">
        <v>3.1970348692155295E-3</v>
      </c>
      <c r="G2970">
        <v>2962</v>
      </c>
      <c r="H2970">
        <f t="shared" ca="1" si="96"/>
        <v>3.0293526112965166E-2</v>
      </c>
    </row>
    <row r="2971" spans="2:8" x14ac:dyDescent="0.35">
      <c r="B2971" s="45" t="s">
        <v>588</v>
      </c>
      <c r="C2971" s="146">
        <v>46.598667144775391</v>
      </c>
      <c r="D2971" s="112">
        <f t="shared" si="95"/>
        <v>-0.50223971653700905</v>
      </c>
      <c r="E2971" s="112">
        <v>3.1957070615822899E-3</v>
      </c>
      <c r="G2971">
        <v>2963</v>
      </c>
      <c r="H2971">
        <f t="shared" ca="1" si="96"/>
        <v>-2.3486988200302213E-2</v>
      </c>
    </row>
    <row r="2972" spans="2:8" x14ac:dyDescent="0.35">
      <c r="B2972" s="45" t="s">
        <v>2370</v>
      </c>
      <c r="C2972" s="146">
        <v>93.616683959960938</v>
      </c>
      <c r="D2972" s="112">
        <f t="shared" si="95"/>
        <v>-0.88034992334532503</v>
      </c>
      <c r="E2972" s="112">
        <v>3.192992895130929E-3</v>
      </c>
      <c r="G2972">
        <v>2964</v>
      </c>
      <c r="H2972">
        <f t="shared" ca="1" si="96"/>
        <v>-4.049730510438352E-2</v>
      </c>
    </row>
    <row r="2973" spans="2:8" x14ac:dyDescent="0.35">
      <c r="B2973" s="45" t="s">
        <v>5375</v>
      </c>
      <c r="C2973" s="146">
        <v>782.42059326171875</v>
      </c>
      <c r="D2973" s="112">
        <f t="shared" si="95"/>
        <v>0.82301422710552052</v>
      </c>
      <c r="E2973" s="112">
        <v>3.1910875866951126E-3</v>
      </c>
      <c r="G2973">
        <v>2965</v>
      </c>
      <c r="H2973">
        <f t="shared" ca="1" si="96"/>
        <v>1.8232929409479782E-2</v>
      </c>
    </row>
    <row r="2974" spans="2:8" x14ac:dyDescent="0.35">
      <c r="B2974" s="45" t="s">
        <v>4723</v>
      </c>
      <c r="C2974" s="146">
        <v>429.19061279296881</v>
      </c>
      <c r="D2974" s="112">
        <f t="shared" si="95"/>
        <v>3.1633385292232181</v>
      </c>
      <c r="E2974" s="112">
        <v>3.1902431800743857E-3</v>
      </c>
      <c r="G2974">
        <v>2966</v>
      </c>
      <c r="H2974">
        <f t="shared" ca="1" si="96"/>
        <v>-5.2607667670139088E-4</v>
      </c>
    </row>
    <row r="2975" spans="2:8" x14ac:dyDescent="0.35">
      <c r="B2975" s="45" t="s">
        <v>1255</v>
      </c>
      <c r="C2975" s="146">
        <v>103.0880889892578</v>
      </c>
      <c r="D2975" s="112">
        <f t="shared" si="95"/>
        <v>-0.91372290590243233</v>
      </c>
      <c r="E2975" s="112">
        <v>3.1897693362364942E-3</v>
      </c>
      <c r="G2975">
        <v>2967</v>
      </c>
      <c r="H2975">
        <f t="shared" ca="1" si="96"/>
        <v>-1.8104696084835638E-2</v>
      </c>
    </row>
    <row r="2976" spans="2:8" x14ac:dyDescent="0.35">
      <c r="B2976" s="45" t="s">
        <v>5994</v>
      </c>
      <c r="C2976" s="146">
        <v>1194.848876953125</v>
      </c>
      <c r="D2976" s="112">
        <f t="shared" si="95"/>
        <v>6.6700609721217683</v>
      </c>
      <c r="E2976" s="112">
        <v>3.1798135034153325E-3</v>
      </c>
      <c r="G2976">
        <v>2968</v>
      </c>
      <c r="H2976">
        <f t="shared" ca="1" si="96"/>
        <v>2.439197242804847E-2</v>
      </c>
    </row>
    <row r="2977" spans="2:8" x14ac:dyDescent="0.35">
      <c r="B2977" s="45" t="s">
        <v>3570</v>
      </c>
      <c r="C2977" s="146">
        <v>155.7808837890625</v>
      </c>
      <c r="D2977" s="112">
        <f t="shared" si="95"/>
        <v>-0.70222924920368957</v>
      </c>
      <c r="E2977" s="112">
        <v>3.1781742831224246E-3</v>
      </c>
      <c r="G2977">
        <v>2969</v>
      </c>
      <c r="H2977">
        <f t="shared" ca="1" si="96"/>
        <v>-1.904565404505313E-2</v>
      </c>
    </row>
    <row r="2978" spans="2:8" x14ac:dyDescent="0.35">
      <c r="B2978" s="45" t="s">
        <v>5136</v>
      </c>
      <c r="C2978" s="146">
        <v>523.1571044921875</v>
      </c>
      <c r="D2978" s="112">
        <f t="shared" si="95"/>
        <v>3.323363822255669</v>
      </c>
      <c r="E2978" s="112">
        <v>3.1748729178904386E-3</v>
      </c>
      <c r="G2978">
        <v>2970</v>
      </c>
      <c r="H2978">
        <f t="shared" ca="1" si="96"/>
        <v>-9.8213638480032558E-3</v>
      </c>
    </row>
    <row r="2979" spans="2:8" x14ac:dyDescent="0.35">
      <c r="B2979" s="45" t="s">
        <v>1271</v>
      </c>
      <c r="C2979" s="146">
        <v>121.0069580078125</v>
      </c>
      <c r="D2979" s="112">
        <f t="shared" si="95"/>
        <v>-0.14551417981208517</v>
      </c>
      <c r="E2979" s="112">
        <v>3.1707423671102474E-3</v>
      </c>
      <c r="G2979">
        <v>2971</v>
      </c>
      <c r="H2979">
        <f t="shared" ca="1" si="96"/>
        <v>7.4227800881737274E-3</v>
      </c>
    </row>
    <row r="2980" spans="2:8" x14ac:dyDescent="0.35">
      <c r="B2980" s="45" t="s">
        <v>1546</v>
      </c>
      <c r="C2980" s="146">
        <v>141.61376953125</v>
      </c>
      <c r="D2980" s="112">
        <f t="shared" si="95"/>
        <v>-0.33318954077244778</v>
      </c>
      <c r="E2980" s="112">
        <v>3.1687889207824673E-3</v>
      </c>
      <c r="G2980">
        <v>2972</v>
      </c>
      <c r="H2980">
        <f t="shared" ca="1" si="96"/>
        <v>1.406631836400061E-2</v>
      </c>
    </row>
    <row r="2981" spans="2:8" x14ac:dyDescent="0.35">
      <c r="B2981" s="45" t="s">
        <v>3995</v>
      </c>
      <c r="C2981" s="146">
        <v>212.3748474121094</v>
      </c>
      <c r="D2981" s="112">
        <f t="shared" si="95"/>
        <v>0.68532342480262354</v>
      </c>
      <c r="E2981" s="112">
        <v>3.1654978251485161E-3</v>
      </c>
      <c r="G2981">
        <v>2973</v>
      </c>
      <c r="H2981">
        <f t="shared" ca="1" si="96"/>
        <v>2.9757708884589971E-2</v>
      </c>
    </row>
    <row r="2982" spans="2:8" x14ac:dyDescent="0.35">
      <c r="B2982" s="45" t="s">
        <v>2533</v>
      </c>
      <c r="C2982" s="146">
        <v>126.01429748535161</v>
      </c>
      <c r="D2982" s="112">
        <f t="shared" si="95"/>
        <v>-0.57484318542725377</v>
      </c>
      <c r="E2982" s="112">
        <v>3.1609664704330734E-3</v>
      </c>
      <c r="G2982">
        <v>2974</v>
      </c>
      <c r="H2982">
        <f t="shared" ca="1" si="96"/>
        <v>4.305795459839697E-3</v>
      </c>
    </row>
    <row r="2983" spans="2:8" x14ac:dyDescent="0.35">
      <c r="B2983" s="45" t="s">
        <v>4552</v>
      </c>
      <c r="C2983" s="146">
        <v>296.39486694335938</v>
      </c>
      <c r="D2983" s="112">
        <f t="shared" si="95"/>
        <v>2.3932366498264344</v>
      </c>
      <c r="E2983" s="112">
        <v>3.1576079232398953E-3</v>
      </c>
      <c r="G2983">
        <v>2975</v>
      </c>
      <c r="H2983">
        <f t="shared" ca="1" si="96"/>
        <v>6.3504271491989525E-4</v>
      </c>
    </row>
    <row r="2984" spans="2:8" x14ac:dyDescent="0.35">
      <c r="B2984" s="45" t="s">
        <v>2610</v>
      </c>
      <c r="C2984" s="146">
        <v>87.348716735839844</v>
      </c>
      <c r="D2984" s="112">
        <f t="shared" si="95"/>
        <v>-0.33071344992865787</v>
      </c>
      <c r="E2984" s="112">
        <v>3.1565031500192849E-3</v>
      </c>
      <c r="G2984">
        <v>2976</v>
      </c>
      <c r="H2984">
        <f t="shared" ca="1" si="96"/>
        <v>-1.1772339098708911E-3</v>
      </c>
    </row>
    <row r="2985" spans="2:8" x14ac:dyDescent="0.35">
      <c r="B2985" s="45" t="s">
        <v>3399</v>
      </c>
      <c r="C2985" s="146">
        <v>130.51019287109381</v>
      </c>
      <c r="D2985" s="112">
        <f t="shared" si="95"/>
        <v>-0.72964878461818838</v>
      </c>
      <c r="E2985" s="112">
        <v>3.1534456792098506E-3</v>
      </c>
      <c r="G2985">
        <v>2977</v>
      </c>
      <c r="H2985">
        <f t="shared" ca="1" si="96"/>
        <v>5.3930900517737933E-3</v>
      </c>
    </row>
    <row r="2986" spans="2:8" x14ac:dyDescent="0.35">
      <c r="B2986" s="45" t="s">
        <v>4969</v>
      </c>
      <c r="C2986" s="146">
        <v>482.74313354492188</v>
      </c>
      <c r="D2986" s="112">
        <f t="shared" si="95"/>
        <v>7.4924860403841356</v>
      </c>
      <c r="E2986" s="112">
        <v>3.1458717527896645E-3</v>
      </c>
      <c r="G2986">
        <v>2978</v>
      </c>
      <c r="H2986">
        <f t="shared" ca="1" si="96"/>
        <v>-8.2899271168927445E-3</v>
      </c>
    </row>
    <row r="2987" spans="2:8" x14ac:dyDescent="0.35">
      <c r="B2987" s="45" t="s">
        <v>771</v>
      </c>
      <c r="C2987" s="146">
        <v>56.843559265136719</v>
      </c>
      <c r="D2987" s="112">
        <f t="shared" si="95"/>
        <v>-0.92524508210379908</v>
      </c>
      <c r="E2987" s="112">
        <v>3.1428834552087608E-3</v>
      </c>
      <c r="G2987">
        <v>2979</v>
      </c>
      <c r="H2987">
        <f t="shared" ca="1" si="96"/>
        <v>1.1701313186740128E-2</v>
      </c>
    </row>
    <row r="2988" spans="2:8" x14ac:dyDescent="0.35">
      <c r="B2988" s="45" t="s">
        <v>5272</v>
      </c>
      <c r="C2988" s="146">
        <v>760.39892578125</v>
      </c>
      <c r="D2988" s="112">
        <f t="shared" si="95"/>
        <v>-0.68762675206316082</v>
      </c>
      <c r="E2988" s="112">
        <v>3.13855817637523E-3</v>
      </c>
      <c r="G2988">
        <v>2980</v>
      </c>
      <c r="H2988">
        <f t="shared" ca="1" si="96"/>
        <v>1.8868252304935263E-2</v>
      </c>
    </row>
    <row r="2989" spans="2:8" x14ac:dyDescent="0.35">
      <c r="B2989" s="45" t="s">
        <v>7692</v>
      </c>
      <c r="C2989" s="146">
        <v>2434.263916015625</v>
      </c>
      <c r="D2989" s="112">
        <f t="shared" si="95"/>
        <v>21.673088428173276</v>
      </c>
      <c r="E2989" s="112">
        <v>3.1358480482467262E-3</v>
      </c>
      <c r="G2989">
        <v>2981</v>
      </c>
      <c r="H2989">
        <f t="shared" ca="1" si="96"/>
        <v>-2.003608096653298E-2</v>
      </c>
    </row>
    <row r="2990" spans="2:8" x14ac:dyDescent="0.35">
      <c r="B2990" s="45" t="s">
        <v>1723</v>
      </c>
      <c r="C2990" s="146">
        <v>107.3635787963867</v>
      </c>
      <c r="D2990" s="112">
        <f t="shared" si="95"/>
        <v>-0.9560961044236127</v>
      </c>
      <c r="E2990" s="112">
        <v>3.134716015757634E-3</v>
      </c>
      <c r="G2990">
        <v>2982</v>
      </c>
      <c r="H2990">
        <f t="shared" ca="1" si="96"/>
        <v>-2.6867138850996234E-2</v>
      </c>
    </row>
    <row r="2991" spans="2:8" x14ac:dyDescent="0.35">
      <c r="B2991" s="45" t="s">
        <v>7382</v>
      </c>
      <c r="C2991" s="146">
        <v>2445.422607421875</v>
      </c>
      <c r="D2991" s="112">
        <f t="shared" si="95"/>
        <v>0.14486823006837696</v>
      </c>
      <c r="E2991" s="112">
        <v>3.1313393924438447E-3</v>
      </c>
      <c r="G2991">
        <v>2983</v>
      </c>
      <c r="H2991">
        <f t="shared" ca="1" si="96"/>
        <v>-9.7603428041188756E-3</v>
      </c>
    </row>
    <row r="2992" spans="2:8" x14ac:dyDescent="0.35">
      <c r="B2992" s="45" t="s">
        <v>7081</v>
      </c>
      <c r="C2992" s="146">
        <v>2135.986083984375</v>
      </c>
      <c r="D2992" s="112">
        <f t="shared" si="95"/>
        <v>3.2831126003089701</v>
      </c>
      <c r="E2992" s="112">
        <v>3.1290889353323913E-3</v>
      </c>
      <c r="G2992">
        <v>2984</v>
      </c>
      <c r="H2992">
        <f t="shared" ca="1" si="96"/>
        <v>1.169513672676761E-2</v>
      </c>
    </row>
    <row r="2993" spans="2:8" x14ac:dyDescent="0.35">
      <c r="B2993" s="45" t="s">
        <v>5078</v>
      </c>
      <c r="C2993" s="146">
        <v>498.69949340820313</v>
      </c>
      <c r="D2993" s="112">
        <f t="shared" si="95"/>
        <v>8.4623676111296717E-2</v>
      </c>
      <c r="E2993" s="112">
        <v>3.1272327127301221E-3</v>
      </c>
      <c r="G2993">
        <v>2985</v>
      </c>
      <c r="H2993">
        <f t="shared" ca="1" si="96"/>
        <v>-2.8148678685646208E-3</v>
      </c>
    </row>
    <row r="2994" spans="2:8" x14ac:dyDescent="0.35">
      <c r="B2994" s="45" t="s">
        <v>5105</v>
      </c>
      <c r="C2994" s="146">
        <v>459.79034423828119</v>
      </c>
      <c r="D2994" s="112">
        <f t="shared" si="95"/>
        <v>7.0224180707690484</v>
      </c>
      <c r="E2994" s="112">
        <v>3.1238073830991181E-3</v>
      </c>
      <c r="G2994">
        <v>2986</v>
      </c>
      <c r="H2994">
        <f t="shared" ca="1" si="96"/>
        <v>7.2337256690011191E-3</v>
      </c>
    </row>
    <row r="2995" spans="2:8" x14ac:dyDescent="0.35">
      <c r="B2995" s="45" t="s">
        <v>794</v>
      </c>
      <c r="C2995" s="146">
        <v>57.313186645507813</v>
      </c>
      <c r="D2995" s="112">
        <f t="shared" si="95"/>
        <v>-0.91630007474900788</v>
      </c>
      <c r="E2995" s="112">
        <v>3.117920891111525E-3</v>
      </c>
      <c r="G2995">
        <v>2987</v>
      </c>
      <c r="H2995">
        <f t="shared" ca="1" si="96"/>
        <v>8.2666773938727418E-3</v>
      </c>
    </row>
    <row r="2996" spans="2:8" x14ac:dyDescent="0.35">
      <c r="B2996" s="45" t="s">
        <v>5736</v>
      </c>
      <c r="C2996" s="146">
        <v>684.7459716796875</v>
      </c>
      <c r="D2996" s="112">
        <f t="shared" si="95"/>
        <v>-0.19705060504208177</v>
      </c>
      <c r="E2996" s="112">
        <v>3.1129116493710737E-3</v>
      </c>
      <c r="G2996">
        <v>2988</v>
      </c>
      <c r="H2996">
        <f t="shared" ca="1" si="96"/>
        <v>1.7072299357195515E-2</v>
      </c>
    </row>
    <row r="2997" spans="2:8" x14ac:dyDescent="0.35">
      <c r="B2997" s="45" t="s">
        <v>5831</v>
      </c>
      <c r="C2997" s="146">
        <v>852.7884521484375</v>
      </c>
      <c r="D2997" s="112">
        <f t="shared" si="95"/>
        <v>-0.65075764029198202</v>
      </c>
      <c r="E2997" s="112">
        <v>3.1116227628548015E-3</v>
      </c>
      <c r="G2997">
        <v>2989</v>
      </c>
      <c r="H2997">
        <f t="shared" ca="1" si="96"/>
        <v>-9.9833280699465361E-4</v>
      </c>
    </row>
    <row r="2998" spans="2:8" x14ac:dyDescent="0.35">
      <c r="B2998" s="45" t="s">
        <v>7693</v>
      </c>
      <c r="C2998" s="146">
        <v>2441.82421875</v>
      </c>
      <c r="D2998" s="112">
        <f t="shared" si="95"/>
        <v>-8.5499566418123618E-2</v>
      </c>
      <c r="E2998" s="112">
        <v>3.1057859768753486E-3</v>
      </c>
      <c r="G2998">
        <v>2990</v>
      </c>
      <c r="H2998">
        <f t="shared" ca="1" si="96"/>
        <v>3.2494465006942801E-2</v>
      </c>
    </row>
    <row r="2999" spans="2:8" x14ac:dyDescent="0.35">
      <c r="B2999" s="45" t="s">
        <v>7625</v>
      </c>
      <c r="C2999" s="146">
        <v>2670.1181640625</v>
      </c>
      <c r="D2999" s="112">
        <f t="shared" si="95"/>
        <v>14.105649941662579</v>
      </c>
      <c r="E2999" s="112">
        <v>3.099327048342238E-3</v>
      </c>
      <c r="G2999">
        <v>2991</v>
      </c>
      <c r="H2999">
        <f t="shared" ca="1" si="96"/>
        <v>1.3572942840055573E-2</v>
      </c>
    </row>
    <row r="3000" spans="2:8" x14ac:dyDescent="0.35">
      <c r="B3000" s="45" t="s">
        <v>3682</v>
      </c>
      <c r="C3000" s="146">
        <v>176.76287841796881</v>
      </c>
      <c r="D3000" s="112">
        <f t="shared" si="95"/>
        <v>-7.7292683548497804E-2</v>
      </c>
      <c r="E3000" s="112">
        <v>3.0871060588745836E-3</v>
      </c>
      <c r="G3000">
        <v>2992</v>
      </c>
      <c r="H3000">
        <f t="shared" ca="1" si="96"/>
        <v>1.9842014516139234E-3</v>
      </c>
    </row>
    <row r="3001" spans="2:8" x14ac:dyDescent="0.35">
      <c r="B3001" s="45" t="s">
        <v>3886</v>
      </c>
      <c r="C3001" s="146">
        <v>191.56982421875</v>
      </c>
      <c r="D3001" s="112">
        <f t="shared" si="95"/>
        <v>-0.91990544663786</v>
      </c>
      <c r="E3001" s="112">
        <v>3.0857058577117361E-3</v>
      </c>
      <c r="G3001">
        <v>2993</v>
      </c>
      <c r="H3001">
        <f t="shared" ca="1" si="96"/>
        <v>2.8257047597216867E-2</v>
      </c>
    </row>
    <row r="3002" spans="2:8" x14ac:dyDescent="0.35">
      <c r="B3002" s="45" t="s">
        <v>7399</v>
      </c>
      <c r="C3002" s="146">
        <v>2391.7958984375</v>
      </c>
      <c r="D3002" s="112">
        <f t="shared" si="95"/>
        <v>-2.1894465237093944E-2</v>
      </c>
      <c r="E3002" s="112">
        <v>3.0813884852213661E-3</v>
      </c>
      <c r="G3002">
        <v>2994</v>
      </c>
      <c r="H3002">
        <f t="shared" ca="1" si="96"/>
        <v>-9.1229604200074293E-3</v>
      </c>
    </row>
    <row r="3003" spans="2:8" x14ac:dyDescent="0.35">
      <c r="B3003" s="45" t="s">
        <v>7480</v>
      </c>
      <c r="C3003" s="146">
        <v>2445.335205078125</v>
      </c>
      <c r="D3003" s="112">
        <f t="shared" si="95"/>
        <v>5.2662593662559189E-2</v>
      </c>
      <c r="E3003" s="112">
        <v>3.0754954517017525E-3</v>
      </c>
      <c r="G3003">
        <v>2995</v>
      </c>
      <c r="H3003">
        <f t="shared" ca="1" si="96"/>
        <v>-1.3909816974198555E-2</v>
      </c>
    </row>
    <row r="3004" spans="2:8" x14ac:dyDescent="0.35">
      <c r="B3004" s="45" t="s">
        <v>7966</v>
      </c>
      <c r="C3004" s="146">
        <v>2323</v>
      </c>
      <c r="D3004" s="112">
        <f t="shared" si="95"/>
        <v>15.774337312864487</v>
      </c>
      <c r="E3004" s="112">
        <v>3.0658050674230433E-3</v>
      </c>
      <c r="G3004">
        <v>2996</v>
      </c>
      <c r="H3004">
        <f t="shared" ca="1" si="96"/>
        <v>-3.2925287169538909E-4</v>
      </c>
    </row>
    <row r="3005" spans="2:8" x14ac:dyDescent="0.35">
      <c r="B3005" s="45" t="s">
        <v>1597</v>
      </c>
      <c r="C3005" s="146">
        <v>138.4853515625</v>
      </c>
      <c r="D3005" s="112">
        <f t="shared" si="95"/>
        <v>0.30919872564909245</v>
      </c>
      <c r="E3005" s="112">
        <v>3.0589854353922637E-3</v>
      </c>
      <c r="G3005">
        <v>2997</v>
      </c>
      <c r="H3005">
        <f t="shared" ca="1" si="96"/>
        <v>-6.0515332129124424E-3</v>
      </c>
    </row>
    <row r="3006" spans="2:8" x14ac:dyDescent="0.35">
      <c r="B3006" s="45" t="s">
        <v>2178</v>
      </c>
      <c r="C3006" s="146">
        <v>105.77870941162109</v>
      </c>
      <c r="D3006" s="112">
        <f t="shared" si="95"/>
        <v>0.16427765691488266</v>
      </c>
      <c r="E3006" s="112">
        <v>3.054968746382683E-3</v>
      </c>
      <c r="G3006">
        <v>2998</v>
      </c>
      <c r="H3006">
        <f t="shared" ca="1" si="96"/>
        <v>-5.7386648758535374E-3</v>
      </c>
    </row>
    <row r="3007" spans="2:8" x14ac:dyDescent="0.35">
      <c r="B3007" s="45" t="s">
        <v>1210</v>
      </c>
      <c r="C3007" s="146">
        <v>90.853507995605469</v>
      </c>
      <c r="D3007" s="112">
        <f t="shared" si="95"/>
        <v>-0.96577804848251214</v>
      </c>
      <c r="E3007" s="112">
        <v>3.0455196402619433E-3</v>
      </c>
      <c r="G3007">
        <v>2999</v>
      </c>
      <c r="H3007">
        <f t="shared" ca="1" si="96"/>
        <v>-3.6717432129910521E-2</v>
      </c>
    </row>
    <row r="3008" spans="2:8" x14ac:dyDescent="0.35">
      <c r="B3008" s="45" t="s">
        <v>7605</v>
      </c>
      <c r="C3008" s="146">
        <v>2654.831298828125</v>
      </c>
      <c r="D3008" s="112">
        <f t="shared" si="95"/>
        <v>5.0023874737051999E-2</v>
      </c>
      <c r="E3008" s="112">
        <v>3.0435764772382525E-3</v>
      </c>
      <c r="G3008">
        <v>3000</v>
      </c>
      <c r="H3008">
        <f t="shared" ca="1" si="96"/>
        <v>-2.1798011900143757E-2</v>
      </c>
    </row>
    <row r="3009" spans="2:8" x14ac:dyDescent="0.35">
      <c r="B3009" s="45" t="s">
        <v>7215</v>
      </c>
      <c r="C3009" s="146">
        <v>2528.353271484375</v>
      </c>
      <c r="D3009" s="112">
        <f t="shared" si="95"/>
        <v>8.890765223635551</v>
      </c>
      <c r="E3009" s="112">
        <v>3.0226851020530316E-3</v>
      </c>
      <c r="G3009">
        <v>3001</v>
      </c>
      <c r="H3009">
        <f t="shared" ca="1" si="96"/>
        <v>-2.4962565313730793E-3</v>
      </c>
    </row>
    <row r="3010" spans="2:8" x14ac:dyDescent="0.35">
      <c r="B3010" s="45" t="s">
        <v>4404</v>
      </c>
      <c r="C3010" s="146">
        <v>255.62767028808591</v>
      </c>
      <c r="D3010" s="112">
        <f t="shared" si="95"/>
        <v>4.9461741600865254</v>
      </c>
      <c r="E3010" s="112">
        <v>3.0223919603090364E-3</v>
      </c>
      <c r="G3010">
        <v>3002</v>
      </c>
      <c r="H3010">
        <f t="shared" ca="1" si="96"/>
        <v>1.4078942105359493E-2</v>
      </c>
    </row>
    <row r="3011" spans="2:8" x14ac:dyDescent="0.35">
      <c r="B3011" s="45" t="s">
        <v>641</v>
      </c>
      <c r="C3011" s="146">
        <v>42.990276336669922</v>
      </c>
      <c r="D3011" s="112">
        <f t="shared" si="95"/>
        <v>-0.7181160944250452</v>
      </c>
      <c r="E3011" s="112">
        <v>3.0219775574065817E-3</v>
      </c>
      <c r="G3011">
        <v>3003</v>
      </c>
      <c r="H3011">
        <f t="shared" ca="1" si="96"/>
        <v>-2.8588115578983914E-2</v>
      </c>
    </row>
    <row r="3012" spans="2:8" x14ac:dyDescent="0.35">
      <c r="B3012" s="45" t="s">
        <v>1548</v>
      </c>
      <c r="C3012" s="146">
        <v>152.51057434082031</v>
      </c>
      <c r="D3012" s="112">
        <f t="shared" si="95"/>
        <v>2.9275147633990501</v>
      </c>
      <c r="E3012" s="112">
        <v>3.0149859170531786E-3</v>
      </c>
      <c r="G3012">
        <v>3004</v>
      </c>
      <c r="H3012">
        <f t="shared" ca="1" si="96"/>
        <v>-2.0328936649775054E-3</v>
      </c>
    </row>
    <row r="3013" spans="2:8" x14ac:dyDescent="0.35">
      <c r="B3013" s="45" t="s">
        <v>472</v>
      </c>
      <c r="C3013" s="146">
        <v>38.831317901611328</v>
      </c>
      <c r="D3013" s="112">
        <f t="shared" si="95"/>
        <v>-0.65753172056431897</v>
      </c>
      <c r="E3013" s="112">
        <v>2.9971487772316803E-3</v>
      </c>
      <c r="G3013">
        <v>3005</v>
      </c>
      <c r="H3013">
        <f t="shared" ca="1" si="96"/>
        <v>3.7755576165557886E-2</v>
      </c>
    </row>
    <row r="3014" spans="2:8" x14ac:dyDescent="0.35">
      <c r="B3014" s="45" t="s">
        <v>1845</v>
      </c>
      <c r="C3014" s="146">
        <v>113.38661193847661</v>
      </c>
      <c r="D3014" s="112">
        <f t="shared" si="95"/>
        <v>-0.94626900847605477</v>
      </c>
      <c r="E3014" s="112">
        <v>2.9965427828852753E-3</v>
      </c>
      <c r="G3014">
        <v>3006</v>
      </c>
      <c r="H3014">
        <f t="shared" ca="1" si="96"/>
        <v>-1.5546773147410568E-2</v>
      </c>
    </row>
    <row r="3015" spans="2:8" x14ac:dyDescent="0.35">
      <c r="B3015" s="45" t="s">
        <v>7003</v>
      </c>
      <c r="C3015" s="146">
        <v>2110.2646484375</v>
      </c>
      <c r="D3015" s="112">
        <f t="shared" si="95"/>
        <v>3.5058252596729491</v>
      </c>
      <c r="E3015" s="112">
        <v>2.9899475241988251E-3</v>
      </c>
      <c r="G3015">
        <v>3007</v>
      </c>
      <c r="H3015">
        <f t="shared" ca="1" si="96"/>
        <v>2.7800906650306479E-2</v>
      </c>
    </row>
    <row r="3016" spans="2:8" x14ac:dyDescent="0.35">
      <c r="B3016" s="45" t="s">
        <v>5006</v>
      </c>
      <c r="C3016" s="146">
        <v>468.3414306640625</v>
      </c>
      <c r="D3016" s="112">
        <f t="shared" si="95"/>
        <v>3.1059518610656518</v>
      </c>
      <c r="E3016" s="112">
        <v>2.9790806879720312E-3</v>
      </c>
      <c r="G3016">
        <v>3008</v>
      </c>
      <c r="H3016">
        <f t="shared" ca="1" si="96"/>
        <v>-1.0952697008955212E-2</v>
      </c>
    </row>
    <row r="3017" spans="2:8" x14ac:dyDescent="0.35">
      <c r="B3017" s="45" t="s">
        <v>1839</v>
      </c>
      <c r="C3017" s="146">
        <v>114.0640335083008</v>
      </c>
      <c r="D3017" s="112">
        <f t="shared" ref="D3017:D3080" si="97">(C3017-C3018)/C3018</f>
        <v>-0.19254229639084669</v>
      </c>
      <c r="E3017" s="112">
        <v>2.9782224277442363E-3</v>
      </c>
      <c r="G3017">
        <v>3009</v>
      </c>
      <c r="H3017">
        <f t="shared" ca="1" si="96"/>
        <v>-2.2864432579349464E-3</v>
      </c>
    </row>
    <row r="3018" spans="2:8" x14ac:dyDescent="0.35">
      <c r="B3018" s="45" t="s">
        <v>1496</v>
      </c>
      <c r="C3018" s="146">
        <v>141.26316833496091</v>
      </c>
      <c r="D3018" s="112">
        <f t="shared" si="97"/>
        <v>-0.24944211760926949</v>
      </c>
      <c r="E3018" s="112">
        <v>2.9776807739868255E-3</v>
      </c>
      <c r="G3018">
        <v>3010</v>
      </c>
      <c r="H3018">
        <f t="shared" ref="H3018:H3081" ca="1" si="98">_xlfn.NORM.INV(RAND(),$N$11,$N$12)</f>
        <v>-1.066743921604227E-2</v>
      </c>
    </row>
    <row r="3019" spans="2:8" x14ac:dyDescent="0.35">
      <c r="B3019" s="45" t="s">
        <v>4125</v>
      </c>
      <c r="C3019" s="146">
        <v>188.21089172363281</v>
      </c>
      <c r="D3019" s="112">
        <f t="shared" si="97"/>
        <v>-7.4933068221141014E-2</v>
      </c>
      <c r="E3019" s="112">
        <v>2.9761778918635908E-3</v>
      </c>
      <c r="G3019">
        <v>3011</v>
      </c>
      <c r="H3019">
        <f t="shared" ca="1" si="98"/>
        <v>-7.9043032412735338E-3</v>
      </c>
    </row>
    <row r="3020" spans="2:8" x14ac:dyDescent="0.35">
      <c r="B3020" s="45" t="s">
        <v>4177</v>
      </c>
      <c r="C3020" s="146">
        <v>203.4565124511719</v>
      </c>
      <c r="D3020" s="112">
        <f t="shared" si="97"/>
        <v>0.10936145925546305</v>
      </c>
      <c r="E3020" s="112">
        <v>2.9753641652421848E-3</v>
      </c>
      <c r="G3020">
        <v>3012</v>
      </c>
      <c r="H3020">
        <f t="shared" ca="1" si="98"/>
        <v>-1.0747610055683466E-2</v>
      </c>
    </row>
    <row r="3021" spans="2:8" x14ac:dyDescent="0.35">
      <c r="B3021" s="45" t="s">
        <v>3771</v>
      </c>
      <c r="C3021" s="146">
        <v>183.399658203125</v>
      </c>
      <c r="D3021" s="112">
        <f t="shared" si="97"/>
        <v>-0.91678279001564078</v>
      </c>
      <c r="E3021" s="112">
        <v>2.9750589721239899E-3</v>
      </c>
      <c r="G3021">
        <v>3013</v>
      </c>
      <c r="H3021">
        <f t="shared" ca="1" si="98"/>
        <v>-2.1333622626510357E-2</v>
      </c>
    </row>
    <row r="3022" spans="2:8" x14ac:dyDescent="0.35">
      <c r="B3022" s="45" t="s">
        <v>7781</v>
      </c>
      <c r="C3022" s="146">
        <v>2203.866943359375</v>
      </c>
      <c r="D3022" s="112">
        <f t="shared" si="97"/>
        <v>-3.7582522650883105E-2</v>
      </c>
      <c r="E3022" s="112">
        <v>2.9715695953932172E-3</v>
      </c>
      <c r="G3022">
        <v>3014</v>
      </c>
      <c r="H3022">
        <f t="shared" ca="1" si="98"/>
        <v>-2.6059399991264078E-2</v>
      </c>
    </row>
    <row r="3023" spans="2:8" x14ac:dyDescent="0.35">
      <c r="B3023" s="45" t="s">
        <v>7794</v>
      </c>
      <c r="C3023" s="146">
        <v>2289.92822265625</v>
      </c>
      <c r="D3023" s="112">
        <f t="shared" si="97"/>
        <v>0.30959601265957515</v>
      </c>
      <c r="E3023" s="112">
        <v>2.9672372058546607E-3</v>
      </c>
      <c r="G3023">
        <v>3015</v>
      </c>
      <c r="H3023">
        <f t="shared" ca="1" si="98"/>
        <v>7.7119804872209023E-4</v>
      </c>
    </row>
    <row r="3024" spans="2:8" x14ac:dyDescent="0.35">
      <c r="B3024" s="45" t="s">
        <v>6485</v>
      </c>
      <c r="C3024" s="146">
        <v>1748.576049804688</v>
      </c>
      <c r="D3024" s="112">
        <f t="shared" si="97"/>
        <v>20.728313505958837</v>
      </c>
      <c r="E3024" s="112">
        <v>2.9544594125571798E-3</v>
      </c>
      <c r="G3024">
        <v>3016</v>
      </c>
      <c r="H3024">
        <f t="shared" ca="1" si="98"/>
        <v>-6.7928399747239666E-3</v>
      </c>
    </row>
    <row r="3025" spans="2:8" x14ac:dyDescent="0.35">
      <c r="B3025" s="45" t="s">
        <v>1082</v>
      </c>
      <c r="C3025" s="146">
        <v>80.474540710449219</v>
      </c>
      <c r="D3025" s="112">
        <f t="shared" si="97"/>
        <v>-0.93042809524417591</v>
      </c>
      <c r="E3025" s="112">
        <v>2.9439962757429709E-3</v>
      </c>
      <c r="G3025">
        <v>3017</v>
      </c>
      <c r="H3025">
        <f t="shared" ca="1" si="98"/>
        <v>-1.7792226634191031E-2</v>
      </c>
    </row>
    <row r="3026" spans="2:8" x14ac:dyDescent="0.35">
      <c r="B3026" s="45" t="s">
        <v>6043</v>
      </c>
      <c r="C3026" s="146">
        <v>1156.710327148438</v>
      </c>
      <c r="D3026" s="112">
        <f t="shared" si="97"/>
        <v>-0.50358614764425591</v>
      </c>
      <c r="E3026" s="112">
        <v>2.9404137811326774E-3</v>
      </c>
      <c r="G3026">
        <v>3018</v>
      </c>
      <c r="H3026">
        <f t="shared" ca="1" si="98"/>
        <v>-2.9974686098216359E-2</v>
      </c>
    </row>
    <row r="3027" spans="2:8" x14ac:dyDescent="0.35">
      <c r="B3027" s="45" t="s">
        <v>7498</v>
      </c>
      <c r="C3027" s="146">
        <v>2330.133056640625</v>
      </c>
      <c r="D3027" s="112">
        <f t="shared" si="97"/>
        <v>22.299122809560437</v>
      </c>
      <c r="E3027" s="112">
        <v>2.9372843759316279E-3</v>
      </c>
      <c r="G3027">
        <v>3019</v>
      </c>
      <c r="H3027">
        <f t="shared" ca="1" si="98"/>
        <v>6.3848879024040166E-3</v>
      </c>
    </row>
    <row r="3028" spans="2:8" x14ac:dyDescent="0.35">
      <c r="B3028" s="45" t="s">
        <v>2202</v>
      </c>
      <c r="C3028" s="146">
        <v>100.0094757080078</v>
      </c>
      <c r="D3028" s="112">
        <f t="shared" si="97"/>
        <v>-0.95763028306826148</v>
      </c>
      <c r="E3028" s="112">
        <v>2.9366353329669595E-3</v>
      </c>
      <c r="G3028">
        <v>3020</v>
      </c>
      <c r="H3028">
        <f t="shared" ca="1" si="98"/>
        <v>-2.9998055478110179E-2</v>
      </c>
    </row>
    <row r="3029" spans="2:8" x14ac:dyDescent="0.35">
      <c r="B3029" s="45" t="s">
        <v>7977</v>
      </c>
      <c r="C3029" s="146">
        <v>2360.39990234375</v>
      </c>
      <c r="D3029" s="112">
        <f t="shared" si="97"/>
        <v>0.19980963277989502</v>
      </c>
      <c r="E3029" s="112">
        <v>2.9317622025706396E-3</v>
      </c>
      <c r="G3029">
        <v>3021</v>
      </c>
      <c r="H3029">
        <f t="shared" ca="1" si="98"/>
        <v>1.1346344676269479E-2</v>
      </c>
    </row>
    <row r="3030" spans="2:8" x14ac:dyDescent="0.35">
      <c r="B3030" s="45" t="s">
        <v>6709</v>
      </c>
      <c r="C3030" s="146">
        <v>1967.31201171875</v>
      </c>
      <c r="D3030" s="112">
        <f t="shared" si="97"/>
        <v>26.608206845447608</v>
      </c>
      <c r="E3030" s="112">
        <v>2.9300266716254728E-3</v>
      </c>
      <c r="G3030">
        <v>3022</v>
      </c>
      <c r="H3030">
        <f t="shared" ca="1" si="98"/>
        <v>-1.5142056022873101E-3</v>
      </c>
    </row>
    <row r="3031" spans="2:8" x14ac:dyDescent="0.35">
      <c r="B3031" s="45" t="s">
        <v>945</v>
      </c>
      <c r="C3031" s="146">
        <v>71.258232116699219</v>
      </c>
      <c r="D3031" s="112">
        <f t="shared" si="97"/>
        <v>-0.44830083590469205</v>
      </c>
      <c r="E3031" s="112">
        <v>2.9247088015727303E-3</v>
      </c>
      <c r="G3031">
        <v>3023</v>
      </c>
      <c r="H3031">
        <f t="shared" ca="1" si="98"/>
        <v>-1.2972440887109546E-2</v>
      </c>
    </row>
    <row r="3032" spans="2:8" x14ac:dyDescent="0.35">
      <c r="B3032" s="45" t="s">
        <v>2072</v>
      </c>
      <c r="C3032" s="146">
        <v>129.16139221191409</v>
      </c>
      <c r="D3032" s="112">
        <f t="shared" si="97"/>
        <v>0.29111352106574861</v>
      </c>
      <c r="E3032" s="112">
        <v>2.9132242347368058E-3</v>
      </c>
      <c r="G3032">
        <v>3024</v>
      </c>
      <c r="H3032">
        <f t="shared" ca="1" si="98"/>
        <v>7.1156186672847992E-3</v>
      </c>
    </row>
    <row r="3033" spans="2:8" x14ac:dyDescent="0.35">
      <c r="B3033" s="45" t="s">
        <v>2154</v>
      </c>
      <c r="C3033" s="146">
        <v>100.03875732421881</v>
      </c>
      <c r="D3033" s="112">
        <f t="shared" si="97"/>
        <v>1.2242381824603104</v>
      </c>
      <c r="E3033" s="112">
        <v>2.8932761388398881E-3</v>
      </c>
      <c r="G3033">
        <v>3025</v>
      </c>
      <c r="H3033">
        <f t="shared" ca="1" si="98"/>
        <v>1.2110837524086867E-2</v>
      </c>
    </row>
    <row r="3034" spans="2:8" x14ac:dyDescent="0.35">
      <c r="B3034" s="45" t="s">
        <v>620</v>
      </c>
      <c r="C3034" s="146">
        <v>44.976638793945313</v>
      </c>
      <c r="D3034" s="112">
        <f t="shared" si="97"/>
        <v>-0.65486470343791214</v>
      </c>
      <c r="E3034" s="112">
        <v>2.8880432220637553E-3</v>
      </c>
      <c r="G3034">
        <v>3026</v>
      </c>
      <c r="H3034">
        <f t="shared" ca="1" si="98"/>
        <v>-2.4301856539170726E-2</v>
      </c>
    </row>
    <row r="3035" spans="2:8" x14ac:dyDescent="0.35">
      <c r="B3035" s="45" t="s">
        <v>2068</v>
      </c>
      <c r="C3035" s="146">
        <v>130.31596374511719</v>
      </c>
      <c r="D3035" s="112">
        <f t="shared" si="97"/>
        <v>0.46020922105984502</v>
      </c>
      <c r="E3035" s="112">
        <v>2.8875747038122211E-3</v>
      </c>
      <c r="G3035">
        <v>3027</v>
      </c>
      <c r="H3035">
        <f t="shared" ca="1" si="98"/>
        <v>-9.3476279024624076E-3</v>
      </c>
    </row>
    <row r="3036" spans="2:8" x14ac:dyDescent="0.35">
      <c r="B3036" s="45" t="s">
        <v>1133</v>
      </c>
      <c r="C3036" s="146">
        <v>89.244720458984375</v>
      </c>
      <c r="D3036" s="112">
        <f t="shared" si="97"/>
        <v>-0.96282218423435473</v>
      </c>
      <c r="E3036" s="112">
        <v>2.8858460141373875E-3</v>
      </c>
      <c r="G3036">
        <v>3028</v>
      </c>
      <c r="H3036">
        <f t="shared" ca="1" si="98"/>
        <v>9.0616828685840516E-3</v>
      </c>
    </row>
    <row r="3037" spans="2:8" x14ac:dyDescent="0.35">
      <c r="B3037" s="45" t="s">
        <v>7294</v>
      </c>
      <c r="C3037" s="146">
        <v>2400.483154296875</v>
      </c>
      <c r="D3037" s="112">
        <f t="shared" si="97"/>
        <v>8.3778308497950107</v>
      </c>
      <c r="E3037" s="112">
        <v>2.8670161062475841E-3</v>
      </c>
      <c r="G3037">
        <v>3029</v>
      </c>
      <c r="H3037">
        <f t="shared" ca="1" si="98"/>
        <v>-5.4102682151741729E-3</v>
      </c>
    </row>
    <row r="3038" spans="2:8" x14ac:dyDescent="0.35">
      <c r="B3038" s="45" t="s">
        <v>4400</v>
      </c>
      <c r="C3038" s="146">
        <v>255.9742431640625</v>
      </c>
      <c r="D3038" s="112">
        <f t="shared" si="97"/>
        <v>-0.67541338939639972</v>
      </c>
      <c r="E3038" s="112">
        <v>2.8665237728977781E-3</v>
      </c>
      <c r="G3038">
        <v>3030</v>
      </c>
      <c r="H3038">
        <f t="shared" ca="1" si="98"/>
        <v>-1.6977167996441805E-2</v>
      </c>
    </row>
    <row r="3039" spans="2:8" x14ac:dyDescent="0.35">
      <c r="B3039" s="45" t="s">
        <v>5265</v>
      </c>
      <c r="C3039" s="146">
        <v>788.61614990234375</v>
      </c>
      <c r="D3039" s="112">
        <f t="shared" si="97"/>
        <v>-0.68198231738485615</v>
      </c>
      <c r="E3039" s="112">
        <v>2.8664777569522427E-3</v>
      </c>
      <c r="G3039">
        <v>3031</v>
      </c>
      <c r="H3039">
        <f t="shared" ca="1" si="98"/>
        <v>-2.3282889679363351E-2</v>
      </c>
    </row>
    <row r="3040" spans="2:8" x14ac:dyDescent="0.35">
      <c r="B3040" s="45" t="s">
        <v>7675</v>
      </c>
      <c r="C3040" s="146">
        <v>2479.787109375</v>
      </c>
      <c r="D3040" s="112">
        <f t="shared" si="97"/>
        <v>8.6687258416203843</v>
      </c>
      <c r="E3040" s="112">
        <v>2.8654687028851957E-3</v>
      </c>
      <c r="G3040">
        <v>3032</v>
      </c>
      <c r="H3040">
        <f t="shared" ca="1" si="98"/>
        <v>-8.3315433969648666E-5</v>
      </c>
    </row>
    <row r="3041" spans="2:8" x14ac:dyDescent="0.35">
      <c r="B3041" s="45" t="s">
        <v>4398</v>
      </c>
      <c r="C3041" s="146">
        <v>256.47506713867188</v>
      </c>
      <c r="D3041" s="112">
        <f t="shared" si="97"/>
        <v>1.53450683019384</v>
      </c>
      <c r="E3041" s="112">
        <v>2.8616282630213414E-3</v>
      </c>
      <c r="G3041">
        <v>3033</v>
      </c>
      <c r="H3041">
        <f t="shared" ca="1" si="98"/>
        <v>1.0736258086367889E-2</v>
      </c>
    </row>
    <row r="3042" spans="2:8" x14ac:dyDescent="0.35">
      <c r="B3042" s="45" t="s">
        <v>2148</v>
      </c>
      <c r="C3042" s="146">
        <v>101.1932830810547</v>
      </c>
      <c r="D3042" s="112">
        <f t="shared" si="97"/>
        <v>-0.86151658296301004</v>
      </c>
      <c r="E3042" s="112">
        <v>2.8605511375404571E-3</v>
      </c>
      <c r="G3042">
        <v>3034</v>
      </c>
      <c r="H3042">
        <f t="shared" ca="1" si="98"/>
        <v>-1.6439080597029105E-2</v>
      </c>
    </row>
    <row r="3043" spans="2:8" x14ac:dyDescent="0.35">
      <c r="B3043" s="45" t="s">
        <v>5497</v>
      </c>
      <c r="C3043" s="146">
        <v>730.72491455078125</v>
      </c>
      <c r="D3043" s="112">
        <f t="shared" si="97"/>
        <v>0.58939812427024885</v>
      </c>
      <c r="E3043" s="112">
        <v>2.8603498896385927E-3</v>
      </c>
      <c r="G3043">
        <v>3035</v>
      </c>
      <c r="H3043">
        <f t="shared" ca="1" si="98"/>
        <v>-5.0864952484069191E-3</v>
      </c>
    </row>
    <row r="3044" spans="2:8" x14ac:dyDescent="0.35">
      <c r="B3044" s="45" t="s">
        <v>5056</v>
      </c>
      <c r="C3044" s="146">
        <v>459.74945068359381</v>
      </c>
      <c r="D3044" s="112">
        <f t="shared" si="97"/>
        <v>0.30420340249633671</v>
      </c>
      <c r="E3044" s="112">
        <v>2.8558459167915009E-3</v>
      </c>
      <c r="G3044">
        <v>3036</v>
      </c>
      <c r="H3044">
        <f t="shared" ca="1" si="98"/>
        <v>-2.6809145678830817E-2</v>
      </c>
    </row>
    <row r="3045" spans="2:8" x14ac:dyDescent="0.35">
      <c r="B3045" s="45" t="s">
        <v>4807</v>
      </c>
      <c r="C3045" s="146">
        <v>352.51361083984381</v>
      </c>
      <c r="D3045" s="112">
        <f t="shared" si="97"/>
        <v>6.5903852996634624</v>
      </c>
      <c r="E3045" s="112">
        <v>2.8552879171695627E-3</v>
      </c>
      <c r="G3045">
        <v>3037</v>
      </c>
      <c r="H3045">
        <f t="shared" ca="1" si="98"/>
        <v>2.8010225624784783E-2</v>
      </c>
    </row>
    <row r="3046" spans="2:8" x14ac:dyDescent="0.35">
      <c r="B3046" s="45" t="s">
        <v>573</v>
      </c>
      <c r="C3046" s="146">
        <v>46.442123413085938</v>
      </c>
      <c r="D3046" s="112">
        <f t="shared" si="97"/>
        <v>-0.90092846232878632</v>
      </c>
      <c r="E3046" s="112">
        <v>2.8550566958573946E-3</v>
      </c>
      <c r="G3046">
        <v>3038</v>
      </c>
      <c r="H3046">
        <f t="shared" ca="1" si="98"/>
        <v>-3.4915401521295052E-3</v>
      </c>
    </row>
    <row r="3047" spans="2:8" x14ac:dyDescent="0.35">
      <c r="B3047" s="45" t="s">
        <v>4848</v>
      </c>
      <c r="C3047" s="146">
        <v>468.77362060546881</v>
      </c>
      <c r="D3047" s="112">
        <f t="shared" si="97"/>
        <v>-0.79900353170685134</v>
      </c>
      <c r="E3047" s="112">
        <v>2.8339730756564109E-3</v>
      </c>
      <c r="G3047">
        <v>3039</v>
      </c>
      <c r="H3047">
        <f t="shared" ca="1" si="98"/>
        <v>2.7508555907238132E-2</v>
      </c>
    </row>
    <row r="3048" spans="2:8" x14ac:dyDescent="0.35">
      <c r="B3048" s="45" t="s">
        <v>7495</v>
      </c>
      <c r="C3048" s="146">
        <v>2332.248046875</v>
      </c>
      <c r="D3048" s="112">
        <f t="shared" si="97"/>
        <v>3.9611913230846891</v>
      </c>
      <c r="E3048" s="112">
        <v>2.8312231954967489E-3</v>
      </c>
      <c r="G3048">
        <v>3040</v>
      </c>
      <c r="H3048">
        <f t="shared" ca="1" si="98"/>
        <v>7.1939634209916463E-3</v>
      </c>
    </row>
    <row r="3049" spans="2:8" x14ac:dyDescent="0.35">
      <c r="B3049" s="45" t="s">
        <v>4849</v>
      </c>
      <c r="C3049" s="146">
        <v>470.098388671875</v>
      </c>
      <c r="D3049" s="112">
        <f t="shared" si="97"/>
        <v>-0.35244698885140918</v>
      </c>
      <c r="E3049" s="112">
        <v>2.8260294696086366E-3</v>
      </c>
      <c r="G3049">
        <v>3041</v>
      </c>
      <c r="H3049">
        <f t="shared" ca="1" si="98"/>
        <v>1.0320807788831973E-2</v>
      </c>
    </row>
    <row r="3050" spans="2:8" x14ac:dyDescent="0.35">
      <c r="B3050" s="45" t="s">
        <v>5577</v>
      </c>
      <c r="C3050" s="146">
        <v>725.96124267578125</v>
      </c>
      <c r="D3050" s="112">
        <f t="shared" si="97"/>
        <v>-5.1030676760476013E-2</v>
      </c>
      <c r="E3050" s="112">
        <v>2.8202385036497427E-3</v>
      </c>
      <c r="G3050">
        <v>3042</v>
      </c>
      <c r="H3050">
        <f t="shared" ca="1" si="98"/>
        <v>1.4770874359458326E-2</v>
      </c>
    </row>
    <row r="3051" spans="2:8" x14ac:dyDescent="0.35">
      <c r="B3051" s="45" t="s">
        <v>5389</v>
      </c>
      <c r="C3051" s="146">
        <v>764.99969482421875</v>
      </c>
      <c r="D3051" s="112">
        <f t="shared" si="97"/>
        <v>-0.20015311872674446</v>
      </c>
      <c r="E3051" s="112">
        <v>2.8200163715527988E-3</v>
      </c>
      <c r="G3051">
        <v>3043</v>
      </c>
      <c r="H3051">
        <f t="shared" ca="1" si="98"/>
        <v>2.2809579331825369E-2</v>
      </c>
    </row>
    <row r="3052" spans="2:8" x14ac:dyDescent="0.35">
      <c r="B3052" s="45" t="s">
        <v>5852</v>
      </c>
      <c r="C3052" s="146">
        <v>956.43267822265625</v>
      </c>
      <c r="D3052" s="112">
        <f t="shared" si="97"/>
        <v>3.1436550765628026</v>
      </c>
      <c r="E3052" s="112">
        <v>2.819057960691769E-3</v>
      </c>
      <c r="G3052">
        <v>3044</v>
      </c>
      <c r="H3052">
        <f t="shared" ca="1" si="98"/>
        <v>1.1242993167382562E-2</v>
      </c>
    </row>
    <row r="3053" spans="2:8" x14ac:dyDescent="0.35">
      <c r="B3053" s="45" t="s">
        <v>4367</v>
      </c>
      <c r="C3053" s="146">
        <v>230.818603515625</v>
      </c>
      <c r="D3053" s="112">
        <f t="shared" si="97"/>
        <v>1.4186125488807249</v>
      </c>
      <c r="E3053" s="112">
        <v>2.8148823554720228E-3</v>
      </c>
      <c r="G3053">
        <v>3045</v>
      </c>
      <c r="H3053">
        <f t="shared" ca="1" si="98"/>
        <v>6.3390880278471086E-4</v>
      </c>
    </row>
    <row r="3054" spans="2:8" x14ac:dyDescent="0.35">
      <c r="B3054" s="45" t="s">
        <v>1202</v>
      </c>
      <c r="C3054" s="146">
        <v>95.434303283691406</v>
      </c>
      <c r="D3054" s="112">
        <f t="shared" si="97"/>
        <v>-6.7711960886245148E-2</v>
      </c>
      <c r="E3054" s="112">
        <v>2.8127224684295253E-3</v>
      </c>
      <c r="G3054">
        <v>3046</v>
      </c>
      <c r="H3054">
        <f t="shared" ca="1" si="98"/>
        <v>-5.962107791545818E-3</v>
      </c>
    </row>
    <row r="3055" spans="2:8" x14ac:dyDescent="0.35">
      <c r="B3055" s="45" t="s">
        <v>2808</v>
      </c>
      <c r="C3055" s="146">
        <v>102.3656845092773</v>
      </c>
      <c r="D3055" s="112">
        <f t="shared" si="97"/>
        <v>-6.298867871611008E-2</v>
      </c>
      <c r="E3055" s="112">
        <v>2.812556148727924E-3</v>
      </c>
      <c r="G3055">
        <v>3047</v>
      </c>
      <c r="H3055">
        <f t="shared" ca="1" si="98"/>
        <v>-3.2929329638214877E-2</v>
      </c>
    </row>
    <row r="3056" spans="2:8" x14ac:dyDescent="0.35">
      <c r="B3056" s="45" t="s">
        <v>2500</v>
      </c>
      <c r="C3056" s="146">
        <v>109.24700927734381</v>
      </c>
      <c r="D3056" s="112">
        <f t="shared" si="97"/>
        <v>-0.95564610133378158</v>
      </c>
      <c r="E3056" s="112">
        <v>2.8035199750798211E-3</v>
      </c>
      <c r="G3056">
        <v>3048</v>
      </c>
      <c r="H3056">
        <f t="shared" ca="1" si="98"/>
        <v>1.3862643369796007E-2</v>
      </c>
    </row>
    <row r="3057" spans="2:8" x14ac:dyDescent="0.35">
      <c r="B3057" s="45" t="s">
        <v>7385</v>
      </c>
      <c r="C3057" s="146">
        <v>2463.07568359375</v>
      </c>
      <c r="D3057" s="112">
        <f t="shared" si="97"/>
        <v>2.6185555039167436</v>
      </c>
      <c r="E3057" s="112">
        <v>2.7971445488880055E-3</v>
      </c>
      <c r="G3057">
        <v>3049</v>
      </c>
      <c r="H3057">
        <f t="shared" ca="1" si="98"/>
        <v>2.812596455502064E-2</v>
      </c>
    </row>
    <row r="3058" spans="2:8" x14ac:dyDescent="0.35">
      <c r="B3058" s="45" t="s">
        <v>5427</v>
      </c>
      <c r="C3058" s="146">
        <v>680.67926025390625</v>
      </c>
      <c r="D3058" s="112">
        <f t="shared" si="97"/>
        <v>0.36401320122971265</v>
      </c>
      <c r="E3058" s="112">
        <v>2.7962031271580499E-3</v>
      </c>
      <c r="G3058">
        <v>3050</v>
      </c>
      <c r="H3058">
        <f t="shared" ca="1" si="98"/>
        <v>7.8926034049331822E-3</v>
      </c>
    </row>
    <row r="3059" spans="2:8" x14ac:dyDescent="0.35">
      <c r="B3059" s="45" t="s">
        <v>4965</v>
      </c>
      <c r="C3059" s="146">
        <v>499.02688598632813</v>
      </c>
      <c r="D3059" s="112">
        <f t="shared" si="97"/>
        <v>1.9508899121930445</v>
      </c>
      <c r="E3059" s="112">
        <v>2.7955676889383006E-3</v>
      </c>
      <c r="G3059">
        <v>3051</v>
      </c>
      <c r="H3059">
        <f t="shared" ca="1" si="98"/>
        <v>-5.3092298084258009E-4</v>
      </c>
    </row>
    <row r="3060" spans="2:8" x14ac:dyDescent="0.35">
      <c r="B3060" s="45" t="s">
        <v>3754</v>
      </c>
      <c r="C3060" s="146">
        <v>169.11064147949219</v>
      </c>
      <c r="D3060" s="112">
        <f t="shared" si="97"/>
        <v>-0.89336627113492151</v>
      </c>
      <c r="E3060" s="112">
        <v>2.7955275540337311E-3</v>
      </c>
      <c r="G3060">
        <v>3052</v>
      </c>
      <c r="H3060">
        <f t="shared" ca="1" si="98"/>
        <v>-7.5297275823547451E-3</v>
      </c>
    </row>
    <row r="3061" spans="2:8" x14ac:dyDescent="0.35">
      <c r="B3061" s="45" t="s">
        <v>6333</v>
      </c>
      <c r="C3061" s="146">
        <v>1585.901977539062</v>
      </c>
      <c r="D3061" s="112">
        <f t="shared" si="97"/>
        <v>14.050977102339623</v>
      </c>
      <c r="E3061" s="112">
        <v>2.7935589139360482E-3</v>
      </c>
      <c r="G3061">
        <v>3053</v>
      </c>
      <c r="H3061">
        <f t="shared" ca="1" si="98"/>
        <v>-1.7684453396923466E-2</v>
      </c>
    </row>
    <row r="3062" spans="2:8" x14ac:dyDescent="0.35">
      <c r="B3062" s="45" t="s">
        <v>2276</v>
      </c>
      <c r="C3062" s="146">
        <v>105.3687057495117</v>
      </c>
      <c r="D3062" s="112">
        <f t="shared" si="97"/>
        <v>-0.94817362292838392</v>
      </c>
      <c r="E3062" s="112">
        <v>2.7872937220760107E-3</v>
      </c>
      <c r="G3062">
        <v>3054</v>
      </c>
      <c r="H3062">
        <f t="shared" ca="1" si="98"/>
        <v>1.4746286743115976E-2</v>
      </c>
    </row>
    <row r="3063" spans="2:8" x14ac:dyDescent="0.35">
      <c r="B3063" s="45" t="s">
        <v>6779</v>
      </c>
      <c r="C3063" s="146">
        <v>2033.109619140625</v>
      </c>
      <c r="D3063" s="112">
        <f t="shared" si="97"/>
        <v>5.8693728026977219</v>
      </c>
      <c r="E3063" s="112">
        <v>2.7668269044066429E-3</v>
      </c>
      <c r="G3063">
        <v>3055</v>
      </c>
      <c r="H3063">
        <f t="shared" ca="1" si="98"/>
        <v>-1.8455438782805578E-2</v>
      </c>
    </row>
    <row r="3064" spans="2:8" x14ac:dyDescent="0.35">
      <c r="B3064" s="45" t="s">
        <v>4476</v>
      </c>
      <c r="C3064" s="146">
        <v>295.96728515625</v>
      </c>
      <c r="D3064" s="112">
        <f t="shared" si="97"/>
        <v>-0.35744309118826495</v>
      </c>
      <c r="E3064" s="112">
        <v>2.7655456868209503E-3</v>
      </c>
      <c r="G3064">
        <v>3056</v>
      </c>
      <c r="H3064">
        <f t="shared" ca="1" si="98"/>
        <v>-9.8158902141023269E-4</v>
      </c>
    </row>
    <row r="3065" spans="2:8" x14ac:dyDescent="0.35">
      <c r="B3065" s="45" t="s">
        <v>5101</v>
      </c>
      <c r="C3065" s="146">
        <v>460.60867309570313</v>
      </c>
      <c r="D3065" s="112">
        <f t="shared" si="97"/>
        <v>11.691849362952111</v>
      </c>
      <c r="E3065" s="112">
        <v>2.7612895664751464E-3</v>
      </c>
      <c r="G3065">
        <v>3057</v>
      </c>
      <c r="H3065">
        <f t="shared" ca="1" si="98"/>
        <v>-1.4331599905781961E-3</v>
      </c>
    </row>
    <row r="3066" spans="2:8" x14ac:dyDescent="0.35">
      <c r="B3066" s="45" t="s">
        <v>483</v>
      </c>
      <c r="C3066" s="146">
        <v>36.291690826416023</v>
      </c>
      <c r="D3066" s="112">
        <f t="shared" si="97"/>
        <v>-0.75059904052849569</v>
      </c>
      <c r="E3066" s="112">
        <v>2.759006534195143E-3</v>
      </c>
      <c r="G3066">
        <v>3058</v>
      </c>
      <c r="H3066">
        <f t="shared" ca="1" si="98"/>
        <v>-2.0103254269993688E-2</v>
      </c>
    </row>
    <row r="3067" spans="2:8" x14ac:dyDescent="0.35">
      <c r="B3067" s="45" t="s">
        <v>1393</v>
      </c>
      <c r="C3067" s="146">
        <v>145.51544189453119</v>
      </c>
      <c r="D3067" s="112">
        <f t="shared" si="97"/>
        <v>2.3616300936129284</v>
      </c>
      <c r="E3067" s="112">
        <v>2.7570166178068653E-3</v>
      </c>
      <c r="G3067">
        <v>3059</v>
      </c>
      <c r="H3067">
        <f t="shared" ca="1" si="98"/>
        <v>-1.4481411804327273E-2</v>
      </c>
    </row>
    <row r="3068" spans="2:8" x14ac:dyDescent="0.35">
      <c r="B3068" s="45" t="s">
        <v>685</v>
      </c>
      <c r="C3068" s="146">
        <v>43.287166595458977</v>
      </c>
      <c r="D3068" s="112">
        <f t="shared" si="97"/>
        <v>-0.98269892860087638</v>
      </c>
      <c r="E3068" s="112">
        <v>2.7509777896385351E-3</v>
      </c>
      <c r="G3068">
        <v>3060</v>
      </c>
      <c r="H3068">
        <f t="shared" ca="1" si="98"/>
        <v>2.7056973225263459E-2</v>
      </c>
    </row>
    <row r="3069" spans="2:8" x14ac:dyDescent="0.35">
      <c r="B3069" s="45" t="s">
        <v>7334</v>
      </c>
      <c r="C3069" s="146">
        <v>2501.993408203125</v>
      </c>
      <c r="D3069" s="112">
        <f t="shared" si="97"/>
        <v>2.4942662887750804</v>
      </c>
      <c r="E3069" s="112">
        <v>2.7499838552806932E-3</v>
      </c>
      <c r="G3069">
        <v>3061</v>
      </c>
      <c r="H3069">
        <f t="shared" ca="1" si="98"/>
        <v>-2.9551385682121862E-2</v>
      </c>
    </row>
    <row r="3070" spans="2:8" x14ac:dyDescent="0.35">
      <c r="B3070" s="45" t="s">
        <v>5347</v>
      </c>
      <c r="C3070" s="146">
        <v>716.02825927734375</v>
      </c>
      <c r="D3070" s="112">
        <f t="shared" si="97"/>
        <v>-0.63574233298522398</v>
      </c>
      <c r="E3070" s="112">
        <v>2.7476092081705665E-3</v>
      </c>
      <c r="G3070">
        <v>3062</v>
      </c>
      <c r="H3070">
        <f t="shared" ca="1" si="98"/>
        <v>-5.28719430879931E-4</v>
      </c>
    </row>
    <row r="3071" spans="2:8" x14ac:dyDescent="0.35">
      <c r="B3071" s="45" t="s">
        <v>6437</v>
      </c>
      <c r="C3071" s="146">
        <v>1965.719116210938</v>
      </c>
      <c r="D3071" s="112">
        <f t="shared" si="97"/>
        <v>-0.17673286612324676</v>
      </c>
      <c r="E3071" s="112">
        <v>2.7428021603173201E-3</v>
      </c>
      <c r="G3071">
        <v>3063</v>
      </c>
      <c r="H3071">
        <f t="shared" ca="1" si="98"/>
        <v>-4.0630394002161521E-2</v>
      </c>
    </row>
    <row r="3072" spans="2:8" x14ac:dyDescent="0.35">
      <c r="B3072" s="45" t="s">
        <v>7311</v>
      </c>
      <c r="C3072" s="146">
        <v>2387.705078125</v>
      </c>
      <c r="D3072" s="112">
        <f t="shared" si="97"/>
        <v>0.37571628738736368</v>
      </c>
      <c r="E3072" s="112">
        <v>2.7425614595114611E-3</v>
      </c>
      <c r="G3072">
        <v>3064</v>
      </c>
      <c r="H3072">
        <f t="shared" ca="1" si="98"/>
        <v>-2.0349449107299439E-2</v>
      </c>
    </row>
    <row r="3073" spans="2:8" x14ac:dyDescent="0.35">
      <c r="B3073" s="45" t="s">
        <v>6483</v>
      </c>
      <c r="C3073" s="146">
        <v>1735.608642578125</v>
      </c>
      <c r="D3073" s="112">
        <f t="shared" si="97"/>
        <v>12.114307521669847</v>
      </c>
      <c r="E3073" s="112">
        <v>2.740695996155207E-3</v>
      </c>
      <c r="G3073">
        <v>3065</v>
      </c>
      <c r="H3073">
        <f t="shared" ca="1" si="98"/>
        <v>1.6350508802783212E-3</v>
      </c>
    </row>
    <row r="3074" spans="2:8" x14ac:dyDescent="0.35">
      <c r="B3074" s="45" t="s">
        <v>1465</v>
      </c>
      <c r="C3074" s="146">
        <v>132.34466552734381</v>
      </c>
      <c r="D3074" s="112">
        <f t="shared" si="97"/>
        <v>-0.55794933226616039</v>
      </c>
      <c r="E3074" s="112">
        <v>2.7384913591335658E-3</v>
      </c>
      <c r="G3074">
        <v>3066</v>
      </c>
      <c r="H3074">
        <f t="shared" ca="1" si="98"/>
        <v>-1.380179529355932E-3</v>
      </c>
    </row>
    <row r="3075" spans="2:8" x14ac:dyDescent="0.35">
      <c r="B3075" s="45" t="s">
        <v>4546</v>
      </c>
      <c r="C3075" s="146">
        <v>299.38800048828119</v>
      </c>
      <c r="D3075" s="112">
        <f t="shared" si="97"/>
        <v>-0.86956795623466576</v>
      </c>
      <c r="E3075" s="112">
        <v>2.7339635173068508E-3</v>
      </c>
      <c r="G3075">
        <v>3067</v>
      </c>
      <c r="H3075">
        <f t="shared" ca="1" si="98"/>
        <v>1.2669793480374969E-2</v>
      </c>
    </row>
    <row r="3076" spans="2:8" x14ac:dyDescent="0.35">
      <c r="B3076" s="45" t="s">
        <v>7842</v>
      </c>
      <c r="C3076" s="146">
        <v>2295.356201171875</v>
      </c>
      <c r="D3076" s="112">
        <f t="shared" si="97"/>
        <v>-4.2718933554457356E-2</v>
      </c>
      <c r="E3076" s="112">
        <v>2.7306441346664143E-3</v>
      </c>
      <c r="G3076">
        <v>3068</v>
      </c>
      <c r="H3076">
        <f t="shared" ca="1" si="98"/>
        <v>-6.0076352725918535E-3</v>
      </c>
    </row>
    <row r="3077" spans="2:8" x14ac:dyDescent="0.35">
      <c r="B3077" s="45" t="s">
        <v>7724</v>
      </c>
      <c r="C3077" s="146">
        <v>2397.787109375</v>
      </c>
      <c r="D3077" s="112">
        <f t="shared" si="97"/>
        <v>15.128403713585293</v>
      </c>
      <c r="E3077" s="112">
        <v>2.7304863745217767E-3</v>
      </c>
      <c r="G3077">
        <v>3069</v>
      </c>
      <c r="H3077">
        <f t="shared" ca="1" si="98"/>
        <v>1.0371001534622046E-2</v>
      </c>
    </row>
    <row r="3078" spans="2:8" x14ac:dyDescent="0.35">
      <c r="B3078" s="45" t="s">
        <v>3291</v>
      </c>
      <c r="C3078" s="146">
        <v>148.66859436035159</v>
      </c>
      <c r="D3078" s="112">
        <f t="shared" si="97"/>
        <v>-0.14329416297708891</v>
      </c>
      <c r="E3078" s="112">
        <v>2.727382005557227E-3</v>
      </c>
      <c r="G3078">
        <v>3070</v>
      </c>
      <c r="H3078">
        <f t="shared" ca="1" si="98"/>
        <v>5.5228448241838269E-4</v>
      </c>
    </row>
    <row r="3079" spans="2:8" x14ac:dyDescent="0.35">
      <c r="B3079" s="45" t="s">
        <v>3826</v>
      </c>
      <c r="C3079" s="146">
        <v>173.53517150878909</v>
      </c>
      <c r="D3079" s="112">
        <f t="shared" si="97"/>
        <v>-0.92439445768238615</v>
      </c>
      <c r="E3079" s="112">
        <v>2.7238805608264874E-3</v>
      </c>
      <c r="G3079">
        <v>3071</v>
      </c>
      <c r="H3079">
        <f t="shared" ca="1" si="98"/>
        <v>1.2354536347784985E-3</v>
      </c>
    </row>
    <row r="3080" spans="2:8" x14ac:dyDescent="0.35">
      <c r="B3080" s="45" t="s">
        <v>6852</v>
      </c>
      <c r="C3080" s="146">
        <v>2295.2705078125</v>
      </c>
      <c r="D3080" s="112">
        <f t="shared" si="97"/>
        <v>15.6991623267281</v>
      </c>
      <c r="E3080" s="112">
        <v>2.7112821054847761E-3</v>
      </c>
      <c r="G3080">
        <v>3072</v>
      </c>
      <c r="H3080">
        <f t="shared" ca="1" si="98"/>
        <v>-1.8010658967765977E-2</v>
      </c>
    </row>
    <row r="3081" spans="2:8" x14ac:dyDescent="0.35">
      <c r="B3081" s="45" t="s">
        <v>2036</v>
      </c>
      <c r="C3081" s="146">
        <v>137.4482421875</v>
      </c>
      <c r="D3081" s="112">
        <f t="shared" ref="D3081:D3144" si="99">(C3081-C3082)/C3082</f>
        <v>-0.35162960158992335</v>
      </c>
      <c r="E3081" s="112">
        <v>2.7068541617061787E-3</v>
      </c>
      <c r="G3081">
        <v>3073</v>
      </c>
      <c r="H3081">
        <f t="shared" ca="1" si="98"/>
        <v>1.5570191919877671E-2</v>
      </c>
    </row>
    <row r="3082" spans="2:8" x14ac:dyDescent="0.35">
      <c r="B3082" s="45" t="s">
        <v>4315</v>
      </c>
      <c r="C3082" s="146">
        <v>211.99031066894531</v>
      </c>
      <c r="D3082" s="112">
        <f t="shared" si="99"/>
        <v>0.73028992543984483</v>
      </c>
      <c r="E3082" s="112">
        <v>2.704335966434324E-3</v>
      </c>
      <c r="G3082">
        <v>3074</v>
      </c>
      <c r="H3082">
        <f t="shared" ref="H3082:H3145" ca="1" si="100">_xlfn.NORM.INV(RAND(),$N$11,$N$12)</f>
        <v>1.1361316357482998E-2</v>
      </c>
    </row>
    <row r="3083" spans="2:8" x14ac:dyDescent="0.35">
      <c r="B3083" s="45" t="s">
        <v>1289</v>
      </c>
      <c r="C3083" s="146">
        <v>122.517219543457</v>
      </c>
      <c r="D3083" s="112">
        <f t="shared" si="99"/>
        <v>-0.87661689220474814</v>
      </c>
      <c r="E3083" s="112">
        <v>2.6975328395365417E-3</v>
      </c>
      <c r="G3083">
        <v>3075</v>
      </c>
      <c r="H3083">
        <f t="shared" ca="1" si="100"/>
        <v>1.9643377477046416E-2</v>
      </c>
    </row>
    <row r="3084" spans="2:8" x14ac:dyDescent="0.35">
      <c r="B3084" s="45" t="s">
        <v>5873</v>
      </c>
      <c r="C3084" s="146">
        <v>992.98211669921875</v>
      </c>
      <c r="D3084" s="112">
        <f t="shared" si="99"/>
        <v>-0.4020198832475419</v>
      </c>
      <c r="E3084" s="112">
        <v>2.6951136158429216E-3</v>
      </c>
      <c r="G3084">
        <v>3076</v>
      </c>
      <c r="H3084">
        <f t="shared" ca="1" si="100"/>
        <v>1.1192431612357527E-2</v>
      </c>
    </row>
    <row r="3085" spans="2:8" x14ac:dyDescent="0.35">
      <c r="B3085" s="45" t="s">
        <v>6225</v>
      </c>
      <c r="C3085" s="146">
        <v>1660.560424804688</v>
      </c>
      <c r="D3085" s="112">
        <f t="shared" si="99"/>
        <v>6.6943758768770789E-2</v>
      </c>
      <c r="E3085" s="112">
        <v>2.6944540021213415E-3</v>
      </c>
      <c r="G3085">
        <v>3077</v>
      </c>
      <c r="H3085">
        <f t="shared" ca="1" si="100"/>
        <v>-3.5944769641849408E-3</v>
      </c>
    </row>
    <row r="3086" spans="2:8" x14ac:dyDescent="0.35">
      <c r="B3086" s="45" t="s">
        <v>6379</v>
      </c>
      <c r="C3086" s="146">
        <v>1556.37109375</v>
      </c>
      <c r="D3086" s="112">
        <f t="shared" si="99"/>
        <v>8.6932535090387741</v>
      </c>
      <c r="E3086" s="112">
        <v>2.692923231790996E-3</v>
      </c>
      <c r="G3086">
        <v>3078</v>
      </c>
      <c r="H3086">
        <f t="shared" ca="1" si="100"/>
        <v>2.0213290325286445E-2</v>
      </c>
    </row>
    <row r="3087" spans="2:8" x14ac:dyDescent="0.35">
      <c r="B3087" s="45" t="s">
        <v>1606</v>
      </c>
      <c r="C3087" s="146">
        <v>160.56230163574219</v>
      </c>
      <c r="D3087" s="112">
        <f t="shared" si="99"/>
        <v>0.8181568584999902</v>
      </c>
      <c r="E3087" s="112">
        <v>2.6896287872036459E-3</v>
      </c>
      <c r="G3087">
        <v>3079</v>
      </c>
      <c r="H3087">
        <f t="shared" ca="1" si="100"/>
        <v>4.1606552781084757E-2</v>
      </c>
    </row>
    <row r="3088" spans="2:8" x14ac:dyDescent="0.35">
      <c r="B3088" s="45" t="s">
        <v>1131</v>
      </c>
      <c r="C3088" s="146">
        <v>88.310478210449219</v>
      </c>
      <c r="D3088" s="112">
        <f t="shared" si="99"/>
        <v>-0.64140554399485239</v>
      </c>
      <c r="E3088" s="112">
        <v>2.66704388213622E-3</v>
      </c>
      <c r="G3088">
        <v>3080</v>
      </c>
      <c r="H3088">
        <f t="shared" ca="1" si="100"/>
        <v>-6.1226891283096892E-4</v>
      </c>
    </row>
    <row r="3089" spans="2:8" x14ac:dyDescent="0.35">
      <c r="B3089" s="45" t="s">
        <v>4417</v>
      </c>
      <c r="C3089" s="146">
        <v>246.26838684082031</v>
      </c>
      <c r="D3089" s="112">
        <f t="shared" si="99"/>
        <v>1.2329446759939815</v>
      </c>
      <c r="E3089" s="112">
        <v>2.665791115914193E-3</v>
      </c>
      <c r="G3089">
        <v>3081</v>
      </c>
      <c r="H3089">
        <f t="shared" ca="1" si="100"/>
        <v>1.8840892790973281E-2</v>
      </c>
    </row>
    <row r="3090" spans="2:8" x14ac:dyDescent="0.35">
      <c r="B3090" s="45" t="s">
        <v>2175</v>
      </c>
      <c r="C3090" s="146">
        <v>110.2886199951172</v>
      </c>
      <c r="D3090" s="112">
        <f t="shared" si="99"/>
        <v>-0.86136872100498141</v>
      </c>
      <c r="E3090" s="112">
        <v>2.6622057507302574E-3</v>
      </c>
      <c r="G3090">
        <v>3082</v>
      </c>
      <c r="H3090">
        <f t="shared" ca="1" si="100"/>
        <v>-2.7536477909226435E-3</v>
      </c>
    </row>
    <row r="3091" spans="2:8" x14ac:dyDescent="0.35">
      <c r="B3091" s="45" t="s">
        <v>5639</v>
      </c>
      <c r="C3091" s="146">
        <v>795.55364990234375</v>
      </c>
      <c r="D3091" s="112">
        <f t="shared" si="99"/>
        <v>-0.51718807148091095</v>
      </c>
      <c r="E3091" s="112">
        <v>2.6555733925423173E-3</v>
      </c>
      <c r="G3091">
        <v>3083</v>
      </c>
      <c r="H3091">
        <f t="shared" ca="1" si="100"/>
        <v>8.1666221393121106E-3</v>
      </c>
    </row>
    <row r="3092" spans="2:8" x14ac:dyDescent="0.35">
      <c r="B3092" s="45" t="s">
        <v>6397</v>
      </c>
      <c r="C3092" s="146">
        <v>1647.750610351562</v>
      </c>
      <c r="D3092" s="112">
        <f t="shared" si="99"/>
        <v>-0.30183482338016004</v>
      </c>
      <c r="E3092" s="112">
        <v>2.6529681325164868E-3</v>
      </c>
      <c r="G3092">
        <v>3084</v>
      </c>
      <c r="H3092">
        <f t="shared" ca="1" si="100"/>
        <v>-2.3318687317037678E-2</v>
      </c>
    </row>
    <row r="3093" spans="2:8" x14ac:dyDescent="0.35">
      <c r="B3093" s="45" t="s">
        <v>7404</v>
      </c>
      <c r="C3093" s="146">
        <v>2360.11572265625</v>
      </c>
      <c r="D3093" s="112">
        <f t="shared" si="99"/>
        <v>1.179441560363746</v>
      </c>
      <c r="E3093" s="112">
        <v>2.6349281848534103E-3</v>
      </c>
      <c r="G3093">
        <v>3085</v>
      </c>
      <c r="H3093">
        <f t="shared" ca="1" si="100"/>
        <v>-4.0180824726848809E-3</v>
      </c>
    </row>
    <row r="3094" spans="2:8" x14ac:dyDescent="0.35">
      <c r="B3094" s="45" t="s">
        <v>5947</v>
      </c>
      <c r="C3094" s="146">
        <v>1082.899291992188</v>
      </c>
      <c r="D3094" s="112">
        <f t="shared" si="99"/>
        <v>-7.7716512462574869E-2</v>
      </c>
      <c r="E3094" s="112">
        <v>2.6333064038887495E-3</v>
      </c>
      <c r="G3094">
        <v>3086</v>
      </c>
      <c r="H3094">
        <f t="shared" ca="1" si="100"/>
        <v>-2.6115480409778069E-2</v>
      </c>
    </row>
    <row r="3095" spans="2:8" x14ac:dyDescent="0.35">
      <c r="B3095" s="45" t="s">
        <v>6018</v>
      </c>
      <c r="C3095" s="146">
        <v>1174.150146484375</v>
      </c>
      <c r="D3095" s="112">
        <f t="shared" si="99"/>
        <v>0.71942239248066264</v>
      </c>
      <c r="E3095" s="112">
        <v>2.6324391893413211E-3</v>
      </c>
      <c r="G3095">
        <v>3087</v>
      </c>
      <c r="H3095">
        <f t="shared" ca="1" si="100"/>
        <v>-1.8344268883488255E-2</v>
      </c>
    </row>
    <row r="3096" spans="2:8" x14ac:dyDescent="0.35">
      <c r="B3096" s="45" t="s">
        <v>5456</v>
      </c>
      <c r="C3096" s="146">
        <v>682.874755859375</v>
      </c>
      <c r="D3096" s="112">
        <f t="shared" si="99"/>
        <v>0.4349745992173461</v>
      </c>
      <c r="E3096" s="112">
        <v>2.6228269464731095E-3</v>
      </c>
      <c r="G3096">
        <v>3088</v>
      </c>
      <c r="H3096">
        <f t="shared" ca="1" si="100"/>
        <v>-1.4485257113249373E-2</v>
      </c>
    </row>
    <row r="3097" spans="2:8" x14ac:dyDescent="0.35">
      <c r="B3097" s="45" t="s">
        <v>4867</v>
      </c>
      <c r="C3097" s="146">
        <v>475.87933349609381</v>
      </c>
      <c r="D3097" s="112">
        <f t="shared" si="99"/>
        <v>-0.80279401037424791</v>
      </c>
      <c r="E3097" s="112">
        <v>2.6219012403912614E-3</v>
      </c>
      <c r="G3097">
        <v>3089</v>
      </c>
      <c r="H3097">
        <f t="shared" ca="1" si="100"/>
        <v>2.1071733945218617E-2</v>
      </c>
    </row>
    <row r="3098" spans="2:8" x14ac:dyDescent="0.35">
      <c r="B3098" s="45" t="s">
        <v>7582</v>
      </c>
      <c r="C3098" s="146">
        <v>2413.10791015625</v>
      </c>
      <c r="D3098" s="112">
        <f t="shared" si="99"/>
        <v>2.0474095404878772</v>
      </c>
      <c r="E3098" s="112">
        <v>2.6211548702863084E-3</v>
      </c>
      <c r="G3098">
        <v>3090</v>
      </c>
      <c r="H3098">
        <f t="shared" ca="1" si="100"/>
        <v>-1.302355398067786E-3</v>
      </c>
    </row>
    <row r="3099" spans="2:8" x14ac:dyDescent="0.35">
      <c r="B3099" s="45" t="s">
        <v>5623</v>
      </c>
      <c r="C3099" s="146">
        <v>791.85546875</v>
      </c>
      <c r="D3099" s="112">
        <f t="shared" si="99"/>
        <v>12.416376316979388</v>
      </c>
      <c r="E3099" s="112">
        <v>2.6136133552396687E-3</v>
      </c>
      <c r="G3099">
        <v>3091</v>
      </c>
      <c r="H3099">
        <f t="shared" ca="1" si="100"/>
        <v>-2.1432035935221916E-2</v>
      </c>
    </row>
    <row r="3100" spans="2:8" x14ac:dyDescent="0.35">
      <c r="B3100" s="45" t="s">
        <v>778</v>
      </c>
      <c r="C3100" s="146">
        <v>59.021560668945313</v>
      </c>
      <c r="D3100" s="112">
        <f t="shared" si="99"/>
        <v>-0.97566174625879065</v>
      </c>
      <c r="E3100" s="112">
        <v>2.6131716656659209E-3</v>
      </c>
      <c r="G3100">
        <v>3092</v>
      </c>
      <c r="H3100">
        <f t="shared" ca="1" si="100"/>
        <v>1.6730757922861578E-2</v>
      </c>
    </row>
    <row r="3101" spans="2:8" x14ac:dyDescent="0.35">
      <c r="B3101" s="45" t="s">
        <v>7461</v>
      </c>
      <c r="C3101" s="146">
        <v>2425.05322265625</v>
      </c>
      <c r="D3101" s="112">
        <f t="shared" si="99"/>
        <v>0.16437954554699188</v>
      </c>
      <c r="E3101" s="112">
        <v>2.6028463452603457E-3</v>
      </c>
      <c r="G3101">
        <v>3093</v>
      </c>
      <c r="H3101">
        <f t="shared" ca="1" si="100"/>
        <v>-1.4507602039388733E-3</v>
      </c>
    </row>
    <row r="3102" spans="2:8" x14ac:dyDescent="0.35">
      <c r="B3102" s="45" t="s">
        <v>8020</v>
      </c>
      <c r="C3102" s="146">
        <v>2082.699951171875</v>
      </c>
      <c r="D3102" s="112">
        <f t="shared" si="99"/>
        <v>0.14662527882724807</v>
      </c>
      <c r="E3102" s="112">
        <v>2.5994811615184174E-3</v>
      </c>
      <c r="G3102">
        <v>3094</v>
      </c>
      <c r="H3102">
        <f t="shared" ca="1" si="100"/>
        <v>2.897508358597858E-2</v>
      </c>
    </row>
    <row r="3103" spans="2:8" x14ac:dyDescent="0.35">
      <c r="B3103" s="45" t="s">
        <v>7022</v>
      </c>
      <c r="C3103" s="146">
        <v>1816.373657226562</v>
      </c>
      <c r="D3103" s="112">
        <f t="shared" si="99"/>
        <v>15.653601804732169</v>
      </c>
      <c r="E3103" s="112">
        <v>2.5978396054542486E-3</v>
      </c>
      <c r="G3103">
        <v>3095</v>
      </c>
      <c r="H3103">
        <f t="shared" ca="1" si="100"/>
        <v>-1.3626926287744321E-2</v>
      </c>
    </row>
    <row r="3104" spans="2:8" x14ac:dyDescent="0.35">
      <c r="B3104" s="45" t="s">
        <v>1855</v>
      </c>
      <c r="C3104" s="146">
        <v>109.0679168701172</v>
      </c>
      <c r="D3104" s="112">
        <f t="shared" si="99"/>
        <v>-0.8632579302796084</v>
      </c>
      <c r="E3104" s="112">
        <v>2.5948275553727062E-3</v>
      </c>
      <c r="G3104">
        <v>3096</v>
      </c>
      <c r="H3104">
        <f t="shared" ca="1" si="100"/>
        <v>6.9818883175197417E-3</v>
      </c>
    </row>
    <row r="3105" spans="2:8" x14ac:dyDescent="0.35">
      <c r="B3105" s="45" t="s">
        <v>5640</v>
      </c>
      <c r="C3105" s="146">
        <v>797.61785888671875</v>
      </c>
      <c r="D3105" s="112">
        <f t="shared" si="99"/>
        <v>7.4353569673648972</v>
      </c>
      <c r="E3105" s="112">
        <v>2.5946823129130098E-3</v>
      </c>
      <c r="G3105">
        <v>3097</v>
      </c>
      <c r="H3105">
        <f t="shared" ca="1" si="100"/>
        <v>3.3478872116045823E-3</v>
      </c>
    </row>
    <row r="3106" spans="2:8" x14ac:dyDescent="0.35">
      <c r="B3106" s="45" t="s">
        <v>2586</v>
      </c>
      <c r="C3106" s="146">
        <v>94.556503295898438</v>
      </c>
      <c r="D3106" s="112">
        <f t="shared" si="99"/>
        <v>-0.94027018556406583</v>
      </c>
      <c r="E3106" s="112">
        <v>2.590422926059936E-3</v>
      </c>
      <c r="G3106">
        <v>3098</v>
      </c>
      <c r="H3106">
        <f t="shared" ca="1" si="100"/>
        <v>-1.3288234470274669E-3</v>
      </c>
    </row>
    <row r="3107" spans="2:8" x14ac:dyDescent="0.35">
      <c r="B3107" s="45" t="s">
        <v>6353</v>
      </c>
      <c r="C3107" s="146">
        <v>1583.070434570312</v>
      </c>
      <c r="D3107" s="112">
        <f t="shared" si="99"/>
        <v>20.794648018930069</v>
      </c>
      <c r="E3107" s="112">
        <v>2.5904124049108499E-3</v>
      </c>
      <c r="G3107">
        <v>3099</v>
      </c>
      <c r="H3107">
        <f t="shared" ca="1" si="100"/>
        <v>1.9029109648017392E-2</v>
      </c>
    </row>
    <row r="3108" spans="2:8" x14ac:dyDescent="0.35">
      <c r="B3108" s="45" t="s">
        <v>2678</v>
      </c>
      <c r="C3108" s="146">
        <v>72.6357421875</v>
      </c>
      <c r="D3108" s="112">
        <f t="shared" si="99"/>
        <v>-0.95624408545607353</v>
      </c>
      <c r="E3108" s="112">
        <v>2.584148038331617E-3</v>
      </c>
      <c r="G3108">
        <v>3100</v>
      </c>
      <c r="H3108">
        <f t="shared" ca="1" si="100"/>
        <v>-1.0392522728323665E-2</v>
      </c>
    </row>
    <row r="3109" spans="2:8" x14ac:dyDescent="0.35">
      <c r="B3109" s="45" t="s">
        <v>6400</v>
      </c>
      <c r="C3109" s="146">
        <v>1660.021118164062</v>
      </c>
      <c r="D3109" s="112">
        <f t="shared" si="99"/>
        <v>34.944387721514374</v>
      </c>
      <c r="E3109" s="112">
        <v>2.5788279105865958E-3</v>
      </c>
      <c r="G3109">
        <v>3101</v>
      </c>
      <c r="H3109">
        <f t="shared" ca="1" si="100"/>
        <v>8.2796057556804668E-3</v>
      </c>
    </row>
    <row r="3110" spans="2:8" x14ac:dyDescent="0.35">
      <c r="B3110" s="45" t="s">
        <v>550</v>
      </c>
      <c r="C3110" s="146">
        <v>46.183040618896477</v>
      </c>
      <c r="D3110" s="112">
        <f t="shared" si="99"/>
        <v>-0.93748597558421498</v>
      </c>
      <c r="E3110" s="112">
        <v>2.5780350190748704E-3</v>
      </c>
      <c r="G3110">
        <v>3102</v>
      </c>
      <c r="H3110">
        <f t="shared" ca="1" si="100"/>
        <v>-2.2296098098798984E-3</v>
      </c>
    </row>
    <row r="3111" spans="2:8" x14ac:dyDescent="0.35">
      <c r="B3111" s="45" t="s">
        <v>5366</v>
      </c>
      <c r="C3111" s="146">
        <v>738.76287841796875</v>
      </c>
      <c r="D3111" s="112">
        <f t="shared" si="99"/>
        <v>5.5713985365286582</v>
      </c>
      <c r="E3111" s="112">
        <v>2.5760406189422147E-3</v>
      </c>
      <c r="G3111">
        <v>3103</v>
      </c>
      <c r="H3111">
        <f t="shared" ca="1" si="100"/>
        <v>9.9461234627119081E-3</v>
      </c>
    </row>
    <row r="3112" spans="2:8" x14ac:dyDescent="0.35">
      <c r="B3112" s="45" t="s">
        <v>2134</v>
      </c>
      <c r="C3112" s="146">
        <v>112.4209518432617</v>
      </c>
      <c r="D3112" s="112">
        <f t="shared" si="99"/>
        <v>-0.90965485907833576</v>
      </c>
      <c r="E3112" s="112">
        <v>2.574127706617327E-3</v>
      </c>
      <c r="G3112">
        <v>3104</v>
      </c>
      <c r="H3112">
        <f t="shared" ca="1" si="100"/>
        <v>1.2519865076868223E-2</v>
      </c>
    </row>
    <row r="3113" spans="2:8" x14ac:dyDescent="0.35">
      <c r="B3113" s="45" t="s">
        <v>6058</v>
      </c>
      <c r="C3113" s="146">
        <v>1244.349731445312</v>
      </c>
      <c r="D3113" s="112">
        <f t="shared" si="99"/>
        <v>-2.8503651457628999E-2</v>
      </c>
      <c r="E3113" s="112">
        <v>2.5547474329833679E-3</v>
      </c>
      <c r="G3113">
        <v>3105</v>
      </c>
      <c r="H3113">
        <f t="shared" ca="1" si="100"/>
        <v>-2.4649737192154766E-2</v>
      </c>
    </row>
    <row r="3114" spans="2:8" x14ac:dyDescent="0.35">
      <c r="B3114" s="45" t="s">
        <v>6063</v>
      </c>
      <c r="C3114" s="146">
        <v>1280.85888671875</v>
      </c>
      <c r="D3114" s="112">
        <f t="shared" si="99"/>
        <v>-0.43395637284836663</v>
      </c>
      <c r="E3114" s="112">
        <v>2.5509987151852054E-3</v>
      </c>
      <c r="G3114">
        <v>3106</v>
      </c>
      <c r="H3114">
        <f t="shared" ca="1" si="100"/>
        <v>-8.8895189245475693E-4</v>
      </c>
    </row>
    <row r="3115" spans="2:8" x14ac:dyDescent="0.35">
      <c r="B3115" s="45" t="s">
        <v>6799</v>
      </c>
      <c r="C3115" s="146">
        <v>2262.8271484375</v>
      </c>
      <c r="D3115" s="112">
        <f t="shared" si="99"/>
        <v>0.28424161900345163</v>
      </c>
      <c r="E3115" s="112">
        <v>2.5465665375553935E-3</v>
      </c>
      <c r="G3115">
        <v>3107</v>
      </c>
      <c r="H3115">
        <f t="shared" ca="1" si="100"/>
        <v>-9.2855125035890187E-3</v>
      </c>
    </row>
    <row r="3116" spans="2:8" x14ac:dyDescent="0.35">
      <c r="B3116" s="45" t="s">
        <v>6476</v>
      </c>
      <c r="C3116" s="146">
        <v>1761.994873046875</v>
      </c>
      <c r="D3116" s="112">
        <f t="shared" si="99"/>
        <v>3.8417778065507728</v>
      </c>
      <c r="E3116" s="112">
        <v>2.5450735986274025E-3</v>
      </c>
      <c r="G3116">
        <v>3108</v>
      </c>
      <c r="H3116">
        <f t="shared" ca="1" si="100"/>
        <v>-2.2325971575162008E-2</v>
      </c>
    </row>
    <row r="3117" spans="2:8" x14ac:dyDescent="0.35">
      <c r="B3117" s="45" t="s">
        <v>4799</v>
      </c>
      <c r="C3117" s="146">
        <v>363.91485595703119</v>
      </c>
      <c r="D3117" s="112">
        <f t="shared" si="99"/>
        <v>3.8036968861150644</v>
      </c>
      <c r="E3117" s="112">
        <v>2.5438639559916191E-3</v>
      </c>
      <c r="G3117">
        <v>3109</v>
      </c>
      <c r="H3117">
        <f t="shared" ca="1" si="100"/>
        <v>2.4881123429191881E-3</v>
      </c>
    </row>
    <row r="3118" spans="2:8" x14ac:dyDescent="0.35">
      <c r="B3118" s="45" t="s">
        <v>957</v>
      </c>
      <c r="C3118" s="146">
        <v>75.757247924804688</v>
      </c>
      <c r="D3118" s="112">
        <f t="shared" si="99"/>
        <v>-0.11779107800713344</v>
      </c>
      <c r="E3118" s="112">
        <v>2.5357061040397742E-3</v>
      </c>
      <c r="G3118">
        <v>3110</v>
      </c>
      <c r="H3118">
        <f t="shared" ca="1" si="100"/>
        <v>-3.5028463633464409E-2</v>
      </c>
    </row>
    <row r="3119" spans="2:8" x14ac:dyDescent="0.35">
      <c r="B3119" s="45" t="s">
        <v>1041</v>
      </c>
      <c r="C3119" s="146">
        <v>85.872230529785156</v>
      </c>
      <c r="D3119" s="112">
        <f t="shared" si="99"/>
        <v>-0.95379943285761148</v>
      </c>
      <c r="E3119" s="112">
        <v>2.5355888289796237E-3</v>
      </c>
      <c r="G3119">
        <v>3111</v>
      </c>
      <c r="H3119">
        <f t="shared" ca="1" si="100"/>
        <v>-1.7693244985761688E-2</v>
      </c>
    </row>
    <row r="3120" spans="2:8" x14ac:dyDescent="0.35">
      <c r="B3120" s="45" t="s">
        <v>6495</v>
      </c>
      <c r="C3120" s="146">
        <v>1858.683471679688</v>
      </c>
      <c r="D3120" s="112">
        <f t="shared" si="99"/>
        <v>-0.22513331118604799</v>
      </c>
      <c r="E3120" s="112">
        <v>2.5344614462017531E-3</v>
      </c>
      <c r="G3120">
        <v>3112</v>
      </c>
      <c r="H3120">
        <f t="shared" ca="1" si="100"/>
        <v>-1.5460383104539196E-2</v>
      </c>
    </row>
    <row r="3121" spans="2:8" x14ac:dyDescent="0.35">
      <c r="B3121" s="45" t="s">
        <v>7396</v>
      </c>
      <c r="C3121" s="146">
        <v>2398.7138671875</v>
      </c>
      <c r="D3121" s="112">
        <f t="shared" si="99"/>
        <v>10.345805323752753</v>
      </c>
      <c r="E3121" s="112">
        <v>2.5325724323878667E-3</v>
      </c>
      <c r="G3121">
        <v>3113</v>
      </c>
      <c r="H3121">
        <f t="shared" ca="1" si="100"/>
        <v>1.8375103962537654E-2</v>
      </c>
    </row>
    <row r="3122" spans="2:8" x14ac:dyDescent="0.35">
      <c r="B3122" s="45" t="s">
        <v>4314</v>
      </c>
      <c r="C3122" s="146">
        <v>211.41856384277341</v>
      </c>
      <c r="D3122" s="112">
        <f t="shared" si="99"/>
        <v>1.7429531008494314</v>
      </c>
      <c r="E3122" s="112">
        <v>2.5299260623410252E-3</v>
      </c>
      <c r="G3122">
        <v>3114</v>
      </c>
      <c r="H3122">
        <f t="shared" ca="1" si="100"/>
        <v>-1.5067435339806473E-2</v>
      </c>
    </row>
    <row r="3123" spans="2:8" x14ac:dyDescent="0.35">
      <c r="B3123" s="45" t="s">
        <v>846</v>
      </c>
      <c r="C3123" s="146">
        <v>77.076988220214844</v>
      </c>
      <c r="D3123" s="112">
        <f t="shared" si="99"/>
        <v>-0.92378871044239963</v>
      </c>
      <c r="E3123" s="112">
        <v>2.5270986325623794E-3</v>
      </c>
      <c r="G3123">
        <v>3115</v>
      </c>
      <c r="H3123">
        <f t="shared" ca="1" si="100"/>
        <v>7.452425759171437E-3</v>
      </c>
    </row>
    <row r="3124" spans="2:8" x14ac:dyDescent="0.35">
      <c r="B3124" s="45" t="s">
        <v>5895</v>
      </c>
      <c r="C3124" s="146">
        <v>1011.359191894531</v>
      </c>
      <c r="D3124" s="112">
        <f t="shared" si="99"/>
        <v>0.61251766751096992</v>
      </c>
      <c r="E3124" s="112">
        <v>2.5154077497379838E-3</v>
      </c>
      <c r="G3124">
        <v>3116</v>
      </c>
      <c r="H3124">
        <f t="shared" ca="1" si="100"/>
        <v>-5.2703662486016508E-3</v>
      </c>
    </row>
    <row r="3125" spans="2:8" x14ac:dyDescent="0.35">
      <c r="B3125" s="45" t="s">
        <v>5179</v>
      </c>
      <c r="C3125" s="146">
        <v>627.192626953125</v>
      </c>
      <c r="D3125" s="112">
        <f t="shared" si="99"/>
        <v>-0.72745553084236381</v>
      </c>
      <c r="E3125" s="112">
        <v>2.5144997878079832E-3</v>
      </c>
      <c r="G3125">
        <v>3117</v>
      </c>
      <c r="H3125">
        <f t="shared" ca="1" si="100"/>
        <v>-2.1639833517678514E-3</v>
      </c>
    </row>
    <row r="3126" spans="2:8" x14ac:dyDescent="0.35">
      <c r="B3126" s="45" t="s">
        <v>7508</v>
      </c>
      <c r="C3126" s="146">
        <v>2301.248779296875</v>
      </c>
      <c r="D3126" s="112">
        <f t="shared" si="99"/>
        <v>0.47827089989807586</v>
      </c>
      <c r="E3126" s="112">
        <v>2.5123658664966088E-3</v>
      </c>
      <c r="G3126">
        <v>3118</v>
      </c>
      <c r="H3126">
        <f t="shared" ca="1" si="100"/>
        <v>-1.3789454502105924E-2</v>
      </c>
    </row>
    <row r="3127" spans="2:8" x14ac:dyDescent="0.35">
      <c r="B3127" s="45" t="s">
        <v>6310</v>
      </c>
      <c r="C3127" s="146">
        <v>1556.716552734375</v>
      </c>
      <c r="D3127" s="112">
        <f t="shared" si="99"/>
        <v>15.564920406497505</v>
      </c>
      <c r="E3127" s="112">
        <v>2.5002324929290103E-3</v>
      </c>
      <c r="G3127">
        <v>3119</v>
      </c>
      <c r="H3127">
        <f t="shared" ca="1" si="100"/>
        <v>8.5049584380714766E-3</v>
      </c>
    </row>
    <row r="3128" spans="2:8" x14ac:dyDescent="0.35">
      <c r="B3128" s="45" t="s">
        <v>2221</v>
      </c>
      <c r="C3128" s="146">
        <v>93.976699829101563</v>
      </c>
      <c r="D3128" s="112">
        <f t="shared" si="99"/>
        <v>-0.86913039708871587</v>
      </c>
      <c r="E3128" s="112">
        <v>2.4991440144861965E-3</v>
      </c>
      <c r="G3128">
        <v>3120</v>
      </c>
      <c r="H3128">
        <f t="shared" ca="1" si="100"/>
        <v>2.2311160580830011E-3</v>
      </c>
    </row>
    <row r="3129" spans="2:8" x14ac:dyDescent="0.35">
      <c r="B3129" s="45" t="s">
        <v>5751</v>
      </c>
      <c r="C3129" s="146">
        <v>718.09417724609375</v>
      </c>
      <c r="D3129" s="112">
        <f t="shared" si="99"/>
        <v>1.8794234229471733</v>
      </c>
      <c r="E3129" s="112">
        <v>2.4819944843809619E-3</v>
      </c>
      <c r="G3129">
        <v>3121</v>
      </c>
      <c r="H3129">
        <f t="shared" ca="1" si="100"/>
        <v>2.4719347830016641E-2</v>
      </c>
    </row>
    <row r="3130" spans="2:8" x14ac:dyDescent="0.35">
      <c r="B3130" s="45" t="s">
        <v>4413</v>
      </c>
      <c r="C3130" s="146">
        <v>249.38818359375</v>
      </c>
      <c r="D3130" s="112">
        <f t="shared" si="99"/>
        <v>-0.31749139029373852</v>
      </c>
      <c r="E3130" s="112">
        <v>2.477257053018273E-3</v>
      </c>
      <c r="G3130">
        <v>3122</v>
      </c>
      <c r="H3130">
        <f t="shared" ca="1" si="100"/>
        <v>-7.2273234468175082E-3</v>
      </c>
    </row>
    <row r="3131" spans="2:8" x14ac:dyDescent="0.35">
      <c r="B3131" s="45" t="s">
        <v>4657</v>
      </c>
      <c r="C3131" s="146">
        <v>365.39932250976563</v>
      </c>
      <c r="D3131" s="112">
        <f t="shared" si="99"/>
        <v>-0.18868689828207061</v>
      </c>
      <c r="E3131" s="112">
        <v>2.4750827685862918E-3</v>
      </c>
      <c r="G3131">
        <v>3123</v>
      </c>
      <c r="H3131">
        <f t="shared" ca="1" si="100"/>
        <v>1.3187154137814679E-2</v>
      </c>
    </row>
    <row r="3132" spans="2:8" x14ac:dyDescent="0.35">
      <c r="B3132" s="45" t="s">
        <v>5052</v>
      </c>
      <c r="C3132" s="146">
        <v>450.38015747070313</v>
      </c>
      <c r="D3132" s="112">
        <f t="shared" si="99"/>
        <v>4.1354896878248164</v>
      </c>
      <c r="E3132" s="112">
        <v>2.4587927380638544E-3</v>
      </c>
      <c r="G3132">
        <v>3124</v>
      </c>
      <c r="H3132">
        <f t="shared" ca="1" si="100"/>
        <v>-1.8888363709060113E-3</v>
      </c>
    </row>
    <row r="3133" spans="2:8" x14ac:dyDescent="0.35">
      <c r="B3133" s="45" t="s">
        <v>1032</v>
      </c>
      <c r="C3133" s="146">
        <v>87.699554443359375</v>
      </c>
      <c r="D3133" s="112">
        <f t="shared" si="99"/>
        <v>-0.87054907851762797</v>
      </c>
      <c r="E3133" s="112">
        <v>2.4517648363865134E-3</v>
      </c>
      <c r="G3133">
        <v>3125</v>
      </c>
      <c r="H3133">
        <f t="shared" ca="1" si="100"/>
        <v>-2.1848943109062255E-2</v>
      </c>
    </row>
    <row r="3134" spans="2:8" x14ac:dyDescent="0.35">
      <c r="B3134" s="45" t="s">
        <v>5422</v>
      </c>
      <c r="C3134" s="146">
        <v>677.473388671875</v>
      </c>
      <c r="D3134" s="112">
        <f t="shared" si="99"/>
        <v>-7.5658253865031264E-2</v>
      </c>
      <c r="E3134" s="112">
        <v>2.4338977748484705E-3</v>
      </c>
      <c r="G3134">
        <v>3126</v>
      </c>
      <c r="H3134">
        <f t="shared" ca="1" si="100"/>
        <v>1.0761227344342272E-2</v>
      </c>
    </row>
    <row r="3135" spans="2:8" x14ac:dyDescent="0.35">
      <c r="B3135" s="45" t="s">
        <v>5726</v>
      </c>
      <c r="C3135" s="146">
        <v>732.92523193359375</v>
      </c>
      <c r="D3135" s="112">
        <f t="shared" si="99"/>
        <v>15.890630476618982</v>
      </c>
      <c r="E3135" s="112">
        <v>2.4316481397044423E-3</v>
      </c>
      <c r="G3135">
        <v>3127</v>
      </c>
      <c r="H3135">
        <f t="shared" ca="1" si="100"/>
        <v>-7.3904270913587771E-3</v>
      </c>
    </row>
    <row r="3136" spans="2:8" x14ac:dyDescent="0.35">
      <c r="B3136" s="45" t="s">
        <v>686</v>
      </c>
      <c r="C3136" s="146">
        <v>43.392414093017578</v>
      </c>
      <c r="D3136" s="112">
        <f t="shared" si="99"/>
        <v>-0.70203280382510813</v>
      </c>
      <c r="E3136" s="112">
        <v>2.431378762721832E-3</v>
      </c>
      <c r="G3136">
        <v>3128</v>
      </c>
      <c r="H3136">
        <f t="shared" ca="1" si="100"/>
        <v>1.6166412258738438E-2</v>
      </c>
    </row>
    <row r="3137" spans="2:8" x14ac:dyDescent="0.35">
      <c r="B3137" s="45" t="s">
        <v>3510</v>
      </c>
      <c r="C3137" s="146">
        <v>145.62815856933591</v>
      </c>
      <c r="D3137" s="112">
        <f t="shared" si="99"/>
        <v>2.0358361093505581</v>
      </c>
      <c r="E3137" s="112">
        <v>2.4264805895728419E-3</v>
      </c>
      <c r="G3137">
        <v>3129</v>
      </c>
      <c r="H3137">
        <f t="shared" ca="1" si="100"/>
        <v>1.2413171632305594E-2</v>
      </c>
    </row>
    <row r="3138" spans="2:8" x14ac:dyDescent="0.35">
      <c r="B3138" s="45" t="s">
        <v>715</v>
      </c>
      <c r="C3138" s="146">
        <v>47.969703674316413</v>
      </c>
      <c r="D3138" s="112">
        <f t="shared" si="99"/>
        <v>-0.97745556733609806</v>
      </c>
      <c r="E3138" s="112">
        <v>2.425436907073056E-3</v>
      </c>
      <c r="G3138">
        <v>3130</v>
      </c>
      <c r="H3138">
        <f t="shared" ca="1" si="100"/>
        <v>3.8587517546428453E-2</v>
      </c>
    </row>
    <row r="3139" spans="2:8" x14ac:dyDescent="0.35">
      <c r="B3139" s="45" t="s">
        <v>7005</v>
      </c>
      <c r="C3139" s="146">
        <v>2127.784912109375</v>
      </c>
      <c r="D3139" s="112">
        <f t="shared" si="99"/>
        <v>1.8902666896815996</v>
      </c>
      <c r="E3139" s="112">
        <v>2.4147693944110309E-3</v>
      </c>
      <c r="G3139">
        <v>3131</v>
      </c>
      <c r="H3139">
        <f t="shared" ca="1" si="100"/>
        <v>-8.3791266656964378E-3</v>
      </c>
    </row>
    <row r="3140" spans="2:8" x14ac:dyDescent="0.35">
      <c r="B3140" s="45" t="s">
        <v>5405</v>
      </c>
      <c r="C3140" s="146">
        <v>736.1898193359375</v>
      </c>
      <c r="D3140" s="112">
        <f t="shared" si="99"/>
        <v>-0.69727405108054619</v>
      </c>
      <c r="E3140" s="112">
        <v>2.4121750139557102E-3</v>
      </c>
      <c r="G3140">
        <v>3132</v>
      </c>
      <c r="H3140">
        <f t="shared" ca="1" si="100"/>
        <v>8.3681545629297922E-3</v>
      </c>
    </row>
    <row r="3141" spans="2:8" x14ac:dyDescent="0.35">
      <c r="B3141" s="45" t="s">
        <v>7150</v>
      </c>
      <c r="C3141" s="146">
        <v>2431.868896484375</v>
      </c>
      <c r="D3141" s="112">
        <f t="shared" si="99"/>
        <v>0.52348419330863161</v>
      </c>
      <c r="E3141" s="112">
        <v>2.402622103519552E-3</v>
      </c>
      <c r="G3141">
        <v>3133</v>
      </c>
      <c r="H3141">
        <f t="shared" ca="1" si="100"/>
        <v>-3.1001319139307672E-2</v>
      </c>
    </row>
    <row r="3142" spans="2:8" x14ac:dyDescent="0.35">
      <c r="B3142" s="45" t="s">
        <v>6336</v>
      </c>
      <c r="C3142" s="146">
        <v>1596.254760742188</v>
      </c>
      <c r="D3142" s="112">
        <f t="shared" si="99"/>
        <v>11.417459246145997</v>
      </c>
      <c r="E3142" s="112">
        <v>2.3818271616143157E-3</v>
      </c>
      <c r="G3142">
        <v>3134</v>
      </c>
      <c r="H3142">
        <f t="shared" ca="1" si="100"/>
        <v>2.9979659002793594E-2</v>
      </c>
    </row>
    <row r="3143" spans="2:8" x14ac:dyDescent="0.35">
      <c r="B3143" s="45" t="s">
        <v>2526</v>
      </c>
      <c r="C3143" s="146">
        <v>128.5492248535156</v>
      </c>
      <c r="D3143" s="112">
        <f t="shared" si="99"/>
        <v>8.02115827360316E-2</v>
      </c>
      <c r="E3143" s="112">
        <v>2.3813183941906973E-3</v>
      </c>
      <c r="G3143">
        <v>3135</v>
      </c>
      <c r="H3143">
        <f t="shared" ca="1" si="100"/>
        <v>-9.3161956967913861E-3</v>
      </c>
    </row>
    <row r="3144" spans="2:8" x14ac:dyDescent="0.35">
      <c r="B3144" s="45" t="s">
        <v>1828</v>
      </c>
      <c r="C3144" s="146">
        <v>119.0037460327148</v>
      </c>
      <c r="D3144" s="112">
        <f t="shared" si="99"/>
        <v>-0.59680389585534188</v>
      </c>
      <c r="E3144" s="112">
        <v>2.3776657888343175E-3</v>
      </c>
      <c r="G3144">
        <v>3136</v>
      </c>
      <c r="H3144">
        <f t="shared" ca="1" si="100"/>
        <v>1.3869920944909504E-2</v>
      </c>
    </row>
    <row r="3145" spans="2:8" x14ac:dyDescent="0.35">
      <c r="B3145" s="45" t="s">
        <v>4475</v>
      </c>
      <c r="C3145" s="146">
        <v>295.15103149414063</v>
      </c>
      <c r="D3145" s="112">
        <f t="shared" ref="D3145:D3208" si="101">(C3145-C3146)/C3146</f>
        <v>-0.86772110462095853</v>
      </c>
      <c r="E3145" s="112">
        <v>2.3762040888493392E-3</v>
      </c>
      <c r="G3145">
        <v>3137</v>
      </c>
      <c r="H3145">
        <f t="shared" ca="1" si="100"/>
        <v>-1.936406158692924E-2</v>
      </c>
    </row>
    <row r="3146" spans="2:8" x14ac:dyDescent="0.35">
      <c r="B3146" s="45" t="s">
        <v>6949</v>
      </c>
      <c r="C3146" s="146">
        <v>2231.2783203125</v>
      </c>
      <c r="D3146" s="112">
        <f t="shared" si="101"/>
        <v>27.088459915340302</v>
      </c>
      <c r="E3146" s="112">
        <v>2.3653864566791651E-3</v>
      </c>
      <c r="G3146">
        <v>3138</v>
      </c>
      <c r="H3146">
        <f t="shared" ref="H3146:H3209" ca="1" si="102">_xlfn.NORM.INV(RAND(),$N$11,$N$12)</f>
        <v>-7.0381155991131473E-3</v>
      </c>
    </row>
    <row r="3147" spans="2:8" x14ac:dyDescent="0.35">
      <c r="B3147" s="45" t="s">
        <v>2653</v>
      </c>
      <c r="C3147" s="146">
        <v>79.437545776367188</v>
      </c>
      <c r="D3147" s="112">
        <f t="shared" si="101"/>
        <v>-0.34506817757519581</v>
      </c>
      <c r="E3147" s="112">
        <v>2.3626483225601242E-3</v>
      </c>
      <c r="G3147">
        <v>3139</v>
      </c>
      <c r="H3147">
        <f t="shared" ca="1" si="102"/>
        <v>-8.8146865162556775E-3</v>
      </c>
    </row>
    <row r="3148" spans="2:8" x14ac:dyDescent="0.35">
      <c r="B3148" s="45" t="s">
        <v>1975</v>
      </c>
      <c r="C3148" s="146">
        <v>121.29132080078119</v>
      </c>
      <c r="D3148" s="112">
        <f t="shared" si="101"/>
        <v>-0.95176118405057131</v>
      </c>
      <c r="E3148" s="112">
        <v>2.3591342985283619E-3</v>
      </c>
      <c r="G3148">
        <v>3140</v>
      </c>
      <c r="H3148">
        <f t="shared" ca="1" si="102"/>
        <v>3.9127529779482235E-3</v>
      </c>
    </row>
    <row r="3149" spans="2:8" x14ac:dyDescent="0.35">
      <c r="B3149" s="45" t="s">
        <v>7325</v>
      </c>
      <c r="C3149" s="146">
        <v>2514.392578125</v>
      </c>
      <c r="D3149" s="112">
        <f t="shared" si="101"/>
        <v>19.715568428674874</v>
      </c>
      <c r="E3149" s="112">
        <v>2.3583122111052943E-3</v>
      </c>
      <c r="G3149">
        <v>3141</v>
      </c>
      <c r="H3149">
        <f t="shared" ca="1" si="102"/>
        <v>-3.4279427594837146E-2</v>
      </c>
    </row>
    <row r="3150" spans="2:8" x14ac:dyDescent="0.35">
      <c r="B3150" s="45" t="s">
        <v>1936</v>
      </c>
      <c r="C3150" s="146">
        <v>121.376953125</v>
      </c>
      <c r="D3150" s="112">
        <f t="shared" si="101"/>
        <v>0.52436215904163963</v>
      </c>
      <c r="E3150" s="112">
        <v>2.3572133734579147E-3</v>
      </c>
      <c r="G3150">
        <v>3142</v>
      </c>
      <c r="H3150">
        <f t="shared" ca="1" si="102"/>
        <v>-1.0719076460748649E-2</v>
      </c>
    </row>
    <row r="3151" spans="2:8" x14ac:dyDescent="0.35">
      <c r="B3151" s="45" t="s">
        <v>2654</v>
      </c>
      <c r="C3151" s="146">
        <v>79.624748229980469</v>
      </c>
      <c r="D3151" s="112">
        <f t="shared" si="101"/>
        <v>-0.83347941640718803</v>
      </c>
      <c r="E3151" s="112">
        <v>2.3565991595497441E-3</v>
      </c>
      <c r="G3151">
        <v>3143</v>
      </c>
      <c r="H3151">
        <f t="shared" ca="1" si="102"/>
        <v>-3.0589887380293185E-3</v>
      </c>
    </row>
    <row r="3152" spans="2:8" x14ac:dyDescent="0.35">
      <c r="B3152" s="45" t="s">
        <v>4860</v>
      </c>
      <c r="C3152" s="146">
        <v>478.1676025390625</v>
      </c>
      <c r="D3152" s="112">
        <f t="shared" si="101"/>
        <v>3.0240597155143183</v>
      </c>
      <c r="E3152" s="112">
        <v>2.3562279983244372E-3</v>
      </c>
      <c r="G3152">
        <v>3144</v>
      </c>
      <c r="H3152">
        <f t="shared" ca="1" si="102"/>
        <v>-6.3871817318823E-3</v>
      </c>
    </row>
    <row r="3153" spans="2:8" x14ac:dyDescent="0.35">
      <c r="B3153" s="45" t="s">
        <v>1269</v>
      </c>
      <c r="C3153" s="146">
        <v>118.82716369628911</v>
      </c>
      <c r="D3153" s="112">
        <f t="shared" si="101"/>
        <v>0.63869720380424011</v>
      </c>
      <c r="E3153" s="112">
        <v>2.3502427374263038E-3</v>
      </c>
      <c r="G3153">
        <v>3145</v>
      </c>
      <c r="H3153">
        <f t="shared" ca="1" si="102"/>
        <v>-6.6226753508778421E-3</v>
      </c>
    </row>
    <row r="3154" spans="2:8" x14ac:dyDescent="0.35">
      <c r="B3154" s="45" t="s">
        <v>889</v>
      </c>
      <c r="C3154" s="146">
        <v>72.513191223144531</v>
      </c>
      <c r="D3154" s="112">
        <f t="shared" si="101"/>
        <v>-0.84043068182306591</v>
      </c>
      <c r="E3154" s="112">
        <v>2.3500962069316449E-3</v>
      </c>
      <c r="G3154">
        <v>3146</v>
      </c>
      <c r="H3154">
        <f t="shared" ca="1" si="102"/>
        <v>2.8049333169576267E-3</v>
      </c>
    </row>
    <row r="3155" spans="2:8" x14ac:dyDescent="0.35">
      <c r="B3155" s="45" t="s">
        <v>5043</v>
      </c>
      <c r="C3155" s="146">
        <v>454.4306640625</v>
      </c>
      <c r="D3155" s="112">
        <f t="shared" si="101"/>
        <v>-0.34191116613212102</v>
      </c>
      <c r="E3155" s="112">
        <v>2.3464037179505427E-3</v>
      </c>
      <c r="G3155">
        <v>3147</v>
      </c>
      <c r="H3155">
        <f t="shared" ca="1" si="102"/>
        <v>1.8070411704278885E-3</v>
      </c>
    </row>
    <row r="3156" spans="2:8" x14ac:dyDescent="0.35">
      <c r="B3156" s="45" t="s">
        <v>5502</v>
      </c>
      <c r="C3156" s="146">
        <v>690.5308837890625</v>
      </c>
      <c r="D3156" s="112">
        <f t="shared" si="101"/>
        <v>3.0503005686666458</v>
      </c>
      <c r="E3156" s="112">
        <v>2.3462024513483267E-3</v>
      </c>
      <c r="G3156">
        <v>3148</v>
      </c>
      <c r="H3156">
        <f t="shared" ca="1" si="102"/>
        <v>1.0619087573613028E-2</v>
      </c>
    </row>
    <row r="3157" spans="2:8" x14ac:dyDescent="0.35">
      <c r="B3157" s="45" t="s">
        <v>3747</v>
      </c>
      <c r="C3157" s="146">
        <v>170.4888000488281</v>
      </c>
      <c r="D3157" s="112">
        <f t="shared" si="101"/>
        <v>0.39543344983849349</v>
      </c>
      <c r="E3157" s="112">
        <v>2.3455621454652347E-3</v>
      </c>
      <c r="G3157">
        <v>3149</v>
      </c>
      <c r="H3157">
        <f t="shared" ca="1" si="102"/>
        <v>-8.4357405643291535E-3</v>
      </c>
    </row>
    <row r="3158" spans="2:8" x14ac:dyDescent="0.35">
      <c r="B3158" s="45" t="s">
        <v>1893</v>
      </c>
      <c r="C3158" s="146">
        <v>122.1762313842773</v>
      </c>
      <c r="D3158" s="112">
        <f t="shared" si="101"/>
        <v>0.48681258903276853</v>
      </c>
      <c r="E3158" s="112">
        <v>2.3416936068044237E-3</v>
      </c>
      <c r="G3158">
        <v>3150</v>
      </c>
      <c r="H3158">
        <f t="shared" ca="1" si="102"/>
        <v>-2.3463926462241717E-2</v>
      </c>
    </row>
    <row r="3159" spans="2:8" x14ac:dyDescent="0.35">
      <c r="B3159" s="45" t="s">
        <v>2741</v>
      </c>
      <c r="C3159" s="146">
        <v>82.173255920410156</v>
      </c>
      <c r="D3159" s="112">
        <f t="shared" si="101"/>
        <v>0</v>
      </c>
      <c r="E3159" s="112">
        <v>2.334552786475712E-3</v>
      </c>
      <c r="G3159">
        <v>3151</v>
      </c>
      <c r="H3159">
        <f t="shared" ca="1" si="102"/>
        <v>-3.561967679133892E-3</v>
      </c>
    </row>
    <row r="3160" spans="2:8" x14ac:dyDescent="0.35">
      <c r="B3160" s="45" t="s">
        <v>2722</v>
      </c>
      <c r="C3160" s="146">
        <v>82.173255920410156</v>
      </c>
      <c r="D3160" s="112">
        <f t="shared" si="101"/>
        <v>-0.3305486696049163</v>
      </c>
      <c r="E3160" s="112">
        <v>2.334552786475712E-3</v>
      </c>
      <c r="G3160">
        <v>3152</v>
      </c>
      <c r="H3160">
        <f t="shared" ca="1" si="102"/>
        <v>2.4383356132833944E-2</v>
      </c>
    </row>
    <row r="3161" spans="2:8" x14ac:dyDescent="0.35">
      <c r="B3161" s="45" t="s">
        <v>1970</v>
      </c>
      <c r="C3161" s="146">
        <v>122.74716949462891</v>
      </c>
      <c r="D3161" s="112">
        <f t="shared" si="101"/>
        <v>3.7704038944932919E-2</v>
      </c>
      <c r="E3161" s="112">
        <v>2.3309011112681547E-3</v>
      </c>
      <c r="G3161">
        <v>3153</v>
      </c>
      <c r="H3161">
        <f t="shared" ca="1" si="102"/>
        <v>2.0518252764606181E-2</v>
      </c>
    </row>
    <row r="3162" spans="2:8" x14ac:dyDescent="0.35">
      <c r="B3162" s="45" t="s">
        <v>2546</v>
      </c>
      <c r="C3162" s="146">
        <v>118.2872619628906</v>
      </c>
      <c r="D3162" s="112">
        <f t="shared" si="101"/>
        <v>-0.85170731987259807</v>
      </c>
      <c r="E3162" s="112">
        <v>2.3288536910579839E-3</v>
      </c>
      <c r="G3162">
        <v>3154</v>
      </c>
      <c r="H3162">
        <f t="shared" ca="1" si="102"/>
        <v>-7.7990628533515785E-3</v>
      </c>
    </row>
    <row r="3163" spans="2:8" x14ac:dyDescent="0.35">
      <c r="B3163" s="45" t="s">
        <v>5626</v>
      </c>
      <c r="C3163" s="146">
        <v>797.66082763671875</v>
      </c>
      <c r="D3163" s="112">
        <f t="shared" si="101"/>
        <v>16.98756590216372</v>
      </c>
      <c r="E3163" s="112">
        <v>2.3234892143162828E-3</v>
      </c>
      <c r="G3163">
        <v>3155</v>
      </c>
      <c r="H3163">
        <f t="shared" ca="1" si="102"/>
        <v>-2.0994497799146809E-2</v>
      </c>
    </row>
    <row r="3164" spans="2:8" x14ac:dyDescent="0.35">
      <c r="B3164" s="45" t="s">
        <v>616</v>
      </c>
      <c r="C3164" s="146">
        <v>44.345123291015618</v>
      </c>
      <c r="D3164" s="112">
        <f t="shared" si="101"/>
        <v>-0.52238096098948694</v>
      </c>
      <c r="E3164" s="112">
        <v>2.318087471351391E-3</v>
      </c>
      <c r="G3164">
        <v>3156</v>
      </c>
      <c r="H3164">
        <f t="shared" ca="1" si="102"/>
        <v>-6.3695600508201526E-3</v>
      </c>
    </row>
    <row r="3165" spans="2:8" x14ac:dyDescent="0.35">
      <c r="B3165" s="45" t="s">
        <v>2598</v>
      </c>
      <c r="C3165" s="146">
        <v>92.846221923828125</v>
      </c>
      <c r="D3165" s="112">
        <f t="shared" si="101"/>
        <v>-4.351608289861579E-2</v>
      </c>
      <c r="E3165" s="112">
        <v>2.3083614043818098E-3</v>
      </c>
      <c r="G3165">
        <v>3157</v>
      </c>
      <c r="H3165">
        <f t="shared" ca="1" si="102"/>
        <v>7.2932643021562243E-3</v>
      </c>
    </row>
    <row r="3166" spans="2:8" x14ac:dyDescent="0.35">
      <c r="B3166" s="45" t="s">
        <v>2812</v>
      </c>
      <c r="C3166" s="146">
        <v>97.070343017578125</v>
      </c>
      <c r="D3166" s="112">
        <f t="shared" si="101"/>
        <v>-2.6287284413930895E-3</v>
      </c>
      <c r="E3166" s="112">
        <v>2.3059047184194213E-3</v>
      </c>
      <c r="G3166">
        <v>3158</v>
      </c>
      <c r="H3166">
        <f t="shared" ca="1" si="102"/>
        <v>-2.7276410459786628E-4</v>
      </c>
    </row>
    <row r="3167" spans="2:8" x14ac:dyDescent="0.35">
      <c r="B3167" s="45" t="s">
        <v>1691</v>
      </c>
      <c r="C3167" s="146">
        <v>97.326187133789063</v>
      </c>
      <c r="D3167" s="112">
        <f t="shared" si="101"/>
        <v>-0.94965743622570753</v>
      </c>
      <c r="E3167" s="112">
        <v>2.3032154817817022E-3</v>
      </c>
      <c r="G3167">
        <v>3159</v>
      </c>
      <c r="H3167">
        <f t="shared" ca="1" si="102"/>
        <v>-7.8661638723440779E-3</v>
      </c>
    </row>
    <row r="3168" spans="2:8" x14ac:dyDescent="0.35">
      <c r="B3168" s="45" t="s">
        <v>6669</v>
      </c>
      <c r="C3168" s="146">
        <v>1933.2783203125</v>
      </c>
      <c r="D3168" s="112">
        <f t="shared" si="101"/>
        <v>-0.19981285500203616</v>
      </c>
      <c r="E3168" s="112">
        <v>2.2974329531449491E-3</v>
      </c>
      <c r="G3168">
        <v>3160</v>
      </c>
      <c r="H3168">
        <f t="shared" ca="1" si="102"/>
        <v>-7.0960048985613308E-3</v>
      </c>
    </row>
    <row r="3169" spans="2:8" x14ac:dyDescent="0.35">
      <c r="B3169" s="45" t="s">
        <v>7389</v>
      </c>
      <c r="C3169" s="146">
        <v>2416.03271484375</v>
      </c>
      <c r="D3169" s="112">
        <f t="shared" si="101"/>
        <v>2.174522265205785</v>
      </c>
      <c r="E3169" s="112">
        <v>2.2960682237121964E-3</v>
      </c>
      <c r="G3169">
        <v>3161</v>
      </c>
      <c r="H3169">
        <f t="shared" ca="1" si="102"/>
        <v>-1.0418753649338456E-2</v>
      </c>
    </row>
    <row r="3170" spans="2:8" x14ac:dyDescent="0.35">
      <c r="B3170" s="45" t="s">
        <v>5783</v>
      </c>
      <c r="C3170" s="146">
        <v>761.0697021484375</v>
      </c>
      <c r="D3170" s="112">
        <f t="shared" si="101"/>
        <v>-0.67865894130699633</v>
      </c>
      <c r="E3170" s="112">
        <v>2.2844727631220942E-3</v>
      </c>
      <c r="G3170">
        <v>3162</v>
      </c>
      <c r="H3170">
        <f t="shared" ca="1" si="102"/>
        <v>1.7550260572149139E-2</v>
      </c>
    </row>
    <row r="3171" spans="2:8" x14ac:dyDescent="0.35">
      <c r="B3171" s="45" t="s">
        <v>7428</v>
      </c>
      <c r="C3171" s="146">
        <v>2368.417236328125</v>
      </c>
      <c r="D3171" s="112">
        <f t="shared" si="101"/>
        <v>1.4625996018280142E-2</v>
      </c>
      <c r="E3171" s="112">
        <v>2.2814446394264672E-3</v>
      </c>
      <c r="G3171">
        <v>3163</v>
      </c>
      <c r="H3171">
        <f t="shared" ca="1" si="102"/>
        <v>-8.9689587816832086E-3</v>
      </c>
    </row>
    <row r="3172" spans="2:8" x14ac:dyDescent="0.35">
      <c r="B3172" s="45" t="s">
        <v>7267</v>
      </c>
      <c r="C3172" s="146">
        <v>2334.276123046875</v>
      </c>
      <c r="D3172" s="112">
        <f t="shared" si="101"/>
        <v>-4.713016727751676E-2</v>
      </c>
      <c r="E3172" s="112">
        <v>2.2760143290784206E-3</v>
      </c>
      <c r="G3172">
        <v>3164</v>
      </c>
      <c r="H3172">
        <f t="shared" ca="1" si="102"/>
        <v>4.9975130187299242E-4</v>
      </c>
    </row>
    <row r="3173" spans="2:8" x14ac:dyDescent="0.35">
      <c r="B3173" s="45" t="s">
        <v>7168</v>
      </c>
      <c r="C3173" s="146">
        <v>2449.732421875</v>
      </c>
      <c r="D3173" s="112">
        <f t="shared" si="101"/>
        <v>2.2751606657085111</v>
      </c>
      <c r="E3173" s="112">
        <v>2.2696167222467389E-3</v>
      </c>
      <c r="G3173">
        <v>3165</v>
      </c>
      <c r="H3173">
        <f t="shared" ca="1" si="102"/>
        <v>-2.8956548949681464E-2</v>
      </c>
    </row>
    <row r="3174" spans="2:8" x14ac:dyDescent="0.35">
      <c r="B3174" s="45" t="s">
        <v>5757</v>
      </c>
      <c r="C3174" s="146">
        <v>747.97320556640625</v>
      </c>
      <c r="D3174" s="112">
        <f t="shared" si="101"/>
        <v>-0.68733784921546115</v>
      </c>
      <c r="E3174" s="112">
        <v>2.2661985474214455E-3</v>
      </c>
      <c r="G3174">
        <v>3166</v>
      </c>
      <c r="H3174">
        <f t="shared" ca="1" si="102"/>
        <v>5.7143670145244387E-3</v>
      </c>
    </row>
    <row r="3175" spans="2:8" x14ac:dyDescent="0.35">
      <c r="B3175" s="45" t="s">
        <v>7393</v>
      </c>
      <c r="C3175" s="146">
        <v>2392.27294921875</v>
      </c>
      <c r="D3175" s="112">
        <f t="shared" si="101"/>
        <v>6.2883911985168464</v>
      </c>
      <c r="E3175" s="112">
        <v>2.2587452349558394E-3</v>
      </c>
      <c r="G3175">
        <v>3167</v>
      </c>
      <c r="H3175">
        <f t="shared" ca="1" si="102"/>
        <v>1.646489582640099E-2</v>
      </c>
    </row>
    <row r="3176" spans="2:8" x14ac:dyDescent="0.35">
      <c r="B3176" s="45" t="s">
        <v>4584</v>
      </c>
      <c r="C3176" s="146">
        <v>328.2305908203125</v>
      </c>
      <c r="D3176" s="112">
        <f t="shared" si="101"/>
        <v>1.740501529824962</v>
      </c>
      <c r="E3176" s="112">
        <v>2.2550939964179418E-3</v>
      </c>
      <c r="G3176">
        <v>3168</v>
      </c>
      <c r="H3176">
        <f t="shared" ca="1" si="102"/>
        <v>1.0530266156446748E-2</v>
      </c>
    </row>
    <row r="3177" spans="2:8" x14ac:dyDescent="0.35">
      <c r="B3177" s="45" t="s">
        <v>1296</v>
      </c>
      <c r="C3177" s="146">
        <v>119.770263671875</v>
      </c>
      <c r="D3177" s="112">
        <f t="shared" si="101"/>
        <v>6.959870480572794E-2</v>
      </c>
      <c r="E3177" s="112">
        <v>2.2529182978749908E-3</v>
      </c>
      <c r="G3177">
        <v>3169</v>
      </c>
      <c r="H3177">
        <f t="shared" ca="1" si="102"/>
        <v>1.7596850313182737E-2</v>
      </c>
    </row>
    <row r="3178" spans="2:8" x14ac:dyDescent="0.35">
      <c r="B3178" s="45" t="s">
        <v>1752</v>
      </c>
      <c r="C3178" s="146">
        <v>111.97682189941411</v>
      </c>
      <c r="D3178" s="112">
        <f t="shared" si="101"/>
        <v>-0.92340964322284724</v>
      </c>
      <c r="E3178" s="112">
        <v>2.2520413926561322E-3</v>
      </c>
      <c r="G3178">
        <v>3170</v>
      </c>
      <c r="H3178">
        <f t="shared" ca="1" si="102"/>
        <v>-1.943639721222196E-2</v>
      </c>
    </row>
    <row r="3179" spans="2:8" x14ac:dyDescent="0.35">
      <c r="B3179" s="45" t="s">
        <v>6127</v>
      </c>
      <c r="C3179" s="146">
        <v>1462.0224609375</v>
      </c>
      <c r="D3179" s="112">
        <f t="shared" si="101"/>
        <v>9.7281332855607303</v>
      </c>
      <c r="E3179" s="112">
        <v>2.2511321560430373E-3</v>
      </c>
      <c r="G3179">
        <v>3171</v>
      </c>
      <c r="H3179">
        <f t="shared" ca="1" si="102"/>
        <v>-1.5586615842867165E-2</v>
      </c>
    </row>
    <row r="3180" spans="2:8" x14ac:dyDescent="0.35">
      <c r="B3180" s="45" t="s">
        <v>1643</v>
      </c>
      <c r="C3180" s="146">
        <v>136.279296875</v>
      </c>
      <c r="D3180" s="112">
        <f t="shared" si="101"/>
        <v>2.7646281253701424</v>
      </c>
      <c r="E3180" s="112">
        <v>2.2477407568256319E-3</v>
      </c>
      <c r="G3180">
        <v>3172</v>
      </c>
      <c r="H3180">
        <f t="shared" ca="1" si="102"/>
        <v>1.5779673595915183E-2</v>
      </c>
    </row>
    <row r="3181" spans="2:8" x14ac:dyDescent="0.35">
      <c r="B3181" s="45" t="s">
        <v>460</v>
      </c>
      <c r="C3181" s="146">
        <v>36.199935913085938</v>
      </c>
      <c r="D3181" s="112">
        <f t="shared" si="101"/>
        <v>-0.95089949334812451</v>
      </c>
      <c r="E3181" s="112">
        <v>2.2416738845573332E-3</v>
      </c>
      <c r="G3181">
        <v>3173</v>
      </c>
      <c r="H3181">
        <f t="shared" ca="1" si="102"/>
        <v>-6.7199558298135307E-4</v>
      </c>
    </row>
    <row r="3182" spans="2:8" x14ac:dyDescent="0.35">
      <c r="B3182" s="45" t="s">
        <v>5773</v>
      </c>
      <c r="C3182" s="146">
        <v>737.261962890625</v>
      </c>
      <c r="D3182" s="112">
        <f t="shared" si="101"/>
        <v>4.69778436268499</v>
      </c>
      <c r="E3182" s="112">
        <v>2.2400699882893743E-3</v>
      </c>
      <c r="G3182">
        <v>3174</v>
      </c>
      <c r="H3182">
        <f t="shared" ca="1" si="102"/>
        <v>-1.6222654864184245E-3</v>
      </c>
    </row>
    <row r="3183" spans="2:8" x14ac:dyDescent="0.35">
      <c r="B3183" s="45" t="s">
        <v>1574</v>
      </c>
      <c r="C3183" s="146">
        <v>129.3945007324219</v>
      </c>
      <c r="D3183" s="112">
        <f t="shared" si="101"/>
        <v>-0.88499180078144835</v>
      </c>
      <c r="E3183" s="112">
        <v>2.238372288859097E-3</v>
      </c>
      <c r="G3183">
        <v>3175</v>
      </c>
      <c r="H3183">
        <f t="shared" ca="1" si="102"/>
        <v>9.7408867351110612E-3</v>
      </c>
    </row>
    <row r="3184" spans="2:8" x14ac:dyDescent="0.35">
      <c r="B3184" s="45" t="s">
        <v>5962</v>
      </c>
      <c r="C3184" s="146">
        <v>1125.08935546875</v>
      </c>
      <c r="D3184" s="112">
        <f t="shared" si="101"/>
        <v>-3.5635038196429561E-2</v>
      </c>
      <c r="E3184" s="112">
        <v>2.2360398117959482E-3</v>
      </c>
      <c r="G3184">
        <v>3176</v>
      </c>
      <c r="H3184">
        <f t="shared" ca="1" si="102"/>
        <v>-5.5962169593307626E-3</v>
      </c>
    </row>
    <row r="3185" spans="2:8" x14ac:dyDescent="0.35">
      <c r="B3185" s="45" t="s">
        <v>5980</v>
      </c>
      <c r="C3185" s="146">
        <v>1166.663452148438</v>
      </c>
      <c r="D3185" s="112">
        <f t="shared" si="101"/>
        <v>-0.58168596195088351</v>
      </c>
      <c r="E3185" s="112">
        <v>2.2322730027835224E-3</v>
      </c>
      <c r="G3185">
        <v>3177</v>
      </c>
      <c r="H3185">
        <f t="shared" ca="1" si="102"/>
        <v>3.4649026567596067E-2</v>
      </c>
    </row>
    <row r="3186" spans="2:8" x14ac:dyDescent="0.35">
      <c r="B3186" s="45" t="s">
        <v>7645</v>
      </c>
      <c r="C3186" s="146">
        <v>2788.965576171875</v>
      </c>
      <c r="D3186" s="112">
        <f t="shared" si="101"/>
        <v>0.75469861689031326</v>
      </c>
      <c r="E3186" s="112">
        <v>2.2321144612714281E-3</v>
      </c>
      <c r="G3186">
        <v>3178</v>
      </c>
      <c r="H3186">
        <f t="shared" ca="1" si="102"/>
        <v>-7.4198523061220463E-3</v>
      </c>
    </row>
    <row r="3187" spans="2:8" x14ac:dyDescent="0.35">
      <c r="B3187" s="45" t="s">
        <v>6334</v>
      </c>
      <c r="C3187" s="146">
        <v>1589.427124023438</v>
      </c>
      <c r="D3187" s="112">
        <f t="shared" si="101"/>
        <v>12.510348971782465</v>
      </c>
      <c r="E3187" s="112">
        <v>2.2228022502664936E-3</v>
      </c>
      <c r="G3187">
        <v>3179</v>
      </c>
      <c r="H3187">
        <f t="shared" ca="1" si="102"/>
        <v>8.592780685724874E-3</v>
      </c>
    </row>
    <row r="3188" spans="2:8" x14ac:dyDescent="0.35">
      <c r="B3188" s="45" t="s">
        <v>2088</v>
      </c>
      <c r="C3188" s="146">
        <v>117.64515686035161</v>
      </c>
      <c r="D3188" s="112">
        <f t="shared" si="101"/>
        <v>0.10636234260600268</v>
      </c>
      <c r="E3188" s="112">
        <v>2.2132554457377131E-3</v>
      </c>
      <c r="G3188">
        <v>3180</v>
      </c>
      <c r="H3188">
        <f t="shared" ca="1" si="102"/>
        <v>2.2259382281463319E-3</v>
      </c>
    </row>
    <row r="3189" spans="2:8" x14ac:dyDescent="0.35">
      <c r="B3189" s="45" t="s">
        <v>2169</v>
      </c>
      <c r="C3189" s="146">
        <v>106.33510589599609</v>
      </c>
      <c r="D3189" s="112">
        <f t="shared" si="101"/>
        <v>-0.77797985933624025</v>
      </c>
      <c r="E3189" s="112">
        <v>2.2081209349607621E-3</v>
      </c>
      <c r="G3189">
        <v>3181</v>
      </c>
      <c r="H3189">
        <f t="shared" ca="1" si="102"/>
        <v>-1.7322746730729394E-2</v>
      </c>
    </row>
    <row r="3190" spans="2:8" x14ac:dyDescent="0.35">
      <c r="B3190" s="45" t="s">
        <v>4916</v>
      </c>
      <c r="C3190" s="146">
        <v>478.94351196289063</v>
      </c>
      <c r="D3190" s="112">
        <f t="shared" si="101"/>
        <v>4.9690122570159527</v>
      </c>
      <c r="E3190" s="112">
        <v>2.2058845128808337E-3</v>
      </c>
      <c r="G3190">
        <v>3182</v>
      </c>
      <c r="H3190">
        <f t="shared" ca="1" si="102"/>
        <v>1.5501421847228117E-3</v>
      </c>
    </row>
    <row r="3191" spans="2:8" x14ac:dyDescent="0.35">
      <c r="B3191" s="45" t="s">
        <v>1081</v>
      </c>
      <c r="C3191" s="146">
        <v>80.238319396972656</v>
      </c>
      <c r="D3191" s="112">
        <f t="shared" si="101"/>
        <v>-0.95126744437860888</v>
      </c>
      <c r="E3191" s="112">
        <v>2.2042400770126091E-3</v>
      </c>
      <c r="G3191">
        <v>3183</v>
      </c>
      <c r="H3191">
        <f t="shared" ca="1" si="102"/>
        <v>-7.1109525959692265E-3</v>
      </c>
    </row>
    <row r="3192" spans="2:8" x14ac:dyDescent="0.35">
      <c r="B3192" s="45" t="s">
        <v>6228</v>
      </c>
      <c r="C3192" s="146">
        <v>1646.50341796875</v>
      </c>
      <c r="D3192" s="112">
        <f t="shared" si="101"/>
        <v>6.2873464928260958</v>
      </c>
      <c r="E3192" s="112">
        <v>2.2001635392238711E-3</v>
      </c>
      <c r="G3192">
        <v>3184</v>
      </c>
      <c r="H3192">
        <f t="shared" ca="1" si="102"/>
        <v>-1.4827615196501545E-3</v>
      </c>
    </row>
    <row r="3193" spans="2:8" x14ac:dyDescent="0.35">
      <c r="B3193" s="45" t="s">
        <v>4250</v>
      </c>
      <c r="C3193" s="146">
        <v>225.94004821777341</v>
      </c>
      <c r="D3193" s="112">
        <f t="shared" si="101"/>
        <v>1.0218087951617629</v>
      </c>
      <c r="E3193" s="112">
        <v>2.1978737485220559E-3</v>
      </c>
      <c r="G3193">
        <v>3185</v>
      </c>
      <c r="H3193">
        <f t="shared" ca="1" si="102"/>
        <v>1.1934546978285387E-4</v>
      </c>
    </row>
    <row r="3194" spans="2:8" x14ac:dyDescent="0.35">
      <c r="B3194" s="45" t="s">
        <v>2481</v>
      </c>
      <c r="C3194" s="146">
        <v>111.75144195556641</v>
      </c>
      <c r="D3194" s="112">
        <f t="shared" si="101"/>
        <v>-0.94741623939542685</v>
      </c>
      <c r="E3194" s="112">
        <v>2.1916529032661525E-3</v>
      </c>
      <c r="G3194">
        <v>3186</v>
      </c>
      <c r="H3194">
        <f t="shared" ca="1" si="102"/>
        <v>2.9463798334176425E-2</v>
      </c>
    </row>
    <row r="3195" spans="2:8" x14ac:dyDescent="0.35">
      <c r="B3195" s="45" t="s">
        <v>6723</v>
      </c>
      <c r="C3195" s="146">
        <v>2125.208251953125</v>
      </c>
      <c r="D3195" s="112">
        <f t="shared" si="101"/>
        <v>0.37690212037807674</v>
      </c>
      <c r="E3195" s="112">
        <v>2.1900034665652602E-3</v>
      </c>
      <c r="G3195">
        <v>3187</v>
      </c>
      <c r="H3195">
        <f t="shared" ca="1" si="102"/>
        <v>2.1940597055953217E-2</v>
      </c>
    </row>
    <row r="3196" spans="2:8" x14ac:dyDescent="0.35">
      <c r="B3196" s="45" t="s">
        <v>6366</v>
      </c>
      <c r="C3196" s="146">
        <v>1543.470825195312</v>
      </c>
      <c r="D3196" s="112">
        <f t="shared" si="101"/>
        <v>13.841128773723661</v>
      </c>
      <c r="E3196" s="112">
        <v>2.1888007274281879E-3</v>
      </c>
      <c r="G3196">
        <v>3188</v>
      </c>
      <c r="H3196">
        <f t="shared" ca="1" si="102"/>
        <v>3.9651620563851886E-3</v>
      </c>
    </row>
    <row r="3197" spans="2:8" x14ac:dyDescent="0.35">
      <c r="B3197" s="45" t="s">
        <v>2921</v>
      </c>
      <c r="C3197" s="146">
        <v>103.9995574951172</v>
      </c>
      <c r="D3197" s="112">
        <f t="shared" si="101"/>
        <v>-0.9572668942015472</v>
      </c>
      <c r="E3197" s="112">
        <v>2.188556074986091E-3</v>
      </c>
      <c r="G3197">
        <v>3189</v>
      </c>
      <c r="H3197">
        <f t="shared" ca="1" si="102"/>
        <v>7.5305872423254488E-3</v>
      </c>
    </row>
    <row r="3198" spans="2:8" x14ac:dyDescent="0.35">
      <c r="B3198" s="45" t="s">
        <v>7938</v>
      </c>
      <c r="C3198" s="146">
        <v>2433.699951171875</v>
      </c>
      <c r="D3198" s="112">
        <f t="shared" si="101"/>
        <v>0.24669618978220195</v>
      </c>
      <c r="E3198" s="112">
        <v>2.1825271953806709E-3</v>
      </c>
      <c r="G3198">
        <v>3190</v>
      </c>
      <c r="H3198">
        <f t="shared" ca="1" si="102"/>
        <v>3.7577877142446676E-3</v>
      </c>
    </row>
    <row r="3199" spans="2:8" x14ac:dyDescent="0.35">
      <c r="B3199" s="45" t="s">
        <v>6504</v>
      </c>
      <c r="C3199" s="146">
        <v>1952.119506835938</v>
      </c>
      <c r="D3199" s="112">
        <f t="shared" si="101"/>
        <v>12.064262611745495</v>
      </c>
      <c r="E3199" s="112">
        <v>2.1804892896644381E-3</v>
      </c>
      <c r="G3199">
        <v>3191</v>
      </c>
      <c r="H3199">
        <f t="shared" ca="1" si="102"/>
        <v>2.0271305463651683E-2</v>
      </c>
    </row>
    <row r="3200" spans="2:8" x14ac:dyDescent="0.35">
      <c r="B3200" s="45" t="s">
        <v>1373</v>
      </c>
      <c r="C3200" s="146">
        <v>149.42439270019531</v>
      </c>
      <c r="D3200" s="112">
        <f t="shared" si="101"/>
        <v>-0.34582750706700627</v>
      </c>
      <c r="E3200" s="112">
        <v>2.1742977052185974E-3</v>
      </c>
      <c r="G3200">
        <v>3192</v>
      </c>
      <c r="H3200">
        <f t="shared" ca="1" si="102"/>
        <v>1.923801396994354E-2</v>
      </c>
    </row>
    <row r="3201" spans="2:8" x14ac:dyDescent="0.35">
      <c r="B3201" s="45" t="s">
        <v>4238</v>
      </c>
      <c r="C3201" s="146">
        <v>228.41741943359381</v>
      </c>
      <c r="D3201" s="112">
        <f t="shared" si="101"/>
        <v>1.7695947365436475</v>
      </c>
      <c r="E3201" s="112">
        <v>2.1737829326107113E-3</v>
      </c>
      <c r="G3201">
        <v>3193</v>
      </c>
      <c r="H3201">
        <f t="shared" ca="1" si="102"/>
        <v>1.4937023109820846E-2</v>
      </c>
    </row>
    <row r="3202" spans="2:8" x14ac:dyDescent="0.35">
      <c r="B3202" s="45" t="s">
        <v>2351</v>
      </c>
      <c r="C3202" s="146">
        <v>82.473228454589844</v>
      </c>
      <c r="D3202" s="112">
        <f t="shared" si="101"/>
        <v>-0.63971786896125293</v>
      </c>
      <c r="E3202" s="112">
        <v>2.1720665327832878E-3</v>
      </c>
      <c r="G3202">
        <v>3194</v>
      </c>
      <c r="H3202">
        <f t="shared" ca="1" si="102"/>
        <v>-3.1364342748030634E-2</v>
      </c>
    </row>
    <row r="3203" spans="2:8" x14ac:dyDescent="0.35">
      <c r="B3203" s="45" t="s">
        <v>4239</v>
      </c>
      <c r="C3203" s="146">
        <v>228.91290283203119</v>
      </c>
      <c r="D3203" s="112">
        <f t="shared" si="101"/>
        <v>-0.69145130902732899</v>
      </c>
      <c r="E3203" s="112">
        <v>2.1692014543638373E-3</v>
      </c>
      <c r="G3203">
        <v>3195</v>
      </c>
      <c r="H3203">
        <f t="shared" ca="1" si="102"/>
        <v>-2.8485880271796094E-2</v>
      </c>
    </row>
    <row r="3204" spans="2:8" x14ac:dyDescent="0.35">
      <c r="B3204" s="45" t="s">
        <v>5762</v>
      </c>
      <c r="C3204" s="146">
        <v>741.90203857421875</v>
      </c>
      <c r="D3204" s="112">
        <f t="shared" si="101"/>
        <v>-0.65575943482950194</v>
      </c>
      <c r="E3204" s="112">
        <v>2.1674438376543424E-3</v>
      </c>
      <c r="G3204">
        <v>3196</v>
      </c>
      <c r="H3204">
        <f t="shared" ca="1" si="102"/>
        <v>-2.3149838206780117E-3</v>
      </c>
    </row>
    <row r="3205" spans="2:8" x14ac:dyDescent="0.35">
      <c r="B3205" s="45" t="s">
        <v>7011</v>
      </c>
      <c r="C3205" s="146">
        <v>2155.184814453125</v>
      </c>
      <c r="D3205" s="112">
        <f t="shared" si="101"/>
        <v>-2.4197859425654705E-2</v>
      </c>
      <c r="E3205" s="112">
        <v>2.1666444155634206E-3</v>
      </c>
      <c r="G3205">
        <v>3197</v>
      </c>
      <c r="H3205">
        <f t="shared" ca="1" si="102"/>
        <v>-6.3305024381844054E-3</v>
      </c>
    </row>
    <row r="3206" spans="2:8" x14ac:dyDescent="0.35">
      <c r="B3206" s="45" t="s">
        <v>7783</v>
      </c>
      <c r="C3206" s="146">
        <v>2208.62890625</v>
      </c>
      <c r="D3206" s="112">
        <f t="shared" si="101"/>
        <v>1.9458696439891598</v>
      </c>
      <c r="E3206" s="112">
        <v>2.1607306670548337E-3</v>
      </c>
      <c r="G3206">
        <v>3198</v>
      </c>
      <c r="H3206">
        <f t="shared" ca="1" si="102"/>
        <v>4.052523593545327E-2</v>
      </c>
    </row>
    <row r="3207" spans="2:8" x14ac:dyDescent="0.35">
      <c r="B3207" s="45" t="s">
        <v>5609</v>
      </c>
      <c r="C3207" s="146">
        <v>749.73748779296875</v>
      </c>
      <c r="D3207" s="112">
        <f t="shared" si="101"/>
        <v>-0.67735252910438704</v>
      </c>
      <c r="E3207" s="112">
        <v>2.160686583371508E-3</v>
      </c>
      <c r="G3207">
        <v>3199</v>
      </c>
      <c r="H3207">
        <f t="shared" ca="1" si="102"/>
        <v>-2.4520380300999414E-2</v>
      </c>
    </row>
    <row r="3208" spans="2:8" x14ac:dyDescent="0.35">
      <c r="B3208" s="45" t="s">
        <v>7788</v>
      </c>
      <c r="C3208" s="146">
        <v>2323.704833984375</v>
      </c>
      <c r="D3208" s="112">
        <f t="shared" si="101"/>
        <v>0.48453847353041624</v>
      </c>
      <c r="E3208" s="112">
        <v>2.1596473302543102E-3</v>
      </c>
      <c r="G3208">
        <v>3200</v>
      </c>
      <c r="H3208">
        <f t="shared" ca="1" si="102"/>
        <v>-2.7029687131210407E-2</v>
      </c>
    </row>
    <row r="3209" spans="2:8" x14ac:dyDescent="0.35">
      <c r="B3209" s="45" t="s">
        <v>6381</v>
      </c>
      <c r="C3209" s="146">
        <v>1565.270874023438</v>
      </c>
      <c r="D3209" s="112">
        <f t="shared" ref="D3209:D3272" si="103">(C3209-C3210)/C3210</f>
        <v>2.4278011948933047</v>
      </c>
      <c r="E3209" s="112">
        <v>2.1582507781897895E-3</v>
      </c>
      <c r="G3209">
        <v>3201</v>
      </c>
      <c r="H3209">
        <f t="shared" ca="1" si="102"/>
        <v>3.091854095451127E-2</v>
      </c>
    </row>
    <row r="3210" spans="2:8" x14ac:dyDescent="0.35">
      <c r="B3210" s="45" t="s">
        <v>4997</v>
      </c>
      <c r="C3210" s="146">
        <v>456.63992309570313</v>
      </c>
      <c r="D3210" s="112">
        <f t="shared" si="103"/>
        <v>3.3220116194390013</v>
      </c>
      <c r="E3210" s="112">
        <v>2.1547780711866395E-3</v>
      </c>
      <c r="G3210">
        <v>3202</v>
      </c>
      <c r="H3210">
        <f t="shared" ref="H3210:H3273" ca="1" si="104">_xlfn.NORM.INV(RAND(),$N$11,$N$12)</f>
        <v>8.8022426485649674E-3</v>
      </c>
    </row>
    <row r="3211" spans="2:8" x14ac:dyDescent="0.35">
      <c r="B3211" s="45" t="s">
        <v>2905</v>
      </c>
      <c r="C3211" s="146">
        <v>105.6544876098633</v>
      </c>
      <c r="D3211" s="112">
        <f t="shared" si="103"/>
        <v>-2.1453197040117397E-3</v>
      </c>
      <c r="E3211" s="112">
        <v>2.1545641619118189E-3</v>
      </c>
      <c r="G3211">
        <v>3203</v>
      </c>
      <c r="H3211">
        <f t="shared" ca="1" si="104"/>
        <v>1.7060776816349876E-2</v>
      </c>
    </row>
    <row r="3212" spans="2:8" x14ac:dyDescent="0.35">
      <c r="B3212" s="45" t="s">
        <v>2911</v>
      </c>
      <c r="C3212" s="146">
        <v>105.8816375732422</v>
      </c>
      <c r="D3212" s="112">
        <f t="shared" si="103"/>
        <v>-0.43080673497802713</v>
      </c>
      <c r="E3212" s="112">
        <v>2.1499319954839365E-3</v>
      </c>
      <c r="G3212">
        <v>3204</v>
      </c>
      <c r="H3212">
        <f t="shared" ca="1" si="104"/>
        <v>-1.5236198889196648E-2</v>
      </c>
    </row>
    <row r="3213" spans="2:8" x14ac:dyDescent="0.35">
      <c r="B3213" s="45" t="s">
        <v>3117</v>
      </c>
      <c r="C3213" s="146">
        <v>186.0205383300781</v>
      </c>
      <c r="D3213" s="112">
        <f t="shared" si="103"/>
        <v>-0.92132041279257137</v>
      </c>
      <c r="E3213" s="112">
        <v>2.1483105338728748E-3</v>
      </c>
      <c r="G3213">
        <v>3205</v>
      </c>
      <c r="H3213">
        <f t="shared" ca="1" si="104"/>
        <v>2.5495171008514369E-3</v>
      </c>
    </row>
    <row r="3214" spans="2:8" x14ac:dyDescent="0.35">
      <c r="B3214" s="45" t="s">
        <v>7299</v>
      </c>
      <c r="C3214" s="146">
        <v>2364.279541015625</v>
      </c>
      <c r="D3214" s="112">
        <f t="shared" si="103"/>
        <v>2.9511214169958364E-2</v>
      </c>
      <c r="E3214" s="112">
        <v>2.1462538505025537E-3</v>
      </c>
      <c r="G3214">
        <v>3206</v>
      </c>
      <c r="H3214">
        <f t="shared" ca="1" si="104"/>
        <v>-5.827292960321956E-3</v>
      </c>
    </row>
    <row r="3215" spans="2:8" x14ac:dyDescent="0.35">
      <c r="B3215" s="45" t="s">
        <v>7711</v>
      </c>
      <c r="C3215" s="146">
        <v>2296.5068359375</v>
      </c>
      <c r="D3215" s="112">
        <f t="shared" si="103"/>
        <v>20.257310296274795</v>
      </c>
      <c r="E3215" s="112">
        <v>2.1423587765383107E-3</v>
      </c>
      <c r="G3215">
        <v>3207</v>
      </c>
      <c r="H3215">
        <f t="shared" ca="1" si="104"/>
        <v>-9.8791818023496666E-3</v>
      </c>
    </row>
    <row r="3216" spans="2:8" x14ac:dyDescent="0.35">
      <c r="B3216" s="45" t="s">
        <v>2142</v>
      </c>
      <c r="C3216" s="146">
        <v>108.0337448120117</v>
      </c>
      <c r="D3216" s="112">
        <f t="shared" si="103"/>
        <v>-0.83778239785956421</v>
      </c>
      <c r="E3216" s="112">
        <v>2.1414811386320019E-3</v>
      </c>
      <c r="G3216">
        <v>3208</v>
      </c>
      <c r="H3216">
        <f t="shared" ca="1" si="104"/>
        <v>1.8111345998675509E-3</v>
      </c>
    </row>
    <row r="3217" spans="2:8" x14ac:dyDescent="0.35">
      <c r="B3217" s="45" t="s">
        <v>5237</v>
      </c>
      <c r="C3217" s="146">
        <v>665.98040771484375</v>
      </c>
      <c r="D3217" s="112">
        <f t="shared" si="103"/>
        <v>-0.71693177352555737</v>
      </c>
      <c r="E3217" s="112">
        <v>2.135344469636917E-3</v>
      </c>
      <c r="G3217">
        <v>3209</v>
      </c>
      <c r="H3217">
        <f t="shared" ca="1" si="104"/>
        <v>-4.231941485623167E-3</v>
      </c>
    </row>
    <row r="3218" spans="2:8" x14ac:dyDescent="0.35">
      <c r="B3218" s="45" t="s">
        <v>7410</v>
      </c>
      <c r="C3218" s="146">
        <v>2352.720458984375</v>
      </c>
      <c r="D3218" s="112">
        <f t="shared" si="103"/>
        <v>9.7560311139309082E-3</v>
      </c>
      <c r="E3218" s="112">
        <v>2.1337897286918439E-3</v>
      </c>
      <c r="G3218">
        <v>3210</v>
      </c>
      <c r="H3218">
        <f t="shared" ca="1" si="104"/>
        <v>-3.6349893107666814E-2</v>
      </c>
    </row>
    <row r="3219" spans="2:8" x14ac:dyDescent="0.35">
      <c r="B3219" s="45" t="s">
        <v>7727</v>
      </c>
      <c r="C3219" s="146">
        <v>2329.989013671875</v>
      </c>
      <c r="D3219" s="112">
        <f t="shared" si="103"/>
        <v>12.681239407999279</v>
      </c>
      <c r="E3219" s="112">
        <v>2.1327637282948686E-3</v>
      </c>
      <c r="G3219">
        <v>3211</v>
      </c>
      <c r="H3219">
        <f t="shared" ca="1" si="104"/>
        <v>2.6192106884108182E-2</v>
      </c>
    </row>
    <row r="3220" spans="2:8" x14ac:dyDescent="0.35">
      <c r="B3220" s="45" t="s">
        <v>3082</v>
      </c>
      <c r="C3220" s="146">
        <v>170.30540466308591</v>
      </c>
      <c r="D3220" s="112">
        <f t="shared" si="103"/>
        <v>1.3383657182111869E-2</v>
      </c>
      <c r="E3220" s="112">
        <v>2.1325474635693746E-3</v>
      </c>
      <c r="G3220">
        <v>3212</v>
      </c>
      <c r="H3220">
        <f t="shared" ca="1" si="104"/>
        <v>2.6114959184937998E-3</v>
      </c>
    </row>
    <row r="3221" spans="2:8" x14ac:dyDescent="0.35">
      <c r="B3221" s="45" t="s">
        <v>3624</v>
      </c>
      <c r="C3221" s="146">
        <v>168.05619812011719</v>
      </c>
      <c r="D3221" s="112">
        <f t="shared" si="103"/>
        <v>-0.89471256612411176</v>
      </c>
      <c r="E3221" s="112">
        <v>2.1301472568587632E-3</v>
      </c>
      <c r="G3221">
        <v>3213</v>
      </c>
      <c r="H3221">
        <f t="shared" ca="1" si="104"/>
        <v>1.0416093355982837E-3</v>
      </c>
    </row>
    <row r="3222" spans="2:8" x14ac:dyDescent="0.35">
      <c r="B3222" s="45" t="s">
        <v>6238</v>
      </c>
      <c r="C3222" s="146">
        <v>1596.165771484375</v>
      </c>
      <c r="D3222" s="112">
        <f t="shared" si="103"/>
        <v>7.4883564394453623</v>
      </c>
      <c r="E3222" s="112">
        <v>2.1293675064220541E-3</v>
      </c>
      <c r="G3222">
        <v>3214</v>
      </c>
      <c r="H3222">
        <f t="shared" ca="1" si="104"/>
        <v>2.3571029817993517E-2</v>
      </c>
    </row>
    <row r="3223" spans="2:8" x14ac:dyDescent="0.35">
      <c r="B3223" s="45" t="s">
        <v>3802</v>
      </c>
      <c r="C3223" s="146">
        <v>188.04179382324219</v>
      </c>
      <c r="D3223" s="112">
        <f t="shared" si="103"/>
        <v>-0.93053623236178773</v>
      </c>
      <c r="E3223" s="112">
        <v>2.1259027544442643E-3</v>
      </c>
      <c r="G3223">
        <v>3215</v>
      </c>
      <c r="H3223">
        <f t="shared" ca="1" si="104"/>
        <v>3.3782855772515443E-3</v>
      </c>
    </row>
    <row r="3224" spans="2:8" x14ac:dyDescent="0.35">
      <c r="B3224" s="45" t="s">
        <v>7663</v>
      </c>
      <c r="C3224" s="146">
        <v>2707.048583984375</v>
      </c>
      <c r="D3224" s="112">
        <f t="shared" si="103"/>
        <v>19.41785814577646</v>
      </c>
      <c r="E3224" s="112">
        <v>2.1199110859257192E-3</v>
      </c>
      <c r="G3224">
        <v>3216</v>
      </c>
      <c r="H3224">
        <f t="shared" ca="1" si="104"/>
        <v>-1.8023431826700567E-3</v>
      </c>
    </row>
    <row r="3225" spans="2:8" x14ac:dyDescent="0.35">
      <c r="B3225" s="45" t="s">
        <v>1338</v>
      </c>
      <c r="C3225" s="146">
        <v>132.5823974609375</v>
      </c>
      <c r="D3225" s="112">
        <f t="shared" si="103"/>
        <v>-0.80625700426733526</v>
      </c>
      <c r="E3225" s="112">
        <v>2.1182037503026758E-3</v>
      </c>
      <c r="G3225">
        <v>3217</v>
      </c>
      <c r="H3225">
        <f t="shared" ca="1" si="104"/>
        <v>-7.9431399749349974E-3</v>
      </c>
    </row>
    <row r="3226" spans="2:8" x14ac:dyDescent="0.35">
      <c r="B3226" s="45" t="s">
        <v>5457</v>
      </c>
      <c r="C3226" s="146">
        <v>684.32098388671875</v>
      </c>
      <c r="D3226" s="112">
        <f t="shared" si="103"/>
        <v>5.6136802376094117</v>
      </c>
      <c r="E3226" s="112">
        <v>2.1178525270328973E-3</v>
      </c>
      <c r="G3226">
        <v>3218</v>
      </c>
      <c r="H3226">
        <f t="shared" ca="1" si="104"/>
        <v>7.5442686346316673E-3</v>
      </c>
    </row>
    <row r="3227" spans="2:8" x14ac:dyDescent="0.35">
      <c r="B3227" s="45" t="s">
        <v>1239</v>
      </c>
      <c r="C3227" s="146">
        <v>103.4705276489258</v>
      </c>
      <c r="D3227" s="112">
        <f t="shared" si="103"/>
        <v>-0.94538180277626471</v>
      </c>
      <c r="E3227" s="112">
        <v>2.1166083075383913E-3</v>
      </c>
      <c r="G3227">
        <v>3219</v>
      </c>
      <c r="H3227">
        <f t="shared" ca="1" si="104"/>
        <v>2.1499124616998152E-2</v>
      </c>
    </row>
    <row r="3228" spans="2:8" x14ac:dyDescent="0.35">
      <c r="B3228" s="45" t="s">
        <v>6690</v>
      </c>
      <c r="C3228" s="146">
        <v>1894.433227539062</v>
      </c>
      <c r="D3228" s="112">
        <f t="shared" si="103"/>
        <v>13.991981483172033</v>
      </c>
      <c r="E3228" s="112">
        <v>2.1160465225447123E-3</v>
      </c>
      <c r="G3228">
        <v>3220</v>
      </c>
      <c r="H3228">
        <f t="shared" ca="1" si="104"/>
        <v>-3.1764062658419259E-2</v>
      </c>
    </row>
    <row r="3229" spans="2:8" x14ac:dyDescent="0.35">
      <c r="B3229" s="45" t="s">
        <v>1342</v>
      </c>
      <c r="C3229" s="146">
        <v>126.36309814453119</v>
      </c>
      <c r="D3229" s="112">
        <f t="shared" si="103"/>
        <v>-0.94046943600096244</v>
      </c>
      <c r="E3229" s="112">
        <v>2.1128110406352222E-3</v>
      </c>
      <c r="G3229">
        <v>3221</v>
      </c>
      <c r="H3229">
        <f t="shared" ca="1" si="104"/>
        <v>5.6910497308930311E-3</v>
      </c>
    </row>
    <row r="3230" spans="2:8" x14ac:dyDescent="0.35">
      <c r="B3230" s="45" t="s">
        <v>6970</v>
      </c>
      <c r="C3230" s="146">
        <v>2122.6591796875</v>
      </c>
      <c r="D3230" s="112">
        <f t="shared" si="103"/>
        <v>0.72106575519563987</v>
      </c>
      <c r="E3230" s="112">
        <v>2.11178076760384E-3</v>
      </c>
      <c r="G3230">
        <v>3222</v>
      </c>
      <c r="H3230">
        <f t="shared" ca="1" si="104"/>
        <v>-2.6353555041269006E-3</v>
      </c>
    </row>
    <row r="3231" spans="2:8" x14ac:dyDescent="0.35">
      <c r="B3231" s="45" t="s">
        <v>6010</v>
      </c>
      <c r="C3231" s="146">
        <v>1233.339965820312</v>
      </c>
      <c r="D3231" s="112">
        <f t="shared" si="103"/>
        <v>4.2780110191016982</v>
      </c>
      <c r="E3231" s="112">
        <v>2.1113376261646254E-3</v>
      </c>
      <c r="G3231">
        <v>3223</v>
      </c>
      <c r="H3231">
        <f t="shared" ca="1" si="104"/>
        <v>-2.4682601024255298E-3</v>
      </c>
    </row>
    <row r="3232" spans="2:8" x14ac:dyDescent="0.35">
      <c r="B3232" s="45" t="s">
        <v>4204</v>
      </c>
      <c r="C3232" s="146">
        <v>233.6751403808594</v>
      </c>
      <c r="D3232" s="112">
        <f t="shared" si="103"/>
        <v>0.18070940940220143</v>
      </c>
      <c r="E3232" s="112">
        <v>2.1031286885732142E-3</v>
      </c>
      <c r="G3232">
        <v>3224</v>
      </c>
      <c r="H3232">
        <f t="shared" ca="1" si="104"/>
        <v>-1.4767169309241547E-2</v>
      </c>
    </row>
    <row r="3233" spans="2:8" x14ac:dyDescent="0.35">
      <c r="B3233" s="45" t="s">
        <v>4154</v>
      </c>
      <c r="C3233" s="146">
        <v>197.9107971191406</v>
      </c>
      <c r="D3233" s="112">
        <f t="shared" si="103"/>
        <v>-0.91161299813749397</v>
      </c>
      <c r="E3233" s="112">
        <v>2.1008893548603931E-3</v>
      </c>
      <c r="G3233">
        <v>3225</v>
      </c>
      <c r="H3233">
        <f t="shared" ca="1" si="104"/>
        <v>-3.2350008948706997E-3</v>
      </c>
    </row>
    <row r="3234" spans="2:8" x14ac:dyDescent="0.35">
      <c r="B3234" s="45" t="s">
        <v>6863</v>
      </c>
      <c r="C3234" s="146">
        <v>2239.13916015625</v>
      </c>
      <c r="D3234" s="112">
        <f t="shared" si="103"/>
        <v>5.684886596172313</v>
      </c>
      <c r="E3234" s="112">
        <v>2.0934504937199761E-3</v>
      </c>
      <c r="G3234">
        <v>3226</v>
      </c>
      <c r="H3234">
        <f t="shared" ca="1" si="104"/>
        <v>-1.4488566196890682E-2</v>
      </c>
    </row>
    <row r="3235" spans="2:8" x14ac:dyDescent="0.35">
      <c r="B3235" s="45" t="s">
        <v>4598</v>
      </c>
      <c r="C3235" s="146">
        <v>334.9554443359375</v>
      </c>
      <c r="D3235" s="112">
        <f t="shared" si="103"/>
        <v>-0.85886204526240872</v>
      </c>
      <c r="E3235" s="112">
        <v>2.0934199016497106E-3</v>
      </c>
      <c r="G3235">
        <v>3227</v>
      </c>
      <c r="H3235">
        <f t="shared" ca="1" si="104"/>
        <v>-3.2473556703759691E-3</v>
      </c>
    </row>
    <row r="3236" spans="2:8" x14ac:dyDescent="0.35">
      <c r="B3236" s="45" t="s">
        <v>7181</v>
      </c>
      <c r="C3236" s="146">
        <v>2373.24853515625</v>
      </c>
      <c r="D3236" s="112">
        <f t="shared" si="103"/>
        <v>14.713443157115321</v>
      </c>
      <c r="E3236" s="112">
        <v>2.0839926561319342E-3</v>
      </c>
      <c r="G3236">
        <v>3228</v>
      </c>
      <c r="H3236">
        <f t="shared" ca="1" si="104"/>
        <v>2.4210171993284842E-2</v>
      </c>
    </row>
    <row r="3237" spans="2:8" x14ac:dyDescent="0.35">
      <c r="B3237" s="45" t="s">
        <v>3453</v>
      </c>
      <c r="C3237" s="146">
        <v>151.03300476074219</v>
      </c>
      <c r="D3237" s="112">
        <f t="shared" si="103"/>
        <v>-0.23097340560463908</v>
      </c>
      <c r="E3237" s="112">
        <v>2.0727654674072091E-3</v>
      </c>
      <c r="G3237">
        <v>3229</v>
      </c>
      <c r="H3237">
        <f t="shared" ca="1" si="104"/>
        <v>2.7477828072276458E-2</v>
      </c>
    </row>
    <row r="3238" spans="2:8" x14ac:dyDescent="0.35">
      <c r="B3238" s="45" t="s">
        <v>3890</v>
      </c>
      <c r="C3238" s="146">
        <v>196.39503479003909</v>
      </c>
      <c r="D3238" s="112">
        <f t="shared" si="103"/>
        <v>-5.6203580893331585E-4</v>
      </c>
      <c r="E3238" s="112">
        <v>2.0674395592161243E-3</v>
      </c>
      <c r="G3238">
        <v>3230</v>
      </c>
      <c r="H3238">
        <f t="shared" ca="1" si="104"/>
        <v>-1.8535345536809647E-2</v>
      </c>
    </row>
    <row r="3239" spans="2:8" x14ac:dyDescent="0.35">
      <c r="B3239" s="45" t="s">
        <v>3904</v>
      </c>
      <c r="C3239" s="146">
        <v>196.50547790527341</v>
      </c>
      <c r="D3239" s="112">
        <f t="shared" si="103"/>
        <v>-0.71220208713318911</v>
      </c>
      <c r="E3239" s="112">
        <v>2.0659632955564037E-3</v>
      </c>
      <c r="G3239">
        <v>3231</v>
      </c>
      <c r="H3239">
        <f t="shared" ca="1" si="104"/>
        <v>4.1401700197436732E-3</v>
      </c>
    </row>
    <row r="3240" spans="2:8" x14ac:dyDescent="0.35">
      <c r="B3240" s="45" t="s">
        <v>5459</v>
      </c>
      <c r="C3240" s="146">
        <v>682.789794921875</v>
      </c>
      <c r="D3240" s="112">
        <f t="shared" si="103"/>
        <v>-0.71193680939219406</v>
      </c>
      <c r="E3240" s="112">
        <v>2.0597764226677343E-3</v>
      </c>
      <c r="G3240">
        <v>3232</v>
      </c>
      <c r="H3240">
        <f t="shared" ca="1" si="104"/>
        <v>2.3028247643229276E-3</v>
      </c>
    </row>
    <row r="3241" spans="2:8" x14ac:dyDescent="0.35">
      <c r="B3241" s="45" t="s">
        <v>7430</v>
      </c>
      <c r="C3241" s="146">
        <v>2370.27783203125</v>
      </c>
      <c r="D3241" s="112">
        <f t="shared" si="103"/>
        <v>22.645142923639881</v>
      </c>
      <c r="E3241" s="112">
        <v>2.0573398460581758E-3</v>
      </c>
      <c r="G3241">
        <v>3233</v>
      </c>
      <c r="H3241">
        <f t="shared" ca="1" si="104"/>
        <v>1.4135761665567457E-2</v>
      </c>
    </row>
    <row r="3242" spans="2:8" x14ac:dyDescent="0.35">
      <c r="B3242" s="45" t="s">
        <v>2282</v>
      </c>
      <c r="C3242" s="146">
        <v>100.24375152587891</v>
      </c>
      <c r="D3242" s="112">
        <f t="shared" si="103"/>
        <v>-0.49507341892790313</v>
      </c>
      <c r="E3242" s="112">
        <v>2.0491478217360012E-3</v>
      </c>
      <c r="G3242">
        <v>3234</v>
      </c>
      <c r="H3242">
        <f t="shared" ca="1" si="104"/>
        <v>-2.077491630157223E-2</v>
      </c>
    </row>
    <row r="3243" spans="2:8" x14ac:dyDescent="0.35">
      <c r="B3243" s="45" t="s">
        <v>3931</v>
      </c>
      <c r="C3243" s="146">
        <v>198.5313415527344</v>
      </c>
      <c r="D3243" s="112">
        <f t="shared" si="103"/>
        <v>-0.92477179011888266</v>
      </c>
      <c r="E3243" s="112">
        <v>2.0450700979851607E-3</v>
      </c>
      <c r="G3243">
        <v>3235</v>
      </c>
      <c r="H3243">
        <f t="shared" ca="1" si="104"/>
        <v>1.1701661000830092E-2</v>
      </c>
    </row>
    <row r="3244" spans="2:8" x14ac:dyDescent="0.35">
      <c r="B3244" s="45" t="s">
        <v>7881</v>
      </c>
      <c r="C3244" s="146">
        <v>2639.054443359375</v>
      </c>
      <c r="D3244" s="112">
        <f t="shared" si="103"/>
        <v>34.419893277323318</v>
      </c>
      <c r="E3244" s="112">
        <v>2.0343688381340057E-3</v>
      </c>
      <c r="G3244">
        <v>3236</v>
      </c>
      <c r="H3244">
        <f t="shared" ca="1" si="104"/>
        <v>4.2884526324124739E-4</v>
      </c>
    </row>
    <row r="3245" spans="2:8" x14ac:dyDescent="0.35">
      <c r="B3245" s="45" t="s">
        <v>986</v>
      </c>
      <c r="C3245" s="146">
        <v>74.5076904296875</v>
      </c>
      <c r="D3245" s="112">
        <f t="shared" si="103"/>
        <v>-0.879367936026765</v>
      </c>
      <c r="E3245" s="112">
        <v>2.0327186542337464E-3</v>
      </c>
      <c r="G3245">
        <v>3237</v>
      </c>
      <c r="H3245">
        <f t="shared" ca="1" si="104"/>
        <v>1.1874945623789887E-3</v>
      </c>
    </row>
    <row r="3246" spans="2:8" x14ac:dyDescent="0.35">
      <c r="B3246" s="45" t="s">
        <v>5210</v>
      </c>
      <c r="C3246" s="146">
        <v>617.6441650390625</v>
      </c>
      <c r="D3246" s="112">
        <f t="shared" si="103"/>
        <v>4.535432169057577</v>
      </c>
      <c r="E3246" s="112">
        <v>2.0314951055385275E-3</v>
      </c>
      <c r="G3246">
        <v>3238</v>
      </c>
      <c r="H3246">
        <f t="shared" ca="1" si="104"/>
        <v>-1.8468044873275663E-2</v>
      </c>
    </row>
    <row r="3247" spans="2:8" x14ac:dyDescent="0.35">
      <c r="B3247" s="45" t="s">
        <v>1872</v>
      </c>
      <c r="C3247" s="146">
        <v>111.5801162719727</v>
      </c>
      <c r="D3247" s="112">
        <f t="shared" si="103"/>
        <v>-0.83799288503825109</v>
      </c>
      <c r="E3247" s="112">
        <v>2.028169508162083E-3</v>
      </c>
      <c r="G3247">
        <v>3239</v>
      </c>
      <c r="H3247">
        <f t="shared" ca="1" si="104"/>
        <v>-1.4618305785537494E-2</v>
      </c>
    </row>
    <row r="3248" spans="2:8" x14ac:dyDescent="0.35">
      <c r="B3248" s="45" t="s">
        <v>5436</v>
      </c>
      <c r="C3248" s="146">
        <v>688.73590087890625</v>
      </c>
      <c r="D3248" s="112">
        <f t="shared" si="103"/>
        <v>-0.70216970546806889</v>
      </c>
      <c r="E3248" s="112">
        <v>2.0250511390901556E-3</v>
      </c>
      <c r="G3248">
        <v>3240</v>
      </c>
      <c r="H3248">
        <f t="shared" ca="1" si="104"/>
        <v>-4.6217157365277338E-2</v>
      </c>
    </row>
    <row r="3249" spans="2:8" x14ac:dyDescent="0.35">
      <c r="B3249" s="45" t="s">
        <v>7807</v>
      </c>
      <c r="C3249" s="146">
        <v>2312.51123046875</v>
      </c>
      <c r="D3249" s="112">
        <f t="shared" si="103"/>
        <v>-4.8591675590707031E-3</v>
      </c>
      <c r="E3249" s="112">
        <v>1.9994403978781665E-3</v>
      </c>
      <c r="G3249">
        <v>3241</v>
      </c>
      <c r="H3249">
        <f t="shared" ca="1" si="104"/>
        <v>1.8355191510426295E-2</v>
      </c>
    </row>
    <row r="3250" spans="2:8" x14ac:dyDescent="0.35">
      <c r="B3250" s="45" t="s">
        <v>7817</v>
      </c>
      <c r="C3250" s="146">
        <v>2323.802978515625</v>
      </c>
      <c r="D3250" s="112">
        <f t="shared" si="103"/>
        <v>-0.15132549761998723</v>
      </c>
      <c r="E3250" s="112">
        <v>1.9899164094046421E-3</v>
      </c>
      <c r="G3250">
        <v>3242</v>
      </c>
      <c r="H3250">
        <f t="shared" ca="1" si="104"/>
        <v>-4.2962738588759051E-3</v>
      </c>
    </row>
    <row r="3251" spans="2:8" x14ac:dyDescent="0.35">
      <c r="B3251" s="45" t="s">
        <v>7629</v>
      </c>
      <c r="C3251" s="146">
        <v>2738.15576171875</v>
      </c>
      <c r="D3251" s="112">
        <f t="shared" si="103"/>
        <v>0.27715732017430533</v>
      </c>
      <c r="E3251" s="112">
        <v>1.9710681888819889E-3</v>
      </c>
      <c r="G3251">
        <v>3243</v>
      </c>
      <c r="H3251">
        <f t="shared" ca="1" si="104"/>
        <v>-5.223032918883804E-3</v>
      </c>
    </row>
    <row r="3252" spans="2:8" x14ac:dyDescent="0.35">
      <c r="B3252" s="45" t="s">
        <v>7550</v>
      </c>
      <c r="C3252" s="146">
        <v>2143.945556640625</v>
      </c>
      <c r="D3252" s="112">
        <f t="shared" si="103"/>
        <v>-0.10706277109253322</v>
      </c>
      <c r="E3252" s="112">
        <v>1.9540246278299611E-3</v>
      </c>
      <c r="G3252">
        <v>3244</v>
      </c>
      <c r="H3252">
        <f t="shared" ca="1" si="104"/>
        <v>-1.5556889991185889E-2</v>
      </c>
    </row>
    <row r="3253" spans="2:8" x14ac:dyDescent="0.35">
      <c r="B3253" s="45" t="s">
        <v>7416</v>
      </c>
      <c r="C3253" s="146">
        <v>2401.003662109375</v>
      </c>
      <c r="D3253" s="112">
        <f t="shared" si="103"/>
        <v>15.575494037170939</v>
      </c>
      <c r="E3253" s="112">
        <v>1.9510235028543524E-3</v>
      </c>
      <c r="G3253">
        <v>3245</v>
      </c>
      <c r="H3253">
        <f t="shared" ca="1" si="104"/>
        <v>1.9374030944378333E-2</v>
      </c>
    </row>
    <row r="3254" spans="2:8" x14ac:dyDescent="0.35">
      <c r="B3254" s="45" t="s">
        <v>3500</v>
      </c>
      <c r="C3254" s="146">
        <v>144.85261535644531</v>
      </c>
      <c r="D3254" s="112">
        <f t="shared" si="103"/>
        <v>0.80785670851835356</v>
      </c>
      <c r="E3254" s="112">
        <v>1.9507992862586457E-3</v>
      </c>
      <c r="G3254">
        <v>3246</v>
      </c>
      <c r="H3254">
        <f t="shared" ca="1" si="104"/>
        <v>-2.159552284977154E-2</v>
      </c>
    </row>
    <row r="3255" spans="2:8" x14ac:dyDescent="0.35">
      <c r="B3255" s="45" t="s">
        <v>2644</v>
      </c>
      <c r="C3255" s="146">
        <v>80.123947143554688</v>
      </c>
      <c r="D3255" s="112">
        <f t="shared" si="103"/>
        <v>-0.92425298570873493</v>
      </c>
      <c r="E3255" s="112">
        <v>1.9506638324829511E-3</v>
      </c>
      <c r="G3255">
        <v>3247</v>
      </c>
      <c r="H3255">
        <f t="shared" ca="1" si="104"/>
        <v>1.789062945778843E-2</v>
      </c>
    </row>
    <row r="3256" spans="2:8" x14ac:dyDescent="0.35">
      <c r="B3256" s="45" t="s">
        <v>5911</v>
      </c>
      <c r="C3256" s="146">
        <v>1057.783569335938</v>
      </c>
      <c r="D3256" s="112">
        <f t="shared" si="103"/>
        <v>24.351604472293563</v>
      </c>
      <c r="E3256" s="112">
        <v>1.947732547935233E-3</v>
      </c>
      <c r="G3256">
        <v>3248</v>
      </c>
      <c r="H3256">
        <f t="shared" ca="1" si="104"/>
        <v>-7.8314357149155012E-3</v>
      </c>
    </row>
    <row r="3257" spans="2:8" x14ac:dyDescent="0.35">
      <c r="B3257" s="45" t="s">
        <v>528</v>
      </c>
      <c r="C3257" s="146">
        <v>41.724521636962891</v>
      </c>
      <c r="D3257" s="112">
        <f t="shared" si="103"/>
        <v>-0.8235447803981425</v>
      </c>
      <c r="E3257" s="112">
        <v>1.9444688211702429E-3</v>
      </c>
      <c r="G3257">
        <v>3249</v>
      </c>
      <c r="H3257">
        <f t="shared" ca="1" si="104"/>
        <v>1.2887682539787327E-2</v>
      </c>
    </row>
    <row r="3258" spans="2:8" x14ac:dyDescent="0.35">
      <c r="B3258" s="45" t="s">
        <v>4361</v>
      </c>
      <c r="C3258" s="146">
        <v>236.45954895019531</v>
      </c>
      <c r="D3258" s="112">
        <f t="shared" si="103"/>
        <v>-0.8897518070995889</v>
      </c>
      <c r="E3258" s="112">
        <v>1.9379128239876277E-3</v>
      </c>
      <c r="G3258">
        <v>3250</v>
      </c>
      <c r="H3258">
        <f t="shared" ca="1" si="104"/>
        <v>1.0912109258277968E-2</v>
      </c>
    </row>
    <row r="3259" spans="2:8" x14ac:dyDescent="0.35">
      <c r="B3259" s="45" t="s">
        <v>6973</v>
      </c>
      <c r="C3259" s="146">
        <v>2144.79296875</v>
      </c>
      <c r="D3259" s="112">
        <f t="shared" si="103"/>
        <v>-3.2201696106332015E-2</v>
      </c>
      <c r="E3259" s="112">
        <v>1.9370243546825716E-3</v>
      </c>
      <c r="G3259">
        <v>3251</v>
      </c>
      <c r="H3259">
        <f t="shared" ca="1" si="104"/>
        <v>-4.1052170354313938E-2</v>
      </c>
    </row>
    <row r="3260" spans="2:8" x14ac:dyDescent="0.35">
      <c r="B3260" s="45" t="s">
        <v>6795</v>
      </c>
      <c r="C3260" s="146">
        <v>2216.156982421875</v>
      </c>
      <c r="D3260" s="112">
        <f t="shared" si="103"/>
        <v>-7.4512357604015894E-2</v>
      </c>
      <c r="E3260" s="112">
        <v>1.9332519781753898E-3</v>
      </c>
      <c r="G3260">
        <v>3252</v>
      </c>
      <c r="H3260">
        <f t="shared" ca="1" si="104"/>
        <v>1.7051051717730217E-2</v>
      </c>
    </row>
    <row r="3261" spans="2:8" x14ac:dyDescent="0.35">
      <c r="B3261" s="45" t="s">
        <v>7441</v>
      </c>
      <c r="C3261" s="146">
        <v>2394.5830078125</v>
      </c>
      <c r="D3261" s="112">
        <f t="shared" si="103"/>
        <v>0.69336189035735962</v>
      </c>
      <c r="E3261" s="112">
        <v>1.9305746991642825E-3</v>
      </c>
      <c r="G3261">
        <v>3253</v>
      </c>
      <c r="H3261">
        <f t="shared" ca="1" si="104"/>
        <v>4.5988971540590843E-3</v>
      </c>
    </row>
    <row r="3262" spans="2:8" x14ac:dyDescent="0.35">
      <c r="B3262" s="45" t="s">
        <v>6107</v>
      </c>
      <c r="C3262" s="146">
        <v>1414.099975585938</v>
      </c>
      <c r="D3262" s="112">
        <f t="shared" si="103"/>
        <v>-0.49831734623145563</v>
      </c>
      <c r="E3262" s="112">
        <v>1.9175522585103415E-3</v>
      </c>
      <c r="G3262">
        <v>3254</v>
      </c>
      <c r="H3262">
        <f t="shared" ca="1" si="104"/>
        <v>-1.2907512133405043E-2</v>
      </c>
    </row>
    <row r="3263" spans="2:8" x14ac:dyDescent="0.35">
      <c r="B3263" s="45" t="s">
        <v>7641</v>
      </c>
      <c r="C3263" s="146">
        <v>2818.714111328125</v>
      </c>
      <c r="D3263" s="112">
        <f t="shared" si="103"/>
        <v>0.18478565046387491</v>
      </c>
      <c r="E3263" s="112">
        <v>1.9147144993543132E-3</v>
      </c>
      <c r="G3263">
        <v>3255</v>
      </c>
      <c r="H3263">
        <f t="shared" ca="1" si="104"/>
        <v>-1.5316154086846656E-3</v>
      </c>
    </row>
    <row r="3264" spans="2:8" x14ac:dyDescent="0.35">
      <c r="B3264" s="45" t="s">
        <v>7189</v>
      </c>
      <c r="C3264" s="146">
        <v>2379.092041015625</v>
      </c>
      <c r="D3264" s="112">
        <f t="shared" si="103"/>
        <v>-2.8961183203695558E-2</v>
      </c>
      <c r="E3264" s="112">
        <v>1.9130891820137745E-3</v>
      </c>
      <c r="G3264">
        <v>3256</v>
      </c>
      <c r="H3264">
        <f t="shared" ca="1" si="104"/>
        <v>-5.0864441671868632E-3</v>
      </c>
    </row>
    <row r="3265" spans="2:8" x14ac:dyDescent="0.35">
      <c r="B3265" s="45" t="s">
        <v>6921</v>
      </c>
      <c r="C3265" s="146">
        <v>2450.04833984375</v>
      </c>
      <c r="D3265" s="112">
        <f t="shared" si="103"/>
        <v>0.2104123416394762</v>
      </c>
      <c r="E3265" s="112">
        <v>1.9125937564801008E-3</v>
      </c>
      <c r="G3265">
        <v>3257</v>
      </c>
      <c r="H3265">
        <f t="shared" ca="1" si="104"/>
        <v>1.6110646417062911E-2</v>
      </c>
    </row>
    <row r="3266" spans="2:8" x14ac:dyDescent="0.35">
      <c r="B3266" s="45" t="s">
        <v>6774</v>
      </c>
      <c r="C3266" s="146">
        <v>2024.1435546875</v>
      </c>
      <c r="D3266" s="112">
        <f t="shared" si="103"/>
        <v>0.27107825435188193</v>
      </c>
      <c r="E3266" s="112">
        <v>1.9118869191575517E-3</v>
      </c>
      <c r="G3266">
        <v>3258</v>
      </c>
      <c r="H3266">
        <f t="shared" ca="1" si="104"/>
        <v>-7.847327050087876E-3</v>
      </c>
    </row>
    <row r="3267" spans="2:8" x14ac:dyDescent="0.35">
      <c r="B3267" s="45" t="s">
        <v>6335</v>
      </c>
      <c r="C3267" s="146">
        <v>1592.461791992188</v>
      </c>
      <c r="D3267" s="112">
        <f t="shared" si="103"/>
        <v>-0.18951643591301359</v>
      </c>
      <c r="E3267" s="112">
        <v>1.9092841206007065E-3</v>
      </c>
      <c r="G3267">
        <v>3259</v>
      </c>
      <c r="H3267">
        <f t="shared" ca="1" si="104"/>
        <v>-1.1025930177221564E-3</v>
      </c>
    </row>
    <row r="3268" spans="2:8" x14ac:dyDescent="0.35">
      <c r="B3268" s="45" t="s">
        <v>6694</v>
      </c>
      <c r="C3268" s="146">
        <v>1964.829223632812</v>
      </c>
      <c r="D3268" s="112">
        <f t="shared" si="103"/>
        <v>19.30074356311205</v>
      </c>
      <c r="E3268" s="112">
        <v>1.8991158062887277E-3</v>
      </c>
      <c r="G3268">
        <v>3260</v>
      </c>
      <c r="H3268">
        <f t="shared" ca="1" si="104"/>
        <v>-2.975353096376877E-3</v>
      </c>
    </row>
    <row r="3269" spans="2:8" x14ac:dyDescent="0.35">
      <c r="B3269" s="45" t="s">
        <v>2567</v>
      </c>
      <c r="C3269" s="146">
        <v>96.78607177734375</v>
      </c>
      <c r="D3269" s="112">
        <f t="shared" si="103"/>
        <v>0.1475375640200971</v>
      </c>
      <c r="E3269" s="112">
        <v>1.8971843295196417E-3</v>
      </c>
      <c r="G3269">
        <v>3261</v>
      </c>
      <c r="H3269">
        <f t="shared" ca="1" si="104"/>
        <v>-1.5681260480380876E-2</v>
      </c>
    </row>
    <row r="3270" spans="2:8" x14ac:dyDescent="0.35">
      <c r="B3270" s="45" t="s">
        <v>2844</v>
      </c>
      <c r="C3270" s="146">
        <v>84.342399597167969</v>
      </c>
      <c r="D3270" s="112">
        <f t="shared" si="103"/>
        <v>-0.18083326886659751</v>
      </c>
      <c r="E3270" s="112">
        <v>1.8945039356905455E-3</v>
      </c>
      <c r="G3270">
        <v>3262</v>
      </c>
      <c r="H3270">
        <f t="shared" ca="1" si="104"/>
        <v>2.1592705415434545E-2</v>
      </c>
    </row>
    <row r="3271" spans="2:8" x14ac:dyDescent="0.35">
      <c r="B3271" s="45" t="s">
        <v>2913</v>
      </c>
      <c r="C3271" s="146">
        <v>102.9612121582031</v>
      </c>
      <c r="D3271" s="112">
        <f t="shared" si="103"/>
        <v>-0.907536032859385</v>
      </c>
      <c r="E3271" s="112">
        <v>1.8942350887168257E-3</v>
      </c>
      <c r="G3271">
        <v>3263</v>
      </c>
      <c r="H3271">
        <f t="shared" ca="1" si="104"/>
        <v>1.1743549698988425E-2</v>
      </c>
    </row>
    <row r="3272" spans="2:8" x14ac:dyDescent="0.35">
      <c r="B3272" s="45" t="s">
        <v>5943</v>
      </c>
      <c r="C3272" s="146">
        <v>1113.527954101562</v>
      </c>
      <c r="D3272" s="112">
        <f t="shared" si="103"/>
        <v>-0.28714674302926174</v>
      </c>
      <c r="E3272" s="112">
        <v>1.8896592748273303E-3</v>
      </c>
      <c r="G3272">
        <v>3264</v>
      </c>
      <c r="H3272">
        <f t="shared" ca="1" si="104"/>
        <v>2.5467760607203058E-2</v>
      </c>
    </row>
    <row r="3273" spans="2:8" x14ac:dyDescent="0.35">
      <c r="B3273" s="45" t="s">
        <v>6251</v>
      </c>
      <c r="C3273" s="146">
        <v>1562.07177734375</v>
      </c>
      <c r="D3273" s="112">
        <f t="shared" ref="D3273:D3336" si="105">(C3273-C3274)/C3274</f>
        <v>-0.28123034075426795</v>
      </c>
      <c r="E3273" s="112">
        <v>1.8890786388486892E-3</v>
      </c>
      <c r="G3273">
        <v>3265</v>
      </c>
      <c r="H3273">
        <f t="shared" ca="1" si="104"/>
        <v>-4.7419098105531361E-2</v>
      </c>
    </row>
    <row r="3274" spans="2:8" x14ac:dyDescent="0.35">
      <c r="B3274" s="45" t="s">
        <v>6832</v>
      </c>
      <c r="C3274" s="146">
        <v>2173.2578125</v>
      </c>
      <c r="D3274" s="112">
        <f t="shared" si="105"/>
        <v>-0.19867952668636527</v>
      </c>
      <c r="E3274" s="112">
        <v>1.8865711743359691E-3</v>
      </c>
      <c r="G3274">
        <v>3266</v>
      </c>
      <c r="H3274">
        <f t="shared" ref="H3274:H3337" ca="1" si="106">_xlfn.NORM.INV(RAND(),$N$11,$N$12)</f>
        <v>-1.7737923254769042E-2</v>
      </c>
    </row>
    <row r="3275" spans="2:8" x14ac:dyDescent="0.35">
      <c r="B3275" s="45" t="s">
        <v>7635</v>
      </c>
      <c r="C3275" s="146">
        <v>2712.095703125</v>
      </c>
      <c r="D3275" s="112">
        <f t="shared" si="105"/>
        <v>17.067963391566138</v>
      </c>
      <c r="E3275" s="112">
        <v>1.882326754644466E-3</v>
      </c>
      <c r="G3275">
        <v>3267</v>
      </c>
      <c r="H3275">
        <f t="shared" ca="1" si="106"/>
        <v>-1.0053981307291723E-2</v>
      </c>
    </row>
    <row r="3276" spans="2:8" x14ac:dyDescent="0.35">
      <c r="B3276" s="45" t="s">
        <v>3522</v>
      </c>
      <c r="C3276" s="146">
        <v>150.105224609375</v>
      </c>
      <c r="D3276" s="112">
        <f t="shared" si="105"/>
        <v>0.42646195081254135</v>
      </c>
      <c r="E3276" s="112">
        <v>1.8822026894285988E-3</v>
      </c>
      <c r="G3276">
        <v>3268</v>
      </c>
      <c r="H3276">
        <f t="shared" ca="1" si="106"/>
        <v>-3.7120666525318155E-3</v>
      </c>
    </row>
    <row r="3277" spans="2:8" x14ac:dyDescent="0.35">
      <c r="B3277" s="45" t="s">
        <v>1852</v>
      </c>
      <c r="C3277" s="146">
        <v>105.2290420532227</v>
      </c>
      <c r="D3277" s="112">
        <f t="shared" si="105"/>
        <v>-0.47024192469839954</v>
      </c>
      <c r="E3277" s="112">
        <v>1.8808445430015983E-3</v>
      </c>
      <c r="G3277">
        <v>3269</v>
      </c>
      <c r="H3277">
        <f t="shared" ca="1" si="106"/>
        <v>1.6473717085968068E-2</v>
      </c>
    </row>
    <row r="3278" spans="2:8" x14ac:dyDescent="0.35">
      <c r="B3278" s="45" t="s">
        <v>4136</v>
      </c>
      <c r="C3278" s="146">
        <v>198.63603210449219</v>
      </c>
      <c r="D3278" s="112">
        <f t="shared" si="105"/>
        <v>-0.19492727554623196</v>
      </c>
      <c r="E3278" s="112">
        <v>1.8779519771947369E-3</v>
      </c>
      <c r="G3278">
        <v>3270</v>
      </c>
      <c r="H3278">
        <f t="shared" ca="1" si="106"/>
        <v>-1.096327557049742E-2</v>
      </c>
    </row>
    <row r="3279" spans="2:8" x14ac:dyDescent="0.35">
      <c r="B3279" s="45" t="s">
        <v>4429</v>
      </c>
      <c r="C3279" s="146">
        <v>246.73054504394531</v>
      </c>
      <c r="D3279" s="112">
        <f t="shared" si="105"/>
        <v>0.92788264497228401</v>
      </c>
      <c r="E3279" s="112">
        <v>1.8766444571049377E-3</v>
      </c>
      <c r="G3279">
        <v>3271</v>
      </c>
      <c r="H3279">
        <f t="shared" ca="1" si="106"/>
        <v>-1.3015615492514983E-2</v>
      </c>
    </row>
    <row r="3280" spans="2:8" x14ac:dyDescent="0.35">
      <c r="B3280" s="45" t="s">
        <v>3391</v>
      </c>
      <c r="C3280" s="146">
        <v>127.9800643920898</v>
      </c>
      <c r="D3280" s="112">
        <f t="shared" si="105"/>
        <v>-0.35091024851651914</v>
      </c>
      <c r="E3280" s="112">
        <v>1.8742509655544522E-3</v>
      </c>
      <c r="G3280">
        <v>3272</v>
      </c>
      <c r="H3280">
        <f t="shared" ca="1" si="106"/>
        <v>8.9630074517730324E-3</v>
      </c>
    </row>
    <row r="3281" spans="2:8" x14ac:dyDescent="0.35">
      <c r="B3281" s="45" t="s">
        <v>3938</v>
      </c>
      <c r="C3281" s="146">
        <v>197.16851806640619</v>
      </c>
      <c r="D3281" s="112">
        <f t="shared" si="105"/>
        <v>-0.91720845972181264</v>
      </c>
      <c r="E3281" s="112">
        <v>1.871681138726174E-3</v>
      </c>
      <c r="G3281">
        <v>3273</v>
      </c>
      <c r="H3281">
        <f t="shared" ca="1" si="106"/>
        <v>2.6017469968127083E-2</v>
      </c>
    </row>
    <row r="3282" spans="2:8" x14ac:dyDescent="0.35">
      <c r="B3282" s="45" t="s">
        <v>7261</v>
      </c>
      <c r="C3282" s="146">
        <v>2381.505615234375</v>
      </c>
      <c r="D3282" s="112">
        <f t="shared" si="105"/>
        <v>-4.4265108799976798E-2</v>
      </c>
      <c r="E3282" s="112">
        <v>1.8714259215856003E-3</v>
      </c>
      <c r="G3282">
        <v>3274</v>
      </c>
      <c r="H3282">
        <f t="shared" ca="1" si="106"/>
        <v>-9.4420763771211388E-3</v>
      </c>
    </row>
    <row r="3283" spans="2:8" x14ac:dyDescent="0.35">
      <c r="B3283" s="45" t="s">
        <v>7127</v>
      </c>
      <c r="C3283" s="146">
        <v>2491.8056640625</v>
      </c>
      <c r="D3283" s="112">
        <f t="shared" si="105"/>
        <v>19.281449474992634</v>
      </c>
      <c r="E3283" s="112">
        <v>1.8713363956867385E-3</v>
      </c>
      <c r="G3283">
        <v>3275</v>
      </c>
      <c r="H3283">
        <f t="shared" ca="1" si="106"/>
        <v>-2.5524122626262779E-3</v>
      </c>
    </row>
    <row r="3284" spans="2:8" x14ac:dyDescent="0.35">
      <c r="B3284" s="45" t="s">
        <v>1956</v>
      </c>
      <c r="C3284" s="146">
        <v>122.8613204956055</v>
      </c>
      <c r="D3284" s="112">
        <f t="shared" si="105"/>
        <v>-0.2384301644416407</v>
      </c>
      <c r="E3284" s="112">
        <v>1.8617929490394596E-3</v>
      </c>
      <c r="G3284">
        <v>3276</v>
      </c>
      <c r="H3284">
        <f t="shared" ca="1" si="106"/>
        <v>2.6610262899735962E-2</v>
      </c>
    </row>
    <row r="3285" spans="2:8" x14ac:dyDescent="0.35">
      <c r="B3285" s="45" t="s">
        <v>3158</v>
      </c>
      <c r="C3285" s="146">
        <v>161.32640075683591</v>
      </c>
      <c r="D3285" s="112">
        <f t="shared" si="105"/>
        <v>-0.78097081134724522</v>
      </c>
      <c r="E3285" s="112">
        <v>1.8573713888047792E-3</v>
      </c>
      <c r="G3285">
        <v>3277</v>
      </c>
      <c r="H3285">
        <f t="shared" ca="1" si="106"/>
        <v>-6.9375723506589614E-3</v>
      </c>
    </row>
    <row r="3286" spans="2:8" x14ac:dyDescent="0.35">
      <c r="B3286" s="45" t="s">
        <v>5492</v>
      </c>
      <c r="C3286" s="146">
        <v>736.55206298828125</v>
      </c>
      <c r="D3286" s="112">
        <f t="shared" si="105"/>
        <v>4.0821054382609692</v>
      </c>
      <c r="E3286" s="112">
        <v>1.8514170758419336E-3</v>
      </c>
      <c r="G3286">
        <v>3278</v>
      </c>
      <c r="H3286">
        <f t="shared" ca="1" si="106"/>
        <v>3.6163151236046895E-2</v>
      </c>
    </row>
    <row r="3287" spans="2:8" x14ac:dyDescent="0.35">
      <c r="B3287" s="45" t="s">
        <v>1396</v>
      </c>
      <c r="C3287" s="146">
        <v>144.93049621582031</v>
      </c>
      <c r="D3287" s="112">
        <f t="shared" si="105"/>
        <v>-0.90356599995630194</v>
      </c>
      <c r="E3287" s="112">
        <v>1.8505116911645345E-3</v>
      </c>
      <c r="G3287">
        <v>3279</v>
      </c>
      <c r="H3287">
        <f t="shared" ca="1" si="106"/>
        <v>6.957263120100198E-3</v>
      </c>
    </row>
    <row r="3288" spans="2:8" x14ac:dyDescent="0.35">
      <c r="B3288" s="45" t="s">
        <v>6295</v>
      </c>
      <c r="C3288" s="146">
        <v>1502.898315429688</v>
      </c>
      <c r="D3288" s="112">
        <f t="shared" si="105"/>
        <v>-0.23684925970601448</v>
      </c>
      <c r="E3288" s="112">
        <v>1.8443206235653907E-3</v>
      </c>
      <c r="G3288">
        <v>3280</v>
      </c>
      <c r="H3288">
        <f t="shared" ca="1" si="106"/>
        <v>3.3644765322116492E-3</v>
      </c>
    </row>
    <row r="3289" spans="2:8" x14ac:dyDescent="0.35">
      <c r="B3289" s="45" t="s">
        <v>6438</v>
      </c>
      <c r="C3289" s="146">
        <v>1969.33349609375</v>
      </c>
      <c r="D3289" s="112">
        <f t="shared" si="105"/>
        <v>19.533232721284659</v>
      </c>
      <c r="E3289" s="112">
        <v>1.8387061778078534E-3</v>
      </c>
      <c r="G3289">
        <v>3281</v>
      </c>
      <c r="H3289">
        <f t="shared" ca="1" si="106"/>
        <v>-3.2091530665500877E-2</v>
      </c>
    </row>
    <row r="3290" spans="2:8" x14ac:dyDescent="0.35">
      <c r="B3290" s="45" t="s">
        <v>2231</v>
      </c>
      <c r="C3290" s="146">
        <v>95.909568786621094</v>
      </c>
      <c r="D3290" s="112">
        <f t="shared" si="105"/>
        <v>-0.94038586812071034</v>
      </c>
      <c r="E3290" s="112">
        <v>1.8357472060939635E-3</v>
      </c>
      <c r="G3290">
        <v>3282</v>
      </c>
      <c r="H3290">
        <f t="shared" ca="1" si="106"/>
        <v>1.0068247391286747E-2</v>
      </c>
    </row>
    <row r="3291" spans="2:8" x14ac:dyDescent="0.35">
      <c r="B3291" s="45" t="s">
        <v>6260</v>
      </c>
      <c r="C3291" s="146">
        <v>1608.839477539062</v>
      </c>
      <c r="D3291" s="112">
        <f t="shared" si="105"/>
        <v>1.0528026563236428</v>
      </c>
      <c r="E3291" s="112">
        <v>1.8339877371308269E-3</v>
      </c>
      <c r="G3291">
        <v>3283</v>
      </c>
      <c r="H3291">
        <f t="shared" ca="1" si="106"/>
        <v>1.9931406775185578E-2</v>
      </c>
    </row>
    <row r="3292" spans="2:8" x14ac:dyDescent="0.35">
      <c r="B3292" s="45" t="s">
        <v>5382</v>
      </c>
      <c r="C3292" s="146">
        <v>783.728271484375</v>
      </c>
      <c r="D3292" s="112">
        <f t="shared" si="105"/>
        <v>-0.64264150535917908</v>
      </c>
      <c r="E3292" s="112">
        <v>1.8334093385362763E-3</v>
      </c>
      <c r="G3292">
        <v>3284</v>
      </c>
      <c r="H3292">
        <f t="shared" ca="1" si="106"/>
        <v>-4.333825720829864E-3</v>
      </c>
    </row>
    <row r="3293" spans="2:8" x14ac:dyDescent="0.35">
      <c r="B3293" s="45" t="s">
        <v>7078</v>
      </c>
      <c r="C3293" s="146">
        <v>2193.114990234375</v>
      </c>
      <c r="D3293" s="112">
        <f t="shared" si="105"/>
        <v>19.561653601876991</v>
      </c>
      <c r="E3293" s="112">
        <v>1.8305742933346419E-3</v>
      </c>
      <c r="G3293">
        <v>3285</v>
      </c>
      <c r="H3293">
        <f t="shared" ca="1" si="106"/>
        <v>-2.4505340437760717E-2</v>
      </c>
    </row>
    <row r="3294" spans="2:8" x14ac:dyDescent="0.35">
      <c r="B3294" s="45" t="s">
        <v>2926</v>
      </c>
      <c r="C3294" s="146">
        <v>106.6604385375977</v>
      </c>
      <c r="D3294" s="112">
        <f t="shared" si="105"/>
        <v>-0.75193343690705727</v>
      </c>
      <c r="E3294" s="112">
        <v>1.8291365071142903E-3</v>
      </c>
      <c r="G3294">
        <v>3286</v>
      </c>
      <c r="H3294">
        <f t="shared" ca="1" si="106"/>
        <v>-4.4636424999125845E-2</v>
      </c>
    </row>
    <row r="3295" spans="2:8" x14ac:dyDescent="0.35">
      <c r="B3295" s="45" t="s">
        <v>4689</v>
      </c>
      <c r="C3295" s="146">
        <v>429.96701049804688</v>
      </c>
      <c r="D3295" s="112">
        <f t="shared" si="105"/>
        <v>4.0220808303859377</v>
      </c>
      <c r="E3295" s="112">
        <v>1.828072059132138E-3</v>
      </c>
      <c r="G3295">
        <v>3287</v>
      </c>
      <c r="H3295">
        <f t="shared" ca="1" si="106"/>
        <v>2.0173693477048248E-4</v>
      </c>
    </row>
    <row r="3296" spans="2:8" x14ac:dyDescent="0.35">
      <c r="B3296" s="45" t="s">
        <v>2629</v>
      </c>
      <c r="C3296" s="146">
        <v>85.615310668945313</v>
      </c>
      <c r="D3296" s="112">
        <f t="shared" si="105"/>
        <v>-0.94625821343813188</v>
      </c>
      <c r="E3296" s="112">
        <v>1.8254093735177532E-3</v>
      </c>
      <c r="G3296">
        <v>3288</v>
      </c>
      <c r="H3296">
        <f t="shared" ca="1" si="106"/>
        <v>-1.3337645821189304E-2</v>
      </c>
    </row>
    <row r="3297" spans="2:8" x14ac:dyDescent="0.35">
      <c r="B3297" s="45" t="s">
        <v>6240</v>
      </c>
      <c r="C3297" s="146">
        <v>1593.08642578125</v>
      </c>
      <c r="D3297" s="112">
        <f t="shared" si="105"/>
        <v>9.2589579235823205</v>
      </c>
      <c r="E3297" s="112">
        <v>1.8240854509034528E-3</v>
      </c>
      <c r="G3297">
        <v>3289</v>
      </c>
      <c r="H3297">
        <f t="shared" ca="1" si="106"/>
        <v>-2.6429761236724331E-2</v>
      </c>
    </row>
    <row r="3298" spans="2:8" x14ac:dyDescent="0.35">
      <c r="B3298" s="45" t="s">
        <v>3569</v>
      </c>
      <c r="C3298" s="146">
        <v>155.287353515625</v>
      </c>
      <c r="D3298" s="112">
        <f t="shared" si="105"/>
        <v>-0.68406264982861564</v>
      </c>
      <c r="E3298" s="112">
        <v>1.8196714904778072E-3</v>
      </c>
      <c r="G3298">
        <v>3290</v>
      </c>
      <c r="H3298">
        <f t="shared" ca="1" si="106"/>
        <v>-3.8852904979681052E-2</v>
      </c>
    </row>
    <row r="3299" spans="2:8" x14ac:dyDescent="0.35">
      <c r="B3299" s="45" t="s">
        <v>4956</v>
      </c>
      <c r="C3299" s="146">
        <v>491.51312255859381</v>
      </c>
      <c r="D3299" s="112">
        <f t="shared" si="105"/>
        <v>-0.80178174996691831</v>
      </c>
      <c r="E3299" s="112">
        <v>1.8183493110420985E-3</v>
      </c>
      <c r="G3299">
        <v>3291</v>
      </c>
      <c r="H3299">
        <f t="shared" ca="1" si="106"/>
        <v>-1.2935393911395669E-2</v>
      </c>
    </row>
    <row r="3300" spans="2:8" x14ac:dyDescent="0.35">
      <c r="B3300" s="45" t="s">
        <v>7206</v>
      </c>
      <c r="C3300" s="146">
        <v>2479.65625</v>
      </c>
      <c r="D3300" s="112">
        <f t="shared" si="105"/>
        <v>0.12848224735769742</v>
      </c>
      <c r="E3300" s="112">
        <v>1.8161895449701965E-3</v>
      </c>
      <c r="G3300">
        <v>3292</v>
      </c>
      <c r="H3300">
        <f t="shared" ca="1" si="106"/>
        <v>-2.1671619009953253E-2</v>
      </c>
    </row>
    <row r="3301" spans="2:8" x14ac:dyDescent="0.35">
      <c r="B3301" s="45" t="s">
        <v>7780</v>
      </c>
      <c r="C3301" s="146">
        <v>2197.33740234375</v>
      </c>
      <c r="D3301" s="112">
        <f t="shared" si="105"/>
        <v>19.760401865001676</v>
      </c>
      <c r="E3301" s="112">
        <v>1.8128881689428783E-3</v>
      </c>
      <c r="G3301">
        <v>3293</v>
      </c>
      <c r="H3301">
        <f t="shared" ca="1" si="106"/>
        <v>1.4456658155703506E-2</v>
      </c>
    </row>
    <row r="3302" spans="2:8" x14ac:dyDescent="0.35">
      <c r="B3302" s="45" t="s">
        <v>2805</v>
      </c>
      <c r="C3302" s="146">
        <v>105.8427200317383</v>
      </c>
      <c r="D3302" s="112">
        <f t="shared" si="105"/>
        <v>-0.85952826138464689</v>
      </c>
      <c r="E3302" s="112">
        <v>1.8117511876140891E-3</v>
      </c>
      <c r="G3302">
        <v>3294</v>
      </c>
      <c r="H3302">
        <f t="shared" ca="1" si="106"/>
        <v>1.2367888439842205E-2</v>
      </c>
    </row>
    <row r="3303" spans="2:8" x14ac:dyDescent="0.35">
      <c r="B3303" s="45" t="s">
        <v>5571</v>
      </c>
      <c r="C3303" s="146">
        <v>753.48052978515625</v>
      </c>
      <c r="D3303" s="112">
        <f t="shared" si="105"/>
        <v>-0.70554825158746026</v>
      </c>
      <c r="E3303" s="112">
        <v>1.8098272597704258E-3</v>
      </c>
      <c r="G3303">
        <v>3295</v>
      </c>
      <c r="H3303">
        <f t="shared" ca="1" si="106"/>
        <v>1.8131180419287143E-2</v>
      </c>
    </row>
    <row r="3304" spans="2:8" x14ac:dyDescent="0.35">
      <c r="B3304" s="45" t="s">
        <v>7358</v>
      </c>
      <c r="C3304" s="146">
        <v>2558.927001953125</v>
      </c>
      <c r="D3304" s="112">
        <f t="shared" si="105"/>
        <v>1.2082937811231684</v>
      </c>
      <c r="E3304" s="112">
        <v>1.7931482449302296E-3</v>
      </c>
      <c r="G3304">
        <v>3296</v>
      </c>
      <c r="H3304">
        <f t="shared" ca="1" si="106"/>
        <v>-6.7365987696787674E-4</v>
      </c>
    </row>
    <row r="3305" spans="2:8" x14ac:dyDescent="0.35">
      <c r="B3305" s="45" t="s">
        <v>6044</v>
      </c>
      <c r="C3305" s="146">
        <v>1158.780151367188</v>
      </c>
      <c r="D3305" s="112">
        <f t="shared" si="105"/>
        <v>14.334750259451758</v>
      </c>
      <c r="E3305" s="112">
        <v>1.7894058435983724E-3</v>
      </c>
      <c r="G3305">
        <v>3297</v>
      </c>
      <c r="H3305">
        <f t="shared" ca="1" si="106"/>
        <v>5.9431990295643481E-3</v>
      </c>
    </row>
    <row r="3306" spans="2:8" x14ac:dyDescent="0.35">
      <c r="B3306" s="45" t="s">
        <v>956</v>
      </c>
      <c r="C3306" s="146">
        <v>75.565635681152344</v>
      </c>
      <c r="D3306" s="112">
        <f t="shared" si="105"/>
        <v>-0.67980960958553371</v>
      </c>
      <c r="E3306" s="112">
        <v>1.7890428408398184E-3</v>
      </c>
      <c r="G3306">
        <v>3298</v>
      </c>
      <c r="H3306">
        <f t="shared" ca="1" si="106"/>
        <v>-1.7598749367922994E-2</v>
      </c>
    </row>
    <row r="3307" spans="2:8" x14ac:dyDescent="0.35">
      <c r="B3307" s="45" t="s">
        <v>4360</v>
      </c>
      <c r="C3307" s="146">
        <v>236.002197265625</v>
      </c>
      <c r="D3307" s="112">
        <f t="shared" si="105"/>
        <v>-0.90242833744363082</v>
      </c>
      <c r="E3307" s="112">
        <v>1.779759808207328E-3</v>
      </c>
      <c r="G3307">
        <v>3299</v>
      </c>
      <c r="H3307">
        <f t="shared" ca="1" si="106"/>
        <v>-9.4011549929461542E-3</v>
      </c>
    </row>
    <row r="3308" spans="2:8" x14ac:dyDescent="0.35">
      <c r="B3308" s="45" t="s">
        <v>7460</v>
      </c>
      <c r="C3308" s="146">
        <v>2418.757568359375</v>
      </c>
      <c r="D3308" s="112">
        <f t="shared" si="105"/>
        <v>4.0656188659352619</v>
      </c>
      <c r="E3308" s="112">
        <v>1.7716394110646318E-3</v>
      </c>
      <c r="G3308">
        <v>3300</v>
      </c>
      <c r="H3308">
        <f t="shared" ca="1" si="106"/>
        <v>-1.1879057081872714E-2</v>
      </c>
    </row>
    <row r="3309" spans="2:8" x14ac:dyDescent="0.35">
      <c r="B3309" s="45" t="s">
        <v>4870</v>
      </c>
      <c r="C3309" s="146">
        <v>477.485107421875</v>
      </c>
      <c r="D3309" s="112">
        <f t="shared" si="105"/>
        <v>-0.7636037340567845</v>
      </c>
      <c r="E3309" s="112">
        <v>1.7687236768298223E-3</v>
      </c>
      <c r="G3309">
        <v>3301</v>
      </c>
      <c r="H3309">
        <f t="shared" ca="1" si="106"/>
        <v>2.8950667450212346E-2</v>
      </c>
    </row>
    <row r="3310" spans="2:8" x14ac:dyDescent="0.35">
      <c r="B3310" s="45" t="s">
        <v>6630</v>
      </c>
      <c r="C3310" s="146">
        <v>2019.850463867188</v>
      </c>
      <c r="D3310" s="112">
        <f t="shared" si="105"/>
        <v>34.64517501483725</v>
      </c>
      <c r="E3310" s="112">
        <v>1.7672852619151586E-3</v>
      </c>
      <c r="G3310">
        <v>3302</v>
      </c>
      <c r="H3310">
        <f t="shared" ca="1" si="106"/>
        <v>1.5974584315017061E-2</v>
      </c>
    </row>
    <row r="3311" spans="2:8" x14ac:dyDescent="0.35">
      <c r="B3311" s="45" t="s">
        <v>769</v>
      </c>
      <c r="C3311" s="146">
        <v>56.66546630859375</v>
      </c>
      <c r="D3311" s="112">
        <f t="shared" si="105"/>
        <v>0.27480278740860253</v>
      </c>
      <c r="E3311" s="112">
        <v>1.765403989416478E-3</v>
      </c>
      <c r="G3311">
        <v>3303</v>
      </c>
      <c r="H3311">
        <f t="shared" ca="1" si="106"/>
        <v>-2.5613285962465818E-2</v>
      </c>
    </row>
    <row r="3312" spans="2:8" x14ac:dyDescent="0.35">
      <c r="B3312" s="45" t="s">
        <v>628</v>
      </c>
      <c r="C3312" s="146">
        <v>44.45037841796875</v>
      </c>
      <c r="D3312" s="112">
        <f t="shared" si="105"/>
        <v>-0.94262256270470912</v>
      </c>
      <c r="E3312" s="112">
        <v>1.7637727473898467E-3</v>
      </c>
      <c r="G3312">
        <v>3304</v>
      </c>
      <c r="H3312">
        <f t="shared" ca="1" si="106"/>
        <v>-1.8667802883302977E-2</v>
      </c>
    </row>
    <row r="3313" spans="2:8" x14ac:dyDescent="0.35">
      <c r="B3313" s="45" t="s">
        <v>5372</v>
      </c>
      <c r="C3313" s="146">
        <v>774.70135498046875</v>
      </c>
      <c r="D3313" s="112">
        <f t="shared" si="105"/>
        <v>3.0192340606363248</v>
      </c>
      <c r="E3313" s="112">
        <v>1.7453801685035711E-3</v>
      </c>
      <c r="G3313">
        <v>3305</v>
      </c>
      <c r="H3313">
        <f t="shared" ca="1" si="106"/>
        <v>-2.0293397641907834E-2</v>
      </c>
    </row>
    <row r="3314" spans="2:8" x14ac:dyDescent="0.35">
      <c r="B3314" s="45" t="s">
        <v>3949</v>
      </c>
      <c r="C3314" s="146">
        <v>192.7485046386719</v>
      </c>
      <c r="D3314" s="112">
        <f t="shared" si="105"/>
        <v>3.5460373442210118</v>
      </c>
      <c r="E3314" s="112">
        <v>1.7228060907004074E-3</v>
      </c>
      <c r="G3314">
        <v>3306</v>
      </c>
      <c r="H3314">
        <f t="shared" ca="1" si="106"/>
        <v>2.3250779504173164E-2</v>
      </c>
    </row>
    <row r="3315" spans="2:8" x14ac:dyDescent="0.35">
      <c r="B3315" s="45" t="s">
        <v>683</v>
      </c>
      <c r="C3315" s="146">
        <v>42.399234771728523</v>
      </c>
      <c r="D3315" s="112">
        <f t="shared" si="105"/>
        <v>-0.98282087973823062</v>
      </c>
      <c r="E3315" s="112">
        <v>1.7218537077762232E-3</v>
      </c>
      <c r="G3315">
        <v>3307</v>
      </c>
      <c r="H3315">
        <f t="shared" ca="1" si="106"/>
        <v>-5.9872227254029985E-3</v>
      </c>
    </row>
    <row r="3316" spans="2:8" x14ac:dyDescent="0.35">
      <c r="B3316" s="45" t="s">
        <v>7454</v>
      </c>
      <c r="C3316" s="146">
        <v>2468.06787109375</v>
      </c>
      <c r="D3316" s="112">
        <f t="shared" si="105"/>
        <v>11.896276800585547</v>
      </c>
      <c r="E3316" s="112">
        <v>1.7164287659271549E-3</v>
      </c>
      <c r="G3316">
        <v>3308</v>
      </c>
      <c r="H3316">
        <f t="shared" ca="1" si="106"/>
        <v>3.0369556406774851E-3</v>
      </c>
    </row>
    <row r="3317" spans="2:8" x14ac:dyDescent="0.35">
      <c r="B3317" s="45" t="s">
        <v>3779</v>
      </c>
      <c r="C3317" s="146">
        <v>191.3783264160156</v>
      </c>
      <c r="D3317" s="112">
        <f t="shared" si="105"/>
        <v>-0.90791627651655182</v>
      </c>
      <c r="E3317" s="112">
        <v>1.7086800370838147E-3</v>
      </c>
      <c r="G3317">
        <v>3309</v>
      </c>
      <c r="H3317">
        <f t="shared" ca="1" si="106"/>
        <v>-2.413938182097146E-3</v>
      </c>
    </row>
    <row r="3318" spans="2:8" x14ac:dyDescent="0.35">
      <c r="B3318" s="45" t="s">
        <v>6713</v>
      </c>
      <c r="C3318" s="146">
        <v>2078.307861328125</v>
      </c>
      <c r="D3318" s="112">
        <f t="shared" si="105"/>
        <v>4.2069486404833836E-2</v>
      </c>
      <c r="E3318" s="112">
        <v>1.7062338371116215E-3</v>
      </c>
      <c r="G3318">
        <v>3310</v>
      </c>
      <c r="H3318">
        <f t="shared" ca="1" si="106"/>
        <v>2.4630312190589594E-2</v>
      </c>
    </row>
    <row r="3319" spans="2:8" x14ac:dyDescent="0.35">
      <c r="B3319" s="45" t="s">
        <v>6641</v>
      </c>
      <c r="C3319" s="146">
        <v>1994.404296875</v>
      </c>
      <c r="D3319" s="112">
        <f t="shared" si="105"/>
        <v>-9.570800366406805E-2</v>
      </c>
      <c r="E3319" s="112">
        <v>1.6981738469455984E-3</v>
      </c>
      <c r="G3319">
        <v>3311</v>
      </c>
      <c r="H3319">
        <f t="shared" ca="1" si="106"/>
        <v>-1.7978672158595232E-2</v>
      </c>
    </row>
    <row r="3320" spans="2:8" x14ac:dyDescent="0.35">
      <c r="B3320" s="45" t="s">
        <v>7773</v>
      </c>
      <c r="C3320" s="146">
        <v>2205.487060546875</v>
      </c>
      <c r="D3320" s="112">
        <f t="shared" si="105"/>
        <v>-4.3421683236023703E-2</v>
      </c>
      <c r="E3320" s="112">
        <v>1.6946480037682992E-3</v>
      </c>
      <c r="G3320">
        <v>3312</v>
      </c>
      <c r="H3320">
        <f t="shared" ca="1" si="106"/>
        <v>-2.6721296184404469E-3</v>
      </c>
    </row>
    <row r="3321" spans="2:8" x14ac:dyDescent="0.35">
      <c r="B3321" s="45" t="s">
        <v>7952</v>
      </c>
      <c r="C3321" s="146">
        <v>2305.60009765625</v>
      </c>
      <c r="D3321" s="112">
        <f t="shared" si="105"/>
        <v>1.4269108293042707</v>
      </c>
      <c r="E3321" s="112">
        <v>1.6944634692238232E-3</v>
      </c>
      <c r="G3321">
        <v>3313</v>
      </c>
      <c r="H3321">
        <f t="shared" ca="1" si="106"/>
        <v>-2.6389388401524261E-2</v>
      </c>
    </row>
    <row r="3322" spans="2:8" x14ac:dyDescent="0.35">
      <c r="B3322" s="45" t="s">
        <v>5850</v>
      </c>
      <c r="C3322" s="146">
        <v>950.01434326171875</v>
      </c>
      <c r="D3322" s="112">
        <f t="shared" si="105"/>
        <v>1.9417303402278783</v>
      </c>
      <c r="E3322" s="112">
        <v>1.6913841155722085E-3</v>
      </c>
      <c r="G3322">
        <v>3314</v>
      </c>
      <c r="H3322">
        <f t="shared" ca="1" si="106"/>
        <v>2.8951587667130434E-3</v>
      </c>
    </row>
    <row r="3323" spans="2:8" x14ac:dyDescent="0.35">
      <c r="B3323" s="45" t="s">
        <v>4592</v>
      </c>
      <c r="C3323" s="146">
        <v>322.94406127929688</v>
      </c>
      <c r="D3323" s="112">
        <f t="shared" si="105"/>
        <v>-0.49910520615332649</v>
      </c>
      <c r="E3323" s="112">
        <v>1.6876487661111217E-3</v>
      </c>
      <c r="G3323">
        <v>3315</v>
      </c>
      <c r="H3323">
        <f t="shared" ca="1" si="106"/>
        <v>1.5544657490641746E-2</v>
      </c>
    </row>
    <row r="3324" spans="2:8" x14ac:dyDescent="0.35">
      <c r="B3324" s="45" t="s">
        <v>5214</v>
      </c>
      <c r="C3324" s="146">
        <v>644.73431396484375</v>
      </c>
      <c r="D3324" s="112">
        <f t="shared" si="105"/>
        <v>0.24559897270450398</v>
      </c>
      <c r="E3324" s="112">
        <v>1.6865896211488817E-3</v>
      </c>
      <c r="G3324">
        <v>3316</v>
      </c>
      <c r="H3324">
        <f t="shared" ca="1" si="106"/>
        <v>2.1439170169290103E-2</v>
      </c>
    </row>
    <row r="3325" spans="2:8" x14ac:dyDescent="0.35">
      <c r="B3325" s="45" t="s">
        <v>5132</v>
      </c>
      <c r="C3325" s="146">
        <v>517.60986328125</v>
      </c>
      <c r="D3325" s="112">
        <f t="shared" si="105"/>
        <v>-0.78944331530966072</v>
      </c>
      <c r="E3325" s="112">
        <v>1.6824398354128782E-3</v>
      </c>
      <c r="G3325">
        <v>3317</v>
      </c>
      <c r="H3325">
        <f t="shared" ca="1" si="106"/>
        <v>6.0847490245165012E-3</v>
      </c>
    </row>
    <row r="3326" spans="2:8" x14ac:dyDescent="0.35">
      <c r="B3326" s="45" t="s">
        <v>6925</v>
      </c>
      <c r="C3326" s="146">
        <v>2458.292236328125</v>
      </c>
      <c r="D3326" s="112">
        <f t="shared" si="105"/>
        <v>9.7947011525397905</v>
      </c>
      <c r="E3326" s="112">
        <v>1.6795191380424863E-3</v>
      </c>
      <c r="G3326">
        <v>3318</v>
      </c>
      <c r="H3326">
        <f t="shared" ca="1" si="106"/>
        <v>2.5139873228675041E-2</v>
      </c>
    </row>
    <row r="3327" spans="2:8" x14ac:dyDescent="0.35">
      <c r="B3327" s="45" t="s">
        <v>4255</v>
      </c>
      <c r="C3327" s="146">
        <v>227.73138427734381</v>
      </c>
      <c r="D3327" s="112">
        <f t="shared" si="105"/>
        <v>1.1606810473638192</v>
      </c>
      <c r="E3327" s="112">
        <v>1.6764179181414079E-3</v>
      </c>
      <c r="G3327">
        <v>3319</v>
      </c>
      <c r="H3327">
        <f t="shared" ca="1" si="106"/>
        <v>1.6581080124191155E-2</v>
      </c>
    </row>
    <row r="3328" spans="2:8" x14ac:dyDescent="0.35">
      <c r="B3328" s="45" t="s">
        <v>2262</v>
      </c>
      <c r="C3328" s="146">
        <v>105.39796447753911</v>
      </c>
      <c r="D3328" s="112">
        <f t="shared" si="105"/>
        <v>-0.9552986474143661</v>
      </c>
      <c r="E3328" s="112">
        <v>1.6695553614294854E-3</v>
      </c>
      <c r="G3328">
        <v>3320</v>
      </c>
      <c r="H3328">
        <f t="shared" ca="1" si="106"/>
        <v>-8.7017538969703986E-3</v>
      </c>
    </row>
    <row r="3329" spans="2:8" x14ac:dyDescent="0.35">
      <c r="B3329" s="45" t="s">
        <v>7703</v>
      </c>
      <c r="C3329" s="146">
        <v>2357.824951171875</v>
      </c>
      <c r="D3329" s="112">
        <f t="shared" si="105"/>
        <v>-2.9302885028541517E-2</v>
      </c>
      <c r="E3329" s="112">
        <v>1.6684013435578145E-3</v>
      </c>
      <c r="G3329">
        <v>3321</v>
      </c>
      <c r="H3329">
        <f t="shared" ca="1" si="106"/>
        <v>7.8642016596402477E-4</v>
      </c>
    </row>
    <row r="3330" spans="2:8" x14ac:dyDescent="0.35">
      <c r="B3330" s="45" t="s">
        <v>7155</v>
      </c>
      <c r="C3330" s="146">
        <v>2429.001708984375</v>
      </c>
      <c r="D3330" s="112">
        <f t="shared" si="105"/>
        <v>0.54922860049370692</v>
      </c>
      <c r="E3330" s="112">
        <v>1.6672319750930041E-3</v>
      </c>
      <c r="G3330">
        <v>3322</v>
      </c>
      <c r="H3330">
        <f t="shared" ca="1" si="106"/>
        <v>-3.1467255482309285E-3</v>
      </c>
    </row>
    <row r="3331" spans="2:8" x14ac:dyDescent="0.35">
      <c r="B3331" s="45" t="s">
        <v>6382</v>
      </c>
      <c r="C3331" s="146">
        <v>1567.878173828125</v>
      </c>
      <c r="D3331" s="112">
        <f t="shared" si="105"/>
        <v>13.838679835396412</v>
      </c>
      <c r="E3331" s="112">
        <v>1.6657179584419995E-3</v>
      </c>
      <c r="G3331">
        <v>3323</v>
      </c>
      <c r="H3331">
        <f t="shared" ca="1" si="106"/>
        <v>2.5242249540027836E-2</v>
      </c>
    </row>
    <row r="3332" spans="2:8" x14ac:dyDescent="0.35">
      <c r="B3332" s="45" t="s">
        <v>2250</v>
      </c>
      <c r="C3332" s="146">
        <v>105.6615676879883</v>
      </c>
      <c r="D3332" s="112">
        <f t="shared" si="105"/>
        <v>-0.86537827986830529</v>
      </c>
      <c r="E3332" s="112">
        <v>1.6656005781472969E-3</v>
      </c>
      <c r="G3332">
        <v>3324</v>
      </c>
      <c r="H3332">
        <f t="shared" ca="1" si="106"/>
        <v>-1.9654743690950879E-2</v>
      </c>
    </row>
    <row r="3333" spans="2:8" x14ac:dyDescent="0.35">
      <c r="B3333" s="45" t="s">
        <v>5796</v>
      </c>
      <c r="C3333" s="146">
        <v>784.8775634765625</v>
      </c>
      <c r="D3333" s="112">
        <f t="shared" si="105"/>
        <v>-0.62945768197425334</v>
      </c>
      <c r="E3333" s="112">
        <v>1.6602899536918142E-3</v>
      </c>
      <c r="G3333">
        <v>3325</v>
      </c>
      <c r="H3333">
        <f t="shared" ca="1" si="106"/>
        <v>1.0944918807251621E-2</v>
      </c>
    </row>
    <row r="3334" spans="2:8" x14ac:dyDescent="0.35">
      <c r="B3334" s="45" t="s">
        <v>6969</v>
      </c>
      <c r="C3334" s="146">
        <v>2118.18603515625</v>
      </c>
      <c r="D3334" s="112">
        <f t="shared" si="105"/>
        <v>-0.12533640074016983</v>
      </c>
      <c r="E3334" s="112">
        <v>1.6526635706884559E-3</v>
      </c>
      <c r="G3334">
        <v>3326</v>
      </c>
      <c r="H3334">
        <f t="shared" ca="1" si="106"/>
        <v>1.7795260573076131E-3</v>
      </c>
    </row>
    <row r="3335" spans="2:8" x14ac:dyDescent="0.35">
      <c r="B3335" s="45" t="s">
        <v>7140</v>
      </c>
      <c r="C3335" s="146">
        <v>2421.715087890625</v>
      </c>
      <c r="D3335" s="112">
        <f t="shared" si="105"/>
        <v>1.3944105649721685</v>
      </c>
      <c r="E3335" s="112">
        <v>1.6526340205305899E-3</v>
      </c>
      <c r="G3335">
        <v>3327</v>
      </c>
      <c r="H3335">
        <f t="shared" ca="1" si="106"/>
        <v>-6.2084536113264626E-3</v>
      </c>
    </row>
    <row r="3336" spans="2:8" x14ac:dyDescent="0.35">
      <c r="B3336" s="45" t="s">
        <v>5885</v>
      </c>
      <c r="C3336" s="146">
        <v>1011.403442382812</v>
      </c>
      <c r="D3336" s="112">
        <f t="shared" si="105"/>
        <v>-0.48181062329196889</v>
      </c>
      <c r="E3336" s="112">
        <v>1.6471642420404519E-3</v>
      </c>
      <c r="G3336">
        <v>3328</v>
      </c>
      <c r="H3336">
        <f t="shared" ca="1" si="106"/>
        <v>4.5455651970028599E-3</v>
      </c>
    </row>
    <row r="3337" spans="2:8" x14ac:dyDescent="0.35">
      <c r="B3337" s="45" t="s">
        <v>6506</v>
      </c>
      <c r="C3337" s="146">
        <v>1951.802734375</v>
      </c>
      <c r="D3337" s="112">
        <f t="shared" ref="D3337:D3400" si="107">(C3337-C3338)/C3338</f>
        <v>-0.16357950938325347</v>
      </c>
      <c r="E3337" s="112">
        <v>1.6461931392122604E-3</v>
      </c>
      <c r="G3337">
        <v>3329</v>
      </c>
      <c r="H3337">
        <f t="shared" ca="1" si="106"/>
        <v>5.8155751789974591E-3</v>
      </c>
    </row>
    <row r="3338" spans="2:8" x14ac:dyDescent="0.35">
      <c r="B3338" s="45" t="s">
        <v>7273</v>
      </c>
      <c r="C3338" s="146">
        <v>2333.5185546875</v>
      </c>
      <c r="D3338" s="112">
        <f t="shared" si="107"/>
        <v>29.651660602989775</v>
      </c>
      <c r="E3338" s="112">
        <v>1.6453947443570485E-3</v>
      </c>
      <c r="G3338">
        <v>3330</v>
      </c>
      <c r="H3338">
        <f t="shared" ref="H3338:H3401" ca="1" si="108">_xlfn.NORM.INV(RAND(),$N$11,$N$12)</f>
        <v>3.2669686813986028E-2</v>
      </c>
    </row>
    <row r="3339" spans="2:8" x14ac:dyDescent="0.35">
      <c r="B3339" s="45" t="s">
        <v>2665</v>
      </c>
      <c r="C3339" s="146">
        <v>76.1302490234375</v>
      </c>
      <c r="D3339" s="112">
        <f t="shared" si="107"/>
        <v>-8.1345386465709116E-2</v>
      </c>
      <c r="E3339" s="112">
        <v>1.6420090931849696E-3</v>
      </c>
      <c r="G3339">
        <v>3331</v>
      </c>
      <c r="H3339">
        <f t="shared" ca="1" si="108"/>
        <v>1.0635120564147552E-3</v>
      </c>
    </row>
    <row r="3340" spans="2:8" x14ac:dyDescent="0.35">
      <c r="B3340" s="45" t="s">
        <v>997</v>
      </c>
      <c r="C3340" s="146">
        <v>82.8714599609375</v>
      </c>
      <c r="D3340" s="112">
        <f t="shared" si="107"/>
        <v>-0.32517430513715112</v>
      </c>
      <c r="E3340" s="112">
        <v>1.631158605807087E-3</v>
      </c>
      <c r="G3340">
        <v>3332</v>
      </c>
      <c r="H3340">
        <f t="shared" ca="1" si="108"/>
        <v>1.5272952222402877E-4</v>
      </c>
    </row>
    <row r="3341" spans="2:8" x14ac:dyDescent="0.35">
      <c r="B3341" s="45" t="s">
        <v>2007</v>
      </c>
      <c r="C3341" s="146">
        <v>122.8042449951172</v>
      </c>
      <c r="D3341" s="112">
        <f t="shared" si="107"/>
        <v>-0.83614982643659086</v>
      </c>
      <c r="E3341" s="112">
        <v>1.6299933715016868E-3</v>
      </c>
      <c r="G3341">
        <v>3333</v>
      </c>
      <c r="H3341">
        <f t="shared" ca="1" si="108"/>
        <v>-1.8262604632686773E-2</v>
      </c>
    </row>
    <row r="3342" spans="2:8" x14ac:dyDescent="0.35">
      <c r="B3342" s="45" t="s">
        <v>5778</v>
      </c>
      <c r="C3342" s="146">
        <v>749.4910888671875</v>
      </c>
      <c r="D3342" s="112">
        <f t="shared" si="107"/>
        <v>1.2251899889788453</v>
      </c>
      <c r="E3342" s="112">
        <v>1.6226243740807842E-3</v>
      </c>
      <c r="G3342">
        <v>3334</v>
      </c>
      <c r="H3342">
        <f t="shared" ca="1" si="108"/>
        <v>7.1525869592250811E-3</v>
      </c>
    </row>
    <row r="3343" spans="2:8" x14ac:dyDescent="0.35">
      <c r="B3343" s="45" t="s">
        <v>4600</v>
      </c>
      <c r="C3343" s="146">
        <v>336.8211669921875</v>
      </c>
      <c r="D3343" s="112">
        <f t="shared" si="107"/>
        <v>-0.83233434363548231</v>
      </c>
      <c r="E3343" s="112">
        <v>1.6180047657132911E-3</v>
      </c>
      <c r="G3343">
        <v>3335</v>
      </c>
      <c r="H3343">
        <f t="shared" ca="1" si="108"/>
        <v>1.813046910735662E-2</v>
      </c>
    </row>
    <row r="3344" spans="2:8" x14ac:dyDescent="0.35">
      <c r="B3344" s="45" t="s">
        <v>6632</v>
      </c>
      <c r="C3344" s="146">
        <v>2008.885864257812</v>
      </c>
      <c r="D3344" s="112">
        <f t="shared" si="107"/>
        <v>1.626408867756487</v>
      </c>
      <c r="E3344" s="112">
        <v>1.6170198521322748E-3</v>
      </c>
      <c r="G3344">
        <v>3336</v>
      </c>
      <c r="H3344">
        <f t="shared" ca="1" si="108"/>
        <v>-1.8574111513076291E-2</v>
      </c>
    </row>
    <row r="3345" spans="2:8" x14ac:dyDescent="0.35">
      <c r="B3345" s="45" t="s">
        <v>5566</v>
      </c>
      <c r="C3345" s="146">
        <v>764.87933349609375</v>
      </c>
      <c r="D3345" s="112">
        <f t="shared" si="107"/>
        <v>5.1668036838333942</v>
      </c>
      <c r="E3345" s="112">
        <v>1.6152244313944832E-3</v>
      </c>
      <c r="G3345">
        <v>3337</v>
      </c>
      <c r="H3345">
        <f t="shared" ca="1" si="108"/>
        <v>3.0614315085786145E-2</v>
      </c>
    </row>
    <row r="3346" spans="2:8" x14ac:dyDescent="0.35">
      <c r="B3346" s="45" t="s">
        <v>1989</v>
      </c>
      <c r="C3346" s="146">
        <v>124.0317306518555</v>
      </c>
      <c r="D3346" s="112">
        <f t="shared" si="107"/>
        <v>-0.94884185206395222</v>
      </c>
      <c r="E3346" s="112">
        <v>1.6137126141226343E-3</v>
      </c>
      <c r="G3346">
        <v>3338</v>
      </c>
      <c r="H3346">
        <f t="shared" ca="1" si="108"/>
        <v>9.2833328371729473E-3</v>
      </c>
    </row>
    <row r="3347" spans="2:8" x14ac:dyDescent="0.35">
      <c r="B3347" s="45" t="s">
        <v>7456</v>
      </c>
      <c r="C3347" s="146">
        <v>2424.4765625</v>
      </c>
      <c r="D3347" s="112">
        <f t="shared" si="107"/>
        <v>5.6124258284067325</v>
      </c>
      <c r="E3347" s="112">
        <v>1.6082163161387155E-3</v>
      </c>
      <c r="G3347">
        <v>3339</v>
      </c>
      <c r="H3347">
        <f t="shared" ca="1" si="108"/>
        <v>6.7215548764662635E-3</v>
      </c>
    </row>
    <row r="3348" spans="2:8" x14ac:dyDescent="0.35">
      <c r="B3348" s="45" t="s">
        <v>4662</v>
      </c>
      <c r="C3348" s="146">
        <v>366.65463256835938</v>
      </c>
      <c r="D3348" s="112">
        <f t="shared" si="107"/>
        <v>-0.76483329554340918</v>
      </c>
      <c r="E3348" s="112">
        <v>1.6072181845162173E-3</v>
      </c>
      <c r="G3348">
        <v>3340</v>
      </c>
      <c r="H3348">
        <f t="shared" ca="1" si="108"/>
        <v>7.1615657457179778E-3</v>
      </c>
    </row>
    <row r="3349" spans="2:8" x14ac:dyDescent="0.35">
      <c r="B3349" s="45" t="s">
        <v>6250</v>
      </c>
      <c r="C3349" s="146">
        <v>1559.12646484375</v>
      </c>
      <c r="D3349" s="112">
        <f t="shared" si="107"/>
        <v>11.565479660135701</v>
      </c>
      <c r="E3349" s="112">
        <v>1.6051731919056948E-3</v>
      </c>
      <c r="G3349">
        <v>3341</v>
      </c>
      <c r="H3349">
        <f t="shared" ca="1" si="108"/>
        <v>-1.4592637303845166E-2</v>
      </c>
    </row>
    <row r="3350" spans="2:8" x14ac:dyDescent="0.35">
      <c r="B3350" s="45" t="s">
        <v>3048</v>
      </c>
      <c r="C3350" s="146">
        <v>124.08013916015619</v>
      </c>
      <c r="D3350" s="112">
        <f t="shared" si="107"/>
        <v>-0.94535547224520133</v>
      </c>
      <c r="E3350" s="112">
        <v>1.5956251455343619E-3</v>
      </c>
      <c r="G3350">
        <v>3342</v>
      </c>
      <c r="H3350">
        <f t="shared" ca="1" si="108"/>
        <v>-1.1266487337585852E-2</v>
      </c>
    </row>
    <row r="3351" spans="2:8" x14ac:dyDescent="0.35">
      <c r="B3351" s="45" t="s">
        <v>6858</v>
      </c>
      <c r="C3351" s="146">
        <v>2270.67822265625</v>
      </c>
      <c r="D3351" s="112">
        <f t="shared" si="107"/>
        <v>18.663389879175021</v>
      </c>
      <c r="E3351" s="112">
        <v>1.5932753120509659E-3</v>
      </c>
      <c r="G3351">
        <v>3343</v>
      </c>
      <c r="H3351">
        <f t="shared" ca="1" si="108"/>
        <v>-2.673173569586099E-2</v>
      </c>
    </row>
    <row r="3352" spans="2:8" x14ac:dyDescent="0.35">
      <c r="B3352" s="45" t="s">
        <v>2462</v>
      </c>
      <c r="C3352" s="146">
        <v>115.4774551391602</v>
      </c>
      <c r="D3352" s="112">
        <f t="shared" si="107"/>
        <v>0.61608068433787178</v>
      </c>
      <c r="E3352" s="112">
        <v>1.5893494923157677E-3</v>
      </c>
      <c r="G3352">
        <v>3344</v>
      </c>
      <c r="H3352">
        <f t="shared" ca="1" si="108"/>
        <v>1.5481041437549763E-2</v>
      </c>
    </row>
    <row r="3353" spans="2:8" x14ac:dyDescent="0.35">
      <c r="B3353" s="45" t="s">
        <v>886</v>
      </c>
      <c r="C3353" s="146">
        <v>71.455253601074219</v>
      </c>
      <c r="D3353" s="112">
        <f t="shared" si="107"/>
        <v>-0.8403099627135755</v>
      </c>
      <c r="E3353" s="112">
        <v>1.5887194927305067E-3</v>
      </c>
      <c r="G3353">
        <v>3345</v>
      </c>
      <c r="H3353">
        <f t="shared" ca="1" si="108"/>
        <v>-1.6999170770619302E-2</v>
      </c>
    </row>
    <row r="3354" spans="2:8" x14ac:dyDescent="0.35">
      <c r="B3354" s="45" t="s">
        <v>4714</v>
      </c>
      <c r="C3354" s="146">
        <v>447.46218872070313</v>
      </c>
      <c r="D3354" s="112">
        <f t="shared" si="107"/>
        <v>-0.81820397926650357</v>
      </c>
      <c r="E3354" s="112">
        <v>1.5804028948095555E-3</v>
      </c>
      <c r="G3354">
        <v>3346</v>
      </c>
      <c r="H3354">
        <f t="shared" ca="1" si="108"/>
        <v>-1.0112094466234497E-2</v>
      </c>
    </row>
    <row r="3355" spans="2:8" x14ac:dyDescent="0.35">
      <c r="B3355" s="45" t="s">
        <v>7242</v>
      </c>
      <c r="C3355" s="146">
        <v>2461.342041015625</v>
      </c>
      <c r="D3355" s="112">
        <f t="shared" si="107"/>
        <v>2.0648353130774835</v>
      </c>
      <c r="E3355" s="112">
        <v>1.5791154211673194E-3</v>
      </c>
      <c r="G3355">
        <v>3347</v>
      </c>
      <c r="H3355">
        <f t="shared" ca="1" si="108"/>
        <v>2.1634411703584554E-2</v>
      </c>
    </row>
    <row r="3356" spans="2:8" x14ac:dyDescent="0.35">
      <c r="B3356" s="45" t="s">
        <v>5808</v>
      </c>
      <c r="C3356" s="146">
        <v>803.09112548828125</v>
      </c>
      <c r="D3356" s="112">
        <f t="shared" si="107"/>
        <v>3.7672414409970378</v>
      </c>
      <c r="E3356" s="112">
        <v>1.5683658387632532E-3</v>
      </c>
      <c r="G3356">
        <v>3348</v>
      </c>
      <c r="H3356">
        <f t="shared" ca="1" si="108"/>
        <v>3.5405329330684458E-2</v>
      </c>
    </row>
    <row r="3357" spans="2:8" x14ac:dyDescent="0.35">
      <c r="B3357" s="45" t="s">
        <v>3088</v>
      </c>
      <c r="C3357" s="146">
        <v>168.46034240722659</v>
      </c>
      <c r="D3357" s="112">
        <f t="shared" si="107"/>
        <v>0.7959332833659426</v>
      </c>
      <c r="E3357" s="112">
        <v>1.5666407933708473E-3</v>
      </c>
      <c r="G3357">
        <v>3349</v>
      </c>
      <c r="H3357">
        <f t="shared" ca="1" si="108"/>
        <v>-1.6899792905395585E-2</v>
      </c>
    </row>
    <row r="3358" spans="2:8" x14ac:dyDescent="0.35">
      <c r="B3358" s="45" t="s">
        <v>2224</v>
      </c>
      <c r="C3358" s="146">
        <v>93.801002502441406</v>
      </c>
      <c r="D3358" s="112">
        <f t="shared" si="107"/>
        <v>-0.62006139001081029</v>
      </c>
      <c r="E3358" s="112">
        <v>1.5635218531363142E-3</v>
      </c>
      <c r="G3358">
        <v>3350</v>
      </c>
      <c r="H3358">
        <f t="shared" ca="1" si="108"/>
        <v>-1.4077860490418299E-2</v>
      </c>
    </row>
    <row r="3359" spans="2:8" x14ac:dyDescent="0.35">
      <c r="B3359" s="45" t="s">
        <v>4436</v>
      </c>
      <c r="C3359" s="146">
        <v>246.88462829589841</v>
      </c>
      <c r="D3359" s="112">
        <f t="shared" si="107"/>
        <v>1.2177093756082302</v>
      </c>
      <c r="E3359" s="112">
        <v>1.5627141419780118E-3</v>
      </c>
      <c r="G3359">
        <v>3351</v>
      </c>
      <c r="H3359">
        <f t="shared" ca="1" si="108"/>
        <v>2.1656351776760414E-2</v>
      </c>
    </row>
    <row r="3360" spans="2:8" x14ac:dyDescent="0.35">
      <c r="B3360" s="45" t="s">
        <v>2132</v>
      </c>
      <c r="C3360" s="146">
        <v>111.32415771484381</v>
      </c>
      <c r="D3360" s="112">
        <f t="shared" si="107"/>
        <v>-0.94797363789616607</v>
      </c>
      <c r="E3360" s="112">
        <v>1.5582638434060369E-3</v>
      </c>
      <c r="G3360">
        <v>3352</v>
      </c>
      <c r="H3360">
        <f t="shared" ca="1" si="108"/>
        <v>-2.6210884734815386E-2</v>
      </c>
    </row>
    <row r="3361" spans="2:8" x14ac:dyDescent="0.35">
      <c r="B3361" s="45" t="s">
        <v>7549</v>
      </c>
      <c r="C3361" s="146">
        <v>2139.764404296875</v>
      </c>
      <c r="D3361" s="112">
        <f t="shared" si="107"/>
        <v>14.088699840840404</v>
      </c>
      <c r="E3361" s="112">
        <v>1.5522990744599608E-3</v>
      </c>
      <c r="G3361">
        <v>3353</v>
      </c>
      <c r="H3361">
        <f t="shared" ca="1" si="108"/>
        <v>-2.8561971927696024E-3</v>
      </c>
    </row>
    <row r="3362" spans="2:8" x14ac:dyDescent="0.35">
      <c r="B3362" s="45" t="s">
        <v>1384</v>
      </c>
      <c r="C3362" s="146">
        <v>141.8123779296875</v>
      </c>
      <c r="D3362" s="112">
        <f t="shared" si="107"/>
        <v>-0.92980561737778444</v>
      </c>
      <c r="E3362" s="112">
        <v>1.5520376609986508E-3</v>
      </c>
      <c r="G3362">
        <v>3354</v>
      </c>
      <c r="H3362">
        <f t="shared" ca="1" si="108"/>
        <v>1.6528081541670302E-2</v>
      </c>
    </row>
    <row r="3363" spans="2:8" x14ac:dyDescent="0.35">
      <c r="B3363" s="45" t="s">
        <v>6773</v>
      </c>
      <c r="C3363" s="146">
        <v>2020.281005859375</v>
      </c>
      <c r="D3363" s="112">
        <f t="shared" si="107"/>
        <v>5.1456044591083625</v>
      </c>
      <c r="E3363" s="112">
        <v>1.5499381828106458E-3</v>
      </c>
      <c r="G3363">
        <v>3355</v>
      </c>
      <c r="H3363">
        <f t="shared" ca="1" si="108"/>
        <v>-2.266674159249182E-2</v>
      </c>
    </row>
    <row r="3364" spans="2:8" x14ac:dyDescent="0.35">
      <c r="B3364" s="45" t="s">
        <v>4585</v>
      </c>
      <c r="C3364" s="146">
        <v>328.73593139648438</v>
      </c>
      <c r="D3364" s="112">
        <f t="shared" si="107"/>
        <v>-0.30148378666449821</v>
      </c>
      <c r="E3364" s="112">
        <v>1.5395901244577173E-3</v>
      </c>
      <c r="G3364">
        <v>3356</v>
      </c>
      <c r="H3364">
        <f t="shared" ca="1" si="108"/>
        <v>-1.7955908069046305E-3</v>
      </c>
    </row>
    <row r="3365" spans="2:8" x14ac:dyDescent="0.35">
      <c r="B3365" s="45" t="s">
        <v>4856</v>
      </c>
      <c r="C3365" s="146">
        <v>470.62033081054688</v>
      </c>
      <c r="D3365" s="112">
        <f t="shared" si="107"/>
        <v>-0.69422307099412905</v>
      </c>
      <c r="E3365" s="112">
        <v>1.5379013115479569E-3</v>
      </c>
      <c r="G3365">
        <v>3357</v>
      </c>
      <c r="H3365">
        <f t="shared" ca="1" si="108"/>
        <v>-1.6884607644994864E-3</v>
      </c>
    </row>
    <row r="3366" spans="2:8" x14ac:dyDescent="0.35">
      <c r="B3366" s="45" t="s">
        <v>6136</v>
      </c>
      <c r="C3366" s="146">
        <v>1539.096923828125</v>
      </c>
      <c r="D3366" s="112">
        <f t="shared" si="107"/>
        <v>1.4588152297652741</v>
      </c>
      <c r="E3366" s="112">
        <v>1.5303817232419118E-3</v>
      </c>
      <c r="G3366">
        <v>3358</v>
      </c>
      <c r="H3366">
        <f t="shared" ca="1" si="108"/>
        <v>3.9411379305508429E-3</v>
      </c>
    </row>
    <row r="3367" spans="2:8" x14ac:dyDescent="0.35">
      <c r="B3367" s="45" t="s">
        <v>5181</v>
      </c>
      <c r="C3367" s="146">
        <v>625.95062255859375</v>
      </c>
      <c r="D3367" s="112">
        <f t="shared" si="107"/>
        <v>-0.47533281628418333</v>
      </c>
      <c r="E3367" s="112">
        <v>1.5235390246108047E-3</v>
      </c>
      <c r="G3367">
        <v>3359</v>
      </c>
      <c r="H3367">
        <f t="shared" ca="1" si="108"/>
        <v>2.535435015530375E-2</v>
      </c>
    </row>
    <row r="3368" spans="2:8" x14ac:dyDescent="0.35">
      <c r="B3368" s="45" t="s">
        <v>5988</v>
      </c>
      <c r="C3368" s="146">
        <v>1193.043212890625</v>
      </c>
      <c r="D3368" s="112">
        <f t="shared" si="107"/>
        <v>4.2476001746621028</v>
      </c>
      <c r="E3368" s="112">
        <v>1.5157884036448603E-3</v>
      </c>
      <c r="G3368">
        <v>3360</v>
      </c>
      <c r="H3368">
        <f t="shared" ca="1" si="108"/>
        <v>1.3476802715943132E-2</v>
      </c>
    </row>
    <row r="3369" spans="2:8" x14ac:dyDescent="0.35">
      <c r="B3369" s="45" t="s">
        <v>4244</v>
      </c>
      <c r="C3369" s="146">
        <v>227.3502502441406</v>
      </c>
      <c r="D3369" s="112">
        <f t="shared" si="107"/>
        <v>-0.90713878824170546</v>
      </c>
      <c r="E3369" s="112">
        <v>1.5112444640748566E-3</v>
      </c>
      <c r="G3369">
        <v>3361</v>
      </c>
      <c r="H3369">
        <f t="shared" ca="1" si="108"/>
        <v>-6.9297633014658942E-3</v>
      </c>
    </row>
    <row r="3370" spans="2:8" x14ac:dyDescent="0.35">
      <c r="B3370" s="45" t="s">
        <v>7253</v>
      </c>
      <c r="C3370" s="146">
        <v>2448.280029296875</v>
      </c>
      <c r="D3370" s="112">
        <f t="shared" si="107"/>
        <v>0.69323891775541591</v>
      </c>
      <c r="E3370" s="112">
        <v>1.509731611924373E-3</v>
      </c>
      <c r="G3370">
        <v>3362</v>
      </c>
      <c r="H3370">
        <f t="shared" ca="1" si="108"/>
        <v>7.9150910572945449E-3</v>
      </c>
    </row>
    <row r="3371" spans="2:8" x14ac:dyDescent="0.35">
      <c r="B3371" s="45" t="s">
        <v>6165</v>
      </c>
      <c r="C3371" s="146">
        <v>1445.915283203125</v>
      </c>
      <c r="D3371" s="112">
        <f t="shared" si="107"/>
        <v>14.920061919889546</v>
      </c>
      <c r="E3371" s="112">
        <v>1.5060294445159374E-3</v>
      </c>
      <c r="G3371">
        <v>3363</v>
      </c>
      <c r="H3371">
        <f t="shared" ca="1" si="108"/>
        <v>4.2827068401695223E-3</v>
      </c>
    </row>
    <row r="3372" spans="2:8" x14ac:dyDescent="0.35">
      <c r="B3372" s="45" t="s">
        <v>1218</v>
      </c>
      <c r="C3372" s="146">
        <v>90.823471069335938</v>
      </c>
      <c r="D3372" s="112">
        <f t="shared" si="107"/>
        <v>-1.5017213934404366E-3</v>
      </c>
      <c r="E3372" s="112">
        <v>1.505739781109957E-3</v>
      </c>
      <c r="G3372">
        <v>3364</v>
      </c>
      <c r="H3372">
        <f t="shared" ca="1" si="108"/>
        <v>1.0778371767397148E-2</v>
      </c>
    </row>
    <row r="3373" spans="2:8" x14ac:dyDescent="0.35">
      <c r="B3373" s="45" t="s">
        <v>1219</v>
      </c>
      <c r="C3373" s="146">
        <v>90.960067749023438</v>
      </c>
      <c r="D3373" s="112">
        <f t="shared" si="107"/>
        <v>-1.56942303734194E-2</v>
      </c>
      <c r="E3373" s="112">
        <v>1.5039799523101263E-3</v>
      </c>
      <c r="G3373">
        <v>3365</v>
      </c>
      <c r="H3373">
        <f t="shared" ca="1" si="108"/>
        <v>-6.3523797043092594E-3</v>
      </c>
    </row>
    <row r="3374" spans="2:8" x14ac:dyDescent="0.35">
      <c r="B3374" s="45" t="s">
        <v>1097</v>
      </c>
      <c r="C3374" s="146">
        <v>92.410377502441406</v>
      </c>
      <c r="D3374" s="112">
        <f t="shared" si="107"/>
        <v>-5.6929332063698698E-2</v>
      </c>
      <c r="E3374" s="112">
        <v>1.5010427674816622E-3</v>
      </c>
      <c r="G3374">
        <v>3366</v>
      </c>
      <c r="H3374">
        <f t="shared" ca="1" si="108"/>
        <v>3.2455091361379695E-2</v>
      </c>
    </row>
    <row r="3375" spans="2:8" x14ac:dyDescent="0.35">
      <c r="B3375" s="45" t="s">
        <v>2288</v>
      </c>
      <c r="C3375" s="146">
        <v>97.988815307617188</v>
      </c>
      <c r="D3375" s="112">
        <f t="shared" si="107"/>
        <v>-0.11194583000867085</v>
      </c>
      <c r="E3375" s="112">
        <v>1.4964443947821648E-3</v>
      </c>
      <c r="G3375">
        <v>3367</v>
      </c>
      <c r="H3375">
        <f t="shared" ca="1" si="108"/>
        <v>5.3600140141369015E-3</v>
      </c>
    </row>
    <row r="3376" spans="2:8" x14ac:dyDescent="0.35">
      <c r="B3376" s="45" t="s">
        <v>2987</v>
      </c>
      <c r="C3376" s="146">
        <v>110.3410339355469</v>
      </c>
      <c r="D3376" s="112">
        <f t="shared" si="107"/>
        <v>0.18211594587412908</v>
      </c>
      <c r="E3376" s="112">
        <v>1.4951150641687742E-3</v>
      </c>
      <c r="G3376">
        <v>3368</v>
      </c>
      <c r="H3376">
        <f t="shared" ca="1" si="108"/>
        <v>1.2463852289224588E-2</v>
      </c>
    </row>
    <row r="3377" spans="2:8" x14ac:dyDescent="0.35">
      <c r="B3377" s="45" t="s">
        <v>1163</v>
      </c>
      <c r="C3377" s="146">
        <v>93.341972351074219</v>
      </c>
      <c r="D3377" s="112">
        <f t="shared" si="107"/>
        <v>-0.96171132237736501</v>
      </c>
      <c r="E3377" s="112">
        <v>1.4949752199037087E-3</v>
      </c>
      <c r="G3377">
        <v>3369</v>
      </c>
      <c r="H3377">
        <f t="shared" ca="1" si="108"/>
        <v>7.4343626991918467E-3</v>
      </c>
    </row>
    <row r="3378" spans="2:8" x14ac:dyDescent="0.35">
      <c r="B3378" s="45" t="s">
        <v>7697</v>
      </c>
      <c r="C3378" s="146">
        <v>2437.847900390625</v>
      </c>
      <c r="D3378" s="112">
        <f t="shared" si="107"/>
        <v>13.49997631238895</v>
      </c>
      <c r="E3378" s="112">
        <v>1.4924962970927164E-3</v>
      </c>
      <c r="G3378">
        <v>3370</v>
      </c>
      <c r="H3378">
        <f t="shared" ca="1" si="108"/>
        <v>-1.0803167504879184E-2</v>
      </c>
    </row>
    <row r="3379" spans="2:8" x14ac:dyDescent="0.35">
      <c r="B3379" s="45" t="s">
        <v>3631</v>
      </c>
      <c r="C3379" s="146">
        <v>168.1277160644531</v>
      </c>
      <c r="D3379" s="112">
        <f t="shared" si="107"/>
        <v>2.6909374225099612</v>
      </c>
      <c r="E3379" s="112">
        <v>1.4899984321064777E-3</v>
      </c>
      <c r="G3379">
        <v>3371</v>
      </c>
      <c r="H3379">
        <f t="shared" ca="1" si="108"/>
        <v>-7.0978889125051688E-3</v>
      </c>
    </row>
    <row r="3380" spans="2:8" x14ac:dyDescent="0.35">
      <c r="B3380" s="45" t="s">
        <v>595</v>
      </c>
      <c r="C3380" s="146">
        <v>45.551494598388672</v>
      </c>
      <c r="D3380" s="112">
        <f t="shared" si="107"/>
        <v>-0.73456863642082415</v>
      </c>
      <c r="E3380" s="112">
        <v>1.4827181438270985E-3</v>
      </c>
      <c r="G3380">
        <v>3372</v>
      </c>
      <c r="H3380">
        <f t="shared" ca="1" si="108"/>
        <v>5.7568557644563064E-3</v>
      </c>
    </row>
    <row r="3381" spans="2:8" x14ac:dyDescent="0.35">
      <c r="B3381" s="45" t="s">
        <v>3750</v>
      </c>
      <c r="C3381" s="146">
        <v>171.61308288574219</v>
      </c>
      <c r="D3381" s="112">
        <f t="shared" si="107"/>
        <v>-0.79813624630216151</v>
      </c>
      <c r="E3381" s="112">
        <v>1.4818087737399608E-3</v>
      </c>
      <c r="G3381">
        <v>3373</v>
      </c>
      <c r="H3381">
        <f t="shared" ca="1" si="108"/>
        <v>-1.9253893824845672E-2</v>
      </c>
    </row>
    <row r="3382" spans="2:8" x14ac:dyDescent="0.35">
      <c r="B3382" s="45" t="s">
        <v>5830</v>
      </c>
      <c r="C3382" s="146">
        <v>850.14312744140625</v>
      </c>
      <c r="D3382" s="112">
        <f t="shared" si="107"/>
        <v>9.4977358684672701</v>
      </c>
      <c r="E3382" s="112">
        <v>1.4815785203182107E-3</v>
      </c>
      <c r="G3382">
        <v>3374</v>
      </c>
      <c r="H3382">
        <f t="shared" ca="1" si="108"/>
        <v>-3.0246316473791574E-2</v>
      </c>
    </row>
    <row r="3383" spans="2:8" x14ac:dyDescent="0.35">
      <c r="B3383" s="45" t="s">
        <v>2342</v>
      </c>
      <c r="C3383" s="146">
        <v>80.983474731445313</v>
      </c>
      <c r="D3383" s="112">
        <f t="shared" si="107"/>
        <v>-0.96368942213004749</v>
      </c>
      <c r="E3383" s="112">
        <v>1.4738120274043558E-3</v>
      </c>
      <c r="G3383">
        <v>3375</v>
      </c>
      <c r="H3383">
        <f t="shared" ca="1" si="108"/>
        <v>6.518692311409684E-3</v>
      </c>
    </row>
    <row r="3384" spans="2:8" x14ac:dyDescent="0.35">
      <c r="B3384" s="45" t="s">
        <v>6934</v>
      </c>
      <c r="C3384" s="146">
        <v>2230.2998046875</v>
      </c>
      <c r="D3384" s="112">
        <f t="shared" si="107"/>
        <v>24.493492977403893</v>
      </c>
      <c r="E3384" s="112">
        <v>1.4648190199766586E-3</v>
      </c>
      <c r="G3384">
        <v>3376</v>
      </c>
      <c r="H3384">
        <f t="shared" ca="1" si="108"/>
        <v>8.0529310802800072E-4</v>
      </c>
    </row>
    <row r="3385" spans="2:8" x14ac:dyDescent="0.35">
      <c r="B3385" s="45" t="s">
        <v>1031</v>
      </c>
      <c r="C3385" s="146">
        <v>87.485061645507813</v>
      </c>
      <c r="D3385" s="112">
        <f t="shared" si="107"/>
        <v>-0.30625720818493474</v>
      </c>
      <c r="E3385" s="112">
        <v>1.4610336160001216E-3</v>
      </c>
      <c r="G3385">
        <v>3377</v>
      </c>
      <c r="H3385">
        <f t="shared" ca="1" si="108"/>
        <v>-5.6383439822275377E-3</v>
      </c>
    </row>
    <row r="3386" spans="2:8" x14ac:dyDescent="0.35">
      <c r="B3386" s="45" t="s">
        <v>2519</v>
      </c>
      <c r="C3386" s="146">
        <v>126.1059036254883</v>
      </c>
      <c r="D3386" s="112">
        <f t="shared" si="107"/>
        <v>-0.8350373467965756</v>
      </c>
      <c r="E3386" s="112">
        <v>1.4552011262088417E-3</v>
      </c>
      <c r="G3386">
        <v>3378</v>
      </c>
      <c r="H3386">
        <f t="shared" ca="1" si="108"/>
        <v>3.8643621284231437E-3</v>
      </c>
    </row>
    <row r="3387" spans="2:8" x14ac:dyDescent="0.35">
      <c r="B3387" s="45" t="s">
        <v>5400</v>
      </c>
      <c r="C3387" s="146">
        <v>764.45123291015625</v>
      </c>
      <c r="D3387" s="112">
        <f t="shared" si="107"/>
        <v>-0.59637759206901653</v>
      </c>
      <c r="E3387" s="112">
        <v>1.4364982002195124E-3</v>
      </c>
      <c r="G3387">
        <v>3379</v>
      </c>
      <c r="H3387">
        <f t="shared" ca="1" si="108"/>
        <v>-4.5734561729570541E-3</v>
      </c>
    </row>
    <row r="3388" spans="2:8" x14ac:dyDescent="0.35">
      <c r="B3388" s="45" t="s">
        <v>6429</v>
      </c>
      <c r="C3388" s="146">
        <v>1893.976196289062</v>
      </c>
      <c r="D3388" s="112">
        <f t="shared" si="107"/>
        <v>-0.19399189017954957</v>
      </c>
      <c r="E3388" s="112">
        <v>1.4260949756661064E-3</v>
      </c>
      <c r="G3388">
        <v>3380</v>
      </c>
      <c r="H3388">
        <f t="shared" ca="1" si="108"/>
        <v>-2.7940753580632124E-2</v>
      </c>
    </row>
    <row r="3389" spans="2:8" x14ac:dyDescent="0.35">
      <c r="B3389" s="45" t="s">
        <v>7824</v>
      </c>
      <c r="C3389" s="146">
        <v>2349.82275390625</v>
      </c>
      <c r="D3389" s="112">
        <f t="shared" si="107"/>
        <v>-0.10697096917139924</v>
      </c>
      <c r="E3389" s="112">
        <v>1.4228193589582319E-3</v>
      </c>
      <c r="G3389">
        <v>3381</v>
      </c>
      <c r="H3389">
        <f t="shared" ca="1" si="108"/>
        <v>1.2626967066468165E-2</v>
      </c>
    </row>
    <row r="3390" spans="2:8" x14ac:dyDescent="0.35">
      <c r="B3390" s="45" t="s">
        <v>7609</v>
      </c>
      <c r="C3390" s="146">
        <v>2631.294921875</v>
      </c>
      <c r="D3390" s="112">
        <f t="shared" si="107"/>
        <v>11.251541011279661</v>
      </c>
      <c r="E3390" s="112">
        <v>1.4221631858388002E-3</v>
      </c>
      <c r="G3390">
        <v>3382</v>
      </c>
      <c r="H3390">
        <f t="shared" ca="1" si="108"/>
        <v>2.6491212543258607E-3</v>
      </c>
    </row>
    <row r="3391" spans="2:8" x14ac:dyDescent="0.35">
      <c r="B3391" s="45" t="s">
        <v>4311</v>
      </c>
      <c r="C3391" s="146">
        <v>214.77256774902341</v>
      </c>
      <c r="D3391" s="112">
        <f t="shared" si="107"/>
        <v>5.2512736805768441</v>
      </c>
      <c r="E3391" s="112">
        <v>1.4214510112724578E-3</v>
      </c>
      <c r="G3391">
        <v>3383</v>
      </c>
      <c r="H3391">
        <f t="shared" ca="1" si="108"/>
        <v>-2.4780290101868784E-2</v>
      </c>
    </row>
    <row r="3392" spans="2:8" x14ac:dyDescent="0.35">
      <c r="B3392" s="45" t="s">
        <v>449</v>
      </c>
      <c r="C3392" s="146">
        <v>34.356609344482422</v>
      </c>
      <c r="D3392" s="112">
        <f t="shared" si="107"/>
        <v>-0.83549201853868116</v>
      </c>
      <c r="E3392" s="112">
        <v>1.4161113577668136E-3</v>
      </c>
      <c r="G3392">
        <v>3384</v>
      </c>
      <c r="H3392">
        <f t="shared" ca="1" si="108"/>
        <v>3.4950188648457302E-2</v>
      </c>
    </row>
    <row r="3393" spans="2:8" x14ac:dyDescent="0.35">
      <c r="B3393" s="45" t="s">
        <v>3975</v>
      </c>
      <c r="C3393" s="146">
        <v>208.8446350097656</v>
      </c>
      <c r="D3393" s="112">
        <f t="shared" si="107"/>
        <v>0.17595898642111246</v>
      </c>
      <c r="E3393" s="112">
        <v>1.4125442947432614E-3</v>
      </c>
      <c r="G3393">
        <v>3385</v>
      </c>
      <c r="H3393">
        <f t="shared" ca="1" si="108"/>
        <v>-3.7501888601690404E-3</v>
      </c>
    </row>
    <row r="3394" spans="2:8" x14ac:dyDescent="0.35">
      <c r="B3394" s="45" t="s">
        <v>3612</v>
      </c>
      <c r="C3394" s="146">
        <v>177.59516906738281</v>
      </c>
      <c r="D3394" s="112">
        <f t="shared" si="107"/>
        <v>-0.8508933706843046</v>
      </c>
      <c r="E3394" s="112">
        <v>1.4103696412600232E-3</v>
      </c>
      <c r="G3394">
        <v>3386</v>
      </c>
      <c r="H3394">
        <f t="shared" ca="1" si="108"/>
        <v>-3.355039491629954E-3</v>
      </c>
    </row>
    <row r="3395" spans="2:8" x14ac:dyDescent="0.35">
      <c r="B3395" s="45" t="s">
        <v>5993</v>
      </c>
      <c r="C3395" s="146">
        <v>1191.0615234375</v>
      </c>
      <c r="D3395" s="112">
        <f t="shared" si="107"/>
        <v>2.9092910195705426</v>
      </c>
      <c r="E3395" s="112">
        <v>1.4071995948057216E-3</v>
      </c>
      <c r="G3395">
        <v>3387</v>
      </c>
      <c r="H3395">
        <f t="shared" ca="1" si="108"/>
        <v>2.2011305267961075E-2</v>
      </c>
    </row>
    <row r="3396" spans="2:8" x14ac:dyDescent="0.35">
      <c r="B3396" s="45" t="s">
        <v>4481</v>
      </c>
      <c r="C3396" s="146">
        <v>304.674560546875</v>
      </c>
      <c r="D3396" s="112">
        <f t="shared" si="107"/>
        <v>-0.34723661572271974</v>
      </c>
      <c r="E3396" s="112">
        <v>1.4054777119641339E-3</v>
      </c>
      <c r="G3396">
        <v>3388</v>
      </c>
      <c r="H3396">
        <f t="shared" ca="1" si="108"/>
        <v>9.4183344619136137E-3</v>
      </c>
    </row>
    <row r="3397" spans="2:8" x14ac:dyDescent="0.35">
      <c r="B3397" s="45" t="s">
        <v>5027</v>
      </c>
      <c r="C3397" s="146">
        <v>466.74578857421881</v>
      </c>
      <c r="D3397" s="112">
        <f t="shared" si="107"/>
        <v>-0.79577062723440384</v>
      </c>
      <c r="E3397" s="112">
        <v>1.4046473116094047E-3</v>
      </c>
      <c r="G3397">
        <v>3389</v>
      </c>
      <c r="H3397">
        <f t="shared" ca="1" si="108"/>
        <v>1.1182002887823372E-2</v>
      </c>
    </row>
    <row r="3398" spans="2:8" x14ac:dyDescent="0.35">
      <c r="B3398" s="45" t="s">
        <v>7962</v>
      </c>
      <c r="C3398" s="146">
        <v>2285.39990234375</v>
      </c>
      <c r="D3398" s="112">
        <f t="shared" si="107"/>
        <v>-5.572609292339134E-2</v>
      </c>
      <c r="E3398" s="112">
        <v>1.4021344493640329E-3</v>
      </c>
      <c r="G3398">
        <v>3390</v>
      </c>
      <c r="H3398">
        <f t="shared" ca="1" si="108"/>
        <v>2.2610163068459339E-3</v>
      </c>
    </row>
    <row r="3399" spans="2:8" x14ac:dyDescent="0.35">
      <c r="B3399" s="45" t="s">
        <v>7685</v>
      </c>
      <c r="C3399" s="146">
        <v>2420.272216796875</v>
      </c>
      <c r="D3399" s="112">
        <f t="shared" si="107"/>
        <v>0.65945711367067061</v>
      </c>
      <c r="E3399" s="112">
        <v>1.401577443845989E-3</v>
      </c>
      <c r="G3399">
        <v>3391</v>
      </c>
      <c r="H3399">
        <f t="shared" ca="1" si="108"/>
        <v>1.6102298657843246E-2</v>
      </c>
    </row>
    <row r="3400" spans="2:8" x14ac:dyDescent="0.35">
      <c r="B3400" s="45" t="s">
        <v>6114</v>
      </c>
      <c r="C3400" s="146">
        <v>1458.472290039062</v>
      </c>
      <c r="D3400" s="112">
        <f t="shared" si="107"/>
        <v>6.7907508916791288</v>
      </c>
      <c r="E3400" s="112">
        <v>1.4014652817796165E-3</v>
      </c>
      <c r="G3400">
        <v>3392</v>
      </c>
      <c r="H3400">
        <f t="shared" ca="1" si="108"/>
        <v>1.3585464743007994E-2</v>
      </c>
    </row>
    <row r="3401" spans="2:8" x14ac:dyDescent="0.35">
      <c r="B3401" s="45" t="s">
        <v>4122</v>
      </c>
      <c r="C3401" s="146">
        <v>187.20561218261719</v>
      </c>
      <c r="D3401" s="112">
        <f t="shared" ref="D3401:D3464" si="109">(C3401-C3402)/C3402</f>
        <v>0.58425707493111867</v>
      </c>
      <c r="E3401" s="112">
        <v>1.3941005549711887E-3</v>
      </c>
      <c r="G3401">
        <v>3393</v>
      </c>
      <c r="H3401">
        <f t="shared" ca="1" si="108"/>
        <v>9.7851390433134015E-3</v>
      </c>
    </row>
    <row r="3402" spans="2:8" x14ac:dyDescent="0.35">
      <c r="B3402" s="45" t="s">
        <v>1267</v>
      </c>
      <c r="C3402" s="146">
        <v>118.1661834716797</v>
      </c>
      <c r="D3402" s="112">
        <f t="shared" si="109"/>
        <v>-0.81306615630266166</v>
      </c>
      <c r="E3402" s="112">
        <v>1.3891050329567349E-3</v>
      </c>
      <c r="G3402">
        <v>3394</v>
      </c>
      <c r="H3402">
        <f t="shared" ref="H3402:H3465" ca="1" si="110">_xlfn.NORM.INV(RAND(),$N$11,$N$12)</f>
        <v>-3.208978477959832E-2</v>
      </c>
    </row>
    <row r="3403" spans="2:8" x14ac:dyDescent="0.35">
      <c r="B3403" s="45" t="s">
        <v>5218</v>
      </c>
      <c r="C3403" s="146">
        <v>632.12835693359375</v>
      </c>
      <c r="D3403" s="112">
        <f t="shared" si="109"/>
        <v>-0.47662677252862218</v>
      </c>
      <c r="E3403" s="112">
        <v>1.3886486433699473E-3</v>
      </c>
      <c r="G3403">
        <v>3395</v>
      </c>
      <c r="H3403">
        <f t="shared" ca="1" si="110"/>
        <v>1.8193954729622371E-2</v>
      </c>
    </row>
    <row r="3404" spans="2:8" x14ac:dyDescent="0.35">
      <c r="B3404" s="45" t="s">
        <v>6012</v>
      </c>
      <c r="C3404" s="146">
        <v>1207.796508789062</v>
      </c>
      <c r="D3404" s="112">
        <f t="shared" si="109"/>
        <v>0.78683513580137598</v>
      </c>
      <c r="E3404" s="112">
        <v>1.3874719651513958E-3</v>
      </c>
      <c r="G3404">
        <v>3396</v>
      </c>
      <c r="H3404">
        <f t="shared" ca="1" si="110"/>
        <v>1.6263701215169325E-2</v>
      </c>
    </row>
    <row r="3405" spans="2:8" x14ac:dyDescent="0.35">
      <c r="B3405" s="45" t="s">
        <v>5467</v>
      </c>
      <c r="C3405" s="146">
        <v>675.9417724609375</v>
      </c>
      <c r="D3405" s="112">
        <f t="shared" si="109"/>
        <v>6.3244701527790017</v>
      </c>
      <c r="E3405" s="112">
        <v>1.3861636812456484E-3</v>
      </c>
      <c r="G3405">
        <v>3397</v>
      </c>
      <c r="H3405">
        <f t="shared" ca="1" si="110"/>
        <v>-1.1719916984742973E-2</v>
      </c>
    </row>
    <row r="3406" spans="2:8" x14ac:dyDescent="0.35">
      <c r="B3406" s="45" t="s">
        <v>2762</v>
      </c>
      <c r="C3406" s="146">
        <v>92.285415649414063</v>
      </c>
      <c r="D3406" s="112">
        <f t="shared" si="109"/>
        <v>-0.8547851565876452</v>
      </c>
      <c r="E3406" s="112">
        <v>1.3847648710310948E-3</v>
      </c>
      <c r="G3406">
        <v>3398</v>
      </c>
      <c r="H3406">
        <f t="shared" ca="1" si="110"/>
        <v>-2.4745113399649663E-3</v>
      </c>
    </row>
    <row r="3407" spans="2:8" x14ac:dyDescent="0.35">
      <c r="B3407" s="45" t="s">
        <v>5221</v>
      </c>
      <c r="C3407" s="146">
        <v>635.509521484375</v>
      </c>
      <c r="D3407" s="112">
        <f t="shared" si="109"/>
        <v>6.3237556605843093</v>
      </c>
      <c r="E3407" s="112">
        <v>1.3813465796933494E-3</v>
      </c>
      <c r="G3407">
        <v>3399</v>
      </c>
      <c r="H3407">
        <f t="shared" ca="1" si="110"/>
        <v>-2.6573020717273386E-2</v>
      </c>
    </row>
    <row r="3408" spans="2:8" x14ac:dyDescent="0.35">
      <c r="B3408" s="45" t="s">
        <v>1017</v>
      </c>
      <c r="C3408" s="146">
        <v>86.773719787597656</v>
      </c>
      <c r="D3408" s="112">
        <f t="shared" si="109"/>
        <v>-0.30518820193762319</v>
      </c>
      <c r="E3408" s="112">
        <v>1.3788587089353496E-3</v>
      </c>
      <c r="G3408">
        <v>3400</v>
      </c>
      <c r="H3408">
        <f t="shared" ca="1" si="110"/>
        <v>-7.2824058707057536E-3</v>
      </c>
    </row>
    <row r="3409" spans="2:8" x14ac:dyDescent="0.35">
      <c r="B3409" s="45" t="s">
        <v>1912</v>
      </c>
      <c r="C3409" s="146">
        <v>124.8880920410156</v>
      </c>
      <c r="D3409" s="112">
        <f t="shared" si="109"/>
        <v>-0.63651909553911468</v>
      </c>
      <c r="E3409" s="112">
        <v>1.3731055566175974E-3</v>
      </c>
      <c r="G3409">
        <v>3401</v>
      </c>
      <c r="H3409">
        <f t="shared" ca="1" si="110"/>
        <v>-2.8381069803364643E-3</v>
      </c>
    </row>
    <row r="3410" spans="2:8" x14ac:dyDescent="0.35">
      <c r="B3410" s="45" t="s">
        <v>4639</v>
      </c>
      <c r="C3410" s="146">
        <v>343.58914184570313</v>
      </c>
      <c r="D3410" s="112">
        <f t="shared" si="109"/>
        <v>1.7424006253184434</v>
      </c>
      <c r="E3410" s="112">
        <v>1.372105810196874E-3</v>
      </c>
      <c r="G3410">
        <v>3402</v>
      </c>
      <c r="H3410">
        <f t="shared" ca="1" si="110"/>
        <v>1.4576713907062177E-2</v>
      </c>
    </row>
    <row r="3411" spans="2:8" x14ac:dyDescent="0.35">
      <c r="B3411" s="45" t="s">
        <v>1910</v>
      </c>
      <c r="C3411" s="146">
        <v>125.287727355957</v>
      </c>
      <c r="D3411" s="112">
        <f t="shared" si="109"/>
        <v>-0.34379902013279967</v>
      </c>
      <c r="E3411" s="112">
        <v>1.3686586498860805E-3</v>
      </c>
      <c r="G3411">
        <v>3403</v>
      </c>
      <c r="H3411">
        <f t="shared" ca="1" si="110"/>
        <v>-3.5569032751367954E-2</v>
      </c>
    </row>
    <row r="3412" spans="2:8" x14ac:dyDescent="0.35">
      <c r="B3412" s="45" t="s">
        <v>4026</v>
      </c>
      <c r="C3412" s="146">
        <v>190.92889404296881</v>
      </c>
      <c r="D3412" s="112">
        <f t="shared" si="109"/>
        <v>-0.92184288039876638</v>
      </c>
      <c r="E3412" s="112">
        <v>1.367117616210548E-3</v>
      </c>
      <c r="G3412">
        <v>3404</v>
      </c>
      <c r="H3412">
        <f t="shared" ca="1" si="110"/>
        <v>3.490764453022896E-2</v>
      </c>
    </row>
    <row r="3413" spans="2:8" x14ac:dyDescent="0.35">
      <c r="B3413" s="45" t="s">
        <v>7255</v>
      </c>
      <c r="C3413" s="146">
        <v>2442.885498046875</v>
      </c>
      <c r="D3413" s="112">
        <f t="shared" si="109"/>
        <v>4.1264917623293842</v>
      </c>
      <c r="E3413" s="112">
        <v>1.3580200088286311E-3</v>
      </c>
      <c r="G3413">
        <v>3405</v>
      </c>
      <c r="H3413">
        <f t="shared" ca="1" si="110"/>
        <v>8.7569802092800938E-4</v>
      </c>
    </row>
    <row r="3414" spans="2:8" x14ac:dyDescent="0.35">
      <c r="B3414" s="45" t="s">
        <v>4868</v>
      </c>
      <c r="C3414" s="146">
        <v>476.52188110351563</v>
      </c>
      <c r="D3414" s="112">
        <f t="shared" si="109"/>
        <v>-0.79772992332046344</v>
      </c>
      <c r="E3414" s="112">
        <v>1.3502322168548059E-3</v>
      </c>
      <c r="G3414">
        <v>3406</v>
      </c>
      <c r="H3414">
        <f t="shared" ca="1" si="110"/>
        <v>-1.0899492942534285E-2</v>
      </c>
    </row>
    <row r="3415" spans="2:8" x14ac:dyDescent="0.35">
      <c r="B3415" s="45" t="s">
        <v>7411</v>
      </c>
      <c r="C3415" s="146">
        <v>2355.869384765625</v>
      </c>
      <c r="D3415" s="112">
        <f t="shared" si="109"/>
        <v>3.34490089604969E-2</v>
      </c>
      <c r="E3415" s="112">
        <v>1.3384190073347396E-3</v>
      </c>
      <c r="G3415">
        <v>3407</v>
      </c>
      <c r="H3415">
        <f t="shared" ca="1" si="110"/>
        <v>2.9120044912503792E-4</v>
      </c>
    </row>
    <row r="3416" spans="2:8" x14ac:dyDescent="0.35">
      <c r="B3416" s="45" t="s">
        <v>7796</v>
      </c>
      <c r="C3416" s="146">
        <v>2279.618408203125</v>
      </c>
      <c r="D3416" s="112">
        <f t="shared" si="109"/>
        <v>10.66216891554223</v>
      </c>
      <c r="E3416" s="112">
        <v>1.3369652058746254E-3</v>
      </c>
      <c r="G3416">
        <v>3408</v>
      </c>
      <c r="H3416">
        <f t="shared" ca="1" si="110"/>
        <v>6.6465488213090966E-3</v>
      </c>
    </row>
    <row r="3417" spans="2:8" x14ac:dyDescent="0.35">
      <c r="B3417" s="45" t="s">
        <v>4024</v>
      </c>
      <c r="C3417" s="146">
        <v>195.4712219238281</v>
      </c>
      <c r="D3417" s="112">
        <f t="shared" si="109"/>
        <v>-0.57523133250026903</v>
      </c>
      <c r="E3417" s="112">
        <v>1.3349932617192685E-3</v>
      </c>
      <c r="G3417">
        <v>3409</v>
      </c>
      <c r="H3417">
        <f t="shared" ca="1" si="110"/>
        <v>-2.135432766362011E-2</v>
      </c>
    </row>
    <row r="3418" spans="2:8" x14ac:dyDescent="0.35">
      <c r="B3418" s="45" t="s">
        <v>4842</v>
      </c>
      <c r="C3418" s="146">
        <v>460.18276977539063</v>
      </c>
      <c r="D3418" s="112">
        <f t="shared" si="109"/>
        <v>3.2137777090971982</v>
      </c>
      <c r="E3418" s="112">
        <v>1.3105984966863512E-3</v>
      </c>
      <c r="G3418">
        <v>3410</v>
      </c>
      <c r="H3418">
        <f t="shared" ca="1" si="110"/>
        <v>-1.4915950002248148E-4</v>
      </c>
    </row>
    <row r="3419" spans="2:8" x14ac:dyDescent="0.35">
      <c r="B3419" s="45" t="s">
        <v>1856</v>
      </c>
      <c r="C3419" s="146">
        <v>109.2090759277344</v>
      </c>
      <c r="D3419" s="112">
        <f t="shared" si="109"/>
        <v>-0.90299374703578394</v>
      </c>
      <c r="E3419" s="112">
        <v>1.2942308028611202E-3</v>
      </c>
      <c r="G3419">
        <v>3411</v>
      </c>
      <c r="H3419">
        <f t="shared" ca="1" si="110"/>
        <v>1.3209400907465486E-2</v>
      </c>
    </row>
    <row r="3420" spans="2:8" x14ac:dyDescent="0.35">
      <c r="B3420" s="45" t="s">
        <v>5960</v>
      </c>
      <c r="C3420" s="146">
        <v>1125.794189453125</v>
      </c>
      <c r="D3420" s="112">
        <f t="shared" si="109"/>
        <v>6.8654830568671512</v>
      </c>
      <c r="E3420" s="112">
        <v>1.292532376552163E-3</v>
      </c>
      <c r="G3420">
        <v>3412</v>
      </c>
      <c r="H3420">
        <f t="shared" ca="1" si="110"/>
        <v>2.5432362056023506E-3</v>
      </c>
    </row>
    <row r="3421" spans="2:8" x14ac:dyDescent="0.35">
      <c r="B3421" s="45" t="s">
        <v>1381</v>
      </c>
      <c r="C3421" s="146">
        <v>143.13096618652341</v>
      </c>
      <c r="D3421" s="112">
        <f t="shared" si="109"/>
        <v>-0.81587640593942179</v>
      </c>
      <c r="E3421" s="112">
        <v>1.287765258667998E-3</v>
      </c>
      <c r="G3421">
        <v>3413</v>
      </c>
      <c r="H3421">
        <f t="shared" ca="1" si="110"/>
        <v>-2.3014808605593771E-2</v>
      </c>
    </row>
    <row r="3422" spans="2:8" x14ac:dyDescent="0.35">
      <c r="B3422" s="45" t="s">
        <v>5636</v>
      </c>
      <c r="C3422" s="146">
        <v>777.363525390625</v>
      </c>
      <c r="D3422" s="112">
        <f t="shared" si="109"/>
        <v>2.1854656821136937</v>
      </c>
      <c r="E3422" s="112">
        <v>1.2739660690281279E-3</v>
      </c>
      <c r="G3422">
        <v>3414</v>
      </c>
      <c r="H3422">
        <f t="shared" ca="1" si="110"/>
        <v>1.4975648498067678E-3</v>
      </c>
    </row>
    <row r="3423" spans="2:8" x14ac:dyDescent="0.35">
      <c r="B3423" s="45" t="s">
        <v>4424</v>
      </c>
      <c r="C3423" s="146">
        <v>244.03450012207031</v>
      </c>
      <c r="D3423" s="112">
        <f t="shared" si="109"/>
        <v>-0.20872364757334191</v>
      </c>
      <c r="E3423" s="112">
        <v>1.2644582857108512E-3</v>
      </c>
      <c r="G3423">
        <v>3415</v>
      </c>
      <c r="H3423">
        <f t="shared" ca="1" si="110"/>
        <v>-2.8184033992135454E-2</v>
      </c>
    </row>
    <row r="3424" spans="2:8" x14ac:dyDescent="0.35">
      <c r="B3424" s="45" t="s">
        <v>4504</v>
      </c>
      <c r="C3424" s="146">
        <v>308.40615844726563</v>
      </c>
      <c r="D3424" s="112">
        <f t="shared" si="109"/>
        <v>6.9916318347322948</v>
      </c>
      <c r="E3424" s="112">
        <v>1.2619492335171813E-3</v>
      </c>
      <c r="G3424">
        <v>3416</v>
      </c>
      <c r="H3424">
        <f t="shared" ca="1" si="110"/>
        <v>-6.7006668161501493E-3</v>
      </c>
    </row>
    <row r="3425" spans="2:8" x14ac:dyDescent="0.35">
      <c r="B3425" s="45" t="s">
        <v>475</v>
      </c>
      <c r="C3425" s="146">
        <v>38.591136932373047</v>
      </c>
      <c r="D3425" s="112">
        <f t="shared" si="109"/>
        <v>-0.81792525134269856</v>
      </c>
      <c r="E3425" s="112">
        <v>1.2605284460671285E-3</v>
      </c>
      <c r="G3425">
        <v>3417</v>
      </c>
      <c r="H3425">
        <f t="shared" ca="1" si="110"/>
        <v>1.5564847269406484E-3</v>
      </c>
    </row>
    <row r="3426" spans="2:8" x14ac:dyDescent="0.35">
      <c r="B3426" s="45" t="s">
        <v>4327</v>
      </c>
      <c r="C3426" s="146">
        <v>211.95216369628909</v>
      </c>
      <c r="D3426" s="112">
        <f t="shared" si="109"/>
        <v>1.4400799980325476</v>
      </c>
      <c r="E3426" s="112">
        <v>1.2602885905175654E-3</v>
      </c>
      <c r="G3426">
        <v>3418</v>
      </c>
      <c r="H3426">
        <f t="shared" ca="1" si="110"/>
        <v>-2.3517680469179549E-2</v>
      </c>
    </row>
    <row r="3427" spans="2:8" x14ac:dyDescent="0.35">
      <c r="B3427" s="45" t="s">
        <v>1191</v>
      </c>
      <c r="C3427" s="146">
        <v>86.86279296875</v>
      </c>
      <c r="D3427" s="112">
        <f t="shared" si="109"/>
        <v>-0.96327867674842227</v>
      </c>
      <c r="E3427" s="112">
        <v>1.2597005915773484E-3</v>
      </c>
      <c r="G3427">
        <v>3419</v>
      </c>
      <c r="H3427">
        <f t="shared" ca="1" si="110"/>
        <v>4.1597748605999097E-3</v>
      </c>
    </row>
    <row r="3428" spans="2:8" x14ac:dyDescent="0.35">
      <c r="B3428" s="45" t="s">
        <v>7407</v>
      </c>
      <c r="C3428" s="146">
        <v>2365.459228515625</v>
      </c>
      <c r="D3428" s="112">
        <f t="shared" si="109"/>
        <v>8.5842217634285873</v>
      </c>
      <c r="E3428" s="112">
        <v>1.2519626827281647E-3</v>
      </c>
      <c r="G3428">
        <v>3420</v>
      </c>
      <c r="H3428">
        <f t="shared" ca="1" si="110"/>
        <v>-1.8458774976993143E-2</v>
      </c>
    </row>
    <row r="3429" spans="2:8" x14ac:dyDescent="0.35">
      <c r="B3429" s="45" t="s">
        <v>4432</v>
      </c>
      <c r="C3429" s="146">
        <v>246.8076477050781</v>
      </c>
      <c r="D3429" s="112">
        <f t="shared" si="109"/>
        <v>-0.89332978038213806</v>
      </c>
      <c r="E3429" s="112">
        <v>1.2504189212895955E-3</v>
      </c>
      <c r="G3429">
        <v>3421</v>
      </c>
      <c r="H3429">
        <f t="shared" ca="1" si="110"/>
        <v>-2.3533301419646661E-2</v>
      </c>
    </row>
    <row r="3430" spans="2:8" x14ac:dyDescent="0.35">
      <c r="B3430" s="45" t="s">
        <v>7506</v>
      </c>
      <c r="C3430" s="146">
        <v>2313.74462890625</v>
      </c>
      <c r="D3430" s="112">
        <f t="shared" si="109"/>
        <v>19.304703723073011</v>
      </c>
      <c r="E3430" s="112">
        <v>1.2478227020480204E-3</v>
      </c>
      <c r="G3430">
        <v>3422</v>
      </c>
      <c r="H3430">
        <f t="shared" ca="1" si="110"/>
        <v>-1.7917094817783859E-2</v>
      </c>
    </row>
    <row r="3431" spans="2:8" x14ac:dyDescent="0.35">
      <c r="B3431" s="45" t="s">
        <v>1841</v>
      </c>
      <c r="C3431" s="146">
        <v>113.9511642456055</v>
      </c>
      <c r="D3431" s="112">
        <f t="shared" si="109"/>
        <v>-0.93886937480472821</v>
      </c>
      <c r="E3431" s="112">
        <v>1.2401702264362676E-3</v>
      </c>
      <c r="G3431">
        <v>3423</v>
      </c>
      <c r="H3431">
        <f t="shared" ca="1" si="110"/>
        <v>5.8187536080690277E-3</v>
      </c>
    </row>
    <row r="3432" spans="2:8" x14ac:dyDescent="0.35">
      <c r="B3432" s="45" t="s">
        <v>6492</v>
      </c>
      <c r="C3432" s="146">
        <v>1864.060180664062</v>
      </c>
      <c r="D3432" s="112">
        <f t="shared" si="109"/>
        <v>0.22881669835732887</v>
      </c>
      <c r="E3432" s="112">
        <v>1.2376483501136447E-3</v>
      </c>
      <c r="G3432">
        <v>3424</v>
      </c>
      <c r="H3432">
        <f t="shared" ca="1" si="110"/>
        <v>-1.8212108887753722E-2</v>
      </c>
    </row>
    <row r="3433" spans="2:8" x14ac:dyDescent="0.35">
      <c r="B3433" s="45" t="s">
        <v>6289</v>
      </c>
      <c r="C3433" s="146">
        <v>1516.955444335938</v>
      </c>
      <c r="D3433" s="112">
        <f t="shared" si="109"/>
        <v>2.5661439417244827</v>
      </c>
      <c r="E3433" s="112">
        <v>1.2371547004952587E-3</v>
      </c>
      <c r="G3433">
        <v>3425</v>
      </c>
      <c r="H3433">
        <f t="shared" ca="1" si="110"/>
        <v>-7.0083243337156374E-3</v>
      </c>
    </row>
    <row r="3434" spans="2:8" x14ac:dyDescent="0.35">
      <c r="B3434" s="45" t="s">
        <v>4726</v>
      </c>
      <c r="C3434" s="146">
        <v>425.376953125</v>
      </c>
      <c r="D3434" s="112">
        <f t="shared" si="109"/>
        <v>2.0519838357368947</v>
      </c>
      <c r="E3434" s="112">
        <v>1.2283025031799386E-3</v>
      </c>
      <c r="G3434">
        <v>3426</v>
      </c>
      <c r="H3434">
        <f t="shared" ca="1" si="110"/>
        <v>-6.967155853106588E-3</v>
      </c>
    </row>
    <row r="3435" spans="2:8" x14ac:dyDescent="0.35">
      <c r="B3435" s="45" t="s">
        <v>1539</v>
      </c>
      <c r="C3435" s="146">
        <v>139.377197265625</v>
      </c>
      <c r="D3435" s="112">
        <f t="shared" si="109"/>
        <v>0.76464170914514629</v>
      </c>
      <c r="E3435" s="112">
        <v>1.2176761994121526E-3</v>
      </c>
      <c r="G3435">
        <v>3427</v>
      </c>
      <c r="H3435">
        <f t="shared" ca="1" si="110"/>
        <v>1.9671932794434147E-2</v>
      </c>
    </row>
    <row r="3436" spans="2:8" x14ac:dyDescent="0.35">
      <c r="B3436" s="45" t="s">
        <v>2706</v>
      </c>
      <c r="C3436" s="146">
        <v>78.983283996582031</v>
      </c>
      <c r="D3436" s="112">
        <f t="shared" si="109"/>
        <v>1.3226447892646553</v>
      </c>
      <c r="E3436" s="112">
        <v>1.2131583189981619E-3</v>
      </c>
      <c r="G3436">
        <v>3428</v>
      </c>
      <c r="H3436">
        <f t="shared" ca="1" si="110"/>
        <v>7.3284403944949171E-4</v>
      </c>
    </row>
    <row r="3437" spans="2:8" x14ac:dyDescent="0.35">
      <c r="B3437" s="45" t="s">
        <v>446</v>
      </c>
      <c r="C3437" s="146">
        <v>34.005752563476563</v>
      </c>
      <c r="D3437" s="112">
        <f t="shared" si="109"/>
        <v>-0.98611065199708869</v>
      </c>
      <c r="E3437" s="112">
        <v>1.1920766325351339E-3</v>
      </c>
      <c r="G3437">
        <v>3429</v>
      </c>
      <c r="H3437">
        <f t="shared" ca="1" si="110"/>
        <v>-1.5454746954420761E-2</v>
      </c>
    </row>
    <row r="3438" spans="2:8" x14ac:dyDescent="0.35">
      <c r="B3438" s="45" t="s">
        <v>7383</v>
      </c>
      <c r="C3438" s="146">
        <v>2448.333251953125</v>
      </c>
      <c r="D3438" s="112">
        <f t="shared" si="109"/>
        <v>23.815278905160575</v>
      </c>
      <c r="E3438" s="112">
        <v>1.1902419329960282E-3</v>
      </c>
      <c r="G3438">
        <v>3430</v>
      </c>
      <c r="H3438">
        <f t="shared" ca="1" si="110"/>
        <v>3.1948967752062955E-2</v>
      </c>
    </row>
    <row r="3439" spans="2:8" x14ac:dyDescent="0.35">
      <c r="B3439" s="45" t="s">
        <v>2304</v>
      </c>
      <c r="C3439" s="146">
        <v>98.662330627441406</v>
      </c>
      <c r="D3439" s="112">
        <f t="shared" si="109"/>
        <v>-0.93762463623006198</v>
      </c>
      <c r="E3439" s="112">
        <v>1.1888657565706782E-3</v>
      </c>
      <c r="G3439">
        <v>3431</v>
      </c>
      <c r="H3439">
        <f t="shared" ca="1" si="110"/>
        <v>3.3346340402342939E-2</v>
      </c>
    </row>
    <row r="3440" spans="2:8" x14ac:dyDescent="0.35">
      <c r="B3440" s="45" t="s">
        <v>6275</v>
      </c>
      <c r="C3440" s="146">
        <v>1581.751586914062</v>
      </c>
      <c r="D3440" s="112">
        <f t="shared" si="109"/>
        <v>1.3140065634043192</v>
      </c>
      <c r="E3440" s="112">
        <v>1.186492131685792E-3</v>
      </c>
      <c r="G3440">
        <v>3432</v>
      </c>
      <c r="H3440">
        <f t="shared" ca="1" si="110"/>
        <v>1.342841898965377E-2</v>
      </c>
    </row>
    <row r="3441" spans="2:8" x14ac:dyDescent="0.35">
      <c r="B3441" s="45" t="s">
        <v>5462</v>
      </c>
      <c r="C3441" s="146">
        <v>683.55535888671875</v>
      </c>
      <c r="D3441" s="112">
        <f t="shared" si="109"/>
        <v>13.253741021706997</v>
      </c>
      <c r="E3441" s="112">
        <v>1.1838770305506964E-3</v>
      </c>
      <c r="G3441">
        <v>3433</v>
      </c>
      <c r="H3441">
        <f t="shared" ca="1" si="110"/>
        <v>9.1737954330491228E-3</v>
      </c>
    </row>
    <row r="3442" spans="2:8" x14ac:dyDescent="0.35">
      <c r="B3442" s="45" t="s">
        <v>719</v>
      </c>
      <c r="C3442" s="146">
        <v>47.956207275390618</v>
      </c>
      <c r="D3442" s="112">
        <f t="shared" si="109"/>
        <v>-0.51780045702860222</v>
      </c>
      <c r="E3442" s="112">
        <v>1.1834440164081516E-3</v>
      </c>
      <c r="G3442">
        <v>3434</v>
      </c>
      <c r="H3442">
        <f t="shared" ca="1" si="110"/>
        <v>2.6071643654153365E-2</v>
      </c>
    </row>
    <row r="3443" spans="2:8" x14ac:dyDescent="0.35">
      <c r="B3443" s="45" t="s">
        <v>2301</v>
      </c>
      <c r="C3443" s="146">
        <v>99.453033447265625</v>
      </c>
      <c r="D3443" s="112">
        <f t="shared" si="109"/>
        <v>-0.33619749430048318</v>
      </c>
      <c r="E3443" s="112">
        <v>1.1788642519649721E-3</v>
      </c>
      <c r="G3443">
        <v>3435</v>
      </c>
      <c r="H3443">
        <f t="shared" ca="1" si="110"/>
        <v>-8.5098120205123907E-3</v>
      </c>
    </row>
    <row r="3444" spans="2:8" x14ac:dyDescent="0.35">
      <c r="B3444" s="45" t="s">
        <v>3521</v>
      </c>
      <c r="C3444" s="146">
        <v>149.82322692871091</v>
      </c>
      <c r="D3444" s="112">
        <f t="shared" si="109"/>
        <v>-0.92585595659050646</v>
      </c>
      <c r="E3444" s="112">
        <v>1.1781067109357176E-3</v>
      </c>
      <c r="G3444">
        <v>3436</v>
      </c>
      <c r="H3444">
        <f t="shared" ca="1" si="110"/>
        <v>1.7103377248927465E-2</v>
      </c>
    </row>
    <row r="3445" spans="2:8" x14ac:dyDescent="0.35">
      <c r="B3445" s="45" t="s">
        <v>6518</v>
      </c>
      <c r="C3445" s="146">
        <v>2020.704833984375</v>
      </c>
      <c r="D3445" s="112">
        <f t="shared" si="109"/>
        <v>20.625834552106557</v>
      </c>
      <c r="E3445" s="112">
        <v>1.1638786358355354E-3</v>
      </c>
      <c r="G3445">
        <v>3437</v>
      </c>
      <c r="H3445">
        <f t="shared" ca="1" si="110"/>
        <v>-1.2095135283165238E-2</v>
      </c>
    </row>
    <row r="3446" spans="2:8" x14ac:dyDescent="0.35">
      <c r="B3446" s="45" t="s">
        <v>1106</v>
      </c>
      <c r="C3446" s="146">
        <v>93.43939208984375</v>
      </c>
      <c r="D3446" s="112">
        <f t="shared" si="109"/>
        <v>-0.94221295646491543</v>
      </c>
      <c r="E3446" s="112">
        <v>1.1635688030151752E-3</v>
      </c>
      <c r="G3446">
        <v>3438</v>
      </c>
      <c r="H3446">
        <f t="shared" ca="1" si="110"/>
        <v>-9.1734509044578069E-3</v>
      </c>
    </row>
    <row r="3447" spans="2:8" x14ac:dyDescent="0.35">
      <c r="B3447" s="45" t="s">
        <v>6348</v>
      </c>
      <c r="C3447" s="146">
        <v>1616.9609375</v>
      </c>
      <c r="D3447" s="112">
        <f t="shared" si="109"/>
        <v>18.578657706638523</v>
      </c>
      <c r="E3447" s="112">
        <v>1.1603992535288532E-3</v>
      </c>
      <c r="G3447">
        <v>3439</v>
      </c>
      <c r="H3447">
        <f t="shared" ca="1" si="110"/>
        <v>2.7818107005104465E-3</v>
      </c>
    </row>
    <row r="3448" spans="2:8" x14ac:dyDescent="0.35">
      <c r="B3448" s="45" t="s">
        <v>2881</v>
      </c>
      <c r="C3448" s="146">
        <v>82.587936401367188</v>
      </c>
      <c r="D3448" s="112">
        <f t="shared" si="109"/>
        <v>-0.96714815413866217</v>
      </c>
      <c r="E3448" s="112">
        <v>1.1599619104837177E-3</v>
      </c>
      <c r="G3448">
        <v>3440</v>
      </c>
      <c r="H3448">
        <f t="shared" ca="1" si="110"/>
        <v>1.9188058517904664E-2</v>
      </c>
    </row>
    <row r="3449" spans="2:8" x14ac:dyDescent="0.35">
      <c r="B3449" s="45" t="s">
        <v>7597</v>
      </c>
      <c r="C3449" s="146">
        <v>2513.951171875</v>
      </c>
      <c r="D3449" s="112">
        <f t="shared" si="109"/>
        <v>2.4194535193943429</v>
      </c>
      <c r="E3449" s="112">
        <v>1.1595281694563985E-3</v>
      </c>
      <c r="G3449">
        <v>3441</v>
      </c>
      <c r="H3449">
        <f t="shared" ca="1" si="110"/>
        <v>-3.1001553885857427E-2</v>
      </c>
    </row>
    <row r="3450" spans="2:8" x14ac:dyDescent="0.35">
      <c r="B3450" s="45" t="s">
        <v>5491</v>
      </c>
      <c r="C3450" s="146">
        <v>735.19091796875</v>
      </c>
      <c r="D3450" s="112">
        <f t="shared" si="109"/>
        <v>2.1877775160707245</v>
      </c>
      <c r="E3450" s="112">
        <v>1.1582993612065462E-3</v>
      </c>
      <c r="G3450">
        <v>3442</v>
      </c>
      <c r="H3450">
        <f t="shared" ca="1" si="110"/>
        <v>-4.1934248851008459E-2</v>
      </c>
    </row>
    <row r="3451" spans="2:8" x14ac:dyDescent="0.35">
      <c r="B3451" s="45" t="s">
        <v>4276</v>
      </c>
      <c r="C3451" s="146">
        <v>230.6280517578125</v>
      </c>
      <c r="D3451" s="112">
        <f t="shared" si="109"/>
        <v>-0.85103407764846883</v>
      </c>
      <c r="E3451" s="112">
        <v>1.1579816278218522E-3</v>
      </c>
      <c r="G3451">
        <v>3443</v>
      </c>
      <c r="H3451">
        <f t="shared" ca="1" si="110"/>
        <v>2.2862436879423787E-3</v>
      </c>
    </row>
    <row r="3452" spans="2:8" x14ac:dyDescent="0.35">
      <c r="B3452" s="45" t="s">
        <v>6278</v>
      </c>
      <c r="C3452" s="146">
        <v>1548.193359375</v>
      </c>
      <c r="D3452" s="112">
        <f t="shared" si="109"/>
        <v>3.0411822819258996</v>
      </c>
      <c r="E3452" s="112">
        <v>1.1542307031050557E-3</v>
      </c>
      <c r="G3452">
        <v>3444</v>
      </c>
      <c r="H3452">
        <f t="shared" ca="1" si="110"/>
        <v>-1.3815127062699321E-2</v>
      </c>
    </row>
    <row r="3453" spans="2:8" x14ac:dyDescent="0.35">
      <c r="B3453" s="45" t="s">
        <v>4794</v>
      </c>
      <c r="C3453" s="146">
        <v>383.10406494140619</v>
      </c>
      <c r="D3453" s="112">
        <f t="shared" si="109"/>
        <v>-0.17442575535920574</v>
      </c>
      <c r="E3453" s="112">
        <v>1.1536724201950043E-3</v>
      </c>
      <c r="G3453">
        <v>3445</v>
      </c>
      <c r="H3453">
        <f t="shared" ca="1" si="110"/>
        <v>3.5791654744770342E-2</v>
      </c>
    </row>
    <row r="3454" spans="2:8" x14ac:dyDescent="0.35">
      <c r="B3454" s="45" t="s">
        <v>5022</v>
      </c>
      <c r="C3454" s="146">
        <v>464.04556274414063</v>
      </c>
      <c r="D3454" s="112">
        <f t="shared" si="109"/>
        <v>0.51670023070915416</v>
      </c>
      <c r="E3454" s="112">
        <v>1.1480465892146168E-3</v>
      </c>
      <c r="G3454">
        <v>3446</v>
      </c>
      <c r="H3454">
        <f t="shared" ca="1" si="110"/>
        <v>-3.3310480581238019E-2</v>
      </c>
    </row>
    <row r="3455" spans="2:8" x14ac:dyDescent="0.35">
      <c r="B3455" s="45" t="s">
        <v>4530</v>
      </c>
      <c r="C3455" s="146">
        <v>305.95733642578119</v>
      </c>
      <c r="D3455" s="112">
        <f t="shared" si="109"/>
        <v>0.98196354871864144</v>
      </c>
      <c r="E3455" s="112">
        <v>1.1449805395247099E-3</v>
      </c>
      <c r="G3455">
        <v>3447</v>
      </c>
      <c r="H3455">
        <f t="shared" ca="1" si="110"/>
        <v>2.3116522286339973E-2</v>
      </c>
    </row>
    <row r="3456" spans="2:8" x14ac:dyDescent="0.35">
      <c r="B3456" s="45" t="s">
        <v>3519</v>
      </c>
      <c r="C3456" s="146">
        <v>154.3708190917969</v>
      </c>
      <c r="D3456" s="112">
        <f t="shared" si="109"/>
        <v>-0.9286315785374698</v>
      </c>
      <c r="E3456" s="112">
        <v>1.1432622488038559E-3</v>
      </c>
      <c r="G3456">
        <v>3448</v>
      </c>
      <c r="H3456">
        <f t="shared" ca="1" si="110"/>
        <v>1.0161090856558889E-2</v>
      </c>
    </row>
    <row r="3457" spans="2:8" x14ac:dyDescent="0.35">
      <c r="B3457" s="45" t="s">
        <v>6965</v>
      </c>
      <c r="C3457" s="146">
        <v>2163.012939453125</v>
      </c>
      <c r="D3457" s="112">
        <f t="shared" si="109"/>
        <v>1.773336133892172</v>
      </c>
      <c r="E3457" s="112">
        <v>1.1431044506606807E-3</v>
      </c>
      <c r="G3457">
        <v>3449</v>
      </c>
      <c r="H3457">
        <f t="shared" ca="1" si="110"/>
        <v>-6.7851423049892197E-3</v>
      </c>
    </row>
    <row r="3458" spans="2:8" x14ac:dyDescent="0.35">
      <c r="B3458" s="45" t="s">
        <v>5374</v>
      </c>
      <c r="C3458" s="146">
        <v>779.9317626953125</v>
      </c>
      <c r="D3458" s="112">
        <f t="shared" si="109"/>
        <v>5.2011052013421404</v>
      </c>
      <c r="E3458" s="112">
        <v>1.1369574635945626E-3</v>
      </c>
      <c r="G3458">
        <v>3450</v>
      </c>
      <c r="H3458">
        <f t="shared" ca="1" si="110"/>
        <v>-1.5998487945908229E-3</v>
      </c>
    </row>
    <row r="3459" spans="2:8" x14ac:dyDescent="0.35">
      <c r="B3459" s="45" t="s">
        <v>2017</v>
      </c>
      <c r="C3459" s="146">
        <v>125.7730255126953</v>
      </c>
      <c r="D3459" s="112">
        <f t="shared" si="109"/>
        <v>-0.94869489456918077</v>
      </c>
      <c r="E3459" s="112">
        <v>1.1363601858544378E-3</v>
      </c>
      <c r="G3459">
        <v>3451</v>
      </c>
      <c r="H3459">
        <f t="shared" ca="1" si="110"/>
        <v>1.2263544130016228E-2</v>
      </c>
    </row>
    <row r="3460" spans="2:8" x14ac:dyDescent="0.35">
      <c r="B3460" s="45" t="s">
        <v>7115</v>
      </c>
      <c r="C3460" s="146">
        <v>2451.471923828125</v>
      </c>
      <c r="D3460" s="112">
        <f t="shared" si="109"/>
        <v>19.545525903772923</v>
      </c>
      <c r="E3460" s="112">
        <v>1.1326169863235501E-3</v>
      </c>
      <c r="G3460">
        <v>3452</v>
      </c>
      <c r="H3460">
        <f t="shared" ca="1" si="110"/>
        <v>3.1846230832076549E-3</v>
      </c>
    </row>
    <row r="3461" spans="2:8" x14ac:dyDescent="0.35">
      <c r="B3461" s="45" t="s">
        <v>3329</v>
      </c>
      <c r="C3461" s="146">
        <v>119.3190155029297</v>
      </c>
      <c r="D3461" s="112">
        <f t="shared" si="109"/>
        <v>0.38689692430152278</v>
      </c>
      <c r="E3461" s="112">
        <v>1.1307975941438619E-3</v>
      </c>
      <c r="G3461">
        <v>3453</v>
      </c>
      <c r="H3461">
        <f t="shared" ca="1" si="110"/>
        <v>-1.9023969323191829E-2</v>
      </c>
    </row>
    <row r="3462" spans="2:8" x14ac:dyDescent="0.35">
      <c r="B3462" s="45" t="s">
        <v>2840</v>
      </c>
      <c r="C3462" s="146">
        <v>86.0330810546875</v>
      </c>
      <c r="D3462" s="112">
        <f t="shared" si="109"/>
        <v>-0.18531591299153674</v>
      </c>
      <c r="E3462" s="112">
        <v>1.1134601907353222E-3</v>
      </c>
      <c r="G3462">
        <v>3454</v>
      </c>
      <c r="H3462">
        <f t="shared" ca="1" si="110"/>
        <v>2.4373628240109597E-2</v>
      </c>
    </row>
    <row r="3463" spans="2:8" x14ac:dyDescent="0.35">
      <c r="B3463" s="45" t="s">
        <v>2267</v>
      </c>
      <c r="C3463" s="146">
        <v>105.6029968261719</v>
      </c>
      <c r="D3463" s="112">
        <f t="shared" si="109"/>
        <v>1.4096940702943708</v>
      </c>
      <c r="E3463" s="112">
        <v>1.1103521679501284E-3</v>
      </c>
      <c r="G3463">
        <v>3455</v>
      </c>
      <c r="H3463">
        <f t="shared" ca="1" si="110"/>
        <v>9.7333927556779408E-3</v>
      </c>
    </row>
    <row r="3464" spans="2:8" x14ac:dyDescent="0.35">
      <c r="B3464" s="45" t="s">
        <v>666</v>
      </c>
      <c r="C3464" s="146">
        <v>43.824234008789063</v>
      </c>
      <c r="D3464" s="112">
        <f t="shared" si="109"/>
        <v>-0.65237700603400317</v>
      </c>
      <c r="E3464" s="112">
        <v>1.1097531485487592E-3</v>
      </c>
      <c r="G3464">
        <v>3456</v>
      </c>
      <c r="H3464">
        <f t="shared" ca="1" si="110"/>
        <v>8.6198755201557335E-3</v>
      </c>
    </row>
    <row r="3465" spans="2:8" x14ac:dyDescent="0.35">
      <c r="B3465" s="45" t="s">
        <v>1785</v>
      </c>
      <c r="C3465" s="146">
        <v>126.0682830810547</v>
      </c>
      <c r="D3465" s="112">
        <f t="shared" ref="D3465:D3528" si="111">(C3465-C3466)/C3466</f>
        <v>0.19247205030083481</v>
      </c>
      <c r="E3465" s="112">
        <v>1.1095555549630548E-3</v>
      </c>
      <c r="G3465">
        <v>3457</v>
      </c>
      <c r="H3465">
        <f t="shared" ca="1" si="110"/>
        <v>-3.7329182398230847E-2</v>
      </c>
    </row>
    <row r="3466" spans="2:8" x14ac:dyDescent="0.35">
      <c r="B3466" s="45" t="s">
        <v>2268</v>
      </c>
      <c r="C3466" s="146">
        <v>105.72011566162109</v>
      </c>
      <c r="D3466" s="112">
        <f t="shared" si="111"/>
        <v>-0.85079450587456484</v>
      </c>
      <c r="E3466" s="112">
        <v>1.1090484074232675E-3</v>
      </c>
      <c r="G3466">
        <v>3458</v>
      </c>
      <c r="H3466">
        <f t="shared" ref="H3466:H3529" ca="1" si="112">_xlfn.NORM.INV(RAND(),$N$11,$N$12)</f>
        <v>5.7157794759476015E-3</v>
      </c>
    </row>
    <row r="3467" spans="2:8" x14ac:dyDescent="0.35">
      <c r="B3467" s="45" t="s">
        <v>5731</v>
      </c>
      <c r="C3467" s="146">
        <v>708.55377197265625</v>
      </c>
      <c r="D3467" s="112">
        <f t="shared" si="111"/>
        <v>3.1642137063506981</v>
      </c>
      <c r="E3467" s="112">
        <v>1.1029517973845642E-3</v>
      </c>
      <c r="G3467">
        <v>3459</v>
      </c>
      <c r="H3467">
        <f t="shared" ca="1" si="112"/>
        <v>-2.2168125395771891E-2</v>
      </c>
    </row>
    <row r="3468" spans="2:8" x14ac:dyDescent="0.35">
      <c r="B3468" s="45" t="s">
        <v>4070</v>
      </c>
      <c r="C3468" s="146">
        <v>170.153076171875</v>
      </c>
      <c r="D3468" s="112">
        <f t="shared" si="111"/>
        <v>-0.30972220519919225</v>
      </c>
      <c r="E3468" s="112">
        <v>1.0955252600581976E-3</v>
      </c>
      <c r="G3468">
        <v>3460</v>
      </c>
      <c r="H3468">
        <f t="shared" ca="1" si="112"/>
        <v>-1.2800188489695E-2</v>
      </c>
    </row>
    <row r="3469" spans="2:8" x14ac:dyDescent="0.35">
      <c r="B3469" s="45" t="s">
        <v>4431</v>
      </c>
      <c r="C3469" s="146">
        <v>246.4994201660156</v>
      </c>
      <c r="D3469" s="112">
        <f t="shared" si="111"/>
        <v>0.6070832854578363</v>
      </c>
      <c r="E3469" s="112">
        <v>1.0946945826899861E-3</v>
      </c>
      <c r="G3469">
        <v>3461</v>
      </c>
      <c r="H3469">
        <f t="shared" ca="1" si="112"/>
        <v>1.7421316939818583E-2</v>
      </c>
    </row>
    <row r="3470" spans="2:8" x14ac:dyDescent="0.35">
      <c r="B3470" s="45" t="s">
        <v>3166</v>
      </c>
      <c r="C3470" s="146">
        <v>153.38310241699219</v>
      </c>
      <c r="D3470" s="112">
        <f t="shared" si="111"/>
        <v>0.11230438903739831</v>
      </c>
      <c r="E3470" s="112">
        <v>1.084927819037147E-3</v>
      </c>
      <c r="G3470">
        <v>3462</v>
      </c>
      <c r="H3470">
        <f t="shared" ca="1" si="112"/>
        <v>-7.3489253257607093E-5</v>
      </c>
    </row>
    <row r="3471" spans="2:8" x14ac:dyDescent="0.35">
      <c r="B3471" s="45" t="s">
        <v>1463</v>
      </c>
      <c r="C3471" s="146">
        <v>137.8966979980469</v>
      </c>
      <c r="D3471" s="112">
        <f t="shared" si="111"/>
        <v>-0.93284276208123096</v>
      </c>
      <c r="E3471" s="112">
        <v>1.0817028495254408E-3</v>
      </c>
      <c r="G3471">
        <v>3463</v>
      </c>
      <c r="H3471">
        <f t="shared" ca="1" si="112"/>
        <v>1.535133106634666E-2</v>
      </c>
    </row>
    <row r="3472" spans="2:8" x14ac:dyDescent="0.35">
      <c r="B3472" s="45" t="s">
        <v>6752</v>
      </c>
      <c r="C3472" s="146">
        <v>2053.3408203125</v>
      </c>
      <c r="D3472" s="112">
        <f t="shared" si="111"/>
        <v>2.0638092669454926E-2</v>
      </c>
      <c r="E3472" s="112">
        <v>1.0758863505028005E-3</v>
      </c>
      <c r="G3472">
        <v>3464</v>
      </c>
      <c r="H3472">
        <f t="shared" ca="1" si="112"/>
        <v>-2.8411789789498142E-3</v>
      </c>
    </row>
    <row r="3473" spans="2:8" x14ac:dyDescent="0.35">
      <c r="B3473" s="45" t="s">
        <v>6698</v>
      </c>
      <c r="C3473" s="146">
        <v>2011.820678710938</v>
      </c>
      <c r="D3473" s="112">
        <f t="shared" si="111"/>
        <v>10.827988281698554</v>
      </c>
      <c r="E3473" s="112">
        <v>1.0751901794642336E-3</v>
      </c>
      <c r="G3473">
        <v>3465</v>
      </c>
      <c r="H3473">
        <f t="shared" ca="1" si="112"/>
        <v>4.5909528340878853E-3</v>
      </c>
    </row>
    <row r="3474" spans="2:8" x14ac:dyDescent="0.35">
      <c r="B3474" s="45" t="s">
        <v>3746</v>
      </c>
      <c r="C3474" s="146">
        <v>170.08984375</v>
      </c>
      <c r="D3474" s="112">
        <f t="shared" si="111"/>
        <v>-7.4073520012208297E-3</v>
      </c>
      <c r="E3474" s="112">
        <v>1.0671635926853089E-3</v>
      </c>
      <c r="G3474">
        <v>3466</v>
      </c>
      <c r="H3474">
        <f t="shared" ca="1" si="112"/>
        <v>8.0762481385061365E-3</v>
      </c>
    </row>
    <row r="3475" spans="2:8" x14ac:dyDescent="0.35">
      <c r="B3475" s="45" t="s">
        <v>3749</v>
      </c>
      <c r="C3475" s="146">
        <v>171.3591613769531</v>
      </c>
      <c r="D3475" s="112">
        <f t="shared" si="111"/>
        <v>0.48235030434515186</v>
      </c>
      <c r="E3475" s="112">
        <v>1.0590718943210332E-3</v>
      </c>
      <c r="G3475">
        <v>3467</v>
      </c>
      <c r="H3475">
        <f t="shared" ca="1" si="112"/>
        <v>2.3681196753759005E-2</v>
      </c>
    </row>
    <row r="3476" spans="2:8" x14ac:dyDescent="0.35">
      <c r="B3476" s="45" t="s">
        <v>2463</v>
      </c>
      <c r="C3476" s="146">
        <v>115.5996398925781</v>
      </c>
      <c r="D3476" s="112">
        <f t="shared" si="111"/>
        <v>-0.95289665321764749</v>
      </c>
      <c r="E3476" s="112">
        <v>1.058083184034967E-3</v>
      </c>
      <c r="G3476">
        <v>3468</v>
      </c>
      <c r="H3476">
        <f t="shared" ca="1" si="112"/>
        <v>9.4260540443548944E-5</v>
      </c>
    </row>
    <row r="3477" spans="2:8" x14ac:dyDescent="0.35">
      <c r="B3477" s="45" t="s">
        <v>6924</v>
      </c>
      <c r="C3477" s="146">
        <v>2454.17041015625</v>
      </c>
      <c r="D3477" s="112">
        <f t="shared" si="111"/>
        <v>13.486248258644766</v>
      </c>
      <c r="E3477" s="112">
        <v>1.0579926143670696E-3</v>
      </c>
      <c r="G3477">
        <v>3469</v>
      </c>
      <c r="H3477">
        <f t="shared" ca="1" si="112"/>
        <v>-7.0871023179932009E-3</v>
      </c>
    </row>
    <row r="3478" spans="2:8" x14ac:dyDescent="0.35">
      <c r="B3478" s="45" t="s">
        <v>3629</v>
      </c>
      <c r="C3478" s="146">
        <v>169.41380310058591</v>
      </c>
      <c r="D3478" s="112">
        <f t="shared" si="111"/>
        <v>0.27016880208998328</v>
      </c>
      <c r="E3478" s="112">
        <v>1.055360392274552E-3</v>
      </c>
      <c r="G3478">
        <v>3470</v>
      </c>
      <c r="H3478">
        <f t="shared" ca="1" si="112"/>
        <v>1.3441661708368064E-2</v>
      </c>
    </row>
    <row r="3479" spans="2:8" x14ac:dyDescent="0.35">
      <c r="B3479" s="45" t="s">
        <v>1351</v>
      </c>
      <c r="C3479" s="146">
        <v>133.37896728515619</v>
      </c>
      <c r="D3479" s="112">
        <f t="shared" si="111"/>
        <v>-0.93318646845605246</v>
      </c>
      <c r="E3479" s="112">
        <v>1.05154157001895E-3</v>
      </c>
      <c r="G3479">
        <v>3471</v>
      </c>
      <c r="H3479">
        <f t="shared" ca="1" si="112"/>
        <v>1.8885578173311615E-2</v>
      </c>
    </row>
    <row r="3480" spans="2:8" x14ac:dyDescent="0.35">
      <c r="B3480" s="45" t="s">
        <v>7042</v>
      </c>
      <c r="C3480" s="146">
        <v>1996.286743164062</v>
      </c>
      <c r="D3480" s="112">
        <f t="shared" si="111"/>
        <v>13.645575536318724</v>
      </c>
      <c r="E3480" s="112">
        <v>1.0513941102708953E-3</v>
      </c>
      <c r="G3480">
        <v>3472</v>
      </c>
      <c r="H3480">
        <f t="shared" ca="1" si="112"/>
        <v>-1.4023816149020298E-2</v>
      </c>
    </row>
    <row r="3481" spans="2:8" x14ac:dyDescent="0.35">
      <c r="B3481" s="45" t="s">
        <v>2051</v>
      </c>
      <c r="C3481" s="146">
        <v>136.30647277832031</v>
      </c>
      <c r="D3481" s="112">
        <f t="shared" si="111"/>
        <v>-0.94074876920611539</v>
      </c>
      <c r="E3481" s="112">
        <v>1.0489015613729001E-3</v>
      </c>
      <c r="G3481">
        <v>3473</v>
      </c>
      <c r="H3481">
        <f t="shared" ca="1" si="112"/>
        <v>3.7972349272758277E-2</v>
      </c>
    </row>
    <row r="3482" spans="2:8" x14ac:dyDescent="0.35">
      <c r="B3482" s="45" t="s">
        <v>7732</v>
      </c>
      <c r="C3482" s="146">
        <v>2300.4833984375</v>
      </c>
      <c r="D3482" s="112">
        <f t="shared" si="111"/>
        <v>12.215155464110691</v>
      </c>
      <c r="E3482" s="112">
        <v>1.0467519826723398E-3</v>
      </c>
      <c r="G3482">
        <v>3474</v>
      </c>
      <c r="H3482">
        <f t="shared" ca="1" si="112"/>
        <v>1.4319300074583386E-2</v>
      </c>
    </row>
    <row r="3483" spans="2:8" x14ac:dyDescent="0.35">
      <c r="B3483" s="45" t="s">
        <v>3829</v>
      </c>
      <c r="C3483" s="146">
        <v>174.07917785644531</v>
      </c>
      <c r="D3483" s="112">
        <f t="shared" si="111"/>
        <v>1.0265404439791197</v>
      </c>
      <c r="E3483" s="112">
        <v>1.0426821403283501E-3</v>
      </c>
      <c r="G3483">
        <v>3475</v>
      </c>
      <c r="H3483">
        <f t="shared" ca="1" si="112"/>
        <v>2.8326171764971068E-3</v>
      </c>
    </row>
    <row r="3484" spans="2:8" x14ac:dyDescent="0.35">
      <c r="B3484" s="45" t="s">
        <v>2331</v>
      </c>
      <c r="C3484" s="146">
        <v>85.899681091308594</v>
      </c>
      <c r="D3484" s="112">
        <f t="shared" si="111"/>
        <v>-0.88503413612331072</v>
      </c>
      <c r="E3484" s="112">
        <v>1.0413137125598953E-3</v>
      </c>
      <c r="G3484">
        <v>3476</v>
      </c>
      <c r="H3484">
        <f t="shared" ca="1" si="112"/>
        <v>-5.6600600672726169E-3</v>
      </c>
    </row>
    <row r="3485" spans="2:8" x14ac:dyDescent="0.35">
      <c r="B3485" s="45" t="s">
        <v>5681</v>
      </c>
      <c r="C3485" s="146">
        <v>747.175537109375</v>
      </c>
      <c r="D3485" s="112">
        <f t="shared" si="111"/>
        <v>5.910710417233247</v>
      </c>
      <c r="E3485" s="112">
        <v>1.0371213899765322E-3</v>
      </c>
      <c r="G3485">
        <v>3477</v>
      </c>
      <c r="H3485">
        <f t="shared" ca="1" si="112"/>
        <v>2.3249921052105039E-2</v>
      </c>
    </row>
    <row r="3486" spans="2:8" x14ac:dyDescent="0.35">
      <c r="B3486" s="45" t="s">
        <v>1727</v>
      </c>
      <c r="C3486" s="146">
        <v>108.1184844970703</v>
      </c>
      <c r="D3486" s="112">
        <f t="shared" si="111"/>
        <v>-0.74115069011597279</v>
      </c>
      <c r="E3486" s="112">
        <v>1.0354145981453799E-3</v>
      </c>
      <c r="G3486">
        <v>3478</v>
      </c>
      <c r="H3486">
        <f t="shared" ca="1" si="112"/>
        <v>-1.4182620842916858E-2</v>
      </c>
    </row>
    <row r="3487" spans="2:8" x14ac:dyDescent="0.35">
      <c r="B3487" s="45" t="s">
        <v>4691</v>
      </c>
      <c r="C3487" s="146">
        <v>417.68890380859381</v>
      </c>
      <c r="D3487" s="112">
        <f t="shared" si="111"/>
        <v>-0.46279856418995158</v>
      </c>
      <c r="E3487" s="112">
        <v>1.0339587087929102E-3</v>
      </c>
      <c r="G3487">
        <v>3479</v>
      </c>
      <c r="H3487">
        <f t="shared" ca="1" si="112"/>
        <v>1.2563902805337998E-3</v>
      </c>
    </row>
    <row r="3488" spans="2:8" x14ac:dyDescent="0.35">
      <c r="B3488" s="45" t="s">
        <v>5394</v>
      </c>
      <c r="C3488" s="146">
        <v>777.52752685546875</v>
      </c>
      <c r="D3488" s="112">
        <f t="shared" si="111"/>
        <v>6.0074203148316982</v>
      </c>
      <c r="E3488" s="112">
        <v>1.0317556796264242E-3</v>
      </c>
      <c r="G3488">
        <v>3480</v>
      </c>
      <c r="H3488">
        <f t="shared" ca="1" si="112"/>
        <v>-1.305706806145154E-2</v>
      </c>
    </row>
    <row r="3489" spans="2:8" x14ac:dyDescent="0.35">
      <c r="B3489" s="45" t="s">
        <v>1928</v>
      </c>
      <c r="C3489" s="146">
        <v>110.95774078369141</v>
      </c>
      <c r="D3489" s="112">
        <f t="shared" si="111"/>
        <v>-0.76511245825517993</v>
      </c>
      <c r="E3489" s="112">
        <v>1.0301830486671589E-3</v>
      </c>
      <c r="G3489">
        <v>3481</v>
      </c>
      <c r="H3489">
        <f t="shared" ca="1" si="112"/>
        <v>-1.4434018473474596E-2</v>
      </c>
    </row>
    <row r="3490" spans="2:8" x14ac:dyDescent="0.35">
      <c r="B3490" s="45" t="s">
        <v>4879</v>
      </c>
      <c r="C3490" s="146">
        <v>472.38665771484381</v>
      </c>
      <c r="D3490" s="112">
        <f t="shared" si="111"/>
        <v>-1.0189123504333267E-3</v>
      </c>
      <c r="E3490" s="112">
        <v>1.0206692804544685E-3</v>
      </c>
      <c r="G3490">
        <v>3482</v>
      </c>
      <c r="H3490">
        <f t="shared" ca="1" si="112"/>
        <v>-5.0833802551413614E-3</v>
      </c>
    </row>
    <row r="3491" spans="2:8" x14ac:dyDescent="0.35">
      <c r="B3491" s="45" t="s">
        <v>4880</v>
      </c>
      <c r="C3491" s="146">
        <v>472.86846923828119</v>
      </c>
      <c r="D3491" s="112">
        <f t="shared" si="111"/>
        <v>5.5922888073495187</v>
      </c>
      <c r="E3491" s="112">
        <v>1.019951591706961E-3</v>
      </c>
      <c r="G3491">
        <v>3483</v>
      </c>
      <c r="H3491">
        <f t="shared" ca="1" si="112"/>
        <v>-5.9871421675746044E-3</v>
      </c>
    </row>
    <row r="3492" spans="2:8" x14ac:dyDescent="0.35">
      <c r="B3492" s="45" t="s">
        <v>966</v>
      </c>
      <c r="C3492" s="146">
        <v>71.730545043945313</v>
      </c>
      <c r="D3492" s="112">
        <f t="shared" si="111"/>
        <v>-0.96974671233912046</v>
      </c>
      <c r="E3492" s="112">
        <v>1.0168951956998887E-3</v>
      </c>
      <c r="G3492">
        <v>3484</v>
      </c>
      <c r="H3492">
        <f t="shared" ca="1" si="112"/>
        <v>-1.2331297353673069E-3</v>
      </c>
    </row>
    <row r="3493" spans="2:8" x14ac:dyDescent="0.35">
      <c r="B3493" s="45" t="s">
        <v>7989</v>
      </c>
      <c r="C3493" s="146">
        <v>2371</v>
      </c>
      <c r="D3493" s="112">
        <f t="shared" si="111"/>
        <v>23.462048612278153</v>
      </c>
      <c r="E3493" s="112">
        <v>1.0132155048565286E-3</v>
      </c>
      <c r="G3493">
        <v>3485</v>
      </c>
      <c r="H3493">
        <f t="shared" ca="1" si="112"/>
        <v>2.5181148509298541E-2</v>
      </c>
    </row>
    <row r="3494" spans="2:8" x14ac:dyDescent="0.35">
      <c r="B3494" s="45" t="s">
        <v>2898</v>
      </c>
      <c r="C3494" s="146">
        <v>96.925651550292969</v>
      </c>
      <c r="D3494" s="112">
        <f t="shared" si="111"/>
        <v>-0.33458367164836089</v>
      </c>
      <c r="E3494" s="112">
        <v>1.0052412322880207E-3</v>
      </c>
      <c r="G3494">
        <v>3486</v>
      </c>
      <c r="H3494">
        <f t="shared" ca="1" si="112"/>
        <v>-4.3954608612734756E-3</v>
      </c>
    </row>
    <row r="3495" spans="2:8" x14ac:dyDescent="0.35">
      <c r="B3495" s="45" t="s">
        <v>1394</v>
      </c>
      <c r="C3495" s="146">
        <v>145.66166687011719</v>
      </c>
      <c r="D3495" s="112">
        <f t="shared" si="111"/>
        <v>-0.92895247505216061</v>
      </c>
      <c r="E3495" s="112">
        <v>1.0048760027267581E-3</v>
      </c>
      <c r="G3495">
        <v>3487</v>
      </c>
      <c r="H3495">
        <f t="shared" ca="1" si="112"/>
        <v>3.8570632654712174E-2</v>
      </c>
    </row>
    <row r="3496" spans="2:8" x14ac:dyDescent="0.35">
      <c r="B3496" s="45" t="s">
        <v>7086</v>
      </c>
      <c r="C3496" s="146">
        <v>2050.200439453125</v>
      </c>
      <c r="D3496" s="112">
        <f t="shared" si="111"/>
        <v>1.4756192238533345</v>
      </c>
      <c r="E3496" s="112">
        <v>1.0011655431218772E-3</v>
      </c>
      <c r="G3496">
        <v>3488</v>
      </c>
      <c r="H3496">
        <f t="shared" ca="1" si="112"/>
        <v>-9.4701973966714419E-3</v>
      </c>
    </row>
    <row r="3497" spans="2:8" x14ac:dyDescent="0.35">
      <c r="B3497" s="45" t="s">
        <v>5826</v>
      </c>
      <c r="C3497" s="146">
        <v>828.1566162109375</v>
      </c>
      <c r="D3497" s="112">
        <f t="shared" si="111"/>
        <v>-0.21555820315110635</v>
      </c>
      <c r="E3497" s="112">
        <v>9.9586728723877107E-4</v>
      </c>
      <c r="G3497">
        <v>3489</v>
      </c>
      <c r="H3497">
        <f t="shared" ca="1" si="112"/>
        <v>1.0067365501085647E-2</v>
      </c>
    </row>
    <row r="3498" spans="2:8" x14ac:dyDescent="0.35">
      <c r="B3498" s="45" t="s">
        <v>5910</v>
      </c>
      <c r="C3498" s="146">
        <v>1055.727294921875</v>
      </c>
      <c r="D3498" s="112">
        <f t="shared" si="111"/>
        <v>8.3835668031178834</v>
      </c>
      <c r="E3498" s="112">
        <v>9.9584324566193605E-4</v>
      </c>
      <c r="G3498">
        <v>3490</v>
      </c>
      <c r="H3498">
        <f t="shared" ca="1" si="112"/>
        <v>5.107728180166882E-3</v>
      </c>
    </row>
    <row r="3499" spans="2:8" x14ac:dyDescent="0.35">
      <c r="B3499" s="45" t="s">
        <v>1754</v>
      </c>
      <c r="C3499" s="146">
        <v>112.5081024169922</v>
      </c>
      <c r="D3499" s="112">
        <f t="shared" si="111"/>
        <v>-0.20190393597506812</v>
      </c>
      <c r="E3499" s="112">
        <v>9.9518049177471494E-4</v>
      </c>
      <c r="G3499">
        <v>3491</v>
      </c>
      <c r="H3499">
        <f t="shared" ca="1" si="112"/>
        <v>1.2001711535248797E-2</v>
      </c>
    </row>
    <row r="3500" spans="2:8" x14ac:dyDescent="0.35">
      <c r="B3500" s="45" t="s">
        <v>1656</v>
      </c>
      <c r="C3500" s="146">
        <v>140.97062683105469</v>
      </c>
      <c r="D3500" s="112">
        <f t="shared" si="111"/>
        <v>-0.22951914640940191</v>
      </c>
      <c r="E3500" s="112">
        <v>9.9290458938853968E-4</v>
      </c>
      <c r="G3500">
        <v>3492</v>
      </c>
      <c r="H3500">
        <f t="shared" ca="1" si="112"/>
        <v>-1.1532508492956834E-2</v>
      </c>
    </row>
    <row r="3501" spans="2:8" x14ac:dyDescent="0.35">
      <c r="B3501" s="45" t="s">
        <v>3875</v>
      </c>
      <c r="C3501" s="146">
        <v>182.9644775390625</v>
      </c>
      <c r="D3501" s="112">
        <f t="shared" si="111"/>
        <v>-0.82128637396611259</v>
      </c>
      <c r="E3501" s="112">
        <v>9.9191259815803587E-4</v>
      </c>
      <c r="G3501">
        <v>3493</v>
      </c>
      <c r="H3501">
        <f t="shared" ca="1" si="112"/>
        <v>-2.0012587217036932E-2</v>
      </c>
    </row>
    <row r="3502" spans="2:8" x14ac:dyDescent="0.35">
      <c r="B3502" s="45" t="s">
        <v>5888</v>
      </c>
      <c r="C3502" s="146">
        <v>1023.785827636719</v>
      </c>
      <c r="D3502" s="112">
        <f t="shared" si="111"/>
        <v>-8.1494702649660619E-2</v>
      </c>
      <c r="E3502" s="112">
        <v>9.8399388251744309E-4</v>
      </c>
      <c r="G3502">
        <v>3494</v>
      </c>
      <c r="H3502">
        <f t="shared" ca="1" si="112"/>
        <v>6.9953984108320289E-3</v>
      </c>
    </row>
    <row r="3503" spans="2:8" x14ac:dyDescent="0.35">
      <c r="B3503" s="45" t="s">
        <v>5944</v>
      </c>
      <c r="C3503" s="146">
        <v>1114.62158203125</v>
      </c>
      <c r="D3503" s="112">
        <f t="shared" si="111"/>
        <v>-0.23852245846619213</v>
      </c>
      <c r="E3503" s="112">
        <v>9.8212885061366661E-4</v>
      </c>
      <c r="G3503">
        <v>3495</v>
      </c>
      <c r="H3503">
        <f t="shared" ca="1" si="112"/>
        <v>-3.2507590539387764E-3</v>
      </c>
    </row>
    <row r="3504" spans="2:8" x14ac:dyDescent="0.35">
      <c r="B3504" s="45" t="s">
        <v>6198</v>
      </c>
      <c r="C3504" s="146">
        <v>1463.761596679688</v>
      </c>
      <c r="D3504" s="112">
        <f t="shared" si="111"/>
        <v>9.5847160001769875</v>
      </c>
      <c r="E3504" s="112">
        <v>9.7650665886948233E-4</v>
      </c>
      <c r="G3504">
        <v>3496</v>
      </c>
      <c r="H3504">
        <f t="shared" ca="1" si="112"/>
        <v>-1.0899819183613282E-2</v>
      </c>
    </row>
    <row r="3505" spans="2:8" x14ac:dyDescent="0.35">
      <c r="B3505" s="45" t="s">
        <v>3339</v>
      </c>
      <c r="C3505" s="146">
        <v>138.29011535644531</v>
      </c>
      <c r="D3505" s="112">
        <f t="shared" si="111"/>
        <v>-0.2644359515372412</v>
      </c>
      <c r="E3505" s="112">
        <v>9.7557495194508959E-4</v>
      </c>
      <c r="G3505">
        <v>3497</v>
      </c>
      <c r="H3505">
        <f t="shared" ca="1" si="112"/>
        <v>-3.2855286148551932E-2</v>
      </c>
    </row>
    <row r="3506" spans="2:8" x14ac:dyDescent="0.35">
      <c r="B3506" s="45" t="s">
        <v>3800</v>
      </c>
      <c r="C3506" s="146">
        <v>188.00553894042969</v>
      </c>
      <c r="D3506" s="112">
        <f t="shared" si="111"/>
        <v>-0.59091919323920561</v>
      </c>
      <c r="E3506" s="112">
        <v>9.6569699975045348E-4</v>
      </c>
      <c r="G3506">
        <v>3498</v>
      </c>
      <c r="H3506">
        <f t="shared" ca="1" si="112"/>
        <v>5.5136873831475907E-3</v>
      </c>
    </row>
    <row r="3507" spans="2:8" x14ac:dyDescent="0.35">
      <c r="B3507" s="45" t="s">
        <v>4841</v>
      </c>
      <c r="C3507" s="146">
        <v>459.5804443359375</v>
      </c>
      <c r="D3507" s="112">
        <f t="shared" si="111"/>
        <v>-0.80027128935494052</v>
      </c>
      <c r="E3507" s="112">
        <v>9.6184389016435356E-4</v>
      </c>
      <c r="G3507">
        <v>3499</v>
      </c>
      <c r="H3507">
        <f t="shared" ca="1" si="112"/>
        <v>1.3022808478460499E-2</v>
      </c>
    </row>
    <row r="3508" spans="2:8" x14ac:dyDescent="0.35">
      <c r="B3508" s="45" t="s">
        <v>7715</v>
      </c>
      <c r="C3508" s="146">
        <v>2301.0234375</v>
      </c>
      <c r="D3508" s="112">
        <f t="shared" si="111"/>
        <v>11.112950305133349</v>
      </c>
      <c r="E3508" s="112">
        <v>9.6102960691244626E-4</v>
      </c>
      <c r="G3508">
        <v>3500</v>
      </c>
      <c r="H3508">
        <f t="shared" ca="1" si="112"/>
        <v>-2.3827854029632844E-2</v>
      </c>
    </row>
    <row r="3509" spans="2:8" x14ac:dyDescent="0.35">
      <c r="B3509" s="45" t="s">
        <v>3793</v>
      </c>
      <c r="C3509" s="146">
        <v>189.96391296386719</v>
      </c>
      <c r="D3509" s="112">
        <f t="shared" si="111"/>
        <v>0.56518359372004245</v>
      </c>
      <c r="E3509" s="112">
        <v>9.555709747626458E-4</v>
      </c>
      <c r="G3509">
        <v>3501</v>
      </c>
      <c r="H3509">
        <f t="shared" ca="1" si="112"/>
        <v>3.5990864159524941E-4</v>
      </c>
    </row>
    <row r="3510" spans="2:8" x14ac:dyDescent="0.35">
      <c r="B3510" s="45" t="s">
        <v>2093</v>
      </c>
      <c r="C3510" s="146">
        <v>121.3684539794922</v>
      </c>
      <c r="D3510" s="112">
        <f t="shared" si="111"/>
        <v>0.38937875019891321</v>
      </c>
      <c r="E3510" s="112">
        <v>9.5180992694892687E-4</v>
      </c>
      <c r="G3510">
        <v>3502</v>
      </c>
      <c r="H3510">
        <f t="shared" ca="1" si="112"/>
        <v>5.867135875561337E-2</v>
      </c>
    </row>
    <row r="3511" spans="2:8" x14ac:dyDescent="0.35">
      <c r="B3511" s="45" t="s">
        <v>1167</v>
      </c>
      <c r="C3511" s="146">
        <v>87.354476928710938</v>
      </c>
      <c r="D3511" s="112">
        <f t="shared" si="111"/>
        <v>-0.55587663361792572</v>
      </c>
      <c r="E3511" s="112">
        <v>9.392444187778248E-4</v>
      </c>
      <c r="G3511">
        <v>3503</v>
      </c>
      <c r="H3511">
        <f t="shared" ca="1" si="112"/>
        <v>-1.3180980959750292E-2</v>
      </c>
    </row>
    <row r="3512" spans="2:8" x14ac:dyDescent="0.35">
      <c r="B3512" s="45" t="s">
        <v>3905</v>
      </c>
      <c r="C3512" s="146">
        <v>196.6896667480469</v>
      </c>
      <c r="D3512" s="112">
        <f t="shared" si="111"/>
        <v>-1.2943962586642183E-2</v>
      </c>
      <c r="E3512" s="112">
        <v>9.3732167030113856E-4</v>
      </c>
      <c r="G3512">
        <v>3504</v>
      </c>
      <c r="H3512">
        <f t="shared" ca="1" si="112"/>
        <v>1.3690400642221592E-2</v>
      </c>
    </row>
    <row r="3513" spans="2:8" x14ac:dyDescent="0.35">
      <c r="B3513" s="45" t="s">
        <v>4143</v>
      </c>
      <c r="C3513" s="146">
        <v>199.26899719238281</v>
      </c>
      <c r="D3513" s="112">
        <f t="shared" si="111"/>
        <v>-0.57995038385800246</v>
      </c>
      <c r="E3513" s="112">
        <v>9.3522763043501426E-4</v>
      </c>
      <c r="G3513">
        <v>3505</v>
      </c>
      <c r="H3513">
        <f t="shared" ca="1" si="112"/>
        <v>2.7436182470080245E-2</v>
      </c>
    </row>
    <row r="3514" spans="2:8" x14ac:dyDescent="0.35">
      <c r="B3514" s="45" t="s">
        <v>4865</v>
      </c>
      <c r="C3514" s="146">
        <v>474.39395141601563</v>
      </c>
      <c r="D3514" s="112">
        <f t="shared" si="111"/>
        <v>2.1642673171776292</v>
      </c>
      <c r="E3514" s="112">
        <v>9.3184565128071788E-4</v>
      </c>
      <c r="G3514">
        <v>3506</v>
      </c>
      <c r="H3514">
        <f t="shared" ca="1" si="112"/>
        <v>6.8402517871617261E-4</v>
      </c>
    </row>
    <row r="3515" spans="2:8" x14ac:dyDescent="0.35">
      <c r="B3515" s="45" t="s">
        <v>3482</v>
      </c>
      <c r="C3515" s="146">
        <v>149.9222106933594</v>
      </c>
      <c r="D3515" s="112">
        <f t="shared" si="111"/>
        <v>-0.93375098753507679</v>
      </c>
      <c r="E3515" s="112">
        <v>9.266309203372462E-4</v>
      </c>
      <c r="G3515">
        <v>3507</v>
      </c>
      <c r="H3515">
        <f t="shared" ca="1" si="112"/>
        <v>-1.4214261825822343E-2</v>
      </c>
    </row>
    <row r="3516" spans="2:8" x14ac:dyDescent="0.35">
      <c r="B3516" s="45" t="s">
        <v>7837</v>
      </c>
      <c r="C3516" s="146">
        <v>2263.010498046875</v>
      </c>
      <c r="D3516" s="112">
        <f t="shared" si="111"/>
        <v>1.0672178182381808</v>
      </c>
      <c r="E3516" s="112">
        <v>9.2163102018884854E-4</v>
      </c>
      <c r="G3516">
        <v>3508</v>
      </c>
      <c r="H3516">
        <f t="shared" ca="1" si="112"/>
        <v>-2.85924169627186E-4</v>
      </c>
    </row>
    <row r="3517" spans="2:8" x14ac:dyDescent="0.35">
      <c r="B3517" s="45" t="s">
        <v>5915</v>
      </c>
      <c r="C3517" s="146">
        <v>1094.713134765625</v>
      </c>
      <c r="D3517" s="112">
        <f t="shared" si="111"/>
        <v>11.251801657183062</v>
      </c>
      <c r="E3517" s="112">
        <v>9.2023735315447525E-4</v>
      </c>
      <c r="G3517">
        <v>3509</v>
      </c>
      <c r="H3517">
        <f t="shared" ca="1" si="112"/>
        <v>-2.6924566338457589E-2</v>
      </c>
    </row>
    <row r="3518" spans="2:8" x14ac:dyDescent="0.35">
      <c r="B3518" s="45" t="s">
        <v>1180</v>
      </c>
      <c r="C3518" s="146">
        <v>89.3511962890625</v>
      </c>
      <c r="D3518" s="112">
        <f t="shared" si="111"/>
        <v>1.3318007262337641</v>
      </c>
      <c r="E3518" s="112">
        <v>9.1789380122556769E-4</v>
      </c>
      <c r="G3518">
        <v>3510</v>
      </c>
      <c r="H3518">
        <f t="shared" ca="1" si="112"/>
        <v>4.5546642567772703E-4</v>
      </c>
    </row>
    <row r="3519" spans="2:8" x14ac:dyDescent="0.35">
      <c r="B3519" s="45" t="s">
        <v>477</v>
      </c>
      <c r="C3519" s="146">
        <v>38.318538665771477</v>
      </c>
      <c r="D3519" s="112">
        <f t="shared" si="111"/>
        <v>-0.73635247292284611</v>
      </c>
      <c r="E3519" s="112">
        <v>9.1652096295047932E-4</v>
      </c>
      <c r="G3519">
        <v>3511</v>
      </c>
      <c r="H3519">
        <f t="shared" ca="1" si="112"/>
        <v>3.4262471918043249E-3</v>
      </c>
    </row>
    <row r="3520" spans="2:8" x14ac:dyDescent="0.35">
      <c r="B3520" s="45" t="s">
        <v>3148</v>
      </c>
      <c r="C3520" s="146">
        <v>145.34002685546881</v>
      </c>
      <c r="D3520" s="112">
        <f t="shared" si="111"/>
        <v>-0.92260816343536989</v>
      </c>
      <c r="E3520" s="112">
        <v>9.1569298539720726E-4</v>
      </c>
      <c r="G3520">
        <v>3512</v>
      </c>
      <c r="H3520">
        <f t="shared" ca="1" si="112"/>
        <v>1.2342058267740881E-2</v>
      </c>
    </row>
    <row r="3521" spans="2:8" x14ac:dyDescent="0.35">
      <c r="B3521" s="45" t="s">
        <v>6591</v>
      </c>
      <c r="C3521" s="146">
        <v>1877.976196289062</v>
      </c>
      <c r="D3521" s="112">
        <f t="shared" si="111"/>
        <v>2.8493867162290445</v>
      </c>
      <c r="E3521" s="112">
        <v>9.148801661170823E-4</v>
      </c>
      <c r="G3521">
        <v>3513</v>
      </c>
      <c r="H3521">
        <f t="shared" ca="1" si="112"/>
        <v>2.8261082440417416E-3</v>
      </c>
    </row>
    <row r="3522" spans="2:8" x14ac:dyDescent="0.35">
      <c r="B3522" s="45" t="s">
        <v>4891</v>
      </c>
      <c r="C3522" s="146">
        <v>487.86373901367188</v>
      </c>
      <c r="D3522" s="112">
        <f t="shared" si="111"/>
        <v>2.8904021646713827</v>
      </c>
      <c r="E3522" s="112">
        <v>9.1474243614130457E-4</v>
      </c>
      <c r="G3522">
        <v>3514</v>
      </c>
      <c r="H3522">
        <f t="shared" ca="1" si="112"/>
        <v>9.9942543241245668E-3</v>
      </c>
    </row>
    <row r="3523" spans="2:8" x14ac:dyDescent="0.35">
      <c r="B3523" s="45" t="s">
        <v>1917</v>
      </c>
      <c r="C3523" s="146">
        <v>125.40187835693359</v>
      </c>
      <c r="D3523" s="112">
        <f t="shared" si="111"/>
        <v>-1.1371959141895482E-3</v>
      </c>
      <c r="E3523" s="112">
        <v>9.111107958106276E-4</v>
      </c>
      <c r="G3523">
        <v>3515</v>
      </c>
      <c r="H3523">
        <f t="shared" ca="1" si="112"/>
        <v>9.8606958725161436E-3</v>
      </c>
    </row>
    <row r="3524" spans="2:8" x14ac:dyDescent="0.35">
      <c r="B3524" s="45" t="s">
        <v>1914</v>
      </c>
      <c r="C3524" s="146">
        <v>125.5446472167969</v>
      </c>
      <c r="D3524" s="112">
        <f t="shared" si="111"/>
        <v>-0.94548001371929724</v>
      </c>
      <c r="E3524" s="112">
        <v>9.1031726557881914E-4</v>
      </c>
      <c r="G3524">
        <v>3516</v>
      </c>
      <c r="H3524">
        <f t="shared" ca="1" si="112"/>
        <v>2.3965872635566394E-2</v>
      </c>
    </row>
    <row r="3525" spans="2:8" x14ac:dyDescent="0.35">
      <c r="B3525" s="45" t="s">
        <v>6885</v>
      </c>
      <c r="C3525" s="146">
        <v>2302.72705078125</v>
      </c>
      <c r="D3525" s="112">
        <f t="shared" si="111"/>
        <v>0.45753558104928876</v>
      </c>
      <c r="E3525" s="112">
        <v>9.0593311376013395E-4</v>
      </c>
      <c r="G3525">
        <v>3517</v>
      </c>
      <c r="H3525">
        <f t="shared" ca="1" si="112"/>
        <v>7.6012197943103477E-3</v>
      </c>
    </row>
    <row r="3526" spans="2:8" x14ac:dyDescent="0.35">
      <c r="B3526" s="45" t="s">
        <v>6274</v>
      </c>
      <c r="C3526" s="146">
        <v>1579.877075195312</v>
      </c>
      <c r="D3526" s="112">
        <f t="shared" si="111"/>
        <v>2.1927160596613593</v>
      </c>
      <c r="E3526" s="112">
        <v>9.044396657924349E-4</v>
      </c>
      <c r="G3526">
        <v>3518</v>
      </c>
      <c r="H3526">
        <f t="shared" ca="1" si="112"/>
        <v>7.3807693350510725E-3</v>
      </c>
    </row>
    <row r="3527" spans="2:8" x14ac:dyDescent="0.35">
      <c r="B3527" s="45" t="s">
        <v>4950</v>
      </c>
      <c r="C3527" s="146">
        <v>494.83795166015619</v>
      </c>
      <c r="D3527" s="112">
        <f t="shared" si="111"/>
        <v>0.63122865500205816</v>
      </c>
      <c r="E3527" s="112">
        <v>9.0220919031169561E-4</v>
      </c>
      <c r="G3527">
        <v>3519</v>
      </c>
      <c r="H3527">
        <f t="shared" ca="1" si="112"/>
        <v>-1.6333988085919376E-2</v>
      </c>
    </row>
    <row r="3528" spans="2:8" x14ac:dyDescent="0.35">
      <c r="B3528" s="45" t="s">
        <v>4484</v>
      </c>
      <c r="C3528" s="146">
        <v>303.3529052734375</v>
      </c>
      <c r="D3528" s="112">
        <f t="shared" si="111"/>
        <v>-0.72119625459424774</v>
      </c>
      <c r="E3528" s="112">
        <v>8.9776296318970473E-4</v>
      </c>
      <c r="G3528">
        <v>3520</v>
      </c>
      <c r="H3528">
        <f t="shared" ca="1" si="112"/>
        <v>-6.6869300327992006E-3</v>
      </c>
    </row>
    <row r="3529" spans="2:8" x14ac:dyDescent="0.35">
      <c r="B3529" s="45" t="s">
        <v>5953</v>
      </c>
      <c r="C3529" s="146">
        <v>1088.0517578125</v>
      </c>
      <c r="D3529" s="112">
        <f t="shared" ref="D3529:D3592" si="113">(C3529-C3530)/C3530</f>
        <v>-4.2722148076267475E-3</v>
      </c>
      <c r="E3529" s="112">
        <v>8.9125869151234383E-4</v>
      </c>
      <c r="G3529">
        <v>3521</v>
      </c>
      <c r="H3529">
        <f t="shared" ca="1" si="112"/>
        <v>-3.996586135967737E-2</v>
      </c>
    </row>
    <row r="3530" spans="2:8" x14ac:dyDescent="0.35">
      <c r="B3530" s="45" t="s">
        <v>5951</v>
      </c>
      <c r="C3530" s="146">
        <v>1092.720092773438</v>
      </c>
      <c r="D3530" s="112">
        <f t="shared" si="113"/>
        <v>2.0103190515552405</v>
      </c>
      <c r="E3530" s="112">
        <v>8.874476638450361E-4</v>
      </c>
      <c r="G3530">
        <v>3522</v>
      </c>
      <c r="H3530">
        <f t="shared" ref="H3530:H3593" ca="1" si="114">_xlfn.NORM.INV(RAND(),$N$11,$N$12)</f>
        <v>-4.8754973739658734E-3</v>
      </c>
    </row>
    <row r="3531" spans="2:8" x14ac:dyDescent="0.35">
      <c r="B3531" s="45" t="s">
        <v>4798</v>
      </c>
      <c r="C3531" s="146">
        <v>362.991455078125</v>
      </c>
      <c r="D3531" s="112">
        <f t="shared" si="113"/>
        <v>-0.83341603823823651</v>
      </c>
      <c r="E3531" s="112">
        <v>8.8539346491757866E-4</v>
      </c>
      <c r="G3531">
        <v>3523</v>
      </c>
      <c r="H3531">
        <f t="shared" ca="1" si="114"/>
        <v>2.4334546140094886E-2</v>
      </c>
    </row>
    <row r="3532" spans="2:8" x14ac:dyDescent="0.35">
      <c r="B3532" s="45" t="s">
        <v>7535</v>
      </c>
      <c r="C3532" s="146">
        <v>2179.030029296875</v>
      </c>
      <c r="D3532" s="112">
        <f t="shared" si="113"/>
        <v>-8.8143294085276009E-4</v>
      </c>
      <c r="E3532" s="112">
        <v>8.8298953297434363E-4</v>
      </c>
      <c r="G3532">
        <v>3524</v>
      </c>
      <c r="H3532">
        <f t="shared" ca="1" si="114"/>
        <v>-1.5099452431656434E-4</v>
      </c>
    </row>
    <row r="3533" spans="2:8" x14ac:dyDescent="0.35">
      <c r="B3533" s="45" t="s">
        <v>7536</v>
      </c>
      <c r="C3533" s="146">
        <v>2180.952392578125</v>
      </c>
      <c r="D3533" s="112">
        <f t="shared" si="113"/>
        <v>49.639090330228179</v>
      </c>
      <c r="E3533" s="112">
        <v>8.822105502925558E-4</v>
      </c>
      <c r="G3533">
        <v>3525</v>
      </c>
      <c r="H3533">
        <f t="shared" ca="1" si="114"/>
        <v>-1.3229021692137665E-2</v>
      </c>
    </row>
    <row r="3534" spans="2:8" x14ac:dyDescent="0.35">
      <c r="B3534" s="45" t="s">
        <v>669</v>
      </c>
      <c r="C3534" s="146">
        <v>43.068553924560547</v>
      </c>
      <c r="D3534" s="112">
        <f t="shared" si="113"/>
        <v>-0.90770160833307223</v>
      </c>
      <c r="E3534" s="112">
        <v>8.7781656825139062E-4</v>
      </c>
      <c r="G3534">
        <v>3526</v>
      </c>
      <c r="H3534">
        <f t="shared" ca="1" si="114"/>
        <v>-1.5686941353933E-2</v>
      </c>
    </row>
    <row r="3535" spans="2:8" x14ac:dyDescent="0.35">
      <c r="B3535" s="45" t="s">
        <v>5030</v>
      </c>
      <c r="C3535" s="146">
        <v>466.62301635742188</v>
      </c>
      <c r="D3535" s="112">
        <f t="shared" si="113"/>
        <v>-0.66938844604491765</v>
      </c>
      <c r="E3535" s="112">
        <v>8.7766525854893944E-4</v>
      </c>
      <c r="G3535">
        <v>3527</v>
      </c>
      <c r="H3535">
        <f t="shared" ca="1" si="114"/>
        <v>-5.8230663518577079E-3</v>
      </c>
    </row>
    <row r="3536" spans="2:8" x14ac:dyDescent="0.35">
      <c r="B3536" s="45" t="s">
        <v>6106</v>
      </c>
      <c r="C3536" s="146">
        <v>1411.3935546875</v>
      </c>
      <c r="D3536" s="112">
        <f t="shared" si="113"/>
        <v>1.2260026472216206</v>
      </c>
      <c r="E3536" s="112">
        <v>8.7447803564290067E-4</v>
      </c>
      <c r="G3536">
        <v>3528</v>
      </c>
      <c r="H3536">
        <f t="shared" ca="1" si="114"/>
        <v>3.1233356420791586E-2</v>
      </c>
    </row>
    <row r="3537" spans="2:8" x14ac:dyDescent="0.35">
      <c r="B3537" s="45" t="s">
        <v>5248</v>
      </c>
      <c r="C3537" s="146">
        <v>634.0484619140625</v>
      </c>
      <c r="D3537" s="112">
        <f t="shared" si="113"/>
        <v>-7.4288436511865896E-2</v>
      </c>
      <c r="E3537" s="112">
        <v>8.5641110276441878E-4</v>
      </c>
      <c r="G3537">
        <v>3529</v>
      </c>
      <c r="H3537">
        <f t="shared" ca="1" si="114"/>
        <v>-5.5611443162075841E-3</v>
      </c>
    </row>
    <row r="3538" spans="2:8" x14ac:dyDescent="0.35">
      <c r="B3538" s="45" t="s">
        <v>5357</v>
      </c>
      <c r="C3538" s="146">
        <v>684.930908203125</v>
      </c>
      <c r="D3538" s="112">
        <f t="shared" si="113"/>
        <v>6.3340021803836546</v>
      </c>
      <c r="E3538" s="112">
        <v>8.5388109201884287E-4</v>
      </c>
      <c r="G3538">
        <v>3530</v>
      </c>
      <c r="H3538">
        <f t="shared" ca="1" si="114"/>
        <v>4.3536247799802327E-3</v>
      </c>
    </row>
    <row r="3539" spans="2:8" x14ac:dyDescent="0.35">
      <c r="B3539" s="45" t="s">
        <v>1226</v>
      </c>
      <c r="C3539" s="146">
        <v>93.391151428222656</v>
      </c>
      <c r="D3539" s="112">
        <f t="shared" si="113"/>
        <v>-0.87390034107680781</v>
      </c>
      <c r="E3539" s="112">
        <v>8.4893752398700246E-4</v>
      </c>
      <c r="G3539">
        <v>3531</v>
      </c>
      <c r="H3539">
        <f t="shared" ca="1" si="114"/>
        <v>1.8482124891698492E-2</v>
      </c>
    </row>
    <row r="3540" spans="2:8" x14ac:dyDescent="0.35">
      <c r="B3540" s="45" t="s">
        <v>5289</v>
      </c>
      <c r="C3540" s="146">
        <v>740.61383056640625</v>
      </c>
      <c r="D3540" s="112">
        <f t="shared" si="113"/>
        <v>3.6029337013389009</v>
      </c>
      <c r="E3540" s="112">
        <v>8.4642346495017505E-4</v>
      </c>
      <c r="G3540">
        <v>3532</v>
      </c>
      <c r="H3540">
        <f t="shared" ca="1" si="114"/>
        <v>4.1722282599353103E-5</v>
      </c>
    </row>
    <row r="3541" spans="2:8" x14ac:dyDescent="0.35">
      <c r="B3541" s="45" t="s">
        <v>3263</v>
      </c>
      <c r="C3541" s="146">
        <v>160.900390625</v>
      </c>
      <c r="D3541" s="112">
        <f t="shared" si="113"/>
        <v>-0.93158375599000798</v>
      </c>
      <c r="E3541" s="112">
        <v>8.3808389912714599E-4</v>
      </c>
      <c r="G3541">
        <v>3533</v>
      </c>
      <c r="H3541">
        <f t="shared" ca="1" si="114"/>
        <v>1.2412384984610898E-2</v>
      </c>
    </row>
    <row r="3542" spans="2:8" x14ac:dyDescent="0.35">
      <c r="B3542" s="45" t="s">
        <v>7825</v>
      </c>
      <c r="C3542" s="146">
        <v>2351.786376953125</v>
      </c>
      <c r="D3542" s="112">
        <f t="shared" si="113"/>
        <v>9.2874179618605091</v>
      </c>
      <c r="E3542" s="112">
        <v>8.3564730301923949E-4</v>
      </c>
      <c r="G3542">
        <v>3534</v>
      </c>
      <c r="H3542">
        <f t="shared" ca="1" si="114"/>
        <v>-1.5451983414829294E-3</v>
      </c>
    </row>
    <row r="3543" spans="2:8" x14ac:dyDescent="0.35">
      <c r="B3543" s="45" t="s">
        <v>4280</v>
      </c>
      <c r="C3543" s="146">
        <v>228.6080322265625</v>
      </c>
      <c r="D3543" s="112">
        <f t="shared" si="113"/>
        <v>1.166590552358497</v>
      </c>
      <c r="E3543" s="112">
        <v>8.3449324242150752E-4</v>
      </c>
      <c r="G3543">
        <v>3535</v>
      </c>
      <c r="H3543">
        <f t="shared" ca="1" si="114"/>
        <v>-2.1200630120277415E-2</v>
      </c>
    </row>
    <row r="3544" spans="2:8" x14ac:dyDescent="0.35">
      <c r="B3544" s="45" t="s">
        <v>2247</v>
      </c>
      <c r="C3544" s="146">
        <v>105.5151062011719</v>
      </c>
      <c r="D3544" s="112">
        <f t="shared" si="113"/>
        <v>-0.95787233800939897</v>
      </c>
      <c r="E3544" s="112">
        <v>8.332995020253884E-4</v>
      </c>
      <c r="G3544">
        <v>3536</v>
      </c>
      <c r="H3544">
        <f t="shared" ca="1" si="114"/>
        <v>1.3426613977631121E-2</v>
      </c>
    </row>
    <row r="3545" spans="2:8" x14ac:dyDescent="0.35">
      <c r="B3545" s="45" t="s">
        <v>6915</v>
      </c>
      <c r="C3545" s="146">
        <v>2504.6513671875</v>
      </c>
      <c r="D3545" s="112">
        <f t="shared" si="113"/>
        <v>28.300592036967569</v>
      </c>
      <c r="E3545" s="112">
        <v>8.3273856652679734E-4</v>
      </c>
      <c r="G3545">
        <v>3537</v>
      </c>
      <c r="H3545">
        <f t="shared" ca="1" si="114"/>
        <v>-4.1912486407088077E-2</v>
      </c>
    </row>
    <row r="3546" spans="2:8" x14ac:dyDescent="0.35">
      <c r="B3546" s="45" t="s">
        <v>1009</v>
      </c>
      <c r="C3546" s="146">
        <v>85.481254577636719</v>
      </c>
      <c r="D3546" s="112">
        <f t="shared" si="113"/>
        <v>-0.96937524343023718</v>
      </c>
      <c r="E3546" s="112">
        <v>8.2161671981985536E-4</v>
      </c>
      <c r="G3546">
        <v>3538</v>
      </c>
      <c r="H3546">
        <f t="shared" ca="1" si="114"/>
        <v>-3.3353583363138826E-3</v>
      </c>
    </row>
    <row r="3547" spans="2:8" x14ac:dyDescent="0.35">
      <c r="B3547" s="45" t="s">
        <v>7646</v>
      </c>
      <c r="C3547" s="146">
        <v>2791.246826171875</v>
      </c>
      <c r="D3547" s="112">
        <f t="shared" si="113"/>
        <v>34.11280632527906</v>
      </c>
      <c r="E3547" s="112">
        <v>8.1795559597090336E-4</v>
      </c>
      <c r="G3547">
        <v>3539</v>
      </c>
      <c r="H3547">
        <f t="shared" ca="1" si="114"/>
        <v>-5.4540058642761199E-3</v>
      </c>
    </row>
    <row r="3548" spans="2:8" x14ac:dyDescent="0.35">
      <c r="B3548" s="45" t="s">
        <v>2731</v>
      </c>
      <c r="C3548" s="146">
        <v>79.493698120117188</v>
      </c>
      <c r="D3548" s="112">
        <f t="shared" si="113"/>
        <v>-0.8022013264894835</v>
      </c>
      <c r="E3548" s="112">
        <v>8.0376293219787094E-4</v>
      </c>
      <c r="G3548">
        <v>3540</v>
      </c>
      <c r="H3548">
        <f t="shared" ca="1" si="114"/>
        <v>1.2129172375761959E-2</v>
      </c>
    </row>
    <row r="3549" spans="2:8" x14ac:dyDescent="0.35">
      <c r="B3549" s="45" t="s">
        <v>4770</v>
      </c>
      <c r="C3549" s="146">
        <v>401.8919677734375</v>
      </c>
      <c r="D3549" s="112">
        <f t="shared" si="113"/>
        <v>1.2457992293215261</v>
      </c>
      <c r="E3549" s="112">
        <v>7.9962464303028286E-4</v>
      </c>
      <c r="G3549">
        <v>3541</v>
      </c>
      <c r="H3549">
        <f t="shared" ca="1" si="114"/>
        <v>-2.0997228770676744E-2</v>
      </c>
    </row>
    <row r="3550" spans="2:8" x14ac:dyDescent="0.35">
      <c r="B3550" s="45" t="s">
        <v>3610</v>
      </c>
      <c r="C3550" s="146">
        <v>178.9527587890625</v>
      </c>
      <c r="D3550" s="112">
        <f t="shared" si="113"/>
        <v>-0.25032827328189788</v>
      </c>
      <c r="E3550" s="112">
        <v>7.9933568181730517E-4</v>
      </c>
      <c r="G3550">
        <v>3542</v>
      </c>
      <c r="H3550">
        <f t="shared" ca="1" si="114"/>
        <v>3.6421888335277063E-2</v>
      </c>
    </row>
    <row r="3551" spans="2:8" x14ac:dyDescent="0.35">
      <c r="B3551" s="45" t="s">
        <v>4267</v>
      </c>
      <c r="C3551" s="146">
        <v>238.7081604003906</v>
      </c>
      <c r="D3551" s="112">
        <f t="shared" si="113"/>
        <v>-0.62381457177610755</v>
      </c>
      <c r="E3551" s="112">
        <v>7.9858004624637643E-4</v>
      </c>
      <c r="G3551">
        <v>3543</v>
      </c>
      <c r="H3551">
        <f t="shared" ca="1" si="114"/>
        <v>4.0729524575888909E-2</v>
      </c>
    </row>
    <row r="3552" spans="2:8" x14ac:dyDescent="0.35">
      <c r="B3552" s="45" t="s">
        <v>5249</v>
      </c>
      <c r="C3552" s="146">
        <v>634.5491943359375</v>
      </c>
      <c r="D3552" s="112">
        <f t="shared" si="113"/>
        <v>0.20861820144167578</v>
      </c>
      <c r="E3552" s="112">
        <v>7.8973840637258446E-4</v>
      </c>
      <c r="G3552">
        <v>3544</v>
      </c>
      <c r="H3552">
        <f t="shared" ca="1" si="114"/>
        <v>-1.5553294593180321E-2</v>
      </c>
    </row>
    <row r="3553" spans="2:8" x14ac:dyDescent="0.35">
      <c r="B3553" s="45" t="s">
        <v>5145</v>
      </c>
      <c r="C3553" s="146">
        <v>525.0203857421875</v>
      </c>
      <c r="D3553" s="112">
        <f t="shared" si="113"/>
        <v>12.890290568796583</v>
      </c>
      <c r="E3553" s="112">
        <v>7.8928232782441256E-4</v>
      </c>
      <c r="G3553">
        <v>3545</v>
      </c>
      <c r="H3553">
        <f t="shared" ca="1" si="114"/>
        <v>-3.8822185622133811E-3</v>
      </c>
    </row>
    <row r="3554" spans="2:8" x14ac:dyDescent="0.35">
      <c r="B3554" s="45" t="s">
        <v>487</v>
      </c>
      <c r="C3554" s="146">
        <v>37.797653198242188</v>
      </c>
      <c r="D3554" s="112">
        <f t="shared" si="113"/>
        <v>-0.5245574563905393</v>
      </c>
      <c r="E3554" s="112">
        <v>7.8590823407803548E-4</v>
      </c>
      <c r="G3554">
        <v>3546</v>
      </c>
      <c r="H3554">
        <f t="shared" ca="1" si="114"/>
        <v>4.1797866390894172E-3</v>
      </c>
    </row>
    <row r="3555" spans="2:8" x14ac:dyDescent="0.35">
      <c r="B3555" s="45" t="s">
        <v>2651</v>
      </c>
      <c r="C3555" s="146">
        <v>79.49993896484375</v>
      </c>
      <c r="D3555" s="112">
        <f t="shared" si="113"/>
        <v>-0.7731260930327466</v>
      </c>
      <c r="E3555" s="112">
        <v>7.8543701050649254E-4</v>
      </c>
      <c r="G3555">
        <v>3547</v>
      </c>
      <c r="H3555">
        <f t="shared" ca="1" si="114"/>
        <v>2.350676553158557E-3</v>
      </c>
    </row>
    <row r="3556" spans="2:8" x14ac:dyDescent="0.35">
      <c r="B3556" s="45" t="s">
        <v>4650</v>
      </c>
      <c r="C3556" s="146">
        <v>350.41464233398438</v>
      </c>
      <c r="D3556" s="112">
        <f t="shared" si="113"/>
        <v>1.4633226790316354</v>
      </c>
      <c r="E3556" s="112">
        <v>7.8433676260229322E-4</v>
      </c>
      <c r="G3556">
        <v>3548</v>
      </c>
      <c r="H3556">
        <f t="shared" ca="1" si="114"/>
        <v>-1.6902777671315631E-3</v>
      </c>
    </row>
    <row r="3557" spans="2:8" x14ac:dyDescent="0.35">
      <c r="B3557" s="45" t="s">
        <v>1633</v>
      </c>
      <c r="C3557" s="146">
        <v>142.2528381347656</v>
      </c>
      <c r="D3557" s="112">
        <f t="shared" si="113"/>
        <v>-0.72723321778995131</v>
      </c>
      <c r="E3557" s="112">
        <v>7.8193116386398882E-4</v>
      </c>
      <c r="G3557">
        <v>3549</v>
      </c>
      <c r="H3557">
        <f t="shared" ca="1" si="114"/>
        <v>-1.4373751824182749E-2</v>
      </c>
    </row>
    <row r="3558" spans="2:8" x14ac:dyDescent="0.35">
      <c r="B3558" s="45" t="s">
        <v>4940</v>
      </c>
      <c r="C3558" s="146">
        <v>521.5181884765625</v>
      </c>
      <c r="D3558" s="112">
        <f t="shared" si="113"/>
        <v>2.8345729590828133</v>
      </c>
      <c r="E3558" s="112">
        <v>7.782936079548283E-4</v>
      </c>
      <c r="G3558">
        <v>3550</v>
      </c>
      <c r="H3558">
        <f t="shared" ca="1" si="114"/>
        <v>1.8961494137163044E-2</v>
      </c>
    </row>
    <row r="3559" spans="2:8" x14ac:dyDescent="0.35">
      <c r="B3559" s="45" t="s">
        <v>3492</v>
      </c>
      <c r="C3559" s="146">
        <v>136.0042419433594</v>
      </c>
      <c r="D3559" s="112">
        <f t="shared" si="113"/>
        <v>-0.91241799210026298</v>
      </c>
      <c r="E3559" s="112">
        <v>7.7821815551202265E-4</v>
      </c>
      <c r="G3559">
        <v>3551</v>
      </c>
      <c r="H3559">
        <f t="shared" ca="1" si="114"/>
        <v>-2.7531721902614603E-2</v>
      </c>
    </row>
    <row r="3560" spans="2:8" x14ac:dyDescent="0.35">
      <c r="B3560" s="45" t="s">
        <v>6308</v>
      </c>
      <c r="C3560" s="146">
        <v>1552.878784179688</v>
      </c>
      <c r="D3560" s="112">
        <f t="shared" si="113"/>
        <v>-0.11329285993895089</v>
      </c>
      <c r="E3560" s="112">
        <v>7.7639495019977674E-4</v>
      </c>
      <c r="G3560">
        <v>3552</v>
      </c>
      <c r="H3560">
        <f t="shared" ca="1" si="114"/>
        <v>1.6272341466566316E-2</v>
      </c>
    </row>
    <row r="3561" spans="2:8" x14ac:dyDescent="0.35">
      <c r="B3561" s="45" t="s">
        <v>6480</v>
      </c>
      <c r="C3561" s="146">
        <v>1751.287109375</v>
      </c>
      <c r="D3561" s="112">
        <f t="shared" si="113"/>
        <v>-0.20966880065260174</v>
      </c>
      <c r="E3561" s="112">
        <v>7.7458382860937645E-4</v>
      </c>
      <c r="G3561">
        <v>3553</v>
      </c>
      <c r="H3561">
        <f t="shared" ca="1" si="114"/>
        <v>-2.4860360098329731E-2</v>
      </c>
    </row>
    <row r="3562" spans="2:8" x14ac:dyDescent="0.35">
      <c r="B3562" s="45" t="s">
        <v>6881</v>
      </c>
      <c r="C3562" s="146">
        <v>2215.89013671875</v>
      </c>
      <c r="D3562" s="112">
        <f t="shared" si="113"/>
        <v>1.8462684044371036</v>
      </c>
      <c r="E3562" s="112">
        <v>7.7404279464291816E-4</v>
      </c>
      <c r="G3562">
        <v>3554</v>
      </c>
      <c r="H3562">
        <f t="shared" ca="1" si="114"/>
        <v>-1.1595025194773781E-2</v>
      </c>
    </row>
    <row r="3563" spans="2:8" x14ac:dyDescent="0.35">
      <c r="B3563" s="45" t="s">
        <v>5658</v>
      </c>
      <c r="C3563" s="146">
        <v>778.524658203125</v>
      </c>
      <c r="D3563" s="112">
        <f t="shared" si="113"/>
        <v>-0.6007001690380559</v>
      </c>
      <c r="E3563" s="112">
        <v>7.739211786700293E-4</v>
      </c>
      <c r="G3563">
        <v>3555</v>
      </c>
      <c r="H3563">
        <f t="shared" ca="1" si="114"/>
        <v>2.8744446582769336E-2</v>
      </c>
    </row>
    <row r="3564" spans="2:8" x14ac:dyDescent="0.35">
      <c r="B3564" s="45" t="s">
        <v>6652</v>
      </c>
      <c r="C3564" s="146">
        <v>1949.724487304688</v>
      </c>
      <c r="D3564" s="112">
        <f t="shared" si="113"/>
        <v>3.1309028244976234</v>
      </c>
      <c r="E3564" s="112">
        <v>7.7381956019150454E-4</v>
      </c>
      <c r="G3564">
        <v>3556</v>
      </c>
      <c r="H3564">
        <f t="shared" ca="1" si="114"/>
        <v>2.9353157377699075E-2</v>
      </c>
    </row>
    <row r="3565" spans="2:8" x14ac:dyDescent="0.35">
      <c r="B3565" s="45" t="s">
        <v>4883</v>
      </c>
      <c r="C3565" s="146">
        <v>471.98507690429688</v>
      </c>
      <c r="D3565" s="112">
        <f t="shared" si="113"/>
        <v>-0.76286307033583023</v>
      </c>
      <c r="E3565" s="112">
        <v>7.6568310930096527E-4</v>
      </c>
      <c r="G3565">
        <v>3557</v>
      </c>
      <c r="H3565">
        <f t="shared" ca="1" si="114"/>
        <v>-2.0106643997300111E-2</v>
      </c>
    </row>
    <row r="3566" spans="2:8" x14ac:dyDescent="0.35">
      <c r="B3566" s="45" t="s">
        <v>6685</v>
      </c>
      <c r="C3566" s="146">
        <v>1990.348266601562</v>
      </c>
      <c r="D3566" s="112">
        <f t="shared" si="113"/>
        <v>14.666624769523169</v>
      </c>
      <c r="E3566" s="112">
        <v>7.6317328606204278E-4</v>
      </c>
      <c r="G3566">
        <v>3558</v>
      </c>
      <c r="H3566">
        <f t="shared" ca="1" si="114"/>
        <v>-1.1474906210728604E-3</v>
      </c>
    </row>
    <row r="3567" spans="2:8" x14ac:dyDescent="0.35">
      <c r="B3567" s="45" t="s">
        <v>1509</v>
      </c>
      <c r="C3567" s="146">
        <v>127.04384613037109</v>
      </c>
      <c r="D3567" s="112">
        <f t="shared" si="113"/>
        <v>8.228022311029172E-2</v>
      </c>
      <c r="E3567" s="112">
        <v>7.3865958316305682E-4</v>
      </c>
      <c r="G3567">
        <v>3559</v>
      </c>
      <c r="H3567">
        <f t="shared" ca="1" si="114"/>
        <v>-5.3696281184335108E-2</v>
      </c>
    </row>
    <row r="3568" spans="2:8" x14ac:dyDescent="0.35">
      <c r="B3568" s="45" t="s">
        <v>2087</v>
      </c>
      <c r="C3568" s="146">
        <v>117.38535308837891</v>
      </c>
      <c r="D3568" s="112">
        <f t="shared" si="113"/>
        <v>0.3735817635113281</v>
      </c>
      <c r="E3568" s="112">
        <v>7.3790595234137478E-4</v>
      </c>
      <c r="G3568">
        <v>3560</v>
      </c>
      <c r="H3568">
        <f t="shared" ca="1" si="114"/>
        <v>-3.4286257149824082E-3</v>
      </c>
    </row>
    <row r="3569" spans="2:8" x14ac:dyDescent="0.35">
      <c r="B3569" s="45" t="s">
        <v>2628</v>
      </c>
      <c r="C3569" s="146">
        <v>85.459312438964844</v>
      </c>
      <c r="D3569" s="112">
        <f t="shared" si="113"/>
        <v>-0.96387999961717319</v>
      </c>
      <c r="E3569" s="112">
        <v>7.3071515920817242E-4</v>
      </c>
      <c r="G3569">
        <v>3561</v>
      </c>
      <c r="H3569">
        <f t="shared" ca="1" si="114"/>
        <v>1.8012357747764177E-2</v>
      </c>
    </row>
    <row r="3570" spans="2:8" x14ac:dyDescent="0.35">
      <c r="B3570" s="45" t="s">
        <v>7300</v>
      </c>
      <c r="C3570" s="146">
        <v>2365.983154296875</v>
      </c>
      <c r="D3570" s="112">
        <f t="shared" si="113"/>
        <v>2.2718879213104746</v>
      </c>
      <c r="E3570" s="112">
        <v>7.2056339011341175E-4</v>
      </c>
      <c r="G3570">
        <v>3562</v>
      </c>
      <c r="H3570">
        <f t="shared" ca="1" si="114"/>
        <v>-1.5431162840719397E-2</v>
      </c>
    </row>
    <row r="3571" spans="2:8" x14ac:dyDescent="0.35">
      <c r="B3571" s="45" t="s">
        <v>5746</v>
      </c>
      <c r="C3571" s="146">
        <v>723.124755859375</v>
      </c>
      <c r="D3571" s="112">
        <f t="shared" si="113"/>
        <v>2.3843485168753937</v>
      </c>
      <c r="E3571" s="112">
        <v>7.2040663064661668E-4</v>
      </c>
      <c r="G3571">
        <v>3563</v>
      </c>
      <c r="H3571">
        <f t="shared" ca="1" si="114"/>
        <v>2.5370570006799688E-2</v>
      </c>
    </row>
    <row r="3572" spans="2:8" x14ac:dyDescent="0.35">
      <c r="B3572" s="45" t="s">
        <v>4305</v>
      </c>
      <c r="C3572" s="146">
        <v>213.66734313964841</v>
      </c>
      <c r="D3572" s="112">
        <f t="shared" si="113"/>
        <v>1.3879249593262943</v>
      </c>
      <c r="E3572" s="112">
        <v>7.1407586312812257E-4</v>
      </c>
      <c r="G3572">
        <v>3564</v>
      </c>
      <c r="H3572">
        <f t="shared" ca="1" si="114"/>
        <v>-1.5847363032177167E-2</v>
      </c>
    </row>
    <row r="3573" spans="2:8" x14ac:dyDescent="0.35">
      <c r="B3573" s="45" t="s">
        <v>2793</v>
      </c>
      <c r="C3573" s="146">
        <v>89.478248596191406</v>
      </c>
      <c r="D3573" s="112">
        <f t="shared" si="113"/>
        <v>7.1383915342055325E-4</v>
      </c>
      <c r="E3573" s="112">
        <v>7.1383915342055325E-4</v>
      </c>
      <c r="G3573">
        <v>3565</v>
      </c>
      <c r="H3573">
        <f t="shared" ca="1" si="114"/>
        <v>-2.3767553093437428E-3</v>
      </c>
    </row>
    <row r="3574" spans="2:8" x14ac:dyDescent="0.35">
      <c r="B3574" s="45" t="s">
        <v>2792</v>
      </c>
      <c r="C3574" s="146">
        <v>89.414421081542969</v>
      </c>
      <c r="D3574" s="112">
        <f t="shared" si="113"/>
        <v>-0.96620516670676004</v>
      </c>
      <c r="E3574" s="112">
        <v>7.1366549888403309E-4</v>
      </c>
      <c r="G3574">
        <v>3566</v>
      </c>
      <c r="H3574">
        <f t="shared" ca="1" si="114"/>
        <v>-1.1025117013772177E-2</v>
      </c>
    </row>
    <row r="3575" spans="2:8" x14ac:dyDescent="0.35">
      <c r="B3575" s="45" t="s">
        <v>7885</v>
      </c>
      <c r="C3575" s="146">
        <v>2645.801513671875</v>
      </c>
      <c r="D3575" s="112">
        <f t="shared" si="113"/>
        <v>16.831515939436585</v>
      </c>
      <c r="E3575" s="112">
        <v>7.1314596822746803E-4</v>
      </c>
      <c r="G3575">
        <v>3567</v>
      </c>
      <c r="H3575">
        <f t="shared" ca="1" si="114"/>
        <v>1.6337107291852646E-2</v>
      </c>
    </row>
    <row r="3576" spans="2:8" x14ac:dyDescent="0.35">
      <c r="B3576" s="45" t="s">
        <v>3505</v>
      </c>
      <c r="C3576" s="146">
        <v>148.37782287597659</v>
      </c>
      <c r="D3576" s="112">
        <f t="shared" si="113"/>
        <v>-0.9347719230338275</v>
      </c>
      <c r="E3576" s="112">
        <v>7.1306842740079019E-4</v>
      </c>
      <c r="G3576">
        <v>3568</v>
      </c>
      <c r="H3576">
        <f t="shared" ca="1" si="114"/>
        <v>-5.9899153663250694E-3</v>
      </c>
    </row>
    <row r="3577" spans="2:8" x14ac:dyDescent="0.35">
      <c r="B3577" s="45" t="s">
        <v>6930</v>
      </c>
      <c r="C3577" s="146">
        <v>2274.75390625</v>
      </c>
      <c r="D3577" s="112">
        <f t="shared" si="113"/>
        <v>26.100937254640325</v>
      </c>
      <c r="E3577" s="112">
        <v>7.1293903801990688E-4</v>
      </c>
      <c r="G3577">
        <v>3569</v>
      </c>
      <c r="H3577">
        <f t="shared" ca="1" si="114"/>
        <v>1.8028453327843596E-2</v>
      </c>
    </row>
    <row r="3578" spans="2:8" x14ac:dyDescent="0.35">
      <c r="B3578" s="45" t="s">
        <v>1071</v>
      </c>
      <c r="C3578" s="146">
        <v>83.936355590820313</v>
      </c>
      <c r="D3578" s="112">
        <f t="shared" si="113"/>
        <v>-7.4473789544757141E-2</v>
      </c>
      <c r="E3578" s="112">
        <v>7.1194161769471906E-4</v>
      </c>
      <c r="G3578">
        <v>3570</v>
      </c>
      <c r="H3578">
        <f t="shared" ca="1" si="114"/>
        <v>-4.7079612980766461E-4</v>
      </c>
    </row>
    <row r="3579" spans="2:8" x14ac:dyDescent="0.35">
      <c r="B3579" s="45" t="s">
        <v>2796</v>
      </c>
      <c r="C3579" s="146">
        <v>90.690414428710938</v>
      </c>
      <c r="D3579" s="112">
        <f t="shared" si="113"/>
        <v>-0.92496448382673357</v>
      </c>
      <c r="E3579" s="112">
        <v>7.0378581204844266E-4</v>
      </c>
      <c r="G3579">
        <v>3571</v>
      </c>
      <c r="H3579">
        <f t="shared" ca="1" si="114"/>
        <v>-5.8317501987718596E-4</v>
      </c>
    </row>
    <row r="3580" spans="2:8" x14ac:dyDescent="0.35">
      <c r="B3580" s="45" t="s">
        <v>6013</v>
      </c>
      <c r="C3580" s="146">
        <v>1208.633178710938</v>
      </c>
      <c r="D3580" s="112">
        <f t="shared" si="113"/>
        <v>1.5670746880207509</v>
      </c>
      <c r="E3580" s="112">
        <v>6.9272424269114304E-4</v>
      </c>
      <c r="G3580">
        <v>3572</v>
      </c>
      <c r="H3580">
        <f t="shared" ca="1" si="114"/>
        <v>9.7148014175945981E-3</v>
      </c>
    </row>
    <row r="3581" spans="2:8" x14ac:dyDescent="0.35">
      <c r="B3581" s="45" t="s">
        <v>4852</v>
      </c>
      <c r="C3581" s="146">
        <v>470.82119750976563</v>
      </c>
      <c r="D3581" s="112">
        <f t="shared" si="113"/>
        <v>-0.70466651919010093</v>
      </c>
      <c r="E3581" s="112">
        <v>6.829972409635671E-4</v>
      </c>
      <c r="G3581">
        <v>3573</v>
      </c>
      <c r="H3581">
        <f t="shared" ca="1" si="114"/>
        <v>1.4547270701991643E-2</v>
      </c>
    </row>
    <row r="3582" spans="2:8" x14ac:dyDescent="0.35">
      <c r="B3582" s="45" t="s">
        <v>6243</v>
      </c>
      <c r="C3582" s="146">
        <v>1594.201904296875</v>
      </c>
      <c r="D3582" s="112">
        <f t="shared" si="113"/>
        <v>15.464211859908232</v>
      </c>
      <c r="E3582" s="112">
        <v>6.7198265993570418E-4</v>
      </c>
      <c r="G3582">
        <v>3574</v>
      </c>
      <c r="H3582">
        <f t="shared" ca="1" si="114"/>
        <v>-1.1094592464784732E-2</v>
      </c>
    </row>
    <row r="3583" spans="2:8" x14ac:dyDescent="0.35">
      <c r="B3583" s="45" t="s">
        <v>2897</v>
      </c>
      <c r="C3583" s="146">
        <v>96.828315734863281</v>
      </c>
      <c r="D3583" s="112">
        <f t="shared" si="113"/>
        <v>0.71178785155500279</v>
      </c>
      <c r="E3583" s="112">
        <v>6.705839386591917E-4</v>
      </c>
      <c r="G3583">
        <v>3575</v>
      </c>
      <c r="H3583">
        <f t="shared" ca="1" si="114"/>
        <v>7.9596940310958497E-3</v>
      </c>
    </row>
    <row r="3584" spans="2:8" x14ac:dyDescent="0.35">
      <c r="B3584" s="45" t="s">
        <v>767</v>
      </c>
      <c r="C3584" s="146">
        <v>56.565605163574219</v>
      </c>
      <c r="D3584" s="112">
        <f t="shared" si="113"/>
        <v>-0.55916115501694708</v>
      </c>
      <c r="E3584" s="112">
        <v>6.6849196149551082E-4</v>
      </c>
      <c r="G3584">
        <v>3576</v>
      </c>
      <c r="H3584">
        <f t="shared" ca="1" si="114"/>
        <v>7.7246076792733057E-3</v>
      </c>
    </row>
    <row r="3585" spans="2:8" x14ac:dyDescent="0.35">
      <c r="B3585" s="45" t="s">
        <v>1879</v>
      </c>
      <c r="C3585" s="146">
        <v>128.3135681152344</v>
      </c>
      <c r="D3585" s="112">
        <f t="shared" si="113"/>
        <v>-0.44234400249557798</v>
      </c>
      <c r="E3585" s="112">
        <v>6.674560950381634E-4</v>
      </c>
      <c r="G3585">
        <v>3577</v>
      </c>
      <c r="H3585">
        <f t="shared" ca="1" si="114"/>
        <v>-2.7097657590564117E-3</v>
      </c>
    </row>
    <row r="3586" spans="2:8" x14ac:dyDescent="0.35">
      <c r="B3586" s="45" t="s">
        <v>4278</v>
      </c>
      <c r="C3586" s="146">
        <v>230.094482421875</v>
      </c>
      <c r="D3586" s="112">
        <f t="shared" si="113"/>
        <v>-0.79492767112253115</v>
      </c>
      <c r="E3586" s="112">
        <v>6.6326123992226137E-4</v>
      </c>
      <c r="G3586">
        <v>3578</v>
      </c>
      <c r="H3586">
        <f t="shared" ca="1" si="114"/>
        <v>-1.7447793692165297E-2</v>
      </c>
    </row>
    <row r="3587" spans="2:8" x14ac:dyDescent="0.35">
      <c r="B3587" s="45" t="s">
        <v>5938</v>
      </c>
      <c r="C3587" s="146">
        <v>1122.016235351562</v>
      </c>
      <c r="D3587" s="112">
        <f t="shared" si="113"/>
        <v>-0.57028562329493315</v>
      </c>
      <c r="E3587" s="112">
        <v>6.6322173128959743E-4</v>
      </c>
      <c r="G3587">
        <v>3579</v>
      </c>
      <c r="H3587">
        <f t="shared" ca="1" si="114"/>
        <v>-4.0555263245312231E-4</v>
      </c>
    </row>
    <row r="3588" spans="2:8" x14ac:dyDescent="0.35">
      <c r="B3588" s="45" t="s">
        <v>7878</v>
      </c>
      <c r="C3588" s="146">
        <v>2611.074462890625</v>
      </c>
      <c r="D3588" s="112">
        <f t="shared" si="113"/>
        <v>27.789066575211585</v>
      </c>
      <c r="E3588" s="112">
        <v>6.46516376091394E-4</v>
      </c>
      <c r="G3588">
        <v>3580</v>
      </c>
      <c r="H3588">
        <f t="shared" ca="1" si="114"/>
        <v>-1.3728223990923631E-2</v>
      </c>
    </row>
    <row r="3589" spans="2:8" x14ac:dyDescent="0.35">
      <c r="B3589" s="45" t="s">
        <v>2326</v>
      </c>
      <c r="C3589" s="146">
        <v>90.696739196777344</v>
      </c>
      <c r="D3589" s="112">
        <f t="shared" si="113"/>
        <v>-0.9551958244771257</v>
      </c>
      <c r="E3589" s="112">
        <v>6.4603681037780068E-4</v>
      </c>
      <c r="G3589">
        <v>3581</v>
      </c>
      <c r="H3589">
        <f t="shared" ca="1" si="114"/>
        <v>-1.9668258855578283E-2</v>
      </c>
    </row>
    <row r="3590" spans="2:8" x14ac:dyDescent="0.35">
      <c r="B3590" s="45" t="s">
        <v>7017</v>
      </c>
      <c r="C3590" s="146">
        <v>2024.292114257812</v>
      </c>
      <c r="D3590" s="112">
        <f t="shared" si="113"/>
        <v>1.8110535780032988</v>
      </c>
      <c r="E3590" s="112">
        <v>6.4499147735067226E-4</v>
      </c>
      <c r="G3590">
        <v>3582</v>
      </c>
      <c r="H3590">
        <f t="shared" ca="1" si="114"/>
        <v>-3.9668573816255687E-3</v>
      </c>
    </row>
    <row r="3591" spans="2:8" x14ac:dyDescent="0.35">
      <c r="B3591" s="45" t="s">
        <v>5363</v>
      </c>
      <c r="C3591" s="146">
        <v>720.11865234375</v>
      </c>
      <c r="D3591" s="112">
        <f t="shared" si="113"/>
        <v>14.453631969911164</v>
      </c>
      <c r="E3591" s="112">
        <v>6.3786463174194546E-4</v>
      </c>
      <c r="G3591">
        <v>3583</v>
      </c>
      <c r="H3591">
        <f t="shared" ca="1" si="114"/>
        <v>1.1713832200613171E-2</v>
      </c>
    </row>
    <row r="3592" spans="2:8" x14ac:dyDescent="0.35">
      <c r="B3592" s="45" t="s">
        <v>571</v>
      </c>
      <c r="C3592" s="146">
        <v>46.598667144775391</v>
      </c>
      <c r="D3592" s="112">
        <f t="shared" si="113"/>
        <v>-0.64904969377508548</v>
      </c>
      <c r="E3592" s="112">
        <v>6.3721649026840944E-4</v>
      </c>
      <c r="G3592">
        <v>3584</v>
      </c>
      <c r="H3592">
        <f t="shared" ca="1" si="114"/>
        <v>1.8032410584468996E-2</v>
      </c>
    </row>
    <row r="3593" spans="2:8" x14ac:dyDescent="0.35">
      <c r="B3593" s="45" t="s">
        <v>1650</v>
      </c>
      <c r="C3593" s="146">
        <v>132.7785339355469</v>
      </c>
      <c r="D3593" s="112">
        <f t="shared" ref="D3593:D3656" si="115">(C3593-C3594)/C3594</f>
        <v>0.53045759179532459</v>
      </c>
      <c r="E3593" s="112">
        <v>6.2819740462406715E-4</v>
      </c>
      <c r="G3593">
        <v>3585</v>
      </c>
      <c r="H3593">
        <f t="shared" ca="1" si="114"/>
        <v>1.2515251436756285E-2</v>
      </c>
    </row>
    <row r="3594" spans="2:8" x14ac:dyDescent="0.35">
      <c r="B3594" s="45" t="s">
        <v>1038</v>
      </c>
      <c r="C3594" s="146">
        <v>86.757408142089844</v>
      </c>
      <c r="D3594" s="112">
        <f t="shared" si="115"/>
        <v>-0.45977598560348576</v>
      </c>
      <c r="E3594" s="112">
        <v>6.2669691918011998E-4</v>
      </c>
      <c r="G3594">
        <v>3586</v>
      </c>
      <c r="H3594">
        <f t="shared" ref="H3594:H3657" ca="1" si="116">_xlfn.NORM.INV(RAND(),$N$11,$N$12)</f>
        <v>7.7322922544050274E-3</v>
      </c>
    </row>
    <row r="3595" spans="2:8" x14ac:dyDescent="0.35">
      <c r="B3595" s="45" t="s">
        <v>3131</v>
      </c>
      <c r="C3595" s="146">
        <v>160.5952453613281</v>
      </c>
      <c r="D3595" s="112">
        <f t="shared" si="115"/>
        <v>-0.48785880106998752</v>
      </c>
      <c r="E3595" s="112">
        <v>6.2130195798041569E-4</v>
      </c>
      <c r="G3595">
        <v>3587</v>
      </c>
      <c r="H3595">
        <f t="shared" ca="1" si="116"/>
        <v>2.4077163708679895E-2</v>
      </c>
    </row>
    <row r="3596" spans="2:8" x14ac:dyDescent="0.35">
      <c r="B3596" s="45" t="s">
        <v>4570</v>
      </c>
      <c r="C3596" s="146">
        <v>313.57611083984381</v>
      </c>
      <c r="D3596" s="112">
        <f t="shared" si="115"/>
        <v>-0.54516286959277727</v>
      </c>
      <c r="E3596" s="112">
        <v>6.2012520530448545E-4</v>
      </c>
      <c r="G3596">
        <v>3588</v>
      </c>
      <c r="H3596">
        <f t="shared" ca="1" si="116"/>
        <v>-2.4713360672988459E-3</v>
      </c>
    </row>
    <row r="3597" spans="2:8" x14ac:dyDescent="0.35">
      <c r="B3597" s="45" t="s">
        <v>5508</v>
      </c>
      <c r="C3597" s="146">
        <v>689.425048828125</v>
      </c>
      <c r="D3597" s="112">
        <f t="shared" si="115"/>
        <v>-2.4618012797551552E-3</v>
      </c>
      <c r="E3597" s="112">
        <v>6.1726142155092776E-4</v>
      </c>
      <c r="G3597">
        <v>3589</v>
      </c>
      <c r="H3597">
        <f t="shared" ca="1" si="116"/>
        <v>-2.4640145864725491E-2</v>
      </c>
    </row>
    <row r="3598" spans="2:8" x14ac:dyDescent="0.35">
      <c r="B3598" s="45" t="s">
        <v>5471</v>
      </c>
      <c r="C3598" s="146">
        <v>691.12646484375</v>
      </c>
      <c r="D3598" s="112">
        <f t="shared" si="115"/>
        <v>-0.72027615335467554</v>
      </c>
      <c r="E3598" s="112">
        <v>6.1600617508413642E-4</v>
      </c>
      <c r="G3598">
        <v>3590</v>
      </c>
      <c r="H3598">
        <f t="shared" ca="1" si="116"/>
        <v>2.7593182799622428E-3</v>
      </c>
    </row>
    <row r="3599" spans="2:8" x14ac:dyDescent="0.35">
      <c r="B3599" s="45" t="s">
        <v>7125</v>
      </c>
      <c r="C3599" s="146">
        <v>2470.74560546875</v>
      </c>
      <c r="D3599" s="112">
        <f t="shared" si="115"/>
        <v>1.4353034968864988</v>
      </c>
      <c r="E3599" s="112">
        <v>6.0925377585077016E-4</v>
      </c>
      <c r="G3599">
        <v>3591</v>
      </c>
      <c r="H3599">
        <f t="shared" ca="1" si="116"/>
        <v>1.0561987499223898E-2</v>
      </c>
    </row>
    <row r="3600" spans="2:8" x14ac:dyDescent="0.35">
      <c r="B3600" s="45" t="s">
        <v>5880</v>
      </c>
      <c r="C3600" s="146">
        <v>1014.553466796875</v>
      </c>
      <c r="D3600" s="112">
        <f t="shared" si="115"/>
        <v>0.31717435532725424</v>
      </c>
      <c r="E3600" s="112">
        <v>6.040665143751113E-4</v>
      </c>
      <c r="G3600">
        <v>3592</v>
      </c>
      <c r="H3600">
        <f t="shared" ca="1" si="116"/>
        <v>-4.2849667067286371E-4</v>
      </c>
    </row>
    <row r="3601" spans="2:8" x14ac:dyDescent="0.35">
      <c r="B3601" s="45" t="s">
        <v>5302</v>
      </c>
      <c r="C3601" s="146">
        <v>770.24993896484375</v>
      </c>
      <c r="D3601" s="112">
        <f t="shared" si="115"/>
        <v>6.6033624994059767</v>
      </c>
      <c r="E3601" s="112">
        <v>5.96642153461912E-4</v>
      </c>
      <c r="G3601">
        <v>3593</v>
      </c>
      <c r="H3601">
        <f t="shared" ca="1" si="116"/>
        <v>-3.3852259849438342E-2</v>
      </c>
    </row>
    <row r="3602" spans="2:8" x14ac:dyDescent="0.35">
      <c r="B3602" s="45" t="s">
        <v>2380</v>
      </c>
      <c r="C3602" s="146">
        <v>101.30385589599609</v>
      </c>
      <c r="D3602" s="112">
        <f t="shared" si="115"/>
        <v>-0.95914670816609804</v>
      </c>
      <c r="E3602" s="112">
        <v>5.887589762576022E-4</v>
      </c>
      <c r="G3602">
        <v>3594</v>
      </c>
      <c r="H3602">
        <f t="shared" ca="1" si="116"/>
        <v>-1.76199963028115E-3</v>
      </c>
    </row>
    <row r="3603" spans="2:8" x14ac:dyDescent="0.35">
      <c r="B3603" s="45" t="s">
        <v>7477</v>
      </c>
      <c r="C3603" s="146">
        <v>2479.69873046875</v>
      </c>
      <c r="D3603" s="112">
        <f t="shared" si="115"/>
        <v>2.3830405575489921</v>
      </c>
      <c r="E3603" s="112">
        <v>5.8171946817541344E-4</v>
      </c>
      <c r="G3603">
        <v>3595</v>
      </c>
      <c r="H3603">
        <f t="shared" ca="1" si="116"/>
        <v>-4.1502209832071923E-3</v>
      </c>
    </row>
    <row r="3604" spans="2:8" x14ac:dyDescent="0.35">
      <c r="B3604" s="45" t="s">
        <v>5555</v>
      </c>
      <c r="C3604" s="146">
        <v>732.97930908203125</v>
      </c>
      <c r="D3604" s="112">
        <f t="shared" si="115"/>
        <v>7.1599478839977291</v>
      </c>
      <c r="E3604" s="112">
        <v>5.8056192361961368E-4</v>
      </c>
      <c r="G3604">
        <v>3596</v>
      </c>
      <c r="H3604">
        <f t="shared" ca="1" si="116"/>
        <v>-2.0834802780785488E-2</v>
      </c>
    </row>
    <row r="3605" spans="2:8" x14ac:dyDescent="0.35">
      <c r="B3605" s="45" t="s">
        <v>1178</v>
      </c>
      <c r="C3605" s="146">
        <v>89.826469421386719</v>
      </c>
      <c r="D3605" s="112">
        <f t="shared" si="115"/>
        <v>-0.81650419945840869</v>
      </c>
      <c r="E3605" s="112">
        <v>5.7831566942269559E-4</v>
      </c>
      <c r="G3605">
        <v>3597</v>
      </c>
      <c r="H3605">
        <f t="shared" ca="1" si="116"/>
        <v>-2.6060961511992016E-3</v>
      </c>
    </row>
    <row r="3606" spans="2:8" x14ac:dyDescent="0.35">
      <c r="B3606" s="45" t="s">
        <v>4887</v>
      </c>
      <c r="C3606" s="146">
        <v>489.52874755859381</v>
      </c>
      <c r="D3606" s="112">
        <f t="shared" si="115"/>
        <v>-0.81940472841894296</v>
      </c>
      <c r="E3606" s="112">
        <v>5.7480000671183409E-4</v>
      </c>
      <c r="G3606">
        <v>3598</v>
      </c>
      <c r="H3606">
        <f t="shared" ca="1" si="116"/>
        <v>2.4276758889164181E-3</v>
      </c>
    </row>
    <row r="3607" spans="2:8" x14ac:dyDescent="0.35">
      <c r="B3607" s="45" t="s">
        <v>7627</v>
      </c>
      <c r="C3607" s="146">
        <v>2710.639892578125</v>
      </c>
      <c r="D3607" s="112">
        <f t="shared" si="115"/>
        <v>22.405855215708147</v>
      </c>
      <c r="E3607" s="112">
        <v>5.7333811926171862E-4</v>
      </c>
      <c r="G3607">
        <v>3599</v>
      </c>
      <c r="H3607">
        <f t="shared" ca="1" si="116"/>
        <v>1.3915763153818447E-2</v>
      </c>
    </row>
    <row r="3608" spans="2:8" x14ac:dyDescent="0.35">
      <c r="B3608" s="45" t="s">
        <v>2982</v>
      </c>
      <c r="C3608" s="146">
        <v>115.8103332519531</v>
      </c>
      <c r="D3608" s="112">
        <f t="shared" si="115"/>
        <v>-0.95584614508937316</v>
      </c>
      <c r="E3608" s="112">
        <v>5.6918340209748271E-4</v>
      </c>
      <c r="G3608">
        <v>3600</v>
      </c>
      <c r="H3608">
        <f t="shared" ca="1" si="116"/>
        <v>-1.0585343353843851E-2</v>
      </c>
    </row>
    <row r="3609" spans="2:8" x14ac:dyDescent="0.35">
      <c r="B3609" s="45" t="s">
        <v>7889</v>
      </c>
      <c r="C3609" s="146">
        <v>2622.881591796875</v>
      </c>
      <c r="D3609" s="112">
        <f t="shared" si="115"/>
        <v>67.725330538898575</v>
      </c>
      <c r="E3609" s="112">
        <v>5.6774435336050917E-4</v>
      </c>
      <c r="G3609">
        <v>3601</v>
      </c>
      <c r="H3609">
        <f t="shared" ca="1" si="116"/>
        <v>8.6981034690828112E-3</v>
      </c>
    </row>
    <row r="3610" spans="2:8" x14ac:dyDescent="0.35">
      <c r="B3610" s="45" t="s">
        <v>496</v>
      </c>
      <c r="C3610" s="146">
        <v>38.164699554443359</v>
      </c>
      <c r="D3610" s="112">
        <f t="shared" si="115"/>
        <v>-0.80739682728162632</v>
      </c>
      <c r="E3610" s="112">
        <v>5.6555700814642121E-4</v>
      </c>
      <c r="G3610">
        <v>3602</v>
      </c>
      <c r="H3610">
        <f t="shared" ca="1" si="116"/>
        <v>-1.9275519528012722E-2</v>
      </c>
    </row>
    <row r="3611" spans="2:8" x14ac:dyDescent="0.35">
      <c r="B3611" s="45" t="s">
        <v>4022</v>
      </c>
      <c r="C3611" s="146">
        <v>198.1519775390625</v>
      </c>
      <c r="D3611" s="112">
        <f t="shared" si="115"/>
        <v>0.90276979630566889</v>
      </c>
      <c r="E3611" s="112">
        <v>5.6392096970044969E-4</v>
      </c>
      <c r="G3611">
        <v>3603</v>
      </c>
      <c r="H3611">
        <f t="shared" ca="1" si="116"/>
        <v>1.6800874731533778E-2</v>
      </c>
    </row>
    <row r="3612" spans="2:8" x14ac:dyDescent="0.35">
      <c r="B3612" s="45" t="s">
        <v>2265</v>
      </c>
      <c r="C3612" s="146">
        <v>104.1387023925781</v>
      </c>
      <c r="D3612" s="112">
        <f t="shared" si="115"/>
        <v>1.1703165972678464</v>
      </c>
      <c r="E3612" s="112">
        <v>5.6289445769166677E-4</v>
      </c>
      <c r="G3612">
        <v>3604</v>
      </c>
      <c r="H3612">
        <f t="shared" ca="1" si="116"/>
        <v>-1.0366904906197493E-2</v>
      </c>
    </row>
    <row r="3613" spans="2:8" x14ac:dyDescent="0.35">
      <c r="B3613" s="45" t="s">
        <v>720</v>
      </c>
      <c r="C3613" s="146">
        <v>47.983184814453118</v>
      </c>
      <c r="D3613" s="112">
        <f t="shared" si="115"/>
        <v>0.42380095023416281</v>
      </c>
      <c r="E3613" s="112">
        <v>5.6254530112400888E-4</v>
      </c>
      <c r="G3613">
        <v>3605</v>
      </c>
      <c r="H3613">
        <f t="shared" ca="1" si="116"/>
        <v>1.7700141203522798E-2</v>
      </c>
    </row>
    <row r="3614" spans="2:8" x14ac:dyDescent="0.35">
      <c r="B3614" s="45" t="s">
        <v>442</v>
      </c>
      <c r="C3614" s="146">
        <v>33.700767517089837</v>
      </c>
      <c r="D3614" s="112">
        <f t="shared" si="115"/>
        <v>-0.7161865398376327</v>
      </c>
      <c r="E3614" s="112">
        <v>5.6039375249285032E-4</v>
      </c>
      <c r="G3614">
        <v>3606</v>
      </c>
      <c r="H3614">
        <f t="shared" ca="1" si="116"/>
        <v>1.9619475856568896E-2</v>
      </c>
    </row>
    <row r="3615" spans="2:8" x14ac:dyDescent="0.35">
      <c r="B3615" s="45" t="s">
        <v>2977</v>
      </c>
      <c r="C3615" s="146">
        <v>118.7426681518555</v>
      </c>
      <c r="D3615" s="112">
        <f t="shared" si="115"/>
        <v>-0.84508825760827178</v>
      </c>
      <c r="E3615" s="112">
        <v>5.551840114207269E-4</v>
      </c>
      <c r="G3615">
        <v>3607</v>
      </c>
      <c r="H3615">
        <f t="shared" ca="1" si="116"/>
        <v>-8.8517315629901769E-3</v>
      </c>
    </row>
    <row r="3616" spans="2:8" x14ac:dyDescent="0.35">
      <c r="B3616" s="45" t="s">
        <v>5397</v>
      </c>
      <c r="C3616" s="146">
        <v>766.5181884765625</v>
      </c>
      <c r="D3616" s="112">
        <f t="shared" si="115"/>
        <v>6.19860030461244</v>
      </c>
      <c r="E3616" s="112">
        <v>5.5068141247870215E-4</v>
      </c>
      <c r="G3616">
        <v>3608</v>
      </c>
      <c r="H3616">
        <f t="shared" ca="1" si="116"/>
        <v>-3.9216932294914792E-3</v>
      </c>
    </row>
    <row r="3617" spans="2:8" x14ac:dyDescent="0.35">
      <c r="B3617" s="45" t="s">
        <v>2260</v>
      </c>
      <c r="C3617" s="146">
        <v>106.481559753418</v>
      </c>
      <c r="D3617" s="112">
        <f t="shared" si="115"/>
        <v>-0.9600869343070636</v>
      </c>
      <c r="E3617" s="112">
        <v>5.5035911344352567E-4</v>
      </c>
      <c r="G3617">
        <v>3609</v>
      </c>
      <c r="H3617">
        <f t="shared" ca="1" si="116"/>
        <v>1.873393095628834E-2</v>
      </c>
    </row>
    <row r="3618" spans="2:8" x14ac:dyDescent="0.35">
      <c r="B3618" s="45" t="s">
        <v>7620</v>
      </c>
      <c r="C3618" s="146">
        <v>2667.837158203125</v>
      </c>
      <c r="D3618" s="112">
        <f t="shared" si="115"/>
        <v>0.14033870606706186</v>
      </c>
      <c r="E3618" s="112">
        <v>5.4598737279446463E-4</v>
      </c>
      <c r="G3618">
        <v>3610</v>
      </c>
      <c r="H3618">
        <f t="shared" ca="1" si="116"/>
        <v>2.1429380426846889E-2</v>
      </c>
    </row>
    <row r="3619" spans="2:8" x14ac:dyDescent="0.35">
      <c r="B3619" s="45" t="s">
        <v>7809</v>
      </c>
      <c r="C3619" s="146">
        <v>2339.512939453125</v>
      </c>
      <c r="D3619" s="112">
        <f t="shared" si="115"/>
        <v>10.352305533809805</v>
      </c>
      <c r="E3619" s="112">
        <v>5.4586742960027745E-4</v>
      </c>
      <c r="G3619">
        <v>3611</v>
      </c>
      <c r="H3619">
        <f t="shared" ca="1" si="116"/>
        <v>-5.8110503492607001E-3</v>
      </c>
    </row>
    <row r="3620" spans="2:8" x14ac:dyDescent="0.35">
      <c r="B3620" s="45" t="s">
        <v>3987</v>
      </c>
      <c r="C3620" s="146">
        <v>206.08262634277341</v>
      </c>
      <c r="D3620" s="112">
        <f t="shared" si="115"/>
        <v>-0.54601314823686464</v>
      </c>
      <c r="E3620" s="112">
        <v>5.4265264615210016E-4</v>
      </c>
      <c r="G3620">
        <v>3612</v>
      </c>
      <c r="H3620">
        <f t="shared" ca="1" si="116"/>
        <v>7.9591005490673352E-3</v>
      </c>
    </row>
    <row r="3621" spans="2:8" x14ac:dyDescent="0.35">
      <c r="B3621" s="45" t="s">
        <v>5046</v>
      </c>
      <c r="C3621" s="146">
        <v>453.93963623046881</v>
      </c>
      <c r="D3621" s="112">
        <f t="shared" si="115"/>
        <v>-9.6406722677436843E-3</v>
      </c>
      <c r="E3621" s="112">
        <v>5.4107683977249257E-4</v>
      </c>
      <c r="G3621">
        <v>3613</v>
      </c>
      <c r="H3621">
        <f t="shared" ca="1" si="116"/>
        <v>-2.4337794501831125E-2</v>
      </c>
    </row>
    <row r="3622" spans="2:8" x14ac:dyDescent="0.35">
      <c r="B3622" s="45" t="s">
        <v>5104</v>
      </c>
      <c r="C3622" s="146">
        <v>458.3585205078125</v>
      </c>
      <c r="D3622" s="112">
        <f t="shared" si="115"/>
        <v>3.0138326911406947</v>
      </c>
      <c r="E3622" s="112">
        <v>5.3632426094203742E-4</v>
      </c>
      <c r="G3622">
        <v>3614</v>
      </c>
      <c r="H3622">
        <f t="shared" ca="1" si="116"/>
        <v>-5.1977047208823235E-3</v>
      </c>
    </row>
    <row r="3623" spans="2:8" x14ac:dyDescent="0.35">
      <c r="B3623" s="45" t="s">
        <v>2507</v>
      </c>
      <c r="C3623" s="146">
        <v>114.19472503662109</v>
      </c>
      <c r="D3623" s="112">
        <f t="shared" si="115"/>
        <v>-0.95005465056420302</v>
      </c>
      <c r="E3623" s="112">
        <v>5.3510338357838844E-4</v>
      </c>
      <c r="G3623">
        <v>3615</v>
      </c>
      <c r="H3623">
        <f t="shared" ca="1" si="116"/>
        <v>1.8330334504195463E-2</v>
      </c>
    </row>
    <row r="3624" spans="2:8" x14ac:dyDescent="0.35">
      <c r="B3624" s="45" t="s">
        <v>7830</v>
      </c>
      <c r="C3624" s="146">
        <v>2286.3935546875</v>
      </c>
      <c r="D3624" s="112">
        <f t="shared" si="115"/>
        <v>0.65221169820900848</v>
      </c>
      <c r="E3624" s="112">
        <v>5.1569185024189011E-4</v>
      </c>
      <c r="G3624">
        <v>3616</v>
      </c>
      <c r="H3624">
        <f t="shared" ca="1" si="116"/>
        <v>-1.7811701472637824E-2</v>
      </c>
    </row>
    <row r="3625" spans="2:8" x14ac:dyDescent="0.35">
      <c r="B3625" s="45" t="s">
        <v>6179</v>
      </c>
      <c r="C3625" s="146">
        <v>1383.838134765625</v>
      </c>
      <c r="D3625" s="112">
        <f t="shared" si="115"/>
        <v>-0.24963439507360352</v>
      </c>
      <c r="E3625" s="112">
        <v>5.1285939100584191E-4</v>
      </c>
      <c r="G3625">
        <v>3617</v>
      </c>
      <c r="H3625">
        <f t="shared" ca="1" si="116"/>
        <v>-3.2712923489116009E-3</v>
      </c>
    </row>
    <row r="3626" spans="2:8" x14ac:dyDescent="0.35">
      <c r="B3626" s="45" t="s">
        <v>6414</v>
      </c>
      <c r="C3626" s="146">
        <v>1844.218505859375</v>
      </c>
      <c r="D3626" s="112">
        <f t="shared" si="115"/>
        <v>2.8855519340652727</v>
      </c>
      <c r="E3626" s="112">
        <v>5.1204938561358446E-4</v>
      </c>
      <c r="G3626">
        <v>3618</v>
      </c>
      <c r="H3626">
        <f t="shared" ca="1" si="116"/>
        <v>6.2501920427616518E-3</v>
      </c>
    </row>
    <row r="3627" spans="2:8" x14ac:dyDescent="0.35">
      <c r="B3627" s="45" t="s">
        <v>4866</v>
      </c>
      <c r="C3627" s="146">
        <v>474.6348876953125</v>
      </c>
      <c r="D3627" s="112">
        <f t="shared" si="115"/>
        <v>-0.58351575855024129</v>
      </c>
      <c r="E3627" s="112">
        <v>5.0788227501152947E-4</v>
      </c>
      <c r="G3627">
        <v>3619</v>
      </c>
      <c r="H3627">
        <f t="shared" ca="1" si="116"/>
        <v>2.3014896631080257E-2</v>
      </c>
    </row>
    <row r="3628" spans="2:8" x14ac:dyDescent="0.35">
      <c r="B3628" s="45" t="s">
        <v>6034</v>
      </c>
      <c r="C3628" s="146">
        <v>1139.622680664062</v>
      </c>
      <c r="D3628" s="112">
        <f t="shared" si="115"/>
        <v>8.3354739277549328</v>
      </c>
      <c r="E3628" s="112">
        <v>5.026203237145536E-4</v>
      </c>
      <c r="G3628">
        <v>3620</v>
      </c>
      <c r="H3628">
        <f t="shared" ca="1" si="116"/>
        <v>1.6074158872288639E-2</v>
      </c>
    </row>
    <row r="3629" spans="2:8" x14ac:dyDescent="0.35">
      <c r="B3629" s="45" t="s">
        <v>2514</v>
      </c>
      <c r="C3629" s="146">
        <v>122.0744323730469</v>
      </c>
      <c r="D3629" s="112">
        <f t="shared" si="115"/>
        <v>7.9847360628299308E-2</v>
      </c>
      <c r="E3629" s="112">
        <v>5.0073371746309171E-4</v>
      </c>
      <c r="G3629">
        <v>3621</v>
      </c>
      <c r="H3629">
        <f t="shared" ca="1" si="116"/>
        <v>-2.4747216137517383E-3</v>
      </c>
    </row>
    <row r="3630" spans="2:8" x14ac:dyDescent="0.35">
      <c r="B3630" s="45" t="s">
        <v>1844</v>
      </c>
      <c r="C3630" s="146">
        <v>113.0478591918945</v>
      </c>
      <c r="D3630" s="112">
        <f t="shared" si="115"/>
        <v>1.0887158889138857</v>
      </c>
      <c r="E3630" s="112">
        <v>4.9925675294674229E-4</v>
      </c>
      <c r="G3630">
        <v>3622</v>
      </c>
      <c r="H3630">
        <f t="shared" ca="1" si="116"/>
        <v>1.3971410540309783E-2</v>
      </c>
    </row>
    <row r="3631" spans="2:8" x14ac:dyDescent="0.35">
      <c r="B3631" s="45" t="s">
        <v>752</v>
      </c>
      <c r="C3631" s="146">
        <v>54.123138427734382</v>
      </c>
      <c r="D3631" s="112">
        <f t="shared" si="115"/>
        <v>-0.97540547591346494</v>
      </c>
      <c r="E3631" s="112">
        <v>4.9904876102008634E-4</v>
      </c>
      <c r="G3631">
        <v>3623</v>
      </c>
      <c r="H3631">
        <f t="shared" ca="1" si="116"/>
        <v>-1.6791025171986902E-2</v>
      </c>
    </row>
    <row r="3632" spans="2:8" x14ac:dyDescent="0.35">
      <c r="B3632" s="45" t="s">
        <v>6978</v>
      </c>
      <c r="C3632" s="146">
        <v>2200.617431640625</v>
      </c>
      <c r="D3632" s="112">
        <f t="shared" si="115"/>
        <v>18.053008825479409</v>
      </c>
      <c r="E3632" s="112">
        <v>4.8738320174023886E-4</v>
      </c>
      <c r="G3632">
        <v>3624</v>
      </c>
      <c r="H3632">
        <f t="shared" ca="1" si="116"/>
        <v>2.8587039954194194E-2</v>
      </c>
    </row>
    <row r="3633" spans="2:8" x14ac:dyDescent="0.35">
      <c r="B3633" s="45" t="s">
        <v>1737</v>
      </c>
      <c r="C3633" s="146">
        <v>115.49973297119141</v>
      </c>
      <c r="D3633" s="112">
        <f t="shared" si="115"/>
        <v>-0.22970895613292108</v>
      </c>
      <c r="E3633" s="112">
        <v>4.8428924836233509E-4</v>
      </c>
      <c r="G3633">
        <v>3625</v>
      </c>
      <c r="H3633">
        <f t="shared" ca="1" si="116"/>
        <v>-3.1278463826743055E-2</v>
      </c>
    </row>
    <row r="3634" spans="2:8" x14ac:dyDescent="0.35">
      <c r="B3634" s="45" t="s">
        <v>3656</v>
      </c>
      <c r="C3634" s="146">
        <v>149.94297790527341</v>
      </c>
      <c r="D3634" s="112">
        <f t="shared" si="115"/>
        <v>-0.75595229107240036</v>
      </c>
      <c r="E3634" s="112">
        <v>4.7668591498987192E-4</v>
      </c>
      <c r="G3634">
        <v>3626</v>
      </c>
      <c r="H3634">
        <f t="shared" ca="1" si="116"/>
        <v>-2.443478140939074E-3</v>
      </c>
    </row>
    <row r="3635" spans="2:8" x14ac:dyDescent="0.35">
      <c r="B3635" s="45" t="s">
        <v>5186</v>
      </c>
      <c r="C3635" s="146">
        <v>614.4002685546875</v>
      </c>
      <c r="D3635" s="112">
        <f t="shared" si="115"/>
        <v>1.4925018815090652</v>
      </c>
      <c r="E3635" s="112">
        <v>4.7149605579237475E-4</v>
      </c>
      <c r="G3635">
        <v>3627</v>
      </c>
      <c r="H3635">
        <f t="shared" ca="1" si="116"/>
        <v>1.1351946806392727E-2</v>
      </c>
    </row>
    <row r="3636" spans="2:8" x14ac:dyDescent="0.35">
      <c r="B3636" s="45" t="s">
        <v>4435</v>
      </c>
      <c r="C3636" s="146">
        <v>246.4994201660156</v>
      </c>
      <c r="D3636" s="112">
        <f t="shared" si="115"/>
        <v>1.0105266930860755</v>
      </c>
      <c r="E3636" s="112">
        <v>4.6881727249159456E-4</v>
      </c>
      <c r="G3636">
        <v>3628</v>
      </c>
      <c r="H3636">
        <f t="shared" ca="1" si="116"/>
        <v>-2.0490039260529162E-2</v>
      </c>
    </row>
    <row r="3637" spans="2:8" x14ac:dyDescent="0.35">
      <c r="B3637" s="45" t="s">
        <v>1983</v>
      </c>
      <c r="C3637" s="146">
        <v>122.6044006347656</v>
      </c>
      <c r="D3637" s="112">
        <f t="shared" si="115"/>
        <v>-0.50297011623258991</v>
      </c>
      <c r="E3637" s="112">
        <v>4.6580480948123454E-4</v>
      </c>
      <c r="G3637">
        <v>3629</v>
      </c>
      <c r="H3637">
        <f t="shared" ca="1" si="116"/>
        <v>-1.8357095497716028E-2</v>
      </c>
    </row>
    <row r="3638" spans="2:8" x14ac:dyDescent="0.35">
      <c r="B3638" s="45" t="s">
        <v>4388</v>
      </c>
      <c r="C3638" s="146">
        <v>246.6741027832031</v>
      </c>
      <c r="D3638" s="112">
        <f t="shared" si="115"/>
        <v>0.98514301755102973</v>
      </c>
      <c r="E3638" s="112">
        <v>4.639652711131134E-4</v>
      </c>
      <c r="G3638">
        <v>3630</v>
      </c>
      <c r="H3638">
        <f t="shared" ca="1" si="116"/>
        <v>1.220988986621396E-3</v>
      </c>
    </row>
    <row r="3639" spans="2:8" x14ac:dyDescent="0.35">
      <c r="B3639" s="45" t="s">
        <v>1888</v>
      </c>
      <c r="C3639" s="146">
        <v>124.26011657714839</v>
      </c>
      <c r="D3639" s="112">
        <f t="shared" si="115"/>
        <v>0.40083773199972772</v>
      </c>
      <c r="E3639" s="112">
        <v>4.6014839125279482E-4</v>
      </c>
      <c r="G3639">
        <v>3631</v>
      </c>
      <c r="H3639">
        <f t="shared" ca="1" si="116"/>
        <v>1.7113338283619856E-2</v>
      </c>
    </row>
    <row r="3640" spans="2:8" x14ac:dyDescent="0.35">
      <c r="B3640" s="45" t="s">
        <v>1045</v>
      </c>
      <c r="C3640" s="146">
        <v>88.704147338867188</v>
      </c>
      <c r="D3640" s="112">
        <f t="shared" si="115"/>
        <v>-0.96628340795086143</v>
      </c>
      <c r="E3640" s="112">
        <v>4.591571300063487E-4</v>
      </c>
      <c r="G3640">
        <v>3632</v>
      </c>
      <c r="H3640">
        <f t="shared" ca="1" si="116"/>
        <v>2.2213029074927642E-3</v>
      </c>
    </row>
    <row r="3641" spans="2:8" x14ac:dyDescent="0.35">
      <c r="B3641" s="45" t="s">
        <v>7351</v>
      </c>
      <c r="C3641" s="146">
        <v>2630.875244140625</v>
      </c>
      <c r="D3641" s="112">
        <f t="shared" si="115"/>
        <v>0.35535951146979905</v>
      </c>
      <c r="E3641" s="112">
        <v>4.5371081974506411E-4</v>
      </c>
      <c r="G3641">
        <v>3633</v>
      </c>
      <c r="H3641">
        <f t="shared" ca="1" si="116"/>
        <v>-6.7419909997090402E-3</v>
      </c>
    </row>
    <row r="3642" spans="2:8" x14ac:dyDescent="0.35">
      <c r="B3642" s="45" t="s">
        <v>6655</v>
      </c>
      <c r="C3642" s="146">
        <v>1941.09033203125</v>
      </c>
      <c r="D3642" s="112">
        <f t="shared" si="115"/>
        <v>11.192749485400475</v>
      </c>
      <c r="E3642" s="112">
        <v>4.4751895003335932E-4</v>
      </c>
      <c r="G3642">
        <v>3634</v>
      </c>
      <c r="H3642">
        <f t="shared" ca="1" si="116"/>
        <v>4.0661125227976005E-3</v>
      </c>
    </row>
    <row r="3643" spans="2:8" x14ac:dyDescent="0.35">
      <c r="B3643" s="45" t="s">
        <v>3575</v>
      </c>
      <c r="C3643" s="146">
        <v>159.20037841796881</v>
      </c>
      <c r="D3643" s="112">
        <f t="shared" si="115"/>
        <v>-0.79671161421564929</v>
      </c>
      <c r="E3643" s="112">
        <v>4.4310263900708847E-4</v>
      </c>
      <c r="G3643">
        <v>3635</v>
      </c>
      <c r="H3643">
        <f t="shared" ca="1" si="116"/>
        <v>7.4077480178383467E-3</v>
      </c>
    </row>
    <row r="3644" spans="2:8" x14ac:dyDescent="0.35">
      <c r="B3644" s="45" t="s">
        <v>5675</v>
      </c>
      <c r="C3644" s="146">
        <v>783.12579345703125</v>
      </c>
      <c r="D3644" s="112">
        <f t="shared" si="115"/>
        <v>-0.66127988130108828</v>
      </c>
      <c r="E3644" s="112">
        <v>4.3937286093252465E-4</v>
      </c>
      <c r="G3644">
        <v>3636</v>
      </c>
      <c r="H3644">
        <f t="shared" ca="1" si="116"/>
        <v>-2.3629365805034643E-2</v>
      </c>
    </row>
    <row r="3645" spans="2:8" x14ac:dyDescent="0.35">
      <c r="B3645" s="45" t="s">
        <v>7510</v>
      </c>
      <c r="C3645" s="146">
        <v>2312.014404296875</v>
      </c>
      <c r="D3645" s="112">
        <f t="shared" si="115"/>
        <v>4.4250360883463451E-2</v>
      </c>
      <c r="E3645" s="112">
        <v>4.3662088186642589E-4</v>
      </c>
      <c r="G3645">
        <v>3637</v>
      </c>
      <c r="H3645">
        <f t="shared" ca="1" si="116"/>
        <v>8.4881514219395781E-3</v>
      </c>
    </row>
    <row r="3646" spans="2:8" x14ac:dyDescent="0.35">
      <c r="B3646" s="45" t="s">
        <v>6808</v>
      </c>
      <c r="C3646" s="146">
        <v>2214.042236328125</v>
      </c>
      <c r="D3646" s="112">
        <f t="shared" si="115"/>
        <v>-1.5945030964138112E-2</v>
      </c>
      <c r="E3646" s="112">
        <v>4.3652562229998368E-4</v>
      </c>
      <c r="G3646">
        <v>3638</v>
      </c>
      <c r="H3646">
        <f t="shared" ca="1" si="116"/>
        <v>1.7877040368780833E-2</v>
      </c>
    </row>
    <row r="3647" spans="2:8" x14ac:dyDescent="0.35">
      <c r="B3647" s="45" t="s">
        <v>6986</v>
      </c>
      <c r="C3647" s="146">
        <v>2249.917236328125</v>
      </c>
      <c r="D3647" s="112">
        <f t="shared" si="115"/>
        <v>12.219357366918707</v>
      </c>
      <c r="E3647" s="112">
        <v>4.3520966706080518E-4</v>
      </c>
      <c r="G3647">
        <v>3639</v>
      </c>
      <c r="H3647">
        <f t="shared" ca="1" si="116"/>
        <v>1.8114354360542848E-2</v>
      </c>
    </row>
    <row r="3648" spans="2:8" x14ac:dyDescent="0.35">
      <c r="B3648" s="45" t="s">
        <v>3742</v>
      </c>
      <c r="C3648" s="146">
        <v>170.19868469238281</v>
      </c>
      <c r="D3648" s="112">
        <f t="shared" si="115"/>
        <v>7.5151918472243479E-2</v>
      </c>
      <c r="E3648" s="112">
        <v>4.2630142569226879E-4</v>
      </c>
      <c r="G3648">
        <v>3640</v>
      </c>
      <c r="H3648">
        <f t="shared" ca="1" si="116"/>
        <v>3.4529679619946102E-2</v>
      </c>
    </row>
    <row r="3649" spans="2:8" x14ac:dyDescent="0.35">
      <c r="B3649" s="45" t="s">
        <v>3126</v>
      </c>
      <c r="C3649" s="146">
        <v>158.30198669433591</v>
      </c>
      <c r="D3649" s="112">
        <f t="shared" si="115"/>
        <v>1.1078653434093337</v>
      </c>
      <c r="E3649" s="112">
        <v>4.2043876256386267E-4</v>
      </c>
      <c r="G3649">
        <v>3641</v>
      </c>
      <c r="H3649">
        <f t="shared" ca="1" si="116"/>
        <v>-2.7375277593223488E-2</v>
      </c>
    </row>
    <row r="3650" spans="2:8" x14ac:dyDescent="0.35">
      <c r="B3650" s="45" t="s">
        <v>2667</v>
      </c>
      <c r="C3650" s="146">
        <v>75.100616455078125</v>
      </c>
      <c r="D3650" s="112">
        <f t="shared" si="115"/>
        <v>-0.93605270641678318</v>
      </c>
      <c r="E3650" s="112">
        <v>4.1556993907921529E-4</v>
      </c>
      <c r="G3650">
        <v>3642</v>
      </c>
      <c r="H3650">
        <f t="shared" ca="1" si="116"/>
        <v>-1.3666769820848319E-2</v>
      </c>
    </row>
    <row r="3651" spans="2:8" x14ac:dyDescent="0.35">
      <c r="B3651" s="45" t="s">
        <v>6049</v>
      </c>
      <c r="C3651" s="146">
        <v>1174.414306640625</v>
      </c>
      <c r="D3651" s="112">
        <f t="shared" si="115"/>
        <v>-0.54124025514833818</v>
      </c>
      <c r="E3651" s="112">
        <v>4.1260980484845636E-4</v>
      </c>
      <c r="G3651">
        <v>3643</v>
      </c>
      <c r="H3651">
        <f t="shared" ca="1" si="116"/>
        <v>-3.6662429469026506E-3</v>
      </c>
    </row>
    <row r="3652" spans="2:8" x14ac:dyDescent="0.35">
      <c r="B3652" s="45" t="s">
        <v>7359</v>
      </c>
      <c r="C3652" s="146">
        <v>2559.976806640625</v>
      </c>
      <c r="D3652" s="112">
        <f t="shared" si="115"/>
        <v>75.464070922582195</v>
      </c>
      <c r="E3652" s="112">
        <v>4.1025190898322879E-4</v>
      </c>
      <c r="G3652">
        <v>3644</v>
      </c>
      <c r="H3652">
        <f t="shared" ca="1" si="116"/>
        <v>5.4096425033969726E-3</v>
      </c>
    </row>
    <row r="3653" spans="2:8" x14ac:dyDescent="0.35">
      <c r="B3653" s="45" t="s">
        <v>438</v>
      </c>
      <c r="C3653" s="146">
        <v>33.479473114013672</v>
      </c>
      <c r="D3653" s="112">
        <f t="shared" si="115"/>
        <v>-0.98549220883658417</v>
      </c>
      <c r="E3653" s="112">
        <v>4.0340119987655894E-4</v>
      </c>
      <c r="G3653">
        <v>3645</v>
      </c>
      <c r="H3653">
        <f t="shared" ca="1" si="116"/>
        <v>1.2147942075473414E-2</v>
      </c>
    </row>
    <row r="3654" spans="2:8" x14ac:dyDescent="0.35">
      <c r="B3654" s="45" t="s">
        <v>7516</v>
      </c>
      <c r="C3654" s="146">
        <v>2307.689208984375</v>
      </c>
      <c r="D3654" s="112">
        <f t="shared" si="115"/>
        <v>6.8042838831127819</v>
      </c>
      <c r="E3654" s="112">
        <v>3.9593359999847593E-4</v>
      </c>
      <c r="G3654">
        <v>3646</v>
      </c>
      <c r="H3654">
        <f t="shared" ca="1" si="116"/>
        <v>-8.2927251759182252E-3</v>
      </c>
    </row>
    <row r="3655" spans="2:8" x14ac:dyDescent="0.35">
      <c r="B3655" s="45" t="s">
        <v>4554</v>
      </c>
      <c r="C3655" s="146">
        <v>295.6951904296875</v>
      </c>
      <c r="D3655" s="112">
        <f t="shared" si="115"/>
        <v>-0.87017222151237128</v>
      </c>
      <c r="E3655" s="112">
        <v>3.9440319156844441E-4</v>
      </c>
      <c r="G3655">
        <v>3647</v>
      </c>
      <c r="H3655">
        <f t="shared" ca="1" si="116"/>
        <v>-9.2066111476530148E-3</v>
      </c>
    </row>
    <row r="3656" spans="2:8" x14ac:dyDescent="0.35">
      <c r="B3656" s="45" t="s">
        <v>7840</v>
      </c>
      <c r="C3656" s="146">
        <v>2277.595703125</v>
      </c>
      <c r="D3656" s="112">
        <f t="shared" si="115"/>
        <v>-3.9132678337660945E-2</v>
      </c>
      <c r="E3656" s="112">
        <v>3.9215581142849486E-4</v>
      </c>
      <c r="G3656">
        <v>3648</v>
      </c>
      <c r="H3656">
        <f t="shared" ca="1" si="116"/>
        <v>-3.0461413383298091E-2</v>
      </c>
    </row>
    <row r="3657" spans="2:8" x14ac:dyDescent="0.35">
      <c r="B3657" s="45" t="s">
        <v>7586</v>
      </c>
      <c r="C3657" s="146">
        <v>2370.35400390625</v>
      </c>
      <c r="D3657" s="112">
        <f t="shared" ref="D3657:D3720" si="117">(C3657-C3658)/C3658</f>
        <v>26.676007419296621</v>
      </c>
      <c r="E3657" s="112">
        <v>3.6866104944550411E-4</v>
      </c>
      <c r="G3657">
        <v>3649</v>
      </c>
      <c r="H3657">
        <f t="shared" ca="1" si="116"/>
        <v>-3.4487641324129091E-2</v>
      </c>
    </row>
    <row r="3658" spans="2:8" x14ac:dyDescent="0.35">
      <c r="B3658" s="45" t="s">
        <v>2630</v>
      </c>
      <c r="C3658" s="146">
        <v>85.646530151367188</v>
      </c>
      <c r="D3658" s="112">
        <f t="shared" si="117"/>
        <v>-0.37258017586079584</v>
      </c>
      <c r="E3658" s="112">
        <v>3.6464835761203446E-4</v>
      </c>
      <c r="G3658">
        <v>3650</v>
      </c>
      <c r="H3658">
        <f t="shared" ref="H3658:H3721" ca="1" si="118">_xlfn.NORM.INV(RAND(),$N$11,$N$12)</f>
        <v>2.3006564746471925E-3</v>
      </c>
    </row>
    <row r="3659" spans="2:8" x14ac:dyDescent="0.35">
      <c r="B3659" s="45" t="s">
        <v>1403</v>
      </c>
      <c r="C3659" s="146">
        <v>136.50593566894531</v>
      </c>
      <c r="D3659" s="112">
        <f t="shared" si="117"/>
        <v>-0.35189914665777627</v>
      </c>
      <c r="E3659" s="112">
        <v>3.6420376803812513E-4</v>
      </c>
      <c r="G3659">
        <v>3651</v>
      </c>
      <c r="H3659">
        <f t="shared" ca="1" si="118"/>
        <v>-1.4958119585463501E-2</v>
      </c>
    </row>
    <row r="3660" spans="2:8" x14ac:dyDescent="0.35">
      <c r="B3660" s="45" t="s">
        <v>4190</v>
      </c>
      <c r="C3660" s="146">
        <v>210.62452697753909</v>
      </c>
      <c r="D3660" s="112">
        <f t="shared" si="117"/>
        <v>-0.53965893080061222</v>
      </c>
      <c r="E3660" s="112">
        <v>3.5851613887902066E-4</v>
      </c>
      <c r="G3660">
        <v>3652</v>
      </c>
      <c r="H3660">
        <f t="shared" ca="1" si="118"/>
        <v>1.2558666974964312E-2</v>
      </c>
    </row>
    <row r="3661" spans="2:8" x14ac:dyDescent="0.35">
      <c r="B3661" s="45" t="s">
        <v>5011</v>
      </c>
      <c r="C3661" s="146">
        <v>457.5401611328125</v>
      </c>
      <c r="D3661" s="112">
        <f t="shared" si="117"/>
        <v>-0.81813501304050962</v>
      </c>
      <c r="E3661" s="112">
        <v>3.5803623198546881E-4</v>
      </c>
      <c r="G3661">
        <v>3653</v>
      </c>
      <c r="H3661">
        <f t="shared" ca="1" si="118"/>
        <v>5.2365431836740983E-3</v>
      </c>
    </row>
    <row r="3662" spans="2:8" x14ac:dyDescent="0.35">
      <c r="B3662" s="45" t="s">
        <v>7866</v>
      </c>
      <c r="C3662" s="146">
        <v>2515.8232421875</v>
      </c>
      <c r="D3662" s="112">
        <f t="shared" si="117"/>
        <v>0.14458918772782517</v>
      </c>
      <c r="E3662" s="112">
        <v>3.5510584542275555E-4</v>
      </c>
      <c r="G3662">
        <v>3654</v>
      </c>
      <c r="H3662">
        <f t="shared" ca="1" si="118"/>
        <v>1.526897269809876E-3</v>
      </c>
    </row>
    <row r="3663" spans="2:8" x14ac:dyDescent="0.35">
      <c r="B3663" s="45" t="s">
        <v>7532</v>
      </c>
      <c r="C3663" s="146">
        <v>2198.01416015625</v>
      </c>
      <c r="D3663" s="112">
        <f t="shared" si="117"/>
        <v>5.5010000909830064</v>
      </c>
      <c r="E3663" s="112">
        <v>3.5011441774727872E-4</v>
      </c>
      <c r="G3663">
        <v>3655</v>
      </c>
      <c r="H3663">
        <f t="shared" ca="1" si="118"/>
        <v>-5.755051558420517E-3</v>
      </c>
    </row>
    <row r="3664" spans="2:8" x14ac:dyDescent="0.35">
      <c r="B3664" s="45" t="s">
        <v>4596</v>
      </c>
      <c r="C3664" s="146">
        <v>338.10400390625</v>
      </c>
      <c r="D3664" s="112">
        <f t="shared" si="117"/>
        <v>-0.82255692468938235</v>
      </c>
      <c r="E3664" s="112">
        <v>3.4527692943348579E-4</v>
      </c>
      <c r="G3664">
        <v>3656</v>
      </c>
      <c r="H3664">
        <f t="shared" ca="1" si="118"/>
        <v>1.3483151352309656E-2</v>
      </c>
    </row>
    <row r="3665" spans="2:8" x14ac:dyDescent="0.35">
      <c r="B3665" s="45" t="s">
        <v>6688</v>
      </c>
      <c r="C3665" s="146">
        <v>1905.42236328125</v>
      </c>
      <c r="D3665" s="112">
        <f t="shared" si="117"/>
        <v>11.780182767383526</v>
      </c>
      <c r="E3665" s="112">
        <v>3.3786321256646073E-4</v>
      </c>
      <c r="G3665">
        <v>3657</v>
      </c>
      <c r="H3665">
        <f t="shared" ca="1" si="118"/>
        <v>-5.630768156705883E-3</v>
      </c>
    </row>
    <row r="3666" spans="2:8" x14ac:dyDescent="0.35">
      <c r="B3666" s="45" t="s">
        <v>1366</v>
      </c>
      <c r="C3666" s="146">
        <v>149.0919494628906</v>
      </c>
      <c r="D3666" s="112">
        <f t="shared" si="117"/>
        <v>-0.83973486918406204</v>
      </c>
      <c r="E3666" s="112">
        <v>3.3150239177254308E-4</v>
      </c>
      <c r="G3666">
        <v>3658</v>
      </c>
      <c r="H3666">
        <f t="shared" ca="1" si="118"/>
        <v>-7.153020492380935E-3</v>
      </c>
    </row>
    <row r="3667" spans="2:8" x14ac:dyDescent="0.35">
      <c r="B3667" s="45" t="s">
        <v>5842</v>
      </c>
      <c r="C3667" s="146">
        <v>930.28314208984375</v>
      </c>
      <c r="D3667" s="112">
        <f t="shared" si="117"/>
        <v>1.5996410214557351</v>
      </c>
      <c r="E3667" s="112">
        <v>3.2644681932573046E-4</v>
      </c>
      <c r="G3667">
        <v>3659</v>
      </c>
      <c r="H3667">
        <f t="shared" ca="1" si="118"/>
        <v>2.8355386248088338E-2</v>
      </c>
    </row>
    <row r="3668" spans="2:8" x14ac:dyDescent="0.35">
      <c r="B3668" s="45" t="s">
        <v>4631</v>
      </c>
      <c r="C3668" s="146">
        <v>357.85061645507813</v>
      </c>
      <c r="D3668" s="112">
        <f t="shared" si="117"/>
        <v>0.51900070742181492</v>
      </c>
      <c r="E3668" s="112">
        <v>3.2596192464435944E-4</v>
      </c>
      <c r="G3668">
        <v>3660</v>
      </c>
      <c r="H3668">
        <f t="shared" ca="1" si="118"/>
        <v>1.2160427902170876E-2</v>
      </c>
    </row>
    <row r="3669" spans="2:8" x14ac:dyDescent="0.35">
      <c r="B3669" s="45" t="s">
        <v>4359</v>
      </c>
      <c r="C3669" s="146">
        <v>235.5829162597656</v>
      </c>
      <c r="D3669" s="112">
        <f t="shared" si="117"/>
        <v>1.6784356531626163</v>
      </c>
      <c r="E3669" s="112">
        <v>3.23373377164095E-4</v>
      </c>
      <c r="G3669">
        <v>3661</v>
      </c>
      <c r="H3669">
        <f t="shared" ca="1" si="118"/>
        <v>-1.7866225300700509E-2</v>
      </c>
    </row>
    <row r="3670" spans="2:8" x14ac:dyDescent="0.35">
      <c r="B3670" s="45" t="s">
        <v>1186</v>
      </c>
      <c r="C3670" s="146">
        <v>87.955413818359375</v>
      </c>
      <c r="D3670" s="112">
        <f t="shared" si="117"/>
        <v>-0.7732884282132948</v>
      </c>
      <c r="E3670" s="112">
        <v>3.1123900804388407E-4</v>
      </c>
      <c r="G3670">
        <v>3662</v>
      </c>
      <c r="H3670">
        <f t="shared" ca="1" si="118"/>
        <v>6.000584592681361E-4</v>
      </c>
    </row>
    <row r="3671" spans="2:8" x14ac:dyDescent="0.35">
      <c r="B3671" s="45" t="s">
        <v>4833</v>
      </c>
      <c r="C3671" s="146">
        <v>387.96173095703119</v>
      </c>
      <c r="D3671" s="112">
        <f t="shared" si="117"/>
        <v>3.0438461091906164</v>
      </c>
      <c r="E3671" s="112">
        <v>3.1049390720608181E-4</v>
      </c>
      <c r="G3671">
        <v>3663</v>
      </c>
      <c r="H3671">
        <f t="shared" ca="1" si="118"/>
        <v>-5.4224133864502599E-3</v>
      </c>
    </row>
    <row r="3672" spans="2:8" x14ac:dyDescent="0.35">
      <c r="B3672" s="45" t="s">
        <v>2232</v>
      </c>
      <c r="C3672" s="146">
        <v>95.938796997070313</v>
      </c>
      <c r="D3672" s="112">
        <f t="shared" si="117"/>
        <v>-0.9171724450133516</v>
      </c>
      <c r="E3672" s="112">
        <v>3.0474759525032853E-4</v>
      </c>
      <c r="G3672">
        <v>3664</v>
      </c>
      <c r="H3672">
        <f t="shared" ca="1" si="118"/>
        <v>8.5490401101299945E-3</v>
      </c>
    </row>
    <row r="3673" spans="2:8" x14ac:dyDescent="0.35">
      <c r="B3673" s="45" t="s">
        <v>5978</v>
      </c>
      <c r="C3673" s="146">
        <v>1158.295654296875</v>
      </c>
      <c r="D3673" s="112">
        <f t="shared" si="117"/>
        <v>-0.43446734393248859</v>
      </c>
      <c r="E3673" s="112">
        <v>3.0434738148940393E-4</v>
      </c>
      <c r="G3673">
        <v>3665</v>
      </c>
      <c r="H3673">
        <f t="shared" ca="1" si="118"/>
        <v>2.5639999819690049E-2</v>
      </c>
    </row>
    <row r="3674" spans="2:8" x14ac:dyDescent="0.35">
      <c r="B3674" s="45" t="s">
        <v>7085</v>
      </c>
      <c r="C3674" s="146">
        <v>2048.14990234375</v>
      </c>
      <c r="D3674" s="112">
        <f t="shared" si="117"/>
        <v>-8.3039491012970191E-3</v>
      </c>
      <c r="E3674" s="112">
        <v>2.9582408709175588E-4</v>
      </c>
      <c r="G3674">
        <v>3666</v>
      </c>
      <c r="H3674">
        <f t="shared" ca="1" si="118"/>
        <v>5.4059424807024158E-2</v>
      </c>
    </row>
    <row r="3675" spans="2:8" x14ac:dyDescent="0.35">
      <c r="B3675" s="45" t="s">
        <v>8027</v>
      </c>
      <c r="C3675" s="146">
        <v>2065.300048828125</v>
      </c>
      <c r="D3675" s="112">
        <f t="shared" si="117"/>
        <v>18.431818225866714</v>
      </c>
      <c r="E3675" s="112">
        <v>2.9064642342312196E-4</v>
      </c>
      <c r="G3675">
        <v>3667</v>
      </c>
      <c r="H3675">
        <f t="shared" ca="1" si="118"/>
        <v>1.1786907355571317E-3</v>
      </c>
    </row>
    <row r="3676" spans="2:8" x14ac:dyDescent="0.35">
      <c r="B3676" s="45" t="s">
        <v>2563</v>
      </c>
      <c r="C3676" s="146">
        <v>106.28444671630859</v>
      </c>
      <c r="D3676" s="112">
        <f t="shared" si="117"/>
        <v>7.5704580361813196E-3</v>
      </c>
      <c r="E3676" s="112">
        <v>2.8742911565751261E-4</v>
      </c>
      <c r="G3676">
        <v>3668</v>
      </c>
      <c r="H3676">
        <f t="shared" ca="1" si="118"/>
        <v>1.480925418666305E-2</v>
      </c>
    </row>
    <row r="3677" spans="2:8" x14ac:dyDescent="0.35">
      <c r="B3677" s="45" t="s">
        <v>2249</v>
      </c>
      <c r="C3677" s="146">
        <v>105.4858703613281</v>
      </c>
      <c r="D3677" s="112">
        <f t="shared" si="117"/>
        <v>5.5599132210654948E-4</v>
      </c>
      <c r="E3677" s="112">
        <v>2.7809931705031506E-4</v>
      </c>
      <c r="G3677">
        <v>3669</v>
      </c>
      <c r="H3677">
        <f t="shared" ca="1" si="118"/>
        <v>-1.7298933539007546E-2</v>
      </c>
    </row>
    <row r="3678" spans="2:8" x14ac:dyDescent="0.35">
      <c r="B3678" s="45" t="s">
        <v>2246</v>
      </c>
      <c r="C3678" s="146">
        <v>105.4272537231445</v>
      </c>
      <c r="D3678" s="112">
        <f t="shared" si="117"/>
        <v>-4.8267635725692648E-2</v>
      </c>
      <c r="E3678" s="112">
        <v>2.7789194744495658E-4</v>
      </c>
      <c r="G3678">
        <v>3670</v>
      </c>
      <c r="H3678">
        <f t="shared" ca="1" si="118"/>
        <v>-7.1193826621301715E-3</v>
      </c>
    </row>
    <row r="3679" spans="2:8" x14ac:dyDescent="0.35">
      <c r="B3679" s="45" t="s">
        <v>2487</v>
      </c>
      <c r="C3679" s="146">
        <v>110.774055480957</v>
      </c>
      <c r="D3679" s="112">
        <f t="shared" si="117"/>
        <v>-0.95219233181093843</v>
      </c>
      <c r="E3679" s="112">
        <v>2.7577656628081812E-4</v>
      </c>
      <c r="G3679">
        <v>3671</v>
      </c>
      <c r="H3679">
        <f t="shared" ca="1" si="118"/>
        <v>-4.2294327728564597E-2</v>
      </c>
    </row>
    <row r="3680" spans="2:8" x14ac:dyDescent="0.35">
      <c r="B3680" s="45" t="s">
        <v>7709</v>
      </c>
      <c r="C3680" s="146">
        <v>2317.0771484375</v>
      </c>
      <c r="D3680" s="112">
        <f t="shared" si="117"/>
        <v>46.174914144166976</v>
      </c>
      <c r="E3680" s="112">
        <v>2.7550201124899794E-4</v>
      </c>
      <c r="G3680">
        <v>3672</v>
      </c>
      <c r="H3680">
        <f t="shared" ca="1" si="118"/>
        <v>-1.8749797368129663E-3</v>
      </c>
    </row>
    <row r="3681" spans="2:8" x14ac:dyDescent="0.35">
      <c r="B3681" s="45" t="s">
        <v>728</v>
      </c>
      <c r="C3681" s="146">
        <v>49.116722106933587</v>
      </c>
      <c r="D3681" s="112">
        <f t="shared" si="117"/>
        <v>-0.93737748009546429</v>
      </c>
      <c r="E3681" s="112">
        <v>2.7454685009122617E-4</v>
      </c>
      <c r="G3681">
        <v>3673</v>
      </c>
      <c r="H3681">
        <f t="shared" ca="1" si="118"/>
        <v>1.6981211015225331E-2</v>
      </c>
    </row>
    <row r="3682" spans="2:8" x14ac:dyDescent="0.35">
      <c r="B3682" s="45" t="s">
        <v>5671</v>
      </c>
      <c r="C3682" s="146">
        <v>784.33001708984375</v>
      </c>
      <c r="D3682" s="112">
        <f t="shared" si="117"/>
        <v>7.636800990407111</v>
      </c>
      <c r="E3682" s="112">
        <v>2.7422872684078857E-4</v>
      </c>
      <c r="G3682">
        <v>3674</v>
      </c>
      <c r="H3682">
        <f t="shared" ca="1" si="118"/>
        <v>-3.3051479833565993E-3</v>
      </c>
    </row>
    <row r="3683" spans="2:8" x14ac:dyDescent="0.35">
      <c r="B3683" s="45" t="s">
        <v>1145</v>
      </c>
      <c r="C3683" s="146">
        <v>90.81256103515625</v>
      </c>
      <c r="D3683" s="112">
        <f t="shared" si="117"/>
        <v>-0.26694582665102307</v>
      </c>
      <c r="E3683" s="112">
        <v>2.7092983387900263E-4</v>
      </c>
      <c r="G3683">
        <v>3675</v>
      </c>
      <c r="H3683">
        <f t="shared" ca="1" si="118"/>
        <v>1.1425124951547417E-2</v>
      </c>
    </row>
    <row r="3684" spans="2:8" x14ac:dyDescent="0.35">
      <c r="B3684" s="45" t="s">
        <v>3016</v>
      </c>
      <c r="C3684" s="146">
        <v>123.88246917724609</v>
      </c>
      <c r="D3684" s="112">
        <f t="shared" si="117"/>
        <v>-3.9713717700420939E-2</v>
      </c>
      <c r="E3684" s="112">
        <v>2.6587475906651492E-4</v>
      </c>
      <c r="G3684">
        <v>3676</v>
      </c>
      <c r="H3684">
        <f t="shared" ca="1" si="118"/>
        <v>-7.880966542436604E-3</v>
      </c>
    </row>
    <row r="3685" spans="2:8" x14ac:dyDescent="0.35">
      <c r="B3685" s="45" t="s">
        <v>3402</v>
      </c>
      <c r="C3685" s="146">
        <v>129.0057678222656</v>
      </c>
      <c r="D3685" s="112">
        <f t="shared" si="117"/>
        <v>-0.72545987178397264</v>
      </c>
      <c r="E3685" s="112">
        <v>2.6525387232771957E-4</v>
      </c>
      <c r="G3685">
        <v>3677</v>
      </c>
      <c r="H3685">
        <f t="shared" ca="1" si="118"/>
        <v>-1.8673522824695079E-5</v>
      </c>
    </row>
    <row r="3686" spans="2:8" x14ac:dyDescent="0.35">
      <c r="B3686" s="45" t="s">
        <v>4855</v>
      </c>
      <c r="C3686" s="146">
        <v>469.89767456054688</v>
      </c>
      <c r="D3686" s="112">
        <f t="shared" si="117"/>
        <v>4.2719682474833394E-4</v>
      </c>
      <c r="E3686" s="112">
        <v>2.5659919536988513E-4</v>
      </c>
      <c r="G3686">
        <v>3678</v>
      </c>
      <c r="H3686">
        <f t="shared" ca="1" si="118"/>
        <v>9.3462071072074882E-3</v>
      </c>
    </row>
    <row r="3687" spans="2:8" x14ac:dyDescent="0.35">
      <c r="B3687" s="45" t="s">
        <v>4846</v>
      </c>
      <c r="C3687" s="146">
        <v>469.697021484375</v>
      </c>
      <c r="D3687" s="112">
        <f t="shared" si="117"/>
        <v>10.11759116228825</v>
      </c>
      <c r="E3687" s="112">
        <v>2.5651382311854391E-4</v>
      </c>
      <c r="G3687">
        <v>3679</v>
      </c>
      <c r="H3687">
        <f t="shared" ca="1" si="118"/>
        <v>1.4298090529795447E-2</v>
      </c>
    </row>
    <row r="3688" spans="2:8" x14ac:dyDescent="0.35">
      <c r="B3688" s="45" t="s">
        <v>654</v>
      </c>
      <c r="C3688" s="146">
        <v>42.248092651367188</v>
      </c>
      <c r="D3688" s="112">
        <f t="shared" si="117"/>
        <v>-0.86131600706931133</v>
      </c>
      <c r="E3688" s="112">
        <v>2.5559384746773334E-4</v>
      </c>
      <c r="G3688">
        <v>3680</v>
      </c>
      <c r="H3688">
        <f t="shared" ca="1" si="118"/>
        <v>-3.9714081469058825E-3</v>
      </c>
    </row>
    <row r="3689" spans="2:8" x14ac:dyDescent="0.35">
      <c r="B3689" s="45" t="s">
        <v>4543</v>
      </c>
      <c r="C3689" s="146">
        <v>304.63568115234381</v>
      </c>
      <c r="D3689" s="112">
        <f t="shared" si="117"/>
        <v>1.6945576346807862</v>
      </c>
      <c r="E3689" s="112">
        <v>2.5541714308980018E-4</v>
      </c>
      <c r="G3689">
        <v>3681</v>
      </c>
      <c r="H3689">
        <f t="shared" ca="1" si="118"/>
        <v>-2.5349025048077335E-2</v>
      </c>
    </row>
    <row r="3690" spans="2:8" x14ac:dyDescent="0.35">
      <c r="B3690" s="45" t="s">
        <v>2117</v>
      </c>
      <c r="C3690" s="146">
        <v>113.0559158325195</v>
      </c>
      <c r="D3690" s="112">
        <f t="shared" si="117"/>
        <v>-0.63184106189427613</v>
      </c>
      <c r="E3690" s="112">
        <v>2.5535478925556E-4</v>
      </c>
      <c r="G3690">
        <v>3682</v>
      </c>
      <c r="H3690">
        <f t="shared" ca="1" si="118"/>
        <v>7.9965805484059904E-3</v>
      </c>
    </row>
    <row r="3691" spans="2:8" x14ac:dyDescent="0.35">
      <c r="B3691" s="45" t="s">
        <v>4494</v>
      </c>
      <c r="C3691" s="146">
        <v>307.08453369140619</v>
      </c>
      <c r="D3691" s="112">
        <f t="shared" si="117"/>
        <v>-0.35573345305378395</v>
      </c>
      <c r="E3691" s="112">
        <v>2.5328036844503093E-4</v>
      </c>
      <c r="G3691">
        <v>3683</v>
      </c>
      <c r="H3691">
        <f t="shared" ca="1" si="118"/>
        <v>4.0984362882836911E-2</v>
      </c>
    </row>
    <row r="3692" spans="2:8" x14ac:dyDescent="0.35">
      <c r="B3692" s="45" t="s">
        <v>4869</v>
      </c>
      <c r="C3692" s="146">
        <v>476.64205932617188</v>
      </c>
      <c r="D3692" s="112">
        <f t="shared" si="117"/>
        <v>3.2608680410555699</v>
      </c>
      <c r="E3692" s="112">
        <v>2.5219874977817333E-4</v>
      </c>
      <c r="G3692">
        <v>3684</v>
      </c>
      <c r="H3692">
        <f t="shared" ca="1" si="118"/>
        <v>8.112263539433227E-3</v>
      </c>
    </row>
    <row r="3693" spans="2:8" x14ac:dyDescent="0.35">
      <c r="B3693" s="45" t="s">
        <v>1763</v>
      </c>
      <c r="C3693" s="146">
        <v>111.86501312255859</v>
      </c>
      <c r="D3693" s="112">
        <f t="shared" si="117"/>
        <v>-8.4091136810158965E-2</v>
      </c>
      <c r="E3693" s="112">
        <v>2.5002206879614139E-4</v>
      </c>
      <c r="G3693">
        <v>3685</v>
      </c>
      <c r="H3693">
        <f t="shared" ca="1" si="118"/>
        <v>1.8118563910115848E-2</v>
      </c>
    </row>
    <row r="3694" spans="2:8" x14ac:dyDescent="0.35">
      <c r="B3694" s="45" t="s">
        <v>2510</v>
      </c>
      <c r="C3694" s="146">
        <v>122.1355285644531</v>
      </c>
      <c r="D3694" s="112">
        <f t="shared" si="117"/>
        <v>-0.82651544752930817</v>
      </c>
      <c r="E3694" s="112">
        <v>2.4999145555299222E-4</v>
      </c>
      <c r="G3694">
        <v>3686</v>
      </c>
      <c r="H3694">
        <f t="shared" ca="1" si="118"/>
        <v>7.4846586163476846E-3</v>
      </c>
    </row>
    <row r="3695" spans="2:8" x14ac:dyDescent="0.35">
      <c r="B3695" s="45" t="s">
        <v>5530</v>
      </c>
      <c r="C3695" s="146">
        <v>704.01385498046875</v>
      </c>
      <c r="D3695" s="112">
        <f t="shared" si="117"/>
        <v>-0.71146213864610652</v>
      </c>
      <c r="E3695" s="112">
        <v>2.4141981909296041E-4</v>
      </c>
      <c r="G3695">
        <v>3687</v>
      </c>
      <c r="H3695">
        <f t="shared" ca="1" si="118"/>
        <v>-3.6501775025316247E-4</v>
      </c>
    </row>
    <row r="3696" spans="2:8" x14ac:dyDescent="0.35">
      <c r="B3696" s="45" t="s">
        <v>7418</v>
      </c>
      <c r="C3696" s="146">
        <v>2439.935791015625</v>
      </c>
      <c r="D3696" s="112">
        <f t="shared" si="117"/>
        <v>0.58752032059279424</v>
      </c>
      <c r="E3696" s="112">
        <v>2.3469639394245104E-4</v>
      </c>
      <c r="G3696">
        <v>3688</v>
      </c>
      <c r="H3696">
        <f t="shared" ca="1" si="118"/>
        <v>-3.122580528856808E-3</v>
      </c>
    </row>
    <row r="3697" spans="2:8" x14ac:dyDescent="0.35">
      <c r="B3697" s="45" t="s">
        <v>6306</v>
      </c>
      <c r="C3697" s="146">
        <v>1536.94775390625</v>
      </c>
      <c r="D3697" s="112">
        <f t="shared" si="117"/>
        <v>11.712990061063124</v>
      </c>
      <c r="E3697" s="112">
        <v>2.3236875276578587E-4</v>
      </c>
      <c r="G3697">
        <v>3689</v>
      </c>
      <c r="H3697">
        <f t="shared" ca="1" si="118"/>
        <v>2.569657922488042E-3</v>
      </c>
    </row>
    <row r="3698" spans="2:8" x14ac:dyDescent="0.35">
      <c r="B3698" s="45" t="s">
        <v>1773</v>
      </c>
      <c r="C3698" s="146">
        <v>120.89585113525391</v>
      </c>
      <c r="D3698" s="112">
        <f t="shared" si="117"/>
        <v>-0.83462569905491346</v>
      </c>
      <c r="E3698" s="112">
        <v>2.3153067847755935E-4</v>
      </c>
      <c r="G3698">
        <v>3690</v>
      </c>
      <c r="H3698">
        <f t="shared" ca="1" si="118"/>
        <v>6.4610728094508397E-3</v>
      </c>
    </row>
    <row r="3699" spans="2:8" x14ac:dyDescent="0.35">
      <c r="B3699" s="45" t="s">
        <v>5403</v>
      </c>
      <c r="C3699" s="146">
        <v>731.04376220703125</v>
      </c>
      <c r="D3699" s="112">
        <f t="shared" si="117"/>
        <v>-7.2178700138530389E-3</v>
      </c>
      <c r="E3699" s="112">
        <v>2.3073727867635135E-4</v>
      </c>
      <c r="G3699">
        <v>3691</v>
      </c>
      <c r="H3699">
        <f t="shared" ca="1" si="118"/>
        <v>2.343837360403796E-2</v>
      </c>
    </row>
    <row r="3700" spans="2:8" x14ac:dyDescent="0.35">
      <c r="B3700" s="45" t="s">
        <v>5406</v>
      </c>
      <c r="C3700" s="146">
        <v>736.35870361328125</v>
      </c>
      <c r="D3700" s="112">
        <f t="shared" si="117"/>
        <v>14.614043449021485</v>
      </c>
      <c r="E3700" s="112">
        <v>2.2940316873179263E-4</v>
      </c>
      <c r="G3700">
        <v>3692</v>
      </c>
      <c r="H3700">
        <f t="shared" ca="1" si="118"/>
        <v>8.9028774763749586E-3</v>
      </c>
    </row>
    <row r="3701" spans="2:8" x14ac:dyDescent="0.35">
      <c r="B3701" s="45" t="s">
        <v>577</v>
      </c>
      <c r="C3701" s="146">
        <v>47.160026550292969</v>
      </c>
      <c r="D3701" s="112">
        <f t="shared" si="117"/>
        <v>-0.69971823440495784</v>
      </c>
      <c r="E3701" s="112">
        <v>2.287236999096513E-4</v>
      </c>
      <c r="G3701">
        <v>3693</v>
      </c>
      <c r="H3701">
        <f t="shared" ca="1" si="118"/>
        <v>5.5623027649109842E-3</v>
      </c>
    </row>
    <row r="3702" spans="2:8" x14ac:dyDescent="0.35">
      <c r="B3702" s="45" t="s">
        <v>3664</v>
      </c>
      <c r="C3702" s="146">
        <v>157.0525817871094</v>
      </c>
      <c r="D3702" s="112">
        <f t="shared" si="117"/>
        <v>0.25173779197866641</v>
      </c>
      <c r="E3702" s="112">
        <v>2.2769115051120945E-4</v>
      </c>
      <c r="G3702">
        <v>3694</v>
      </c>
      <c r="H3702">
        <f t="shared" ca="1" si="118"/>
        <v>5.3704863785036415E-3</v>
      </c>
    </row>
    <row r="3703" spans="2:8" x14ac:dyDescent="0.35">
      <c r="B3703" s="45" t="s">
        <v>1804</v>
      </c>
      <c r="C3703" s="146">
        <v>125.46763610839839</v>
      </c>
      <c r="D3703" s="112">
        <f t="shared" si="117"/>
        <v>-0.94215856995383851</v>
      </c>
      <c r="E3703" s="112">
        <v>2.249173377080112E-4</v>
      </c>
      <c r="G3703">
        <v>3695</v>
      </c>
      <c r="H3703">
        <f t="shared" ca="1" si="118"/>
        <v>9.7290841269553618E-3</v>
      </c>
    </row>
    <row r="3704" spans="2:8" x14ac:dyDescent="0.35">
      <c r="B3704" s="45" t="s">
        <v>6831</v>
      </c>
      <c r="C3704" s="146">
        <v>2169.16552734375</v>
      </c>
      <c r="D3704" s="112">
        <f t="shared" si="117"/>
        <v>14.778409024692436</v>
      </c>
      <c r="E3704" s="112">
        <v>2.122026784368419E-4</v>
      </c>
      <c r="G3704">
        <v>3696</v>
      </c>
      <c r="H3704">
        <f t="shared" ca="1" si="118"/>
        <v>6.1735119123663678E-3</v>
      </c>
    </row>
    <row r="3705" spans="2:8" x14ac:dyDescent="0.35">
      <c r="B3705" s="45" t="s">
        <v>2037</v>
      </c>
      <c r="C3705" s="146">
        <v>137.47682189941409</v>
      </c>
      <c r="D3705" s="112">
        <f t="shared" si="117"/>
        <v>-0.14583258673993235</v>
      </c>
      <c r="E3705" s="112">
        <v>2.0793071966030612E-4</v>
      </c>
      <c r="G3705">
        <v>3697</v>
      </c>
      <c r="H3705">
        <f t="shared" ca="1" si="118"/>
        <v>-9.0812844095976702E-3</v>
      </c>
    </row>
    <row r="3706" spans="2:8" x14ac:dyDescent="0.35">
      <c r="B3706" s="45" t="s">
        <v>3074</v>
      </c>
      <c r="C3706" s="146">
        <v>160.9483337402344</v>
      </c>
      <c r="D3706" s="112">
        <f t="shared" si="117"/>
        <v>-0.9388454350986134</v>
      </c>
      <c r="E3706" s="112">
        <v>2.0463215899651943E-4</v>
      </c>
      <c r="G3706">
        <v>3698</v>
      </c>
      <c r="H3706">
        <f t="shared" ca="1" si="118"/>
        <v>-1.7615850808723309E-2</v>
      </c>
    </row>
    <row r="3707" spans="2:8" x14ac:dyDescent="0.35">
      <c r="B3707" s="45" t="s">
        <v>7610</v>
      </c>
      <c r="C3707" s="146">
        <v>2631.82861328125</v>
      </c>
      <c r="D3707" s="112">
        <f t="shared" si="117"/>
        <v>22.84898660191508</v>
      </c>
      <c r="E3707" s="112">
        <v>2.0282462517341227E-4</v>
      </c>
      <c r="G3707">
        <v>3699</v>
      </c>
      <c r="H3707">
        <f t="shared" ca="1" si="118"/>
        <v>-8.0944633883323243E-3</v>
      </c>
    </row>
    <row r="3708" spans="2:8" x14ac:dyDescent="0.35">
      <c r="B3708" s="45" t="s">
        <v>1246</v>
      </c>
      <c r="C3708" s="146">
        <v>110.35389709472661</v>
      </c>
      <c r="D3708" s="112">
        <f t="shared" si="117"/>
        <v>-0.95690763504284693</v>
      </c>
      <c r="E3708" s="112">
        <v>1.9735224374439454E-4</v>
      </c>
      <c r="G3708">
        <v>3700</v>
      </c>
      <c r="H3708">
        <f t="shared" ca="1" si="118"/>
        <v>3.4333706379741556E-2</v>
      </c>
    </row>
    <row r="3709" spans="2:8" x14ac:dyDescent="0.35">
      <c r="B3709" s="45" t="s">
        <v>7892</v>
      </c>
      <c r="C3709" s="146">
        <v>2560.868896484375</v>
      </c>
      <c r="D3709" s="112">
        <f t="shared" si="117"/>
        <v>5.0694964855102338</v>
      </c>
      <c r="E3709" s="112">
        <v>1.9375840481909191E-4</v>
      </c>
      <c r="G3709">
        <v>3701</v>
      </c>
      <c r="H3709">
        <f t="shared" ca="1" si="118"/>
        <v>-6.4535427390180105E-3</v>
      </c>
    </row>
    <row r="3710" spans="2:8" x14ac:dyDescent="0.35">
      <c r="B3710" s="45" t="s">
        <v>4763</v>
      </c>
      <c r="C3710" s="146">
        <v>421.9244384765625</v>
      </c>
      <c r="D3710" s="112">
        <f t="shared" si="117"/>
        <v>-0.83480249166653286</v>
      </c>
      <c r="E3710" s="112">
        <v>1.9040745749037763E-4</v>
      </c>
      <c r="G3710">
        <v>3702</v>
      </c>
      <c r="H3710">
        <f t="shared" ca="1" si="118"/>
        <v>-1.9024316223028664E-2</v>
      </c>
    </row>
    <row r="3711" spans="2:8" x14ac:dyDescent="0.35">
      <c r="B3711" s="45" t="s">
        <v>7341</v>
      </c>
      <c r="C3711" s="146">
        <v>2554.060546875</v>
      </c>
      <c r="D3711" s="112">
        <f t="shared" si="117"/>
        <v>56.693412482023895</v>
      </c>
      <c r="E3711" s="112">
        <v>1.8681620631545858E-4</v>
      </c>
      <c r="G3711">
        <v>3703</v>
      </c>
      <c r="H3711">
        <f t="shared" ca="1" si="118"/>
        <v>-8.8005849549252797E-3</v>
      </c>
    </row>
    <row r="3712" spans="2:8" x14ac:dyDescent="0.35">
      <c r="B3712" s="45" t="s">
        <v>618</v>
      </c>
      <c r="C3712" s="146">
        <v>44.269535064697273</v>
      </c>
      <c r="D3712" s="112">
        <f t="shared" si="117"/>
        <v>-0.78902421687123725</v>
      </c>
      <c r="E3712" s="112">
        <v>1.827133676290228E-4</v>
      </c>
      <c r="G3712">
        <v>3704</v>
      </c>
      <c r="H3712">
        <f t="shared" ca="1" si="118"/>
        <v>-8.0194906141773156E-3</v>
      </c>
    </row>
    <row r="3713" spans="2:8" x14ac:dyDescent="0.35">
      <c r="B3713" s="45" t="s">
        <v>4193</v>
      </c>
      <c r="C3713" s="146">
        <v>209.8323059082031</v>
      </c>
      <c r="D3713" s="112">
        <f t="shared" si="117"/>
        <v>-0.54188196588886117</v>
      </c>
      <c r="E3713" s="112">
        <v>1.8008459321001619E-4</v>
      </c>
      <c r="G3713">
        <v>3705</v>
      </c>
      <c r="H3713">
        <f t="shared" ca="1" si="118"/>
        <v>-1.8326484353093621E-2</v>
      </c>
    </row>
    <row r="3714" spans="2:8" x14ac:dyDescent="0.35">
      <c r="B3714" s="45" t="s">
        <v>4990</v>
      </c>
      <c r="C3714" s="146">
        <v>458.03109741210938</v>
      </c>
      <c r="D3714" s="112">
        <f t="shared" si="117"/>
        <v>-0.78749448516189979</v>
      </c>
      <c r="E3714" s="112">
        <v>1.7859424074890163E-4</v>
      </c>
      <c r="G3714">
        <v>3706</v>
      </c>
      <c r="H3714">
        <f t="shared" ca="1" si="118"/>
        <v>-1.3894544703987041E-2</v>
      </c>
    </row>
    <row r="3715" spans="2:8" x14ac:dyDescent="0.35">
      <c r="B3715" s="45" t="s">
        <v>7526</v>
      </c>
      <c r="C3715" s="146">
        <v>2155.384521484375</v>
      </c>
      <c r="D3715" s="112">
        <f t="shared" si="117"/>
        <v>1.92057837240897</v>
      </c>
      <c r="E3715" s="112">
        <v>1.7854555387017315E-4</v>
      </c>
      <c r="G3715">
        <v>3707</v>
      </c>
      <c r="H3715">
        <f t="shared" ca="1" si="118"/>
        <v>-1.0910336265706233E-2</v>
      </c>
    </row>
    <row r="3716" spans="2:8" x14ac:dyDescent="0.35">
      <c r="B3716" s="45" t="s">
        <v>5770</v>
      </c>
      <c r="C3716" s="146">
        <v>737.99920654296875</v>
      </c>
      <c r="D3716" s="112">
        <f t="shared" si="117"/>
        <v>-0.73216568675739835</v>
      </c>
      <c r="E3716" s="112">
        <v>1.7660326816135071E-4</v>
      </c>
      <c r="G3716">
        <v>3708</v>
      </c>
      <c r="H3716">
        <f t="shared" ca="1" si="118"/>
        <v>-3.6670780787265871E-2</v>
      </c>
    </row>
    <row r="3717" spans="2:8" x14ac:dyDescent="0.35">
      <c r="B3717" s="45" t="s">
        <v>7638</v>
      </c>
      <c r="C3717" s="146">
        <v>2755.431884765625</v>
      </c>
      <c r="D3717" s="112">
        <f t="shared" si="117"/>
        <v>2.6922127957900672</v>
      </c>
      <c r="E3717" s="112">
        <v>1.760859505034534E-4</v>
      </c>
      <c r="G3717">
        <v>3709</v>
      </c>
      <c r="H3717">
        <f t="shared" ca="1" si="118"/>
        <v>1.8355616975275536E-2</v>
      </c>
    </row>
    <row r="3718" spans="2:8" x14ac:dyDescent="0.35">
      <c r="B3718" s="45" t="s">
        <v>5756</v>
      </c>
      <c r="C3718" s="146">
        <v>746.281982421875</v>
      </c>
      <c r="D3718" s="112">
        <f t="shared" si="117"/>
        <v>-0.51744038276774751</v>
      </c>
      <c r="E3718" s="112">
        <v>1.7431559859575738E-4</v>
      </c>
      <c r="G3718">
        <v>3710</v>
      </c>
      <c r="H3718">
        <f t="shared" ca="1" si="118"/>
        <v>1.8462020735324908E-2</v>
      </c>
    </row>
    <row r="3719" spans="2:8" x14ac:dyDescent="0.35">
      <c r="B3719" s="45" t="s">
        <v>6123</v>
      </c>
      <c r="C3719" s="146">
        <v>1546.50732421875</v>
      </c>
      <c r="D3719" s="112">
        <f t="shared" si="117"/>
        <v>2.2529318684213617</v>
      </c>
      <c r="E3719" s="112">
        <v>1.7241918324464482E-4</v>
      </c>
      <c r="G3719">
        <v>3711</v>
      </c>
      <c r="H3719">
        <f t="shared" ca="1" si="118"/>
        <v>-4.5036028587677459E-3</v>
      </c>
    </row>
    <row r="3720" spans="2:8" x14ac:dyDescent="0.35">
      <c r="B3720" s="45" t="s">
        <v>5084</v>
      </c>
      <c r="C3720" s="146">
        <v>475.41952514648438</v>
      </c>
      <c r="D3720" s="112">
        <f t="shared" si="117"/>
        <v>1.1170410246890667</v>
      </c>
      <c r="E3720" s="112">
        <v>1.7225368685807734E-4</v>
      </c>
      <c r="G3720">
        <v>3712</v>
      </c>
      <c r="H3720">
        <f t="shared" ca="1" si="118"/>
        <v>-3.623142188169012E-4</v>
      </c>
    </row>
    <row r="3721" spans="2:8" x14ac:dyDescent="0.35">
      <c r="B3721" s="45" t="s">
        <v>4226</v>
      </c>
      <c r="C3721" s="146">
        <v>224.56793212890619</v>
      </c>
      <c r="D3721" s="112">
        <f t="shared" ref="D3721:D3784" si="119">(C3721-C3722)/C3722</f>
        <v>2.1208436227984533E-3</v>
      </c>
      <c r="E3721" s="112">
        <v>1.7010107048118995E-4</v>
      </c>
      <c r="G3721">
        <v>3713</v>
      </c>
      <c r="H3721">
        <f t="shared" ca="1" si="118"/>
        <v>2.0684035049475521E-2</v>
      </c>
    </row>
    <row r="3722" spans="2:8" x14ac:dyDescent="0.35">
      <c r="B3722" s="45" t="s">
        <v>4216</v>
      </c>
      <c r="C3722" s="146">
        <v>224.09266662597659</v>
      </c>
      <c r="D3722" s="112">
        <f t="shared" si="119"/>
        <v>-0.70638542760846901</v>
      </c>
      <c r="E3722" s="112">
        <v>1.6814599730841017E-4</v>
      </c>
      <c r="G3722">
        <v>3714</v>
      </c>
      <c r="H3722">
        <f t="shared" ref="H3722:H3785" ca="1" si="120">_xlfn.NORM.INV(RAND(),$N$11,$N$12)</f>
        <v>-6.3535640845157771E-3</v>
      </c>
    </row>
    <row r="3723" spans="2:8" x14ac:dyDescent="0.35">
      <c r="B3723" s="45" t="s">
        <v>5602</v>
      </c>
      <c r="C3723" s="146">
        <v>763.22052001953125</v>
      </c>
      <c r="D3723" s="112">
        <f t="shared" si="119"/>
        <v>-0.59918709819280724</v>
      </c>
      <c r="E3723" s="112">
        <v>1.6732636070844318E-4</v>
      </c>
      <c r="G3723">
        <v>3715</v>
      </c>
      <c r="H3723">
        <f t="shared" ca="1" si="120"/>
        <v>3.7384565921226229E-2</v>
      </c>
    </row>
    <row r="3724" spans="2:8" x14ac:dyDescent="0.35">
      <c r="B3724" s="45" t="s">
        <v>6588</v>
      </c>
      <c r="C3724" s="146">
        <v>1904.181518554688</v>
      </c>
      <c r="D3724" s="112">
        <f t="shared" si="119"/>
        <v>2.2758354385176123</v>
      </c>
      <c r="E3724" s="112">
        <v>1.6619152688657674E-4</v>
      </c>
      <c r="G3724">
        <v>3716</v>
      </c>
      <c r="H3724">
        <f t="shared" ca="1" si="120"/>
        <v>-4.2959345652986442E-3</v>
      </c>
    </row>
    <row r="3725" spans="2:8" x14ac:dyDescent="0.35">
      <c r="B3725" s="45" t="s">
        <v>5156</v>
      </c>
      <c r="C3725" s="146">
        <v>581.28118896484375</v>
      </c>
      <c r="D3725" s="112">
        <f t="shared" si="119"/>
        <v>-4.1962202229970047E-2</v>
      </c>
      <c r="E3725" s="112">
        <v>1.4229671732499813E-4</v>
      </c>
      <c r="G3725">
        <v>3717</v>
      </c>
      <c r="H3725">
        <f t="shared" ca="1" si="120"/>
        <v>-1.8810964391897986E-2</v>
      </c>
    </row>
    <row r="3726" spans="2:8" x14ac:dyDescent="0.35">
      <c r="B3726" s="45" t="s">
        <v>5172</v>
      </c>
      <c r="C3726" s="146">
        <v>606.74139404296875</v>
      </c>
      <c r="D3726" s="112">
        <f t="shared" si="119"/>
        <v>-0.17308935734828965</v>
      </c>
      <c r="E3726" s="112">
        <v>1.363248196890466E-4</v>
      </c>
      <c r="G3726">
        <v>3718</v>
      </c>
      <c r="H3726">
        <f t="shared" ca="1" si="120"/>
        <v>1.0372115564793043E-2</v>
      </c>
    </row>
    <row r="3727" spans="2:8" x14ac:dyDescent="0.35">
      <c r="B3727" s="45" t="s">
        <v>5582</v>
      </c>
      <c r="C3727" s="146">
        <v>733.74481201171875</v>
      </c>
      <c r="D3727" s="112">
        <f t="shared" si="119"/>
        <v>1.1200392240785264</v>
      </c>
      <c r="E3727" s="112">
        <v>1.1588746420425079E-4</v>
      </c>
      <c r="G3727">
        <v>3719</v>
      </c>
      <c r="H3727">
        <f t="shared" ca="1" si="120"/>
        <v>-9.5996569964284476E-4</v>
      </c>
    </row>
    <row r="3728" spans="2:8" x14ac:dyDescent="0.35">
      <c r="B3728" s="45" t="s">
        <v>4647</v>
      </c>
      <c r="C3728" s="146">
        <v>346.09963989257813</v>
      </c>
      <c r="D3728" s="112">
        <f t="shared" si="119"/>
        <v>-0.56806109777829172</v>
      </c>
      <c r="E3728" s="112">
        <v>1.1340681024650813E-4</v>
      </c>
      <c r="G3728">
        <v>3720</v>
      </c>
      <c r="H3728">
        <f t="shared" ca="1" si="120"/>
        <v>1.3259329150260887E-2</v>
      </c>
    </row>
    <row r="3729" spans="2:8" x14ac:dyDescent="0.35">
      <c r="B3729" s="45" t="s">
        <v>5811</v>
      </c>
      <c r="C3729" s="146">
        <v>801.2698974609375</v>
      </c>
      <c r="D3729" s="112">
        <f t="shared" si="119"/>
        <v>-0.65934099639287747</v>
      </c>
      <c r="E3729" s="112">
        <v>1.080250252388511E-4</v>
      </c>
      <c r="G3729">
        <v>3721</v>
      </c>
      <c r="H3729">
        <f t="shared" ca="1" si="120"/>
        <v>-1.5336087850232587E-3</v>
      </c>
    </row>
    <row r="3730" spans="2:8" x14ac:dyDescent="0.35">
      <c r="B3730" s="45" t="s">
        <v>7271</v>
      </c>
      <c r="C3730" s="146">
        <v>2352.1171875</v>
      </c>
      <c r="D3730" s="112">
        <f t="shared" si="119"/>
        <v>0.44913414272876367</v>
      </c>
      <c r="E3730" s="112">
        <v>1.0058855202623648E-4</v>
      </c>
      <c r="G3730">
        <v>3722</v>
      </c>
      <c r="H3730">
        <f t="shared" ca="1" si="120"/>
        <v>4.5132871426322157E-4</v>
      </c>
    </row>
    <row r="3731" spans="2:8" x14ac:dyDescent="0.35">
      <c r="B3731" s="45" t="s">
        <v>6406</v>
      </c>
      <c r="C3731" s="146">
        <v>1623.119018554688</v>
      </c>
      <c r="D3731" s="112">
        <f t="shared" si="119"/>
        <v>47.422476065357074</v>
      </c>
      <c r="E3731" s="112">
        <v>8.3035694743637423E-5</v>
      </c>
      <c r="G3731">
        <v>3723</v>
      </c>
      <c r="H3731">
        <f t="shared" ca="1" si="120"/>
        <v>2.029318111624762E-2</v>
      </c>
    </row>
    <row r="3732" spans="2:8" x14ac:dyDescent="0.35">
      <c r="B3732" s="45" t="s">
        <v>436</v>
      </c>
      <c r="C3732" s="146">
        <v>33.519950866699219</v>
      </c>
      <c r="D3732" s="112">
        <f t="shared" si="119"/>
        <v>-0.53777458372351605</v>
      </c>
      <c r="E3732" s="112">
        <v>8.0465749873070115E-5</v>
      </c>
      <c r="G3732">
        <v>3724</v>
      </c>
      <c r="H3732">
        <f t="shared" ca="1" si="120"/>
        <v>-1.78373540082831E-2</v>
      </c>
    </row>
    <row r="3733" spans="2:8" x14ac:dyDescent="0.35">
      <c r="B3733" s="45" t="s">
        <v>890</v>
      </c>
      <c r="C3733" s="146">
        <v>72.518623352050781</v>
      </c>
      <c r="D3733" s="112">
        <f t="shared" si="119"/>
        <v>-0.96406916901594752</v>
      </c>
      <c r="E3733" s="112">
        <v>7.491228581478001E-5</v>
      </c>
      <c r="G3733">
        <v>3725</v>
      </c>
      <c r="H3733">
        <f t="shared" ca="1" si="120"/>
        <v>3.7713431137739377E-3</v>
      </c>
    </row>
    <row r="3734" spans="2:8" x14ac:dyDescent="0.35">
      <c r="B3734" s="45" t="s">
        <v>7090</v>
      </c>
      <c r="C3734" s="146">
        <v>2018.284057617188</v>
      </c>
      <c r="D3734" s="112">
        <f t="shared" si="119"/>
        <v>2.383688133401006</v>
      </c>
      <c r="E3734" s="112">
        <v>6.9922342045217602E-5</v>
      </c>
      <c r="G3734">
        <v>3726</v>
      </c>
      <c r="H3734">
        <f t="shared" ca="1" si="120"/>
        <v>1.447542387028296E-2</v>
      </c>
    </row>
    <row r="3735" spans="2:8" x14ac:dyDescent="0.35">
      <c r="B3735" s="45" t="s">
        <v>5197</v>
      </c>
      <c r="C3735" s="146">
        <v>596.474609375</v>
      </c>
      <c r="D3735" s="112">
        <f t="shared" si="119"/>
        <v>3.0427254839462967</v>
      </c>
      <c r="E3735" s="112">
        <v>6.9279836610105871E-5</v>
      </c>
      <c r="G3735">
        <v>3727</v>
      </c>
      <c r="H3735">
        <f t="shared" ca="1" si="120"/>
        <v>1.9067331321029161E-2</v>
      </c>
    </row>
    <row r="3736" spans="2:8" x14ac:dyDescent="0.35">
      <c r="B3736" s="45" t="s">
        <v>1375</v>
      </c>
      <c r="C3736" s="146">
        <v>147.5426940917969</v>
      </c>
      <c r="D3736" s="112">
        <f t="shared" si="119"/>
        <v>-0.81584403349903267</v>
      </c>
      <c r="E3736" s="112">
        <v>5.6159932732576372E-5</v>
      </c>
      <c r="G3736">
        <v>3728</v>
      </c>
      <c r="H3736">
        <f t="shared" ca="1" si="120"/>
        <v>5.9580846189731616E-3</v>
      </c>
    </row>
    <row r="3737" spans="2:8" x14ac:dyDescent="0.35">
      <c r="B3737" s="45" t="s">
        <v>5810</v>
      </c>
      <c r="C3737" s="146">
        <v>801.183349609375</v>
      </c>
      <c r="D3737" s="112">
        <f t="shared" si="119"/>
        <v>2.9946191919827544E-2</v>
      </c>
      <c r="E3737" s="112">
        <v>5.4624946413079942E-5</v>
      </c>
      <c r="G3737">
        <v>3729</v>
      </c>
      <c r="H3737">
        <f t="shared" ca="1" si="120"/>
        <v>1.7609384043207027E-2</v>
      </c>
    </row>
    <row r="3738" spans="2:8" x14ac:dyDescent="0.35">
      <c r="B3738" s="45" t="s">
        <v>5300</v>
      </c>
      <c r="C3738" s="146">
        <v>777.8885498046875</v>
      </c>
      <c r="D3738" s="112">
        <f t="shared" si="119"/>
        <v>-0.59405587327003728</v>
      </c>
      <c r="E3738" s="112">
        <v>5.3592826188263986E-5</v>
      </c>
      <c r="G3738">
        <v>3730</v>
      </c>
      <c r="H3738">
        <f t="shared" ca="1" si="120"/>
        <v>6.5228796580169253E-3</v>
      </c>
    </row>
    <row r="3739" spans="2:8" x14ac:dyDescent="0.35">
      <c r="B3739" s="45" t="s">
        <v>6582</v>
      </c>
      <c r="C3739" s="146">
        <v>1916.245361328125</v>
      </c>
      <c r="D3739" s="112">
        <f t="shared" si="119"/>
        <v>-5.9764075610951829E-3</v>
      </c>
      <c r="E3739" s="112">
        <v>4.726975742077856E-5</v>
      </c>
      <c r="G3739">
        <v>3731</v>
      </c>
      <c r="H3739">
        <f t="shared" ca="1" si="120"/>
        <v>2.2123908078372835E-3</v>
      </c>
    </row>
    <row r="3740" spans="2:8" x14ac:dyDescent="0.35">
      <c r="B3740" s="45" t="s">
        <v>6432</v>
      </c>
      <c r="C3740" s="146">
        <v>1927.766479492188</v>
      </c>
      <c r="D3740" s="112">
        <f t="shared" si="119"/>
        <v>15.131796997300697</v>
      </c>
      <c r="E3740" s="112">
        <v>4.6797256553814901E-5</v>
      </c>
      <c r="G3740">
        <v>3732</v>
      </c>
      <c r="H3740">
        <f t="shared" ca="1" si="120"/>
        <v>7.8390413109679438E-3</v>
      </c>
    </row>
    <row r="3741" spans="2:8" x14ac:dyDescent="0.35">
      <c r="B3741" s="45" t="s">
        <v>1295</v>
      </c>
      <c r="C3741" s="146">
        <v>119.50103759765619</v>
      </c>
      <c r="D3741" s="112">
        <f t="shared" si="119"/>
        <v>-0.91806674845882275</v>
      </c>
      <c r="E3741" s="112">
        <v>4.5969614084138343E-5</v>
      </c>
      <c r="G3741">
        <v>3733</v>
      </c>
      <c r="H3741">
        <f t="shared" ca="1" si="120"/>
        <v>1.2416415219153195E-3</v>
      </c>
    </row>
    <row r="3742" spans="2:8" x14ac:dyDescent="0.35">
      <c r="B3742" s="45" t="s">
        <v>6115</v>
      </c>
      <c r="C3742" s="146">
        <v>1458.516967773438</v>
      </c>
      <c r="D3742" s="112">
        <f t="shared" si="119"/>
        <v>-0.37892662924685566</v>
      </c>
      <c r="E3742" s="112">
        <v>3.0633241838768768E-5</v>
      </c>
      <c r="G3742">
        <v>3734</v>
      </c>
      <c r="H3742">
        <f t="shared" ca="1" si="120"/>
        <v>-1.3525339119758768E-2</v>
      </c>
    </row>
    <row r="3743" spans="2:8" x14ac:dyDescent="0.35">
      <c r="B3743" s="45" t="s">
        <v>7110</v>
      </c>
      <c r="C3743" s="146">
        <v>2348.381103515625</v>
      </c>
      <c r="D3743" s="112">
        <f t="shared" si="119"/>
        <v>-2.1750144399298918E-3</v>
      </c>
      <c r="E3743" s="112">
        <v>2.0168888449932555E-5</v>
      </c>
      <c r="G3743">
        <v>3735</v>
      </c>
      <c r="H3743">
        <f t="shared" ca="1" si="120"/>
        <v>4.7496252068384044E-3</v>
      </c>
    </row>
    <row r="3744" spans="2:8" x14ac:dyDescent="0.35">
      <c r="B3744" s="45" t="s">
        <v>7976</v>
      </c>
      <c r="C3744" s="146">
        <v>2353.5</v>
      </c>
      <c r="D3744" s="112">
        <f t="shared" si="119"/>
        <v>6.7895685395842426E-2</v>
      </c>
      <c r="E3744" s="112">
        <v>0</v>
      </c>
      <c r="G3744">
        <v>3736</v>
      </c>
      <c r="H3744">
        <f t="shared" ca="1" si="120"/>
        <v>2.3129227724726833E-2</v>
      </c>
    </row>
    <row r="3745" spans="2:8" x14ac:dyDescent="0.35">
      <c r="B3745" s="45" t="s">
        <v>7782</v>
      </c>
      <c r="C3745" s="146">
        <v>2203.866943359375</v>
      </c>
      <c r="D3745" s="112">
        <f t="shared" si="119"/>
        <v>3.3759363572525E-2</v>
      </c>
      <c r="E3745" s="112">
        <v>0</v>
      </c>
      <c r="G3745">
        <v>3737</v>
      </c>
      <c r="H3745">
        <f t="shared" ca="1" si="120"/>
        <v>-1.3794308571414924E-2</v>
      </c>
    </row>
    <row r="3746" spans="2:8" x14ac:dyDescent="0.35">
      <c r="B3746" s="45" t="s">
        <v>7770</v>
      </c>
      <c r="C3746" s="146">
        <v>2131.8955078125</v>
      </c>
      <c r="D3746" s="112">
        <f t="shared" si="119"/>
        <v>2.521127535792711</v>
      </c>
      <c r="E3746" s="112">
        <v>0</v>
      </c>
      <c r="G3746">
        <v>3738</v>
      </c>
      <c r="H3746">
        <f t="shared" ca="1" si="120"/>
        <v>-3.6966004114320846E-3</v>
      </c>
    </row>
    <row r="3747" spans="2:8" x14ac:dyDescent="0.35">
      <c r="B3747" s="45" t="s">
        <v>5199</v>
      </c>
      <c r="C3747" s="146">
        <v>605.45819091796875</v>
      </c>
      <c r="D3747" s="112">
        <f t="shared" si="119"/>
        <v>0.24251450241373909</v>
      </c>
      <c r="E3747" s="112">
        <v>0</v>
      </c>
      <c r="G3747">
        <v>3739</v>
      </c>
      <c r="H3747">
        <f t="shared" ca="1" si="120"/>
        <v>4.4420094033687609E-2</v>
      </c>
    </row>
    <row r="3748" spans="2:8" x14ac:dyDescent="0.35">
      <c r="B3748" s="45" t="s">
        <v>5082</v>
      </c>
      <c r="C3748" s="146">
        <v>487.28460693359381</v>
      </c>
      <c r="D3748" s="112">
        <f t="shared" si="119"/>
        <v>-7.1689731498029109E-3</v>
      </c>
      <c r="E3748" s="112">
        <v>0</v>
      </c>
      <c r="G3748">
        <v>3740</v>
      </c>
      <c r="H3748">
        <f t="shared" ca="1" si="120"/>
        <v>-2.3652674128292863E-3</v>
      </c>
    </row>
    <row r="3749" spans="2:8" x14ac:dyDescent="0.35">
      <c r="B3749" s="45" t="s">
        <v>5066</v>
      </c>
      <c r="C3749" s="146">
        <v>490.80316162109381</v>
      </c>
      <c r="D3749" s="112">
        <f t="shared" si="119"/>
        <v>7.0593600697742245E-2</v>
      </c>
      <c r="E3749" s="112">
        <v>0</v>
      </c>
      <c r="G3749">
        <v>3741</v>
      </c>
      <c r="H3749">
        <f t="shared" ca="1" si="120"/>
        <v>4.167233645290932E-3</v>
      </c>
    </row>
    <row r="3750" spans="2:8" x14ac:dyDescent="0.35">
      <c r="B3750" s="45" t="s">
        <v>5039</v>
      </c>
      <c r="C3750" s="146">
        <v>458.44021606445313</v>
      </c>
      <c r="D3750" s="112">
        <f t="shared" si="119"/>
        <v>-2.8697646393151123E-2</v>
      </c>
      <c r="E3750" s="112">
        <v>0</v>
      </c>
      <c r="G3750">
        <v>3742</v>
      </c>
      <c r="H3750">
        <f t="shared" ca="1" si="120"/>
        <v>1.4118734101224103E-2</v>
      </c>
    </row>
    <row r="3751" spans="2:8" x14ac:dyDescent="0.35">
      <c r="B3751" s="45" t="s">
        <v>4884</v>
      </c>
      <c r="C3751" s="146">
        <v>471.98507690429688</v>
      </c>
      <c r="D3751" s="112">
        <f t="shared" si="119"/>
        <v>0.10290759284429656</v>
      </c>
      <c r="E3751" s="112">
        <v>0</v>
      </c>
      <c r="G3751">
        <v>3743</v>
      </c>
      <c r="H3751">
        <f t="shared" ca="1" si="120"/>
        <v>-2.0995236145072291E-2</v>
      </c>
    </row>
    <row r="3752" spans="2:8" x14ac:dyDescent="0.35">
      <c r="B3752" s="45" t="s">
        <v>4721</v>
      </c>
      <c r="C3752" s="146">
        <v>427.9461669921875</v>
      </c>
      <c r="D3752" s="112">
        <f t="shared" si="119"/>
        <v>-1.8047953889020807E-2</v>
      </c>
      <c r="E3752" s="112">
        <v>0</v>
      </c>
      <c r="G3752">
        <v>3744</v>
      </c>
      <c r="H3752">
        <f t="shared" ca="1" si="120"/>
        <v>3.4820738393834066E-3</v>
      </c>
    </row>
    <row r="3753" spans="2:8" x14ac:dyDescent="0.35">
      <c r="B3753" s="45" t="s">
        <v>4701</v>
      </c>
      <c r="C3753" s="146">
        <v>435.81167602539063</v>
      </c>
      <c r="D3753" s="112">
        <f t="shared" si="119"/>
        <v>7.8430990522868491E-2</v>
      </c>
      <c r="E3753" s="112">
        <v>0</v>
      </c>
      <c r="G3753">
        <v>3745</v>
      </c>
      <c r="H3753">
        <f t="shared" ca="1" si="120"/>
        <v>1.3411526039421497E-3</v>
      </c>
    </row>
    <row r="3754" spans="2:8" x14ac:dyDescent="0.35">
      <c r="B3754" s="45" t="s">
        <v>4680</v>
      </c>
      <c r="C3754" s="146">
        <v>404.11642456054688</v>
      </c>
      <c r="D3754" s="112">
        <f t="shared" si="119"/>
        <v>0.65204444771308079</v>
      </c>
      <c r="E3754" s="112">
        <v>0</v>
      </c>
      <c r="G3754">
        <v>3746</v>
      </c>
      <c r="H3754">
        <f t="shared" ca="1" si="120"/>
        <v>-1.2714569339978839E-2</v>
      </c>
    </row>
    <row r="3755" spans="2:8" x14ac:dyDescent="0.35">
      <c r="B3755" s="45" t="s">
        <v>4381</v>
      </c>
      <c r="C3755" s="146">
        <v>244.61595153808591</v>
      </c>
      <c r="D3755" s="112">
        <f t="shared" si="119"/>
        <v>0.14566232858909775</v>
      </c>
      <c r="E3755" s="112">
        <v>0</v>
      </c>
      <c r="G3755">
        <v>3747</v>
      </c>
      <c r="H3755">
        <f t="shared" ca="1" si="120"/>
        <v>-1.3800245174309059E-2</v>
      </c>
    </row>
    <row r="3756" spans="2:8" x14ac:dyDescent="0.35">
      <c r="B3756" s="45" t="s">
        <v>4304</v>
      </c>
      <c r="C3756" s="146">
        <v>213.51487731933591</v>
      </c>
      <c r="D3756" s="112">
        <f t="shared" si="119"/>
        <v>-7.1356632264038403E-4</v>
      </c>
      <c r="E3756" s="112">
        <v>0</v>
      </c>
      <c r="G3756">
        <v>3748</v>
      </c>
      <c r="H3756">
        <f t="shared" ca="1" si="120"/>
        <v>-2.2140171513770419E-2</v>
      </c>
    </row>
    <row r="3757" spans="2:8" x14ac:dyDescent="0.35">
      <c r="B3757" s="45" t="s">
        <v>4302</v>
      </c>
      <c r="C3757" s="146">
        <v>213.66734313964841</v>
      </c>
      <c r="D3757" s="112">
        <f t="shared" si="119"/>
        <v>2.6176362560300596E-2</v>
      </c>
      <c r="E3757" s="112">
        <v>0</v>
      </c>
      <c r="G3757">
        <v>3749</v>
      </c>
      <c r="H3757">
        <f t="shared" ca="1" si="120"/>
        <v>-2.8153701169305323E-2</v>
      </c>
    </row>
    <row r="3758" spans="2:8" x14ac:dyDescent="0.35">
      <c r="B3758" s="45" t="s">
        <v>4297</v>
      </c>
      <c r="C3758" s="146">
        <v>208.21697998046881</v>
      </c>
      <c r="D3758" s="112">
        <f t="shared" si="119"/>
        <v>5.3480284342312584E-2</v>
      </c>
      <c r="E3758" s="112">
        <v>0</v>
      </c>
      <c r="G3758">
        <v>3750</v>
      </c>
      <c r="H3758">
        <f t="shared" ca="1" si="120"/>
        <v>3.7050034686215691E-2</v>
      </c>
    </row>
    <row r="3759" spans="2:8" x14ac:dyDescent="0.35">
      <c r="B3759" s="45" t="s">
        <v>4156</v>
      </c>
      <c r="C3759" s="146">
        <v>197.64677429199219</v>
      </c>
      <c r="D3759" s="112">
        <f t="shared" si="119"/>
        <v>0.10569262326917825</v>
      </c>
      <c r="E3759" s="112">
        <v>0</v>
      </c>
      <c r="G3759">
        <v>3751</v>
      </c>
      <c r="H3759">
        <f t="shared" ca="1" si="120"/>
        <v>-1.3859873823790114E-2</v>
      </c>
    </row>
    <row r="3760" spans="2:8" x14ac:dyDescent="0.35">
      <c r="B3760" s="45" t="s">
        <v>4107</v>
      </c>
      <c r="C3760" s="146">
        <v>178.7538146972656</v>
      </c>
      <c r="D3760" s="112">
        <f t="shared" si="119"/>
        <v>-0.1649945497458557</v>
      </c>
      <c r="E3760" s="112">
        <v>0</v>
      </c>
      <c r="G3760">
        <v>3752</v>
      </c>
      <c r="H3760">
        <f t="shared" ca="1" si="120"/>
        <v>2.8841894694676865E-2</v>
      </c>
    </row>
    <row r="3761" spans="2:8" x14ac:dyDescent="0.35">
      <c r="B3761" s="45" t="s">
        <v>3963</v>
      </c>
      <c r="C3761" s="146">
        <v>214.07502746582031</v>
      </c>
      <c r="D3761" s="112">
        <f t="shared" si="119"/>
        <v>0.25725943554785147</v>
      </c>
      <c r="E3761" s="112">
        <v>0</v>
      </c>
      <c r="G3761">
        <v>3753</v>
      </c>
      <c r="H3761">
        <f t="shared" ca="1" si="120"/>
        <v>3.6253265275203515E-3</v>
      </c>
    </row>
    <row r="3762" spans="2:8" x14ac:dyDescent="0.35">
      <c r="B3762" s="45" t="s">
        <v>3849</v>
      </c>
      <c r="C3762" s="146">
        <v>170.27116394042969</v>
      </c>
      <c r="D3762" s="112">
        <f t="shared" si="119"/>
        <v>-7.8194443147783354E-3</v>
      </c>
      <c r="E3762" s="112">
        <v>0</v>
      </c>
      <c r="G3762">
        <v>3754</v>
      </c>
      <c r="H3762">
        <f t="shared" ca="1" si="120"/>
        <v>-1.6361644915549854E-3</v>
      </c>
    </row>
    <row r="3763" spans="2:8" x14ac:dyDescent="0.35">
      <c r="B3763" s="45" t="s">
        <v>3751</v>
      </c>
      <c r="C3763" s="146">
        <v>171.61308288574219</v>
      </c>
      <c r="D3763" s="112">
        <f t="shared" si="119"/>
        <v>0.34344930742720831</v>
      </c>
      <c r="E3763" s="112">
        <v>0</v>
      </c>
      <c r="G3763">
        <v>3755</v>
      </c>
      <c r="H3763">
        <f t="shared" ca="1" si="120"/>
        <v>1.2182579267802961E-3</v>
      </c>
    </row>
    <row r="3764" spans="2:8" x14ac:dyDescent="0.35">
      <c r="B3764" s="45" t="s">
        <v>3390</v>
      </c>
      <c r="C3764" s="146">
        <v>127.7406463623047</v>
      </c>
      <c r="D3764" s="112">
        <f t="shared" si="119"/>
        <v>-3.512417244971721E-2</v>
      </c>
      <c r="E3764" s="112">
        <v>0</v>
      </c>
      <c r="G3764">
        <v>3756</v>
      </c>
      <c r="H3764">
        <f t="shared" ca="1" si="120"/>
        <v>2.042944866407638E-2</v>
      </c>
    </row>
    <row r="3765" spans="2:8" x14ac:dyDescent="0.35">
      <c r="B3765" s="45" t="s">
        <v>3372</v>
      </c>
      <c r="C3765" s="146">
        <v>132.39076232910159</v>
      </c>
      <c r="D3765" s="112">
        <f t="shared" si="119"/>
        <v>-9.2207328038724168E-2</v>
      </c>
      <c r="E3765" s="112">
        <v>0</v>
      </c>
      <c r="G3765">
        <v>3757</v>
      </c>
      <c r="H3765">
        <f t="shared" ca="1" si="120"/>
        <v>3.4967340645227614E-2</v>
      </c>
    </row>
    <row r="3766" spans="2:8" x14ac:dyDescent="0.35">
      <c r="B3766" s="45" t="s">
        <v>3280</v>
      </c>
      <c r="C3766" s="146">
        <v>145.8381042480469</v>
      </c>
      <c r="D3766" s="112">
        <f t="shared" si="119"/>
        <v>-6.6235270532153709E-2</v>
      </c>
      <c r="E3766" s="112">
        <v>0</v>
      </c>
      <c r="G3766">
        <v>3758</v>
      </c>
      <c r="H3766">
        <f t="shared" ca="1" si="120"/>
        <v>-8.113774531688555E-3</v>
      </c>
    </row>
    <row r="3767" spans="2:8" x14ac:dyDescent="0.35">
      <c r="B3767" s="45" t="s">
        <v>3232</v>
      </c>
      <c r="C3767" s="146">
        <v>156.18292236328119</v>
      </c>
      <c r="D3767" s="112">
        <f t="shared" si="119"/>
        <v>-3.0131335303846662E-2</v>
      </c>
      <c r="E3767" s="112">
        <v>0</v>
      </c>
      <c r="G3767">
        <v>3759</v>
      </c>
      <c r="H3767">
        <f t="shared" ca="1" si="120"/>
        <v>-1.7042905871824734E-2</v>
      </c>
    </row>
    <row r="3768" spans="2:8" x14ac:dyDescent="0.35">
      <c r="B3768" s="45" t="s">
        <v>3202</v>
      </c>
      <c r="C3768" s="146">
        <v>161.0351257324219</v>
      </c>
      <c r="D3768" s="112">
        <f t="shared" si="119"/>
        <v>0.48155014457035206</v>
      </c>
      <c r="E3768" s="112">
        <v>0</v>
      </c>
      <c r="G3768">
        <v>3760</v>
      </c>
      <c r="H3768">
        <f t="shared" ca="1" si="120"/>
        <v>-1.3435004169592308E-2</v>
      </c>
    </row>
    <row r="3769" spans="2:8" x14ac:dyDescent="0.35">
      <c r="B3769" s="45" t="s">
        <v>2993</v>
      </c>
      <c r="C3769" s="146">
        <v>108.6936721801758</v>
      </c>
      <c r="D3769" s="112">
        <f t="shared" si="119"/>
        <v>-2.5406263801393922E-2</v>
      </c>
      <c r="E3769" s="112">
        <v>0</v>
      </c>
      <c r="G3769">
        <v>3761</v>
      </c>
      <c r="H3769">
        <f t="shared" ca="1" si="120"/>
        <v>-8.1797362919943176E-3</v>
      </c>
    </row>
    <row r="3770" spans="2:8" x14ac:dyDescent="0.35">
      <c r="B3770" s="45" t="s">
        <v>2958</v>
      </c>
      <c r="C3770" s="146">
        <v>111.52716064453119</v>
      </c>
      <c r="D3770" s="112">
        <f t="shared" si="119"/>
        <v>4.5628183923301417E-2</v>
      </c>
      <c r="E3770" s="112">
        <v>0</v>
      </c>
      <c r="G3770">
        <v>3762</v>
      </c>
      <c r="H3770">
        <f t="shared" ca="1" si="120"/>
        <v>8.6348665379757921E-3</v>
      </c>
    </row>
    <row r="3771" spans="2:8" x14ac:dyDescent="0.35">
      <c r="B3771" s="45" t="s">
        <v>2927</v>
      </c>
      <c r="C3771" s="146">
        <v>106.6604385375977</v>
      </c>
      <c r="D3771" s="112">
        <f t="shared" si="119"/>
        <v>0.27425070921352362</v>
      </c>
      <c r="E3771" s="112">
        <v>0</v>
      </c>
      <c r="G3771">
        <v>3763</v>
      </c>
      <c r="H3771">
        <f t="shared" ca="1" si="120"/>
        <v>-2.3579584705390764E-2</v>
      </c>
    </row>
    <row r="3772" spans="2:8" x14ac:dyDescent="0.35">
      <c r="B3772" s="45" t="s">
        <v>2857</v>
      </c>
      <c r="C3772" s="146">
        <v>83.704437255859375</v>
      </c>
      <c r="D3772" s="112">
        <f t="shared" si="119"/>
        <v>-6.4369234659136651E-3</v>
      </c>
      <c r="E3772" s="112">
        <v>0</v>
      </c>
      <c r="G3772">
        <v>3764</v>
      </c>
      <c r="H3772">
        <f t="shared" ca="1" si="120"/>
        <v>5.2514988561892344E-3</v>
      </c>
    </row>
    <row r="3773" spans="2:8" x14ac:dyDescent="0.35">
      <c r="B3773" s="45" t="s">
        <v>2849</v>
      </c>
      <c r="C3773" s="146">
        <v>84.246726989746094</v>
      </c>
      <c r="D3773" s="112">
        <f t="shared" si="119"/>
        <v>6.0955848420365935E-3</v>
      </c>
      <c r="E3773" s="112">
        <v>0</v>
      </c>
      <c r="G3773">
        <v>3765</v>
      </c>
      <c r="H3773">
        <f t="shared" ca="1" si="120"/>
        <v>7.6091011884960444E-3</v>
      </c>
    </row>
    <row r="3774" spans="2:8" x14ac:dyDescent="0.35">
      <c r="B3774" s="45" t="s">
        <v>2842</v>
      </c>
      <c r="C3774" s="146">
        <v>83.736305236816406</v>
      </c>
      <c r="D3774" s="112">
        <f t="shared" si="119"/>
        <v>-8.9490161079701633E-2</v>
      </c>
      <c r="E3774" s="112">
        <v>0</v>
      </c>
      <c r="G3774">
        <v>3766</v>
      </c>
      <c r="H3774">
        <f t="shared" ca="1" si="120"/>
        <v>-3.6689600118746265E-3</v>
      </c>
    </row>
    <row r="3775" spans="2:8" x14ac:dyDescent="0.35">
      <c r="B3775" s="45" t="s">
        <v>2829</v>
      </c>
      <c r="C3775" s="146">
        <v>91.966392517089844</v>
      </c>
      <c r="D3775" s="112">
        <f t="shared" si="119"/>
        <v>6.0315870574851584E-2</v>
      </c>
      <c r="E3775" s="112">
        <v>0</v>
      </c>
      <c r="G3775">
        <v>3767</v>
      </c>
      <c r="H3775">
        <f t="shared" ca="1" si="120"/>
        <v>-5.9918004696309464E-3</v>
      </c>
    </row>
    <row r="3776" spans="2:8" x14ac:dyDescent="0.35">
      <c r="B3776" s="45" t="s">
        <v>2757</v>
      </c>
      <c r="C3776" s="146">
        <v>86.734901428222656</v>
      </c>
      <c r="D3776" s="112">
        <f t="shared" si="119"/>
        <v>1.3417815445824727E-2</v>
      </c>
      <c r="E3776" s="112">
        <v>0</v>
      </c>
      <c r="G3776">
        <v>3768</v>
      </c>
      <c r="H3776">
        <f t="shared" ca="1" si="120"/>
        <v>-2.6933955743359606E-2</v>
      </c>
    </row>
    <row r="3777" spans="2:8" x14ac:dyDescent="0.35">
      <c r="B3777" s="45" t="s">
        <v>2748</v>
      </c>
      <c r="C3777" s="146">
        <v>85.586517333984375</v>
      </c>
      <c r="D3777" s="112">
        <f t="shared" si="119"/>
        <v>7.66453109862969E-2</v>
      </c>
      <c r="E3777" s="112">
        <v>0</v>
      </c>
      <c r="G3777">
        <v>3769</v>
      </c>
      <c r="H3777">
        <f t="shared" ca="1" si="120"/>
        <v>4.6449386296362914E-3</v>
      </c>
    </row>
    <row r="3778" spans="2:8" x14ac:dyDescent="0.35">
      <c r="B3778" s="45" t="s">
        <v>2732</v>
      </c>
      <c r="C3778" s="146">
        <v>79.493698120117188</v>
      </c>
      <c r="D3778" s="112">
        <f t="shared" si="119"/>
        <v>-1.7349869593284772E-2</v>
      </c>
      <c r="E3778" s="112">
        <v>0</v>
      </c>
      <c r="G3778">
        <v>3770</v>
      </c>
      <c r="H3778">
        <f t="shared" ca="1" si="120"/>
        <v>-9.0137826476849349E-3</v>
      </c>
    </row>
    <row r="3779" spans="2:8" x14ac:dyDescent="0.35">
      <c r="B3779" s="45" t="s">
        <v>2725</v>
      </c>
      <c r="C3779" s="146">
        <v>80.897254943847656</v>
      </c>
      <c r="D3779" s="112">
        <f t="shared" si="119"/>
        <v>5.3155977231636974E-2</v>
      </c>
      <c r="E3779" s="112">
        <v>0</v>
      </c>
      <c r="G3779">
        <v>3771</v>
      </c>
      <c r="H3779">
        <f t="shared" ca="1" si="120"/>
        <v>1.3882565646519547E-2</v>
      </c>
    </row>
    <row r="3780" spans="2:8" x14ac:dyDescent="0.35">
      <c r="B3780" s="45" t="s">
        <v>2712</v>
      </c>
      <c r="C3780" s="146">
        <v>76.814125061035156</v>
      </c>
      <c r="D3780" s="112">
        <f t="shared" si="119"/>
        <v>7.4999858527095162E-2</v>
      </c>
      <c r="E3780" s="112">
        <v>0</v>
      </c>
      <c r="G3780">
        <v>3772</v>
      </c>
      <c r="H3780">
        <f t="shared" ca="1" si="120"/>
        <v>-1.3257361486200575E-2</v>
      </c>
    </row>
    <row r="3781" spans="2:8" x14ac:dyDescent="0.35">
      <c r="B3781" s="45" t="s">
        <v>2694</v>
      </c>
      <c r="C3781" s="146">
        <v>71.455009460449219</v>
      </c>
      <c r="D3781" s="112">
        <f t="shared" si="119"/>
        <v>-0.22836325695387516</v>
      </c>
      <c r="E3781" s="112">
        <v>0</v>
      </c>
      <c r="G3781">
        <v>3773</v>
      </c>
      <c r="H3781">
        <f t="shared" ca="1" si="120"/>
        <v>-1.6619731096909202E-2</v>
      </c>
    </row>
    <row r="3782" spans="2:8" x14ac:dyDescent="0.35">
      <c r="B3782" s="45" t="s">
        <v>2603</v>
      </c>
      <c r="C3782" s="146">
        <v>92.601875305175781</v>
      </c>
      <c r="D3782" s="112">
        <f t="shared" si="119"/>
        <v>-5.9016006216108035E-3</v>
      </c>
      <c r="E3782" s="112">
        <v>0</v>
      </c>
      <c r="G3782">
        <v>3774</v>
      </c>
      <c r="H3782">
        <f t="shared" ca="1" si="120"/>
        <v>1.8960106994578047E-3</v>
      </c>
    </row>
    <row r="3783" spans="2:8" x14ac:dyDescent="0.35">
      <c r="B3783" s="45" t="s">
        <v>2595</v>
      </c>
      <c r="C3783" s="146">
        <v>93.151618957519531</v>
      </c>
      <c r="D3783" s="112">
        <f t="shared" si="119"/>
        <v>2.9014600724027083E-2</v>
      </c>
      <c r="E3783" s="112">
        <v>0</v>
      </c>
      <c r="G3783">
        <v>3775</v>
      </c>
      <c r="H3783">
        <f t="shared" ca="1" si="120"/>
        <v>1.2753595444163768E-3</v>
      </c>
    </row>
    <row r="3784" spans="2:8" x14ac:dyDescent="0.35">
      <c r="B3784" s="45" t="s">
        <v>2592</v>
      </c>
      <c r="C3784" s="146">
        <v>90.525070190429688</v>
      </c>
      <c r="D3784" s="112">
        <f t="shared" si="119"/>
        <v>-0.1482754722141367</v>
      </c>
      <c r="E3784" s="112">
        <v>0</v>
      </c>
      <c r="G3784">
        <v>3776</v>
      </c>
      <c r="H3784">
        <f t="shared" ca="1" si="120"/>
        <v>-2.1021233968056122E-2</v>
      </c>
    </row>
    <row r="3785" spans="2:8" x14ac:dyDescent="0.35">
      <c r="B3785" s="45" t="s">
        <v>2564</v>
      </c>
      <c r="C3785" s="146">
        <v>106.28444671630859</v>
      </c>
      <c r="D3785" s="112">
        <f t="shared" ref="D3785:D3848" si="121">(C3785-C3786)/C3786</f>
        <v>-7.3976014695759942E-2</v>
      </c>
      <c r="E3785" s="112">
        <v>0</v>
      </c>
      <c r="G3785">
        <v>3777</v>
      </c>
      <c r="H3785">
        <f t="shared" ca="1" si="120"/>
        <v>1.2811630039940123E-2</v>
      </c>
    </row>
    <row r="3786" spans="2:8" x14ac:dyDescent="0.35">
      <c r="B3786" s="45" t="s">
        <v>2543</v>
      </c>
      <c r="C3786" s="146">
        <v>114.77504730224609</v>
      </c>
      <c r="D3786" s="112">
        <f t="shared" si="121"/>
        <v>0</v>
      </c>
      <c r="E3786" s="112">
        <v>0</v>
      </c>
      <c r="G3786">
        <v>3778</v>
      </c>
      <c r="H3786">
        <f t="shared" ref="H3786:H3849" ca="1" si="122">_xlfn.NORM.INV(RAND(),$N$11,$N$12)</f>
        <v>-2.7418692559490983E-2</v>
      </c>
    </row>
    <row r="3787" spans="2:8" x14ac:dyDescent="0.35">
      <c r="B3787" s="45" t="s">
        <v>2542</v>
      </c>
      <c r="C3787" s="146">
        <v>114.77504730224609</v>
      </c>
      <c r="D3787" s="112">
        <f t="shared" si="121"/>
        <v>-3.7397464540500344E-2</v>
      </c>
      <c r="E3787" s="112">
        <v>0</v>
      </c>
      <c r="G3787">
        <v>3779</v>
      </c>
      <c r="H3787">
        <f t="shared" ca="1" si="122"/>
        <v>2.963242381526579E-2</v>
      </c>
    </row>
    <row r="3788" spans="2:8" x14ac:dyDescent="0.35">
      <c r="B3788" s="45" t="s">
        <v>2538</v>
      </c>
      <c r="C3788" s="146">
        <v>119.2341003417969</v>
      </c>
      <c r="D3788" s="112">
        <f t="shared" si="121"/>
        <v>-2.6919003645383001E-2</v>
      </c>
      <c r="E3788" s="112">
        <v>0</v>
      </c>
      <c r="G3788">
        <v>3780</v>
      </c>
      <c r="H3788">
        <f t="shared" ca="1" si="122"/>
        <v>-6.0164235108522823E-3</v>
      </c>
    </row>
    <row r="3789" spans="2:8" x14ac:dyDescent="0.35">
      <c r="B3789" s="45" t="s">
        <v>2516</v>
      </c>
      <c r="C3789" s="146">
        <v>122.5325546264648</v>
      </c>
      <c r="D3789" s="112">
        <f t="shared" si="121"/>
        <v>0.11786012085811702</v>
      </c>
      <c r="E3789" s="112">
        <v>0</v>
      </c>
      <c r="G3789">
        <v>3781</v>
      </c>
      <c r="H3789">
        <f t="shared" ca="1" si="122"/>
        <v>2.9471408390888904E-3</v>
      </c>
    </row>
    <row r="3790" spans="2:8" x14ac:dyDescent="0.35">
      <c r="B3790" s="45" t="s">
        <v>2495</v>
      </c>
      <c r="C3790" s="146">
        <v>109.6134948730469</v>
      </c>
      <c r="D3790" s="112">
        <f t="shared" si="121"/>
        <v>-2.6580306450578999E-2</v>
      </c>
      <c r="E3790" s="112">
        <v>0</v>
      </c>
      <c r="G3790">
        <v>3782</v>
      </c>
      <c r="H3790">
        <f t="shared" ca="1" si="122"/>
        <v>-6.9373345468070544E-3</v>
      </c>
    </row>
    <row r="3791" spans="2:8" x14ac:dyDescent="0.35">
      <c r="B3791" s="45" t="s">
        <v>2456</v>
      </c>
      <c r="C3791" s="146">
        <v>112.6066131591797</v>
      </c>
      <c r="D3791" s="112">
        <f t="shared" si="121"/>
        <v>3.7715289952770611E-2</v>
      </c>
      <c r="E3791" s="112">
        <v>0</v>
      </c>
      <c r="G3791">
        <v>3783</v>
      </c>
      <c r="H3791">
        <f t="shared" ca="1" si="122"/>
        <v>-1.8852082726621942E-2</v>
      </c>
    </row>
    <row r="3792" spans="2:8" x14ac:dyDescent="0.35">
      <c r="B3792" s="45" t="s">
        <v>2422</v>
      </c>
      <c r="C3792" s="146">
        <v>108.51397705078119</v>
      </c>
      <c r="D3792" s="112">
        <f t="shared" si="121"/>
        <v>7.1173215382713484E-2</v>
      </c>
      <c r="E3792" s="112">
        <v>0</v>
      </c>
      <c r="G3792">
        <v>3784</v>
      </c>
      <c r="H3792">
        <f t="shared" ca="1" si="122"/>
        <v>2.7603377765691196E-3</v>
      </c>
    </row>
    <row r="3793" spans="2:8" x14ac:dyDescent="0.35">
      <c r="B3793" s="45" t="s">
        <v>2381</v>
      </c>
      <c r="C3793" s="146">
        <v>101.30385589599609</v>
      </c>
      <c r="D3793" s="112">
        <f t="shared" si="121"/>
        <v>0.147098423300006</v>
      </c>
      <c r="E3793" s="112">
        <v>0</v>
      </c>
      <c r="G3793">
        <v>3785</v>
      </c>
      <c r="H3793">
        <f t="shared" ca="1" si="122"/>
        <v>8.5695011796912371E-4</v>
      </c>
    </row>
    <row r="3794" spans="2:8" x14ac:dyDescent="0.35">
      <c r="B3794" s="45" t="s">
        <v>2359</v>
      </c>
      <c r="C3794" s="146">
        <v>88.313133239746094</v>
      </c>
      <c r="D3794" s="112">
        <f t="shared" si="121"/>
        <v>2.8809637342034008E-2</v>
      </c>
      <c r="E3794" s="112">
        <v>0</v>
      </c>
      <c r="G3794">
        <v>3786</v>
      </c>
      <c r="H3794">
        <f t="shared" ca="1" si="122"/>
        <v>5.0384676481569175E-3</v>
      </c>
    </row>
    <row r="3795" spans="2:8" x14ac:dyDescent="0.35">
      <c r="B3795" s="45" t="s">
        <v>2346</v>
      </c>
      <c r="C3795" s="146">
        <v>85.840110778808594</v>
      </c>
      <c r="D3795" s="112">
        <f t="shared" si="121"/>
        <v>1.1231981262355337E-2</v>
      </c>
      <c r="E3795" s="112">
        <v>0</v>
      </c>
      <c r="G3795">
        <v>3787</v>
      </c>
      <c r="H3795">
        <f t="shared" ca="1" si="122"/>
        <v>3.6919982101865276E-3</v>
      </c>
    </row>
    <row r="3796" spans="2:8" x14ac:dyDescent="0.35">
      <c r="B3796" s="45" t="s">
        <v>2337</v>
      </c>
      <c r="C3796" s="146">
        <v>84.886665344238281</v>
      </c>
      <c r="D3796" s="112">
        <f t="shared" si="121"/>
        <v>3.5100461134106331E-4</v>
      </c>
      <c r="E3796" s="112">
        <v>0</v>
      </c>
      <c r="G3796">
        <v>3788</v>
      </c>
      <c r="H3796">
        <f t="shared" ca="1" si="122"/>
        <v>1.2237782497027972E-2</v>
      </c>
    </row>
    <row r="3797" spans="2:8" x14ac:dyDescent="0.35">
      <c r="B3797" s="45" t="s">
        <v>2333</v>
      </c>
      <c r="C3797" s="146">
        <v>84.856880187988281</v>
      </c>
      <c r="D3797" s="112">
        <f t="shared" si="121"/>
        <v>-6.949660915223535E-2</v>
      </c>
      <c r="E3797" s="112">
        <v>0</v>
      </c>
      <c r="G3797">
        <v>3789</v>
      </c>
      <c r="H3797">
        <f t="shared" ca="1" si="122"/>
        <v>-2.3821918616758284E-2</v>
      </c>
    </row>
    <row r="3798" spans="2:8" x14ac:dyDescent="0.35">
      <c r="B3798" s="45" t="s">
        <v>2314</v>
      </c>
      <c r="C3798" s="146">
        <v>91.194595336914063</v>
      </c>
      <c r="D3798" s="112">
        <f t="shared" si="121"/>
        <v>-2.2598847419613786E-2</v>
      </c>
      <c r="E3798" s="112">
        <v>0</v>
      </c>
      <c r="G3798">
        <v>3790</v>
      </c>
      <c r="H3798">
        <f t="shared" ca="1" si="122"/>
        <v>4.5087232844989132E-3</v>
      </c>
    </row>
    <row r="3799" spans="2:8" x14ac:dyDescent="0.35">
      <c r="B3799" s="45" t="s">
        <v>2312</v>
      </c>
      <c r="C3799" s="146">
        <v>93.303138732910156</v>
      </c>
      <c r="D3799" s="112">
        <f t="shared" si="121"/>
        <v>-4.9806304499318943E-2</v>
      </c>
      <c r="E3799" s="112">
        <v>0</v>
      </c>
      <c r="G3799">
        <v>3791</v>
      </c>
      <c r="H3799">
        <f t="shared" ca="1" si="122"/>
        <v>-6.8801431639113966E-3</v>
      </c>
    </row>
    <row r="3800" spans="2:8" x14ac:dyDescent="0.35">
      <c r="B3800" s="45" t="s">
        <v>2291</v>
      </c>
      <c r="C3800" s="146">
        <v>98.193809509277344</v>
      </c>
      <c r="D3800" s="112">
        <f t="shared" si="121"/>
        <v>-7.1190861883212803E-2</v>
      </c>
      <c r="E3800" s="112">
        <v>0</v>
      </c>
      <c r="G3800">
        <v>3792</v>
      </c>
      <c r="H3800">
        <f t="shared" ca="1" si="122"/>
        <v>-5.6744424565726634E-3</v>
      </c>
    </row>
    <row r="3801" spans="2:8" x14ac:dyDescent="0.35">
      <c r="B3801" s="45" t="s">
        <v>2269</v>
      </c>
      <c r="C3801" s="146">
        <v>105.72011566162109</v>
      </c>
      <c r="D3801" s="112">
        <f t="shared" si="121"/>
        <v>-1.4200420074448085E-2</v>
      </c>
      <c r="E3801" s="112">
        <v>0</v>
      </c>
      <c r="G3801">
        <v>3793</v>
      </c>
      <c r="H3801">
        <f t="shared" ca="1" si="122"/>
        <v>-1.2520061706055597E-2</v>
      </c>
    </row>
    <row r="3802" spans="2:8" x14ac:dyDescent="0.35">
      <c r="B3802" s="45" t="s">
        <v>2255</v>
      </c>
      <c r="C3802" s="146">
        <v>107.2430114746094</v>
      </c>
      <c r="D3802" s="112">
        <f t="shared" si="121"/>
        <v>0.11307071520358378</v>
      </c>
      <c r="E3802" s="112">
        <v>0</v>
      </c>
      <c r="G3802">
        <v>3794</v>
      </c>
      <c r="H3802">
        <f t="shared" ca="1" si="122"/>
        <v>-6.6982457921404247E-3</v>
      </c>
    </row>
    <row r="3803" spans="2:8" x14ac:dyDescent="0.35">
      <c r="B3803" s="45" t="s">
        <v>2229</v>
      </c>
      <c r="C3803" s="146">
        <v>96.348785400390625</v>
      </c>
      <c r="D3803" s="112">
        <f t="shared" si="121"/>
        <v>2.7803434961825937E-2</v>
      </c>
      <c r="E3803" s="112">
        <v>0</v>
      </c>
      <c r="G3803">
        <v>3795</v>
      </c>
      <c r="H3803">
        <f t="shared" ca="1" si="122"/>
        <v>1.0035697495134967E-2</v>
      </c>
    </row>
    <row r="3804" spans="2:8" x14ac:dyDescent="0.35">
      <c r="B3804" s="45" t="s">
        <v>2220</v>
      </c>
      <c r="C3804" s="146">
        <v>93.742424011230469</v>
      </c>
      <c r="D3804" s="112">
        <f t="shared" si="121"/>
        <v>-9.3971147196901431E-2</v>
      </c>
      <c r="E3804" s="112">
        <v>0</v>
      </c>
      <c r="G3804">
        <v>3796</v>
      </c>
      <c r="H3804">
        <f t="shared" ca="1" si="122"/>
        <v>-1.9158682402726293E-2</v>
      </c>
    </row>
    <row r="3805" spans="2:8" x14ac:dyDescent="0.35">
      <c r="B3805" s="45" t="s">
        <v>2208</v>
      </c>
      <c r="C3805" s="146">
        <v>103.4651641845703</v>
      </c>
      <c r="D3805" s="112">
        <f t="shared" si="121"/>
        <v>2.6140140073486987E-2</v>
      </c>
      <c r="E3805" s="112">
        <v>0</v>
      </c>
      <c r="G3805">
        <v>3797</v>
      </c>
      <c r="H3805">
        <f t="shared" ca="1" si="122"/>
        <v>-1.0566306760921372E-2</v>
      </c>
    </row>
    <row r="3806" spans="2:8" x14ac:dyDescent="0.35">
      <c r="B3806" s="45" t="s">
        <v>2204</v>
      </c>
      <c r="C3806" s="146">
        <v>100.8294677734375</v>
      </c>
      <c r="D3806" s="112">
        <f t="shared" si="121"/>
        <v>1.9845907882107692E-2</v>
      </c>
      <c r="E3806" s="112">
        <v>0</v>
      </c>
      <c r="G3806">
        <v>3798</v>
      </c>
      <c r="H3806">
        <f t="shared" ca="1" si="122"/>
        <v>1.0948826782465801E-3</v>
      </c>
    </row>
    <row r="3807" spans="2:8" x14ac:dyDescent="0.35">
      <c r="B3807" s="45" t="s">
        <v>2195</v>
      </c>
      <c r="C3807" s="146">
        <v>98.867355346679688</v>
      </c>
      <c r="D3807" s="112">
        <f t="shared" si="121"/>
        <v>-6.5337855825475868E-2</v>
      </c>
      <c r="E3807" s="112">
        <v>0</v>
      </c>
      <c r="G3807">
        <v>3799</v>
      </c>
      <c r="H3807">
        <f t="shared" ca="1" si="122"/>
        <v>1.8434873750711591E-2</v>
      </c>
    </row>
    <row r="3808" spans="2:8" x14ac:dyDescent="0.35">
      <c r="B3808" s="45" t="s">
        <v>2179</v>
      </c>
      <c r="C3808" s="146">
        <v>105.77870941162109</v>
      </c>
      <c r="D3808" s="112">
        <f t="shared" si="121"/>
        <v>3.89113313286843E-3</v>
      </c>
      <c r="E3808" s="112">
        <v>0</v>
      </c>
      <c r="G3808">
        <v>3800</v>
      </c>
      <c r="H3808">
        <f t="shared" ca="1" si="122"/>
        <v>-1.3749048081340956E-2</v>
      </c>
    </row>
    <row r="3809" spans="2:8" x14ac:dyDescent="0.35">
      <c r="B3809" s="45" t="s">
        <v>2164</v>
      </c>
      <c r="C3809" s="146">
        <v>105.3687057495117</v>
      </c>
      <c r="D3809" s="112">
        <f t="shared" si="121"/>
        <v>3.0945718856690119E-2</v>
      </c>
      <c r="E3809" s="112">
        <v>0</v>
      </c>
      <c r="G3809">
        <v>3801</v>
      </c>
      <c r="H3809">
        <f t="shared" ca="1" si="122"/>
        <v>-2.2463282084565706E-2</v>
      </c>
    </row>
    <row r="3810" spans="2:8" x14ac:dyDescent="0.35">
      <c r="B3810" s="45" t="s">
        <v>2161</v>
      </c>
      <c r="C3810" s="146">
        <v>102.20587158203119</v>
      </c>
      <c r="D3810" s="112">
        <f t="shared" si="121"/>
        <v>-0.12565839978519319</v>
      </c>
      <c r="E3810" s="112">
        <v>0</v>
      </c>
      <c r="G3810">
        <v>3802</v>
      </c>
      <c r="H3810">
        <f t="shared" ca="1" si="122"/>
        <v>-1.994862082465259E-3</v>
      </c>
    </row>
    <row r="3811" spans="2:8" x14ac:dyDescent="0.35">
      <c r="B3811" s="45" t="s">
        <v>2085</v>
      </c>
      <c r="C3811" s="146">
        <v>116.89466857910161</v>
      </c>
      <c r="D3811" s="112">
        <f t="shared" si="121"/>
        <v>-9.061060829588935E-2</v>
      </c>
      <c r="E3811" s="112">
        <v>0</v>
      </c>
      <c r="G3811">
        <v>3803</v>
      </c>
      <c r="H3811">
        <f t="shared" ca="1" si="122"/>
        <v>-1.122080270857862E-2</v>
      </c>
    </row>
    <row r="3812" spans="2:8" x14ac:dyDescent="0.35">
      <c r="B3812" s="45" t="s">
        <v>2062</v>
      </c>
      <c r="C3812" s="146">
        <v>128.54193115234381</v>
      </c>
      <c r="D3812" s="112">
        <f t="shared" si="121"/>
        <v>-2.5957773856022451E-2</v>
      </c>
      <c r="E3812" s="112">
        <v>0</v>
      </c>
      <c r="G3812">
        <v>3804</v>
      </c>
      <c r="H3812">
        <f t="shared" ca="1" si="122"/>
        <v>-1.8585429918722505E-2</v>
      </c>
    </row>
    <row r="3813" spans="2:8" x14ac:dyDescent="0.35">
      <c r="B3813" s="45" t="s">
        <v>2058</v>
      </c>
      <c r="C3813" s="146">
        <v>131.96751403808591</v>
      </c>
      <c r="D3813" s="112">
        <f t="shared" si="121"/>
        <v>6.8902342449143963E-2</v>
      </c>
      <c r="E3813" s="112">
        <v>0</v>
      </c>
      <c r="G3813">
        <v>3805</v>
      </c>
      <c r="H3813">
        <f t="shared" ca="1" si="122"/>
        <v>2.3700919899662092E-3</v>
      </c>
    </row>
    <row r="3814" spans="2:8" x14ac:dyDescent="0.35">
      <c r="B3814" s="45" t="s">
        <v>1994</v>
      </c>
      <c r="C3814" s="146">
        <v>123.4607772827148</v>
      </c>
      <c r="D3814" s="112">
        <f t="shared" si="121"/>
        <v>-2.9970004734803167E-3</v>
      </c>
      <c r="E3814" s="112">
        <v>0</v>
      </c>
      <c r="G3814">
        <v>3806</v>
      </c>
      <c r="H3814">
        <f t="shared" ca="1" si="122"/>
        <v>-7.7424898467644563E-3</v>
      </c>
    </row>
    <row r="3815" spans="2:8" x14ac:dyDescent="0.35">
      <c r="B3815" s="45" t="s">
        <v>1988</v>
      </c>
      <c r="C3815" s="146">
        <v>123.831901550293</v>
      </c>
      <c r="D3815" s="112">
        <f t="shared" si="121"/>
        <v>3.1874452661475663E-2</v>
      </c>
      <c r="E3815" s="112">
        <v>0</v>
      </c>
      <c r="G3815">
        <v>3807</v>
      </c>
      <c r="H3815">
        <f t="shared" ca="1" si="122"/>
        <v>-4.0922146997315664E-3</v>
      </c>
    </row>
    <row r="3816" spans="2:8" x14ac:dyDescent="0.35">
      <c r="B3816" s="45" t="s">
        <v>1977</v>
      </c>
      <c r="C3816" s="146">
        <v>120.0067520141602</v>
      </c>
      <c r="D3816" s="112">
        <f t="shared" si="121"/>
        <v>-2.8874717042405008E-2</v>
      </c>
      <c r="E3816" s="112">
        <v>0</v>
      </c>
      <c r="G3816">
        <v>3808</v>
      </c>
      <c r="H3816">
        <f t="shared" ca="1" si="122"/>
        <v>9.2102990367997142E-3</v>
      </c>
    </row>
    <row r="3817" spans="2:8" x14ac:dyDescent="0.35">
      <c r="B3817" s="45" t="s">
        <v>1967</v>
      </c>
      <c r="C3817" s="146">
        <v>123.5749435424805</v>
      </c>
      <c r="D3817" s="112">
        <f t="shared" si="121"/>
        <v>2.171298944761213E-2</v>
      </c>
      <c r="E3817" s="112">
        <v>0</v>
      </c>
      <c r="G3817">
        <v>3809</v>
      </c>
      <c r="H3817">
        <f t="shared" ca="1" si="122"/>
        <v>2.2852223850877477E-3</v>
      </c>
    </row>
    <row r="3818" spans="2:8" x14ac:dyDescent="0.35">
      <c r="B3818" s="45" t="s">
        <v>1952</v>
      </c>
      <c r="C3818" s="146">
        <v>120.9487838745117</v>
      </c>
      <c r="D3818" s="112">
        <f t="shared" si="121"/>
        <v>8.3293235708203437E-3</v>
      </c>
      <c r="E3818" s="112">
        <v>0</v>
      </c>
      <c r="G3818">
        <v>3810</v>
      </c>
      <c r="H3818">
        <f t="shared" ca="1" si="122"/>
        <v>3.1471810891676978E-2</v>
      </c>
    </row>
    <row r="3819" spans="2:8" x14ac:dyDescent="0.35">
      <c r="B3819" s="45" t="s">
        <v>1934</v>
      </c>
      <c r="C3819" s="146">
        <v>119.94968414306641</v>
      </c>
      <c r="D3819" s="112">
        <f t="shared" si="121"/>
        <v>-6.0795374170596633E-2</v>
      </c>
      <c r="E3819" s="112">
        <v>0</v>
      </c>
      <c r="G3819">
        <v>3811</v>
      </c>
      <c r="H3819">
        <f t="shared" ca="1" si="122"/>
        <v>-2.4855452725614235E-2</v>
      </c>
    </row>
    <row r="3820" spans="2:8" x14ac:dyDescent="0.35">
      <c r="B3820" s="45" t="s">
        <v>1905</v>
      </c>
      <c r="C3820" s="146">
        <v>127.714111328125</v>
      </c>
      <c r="D3820" s="112">
        <f t="shared" si="121"/>
        <v>3.5168949700531943E-2</v>
      </c>
      <c r="E3820" s="112">
        <v>0</v>
      </c>
      <c r="G3820">
        <v>3812</v>
      </c>
      <c r="H3820">
        <f t="shared" ca="1" si="122"/>
        <v>-4.2048177567188851E-2</v>
      </c>
    </row>
    <row r="3821" spans="2:8" x14ac:dyDescent="0.35">
      <c r="B3821" s="45" t="s">
        <v>1900</v>
      </c>
      <c r="C3821" s="146">
        <v>123.37513732910161</v>
      </c>
      <c r="D3821" s="112">
        <f t="shared" si="121"/>
        <v>0.1079515522224876</v>
      </c>
      <c r="E3821" s="112">
        <v>0</v>
      </c>
      <c r="G3821">
        <v>3813</v>
      </c>
      <c r="H3821">
        <f t="shared" ca="1" si="122"/>
        <v>2.5098743730782875E-2</v>
      </c>
    </row>
    <row r="3822" spans="2:8" x14ac:dyDescent="0.35">
      <c r="B3822" s="45" t="s">
        <v>1871</v>
      </c>
      <c r="C3822" s="146">
        <v>111.35427093505859</v>
      </c>
      <c r="D3822" s="112">
        <f t="shared" si="121"/>
        <v>-6.1607958926184751E-2</v>
      </c>
      <c r="E3822" s="112">
        <v>0</v>
      </c>
      <c r="G3822">
        <v>3814</v>
      </c>
      <c r="H3822">
        <f t="shared" ca="1" si="122"/>
        <v>1.3765607069729435E-2</v>
      </c>
    </row>
    <row r="3823" spans="2:8" x14ac:dyDescent="0.35">
      <c r="B3823" s="45" t="s">
        <v>1832</v>
      </c>
      <c r="C3823" s="146">
        <v>118.66497802734381</v>
      </c>
      <c r="D3823" s="112">
        <f t="shared" si="121"/>
        <v>-9.5064019193586737E-4</v>
      </c>
      <c r="E3823" s="112">
        <v>0</v>
      </c>
      <c r="G3823">
        <v>3815</v>
      </c>
      <c r="H3823">
        <f t="shared" ca="1" si="122"/>
        <v>9.6115716355998724E-3</v>
      </c>
    </row>
    <row r="3824" spans="2:8" x14ac:dyDescent="0.35">
      <c r="B3824" s="45" t="s">
        <v>1824</v>
      </c>
      <c r="C3824" s="146">
        <v>118.77789306640619</v>
      </c>
      <c r="D3824" s="112">
        <f t="shared" si="121"/>
        <v>1.1894564359008002E-3</v>
      </c>
      <c r="E3824" s="112">
        <v>0</v>
      </c>
      <c r="G3824">
        <v>3816</v>
      </c>
      <c r="H3824">
        <f t="shared" ca="1" si="122"/>
        <v>2.2328946655146346E-2</v>
      </c>
    </row>
    <row r="3825" spans="2:8" x14ac:dyDescent="0.35">
      <c r="B3825" s="45" t="s">
        <v>1812</v>
      </c>
      <c r="C3825" s="146">
        <v>118.63677978515619</v>
      </c>
      <c r="D3825" s="112">
        <f t="shared" si="121"/>
        <v>-3.7554354335024298E-2</v>
      </c>
      <c r="E3825" s="112">
        <v>0</v>
      </c>
      <c r="G3825">
        <v>3817</v>
      </c>
      <c r="H3825">
        <f t="shared" ca="1" si="122"/>
        <v>-1.1712770269748519E-2</v>
      </c>
    </row>
    <row r="3826" spans="2:8" x14ac:dyDescent="0.35">
      <c r="B3826" s="45" t="s">
        <v>1806</v>
      </c>
      <c r="C3826" s="146">
        <v>123.2659530639648</v>
      </c>
      <c r="D3826" s="112">
        <f t="shared" si="121"/>
        <v>-2.1143776443882881E-2</v>
      </c>
      <c r="E3826" s="112">
        <v>0</v>
      </c>
      <c r="G3826">
        <v>3818</v>
      </c>
      <c r="H3826">
        <f t="shared" ca="1" si="122"/>
        <v>-1.3694271811273777E-3</v>
      </c>
    </row>
    <row r="3827" spans="2:8" x14ac:dyDescent="0.35">
      <c r="B3827" s="45" t="s">
        <v>1784</v>
      </c>
      <c r="C3827" s="146">
        <v>125.9285583496094</v>
      </c>
      <c r="D3827" s="112">
        <f t="shared" si="121"/>
        <v>9.400046846795744E-2</v>
      </c>
      <c r="E3827" s="112">
        <v>0</v>
      </c>
      <c r="G3827">
        <v>3819</v>
      </c>
      <c r="H3827">
        <f t="shared" ca="1" si="122"/>
        <v>1.8205893776699601E-2</v>
      </c>
    </row>
    <row r="3828" spans="2:8" x14ac:dyDescent="0.35">
      <c r="B3828" s="45" t="s">
        <v>1757</v>
      </c>
      <c r="C3828" s="146">
        <v>115.1083221435547</v>
      </c>
      <c r="D3828" s="112">
        <f t="shared" si="121"/>
        <v>2.7452130875834497E-2</v>
      </c>
      <c r="E3828" s="112">
        <v>0</v>
      </c>
      <c r="G3828">
        <v>3820</v>
      </c>
      <c r="H3828">
        <f t="shared" ca="1" si="122"/>
        <v>9.4917564614043354E-3</v>
      </c>
    </row>
    <row r="3829" spans="2:8" x14ac:dyDescent="0.35">
      <c r="B3829" s="45" t="s">
        <v>1733</v>
      </c>
      <c r="C3829" s="146">
        <v>112.0327835083008</v>
      </c>
      <c r="D3829" s="112">
        <f t="shared" si="121"/>
        <v>-3.9318917147219155E-2</v>
      </c>
      <c r="E3829" s="112">
        <v>0</v>
      </c>
      <c r="G3829">
        <v>3821</v>
      </c>
      <c r="H3829">
        <f t="shared" ca="1" si="122"/>
        <v>-3.043315648894113E-2</v>
      </c>
    </row>
    <row r="3830" spans="2:8" x14ac:dyDescent="0.35">
      <c r="B3830" s="45" t="s">
        <v>1673</v>
      </c>
      <c r="C3830" s="146">
        <v>116.6180801391602</v>
      </c>
      <c r="D3830" s="112">
        <f t="shared" si="121"/>
        <v>-0.12170983755726118</v>
      </c>
      <c r="E3830" s="112">
        <v>0</v>
      </c>
      <c r="G3830">
        <v>3822</v>
      </c>
      <c r="H3830">
        <f t="shared" ca="1" si="122"/>
        <v>-7.3612484140924113E-3</v>
      </c>
    </row>
    <row r="3831" spans="2:8" x14ac:dyDescent="0.35">
      <c r="B3831" s="45" t="s">
        <v>1652</v>
      </c>
      <c r="C3831" s="146">
        <v>132.7785339355469</v>
      </c>
      <c r="D3831" s="112">
        <f t="shared" si="121"/>
        <v>0</v>
      </c>
      <c r="E3831" s="112">
        <v>0</v>
      </c>
      <c r="G3831">
        <v>3823</v>
      </c>
      <c r="H3831">
        <f t="shared" ca="1" si="122"/>
        <v>-3.3979302260857436E-2</v>
      </c>
    </row>
    <row r="3832" spans="2:8" x14ac:dyDescent="0.35">
      <c r="B3832" s="45" t="s">
        <v>1651</v>
      </c>
      <c r="C3832" s="146">
        <v>132.7785339355469</v>
      </c>
      <c r="D3832" s="112">
        <f t="shared" si="121"/>
        <v>1.3358819740537754E-2</v>
      </c>
      <c r="E3832" s="112">
        <v>0</v>
      </c>
      <c r="G3832">
        <v>3824</v>
      </c>
      <c r="H3832">
        <f t="shared" ca="1" si="122"/>
        <v>1.2567668820872013E-2</v>
      </c>
    </row>
    <row r="3833" spans="2:8" x14ac:dyDescent="0.35">
      <c r="B3833" s="45" t="s">
        <v>1639</v>
      </c>
      <c r="C3833" s="146">
        <v>131.02815246582031</v>
      </c>
      <c r="D3833" s="112">
        <f t="shared" si="121"/>
        <v>-2.056122458290599E-2</v>
      </c>
      <c r="E3833" s="112">
        <v>0</v>
      </c>
      <c r="G3833">
        <v>3825</v>
      </c>
      <c r="H3833">
        <f t="shared" ca="1" si="122"/>
        <v>1.3013877917162674E-3</v>
      </c>
    </row>
    <row r="3834" spans="2:8" x14ac:dyDescent="0.35">
      <c r="B3834" s="45" t="s">
        <v>1629</v>
      </c>
      <c r="C3834" s="146">
        <v>133.77880859375</v>
      </c>
      <c r="D3834" s="112">
        <f t="shared" si="121"/>
        <v>3.9621066864787271E-3</v>
      </c>
      <c r="E3834" s="112">
        <v>0</v>
      </c>
      <c r="G3834">
        <v>3826</v>
      </c>
      <c r="H3834">
        <f t="shared" ca="1" si="122"/>
        <v>5.2883384639006714E-3</v>
      </c>
    </row>
    <row r="3835" spans="2:8" x14ac:dyDescent="0.35">
      <c r="B3835" s="45" t="s">
        <v>1563</v>
      </c>
      <c r="C3835" s="146">
        <v>133.2508544921875</v>
      </c>
      <c r="D3835" s="112">
        <f t="shared" si="121"/>
        <v>-5.1836609410638133E-2</v>
      </c>
      <c r="E3835" s="112">
        <v>0</v>
      </c>
      <c r="G3835">
        <v>3827</v>
      </c>
      <c r="H3835">
        <f t="shared" ca="1" si="122"/>
        <v>4.37675660282194E-2</v>
      </c>
    </row>
    <row r="3836" spans="2:8" x14ac:dyDescent="0.35">
      <c r="B3836" s="45" t="s">
        <v>1557</v>
      </c>
      <c r="C3836" s="146">
        <v>140.53575134277341</v>
      </c>
      <c r="D3836" s="112">
        <f t="shared" si="121"/>
        <v>-1.8892141795777372E-2</v>
      </c>
      <c r="E3836" s="112">
        <v>0</v>
      </c>
      <c r="G3836">
        <v>3828</v>
      </c>
      <c r="H3836">
        <f t="shared" ca="1" si="122"/>
        <v>-4.0389841675871341E-3</v>
      </c>
    </row>
    <row r="3837" spans="2:8" x14ac:dyDescent="0.35">
      <c r="B3837" s="45" t="s">
        <v>1552</v>
      </c>
      <c r="C3837" s="146">
        <v>143.24189758300781</v>
      </c>
      <c r="D3837" s="112">
        <f t="shared" si="121"/>
        <v>-0.11605651738640138</v>
      </c>
      <c r="E3837" s="112">
        <v>0</v>
      </c>
      <c r="G3837">
        <v>3829</v>
      </c>
      <c r="H3837">
        <f t="shared" ca="1" si="122"/>
        <v>-7.0419707583487439E-3</v>
      </c>
    </row>
    <row r="3838" spans="2:8" x14ac:dyDescent="0.35">
      <c r="B3838" s="45" t="s">
        <v>1533</v>
      </c>
      <c r="C3838" s="146">
        <v>162.0487060546875</v>
      </c>
      <c r="D3838" s="112">
        <f t="shared" si="121"/>
        <v>0</v>
      </c>
      <c r="E3838" s="112">
        <v>0</v>
      </c>
      <c r="G3838">
        <v>3830</v>
      </c>
      <c r="H3838">
        <f t="shared" ca="1" si="122"/>
        <v>2.3771152677407449E-3</v>
      </c>
    </row>
    <row r="3839" spans="2:8" x14ac:dyDescent="0.35">
      <c r="B3839" s="45" t="s">
        <v>1532</v>
      </c>
      <c r="C3839" s="146">
        <v>162.0487060546875</v>
      </c>
      <c r="D3839" s="112">
        <f t="shared" si="121"/>
        <v>0.15055635015749175</v>
      </c>
      <c r="E3839" s="112">
        <v>0</v>
      </c>
      <c r="G3839">
        <v>3831</v>
      </c>
      <c r="H3839">
        <f t="shared" ca="1" si="122"/>
        <v>4.5247479300997212E-3</v>
      </c>
    </row>
    <row r="3840" spans="2:8" x14ac:dyDescent="0.35">
      <c r="B3840" s="45" t="s">
        <v>1495</v>
      </c>
      <c r="C3840" s="146">
        <v>140.8437805175781</v>
      </c>
      <c r="D3840" s="112">
        <f t="shared" si="121"/>
        <v>0.19444457384865113</v>
      </c>
      <c r="E3840" s="112">
        <v>0</v>
      </c>
      <c r="G3840">
        <v>3832</v>
      </c>
      <c r="H3840">
        <f t="shared" ca="1" si="122"/>
        <v>-5.2818133633823728E-4</v>
      </c>
    </row>
    <row r="3841" spans="2:8" x14ac:dyDescent="0.35">
      <c r="B3841" s="45" t="s">
        <v>1477</v>
      </c>
      <c r="C3841" s="146">
        <v>117.91571044921881</v>
      </c>
      <c r="D3841" s="112">
        <f t="shared" si="121"/>
        <v>-6.7394104327545945E-2</v>
      </c>
      <c r="E3841" s="112">
        <v>0</v>
      </c>
      <c r="G3841">
        <v>3833</v>
      </c>
      <c r="H3841">
        <f t="shared" ca="1" si="122"/>
        <v>-1.5882334657964441E-2</v>
      </c>
    </row>
    <row r="3842" spans="2:8" x14ac:dyDescent="0.35">
      <c r="B3842" s="45" t="s">
        <v>1449</v>
      </c>
      <c r="C3842" s="146">
        <v>126.4368057250977</v>
      </c>
      <c r="D3842" s="112">
        <f t="shared" si="121"/>
        <v>-4.5297091589077819E-2</v>
      </c>
      <c r="E3842" s="112">
        <v>0</v>
      </c>
      <c r="G3842">
        <v>3834</v>
      </c>
      <c r="H3842">
        <f t="shared" ca="1" si="122"/>
        <v>7.2228523170580769E-3</v>
      </c>
    </row>
    <row r="3843" spans="2:8" x14ac:dyDescent="0.35">
      <c r="B3843" s="45" t="s">
        <v>1438</v>
      </c>
      <c r="C3843" s="146">
        <v>132.4357604980469</v>
      </c>
      <c r="D3843" s="112">
        <f t="shared" si="121"/>
        <v>2.2547906506677146E-3</v>
      </c>
      <c r="E3843" s="112">
        <v>0</v>
      </c>
      <c r="G3843">
        <v>3835</v>
      </c>
      <c r="H3843">
        <f t="shared" ca="1" si="122"/>
        <v>2.3835868699879762E-3</v>
      </c>
    </row>
    <row r="3844" spans="2:8" x14ac:dyDescent="0.35">
      <c r="B3844" s="45" t="s">
        <v>1424</v>
      </c>
      <c r="C3844" s="146">
        <v>132.1378173828125</v>
      </c>
      <c r="D3844" s="112">
        <f t="shared" si="121"/>
        <v>-8.6109713682429312E-2</v>
      </c>
      <c r="E3844" s="112">
        <v>0</v>
      </c>
      <c r="G3844">
        <v>3836</v>
      </c>
      <c r="H3844">
        <f t="shared" ca="1" si="122"/>
        <v>-3.3808358854963195E-3</v>
      </c>
    </row>
    <row r="3845" spans="2:8" x14ac:dyDescent="0.35">
      <c r="B3845" s="45" t="s">
        <v>1398</v>
      </c>
      <c r="C3845" s="146">
        <v>144.58827209472659</v>
      </c>
      <c r="D3845" s="112">
        <f t="shared" si="121"/>
        <v>0.25320304033168239</v>
      </c>
      <c r="E3845" s="112">
        <v>0</v>
      </c>
      <c r="G3845">
        <v>3837</v>
      </c>
      <c r="H3845">
        <f t="shared" ca="1" si="122"/>
        <v>-1.4914268281990647E-2</v>
      </c>
    </row>
    <row r="3846" spans="2:8" x14ac:dyDescent="0.35">
      <c r="B3846" s="45" t="s">
        <v>1299</v>
      </c>
      <c r="C3846" s="146">
        <v>115.37497711181641</v>
      </c>
      <c r="D3846" s="112">
        <f t="shared" si="121"/>
        <v>-5.8295825339941175E-2</v>
      </c>
      <c r="E3846" s="112">
        <v>0</v>
      </c>
      <c r="G3846">
        <v>3838</v>
      </c>
      <c r="H3846">
        <f t="shared" ca="1" si="122"/>
        <v>-9.3575680153459902E-3</v>
      </c>
    </row>
    <row r="3847" spans="2:8" x14ac:dyDescent="0.35">
      <c r="B3847" s="45" t="s">
        <v>1290</v>
      </c>
      <c r="C3847" s="146">
        <v>122.517219543457</v>
      </c>
      <c r="D3847" s="112">
        <f t="shared" si="121"/>
        <v>4.0517641427221546E-3</v>
      </c>
      <c r="E3847" s="112">
        <v>0</v>
      </c>
      <c r="G3847">
        <v>3839</v>
      </c>
      <c r="H3847">
        <f t="shared" ca="1" si="122"/>
        <v>7.3807948905383371E-3</v>
      </c>
    </row>
    <row r="3848" spans="2:8" x14ac:dyDescent="0.35">
      <c r="B3848" s="45" t="s">
        <v>1282</v>
      </c>
      <c r="C3848" s="146">
        <v>122.02281188964839</v>
      </c>
      <c r="D3848" s="112">
        <f t="shared" si="121"/>
        <v>-1.819953710103906E-3</v>
      </c>
      <c r="E3848" s="112">
        <v>0</v>
      </c>
      <c r="G3848">
        <v>3840</v>
      </c>
      <c r="H3848">
        <f t="shared" ca="1" si="122"/>
        <v>1.0717042292368228E-2</v>
      </c>
    </row>
    <row r="3849" spans="2:8" x14ac:dyDescent="0.35">
      <c r="B3849" s="45" t="s">
        <v>1278</v>
      </c>
      <c r="C3849" s="146">
        <v>122.2452926635742</v>
      </c>
      <c r="D3849" s="112">
        <f t="shared" ref="D3849:D3912" si="123">(C3849-C3850)/C3850</f>
        <v>9.2478104667231734E-2</v>
      </c>
      <c r="E3849" s="112">
        <v>0</v>
      </c>
      <c r="G3849">
        <v>3841</v>
      </c>
      <c r="H3849">
        <f t="shared" ca="1" si="122"/>
        <v>7.404792505755587E-3</v>
      </c>
    </row>
    <row r="3850" spans="2:8" x14ac:dyDescent="0.35">
      <c r="B3850" s="45" t="s">
        <v>1259</v>
      </c>
      <c r="C3850" s="146">
        <v>111.8972473144531</v>
      </c>
      <c r="D3850" s="112">
        <f t="shared" si="123"/>
        <v>6.2369939035365446E-2</v>
      </c>
      <c r="E3850" s="112">
        <v>0</v>
      </c>
      <c r="G3850">
        <v>3842</v>
      </c>
      <c r="H3850">
        <f t="shared" ref="H3850:H3913" ca="1" si="124">_xlfn.NORM.INV(RAND(),$N$11,$N$12)</f>
        <v>1.8923344005840999E-2</v>
      </c>
    </row>
    <row r="3851" spans="2:8" x14ac:dyDescent="0.35">
      <c r="B3851" s="45" t="s">
        <v>1252</v>
      </c>
      <c r="C3851" s="146">
        <v>105.3279495239258</v>
      </c>
      <c r="D3851" s="112">
        <f t="shared" si="123"/>
        <v>9.0497704673915505E-2</v>
      </c>
      <c r="E3851" s="112">
        <v>0</v>
      </c>
      <c r="G3851">
        <v>3843</v>
      </c>
      <c r="H3851">
        <f t="shared" ca="1" si="124"/>
        <v>-2.2443124270034465E-3</v>
      </c>
    </row>
    <row r="3852" spans="2:8" x14ac:dyDescent="0.35">
      <c r="B3852" s="45" t="s">
        <v>1234</v>
      </c>
      <c r="C3852" s="146">
        <v>96.587043762207031</v>
      </c>
      <c r="D3852" s="112">
        <f t="shared" si="123"/>
        <v>3.7437238845170168E-2</v>
      </c>
      <c r="E3852" s="112">
        <v>0</v>
      </c>
      <c r="G3852">
        <v>3844</v>
      </c>
      <c r="H3852">
        <f t="shared" ca="1" si="124"/>
        <v>1.679473175437543E-2</v>
      </c>
    </row>
    <row r="3853" spans="2:8" x14ac:dyDescent="0.35">
      <c r="B3853" s="45" t="s">
        <v>1230</v>
      </c>
      <c r="C3853" s="146">
        <v>93.101577758789063</v>
      </c>
      <c r="D3853" s="112">
        <f t="shared" si="123"/>
        <v>2.9727568382571283E-2</v>
      </c>
      <c r="E3853" s="112">
        <v>0</v>
      </c>
      <c r="G3853">
        <v>3845</v>
      </c>
      <c r="H3853">
        <f t="shared" ca="1" si="124"/>
        <v>1.4515473387009687E-2</v>
      </c>
    </row>
    <row r="3854" spans="2:8" x14ac:dyDescent="0.35">
      <c r="B3854" s="45" t="s">
        <v>1212</v>
      </c>
      <c r="C3854" s="146">
        <v>90.413795471191406</v>
      </c>
      <c r="D3854" s="112">
        <f t="shared" si="123"/>
        <v>-3.0117319490420911E-3</v>
      </c>
      <c r="E3854" s="112">
        <v>0</v>
      </c>
      <c r="G3854">
        <v>3846</v>
      </c>
      <c r="H3854">
        <f t="shared" ca="1" si="124"/>
        <v>-3.7289074279366224E-3</v>
      </c>
    </row>
    <row r="3855" spans="2:8" x14ac:dyDescent="0.35">
      <c r="B3855" s="45" t="s">
        <v>1207</v>
      </c>
      <c r="C3855" s="146">
        <v>90.686920166015625</v>
      </c>
      <c r="D3855" s="112">
        <f t="shared" si="123"/>
        <v>4.5340075188049271E-2</v>
      </c>
      <c r="E3855" s="112">
        <v>0</v>
      </c>
      <c r="G3855">
        <v>3847</v>
      </c>
      <c r="H3855">
        <f t="shared" ca="1" si="124"/>
        <v>-2.426961253693441E-2</v>
      </c>
    </row>
    <row r="3856" spans="2:8" x14ac:dyDescent="0.35">
      <c r="B3856" s="45" t="s">
        <v>1190</v>
      </c>
      <c r="C3856" s="146">
        <v>86.753509521484375</v>
      </c>
      <c r="D3856" s="112">
        <f t="shared" si="123"/>
        <v>-4.0744272619659835E-2</v>
      </c>
      <c r="E3856" s="112">
        <v>0</v>
      </c>
      <c r="G3856">
        <v>3848</v>
      </c>
      <c r="H3856">
        <f t="shared" ca="1" si="124"/>
        <v>1.2838345083247394E-2</v>
      </c>
    </row>
    <row r="3857" spans="2:8" x14ac:dyDescent="0.35">
      <c r="B3857" s="45" t="s">
        <v>1175</v>
      </c>
      <c r="C3857" s="146">
        <v>90.4383544921875</v>
      </c>
      <c r="D3857" s="112">
        <f t="shared" si="123"/>
        <v>-3.34143904013544E-3</v>
      </c>
      <c r="E3857" s="112">
        <v>0</v>
      </c>
      <c r="G3857">
        <v>3849</v>
      </c>
      <c r="H3857">
        <f t="shared" ca="1" si="124"/>
        <v>-1.7863161060766138E-2</v>
      </c>
    </row>
    <row r="3858" spans="2:8" x14ac:dyDescent="0.35">
      <c r="B3858" s="45" t="s">
        <v>1165</v>
      </c>
      <c r="C3858" s="146">
        <v>90.741561889648438</v>
      </c>
      <c r="D3858" s="112">
        <f t="shared" si="123"/>
        <v>-1.4682000178445639E-2</v>
      </c>
      <c r="E3858" s="112">
        <v>0</v>
      </c>
      <c r="G3858">
        <v>3850</v>
      </c>
      <c r="H3858">
        <f t="shared" ca="1" si="124"/>
        <v>-1.994452406792659E-2</v>
      </c>
    </row>
    <row r="3859" spans="2:8" x14ac:dyDescent="0.35">
      <c r="B3859" s="45" t="s">
        <v>1152</v>
      </c>
      <c r="C3859" s="146">
        <v>92.093681335449219</v>
      </c>
      <c r="D3859" s="112">
        <f t="shared" si="123"/>
        <v>0</v>
      </c>
      <c r="E3859" s="112">
        <v>0</v>
      </c>
      <c r="G3859">
        <v>3851</v>
      </c>
      <c r="H3859">
        <f t="shared" ca="1" si="124"/>
        <v>2.7922011812628327E-3</v>
      </c>
    </row>
    <row r="3860" spans="2:8" x14ac:dyDescent="0.35">
      <c r="B3860" s="45" t="s">
        <v>1151</v>
      </c>
      <c r="C3860" s="146">
        <v>92.093681335449219</v>
      </c>
      <c r="D3860" s="112">
        <f t="shared" si="123"/>
        <v>4.5507620071724944E-2</v>
      </c>
      <c r="E3860" s="112">
        <v>0</v>
      </c>
      <c r="G3860">
        <v>3852</v>
      </c>
      <c r="H3860">
        <f t="shared" ca="1" si="124"/>
        <v>1.3999903001561901E-3</v>
      </c>
    </row>
    <row r="3861" spans="2:8" x14ac:dyDescent="0.35">
      <c r="B3861" s="45" t="s">
        <v>1125</v>
      </c>
      <c r="C3861" s="146">
        <v>88.085136413574219</v>
      </c>
      <c r="D3861" s="112">
        <f t="shared" si="123"/>
        <v>-6.9783763652924366E-3</v>
      </c>
      <c r="E3861" s="112">
        <v>0</v>
      </c>
      <c r="G3861">
        <v>3853</v>
      </c>
      <c r="H3861">
        <f t="shared" ca="1" si="124"/>
        <v>-6.7899021474401066E-3</v>
      </c>
    </row>
    <row r="3862" spans="2:8" x14ac:dyDescent="0.35">
      <c r="B3862" s="45" t="s">
        <v>1046</v>
      </c>
      <c r="C3862" s="146">
        <v>88.704147338867188</v>
      </c>
      <c r="D3862" s="112">
        <f t="shared" si="123"/>
        <v>3.2978260744022117E-2</v>
      </c>
      <c r="E3862" s="112">
        <v>0</v>
      </c>
      <c r="G3862">
        <v>3854</v>
      </c>
      <c r="H3862">
        <f t="shared" ca="1" si="124"/>
        <v>-4.1691499820827576E-3</v>
      </c>
    </row>
    <row r="3863" spans="2:8" x14ac:dyDescent="0.35">
      <c r="B3863" s="45" t="s">
        <v>1042</v>
      </c>
      <c r="C3863" s="146">
        <v>85.872230529785156</v>
      </c>
      <c r="D3863" s="112">
        <f t="shared" si="123"/>
        <v>-1.9253964518365354E-3</v>
      </c>
      <c r="E3863" s="112">
        <v>0</v>
      </c>
      <c r="G3863">
        <v>3855</v>
      </c>
      <c r="H3863">
        <f t="shared" ca="1" si="124"/>
        <v>-1.1336991277964278E-2</v>
      </c>
    </row>
    <row r="3864" spans="2:8" x14ac:dyDescent="0.35">
      <c r="B3864" s="45" t="s">
        <v>1029</v>
      </c>
      <c r="C3864" s="146">
        <v>86.037887573242188</v>
      </c>
      <c r="D3864" s="112">
        <f t="shared" si="123"/>
        <v>-3.4785163750849162E-2</v>
      </c>
      <c r="E3864" s="112">
        <v>0</v>
      </c>
      <c r="G3864">
        <v>3856</v>
      </c>
      <c r="H3864">
        <f t="shared" ca="1" si="124"/>
        <v>2.7035350447095602E-3</v>
      </c>
    </row>
    <row r="3865" spans="2:8" x14ac:dyDescent="0.35">
      <c r="B3865" s="45" t="s">
        <v>1025</v>
      </c>
      <c r="C3865" s="146">
        <v>89.138587951660156</v>
      </c>
      <c r="D3865" s="112">
        <f t="shared" si="123"/>
        <v>4.1732524061967341E-2</v>
      </c>
      <c r="E3865" s="112">
        <v>0</v>
      </c>
      <c r="G3865">
        <v>3857</v>
      </c>
      <c r="H3865">
        <f t="shared" ca="1" si="124"/>
        <v>3.4724503505644072E-2</v>
      </c>
    </row>
    <row r="3866" spans="2:8" x14ac:dyDescent="0.35">
      <c r="B3866" s="45" t="s">
        <v>1007</v>
      </c>
      <c r="C3866" s="146">
        <v>85.567634582519531</v>
      </c>
      <c r="D3866" s="112">
        <f t="shared" si="123"/>
        <v>6.8227670221291448E-2</v>
      </c>
      <c r="E3866" s="112">
        <v>0</v>
      </c>
      <c r="G3866">
        <v>3858</v>
      </c>
      <c r="H3866">
        <f t="shared" ca="1" si="124"/>
        <v>-8.9222859374546194E-3</v>
      </c>
    </row>
    <row r="3867" spans="2:8" x14ac:dyDescent="0.35">
      <c r="B3867" s="45" t="s">
        <v>988</v>
      </c>
      <c r="C3867" s="146">
        <v>80.102432250976563</v>
      </c>
      <c r="D3867" s="112">
        <f t="shared" si="123"/>
        <v>0.11369595822191975</v>
      </c>
      <c r="E3867" s="112">
        <v>0</v>
      </c>
      <c r="G3867">
        <v>3859</v>
      </c>
      <c r="H3867">
        <f t="shared" ca="1" si="124"/>
        <v>1.6850933021268506E-2</v>
      </c>
    </row>
    <row r="3868" spans="2:8" x14ac:dyDescent="0.35">
      <c r="B3868" s="45" t="s">
        <v>973</v>
      </c>
      <c r="C3868" s="146">
        <v>71.92486572265625</v>
      </c>
      <c r="D3868" s="112">
        <f t="shared" si="123"/>
        <v>-4.9436225967787052E-2</v>
      </c>
      <c r="E3868" s="112">
        <v>0</v>
      </c>
      <c r="G3868">
        <v>3860</v>
      </c>
      <c r="H3868">
        <f t="shared" ca="1" si="124"/>
        <v>2.6066904215842835E-2</v>
      </c>
    </row>
    <row r="3869" spans="2:8" x14ac:dyDescent="0.35">
      <c r="B3869" s="45" t="s">
        <v>951</v>
      </c>
      <c r="C3869" s="146">
        <v>75.665481567382813</v>
      </c>
      <c r="D3869" s="112">
        <f t="shared" si="123"/>
        <v>8.6035118211791842E-2</v>
      </c>
      <c r="E3869" s="112">
        <v>0</v>
      </c>
      <c r="G3869">
        <v>3861</v>
      </c>
      <c r="H3869">
        <f t="shared" ca="1" si="124"/>
        <v>1.3615599198244517E-2</v>
      </c>
    </row>
    <row r="3870" spans="2:8" x14ac:dyDescent="0.35">
      <c r="B3870" s="45" t="s">
        <v>922</v>
      </c>
      <c r="C3870" s="146">
        <v>69.671302795410156</v>
      </c>
      <c r="D3870" s="112">
        <f t="shared" si="123"/>
        <v>6.4722243989545954E-3</v>
      </c>
      <c r="E3870" s="112">
        <v>0</v>
      </c>
      <c r="G3870">
        <v>3862</v>
      </c>
      <c r="H3870">
        <f t="shared" ca="1" si="124"/>
        <v>2.2764219620480086E-2</v>
      </c>
    </row>
    <row r="3871" spans="2:8" x14ac:dyDescent="0.35">
      <c r="B3871" s="45" t="s">
        <v>912</v>
      </c>
      <c r="C3871" s="146">
        <v>69.223274230957031</v>
      </c>
      <c r="D3871" s="112">
        <f t="shared" si="123"/>
        <v>-4.5441418614582119E-2</v>
      </c>
      <c r="E3871" s="112">
        <v>0</v>
      </c>
      <c r="G3871">
        <v>3863</v>
      </c>
      <c r="H3871">
        <f t="shared" ca="1" si="124"/>
        <v>5.1587010341827538E-3</v>
      </c>
    </row>
    <row r="3872" spans="2:8" x14ac:dyDescent="0.35">
      <c r="B3872" s="45" t="s">
        <v>895</v>
      </c>
      <c r="C3872" s="146">
        <v>72.518623352050781</v>
      </c>
      <c r="D3872" s="112">
        <f t="shared" si="123"/>
        <v>0</v>
      </c>
      <c r="E3872" s="112">
        <v>0</v>
      </c>
      <c r="G3872">
        <v>3864</v>
      </c>
      <c r="H3872">
        <f t="shared" ca="1" si="124"/>
        <v>1.4298179808385389E-2</v>
      </c>
    </row>
    <row r="3873" spans="2:8" x14ac:dyDescent="0.35">
      <c r="B3873" s="45" t="s">
        <v>894</v>
      </c>
      <c r="C3873" s="146">
        <v>72.518623352050781</v>
      </c>
      <c r="D3873" s="112">
        <f t="shared" si="123"/>
        <v>0</v>
      </c>
      <c r="E3873" s="112">
        <v>0</v>
      </c>
      <c r="G3873">
        <v>3865</v>
      </c>
      <c r="H3873">
        <f t="shared" ca="1" si="124"/>
        <v>-4.4946077415223733E-3</v>
      </c>
    </row>
    <row r="3874" spans="2:8" x14ac:dyDescent="0.35">
      <c r="B3874" s="45" t="s">
        <v>893</v>
      </c>
      <c r="C3874" s="146">
        <v>72.518623352050781</v>
      </c>
      <c r="D3874" s="112">
        <f t="shared" si="123"/>
        <v>0</v>
      </c>
      <c r="E3874" s="112">
        <v>0</v>
      </c>
      <c r="G3874">
        <v>3866</v>
      </c>
      <c r="H3874">
        <f t="shared" ca="1" si="124"/>
        <v>3.2470153717892108E-3</v>
      </c>
    </row>
    <row r="3875" spans="2:8" x14ac:dyDescent="0.35">
      <c r="B3875" s="45" t="s">
        <v>892</v>
      </c>
      <c r="C3875" s="146">
        <v>72.518623352050781</v>
      </c>
      <c r="D3875" s="112">
        <f t="shared" si="123"/>
        <v>0</v>
      </c>
      <c r="E3875" s="112">
        <v>0</v>
      </c>
      <c r="G3875">
        <v>3867</v>
      </c>
      <c r="H3875">
        <f t="shared" ca="1" si="124"/>
        <v>1.0207004218350806E-3</v>
      </c>
    </row>
    <row r="3876" spans="2:8" x14ac:dyDescent="0.35">
      <c r="B3876" s="45" t="s">
        <v>891</v>
      </c>
      <c r="C3876" s="146">
        <v>72.518623352050781</v>
      </c>
      <c r="D3876" s="112">
        <f t="shared" si="123"/>
        <v>-8.4091502575196209E-2</v>
      </c>
      <c r="E3876" s="112">
        <v>0</v>
      </c>
      <c r="G3876">
        <v>3868</v>
      </c>
      <c r="H3876">
        <f t="shared" ca="1" si="124"/>
        <v>1.0202959089874258E-2</v>
      </c>
    </row>
    <row r="3877" spans="2:8" x14ac:dyDescent="0.35">
      <c r="B3877" s="45" t="s">
        <v>857</v>
      </c>
      <c r="C3877" s="146">
        <v>79.176712036132813</v>
      </c>
      <c r="D3877" s="112">
        <f t="shared" si="123"/>
        <v>9.4745598775318726E-2</v>
      </c>
      <c r="E3877" s="112">
        <v>0</v>
      </c>
      <c r="G3877">
        <v>3869</v>
      </c>
      <c r="H3877">
        <f t="shared" ca="1" si="124"/>
        <v>-2.3258823804932355E-3</v>
      </c>
    </row>
    <row r="3878" spans="2:8" x14ac:dyDescent="0.35">
      <c r="B3878" s="45" t="s">
        <v>837</v>
      </c>
      <c r="C3878" s="146">
        <v>72.324302673339844</v>
      </c>
      <c r="D3878" s="112">
        <f t="shared" si="123"/>
        <v>0.21577005191430387</v>
      </c>
      <c r="E3878" s="112">
        <v>0</v>
      </c>
      <c r="G3878">
        <v>3870</v>
      </c>
      <c r="H3878">
        <f t="shared" ca="1" si="124"/>
        <v>1.269588625400871E-2</v>
      </c>
    </row>
    <row r="3879" spans="2:8" x14ac:dyDescent="0.35">
      <c r="B3879" s="45" t="s">
        <v>781</v>
      </c>
      <c r="C3879" s="146">
        <v>59.488471984863281</v>
      </c>
      <c r="D3879" s="112">
        <f t="shared" si="123"/>
        <v>4.6529681707470766E-2</v>
      </c>
      <c r="E3879" s="112">
        <v>0</v>
      </c>
      <c r="G3879">
        <v>3871</v>
      </c>
      <c r="H3879">
        <f t="shared" ca="1" si="124"/>
        <v>-2.9225110933309876E-2</v>
      </c>
    </row>
    <row r="3880" spans="2:8" x14ac:dyDescent="0.35">
      <c r="B3880" s="45" t="s">
        <v>772</v>
      </c>
      <c r="C3880" s="146">
        <v>56.843559265136719</v>
      </c>
      <c r="D3880" s="112">
        <f t="shared" si="123"/>
        <v>3.1428834552087608E-3</v>
      </c>
      <c r="E3880" s="112">
        <v>0</v>
      </c>
      <c r="G3880">
        <v>3872</v>
      </c>
      <c r="H3880">
        <f t="shared" ca="1" si="124"/>
        <v>1.9330032910617356E-2</v>
      </c>
    </row>
    <row r="3881" spans="2:8" x14ac:dyDescent="0.35">
      <c r="B3881" s="45" t="s">
        <v>770</v>
      </c>
      <c r="C3881" s="146">
        <v>56.66546630859375</v>
      </c>
      <c r="D3881" s="112">
        <f t="shared" si="123"/>
        <v>1.765403989416478E-3</v>
      </c>
      <c r="E3881" s="112">
        <v>0</v>
      </c>
      <c r="G3881">
        <v>3873</v>
      </c>
      <c r="H3881">
        <f t="shared" ca="1" si="124"/>
        <v>-1.7089515914723581E-2</v>
      </c>
    </row>
    <row r="3882" spans="2:8" x14ac:dyDescent="0.35">
      <c r="B3882" s="45" t="s">
        <v>768</v>
      </c>
      <c r="C3882" s="146">
        <v>56.565605163574219</v>
      </c>
      <c r="D3882" s="112">
        <f t="shared" si="123"/>
        <v>6.6277217047958862E-3</v>
      </c>
      <c r="E3882" s="112">
        <v>0</v>
      </c>
      <c r="G3882">
        <v>3874</v>
      </c>
      <c r="H3882">
        <f t="shared" ca="1" si="124"/>
        <v>-2.6430253944848968E-3</v>
      </c>
    </row>
    <row r="3883" spans="2:8" x14ac:dyDescent="0.35">
      <c r="B3883" s="45" t="s">
        <v>764</v>
      </c>
      <c r="C3883" s="146">
        <v>56.193172454833977</v>
      </c>
      <c r="D3883" s="112">
        <f t="shared" si="123"/>
        <v>4.4183290575607326E-2</v>
      </c>
      <c r="E3883" s="112">
        <v>0</v>
      </c>
      <c r="G3883">
        <v>3875</v>
      </c>
      <c r="H3883">
        <f t="shared" ca="1" si="124"/>
        <v>3.254270104035032E-3</v>
      </c>
    </row>
    <row r="3884" spans="2:8" x14ac:dyDescent="0.35">
      <c r="B3884" s="45" t="s">
        <v>757</v>
      </c>
      <c r="C3884" s="146">
        <v>53.8154296875</v>
      </c>
      <c r="D3884" s="112">
        <f t="shared" si="123"/>
        <v>-5.685345476505157E-3</v>
      </c>
      <c r="E3884" s="112">
        <v>0</v>
      </c>
      <c r="G3884">
        <v>3876</v>
      </c>
      <c r="H3884">
        <f t="shared" ca="1" si="124"/>
        <v>-3.9466478813597689E-2</v>
      </c>
    </row>
    <row r="3885" spans="2:8" x14ac:dyDescent="0.35">
      <c r="B3885" s="45" t="s">
        <v>753</v>
      </c>
      <c r="C3885" s="146">
        <v>54.123138427734382</v>
      </c>
      <c r="D3885" s="112">
        <f t="shared" si="123"/>
        <v>-2.7307540585480416E-2</v>
      </c>
      <c r="E3885" s="112">
        <v>0</v>
      </c>
      <c r="G3885">
        <v>3877</v>
      </c>
      <c r="H3885">
        <f t="shared" ca="1" si="124"/>
        <v>2.5992062318488409E-2</v>
      </c>
    </row>
    <row r="3886" spans="2:8" x14ac:dyDescent="0.35">
      <c r="B3886" s="45" t="s">
        <v>742</v>
      </c>
      <c r="C3886" s="146">
        <v>55.642601013183587</v>
      </c>
      <c r="D3886" s="112">
        <f t="shared" si="123"/>
        <v>0.17002443143452423</v>
      </c>
      <c r="E3886" s="112">
        <v>0</v>
      </c>
      <c r="G3886">
        <v>3878</v>
      </c>
      <c r="H3886">
        <f t="shared" ca="1" si="124"/>
        <v>4.9272687235316588E-2</v>
      </c>
    </row>
    <row r="3887" spans="2:8" x14ac:dyDescent="0.35">
      <c r="B3887" s="45" t="s">
        <v>711</v>
      </c>
      <c r="C3887" s="146">
        <v>47.556785583496087</v>
      </c>
      <c r="D3887" s="112">
        <f t="shared" si="123"/>
        <v>8.8388100820110921E-2</v>
      </c>
      <c r="E3887" s="112">
        <v>0</v>
      </c>
      <c r="G3887">
        <v>3879</v>
      </c>
      <c r="H3887">
        <f t="shared" ca="1" si="124"/>
        <v>-2.9483554735799367E-3</v>
      </c>
    </row>
    <row r="3888" spans="2:8" x14ac:dyDescent="0.35">
      <c r="B3888" s="45" t="s">
        <v>693</v>
      </c>
      <c r="C3888" s="146">
        <v>43.694694519042969</v>
      </c>
      <c r="D3888" s="112">
        <f t="shared" si="123"/>
        <v>0</v>
      </c>
      <c r="E3888" s="112">
        <v>0</v>
      </c>
      <c r="G3888">
        <v>3880</v>
      </c>
      <c r="H3888">
        <f t="shared" ca="1" si="124"/>
        <v>-1.763365439894795E-2</v>
      </c>
    </row>
    <row r="3889" spans="2:8" x14ac:dyDescent="0.35">
      <c r="B3889" s="45" t="s">
        <v>692</v>
      </c>
      <c r="C3889" s="146">
        <v>43.694694519042969</v>
      </c>
      <c r="D3889" s="112">
        <f t="shared" si="123"/>
        <v>4.2800455850807231E-3</v>
      </c>
      <c r="E3889" s="112">
        <v>0</v>
      </c>
      <c r="G3889">
        <v>3881</v>
      </c>
      <c r="H3889">
        <f t="shared" ca="1" si="124"/>
        <v>4.0555844056094411E-3</v>
      </c>
    </row>
    <row r="3890" spans="2:8" x14ac:dyDescent="0.35">
      <c r="B3890" s="45" t="s">
        <v>690</v>
      </c>
      <c r="C3890" s="146">
        <v>43.508476257324219</v>
      </c>
      <c r="D3890" s="112">
        <f t="shared" si="123"/>
        <v>1.1799357692248325E-2</v>
      </c>
      <c r="E3890" s="112">
        <v>0</v>
      </c>
      <c r="G3890">
        <v>3882</v>
      </c>
      <c r="H3890">
        <f t="shared" ca="1" si="124"/>
        <v>-1.8885296293089361E-2</v>
      </c>
    </row>
    <row r="3891" spans="2:8" x14ac:dyDescent="0.35">
      <c r="B3891" s="45" t="s">
        <v>659</v>
      </c>
      <c r="C3891" s="146">
        <v>43.001091003417969</v>
      </c>
      <c r="D3891" s="112">
        <f t="shared" si="123"/>
        <v>-9.6340457773558246E-3</v>
      </c>
      <c r="E3891" s="112">
        <v>0</v>
      </c>
      <c r="G3891">
        <v>3883</v>
      </c>
      <c r="H3891">
        <f t="shared" ca="1" si="124"/>
        <v>-3.5431314362420843E-3</v>
      </c>
    </row>
    <row r="3892" spans="2:8" x14ac:dyDescent="0.35">
      <c r="B3892" s="45" t="s">
        <v>650</v>
      </c>
      <c r="C3892" s="146">
        <v>43.419395446777337</v>
      </c>
      <c r="D3892" s="112">
        <f t="shared" si="123"/>
        <v>8.0805814220118709E-4</v>
      </c>
      <c r="E3892" s="112">
        <v>0</v>
      </c>
      <c r="G3892">
        <v>3884</v>
      </c>
      <c r="H3892">
        <f t="shared" ca="1" si="124"/>
        <v>-8.9125469000566129E-3</v>
      </c>
    </row>
    <row r="3893" spans="2:8" x14ac:dyDescent="0.35">
      <c r="B3893" s="45" t="s">
        <v>643</v>
      </c>
      <c r="C3893" s="146">
        <v>43.38433837890625</v>
      </c>
      <c r="D3893" s="112">
        <f t="shared" si="123"/>
        <v>-1.9158795807743483E-2</v>
      </c>
      <c r="E3893" s="112">
        <v>0</v>
      </c>
      <c r="G3893">
        <v>3885</v>
      </c>
      <c r="H3893">
        <f t="shared" ca="1" si="124"/>
        <v>-1.6928247321910374E-2</v>
      </c>
    </row>
    <row r="3894" spans="2:8" x14ac:dyDescent="0.35">
      <c r="B3894" s="45" t="s">
        <v>630</v>
      </c>
      <c r="C3894" s="146">
        <v>44.231765747070313</v>
      </c>
      <c r="D3894" s="112">
        <f t="shared" si="123"/>
        <v>-2.8972240383195749E-2</v>
      </c>
      <c r="E3894" s="112">
        <v>0</v>
      </c>
      <c r="G3894">
        <v>3886</v>
      </c>
      <c r="H3894">
        <f t="shared" ca="1" si="124"/>
        <v>1.8202216340883103E-2</v>
      </c>
    </row>
    <row r="3895" spans="2:8" x14ac:dyDescent="0.35">
      <c r="B3895" s="45" t="s">
        <v>596</v>
      </c>
      <c r="C3895" s="146">
        <v>45.551494598388672</v>
      </c>
      <c r="D3895" s="112">
        <f t="shared" si="123"/>
        <v>0.17624858781326538</v>
      </c>
      <c r="E3895" s="112">
        <v>0</v>
      </c>
      <c r="G3895">
        <v>3887</v>
      </c>
      <c r="H3895">
        <f t="shared" ca="1" si="124"/>
        <v>-6.1407022883764638E-3</v>
      </c>
    </row>
    <row r="3896" spans="2:8" x14ac:dyDescent="0.35">
      <c r="B3896" s="45" t="s">
        <v>502</v>
      </c>
      <c r="C3896" s="146">
        <v>38.726078033447273</v>
      </c>
      <c r="D3896" s="112">
        <f t="shared" si="123"/>
        <v>7.3007859515017755E-3</v>
      </c>
      <c r="E3896" s="112">
        <v>0</v>
      </c>
      <c r="G3896">
        <v>3888</v>
      </c>
      <c r="H3896">
        <f t="shared" ca="1" si="124"/>
        <v>7.1649241535306453E-3</v>
      </c>
    </row>
    <row r="3897" spans="2:8" x14ac:dyDescent="0.35">
      <c r="B3897" s="45" t="s">
        <v>490</v>
      </c>
      <c r="C3897" s="146">
        <v>38.445396423339837</v>
      </c>
      <c r="D3897" s="112">
        <f t="shared" si="123"/>
        <v>7.8537395390559425E-3</v>
      </c>
      <c r="E3897" s="112">
        <v>0</v>
      </c>
      <c r="G3897">
        <v>3889</v>
      </c>
      <c r="H3897">
        <f t="shared" ca="1" si="124"/>
        <v>-1.2582326728633249E-2</v>
      </c>
    </row>
    <row r="3898" spans="2:8" x14ac:dyDescent="0.35">
      <c r="B3898" s="45" t="s">
        <v>479</v>
      </c>
      <c r="C3898" s="146">
        <v>38.145809173583977</v>
      </c>
      <c r="D3898" s="112">
        <f t="shared" si="123"/>
        <v>2.2691062373507913E-3</v>
      </c>
      <c r="E3898" s="112">
        <v>0</v>
      </c>
      <c r="G3898">
        <v>3890</v>
      </c>
      <c r="H3898">
        <f t="shared" ca="1" si="124"/>
        <v>-5.0068142942639613E-6</v>
      </c>
    </row>
    <row r="3899" spans="2:8" x14ac:dyDescent="0.35">
      <c r="B3899" s="45" t="s">
        <v>470</v>
      </c>
      <c r="C3899" s="146">
        <v>38.0594482421875</v>
      </c>
      <c r="D3899" s="112">
        <f t="shared" si="123"/>
        <v>0.11390232057028978</v>
      </c>
      <c r="E3899" s="112">
        <v>0</v>
      </c>
      <c r="G3899">
        <v>3891</v>
      </c>
      <c r="H3899">
        <f t="shared" ca="1" si="124"/>
        <v>-2.0868525428084133E-2</v>
      </c>
    </row>
    <row r="3900" spans="2:8" x14ac:dyDescent="0.35">
      <c r="B3900" s="45" t="s">
        <v>452</v>
      </c>
      <c r="C3900" s="146">
        <v>34.167671203613281</v>
      </c>
      <c r="D3900" s="112">
        <f t="shared" si="123"/>
        <v>-0.97799657345121782</v>
      </c>
      <c r="E3900" s="112">
        <v>0</v>
      </c>
      <c r="G3900">
        <v>3892</v>
      </c>
      <c r="H3900">
        <f t="shared" ca="1" si="124"/>
        <v>2.7038298630125659E-2</v>
      </c>
    </row>
    <row r="3901" spans="2:8" x14ac:dyDescent="0.35">
      <c r="B3901" s="45" t="s">
        <v>6309</v>
      </c>
      <c r="C3901" s="146">
        <v>1552.834106445312</v>
      </c>
      <c r="D3901" s="112">
        <f t="shared" si="123"/>
        <v>0.1784640448884437</v>
      </c>
      <c r="E3901" s="112">
        <v>-2.8770909121223277E-5</v>
      </c>
      <c r="G3901">
        <v>3893</v>
      </c>
      <c r="H3901">
        <f t="shared" ca="1" si="124"/>
        <v>-9.9932424907953551E-3</v>
      </c>
    </row>
    <row r="3902" spans="2:8" x14ac:dyDescent="0.35">
      <c r="B3902" s="45" t="s">
        <v>6076</v>
      </c>
      <c r="C3902" s="146">
        <v>1317.67626953125</v>
      </c>
      <c r="D3902" s="112">
        <f t="shared" si="123"/>
        <v>17.409285136260962</v>
      </c>
      <c r="E3902" s="112">
        <v>-3.3534770461907186E-5</v>
      </c>
      <c r="G3902">
        <v>3894</v>
      </c>
      <c r="H3902">
        <f t="shared" ca="1" si="124"/>
        <v>-2.954043312130147E-2</v>
      </c>
    </row>
    <row r="3903" spans="2:8" x14ac:dyDescent="0.35">
      <c r="B3903" s="45" t="s">
        <v>915</v>
      </c>
      <c r="C3903" s="146">
        <v>71.57672119140625</v>
      </c>
      <c r="D3903" s="112">
        <f t="shared" si="123"/>
        <v>-0.97204874804472108</v>
      </c>
      <c r="E3903" s="112">
        <v>-3.7411846338568684E-5</v>
      </c>
      <c r="G3903">
        <v>3895</v>
      </c>
      <c r="H3903">
        <f t="shared" ca="1" si="124"/>
        <v>8.5780726250068665E-3</v>
      </c>
    </row>
    <row r="3904" spans="2:8" x14ac:dyDescent="0.35">
      <c r="B3904" s="45" t="s">
        <v>7893</v>
      </c>
      <c r="C3904" s="146">
        <v>2560.769775390625</v>
      </c>
      <c r="D3904" s="112">
        <f t="shared" si="123"/>
        <v>21.736523058170629</v>
      </c>
      <c r="E3904" s="112">
        <v>-3.8706039924994177E-5</v>
      </c>
      <c r="G3904">
        <v>3896</v>
      </c>
      <c r="H3904">
        <f t="shared" ca="1" si="124"/>
        <v>-5.7174917637975208E-3</v>
      </c>
    </row>
    <row r="3905" spans="2:8" x14ac:dyDescent="0.35">
      <c r="B3905" s="45" t="s">
        <v>1306</v>
      </c>
      <c r="C3905" s="146">
        <v>112.62802886962891</v>
      </c>
      <c r="D3905" s="112">
        <f t="shared" si="123"/>
        <v>-0.85354870251983384</v>
      </c>
      <c r="E3905" s="112">
        <v>-4.8363842405548256E-5</v>
      </c>
      <c r="G3905">
        <v>3897</v>
      </c>
      <c r="H3905">
        <f t="shared" ca="1" si="124"/>
        <v>-5.799588037091144E-3</v>
      </c>
    </row>
    <row r="3906" spans="2:8" x14ac:dyDescent="0.35">
      <c r="B3906" s="45" t="s">
        <v>5568</v>
      </c>
      <c r="C3906" s="146">
        <v>769.04766845703125</v>
      </c>
      <c r="D3906" s="112">
        <f t="shared" si="123"/>
        <v>2.2507525325368427E-2</v>
      </c>
      <c r="E3906" s="112">
        <v>-5.5314062453623883E-5</v>
      </c>
      <c r="G3906">
        <v>3898</v>
      </c>
      <c r="H3906">
        <f t="shared" ca="1" si="124"/>
        <v>-8.7047176487088252E-3</v>
      </c>
    </row>
    <row r="3907" spans="2:8" x14ac:dyDescent="0.35">
      <c r="B3907" s="45" t="s">
        <v>5570</v>
      </c>
      <c r="C3907" s="146">
        <v>752.11932373046875</v>
      </c>
      <c r="D3907" s="112">
        <f t="shared" si="123"/>
        <v>-0.69066964060240621</v>
      </c>
      <c r="E3907" s="112">
        <v>-5.6558974700204977E-5</v>
      </c>
      <c r="G3907">
        <v>3899</v>
      </c>
      <c r="H3907">
        <f t="shared" ca="1" si="124"/>
        <v>4.3256330181636708E-3</v>
      </c>
    </row>
    <row r="3908" spans="2:8" x14ac:dyDescent="0.35">
      <c r="B3908" s="45" t="s">
        <v>7423</v>
      </c>
      <c r="C3908" s="146">
        <v>2431.443603515625</v>
      </c>
      <c r="D3908" s="112">
        <f t="shared" si="123"/>
        <v>27.118169760442402</v>
      </c>
      <c r="E3908" s="112">
        <v>-5.8836646877405615E-5</v>
      </c>
      <c r="G3908">
        <v>3900</v>
      </c>
      <c r="H3908">
        <f t="shared" ca="1" si="124"/>
        <v>-1.6616938655794954E-2</v>
      </c>
    </row>
    <row r="3909" spans="2:8" x14ac:dyDescent="0.35">
      <c r="B3909" s="45" t="s">
        <v>1019</v>
      </c>
      <c r="C3909" s="146">
        <v>86.472328186035156</v>
      </c>
      <c r="D3909" s="112">
        <f t="shared" si="123"/>
        <v>-0.96796644833323009</v>
      </c>
      <c r="E3909" s="112">
        <v>-6.2550673544594043E-5</v>
      </c>
      <c r="G3909">
        <v>3901</v>
      </c>
      <c r="H3909">
        <f t="shared" ca="1" si="124"/>
        <v>2.4086158310440964E-2</v>
      </c>
    </row>
    <row r="3910" spans="2:8" x14ac:dyDescent="0.35">
      <c r="B3910" s="45" t="s">
        <v>7665</v>
      </c>
      <c r="C3910" s="146">
        <v>2699.429931640625</v>
      </c>
      <c r="D3910" s="112">
        <f t="shared" si="123"/>
        <v>1.2024785107820577</v>
      </c>
      <c r="E3910" s="112">
        <v>-7.171500511229412E-5</v>
      </c>
      <c r="G3910">
        <v>3902</v>
      </c>
      <c r="H3910">
        <f t="shared" ca="1" si="124"/>
        <v>9.1385402472658264E-3</v>
      </c>
    </row>
    <row r="3911" spans="2:8" x14ac:dyDescent="0.35">
      <c r="B3911" s="45" t="s">
        <v>6056</v>
      </c>
      <c r="C3911" s="146">
        <v>1225.6328125</v>
      </c>
      <c r="D3911" s="112">
        <f t="shared" si="123"/>
        <v>1.4819204633004683</v>
      </c>
      <c r="E3911" s="112">
        <v>-7.180484617940704E-5</v>
      </c>
      <c r="G3911">
        <v>3903</v>
      </c>
      <c r="H3911">
        <f t="shared" ca="1" si="124"/>
        <v>-2.2597559020673591E-2</v>
      </c>
    </row>
    <row r="3912" spans="2:8" x14ac:dyDescent="0.35">
      <c r="B3912" s="45" t="s">
        <v>4958</v>
      </c>
      <c r="C3912" s="146">
        <v>493.82437133789063</v>
      </c>
      <c r="D3912" s="112">
        <f t="shared" si="123"/>
        <v>-0.7756183156136881</v>
      </c>
      <c r="E3912" s="112">
        <v>-8.2123388259102968E-5</v>
      </c>
      <c r="G3912">
        <v>3904</v>
      </c>
      <c r="H3912">
        <f t="shared" ca="1" si="124"/>
        <v>-2.5254986532180706E-2</v>
      </c>
    </row>
    <row r="3913" spans="2:8" x14ac:dyDescent="0.35">
      <c r="B3913" s="45" t="s">
        <v>7756</v>
      </c>
      <c r="C3913" s="146">
        <v>2200.822998046875</v>
      </c>
      <c r="D3913" s="112">
        <f t="shared" ref="D3913:D3976" si="125">(C3913-C3914)/C3914</f>
        <v>0.12651665224556757</v>
      </c>
      <c r="E3913" s="112">
        <v>-8.9180982488249242E-5</v>
      </c>
      <c r="G3913">
        <v>3905</v>
      </c>
      <c r="H3913">
        <f t="shared" ca="1" si="124"/>
        <v>-5.6048228493686186E-3</v>
      </c>
    </row>
    <row r="3914" spans="2:8" x14ac:dyDescent="0.35">
      <c r="B3914" s="45" t="s">
        <v>6674</v>
      </c>
      <c r="C3914" s="146">
        <v>1953.6533203125</v>
      </c>
      <c r="D3914" s="112">
        <f t="shared" si="125"/>
        <v>-0.18261483326532144</v>
      </c>
      <c r="E3914" s="112">
        <v>-9.3590921205815938E-5</v>
      </c>
      <c r="G3914">
        <v>3906</v>
      </c>
      <c r="H3914">
        <f t="shared" ref="H3914:H3977" ca="1" si="126">_xlfn.NORM.INV(RAND(),$N$11,$N$12)</f>
        <v>8.8618761606599206E-3</v>
      </c>
    </row>
    <row r="3915" spans="2:8" x14ac:dyDescent="0.35">
      <c r="B3915" s="45" t="s">
        <v>7391</v>
      </c>
      <c r="C3915" s="146">
        <v>2390.125732421875</v>
      </c>
      <c r="D3915" s="112">
        <f t="shared" si="125"/>
        <v>29.733024458216118</v>
      </c>
      <c r="E3915" s="112">
        <v>-9.9888335463024821E-5</v>
      </c>
      <c r="G3915">
        <v>3907</v>
      </c>
      <c r="H3915">
        <f t="shared" ca="1" si="126"/>
        <v>1.0628927408882032E-2</v>
      </c>
    </row>
    <row r="3916" spans="2:8" x14ac:dyDescent="0.35">
      <c r="B3916" s="45" t="s">
        <v>824</v>
      </c>
      <c r="C3916" s="146">
        <v>77.770599365234375</v>
      </c>
      <c r="D3916" s="112">
        <f t="shared" si="125"/>
        <v>-0.96427801868542218</v>
      </c>
      <c r="E3916" s="112">
        <v>-1.0446693758752784E-4</v>
      </c>
      <c r="G3916">
        <v>3908</v>
      </c>
      <c r="H3916">
        <f t="shared" ca="1" si="126"/>
        <v>2.5357404241864143E-2</v>
      </c>
    </row>
    <row r="3917" spans="2:8" x14ac:dyDescent="0.35">
      <c r="B3917" s="45" t="s">
        <v>7534</v>
      </c>
      <c r="C3917" s="146">
        <v>2177.107666015625</v>
      </c>
      <c r="D3917" s="112">
        <f t="shared" si="125"/>
        <v>2.0586057094916699</v>
      </c>
      <c r="E3917" s="112">
        <v>-1.1044559696573989E-4</v>
      </c>
      <c r="G3917">
        <v>3909</v>
      </c>
      <c r="H3917">
        <f t="shared" ca="1" si="126"/>
        <v>-2.2280245552078661E-2</v>
      </c>
    </row>
    <row r="3918" spans="2:8" x14ac:dyDescent="0.35">
      <c r="B3918" s="45" t="s">
        <v>5533</v>
      </c>
      <c r="C3918" s="146">
        <v>711.79742431640625</v>
      </c>
      <c r="D3918" s="112">
        <f t="shared" si="125"/>
        <v>-0.69398141986499384</v>
      </c>
      <c r="E3918" s="112">
        <v>-1.1977551136941391E-4</v>
      </c>
      <c r="G3918">
        <v>3910</v>
      </c>
      <c r="H3918">
        <f t="shared" ca="1" si="126"/>
        <v>1.9870068792468415E-2</v>
      </c>
    </row>
    <row r="3919" spans="2:8" x14ac:dyDescent="0.35">
      <c r="B3919" s="45" t="s">
        <v>7192</v>
      </c>
      <c r="C3919" s="146">
        <v>2325.994140625</v>
      </c>
      <c r="D3919" s="112">
        <f t="shared" si="125"/>
        <v>8.0432115146030519E-2</v>
      </c>
      <c r="E3919" s="112">
        <v>-1.2205572058790347E-4</v>
      </c>
      <c r="G3919">
        <v>3911</v>
      </c>
      <c r="H3919">
        <f t="shared" ca="1" si="126"/>
        <v>-2.8426240776045487E-2</v>
      </c>
    </row>
    <row r="3920" spans="2:8" x14ac:dyDescent="0.35">
      <c r="B3920" s="45" t="s">
        <v>7529</v>
      </c>
      <c r="C3920" s="146">
        <v>2152.8369140625</v>
      </c>
      <c r="D3920" s="112">
        <f t="shared" si="125"/>
        <v>0.4022025565888741</v>
      </c>
      <c r="E3920" s="112">
        <v>-1.3391235782016987E-4</v>
      </c>
      <c r="G3920">
        <v>3912</v>
      </c>
      <c r="H3920">
        <f t="shared" ca="1" si="126"/>
        <v>1.0132119156974467E-2</v>
      </c>
    </row>
    <row r="3921" spans="2:8" x14ac:dyDescent="0.35">
      <c r="B3921" s="45" t="s">
        <v>6140</v>
      </c>
      <c r="C3921" s="146">
        <v>1535.3251953125</v>
      </c>
      <c r="D3921" s="112">
        <f t="shared" si="125"/>
        <v>-0.30656530343306132</v>
      </c>
      <c r="E3921" s="112">
        <v>-1.4452427109446211E-4</v>
      </c>
      <c r="G3921">
        <v>3913</v>
      </c>
      <c r="H3921">
        <f t="shared" ca="1" si="126"/>
        <v>1.9499504133972723E-2</v>
      </c>
    </row>
    <row r="3922" spans="2:8" x14ac:dyDescent="0.35">
      <c r="B3922" s="45" t="s">
        <v>6811</v>
      </c>
      <c r="C3922" s="146">
        <v>2214.087646484375</v>
      </c>
      <c r="D3922" s="112">
        <f t="shared" si="125"/>
        <v>7.6133596355927695</v>
      </c>
      <c r="E3922" s="112">
        <v>-1.4564138658538091E-4</v>
      </c>
      <c r="G3922">
        <v>3914</v>
      </c>
      <c r="H3922">
        <f t="shared" ca="1" si="126"/>
        <v>9.7652201629161721E-4</v>
      </c>
    </row>
    <row r="3923" spans="2:8" x14ac:dyDescent="0.35">
      <c r="B3923" s="45" t="s">
        <v>4406</v>
      </c>
      <c r="C3923" s="146">
        <v>257.052734375</v>
      </c>
      <c r="D3923" s="112">
        <f t="shared" si="125"/>
        <v>-0.45603695622368895</v>
      </c>
      <c r="E3923" s="112">
        <v>-1.4992224341603351E-4</v>
      </c>
      <c r="G3923">
        <v>3915</v>
      </c>
      <c r="H3923">
        <f t="shared" ca="1" si="126"/>
        <v>6.7047733729303383E-3</v>
      </c>
    </row>
    <row r="3924" spans="2:8" x14ac:dyDescent="0.35">
      <c r="B3924" s="45" t="s">
        <v>5095</v>
      </c>
      <c r="C3924" s="146">
        <v>472.55551147460938</v>
      </c>
      <c r="D3924" s="112">
        <f t="shared" si="125"/>
        <v>1.3869427186358453E-2</v>
      </c>
      <c r="E3924" s="112">
        <v>-1.7304412838350504E-4</v>
      </c>
      <c r="G3924">
        <v>3916</v>
      </c>
      <c r="H3924">
        <f t="shared" ca="1" si="126"/>
        <v>-6.3993769134900883E-3</v>
      </c>
    </row>
    <row r="3925" spans="2:8" x14ac:dyDescent="0.35">
      <c r="B3925" s="45" t="s">
        <v>5026</v>
      </c>
      <c r="C3925" s="146">
        <v>466.09109497070313</v>
      </c>
      <c r="D3925" s="112">
        <f t="shared" si="125"/>
        <v>-0.35649657355697589</v>
      </c>
      <c r="E3925" s="112">
        <v>-1.7550918284195373E-4</v>
      </c>
      <c r="G3925">
        <v>3917</v>
      </c>
      <c r="H3925">
        <f t="shared" ca="1" si="126"/>
        <v>1.8560700772867991E-2</v>
      </c>
    </row>
    <row r="3926" spans="2:8" x14ac:dyDescent="0.35">
      <c r="B3926" s="45" t="s">
        <v>5489</v>
      </c>
      <c r="C3926" s="146">
        <v>724.30242919921875</v>
      </c>
      <c r="D3926" s="112">
        <f t="shared" si="125"/>
        <v>3.1811580358667517E-3</v>
      </c>
      <c r="E3926" s="112">
        <v>-1.7608806627584104E-4</v>
      </c>
      <c r="G3926">
        <v>3918</v>
      </c>
      <c r="H3926">
        <f t="shared" ca="1" si="126"/>
        <v>-3.5968232451532079E-3</v>
      </c>
    </row>
    <row r="3927" spans="2:8" x14ac:dyDescent="0.35">
      <c r="B3927" s="45" t="s">
        <v>5540</v>
      </c>
      <c r="C3927" s="146">
        <v>722.005615234375</v>
      </c>
      <c r="D3927" s="112">
        <f t="shared" si="125"/>
        <v>0.56140158328090428</v>
      </c>
      <c r="E3927" s="112">
        <v>-1.7656362557726544E-4</v>
      </c>
      <c r="G3927">
        <v>3919</v>
      </c>
      <c r="H3927">
        <f t="shared" ca="1" si="126"/>
        <v>5.9029554677816325E-3</v>
      </c>
    </row>
    <row r="3928" spans="2:8" x14ac:dyDescent="0.35">
      <c r="B3928" s="45" t="s">
        <v>5001</v>
      </c>
      <c r="C3928" s="146">
        <v>462.40866088867188</v>
      </c>
      <c r="D3928" s="112">
        <f t="shared" si="125"/>
        <v>8.6564064084221123E-3</v>
      </c>
      <c r="E3928" s="112">
        <v>-1.7750038155983508E-4</v>
      </c>
      <c r="G3928">
        <v>3920</v>
      </c>
      <c r="H3928">
        <f t="shared" ca="1" si="126"/>
        <v>-1.0381187384079078E-2</v>
      </c>
    </row>
    <row r="3929" spans="2:8" x14ac:dyDescent="0.35">
      <c r="B3929" s="45" t="s">
        <v>5055</v>
      </c>
      <c r="C3929" s="146">
        <v>458.44021606445313</v>
      </c>
      <c r="D3929" s="112">
        <f t="shared" si="125"/>
        <v>-0.77120119513817598</v>
      </c>
      <c r="E3929" s="112">
        <v>-1.7837117697489007E-4</v>
      </c>
      <c r="G3929">
        <v>3921</v>
      </c>
      <c r="H3929">
        <f t="shared" ca="1" si="126"/>
        <v>6.0089686534278415E-4</v>
      </c>
    </row>
    <row r="3930" spans="2:8" x14ac:dyDescent="0.35">
      <c r="B3930" s="45" t="s">
        <v>6767</v>
      </c>
      <c r="C3930" s="146">
        <v>2003.682739257812</v>
      </c>
      <c r="D3930" s="112">
        <f t="shared" si="125"/>
        <v>44.845099991420184</v>
      </c>
      <c r="E3930" s="112">
        <v>-1.8346633322736716E-4</v>
      </c>
      <c r="G3930">
        <v>3922</v>
      </c>
      <c r="H3930">
        <f t="shared" ca="1" si="126"/>
        <v>-2.8510077119777013E-2</v>
      </c>
    </row>
    <row r="3931" spans="2:8" x14ac:dyDescent="0.35">
      <c r="B3931" s="45" t="s">
        <v>697</v>
      </c>
      <c r="C3931" s="146">
        <v>43.705493927001953</v>
      </c>
      <c r="D3931" s="112">
        <f t="shared" si="125"/>
        <v>-0.78454592994177674</v>
      </c>
      <c r="E3931" s="112">
        <v>-1.8500333311429636E-4</v>
      </c>
      <c r="G3931">
        <v>3923</v>
      </c>
      <c r="H3931">
        <f t="shared" ca="1" si="126"/>
        <v>-4.6358859783402959E-4</v>
      </c>
    </row>
    <row r="3932" spans="2:8" x14ac:dyDescent="0.35">
      <c r="B3932" s="45" t="s">
        <v>4176</v>
      </c>
      <c r="C3932" s="146">
        <v>202.85295104980469</v>
      </c>
      <c r="D3932" s="112">
        <f t="shared" si="125"/>
        <v>-0.52375099268017489</v>
      </c>
      <c r="E3932" s="112">
        <v>-1.8583639388035998E-4</v>
      </c>
      <c r="G3932">
        <v>3924</v>
      </c>
      <c r="H3932">
        <f t="shared" ca="1" si="126"/>
        <v>1.3135478003264507E-2</v>
      </c>
    </row>
    <row r="3933" spans="2:8" x14ac:dyDescent="0.35">
      <c r="B3933" s="45" t="s">
        <v>4759</v>
      </c>
      <c r="C3933" s="146">
        <v>425.9388427734375</v>
      </c>
      <c r="D3933" s="112">
        <f t="shared" si="125"/>
        <v>1.5323831700920669</v>
      </c>
      <c r="E3933" s="112">
        <v>-1.8854143713847968E-4</v>
      </c>
      <c r="G3933">
        <v>3925</v>
      </c>
      <c r="H3933">
        <f t="shared" ca="1" si="126"/>
        <v>2.736658263930497E-2</v>
      </c>
    </row>
    <row r="3934" spans="2:8" x14ac:dyDescent="0.35">
      <c r="B3934" s="45" t="s">
        <v>3087</v>
      </c>
      <c r="C3934" s="146">
        <v>168.19683837890619</v>
      </c>
      <c r="D3934" s="112">
        <f t="shared" si="125"/>
        <v>-0.92936391931707973</v>
      </c>
      <c r="E3934" s="112">
        <v>-1.9564439522395366E-4</v>
      </c>
      <c r="G3934">
        <v>3926</v>
      </c>
      <c r="H3934">
        <f t="shared" ca="1" si="126"/>
        <v>5.4061369678988875E-3</v>
      </c>
    </row>
    <row r="3935" spans="2:8" x14ac:dyDescent="0.35">
      <c r="B3935" s="45" t="s">
        <v>7310</v>
      </c>
      <c r="C3935" s="146">
        <v>2381.174560546875</v>
      </c>
      <c r="D3935" s="112">
        <f t="shared" si="125"/>
        <v>12.171052300636877</v>
      </c>
      <c r="E3935" s="112">
        <v>-1.9856019767041836E-4</v>
      </c>
      <c r="G3935">
        <v>3927</v>
      </c>
      <c r="H3935">
        <f t="shared" ca="1" si="126"/>
        <v>7.8702851039147131E-3</v>
      </c>
    </row>
    <row r="3936" spans="2:8" x14ac:dyDescent="0.35">
      <c r="B3936" s="45" t="s">
        <v>3807</v>
      </c>
      <c r="C3936" s="146">
        <v>180.7884826660156</v>
      </c>
      <c r="D3936" s="112">
        <f t="shared" si="125"/>
        <v>3.0171602029919458E-2</v>
      </c>
      <c r="E3936" s="112">
        <v>-2.004129942219225E-4</v>
      </c>
      <c r="G3936">
        <v>3928</v>
      </c>
      <c r="H3936">
        <f t="shared" ca="1" si="126"/>
        <v>1.2036525716233863E-2</v>
      </c>
    </row>
    <row r="3937" spans="2:8" x14ac:dyDescent="0.35">
      <c r="B3937" s="45" t="s">
        <v>3680</v>
      </c>
      <c r="C3937" s="146">
        <v>175.4935607910156</v>
      </c>
      <c r="D3937" s="112">
        <f t="shared" si="125"/>
        <v>0.31209150960594867</v>
      </c>
      <c r="E3937" s="112">
        <v>-2.0671926272315666E-4</v>
      </c>
      <c r="G3937">
        <v>3929</v>
      </c>
      <c r="H3937">
        <f t="shared" ca="1" si="126"/>
        <v>1.6513462047841338E-2</v>
      </c>
    </row>
    <row r="3938" spans="2:8" x14ac:dyDescent="0.35">
      <c r="B3938" s="45" t="s">
        <v>1630</v>
      </c>
      <c r="C3938" s="146">
        <v>133.7510070800781</v>
      </c>
      <c r="D3938" s="112">
        <f t="shared" si="125"/>
        <v>-0.22877382997490267</v>
      </c>
      <c r="E3938" s="112">
        <v>-2.0781702247273771E-4</v>
      </c>
      <c r="G3938">
        <v>3930</v>
      </c>
      <c r="H3938">
        <f t="shared" ca="1" si="126"/>
        <v>-1.4001981479731453E-2</v>
      </c>
    </row>
    <row r="3939" spans="2:8" x14ac:dyDescent="0.35">
      <c r="B3939" s="45" t="s">
        <v>3840</v>
      </c>
      <c r="C3939" s="146">
        <v>173.42643737792969</v>
      </c>
      <c r="D3939" s="112">
        <f t="shared" si="125"/>
        <v>3.4996094994516365</v>
      </c>
      <c r="E3939" s="112">
        <v>-2.0874296097271933E-4</v>
      </c>
      <c r="G3939">
        <v>3931</v>
      </c>
      <c r="H3939">
        <f t="shared" ca="1" si="126"/>
        <v>-6.1871426278819466E-3</v>
      </c>
    </row>
    <row r="3940" spans="2:8" x14ac:dyDescent="0.35">
      <c r="B3940" s="45" t="s">
        <v>474</v>
      </c>
      <c r="C3940" s="146">
        <v>38.542552947998047</v>
      </c>
      <c r="D3940" s="112">
        <f t="shared" si="125"/>
        <v>-0.75919633338325598</v>
      </c>
      <c r="E3940" s="112">
        <v>-2.0987905978930952E-4</v>
      </c>
      <c r="G3940">
        <v>3932</v>
      </c>
      <c r="H3940">
        <f t="shared" ca="1" si="126"/>
        <v>2.9905770214593134E-3</v>
      </c>
    </row>
    <row r="3941" spans="2:8" x14ac:dyDescent="0.35">
      <c r="B3941" s="45" t="s">
        <v>3239</v>
      </c>
      <c r="C3941" s="146">
        <v>160.05799865722659</v>
      </c>
      <c r="D3941" s="112">
        <f t="shared" si="125"/>
        <v>-9.0956904527587604E-2</v>
      </c>
      <c r="E3941" s="112">
        <v>-2.1054598032517631E-4</v>
      </c>
      <c r="G3941">
        <v>3933</v>
      </c>
      <c r="H3941">
        <f t="shared" ca="1" si="126"/>
        <v>3.7382018715084947E-3</v>
      </c>
    </row>
    <row r="3942" spans="2:8" x14ac:dyDescent="0.35">
      <c r="B3942" s="45" t="s">
        <v>4038</v>
      </c>
      <c r="C3942" s="146">
        <v>176.07305908203119</v>
      </c>
      <c r="D3942" s="112">
        <f t="shared" si="125"/>
        <v>-0.91851404777580414</v>
      </c>
      <c r="E3942" s="112">
        <v>-2.1140982279415943E-4</v>
      </c>
      <c r="G3942">
        <v>3934</v>
      </c>
      <c r="H3942">
        <f t="shared" ca="1" si="126"/>
        <v>-9.4831657682885526E-3</v>
      </c>
    </row>
    <row r="3943" spans="2:8" x14ac:dyDescent="0.35">
      <c r="B3943" s="45" t="s">
        <v>6873</v>
      </c>
      <c r="C3943" s="146">
        <v>2160.778076171875</v>
      </c>
      <c r="D3943" s="112">
        <f t="shared" si="125"/>
        <v>15.733023736383254</v>
      </c>
      <c r="E3943" s="112">
        <v>-2.1417816528160644E-4</v>
      </c>
      <c r="G3943">
        <v>3935</v>
      </c>
      <c r="H3943">
        <f t="shared" ca="1" si="126"/>
        <v>-1.3260002813360702E-2</v>
      </c>
    </row>
    <row r="3944" spans="2:8" x14ac:dyDescent="0.35">
      <c r="B3944" s="45" t="s">
        <v>2073</v>
      </c>
      <c r="C3944" s="146">
        <v>129.13255310058591</v>
      </c>
      <c r="D3944" s="112">
        <f t="shared" si="125"/>
        <v>4.2805218073309718E-2</v>
      </c>
      <c r="E3944" s="112">
        <v>-2.2327965682551439E-4</v>
      </c>
      <c r="G3944">
        <v>3936</v>
      </c>
      <c r="H3944">
        <f t="shared" ca="1" si="126"/>
        <v>-2.056059737251106E-2</v>
      </c>
    </row>
    <row r="3945" spans="2:8" x14ac:dyDescent="0.35">
      <c r="B3945" s="45" t="s">
        <v>1987</v>
      </c>
      <c r="C3945" s="146">
        <v>123.831901550293</v>
      </c>
      <c r="D3945" s="112">
        <f t="shared" si="125"/>
        <v>3.9329238657432888E-2</v>
      </c>
      <c r="E3945" s="112">
        <v>-2.3055641893528442E-4</v>
      </c>
      <c r="G3945">
        <v>3937</v>
      </c>
      <c r="H3945">
        <f t="shared" ca="1" si="126"/>
        <v>-2.1141724630981917E-2</v>
      </c>
    </row>
    <row r="3946" spans="2:8" x14ac:dyDescent="0.35">
      <c r="B3946" s="45" t="s">
        <v>2095</v>
      </c>
      <c r="C3946" s="146">
        <v>119.14598083496089</v>
      </c>
      <c r="D3946" s="112">
        <f t="shared" si="125"/>
        <v>-0.1630051395477195</v>
      </c>
      <c r="E3946" s="112">
        <v>-2.4230998687836851E-4</v>
      </c>
      <c r="G3946">
        <v>3938</v>
      </c>
      <c r="H3946">
        <f t="shared" ca="1" si="126"/>
        <v>-1.1610220930184422E-2</v>
      </c>
    </row>
    <row r="3947" spans="2:8" x14ac:dyDescent="0.35">
      <c r="B3947" s="45" t="s">
        <v>3502</v>
      </c>
      <c r="C3947" s="146">
        <v>142.34971618652341</v>
      </c>
      <c r="D3947" s="112">
        <f t="shared" si="125"/>
        <v>0.8813032473698843</v>
      </c>
      <c r="E3947" s="112">
        <v>-2.4733856523719293E-4</v>
      </c>
      <c r="G3947">
        <v>3939</v>
      </c>
      <c r="H3947">
        <f t="shared" ca="1" si="126"/>
        <v>-1.6229927936436097E-2</v>
      </c>
    </row>
    <row r="3948" spans="2:8" x14ac:dyDescent="0.35">
      <c r="B3948" s="45" t="s">
        <v>950</v>
      </c>
      <c r="C3948" s="146">
        <v>75.665481567382813</v>
      </c>
      <c r="D3948" s="112">
        <f t="shared" si="125"/>
        <v>-0.96537385110029694</v>
      </c>
      <c r="E3948" s="112">
        <v>-2.4989654847403327E-4</v>
      </c>
      <c r="G3948">
        <v>3940</v>
      </c>
      <c r="H3948">
        <f t="shared" ca="1" si="126"/>
        <v>1.7693718036278113E-2</v>
      </c>
    </row>
    <row r="3949" spans="2:8" x14ac:dyDescent="0.35">
      <c r="B3949" s="45" t="s">
        <v>6819</v>
      </c>
      <c r="C3949" s="146">
        <v>2185.212158203125</v>
      </c>
      <c r="D3949" s="112">
        <f t="shared" si="125"/>
        <v>0.58749746483829424</v>
      </c>
      <c r="E3949" s="112">
        <v>-2.5265581810389513E-4</v>
      </c>
      <c r="G3949">
        <v>3941</v>
      </c>
      <c r="H3949">
        <f t="shared" ca="1" si="126"/>
        <v>-8.3583378637729615E-3</v>
      </c>
    </row>
    <row r="3950" spans="2:8" x14ac:dyDescent="0.35">
      <c r="B3950" s="45" t="s">
        <v>6095</v>
      </c>
      <c r="C3950" s="146">
        <v>1376.513793945312</v>
      </c>
      <c r="D3950" s="112">
        <f t="shared" si="125"/>
        <v>32.605687372574074</v>
      </c>
      <c r="E3950" s="112">
        <v>-2.5595587239227559E-4</v>
      </c>
      <c r="G3950">
        <v>3942</v>
      </c>
      <c r="H3950">
        <f t="shared" ca="1" si="126"/>
        <v>-1.635864098085172E-2</v>
      </c>
    </row>
    <row r="3951" spans="2:8" x14ac:dyDescent="0.35">
      <c r="B3951" s="45" t="s">
        <v>514</v>
      </c>
      <c r="C3951" s="146">
        <v>40.960739135742188</v>
      </c>
      <c r="D3951" s="112">
        <f t="shared" si="125"/>
        <v>-0.66687742234594272</v>
      </c>
      <c r="E3951" s="112">
        <v>-2.6358316877618548E-4</v>
      </c>
      <c r="G3951">
        <v>3943</v>
      </c>
      <c r="H3951">
        <f t="shared" ca="1" si="126"/>
        <v>-2.3361339710031546E-2</v>
      </c>
    </row>
    <row r="3952" spans="2:8" x14ac:dyDescent="0.35">
      <c r="B3952" s="45" t="s">
        <v>3042</v>
      </c>
      <c r="C3952" s="146">
        <v>122.9599609375</v>
      </c>
      <c r="D3952" s="112">
        <f t="shared" si="125"/>
        <v>-7.0607173389149068E-3</v>
      </c>
      <c r="E3952" s="112">
        <v>-2.6778860394177135E-4</v>
      </c>
      <c r="G3952">
        <v>3944</v>
      </c>
      <c r="H3952">
        <f t="shared" ca="1" si="126"/>
        <v>1.3392422460071357E-2</v>
      </c>
    </row>
    <row r="3953" spans="2:8" x14ac:dyDescent="0.35">
      <c r="B3953" s="45" t="s">
        <v>3325</v>
      </c>
      <c r="C3953" s="146">
        <v>123.8343200683594</v>
      </c>
      <c r="D3953" s="112">
        <f t="shared" si="125"/>
        <v>0.17557481352089682</v>
      </c>
      <c r="E3953" s="112">
        <v>-2.7236386333923649E-4</v>
      </c>
      <c r="G3953">
        <v>3945</v>
      </c>
      <c r="H3953">
        <f t="shared" ca="1" si="126"/>
        <v>5.4629651181715912E-4</v>
      </c>
    </row>
    <row r="3954" spans="2:8" x14ac:dyDescent="0.35">
      <c r="B3954" s="45" t="s">
        <v>2165</v>
      </c>
      <c r="C3954" s="146">
        <v>105.33937835693359</v>
      </c>
      <c r="D3954" s="112">
        <f t="shared" si="125"/>
        <v>-1.6350810369953582E-2</v>
      </c>
      <c r="E3954" s="112">
        <v>-2.7833114556640262E-4</v>
      </c>
      <c r="G3954">
        <v>3946</v>
      </c>
      <c r="H3954">
        <f t="shared" ca="1" si="126"/>
        <v>-1.9045986202827769E-2</v>
      </c>
    </row>
    <row r="3955" spans="2:8" x14ac:dyDescent="0.35">
      <c r="B3955" s="45" t="s">
        <v>2389</v>
      </c>
      <c r="C3955" s="146">
        <v>107.09039306640619</v>
      </c>
      <c r="D3955" s="112">
        <f t="shared" si="125"/>
        <v>-0.74968688908776204</v>
      </c>
      <c r="E3955" s="112">
        <v>-2.8118656743020021E-4</v>
      </c>
      <c r="G3955">
        <v>3947</v>
      </c>
      <c r="H3955">
        <f t="shared" ca="1" si="126"/>
        <v>-3.5669107657340854E-2</v>
      </c>
    </row>
    <row r="3956" spans="2:8" x14ac:dyDescent="0.35">
      <c r="B3956" s="45" t="s">
        <v>4722</v>
      </c>
      <c r="C3956" s="146">
        <v>427.82574462890619</v>
      </c>
      <c r="D3956" s="112">
        <f t="shared" si="125"/>
        <v>-0.83089667957605429</v>
      </c>
      <c r="E3956" s="112">
        <v>-2.8139605532091435E-4</v>
      </c>
      <c r="G3956">
        <v>3948</v>
      </c>
      <c r="H3956">
        <f t="shared" ca="1" si="126"/>
        <v>-3.2282234510455102E-2</v>
      </c>
    </row>
    <row r="3957" spans="2:8" x14ac:dyDescent="0.35">
      <c r="B3957" s="45" t="s">
        <v>7345</v>
      </c>
      <c r="C3957" s="146">
        <v>2529.966552734375</v>
      </c>
      <c r="D3957" s="112">
        <f t="shared" si="125"/>
        <v>2.4250720467048232</v>
      </c>
      <c r="E3957" s="112">
        <v>-2.8276019485081242E-4</v>
      </c>
      <c r="G3957">
        <v>3949</v>
      </c>
      <c r="H3957">
        <f t="shared" ca="1" si="126"/>
        <v>4.2421497004264527E-3</v>
      </c>
    </row>
    <row r="3958" spans="2:8" x14ac:dyDescent="0.35">
      <c r="B3958" s="45" t="s">
        <v>5615</v>
      </c>
      <c r="C3958" s="146">
        <v>738.66082763671875</v>
      </c>
      <c r="D3958" s="112">
        <f t="shared" si="125"/>
        <v>5.6467113324322531</v>
      </c>
      <c r="E3958" s="112">
        <v>-2.9110150446775554E-4</v>
      </c>
      <c r="G3958">
        <v>3950</v>
      </c>
      <c r="H3958">
        <f t="shared" ca="1" si="126"/>
        <v>1.6515125480987637E-2</v>
      </c>
    </row>
    <row r="3959" spans="2:8" x14ac:dyDescent="0.35">
      <c r="B3959" s="45" t="s">
        <v>2984</v>
      </c>
      <c r="C3959" s="146">
        <v>111.13177490234381</v>
      </c>
      <c r="D3959" s="112">
        <f t="shared" si="125"/>
        <v>0.14163341534772417</v>
      </c>
      <c r="E3959" s="112">
        <v>-2.9635055071886707E-4</v>
      </c>
      <c r="G3959">
        <v>3951</v>
      </c>
      <c r="H3959">
        <f t="shared" ca="1" si="126"/>
        <v>-2.2148717629114464E-2</v>
      </c>
    </row>
    <row r="3960" spans="2:8" x14ac:dyDescent="0.35">
      <c r="B3960" s="45" t="s">
        <v>2306</v>
      </c>
      <c r="C3960" s="146">
        <v>97.344535827636719</v>
      </c>
      <c r="D3960" s="112">
        <f t="shared" si="125"/>
        <v>-0.95011083099354621</v>
      </c>
      <c r="E3960" s="112">
        <v>-3.005567900722864E-4</v>
      </c>
      <c r="G3960">
        <v>3952</v>
      </c>
      <c r="H3960">
        <f t="shared" ca="1" si="126"/>
        <v>3.9443624582956218E-3</v>
      </c>
    </row>
    <row r="3961" spans="2:8" x14ac:dyDescent="0.35">
      <c r="B3961" s="45" t="s">
        <v>6507</v>
      </c>
      <c r="C3961" s="146">
        <v>1951.2158203125</v>
      </c>
      <c r="D3961" s="112">
        <f t="shared" si="125"/>
        <v>17.473566919376147</v>
      </c>
      <c r="E3961" s="112">
        <v>-3.0070357632116943E-4</v>
      </c>
      <c r="G3961">
        <v>3953</v>
      </c>
      <c r="H3961">
        <f t="shared" ca="1" si="126"/>
        <v>2.1215042063252813E-2</v>
      </c>
    </row>
    <row r="3962" spans="2:8" x14ac:dyDescent="0.35">
      <c r="B3962" s="45" t="s">
        <v>2906</v>
      </c>
      <c r="C3962" s="146">
        <v>105.6220397949219</v>
      </c>
      <c r="D3962" s="112">
        <f t="shared" si="125"/>
        <v>-0.95338245047473891</v>
      </c>
      <c r="E3962" s="112">
        <v>-3.0711251055618106E-4</v>
      </c>
      <c r="G3962">
        <v>3954</v>
      </c>
      <c r="H3962">
        <f t="shared" ca="1" si="126"/>
        <v>-6.6133599906713931E-3</v>
      </c>
    </row>
    <row r="3963" spans="2:8" x14ac:dyDescent="0.35">
      <c r="B3963" s="45" t="s">
        <v>6940</v>
      </c>
      <c r="C3963" s="146">
        <v>2265.714111328125</v>
      </c>
      <c r="D3963" s="112">
        <f t="shared" si="125"/>
        <v>0.76284075934038476</v>
      </c>
      <c r="E3963" s="112">
        <v>-3.0819027781937012E-4</v>
      </c>
      <c r="G3963">
        <v>3955</v>
      </c>
      <c r="H3963">
        <f t="shared" ca="1" si="126"/>
        <v>-9.3723994135131248E-3</v>
      </c>
    </row>
    <row r="3964" spans="2:8" x14ac:dyDescent="0.35">
      <c r="B3964" s="45" t="s">
        <v>6067</v>
      </c>
      <c r="C3964" s="146">
        <v>1285.263061523438</v>
      </c>
      <c r="D3964" s="112">
        <f t="shared" si="125"/>
        <v>11.043674136334555</v>
      </c>
      <c r="E3964" s="112">
        <v>-3.0820002922417534E-4</v>
      </c>
      <c r="G3964">
        <v>3956</v>
      </c>
      <c r="H3964">
        <f t="shared" ca="1" si="126"/>
        <v>1.2195516515977462E-2</v>
      </c>
    </row>
    <row r="3965" spans="2:8" x14ac:dyDescent="0.35">
      <c r="B3965" s="45" t="s">
        <v>2946</v>
      </c>
      <c r="C3965" s="146">
        <v>106.71685791015619</v>
      </c>
      <c r="D3965" s="112">
        <f t="shared" si="125"/>
        <v>2.8373738444610542E-2</v>
      </c>
      <c r="E3965" s="112">
        <v>-3.085354543124199E-4</v>
      </c>
      <c r="G3965">
        <v>3957</v>
      </c>
      <c r="H3965">
        <f t="shared" ca="1" si="126"/>
        <v>3.3828408653049064E-2</v>
      </c>
    </row>
    <row r="3966" spans="2:8" x14ac:dyDescent="0.35">
      <c r="B3966" s="45" t="s">
        <v>2920</v>
      </c>
      <c r="C3966" s="146">
        <v>103.77244567871089</v>
      </c>
      <c r="D3966" s="112">
        <f t="shared" si="125"/>
        <v>-0.80254826205054597</v>
      </c>
      <c r="E3966" s="112">
        <v>-3.1287853470311799E-4</v>
      </c>
      <c r="G3966">
        <v>3958</v>
      </c>
      <c r="H3966">
        <f t="shared" ca="1" si="126"/>
        <v>1.2280250439945371E-2</v>
      </c>
    </row>
    <row r="3967" spans="2:8" x14ac:dyDescent="0.35">
      <c r="B3967" s="45" t="s">
        <v>5118</v>
      </c>
      <c r="C3967" s="146">
        <v>525.55853271484375</v>
      </c>
      <c r="D3967" s="112">
        <f t="shared" si="125"/>
        <v>-0.74020670742863159</v>
      </c>
      <c r="E3967" s="112">
        <v>-3.1462381962372619E-4</v>
      </c>
      <c r="G3967">
        <v>3959</v>
      </c>
      <c r="H3967">
        <f t="shared" ca="1" si="126"/>
        <v>2.1786469429069026E-2</v>
      </c>
    </row>
    <row r="3968" spans="2:8" x14ac:dyDescent="0.35">
      <c r="B3968" s="45" t="s">
        <v>7016</v>
      </c>
      <c r="C3968" s="146">
        <v>2022.9873046875</v>
      </c>
      <c r="D3968" s="112">
        <f t="shared" si="125"/>
        <v>8.1940455916936159</v>
      </c>
      <c r="E3968" s="112">
        <v>-3.2218070917495231E-4</v>
      </c>
      <c r="G3968">
        <v>3960</v>
      </c>
      <c r="H3968">
        <f t="shared" ca="1" si="126"/>
        <v>2.5697434939932921E-2</v>
      </c>
    </row>
    <row r="3969" spans="2:8" x14ac:dyDescent="0.35">
      <c r="B3969" s="45" t="s">
        <v>4342</v>
      </c>
      <c r="C3969" s="146">
        <v>220.03233337402341</v>
      </c>
      <c r="D3969" s="112">
        <f t="shared" si="125"/>
        <v>1.8165592535467959E-2</v>
      </c>
      <c r="E3969" s="112">
        <v>-3.4648091370593104E-4</v>
      </c>
      <c r="G3969">
        <v>3961</v>
      </c>
      <c r="H3969">
        <f t="shared" ca="1" si="126"/>
        <v>1.4361147810099829E-3</v>
      </c>
    </row>
    <row r="3970" spans="2:8" x14ac:dyDescent="0.35">
      <c r="B3970" s="45" t="s">
        <v>4344</v>
      </c>
      <c r="C3970" s="146">
        <v>216.10662841796881</v>
      </c>
      <c r="D3970" s="112">
        <f t="shared" si="125"/>
        <v>-0.91016835326073442</v>
      </c>
      <c r="E3970" s="112">
        <v>-3.5256105076282091E-4</v>
      </c>
      <c r="G3970">
        <v>3962</v>
      </c>
      <c r="H3970">
        <f t="shared" ca="1" si="126"/>
        <v>-1.0177063322817821E-3</v>
      </c>
    </row>
    <row r="3971" spans="2:8" x14ac:dyDescent="0.35">
      <c r="B3971" s="45" t="s">
        <v>7458</v>
      </c>
      <c r="C3971" s="146">
        <v>2405.684814453125</v>
      </c>
      <c r="D3971" s="112">
        <f t="shared" si="125"/>
        <v>10.466861743762896</v>
      </c>
      <c r="E3971" s="112">
        <v>-3.5953308987748993E-4</v>
      </c>
      <c r="G3971">
        <v>3963</v>
      </c>
      <c r="H3971">
        <f t="shared" ca="1" si="126"/>
        <v>4.5036901176785063E-2</v>
      </c>
    </row>
    <row r="3972" spans="2:8" x14ac:dyDescent="0.35">
      <c r="B3972" s="45" t="s">
        <v>4192</v>
      </c>
      <c r="C3972" s="146">
        <v>209.7945251464844</v>
      </c>
      <c r="D3972" s="112">
        <f t="shared" si="125"/>
        <v>-0.91121785616319118</v>
      </c>
      <c r="E3972" s="112">
        <v>-3.5989415185830884E-4</v>
      </c>
      <c r="G3972">
        <v>3964</v>
      </c>
      <c r="H3972">
        <f t="shared" ca="1" si="126"/>
        <v>-5.0057745565637076E-3</v>
      </c>
    </row>
    <row r="3973" spans="2:8" x14ac:dyDescent="0.35">
      <c r="B3973" s="45" t="s">
        <v>7427</v>
      </c>
      <c r="C3973" s="146">
        <v>2363.026123046875</v>
      </c>
      <c r="D3973" s="112">
        <f t="shared" si="125"/>
        <v>8.3691757175334613E-2</v>
      </c>
      <c r="E3973" s="112">
        <v>-3.6323368660399948E-4</v>
      </c>
      <c r="G3973">
        <v>3965</v>
      </c>
      <c r="H3973">
        <f t="shared" ca="1" si="126"/>
        <v>-1.8461056139168219E-2</v>
      </c>
    </row>
    <row r="3974" spans="2:8" x14ac:dyDescent="0.35">
      <c r="B3974" s="45" t="s">
        <v>6961</v>
      </c>
      <c r="C3974" s="146">
        <v>2180.533447265625</v>
      </c>
      <c r="D3974" s="112">
        <f t="shared" si="125"/>
        <v>0.17105362788433673</v>
      </c>
      <c r="E3974" s="112">
        <v>-3.6330218179412855E-4</v>
      </c>
      <c r="G3974">
        <v>3966</v>
      </c>
      <c r="H3974">
        <f t="shared" ca="1" si="126"/>
        <v>2.266447091384104E-2</v>
      </c>
    </row>
    <row r="3975" spans="2:8" x14ac:dyDescent="0.35">
      <c r="B3975" s="45" t="s">
        <v>6498</v>
      </c>
      <c r="C3975" s="146">
        <v>1862.026977539062</v>
      </c>
      <c r="D3975" s="112">
        <f t="shared" si="125"/>
        <v>0.40601802047270591</v>
      </c>
      <c r="E3975" s="112">
        <v>-3.6397525728492475E-4</v>
      </c>
      <c r="G3975">
        <v>3967</v>
      </c>
      <c r="H3975">
        <f t="shared" ca="1" si="126"/>
        <v>-2.4449902871258374E-2</v>
      </c>
    </row>
    <row r="3976" spans="2:8" x14ac:dyDescent="0.35">
      <c r="B3976" s="45" t="s">
        <v>6079</v>
      </c>
      <c r="C3976" s="146">
        <v>1324.326538085938</v>
      </c>
      <c r="D3976" s="112">
        <f t="shared" si="125"/>
        <v>5.5156602526099316</v>
      </c>
      <c r="E3976" s="112">
        <v>-3.6561821405269441E-4</v>
      </c>
      <c r="G3976">
        <v>3968</v>
      </c>
      <c r="H3976">
        <f t="shared" ca="1" si="126"/>
        <v>3.3278834576544743E-2</v>
      </c>
    </row>
    <row r="3977" spans="2:8" x14ac:dyDescent="0.35">
      <c r="B3977" s="45" t="s">
        <v>4004</v>
      </c>
      <c r="C3977" s="146">
        <v>203.25285339355469</v>
      </c>
      <c r="D3977" s="112">
        <f t="shared" ref="D3977:D4040" si="127">(C3977-C3978)/C3978</f>
        <v>-0.91281875618890684</v>
      </c>
      <c r="E3977" s="112">
        <v>-3.66221774751245E-4</v>
      </c>
      <c r="G3977">
        <v>3969</v>
      </c>
      <c r="H3977">
        <f t="shared" ca="1" si="126"/>
        <v>1.8679879293939716E-2</v>
      </c>
    </row>
    <row r="3978" spans="2:8" x14ac:dyDescent="0.35">
      <c r="B3978" s="45" t="s">
        <v>7496</v>
      </c>
      <c r="C3978" s="146">
        <v>2331.3828125</v>
      </c>
      <c r="D3978" s="112">
        <f t="shared" si="127"/>
        <v>10.827858160613838</v>
      </c>
      <c r="E3978" s="112">
        <v>-3.7098728677652243E-4</v>
      </c>
      <c r="G3978">
        <v>3970</v>
      </c>
      <c r="H3978">
        <f t="shared" ref="H3978:H4041" ca="1" si="128">_xlfn.NORM.INV(RAND(),$N$11,$N$12)</f>
        <v>-1.6157686505424707E-3</v>
      </c>
    </row>
    <row r="3979" spans="2:8" x14ac:dyDescent="0.35">
      <c r="B3979" s="45" t="s">
        <v>4017</v>
      </c>
      <c r="C3979" s="146">
        <v>197.1094665527344</v>
      </c>
      <c r="D3979" s="112">
        <f t="shared" si="127"/>
        <v>-0.91785837137936954</v>
      </c>
      <c r="E3979" s="112">
        <v>-3.776316398359902E-4</v>
      </c>
      <c r="G3979">
        <v>3971</v>
      </c>
      <c r="H3979">
        <f t="shared" ca="1" si="128"/>
        <v>2.5985444566045928E-4</v>
      </c>
    </row>
    <row r="3980" spans="2:8" x14ac:dyDescent="0.35">
      <c r="B3980" s="45" t="s">
        <v>7435</v>
      </c>
      <c r="C3980" s="146">
        <v>2399.62939453125</v>
      </c>
      <c r="D3980" s="112">
        <f t="shared" si="127"/>
        <v>-6.8607556792499497E-2</v>
      </c>
      <c r="E3980" s="112">
        <v>-3.8036649837652661E-4</v>
      </c>
      <c r="G3980">
        <v>3972</v>
      </c>
      <c r="H3980">
        <f t="shared" ca="1" si="128"/>
        <v>-1.3804328272404025E-3</v>
      </c>
    </row>
    <row r="3981" spans="2:8" x14ac:dyDescent="0.35">
      <c r="B3981" s="45" t="s">
        <v>7349</v>
      </c>
      <c r="C3981" s="146">
        <v>2576.38916015625</v>
      </c>
      <c r="D3981" s="112">
        <f t="shared" si="127"/>
        <v>20.210476236357419</v>
      </c>
      <c r="E3981" s="112">
        <v>-3.8874702401081216E-4</v>
      </c>
      <c r="G3981">
        <v>3973</v>
      </c>
      <c r="H3981">
        <f t="shared" ca="1" si="128"/>
        <v>-1.9097795152116737E-2</v>
      </c>
    </row>
    <row r="3982" spans="2:8" x14ac:dyDescent="0.35">
      <c r="B3982" s="45" t="s">
        <v>1565</v>
      </c>
      <c r="C3982" s="146">
        <v>121.4677658081055</v>
      </c>
      <c r="D3982" s="112">
        <f t="shared" si="127"/>
        <v>-0.81013752076904821</v>
      </c>
      <c r="E3982" s="112">
        <v>-3.8895681593620812E-4</v>
      </c>
      <c r="G3982">
        <v>3974</v>
      </c>
      <c r="H3982">
        <f t="shared" ca="1" si="128"/>
        <v>2.3174648156753588E-3</v>
      </c>
    </row>
    <row r="3983" spans="2:8" x14ac:dyDescent="0.35">
      <c r="B3983" s="45" t="s">
        <v>5240</v>
      </c>
      <c r="C3983" s="146">
        <v>639.76708984375</v>
      </c>
      <c r="D3983" s="112">
        <f t="shared" si="127"/>
        <v>2.3467991472353629</v>
      </c>
      <c r="E3983" s="112">
        <v>-3.913771899575512E-4</v>
      </c>
      <c r="G3983">
        <v>3975</v>
      </c>
      <c r="H3983">
        <f t="shared" ca="1" si="128"/>
        <v>2.4238220163720202E-2</v>
      </c>
    </row>
    <row r="3984" spans="2:8" x14ac:dyDescent="0.35">
      <c r="B3984" s="45" t="s">
        <v>4162</v>
      </c>
      <c r="C3984" s="146">
        <v>191.15789794921881</v>
      </c>
      <c r="D3984" s="112">
        <f t="shared" si="127"/>
        <v>-0.6319863329027211</v>
      </c>
      <c r="E3984" s="112">
        <v>-3.9432950658658042E-4</v>
      </c>
      <c r="G3984">
        <v>3976</v>
      </c>
      <c r="H3984">
        <f t="shared" ca="1" si="128"/>
        <v>1.6867959286115404E-2</v>
      </c>
    </row>
    <row r="3985" spans="2:8" x14ac:dyDescent="0.35">
      <c r="B3985" s="45" t="s">
        <v>5134</v>
      </c>
      <c r="C3985" s="146">
        <v>519.4315185546875</v>
      </c>
      <c r="D3985" s="112">
        <f t="shared" si="127"/>
        <v>-0.31722585149346211</v>
      </c>
      <c r="E3985" s="112">
        <v>-3.9806172482059911E-4</v>
      </c>
      <c r="G3985">
        <v>3977</v>
      </c>
      <c r="H3985">
        <f t="shared" ca="1" si="128"/>
        <v>-1.4385581189024343E-3</v>
      </c>
    </row>
    <row r="3986" spans="2:8" x14ac:dyDescent="0.35">
      <c r="B3986" s="45" t="s">
        <v>5784</v>
      </c>
      <c r="C3986" s="146">
        <v>760.7662353515625</v>
      </c>
      <c r="D3986" s="112">
        <f t="shared" si="127"/>
        <v>8.8675887683330394</v>
      </c>
      <c r="E3986" s="112">
        <v>-3.987371932141538E-4</v>
      </c>
      <c r="G3986">
        <v>3978</v>
      </c>
      <c r="H3986">
        <f t="shared" ca="1" si="128"/>
        <v>-1.6720636617426608E-3</v>
      </c>
    </row>
    <row r="3987" spans="2:8" x14ac:dyDescent="0.35">
      <c r="B3987" s="45" t="s">
        <v>2662</v>
      </c>
      <c r="C3987" s="146">
        <v>77.097480773925781</v>
      </c>
      <c r="D3987" s="112">
        <f t="shared" si="127"/>
        <v>-0.89323646999867889</v>
      </c>
      <c r="E3987" s="112">
        <v>-4.0457352065318146E-4</v>
      </c>
      <c r="G3987">
        <v>3979</v>
      </c>
      <c r="H3987">
        <f t="shared" ca="1" si="128"/>
        <v>-1.3931608188345762E-2</v>
      </c>
    </row>
    <row r="3988" spans="2:8" x14ac:dyDescent="0.35">
      <c r="B3988" s="45" t="s">
        <v>5539</v>
      </c>
      <c r="C3988" s="146">
        <v>722.13311767578125</v>
      </c>
      <c r="D3988" s="112">
        <f t="shared" si="127"/>
        <v>4.3867786264963788</v>
      </c>
      <c r="E3988" s="112">
        <v>-4.1220623863454721E-4</v>
      </c>
      <c r="G3988">
        <v>3980</v>
      </c>
      <c r="H3988">
        <f t="shared" ca="1" si="128"/>
        <v>1.6767779315870761E-3</v>
      </c>
    </row>
    <row r="3989" spans="2:8" x14ac:dyDescent="0.35">
      <c r="B3989" s="45" t="s">
        <v>1648</v>
      </c>
      <c r="C3989" s="146">
        <v>134.05657958984381</v>
      </c>
      <c r="D3989" s="112">
        <f t="shared" si="127"/>
        <v>-0.71969231002877943</v>
      </c>
      <c r="E3989" s="112">
        <v>-4.1471459728233221E-4</v>
      </c>
      <c r="G3989">
        <v>3981</v>
      </c>
      <c r="H3989">
        <f t="shared" ca="1" si="128"/>
        <v>1.7095402205546877E-2</v>
      </c>
    </row>
    <row r="3990" spans="2:8" x14ac:dyDescent="0.35">
      <c r="B3990" s="45" t="s">
        <v>4873</v>
      </c>
      <c r="C3990" s="146">
        <v>478.24795532226563</v>
      </c>
      <c r="D3990" s="112">
        <f t="shared" si="127"/>
        <v>1.7116031334122641</v>
      </c>
      <c r="E3990" s="112">
        <v>-4.1951022993918038E-4</v>
      </c>
      <c r="G3990">
        <v>3982</v>
      </c>
      <c r="H3990">
        <f t="shared" ca="1" si="128"/>
        <v>-1.9680316357342277E-2</v>
      </c>
    </row>
    <row r="3991" spans="2:8" x14ac:dyDescent="0.35">
      <c r="B3991" s="45" t="s">
        <v>4102</v>
      </c>
      <c r="C3991" s="146">
        <v>176.37092590332031</v>
      </c>
      <c r="D3991" s="112">
        <f t="shared" si="127"/>
        <v>-0.62853293415867828</v>
      </c>
      <c r="E3991" s="112">
        <v>-4.2184375816954747E-4</v>
      </c>
      <c r="G3991">
        <v>3983</v>
      </c>
      <c r="H3991">
        <f t="shared" ca="1" si="128"/>
        <v>-8.7209154770967953E-3</v>
      </c>
    </row>
    <row r="3992" spans="2:8" x14ac:dyDescent="0.35">
      <c r="B3992" s="45" t="s">
        <v>4858</v>
      </c>
      <c r="C3992" s="146">
        <v>474.79559326171881</v>
      </c>
      <c r="D3992" s="112">
        <f t="shared" si="127"/>
        <v>-0.80531917385597052</v>
      </c>
      <c r="E3992" s="112">
        <v>-4.2230242520310493E-4</v>
      </c>
      <c r="G3992">
        <v>3984</v>
      </c>
      <c r="H3992">
        <f t="shared" ca="1" si="128"/>
        <v>-8.5437058920781461E-3</v>
      </c>
    </row>
    <row r="3993" spans="2:8" x14ac:dyDescent="0.35">
      <c r="B3993" s="45" t="s">
        <v>6888</v>
      </c>
      <c r="C3993" s="146">
        <v>2438.841064453125</v>
      </c>
      <c r="D3993" s="112">
        <f t="shared" si="127"/>
        <v>4.2288687724836578</v>
      </c>
      <c r="E3993" s="112">
        <v>-4.3636819189073607E-4</v>
      </c>
      <c r="G3993">
        <v>3985</v>
      </c>
      <c r="H3993">
        <f t="shared" ca="1" si="128"/>
        <v>-1.1415144979707224E-2</v>
      </c>
    </row>
    <row r="3994" spans="2:8" x14ac:dyDescent="0.35">
      <c r="B3994" s="45" t="s">
        <v>5031</v>
      </c>
      <c r="C3994" s="146">
        <v>466.41848754882813</v>
      </c>
      <c r="D3994" s="112">
        <f t="shared" si="127"/>
        <v>2.5894704864383216</v>
      </c>
      <c r="E3994" s="112">
        <v>-4.3831701700090575E-4</v>
      </c>
      <c r="G3994">
        <v>3986</v>
      </c>
      <c r="H3994">
        <f t="shared" ca="1" si="128"/>
        <v>2.8365772356005226E-2</v>
      </c>
    </row>
    <row r="3995" spans="2:8" x14ac:dyDescent="0.35">
      <c r="B3995" s="45" t="s">
        <v>2067</v>
      </c>
      <c r="C3995" s="146">
        <v>129.94075012207031</v>
      </c>
      <c r="D3995" s="112">
        <f t="shared" si="127"/>
        <v>7.5054030137956987E-2</v>
      </c>
      <c r="E3995" s="112">
        <v>-4.3899099211633938E-4</v>
      </c>
      <c r="G3995">
        <v>3987</v>
      </c>
      <c r="H3995">
        <f t="shared" ca="1" si="128"/>
        <v>4.8013750502987297E-3</v>
      </c>
    </row>
    <row r="3996" spans="2:8" x14ac:dyDescent="0.35">
      <c r="B3996" s="45" t="s">
        <v>1315</v>
      </c>
      <c r="C3996" s="146">
        <v>120.86904144287109</v>
      </c>
      <c r="D3996" s="112">
        <f t="shared" si="127"/>
        <v>-0.5094280268255138</v>
      </c>
      <c r="E3996" s="112">
        <v>-4.5432898996225534E-4</v>
      </c>
      <c r="G3996">
        <v>3988</v>
      </c>
      <c r="H3996">
        <f t="shared" ca="1" si="128"/>
        <v>2.204881880610042E-2</v>
      </c>
    </row>
    <row r="3997" spans="2:8" x14ac:dyDescent="0.35">
      <c r="B3997" s="45" t="s">
        <v>4434</v>
      </c>
      <c r="C3997" s="146">
        <v>246.3839111328125</v>
      </c>
      <c r="D3997" s="112">
        <f t="shared" si="127"/>
        <v>1.8464207092722675</v>
      </c>
      <c r="E3997" s="112">
        <v>-4.6859758584950044E-4</v>
      </c>
      <c r="G3997">
        <v>3989</v>
      </c>
      <c r="H3997">
        <f t="shared" ca="1" si="128"/>
        <v>1.0288949194914989E-2</v>
      </c>
    </row>
    <row r="3998" spans="2:8" x14ac:dyDescent="0.35">
      <c r="B3998" s="45" t="s">
        <v>1053</v>
      </c>
      <c r="C3998" s="146">
        <v>86.5592041015625</v>
      </c>
      <c r="D3998" s="112">
        <f t="shared" si="127"/>
        <v>-0.85791926103661253</v>
      </c>
      <c r="E3998" s="112">
        <v>-4.7027414568772351E-4</v>
      </c>
      <c r="G3998">
        <v>3990</v>
      </c>
      <c r="H3998">
        <f t="shared" ca="1" si="128"/>
        <v>-2.4499056749430499E-2</v>
      </c>
    </row>
    <row r="3999" spans="2:8" x14ac:dyDescent="0.35">
      <c r="B3999" s="45" t="s">
        <v>5193</v>
      </c>
      <c r="C3999" s="146">
        <v>609.2254638671875</v>
      </c>
      <c r="D3999" s="112">
        <f t="shared" si="127"/>
        <v>0.44708758681539684</v>
      </c>
      <c r="E3999" s="112">
        <v>-4.7535137398777542E-4</v>
      </c>
      <c r="G3999">
        <v>3991</v>
      </c>
      <c r="H3999">
        <f t="shared" ca="1" si="128"/>
        <v>2.1945097636719207E-3</v>
      </c>
    </row>
    <row r="4000" spans="2:8" x14ac:dyDescent="0.35">
      <c r="B4000" s="45" t="s">
        <v>4732</v>
      </c>
      <c r="C4000" s="146">
        <v>421.0010986328125</v>
      </c>
      <c r="D4000" s="112">
        <f t="shared" si="127"/>
        <v>-0.82517203783473825</v>
      </c>
      <c r="E4000" s="112">
        <v>-4.7638234019147598E-4</v>
      </c>
      <c r="G4000">
        <v>3992</v>
      </c>
      <c r="H4000">
        <f t="shared" ca="1" si="128"/>
        <v>-3.1180036481411034E-2</v>
      </c>
    </row>
    <row r="4001" spans="2:8" x14ac:dyDescent="0.35">
      <c r="B4001" s="45" t="s">
        <v>7444</v>
      </c>
      <c r="C4001" s="146">
        <v>2408.087890625</v>
      </c>
      <c r="D4001" s="112">
        <f t="shared" si="127"/>
        <v>19.5652291901213</v>
      </c>
      <c r="E4001" s="112">
        <v>-4.7870686723444031E-4</v>
      </c>
      <c r="G4001">
        <v>3993</v>
      </c>
      <c r="H4001">
        <f t="shared" ca="1" si="128"/>
        <v>-6.7303997339605015E-3</v>
      </c>
    </row>
    <row r="4002" spans="2:8" x14ac:dyDescent="0.35">
      <c r="B4002" s="45" t="s">
        <v>1921</v>
      </c>
      <c r="C4002" s="146">
        <v>117.09511566162109</v>
      </c>
      <c r="D4002" s="112">
        <f t="shared" si="127"/>
        <v>0.52587539371254943</v>
      </c>
      <c r="E4002" s="112">
        <v>-4.8686560210499288E-4</v>
      </c>
      <c r="G4002">
        <v>3994</v>
      </c>
      <c r="H4002">
        <f t="shared" ca="1" si="128"/>
        <v>-1.780762426659872E-2</v>
      </c>
    </row>
    <row r="4003" spans="2:8" x14ac:dyDescent="0.35">
      <c r="B4003" s="45" t="s">
        <v>982</v>
      </c>
      <c r="C4003" s="146">
        <v>76.739631652832031</v>
      </c>
      <c r="D4003" s="112">
        <f t="shared" si="127"/>
        <v>-0.48558037966869633</v>
      </c>
      <c r="E4003" s="112">
        <v>-4.9208172730225836E-4</v>
      </c>
      <c r="G4003">
        <v>3995</v>
      </c>
      <c r="H4003">
        <f t="shared" ca="1" si="128"/>
        <v>-1.999514315924214E-2</v>
      </c>
    </row>
    <row r="4004" spans="2:8" x14ac:dyDescent="0.35">
      <c r="B4004" s="45" t="s">
        <v>1369</v>
      </c>
      <c r="C4004" s="146">
        <v>149.17710876464841</v>
      </c>
      <c r="D4004" s="112">
        <f t="shared" si="127"/>
        <v>0.3202513299277544</v>
      </c>
      <c r="E4004" s="112">
        <v>-4.9717144921170508E-4</v>
      </c>
      <c r="G4004">
        <v>3996</v>
      </c>
      <c r="H4004">
        <f t="shared" ca="1" si="128"/>
        <v>-2.5381981382157203E-2</v>
      </c>
    </row>
    <row r="4005" spans="2:8" x14ac:dyDescent="0.35">
      <c r="B4005" s="45" t="s">
        <v>1843</v>
      </c>
      <c r="C4005" s="146">
        <v>112.9914474487305</v>
      </c>
      <c r="D4005" s="112">
        <f t="shared" si="127"/>
        <v>-0.9254221765237266</v>
      </c>
      <c r="E4005" s="112">
        <v>-4.9900762002267414E-4</v>
      </c>
      <c r="G4005">
        <v>3997</v>
      </c>
      <c r="H4005">
        <f t="shared" ca="1" si="128"/>
        <v>-3.8084403105131828E-4</v>
      </c>
    </row>
    <row r="4006" spans="2:8" x14ac:dyDescent="0.35">
      <c r="B4006" s="45" t="s">
        <v>6288</v>
      </c>
      <c r="C4006" s="146">
        <v>1515.0810546875</v>
      </c>
      <c r="D4006" s="112">
        <f t="shared" si="127"/>
        <v>-5.4237062376165046E-2</v>
      </c>
      <c r="E4006" s="112">
        <v>-5.0065386183517917E-4</v>
      </c>
      <c r="G4006">
        <v>3998</v>
      </c>
      <c r="H4006">
        <f t="shared" ca="1" si="128"/>
        <v>2.3678109489530079E-2</v>
      </c>
    </row>
    <row r="4007" spans="2:8" x14ac:dyDescent="0.35">
      <c r="B4007" s="45" t="s">
        <v>6222</v>
      </c>
      <c r="C4007" s="146">
        <v>1601.967041015625</v>
      </c>
      <c r="D4007" s="112">
        <f t="shared" si="127"/>
        <v>1.154180159380567</v>
      </c>
      <c r="E4007" s="112">
        <v>-5.0107034383267831E-4</v>
      </c>
      <c r="G4007">
        <v>3999</v>
      </c>
      <c r="H4007">
        <f t="shared" ca="1" si="128"/>
        <v>8.6763906439571471E-3</v>
      </c>
    </row>
    <row r="4008" spans="2:8" x14ac:dyDescent="0.35">
      <c r="B4008" s="45" t="s">
        <v>5605</v>
      </c>
      <c r="C4008" s="146">
        <v>743.65509033203125</v>
      </c>
      <c r="D4008" s="112">
        <f t="shared" si="127"/>
        <v>0.16299133553655615</v>
      </c>
      <c r="E4008" s="112">
        <v>-5.1475268901882804E-4</v>
      </c>
      <c r="G4008">
        <v>4000</v>
      </c>
      <c r="H4008">
        <f t="shared" ca="1" si="128"/>
        <v>1.5022510923518194E-3</v>
      </c>
    </row>
    <row r="4009" spans="2:8" x14ac:dyDescent="0.35">
      <c r="B4009" s="45" t="s">
        <v>5241</v>
      </c>
      <c r="C4009" s="146">
        <v>639.43304443359375</v>
      </c>
      <c r="D4009" s="112">
        <f t="shared" si="127"/>
        <v>12.765983544896759</v>
      </c>
      <c r="E4009" s="112">
        <v>-5.2213597019789464E-4</v>
      </c>
      <c r="G4009">
        <v>4001</v>
      </c>
      <c r="H4009">
        <f t="shared" ca="1" si="128"/>
        <v>3.4753884812407328E-2</v>
      </c>
    </row>
    <row r="4010" spans="2:8" x14ac:dyDescent="0.35">
      <c r="B4010" s="45" t="s">
        <v>587</v>
      </c>
      <c r="C4010" s="146">
        <v>46.450225830078118</v>
      </c>
      <c r="D4010" s="112">
        <f t="shared" si="127"/>
        <v>-0.93631777329915378</v>
      </c>
      <c r="E4010" s="112">
        <v>-5.2285895005685162E-4</v>
      </c>
      <c r="G4010">
        <v>4002</v>
      </c>
      <c r="H4010">
        <f t="shared" ca="1" si="128"/>
        <v>2.2024689762326611E-3</v>
      </c>
    </row>
    <row r="4011" spans="2:8" x14ac:dyDescent="0.35">
      <c r="B4011" s="45" t="s">
        <v>5494</v>
      </c>
      <c r="C4011" s="146">
        <v>729.40643310546875</v>
      </c>
      <c r="D4011" s="112">
        <f t="shared" si="127"/>
        <v>0.56357118101052972</v>
      </c>
      <c r="E4011" s="112">
        <v>-5.2463571564058409E-4</v>
      </c>
      <c r="G4011">
        <v>4003</v>
      </c>
      <c r="H4011">
        <f t="shared" ca="1" si="128"/>
        <v>1.1925970668716947E-2</v>
      </c>
    </row>
    <row r="4012" spans="2:8" x14ac:dyDescent="0.35">
      <c r="B4012" s="45" t="s">
        <v>5028</v>
      </c>
      <c r="C4012" s="146">
        <v>466.50030517578119</v>
      </c>
      <c r="D4012" s="112">
        <f t="shared" si="127"/>
        <v>-0.59043221652301958</v>
      </c>
      <c r="E4012" s="112">
        <v>-5.2594668114199503E-4</v>
      </c>
      <c r="G4012">
        <v>4004</v>
      </c>
      <c r="H4012">
        <f t="shared" ca="1" si="128"/>
        <v>-2.9367600605997204E-2</v>
      </c>
    </row>
    <row r="4013" spans="2:8" x14ac:dyDescent="0.35">
      <c r="B4013" s="45" t="s">
        <v>6035</v>
      </c>
      <c r="C4013" s="146">
        <v>1139.00634765625</v>
      </c>
      <c r="D4013" s="112">
        <f t="shared" si="127"/>
        <v>-0.60205159612421322</v>
      </c>
      <c r="E4013" s="112">
        <v>-5.4082199158488661E-4</v>
      </c>
      <c r="G4013">
        <v>4005</v>
      </c>
      <c r="H4013">
        <f t="shared" ca="1" si="128"/>
        <v>-2.5585160075289732E-2</v>
      </c>
    </row>
    <row r="4014" spans="2:8" x14ac:dyDescent="0.35">
      <c r="B4014" s="45" t="s">
        <v>7651</v>
      </c>
      <c r="C4014" s="146">
        <v>2862.196044921875</v>
      </c>
      <c r="D4014" s="112">
        <f t="shared" si="127"/>
        <v>0.17228152903551786</v>
      </c>
      <c r="E4014" s="112">
        <v>-5.422886233797412E-4</v>
      </c>
      <c r="G4014">
        <v>4006</v>
      </c>
      <c r="H4014">
        <f t="shared" ca="1" si="128"/>
        <v>-1.5180206695196289E-2</v>
      </c>
    </row>
    <row r="4015" spans="2:8" x14ac:dyDescent="0.35">
      <c r="B4015" s="45" t="s">
        <v>7256</v>
      </c>
      <c r="C4015" s="146">
        <v>2441.560302734375</v>
      </c>
      <c r="D4015" s="112">
        <f t="shared" si="127"/>
        <v>5.8265550913885793</v>
      </c>
      <c r="E4015" s="112">
        <v>-5.4247131662925438E-4</v>
      </c>
      <c r="G4015">
        <v>4007</v>
      </c>
      <c r="H4015">
        <f t="shared" ca="1" si="128"/>
        <v>-4.0036044949403854E-2</v>
      </c>
    </row>
    <row r="4016" spans="2:8" x14ac:dyDescent="0.35">
      <c r="B4016" s="45" t="s">
        <v>4632</v>
      </c>
      <c r="C4016" s="146">
        <v>357.65628051757813</v>
      </c>
      <c r="D4016" s="112">
        <f t="shared" si="127"/>
        <v>-0.50166597768270238</v>
      </c>
      <c r="E4016" s="112">
        <v>-5.4306442007874946E-4</v>
      </c>
      <c r="G4016">
        <v>4008</v>
      </c>
      <c r="H4016">
        <f t="shared" ca="1" si="128"/>
        <v>-3.6832503118191452E-2</v>
      </c>
    </row>
    <row r="4017" spans="2:8" x14ac:dyDescent="0.35">
      <c r="B4017" s="45" t="s">
        <v>5752</v>
      </c>
      <c r="C4017" s="146">
        <v>717.70391845703125</v>
      </c>
      <c r="D4017" s="112">
        <f t="shared" si="127"/>
        <v>-0.62311746406304502</v>
      </c>
      <c r="E4017" s="112">
        <v>-5.4346463378821788E-4</v>
      </c>
      <c r="G4017">
        <v>4009</v>
      </c>
      <c r="H4017">
        <f t="shared" ca="1" si="128"/>
        <v>-9.1019935748726695E-3</v>
      </c>
    </row>
    <row r="4018" spans="2:8" x14ac:dyDescent="0.35">
      <c r="B4018" s="45" t="s">
        <v>6580</v>
      </c>
      <c r="C4018" s="146">
        <v>1904.317260742188</v>
      </c>
      <c r="D4018" s="112">
        <f t="shared" si="127"/>
        <v>17.057838870239614</v>
      </c>
      <c r="E4018" s="112">
        <v>-5.4546569309684475E-4</v>
      </c>
      <c r="G4018">
        <v>4010</v>
      </c>
      <c r="H4018">
        <f t="shared" ca="1" si="128"/>
        <v>1.0731987300548949E-2</v>
      </c>
    </row>
    <row r="4019" spans="2:8" x14ac:dyDescent="0.35">
      <c r="B4019" s="45" t="s">
        <v>2248</v>
      </c>
      <c r="C4019" s="146">
        <v>105.45654296875</v>
      </c>
      <c r="D4019" s="112">
        <f t="shared" si="127"/>
        <v>2.1309565903233998</v>
      </c>
      <c r="E4019" s="112">
        <v>-5.5502225728938312E-4</v>
      </c>
      <c r="G4019">
        <v>4011</v>
      </c>
      <c r="H4019">
        <f t="shared" ca="1" si="128"/>
        <v>1.6868029113175857E-2</v>
      </c>
    </row>
    <row r="4020" spans="2:8" x14ac:dyDescent="0.35">
      <c r="B4020" s="45" t="s">
        <v>443</v>
      </c>
      <c r="C4020" s="146">
        <v>33.681892395019531</v>
      </c>
      <c r="D4020" s="112">
        <f t="shared" si="127"/>
        <v>-0.71755604171191723</v>
      </c>
      <c r="E4020" s="112">
        <v>-5.6007988722315367E-4</v>
      </c>
      <c r="G4020">
        <v>4012</v>
      </c>
      <c r="H4020">
        <f t="shared" ca="1" si="128"/>
        <v>-1.0645452330920856E-2</v>
      </c>
    </row>
    <row r="4021" spans="2:8" x14ac:dyDescent="0.35">
      <c r="B4021" s="45" t="s">
        <v>3330</v>
      </c>
      <c r="C4021" s="146">
        <v>119.251594543457</v>
      </c>
      <c r="D4021" s="112">
        <f t="shared" si="127"/>
        <v>-0.93421941835664535</v>
      </c>
      <c r="E4021" s="112">
        <v>-5.6504790278833188E-4</v>
      </c>
      <c r="G4021">
        <v>4013</v>
      </c>
      <c r="H4021">
        <f t="shared" ca="1" si="128"/>
        <v>-1.4766125330672066E-2</v>
      </c>
    </row>
    <row r="4022" spans="2:8" x14ac:dyDescent="0.35">
      <c r="B4022" s="45" t="s">
        <v>6467</v>
      </c>
      <c r="C4022" s="146">
        <v>1812.869262695312</v>
      </c>
      <c r="D4022" s="112">
        <f t="shared" si="127"/>
        <v>-0.28599152441490461</v>
      </c>
      <c r="E4022" s="112">
        <v>-5.7303254340334393E-4</v>
      </c>
      <c r="G4022">
        <v>4014</v>
      </c>
      <c r="H4022">
        <f t="shared" ca="1" si="128"/>
        <v>-1.8670196179383172E-2</v>
      </c>
    </row>
    <row r="4023" spans="2:8" x14ac:dyDescent="0.35">
      <c r="B4023" s="45" t="s">
        <v>7162</v>
      </c>
      <c r="C4023" s="146">
        <v>2539.00244140625</v>
      </c>
      <c r="D4023" s="112">
        <f t="shared" si="127"/>
        <v>59.46438912080373</v>
      </c>
      <c r="E4023" s="112">
        <v>-5.7362664756692059E-4</v>
      </c>
      <c r="G4023">
        <v>4015</v>
      </c>
      <c r="H4023">
        <f t="shared" ca="1" si="128"/>
        <v>1.6797687490662035E-3</v>
      </c>
    </row>
    <row r="4024" spans="2:8" x14ac:dyDescent="0.35">
      <c r="B4024" s="45" t="s">
        <v>531</v>
      </c>
      <c r="C4024" s="146">
        <v>41.99169921875</v>
      </c>
      <c r="D4024" s="112">
        <f t="shared" si="127"/>
        <v>-0.98094720308889305</v>
      </c>
      <c r="E4024" s="112">
        <v>-5.7816063568616623E-4</v>
      </c>
      <c r="G4024">
        <v>4016</v>
      </c>
      <c r="H4024">
        <f t="shared" ca="1" si="128"/>
        <v>2.2617878254887865E-2</v>
      </c>
    </row>
    <row r="4025" spans="2:8" x14ac:dyDescent="0.35">
      <c r="B4025" s="45" t="s">
        <v>7777</v>
      </c>
      <c r="C4025" s="146">
        <v>2203.965087890625</v>
      </c>
      <c r="D4025" s="112">
        <f t="shared" si="127"/>
        <v>20.890138188841419</v>
      </c>
      <c r="E4025" s="112">
        <v>-5.7878795292952727E-4</v>
      </c>
      <c r="G4025">
        <v>4017</v>
      </c>
      <c r="H4025">
        <f t="shared" ca="1" si="128"/>
        <v>-4.078857248280587E-3</v>
      </c>
    </row>
    <row r="4026" spans="2:8" x14ac:dyDescent="0.35">
      <c r="B4026" s="45" t="s">
        <v>2240</v>
      </c>
      <c r="C4026" s="146">
        <v>100.6830139160156</v>
      </c>
      <c r="D4026" s="112">
        <f t="shared" si="127"/>
        <v>-0.94846906057831692</v>
      </c>
      <c r="E4026" s="112">
        <v>-5.8177550735758854E-4</v>
      </c>
      <c r="G4026">
        <v>4018</v>
      </c>
      <c r="H4026">
        <f t="shared" ca="1" si="128"/>
        <v>-8.3427650905483382E-3</v>
      </c>
    </row>
    <row r="4027" spans="2:8" x14ac:dyDescent="0.35">
      <c r="B4027" s="45" t="s">
        <v>6673</v>
      </c>
      <c r="C4027" s="146">
        <v>1953.836181640625</v>
      </c>
      <c r="D4027" s="112">
        <f t="shared" si="127"/>
        <v>0.74524052600285162</v>
      </c>
      <c r="E4027" s="112">
        <v>-5.8413326705432031E-4</v>
      </c>
      <c r="G4027">
        <v>4019</v>
      </c>
      <c r="H4027">
        <f t="shared" ca="1" si="128"/>
        <v>-1.1768471012201827E-2</v>
      </c>
    </row>
    <row r="4028" spans="2:8" x14ac:dyDescent="0.35">
      <c r="B4028" s="45" t="s">
        <v>5919</v>
      </c>
      <c r="C4028" s="146">
        <v>1119.522583007812</v>
      </c>
      <c r="D4028" s="112">
        <f t="shared" si="127"/>
        <v>23.433750924978025</v>
      </c>
      <c r="E4028" s="112">
        <v>-5.8595286702844474E-4</v>
      </c>
      <c r="G4028">
        <v>4020</v>
      </c>
      <c r="H4028">
        <f t="shared" ca="1" si="128"/>
        <v>-1.3051642455611693E-2</v>
      </c>
    </row>
    <row r="4029" spans="2:8" x14ac:dyDescent="0.35">
      <c r="B4029" s="45" t="s">
        <v>606</v>
      </c>
      <c r="C4029" s="146">
        <v>45.818695068359382</v>
      </c>
      <c r="D4029" s="112">
        <f t="shared" si="127"/>
        <v>-0.93639378173718923</v>
      </c>
      <c r="E4029" s="112">
        <v>-5.8877506495980732E-4</v>
      </c>
      <c r="G4029">
        <v>4021</v>
      </c>
      <c r="H4029">
        <f t="shared" ca="1" si="128"/>
        <v>-5.897619391000598E-3</v>
      </c>
    </row>
    <row r="4030" spans="2:8" x14ac:dyDescent="0.35">
      <c r="B4030" s="45" t="s">
        <v>5748</v>
      </c>
      <c r="C4030" s="146">
        <v>720.34930419921875</v>
      </c>
      <c r="D4030" s="112">
        <f t="shared" si="127"/>
        <v>-0.71551323836205938</v>
      </c>
      <c r="E4030" s="112">
        <v>-6.0164405907611187E-4</v>
      </c>
      <c r="G4030">
        <v>4022</v>
      </c>
      <c r="H4030">
        <f t="shared" ca="1" si="128"/>
        <v>1.3271402848118983E-2</v>
      </c>
    </row>
    <row r="4031" spans="2:8" x14ac:dyDescent="0.35">
      <c r="B4031" s="45" t="s">
        <v>7599</v>
      </c>
      <c r="C4031" s="146">
        <v>2532.101318359375</v>
      </c>
      <c r="D4031" s="112">
        <f t="shared" si="127"/>
        <v>4.4312015628830332</v>
      </c>
      <c r="E4031" s="112">
        <v>-6.1294017796367805E-4</v>
      </c>
      <c r="G4031">
        <v>4023</v>
      </c>
      <c r="H4031">
        <f t="shared" ca="1" si="128"/>
        <v>-7.4332354431153455E-3</v>
      </c>
    </row>
    <row r="4032" spans="2:8" x14ac:dyDescent="0.35">
      <c r="B4032" s="45" t="s">
        <v>5029</v>
      </c>
      <c r="C4032" s="146">
        <v>466.21383666992188</v>
      </c>
      <c r="D4032" s="112">
        <f t="shared" si="127"/>
        <v>-0.59257402178422514</v>
      </c>
      <c r="E4032" s="112">
        <v>-6.1407999669233751E-4</v>
      </c>
      <c r="G4032">
        <v>4024</v>
      </c>
      <c r="H4032">
        <f t="shared" ca="1" si="128"/>
        <v>-2.0891010943701947E-3</v>
      </c>
    </row>
    <row r="4033" spans="2:8" x14ac:dyDescent="0.35">
      <c r="B4033" s="45" t="s">
        <v>6041</v>
      </c>
      <c r="C4033" s="146">
        <v>1144.290893554688</v>
      </c>
      <c r="D4033" s="112">
        <f t="shared" si="127"/>
        <v>3.6568649191351192</v>
      </c>
      <c r="E4033" s="112">
        <v>-6.155778291758253E-4</v>
      </c>
      <c r="G4033">
        <v>4025</v>
      </c>
      <c r="H4033">
        <f t="shared" ca="1" si="128"/>
        <v>-6.0062064732025701E-3</v>
      </c>
    </row>
    <row r="4034" spans="2:8" x14ac:dyDescent="0.35">
      <c r="B4034" s="45" t="s">
        <v>4383</v>
      </c>
      <c r="C4034" s="146">
        <v>245.72129821777341</v>
      </c>
      <c r="D4034" s="112">
        <f t="shared" si="127"/>
        <v>-0.3662417313972624</v>
      </c>
      <c r="E4034" s="112">
        <v>-6.1953977435444949E-4</v>
      </c>
      <c r="G4034">
        <v>4026</v>
      </c>
      <c r="H4034">
        <f t="shared" ca="1" si="128"/>
        <v>8.4054958277036164E-3</v>
      </c>
    </row>
    <row r="4035" spans="2:8" x14ac:dyDescent="0.35">
      <c r="B4035" s="45" t="s">
        <v>4834</v>
      </c>
      <c r="C4035" s="146">
        <v>387.72085571289063</v>
      </c>
      <c r="D4035" s="112">
        <f t="shared" si="127"/>
        <v>-0.82060267148853716</v>
      </c>
      <c r="E4035" s="112">
        <v>-6.2087372263850001E-4</v>
      </c>
      <c r="G4035">
        <v>4027</v>
      </c>
      <c r="H4035">
        <f t="shared" ca="1" si="128"/>
        <v>9.4539007371378047E-4</v>
      </c>
    </row>
    <row r="4036" spans="2:8" x14ac:dyDescent="0.35">
      <c r="B4036" s="45" t="s">
        <v>6872</v>
      </c>
      <c r="C4036" s="146">
        <v>2161.240966796875</v>
      </c>
      <c r="D4036" s="112">
        <f t="shared" si="127"/>
        <v>15.053922667062917</v>
      </c>
      <c r="E4036" s="112">
        <v>-6.2091164957823726E-4</v>
      </c>
      <c r="G4036">
        <v>4028</v>
      </c>
      <c r="H4036">
        <f t="shared" ca="1" si="128"/>
        <v>-1.9718255175635042E-2</v>
      </c>
    </row>
    <row r="4037" spans="2:8" x14ac:dyDescent="0.35">
      <c r="B4037" s="45" t="s">
        <v>1662</v>
      </c>
      <c r="C4037" s="146">
        <v>134.62385559082031</v>
      </c>
      <c r="D4037" s="112">
        <f t="shared" si="127"/>
        <v>-0.70455071206196185</v>
      </c>
      <c r="E4037" s="112">
        <v>-6.2243690789244598E-4</v>
      </c>
      <c r="G4037">
        <v>4029</v>
      </c>
      <c r="H4037">
        <f t="shared" ca="1" si="128"/>
        <v>-3.7778288445536004E-2</v>
      </c>
    </row>
    <row r="4038" spans="2:8" x14ac:dyDescent="0.35">
      <c r="B4038" s="45" t="s">
        <v>4996</v>
      </c>
      <c r="C4038" s="146">
        <v>455.6580810546875</v>
      </c>
      <c r="D4038" s="112">
        <f t="shared" si="127"/>
        <v>-0.32039150827801244</v>
      </c>
      <c r="E4038" s="112">
        <v>-6.2822991903168941E-4</v>
      </c>
      <c r="G4038">
        <v>4030</v>
      </c>
      <c r="H4038">
        <f t="shared" ca="1" si="128"/>
        <v>1.4709907477710246E-2</v>
      </c>
    </row>
    <row r="4039" spans="2:8" x14ac:dyDescent="0.35">
      <c r="B4039" s="45" t="s">
        <v>5425</v>
      </c>
      <c r="C4039" s="146">
        <v>670.471435546875</v>
      </c>
      <c r="D4039" s="112">
        <f t="shared" si="127"/>
        <v>18.622977274376595</v>
      </c>
      <c r="E4039" s="112">
        <v>-6.2864392861880101E-4</v>
      </c>
      <c r="G4039">
        <v>4031</v>
      </c>
      <c r="H4039">
        <f t="shared" ca="1" si="128"/>
        <v>5.0900946610889231E-3</v>
      </c>
    </row>
    <row r="4040" spans="2:8" x14ac:dyDescent="0.35">
      <c r="B4040" s="45" t="s">
        <v>451</v>
      </c>
      <c r="C4040" s="146">
        <v>34.167671203613281</v>
      </c>
      <c r="D4040" s="112">
        <f t="shared" si="127"/>
        <v>-0.98256261242504428</v>
      </c>
      <c r="E4040" s="112">
        <v>-6.3163102393940028E-4</v>
      </c>
      <c r="G4040">
        <v>4032</v>
      </c>
      <c r="H4040">
        <f t="shared" ca="1" si="128"/>
        <v>-1.0467566309825924E-3</v>
      </c>
    </row>
    <row r="4041" spans="2:8" x14ac:dyDescent="0.35">
      <c r="B4041" s="45" t="s">
        <v>6701</v>
      </c>
      <c r="C4041" s="146">
        <v>1959.448974609375</v>
      </c>
      <c r="D4041" s="112">
        <f t="shared" ref="D4041:D4104" si="129">(C4041-C4042)/C4042</f>
        <v>1.6090882116371259</v>
      </c>
      <c r="E4041" s="112">
        <v>-6.3335906490748889E-4</v>
      </c>
      <c r="G4041">
        <v>4033</v>
      </c>
      <c r="H4041">
        <f t="shared" ca="1" si="128"/>
        <v>-1.3762643368498416E-2</v>
      </c>
    </row>
    <row r="4042" spans="2:8" x14ac:dyDescent="0.35">
      <c r="B4042" s="45" t="s">
        <v>5781</v>
      </c>
      <c r="C4042" s="146">
        <v>751.00909423828125</v>
      </c>
      <c r="D4042" s="112">
        <f t="shared" si="129"/>
        <v>-0.51422646046715303</v>
      </c>
      <c r="E4042" s="112">
        <v>-6.3448514478760948E-4</v>
      </c>
      <c r="G4042">
        <v>4034</v>
      </c>
      <c r="H4042">
        <f t="shared" ref="H4042:H4105" ca="1" si="130">_xlfn.NORM.INV(RAND(),$N$11,$N$12)</f>
        <v>-1.4080686175627386E-2</v>
      </c>
    </row>
    <row r="4043" spans="2:8" x14ac:dyDescent="0.35">
      <c r="B4043" s="45" t="s">
        <v>6213</v>
      </c>
      <c r="C4043" s="146">
        <v>1546.006591796875</v>
      </c>
      <c r="D4043" s="112">
        <f t="shared" si="129"/>
        <v>4.0840189360836927</v>
      </c>
      <c r="E4043" s="112">
        <v>-6.3473876996085357E-4</v>
      </c>
      <c r="G4043">
        <v>4035</v>
      </c>
      <c r="H4043">
        <f t="shared" ca="1" si="130"/>
        <v>8.1121695825689746E-3</v>
      </c>
    </row>
    <row r="4044" spans="2:8" x14ac:dyDescent="0.35">
      <c r="B4044" s="45" t="s">
        <v>4527</v>
      </c>
      <c r="C4044" s="146">
        <v>304.0914306640625</v>
      </c>
      <c r="D4044" s="112">
        <f t="shared" si="129"/>
        <v>0.95673124977294655</v>
      </c>
      <c r="E4044" s="112">
        <v>-6.3876282402370037E-4</v>
      </c>
      <c r="G4044">
        <v>4036</v>
      </c>
      <c r="H4044">
        <f t="shared" ca="1" si="130"/>
        <v>3.3160552819919259E-3</v>
      </c>
    </row>
    <row r="4045" spans="2:8" x14ac:dyDescent="0.35">
      <c r="B4045" s="45" t="s">
        <v>3271</v>
      </c>
      <c r="C4045" s="146">
        <v>155.4078674316406</v>
      </c>
      <c r="D4045" s="112">
        <f t="shared" si="129"/>
        <v>0.7023042961212308</v>
      </c>
      <c r="E4045" s="112">
        <v>-6.5025177509333209E-4</v>
      </c>
      <c r="G4045">
        <v>4037</v>
      </c>
      <c r="H4045">
        <f t="shared" ca="1" si="130"/>
        <v>9.7831487368730142E-3</v>
      </c>
    </row>
    <row r="4046" spans="2:8" x14ac:dyDescent="0.35">
      <c r="B4046" s="45" t="s">
        <v>2364</v>
      </c>
      <c r="C4046" s="146">
        <v>91.292648315429688</v>
      </c>
      <c r="D4046" s="112">
        <f t="shared" si="129"/>
        <v>-0.60459420969036315</v>
      </c>
      <c r="E4046" s="112">
        <v>-6.5234524839855544E-4</v>
      </c>
      <c r="G4046">
        <v>4038</v>
      </c>
      <c r="H4046">
        <f t="shared" ca="1" si="130"/>
        <v>2.1854884465937929E-2</v>
      </c>
    </row>
    <row r="4047" spans="2:8" x14ac:dyDescent="0.35">
      <c r="B4047" s="45" t="s">
        <v>4202</v>
      </c>
      <c r="C4047" s="146">
        <v>230.88343811035159</v>
      </c>
      <c r="D4047" s="112">
        <f t="shared" si="129"/>
        <v>1.9468912374977447</v>
      </c>
      <c r="E4047" s="112">
        <v>-6.5305842092349504E-4</v>
      </c>
      <c r="G4047">
        <v>4039</v>
      </c>
      <c r="H4047">
        <f t="shared" ca="1" si="130"/>
        <v>-3.1002366661970562E-2</v>
      </c>
    </row>
    <row r="4048" spans="2:8" x14ac:dyDescent="0.35">
      <c r="B4048" s="45" t="s">
        <v>904</v>
      </c>
      <c r="C4048" s="146">
        <v>78.348136901855469</v>
      </c>
      <c r="D4048" s="112">
        <f t="shared" si="129"/>
        <v>-0.73587080393448123</v>
      </c>
      <c r="E4048" s="112">
        <v>-6.5453655824124874E-4</v>
      </c>
      <c r="G4048">
        <v>4040</v>
      </c>
      <c r="H4048">
        <f t="shared" ca="1" si="130"/>
        <v>-1.696243733352534E-2</v>
      </c>
    </row>
    <row r="4049" spans="2:8" x14ac:dyDescent="0.35">
      <c r="B4049" s="45" t="s">
        <v>4562</v>
      </c>
      <c r="C4049" s="146">
        <v>296.62808227539063</v>
      </c>
      <c r="D4049" s="112">
        <f t="shared" si="129"/>
        <v>-0.51976354556162496</v>
      </c>
      <c r="E4049" s="112">
        <v>-6.5482397274701186E-4</v>
      </c>
      <c r="G4049">
        <v>4041</v>
      </c>
      <c r="H4049">
        <f t="shared" ca="1" si="130"/>
        <v>-1.8038412608109688E-2</v>
      </c>
    </row>
    <row r="4050" spans="2:8" x14ac:dyDescent="0.35">
      <c r="B4050" s="45" t="s">
        <v>5191</v>
      </c>
      <c r="C4050" s="146">
        <v>617.6708984375</v>
      </c>
      <c r="D4050" s="112">
        <f t="shared" si="129"/>
        <v>0.29927252360326295</v>
      </c>
      <c r="E4050" s="112">
        <v>-6.6951721686235393E-4</v>
      </c>
      <c r="G4050">
        <v>4042</v>
      </c>
      <c r="H4050">
        <f t="shared" ca="1" si="130"/>
        <v>6.2913031525375935E-3</v>
      </c>
    </row>
    <row r="4051" spans="2:8" x14ac:dyDescent="0.35">
      <c r="B4051" s="45" t="s">
        <v>4862</v>
      </c>
      <c r="C4051" s="146">
        <v>475.39749145507813</v>
      </c>
      <c r="D4051" s="112">
        <f t="shared" si="129"/>
        <v>3.0492318036242179E-3</v>
      </c>
      <c r="E4051" s="112">
        <v>-6.7518371091243535E-4</v>
      </c>
      <c r="G4051">
        <v>4043</v>
      </c>
      <c r="H4051">
        <f t="shared" ca="1" si="130"/>
        <v>1.3419555936685933E-2</v>
      </c>
    </row>
    <row r="4052" spans="2:8" x14ac:dyDescent="0.35">
      <c r="B4052" s="45" t="s">
        <v>4864</v>
      </c>
      <c r="C4052" s="146">
        <v>473.95230102539063</v>
      </c>
      <c r="D4052" s="112">
        <f t="shared" si="129"/>
        <v>2.1109004522888313</v>
      </c>
      <c r="E4052" s="112">
        <v>-6.7724110825846391E-4</v>
      </c>
      <c r="G4052">
        <v>4044</v>
      </c>
      <c r="H4052">
        <f t="shared" ca="1" si="130"/>
        <v>-1.0938766709713482E-2</v>
      </c>
    </row>
    <row r="4053" spans="2:8" x14ac:dyDescent="0.35">
      <c r="B4053" s="45" t="s">
        <v>3486</v>
      </c>
      <c r="C4053" s="146">
        <v>152.35212707519531</v>
      </c>
      <c r="D4053" s="112">
        <f t="shared" si="129"/>
        <v>-0.78871641359738265</v>
      </c>
      <c r="E4053" s="112">
        <v>-6.8278917878237134E-4</v>
      </c>
      <c r="G4053">
        <v>4045</v>
      </c>
      <c r="H4053">
        <f t="shared" ca="1" si="130"/>
        <v>3.0570724078567181E-2</v>
      </c>
    </row>
    <row r="4054" spans="2:8" x14ac:dyDescent="0.35">
      <c r="B4054" s="45" t="s">
        <v>5344</v>
      </c>
      <c r="C4054" s="146">
        <v>721.078857421875</v>
      </c>
      <c r="D4054" s="112">
        <f t="shared" si="129"/>
        <v>-0.10330776698727001</v>
      </c>
      <c r="E4054" s="112">
        <v>-6.9427738817718688E-4</v>
      </c>
      <c r="G4054">
        <v>4046</v>
      </c>
      <c r="H4054">
        <f t="shared" ca="1" si="130"/>
        <v>-1.313765200535036E-2</v>
      </c>
    </row>
    <row r="4055" spans="2:8" x14ac:dyDescent="0.35">
      <c r="B4055" s="45" t="s">
        <v>5648</v>
      </c>
      <c r="C4055" s="146">
        <v>804.15423583984375</v>
      </c>
      <c r="D4055" s="112">
        <f t="shared" si="129"/>
        <v>22.171301750497541</v>
      </c>
      <c r="E4055" s="112">
        <v>-6.9475926250242429E-4</v>
      </c>
      <c r="G4055">
        <v>4047</v>
      </c>
      <c r="H4055">
        <f t="shared" ca="1" si="130"/>
        <v>-2.4388453926726662E-2</v>
      </c>
    </row>
    <row r="4056" spans="2:8" x14ac:dyDescent="0.35">
      <c r="B4056" s="45" t="s">
        <v>455</v>
      </c>
      <c r="C4056" s="146">
        <v>34.704750061035163</v>
      </c>
      <c r="D4056" s="112">
        <f t="shared" si="129"/>
        <v>-0.60143323205069044</v>
      </c>
      <c r="E4056" s="112">
        <v>-6.995817557775509E-4</v>
      </c>
      <c r="G4056">
        <v>4048</v>
      </c>
      <c r="H4056">
        <f t="shared" ca="1" si="130"/>
        <v>-9.9547209843849939E-3</v>
      </c>
    </row>
    <row r="4057" spans="2:8" x14ac:dyDescent="0.35">
      <c r="B4057" s="45" t="s">
        <v>2609</v>
      </c>
      <c r="C4057" s="146">
        <v>87.073867797851563</v>
      </c>
      <c r="D4057" s="112">
        <f t="shared" si="129"/>
        <v>-0.96599574349191264</v>
      </c>
      <c r="E4057" s="112">
        <v>-7.0099235160081227E-4</v>
      </c>
      <c r="G4057">
        <v>4049</v>
      </c>
      <c r="H4057">
        <f t="shared" ca="1" si="130"/>
        <v>-2.0397389828265447E-3</v>
      </c>
    </row>
    <row r="4058" spans="2:8" x14ac:dyDescent="0.35">
      <c r="B4058" s="45" t="s">
        <v>7209</v>
      </c>
      <c r="C4058" s="146">
        <v>2560.675537109375</v>
      </c>
      <c r="D4058" s="112">
        <f t="shared" si="129"/>
        <v>0.13243219811126106</v>
      </c>
      <c r="E4058" s="112">
        <v>-7.0198872987963391E-4</v>
      </c>
      <c r="G4058">
        <v>4050</v>
      </c>
      <c r="H4058">
        <f t="shared" ca="1" si="130"/>
        <v>1.8460448678317518E-2</v>
      </c>
    </row>
    <row r="4059" spans="2:8" x14ac:dyDescent="0.35">
      <c r="B4059" s="45" t="s">
        <v>6800</v>
      </c>
      <c r="C4059" s="146">
        <v>2261.217529296875</v>
      </c>
      <c r="D4059" s="112">
        <f t="shared" si="129"/>
        <v>9.5904448331015626</v>
      </c>
      <c r="E4059" s="112">
        <v>-7.1133101869334326E-4</v>
      </c>
      <c r="G4059">
        <v>4051</v>
      </c>
      <c r="H4059">
        <f t="shared" ca="1" si="130"/>
        <v>2.2919836849845159E-2</v>
      </c>
    </row>
    <row r="4060" spans="2:8" x14ac:dyDescent="0.35">
      <c r="B4060" s="45" t="s">
        <v>4303</v>
      </c>
      <c r="C4060" s="146">
        <v>213.51487731933591</v>
      </c>
      <c r="D4060" s="112">
        <f t="shared" si="129"/>
        <v>1.8433262027902078</v>
      </c>
      <c r="E4060" s="112">
        <v>-7.1356632264038403E-4</v>
      </c>
      <c r="G4060">
        <v>4052</v>
      </c>
      <c r="H4060">
        <f t="shared" ca="1" si="130"/>
        <v>-2.2179864523949096E-3</v>
      </c>
    </row>
    <row r="4061" spans="2:8" x14ac:dyDescent="0.35">
      <c r="B4061" s="45" t="s">
        <v>953</v>
      </c>
      <c r="C4061" s="146">
        <v>75.093345642089844</v>
      </c>
      <c r="D4061" s="112">
        <f t="shared" si="129"/>
        <v>-0.13270723452790315</v>
      </c>
      <c r="E4061" s="112">
        <v>-7.1829525945433929E-4</v>
      </c>
      <c r="G4061">
        <v>4053</v>
      </c>
      <c r="H4061">
        <f t="shared" ca="1" si="130"/>
        <v>-2.9730187262649037E-3</v>
      </c>
    </row>
    <row r="4062" spans="2:8" x14ac:dyDescent="0.35">
      <c r="B4062" s="45" t="s">
        <v>1011</v>
      </c>
      <c r="C4062" s="146">
        <v>86.5836181640625</v>
      </c>
      <c r="D4062" s="112">
        <f t="shared" si="129"/>
        <v>-0.95340084550739768</v>
      </c>
      <c r="E4062" s="112">
        <v>-7.2106090433135799E-4</v>
      </c>
      <c r="G4062">
        <v>4054</v>
      </c>
      <c r="H4062">
        <f t="shared" ca="1" si="130"/>
        <v>2.1282363242633866E-2</v>
      </c>
    </row>
    <row r="4063" spans="2:8" x14ac:dyDescent="0.35">
      <c r="B4063" s="45" t="s">
        <v>6448</v>
      </c>
      <c r="C4063" s="146">
        <v>1858.05126953125</v>
      </c>
      <c r="D4063" s="112">
        <f t="shared" si="129"/>
        <v>8.1819430173105232</v>
      </c>
      <c r="E4063" s="112">
        <v>-7.2884794887271469E-4</v>
      </c>
      <c r="G4063">
        <v>4055</v>
      </c>
      <c r="H4063">
        <f t="shared" ca="1" si="130"/>
        <v>2.4500162115036507E-3</v>
      </c>
    </row>
    <row r="4064" spans="2:8" x14ac:dyDescent="0.35">
      <c r="B4064" s="45" t="s">
        <v>4000</v>
      </c>
      <c r="C4064" s="146">
        <v>202.35926818847659</v>
      </c>
      <c r="D4064" s="112">
        <f t="shared" si="129"/>
        <v>0.44333284104215243</v>
      </c>
      <c r="E4064" s="112">
        <v>-7.3555678642293714E-4</v>
      </c>
      <c r="G4064">
        <v>4056</v>
      </c>
      <c r="H4064">
        <f t="shared" ca="1" si="130"/>
        <v>-2.4752918065220373E-2</v>
      </c>
    </row>
    <row r="4065" spans="2:8" x14ac:dyDescent="0.35">
      <c r="B4065" s="45" t="s">
        <v>3443</v>
      </c>
      <c r="C4065" s="146">
        <v>140.20277404785159</v>
      </c>
      <c r="D4065" s="112">
        <f t="shared" si="129"/>
        <v>-0.94487182714766338</v>
      </c>
      <c r="E4065" s="112">
        <v>-7.4223879230258421E-4</v>
      </c>
      <c r="G4065">
        <v>4057</v>
      </c>
      <c r="H4065">
        <f t="shared" ca="1" si="130"/>
        <v>-2.8141292956363833E-3</v>
      </c>
    </row>
    <row r="4066" spans="2:8" x14ac:dyDescent="0.35">
      <c r="B4066" s="45" t="s">
        <v>7601</v>
      </c>
      <c r="C4066" s="146">
        <v>2543.214599609375</v>
      </c>
      <c r="D4066" s="112">
        <f t="shared" si="129"/>
        <v>0.44704579278004192</v>
      </c>
      <c r="E4066" s="112">
        <v>-7.4351845865390834E-4</v>
      </c>
      <c r="G4066">
        <v>4058</v>
      </c>
      <c r="H4066">
        <f t="shared" ca="1" si="130"/>
        <v>7.9030797740332875E-3</v>
      </c>
    </row>
    <row r="4067" spans="2:8" x14ac:dyDescent="0.35">
      <c r="B4067" s="45" t="s">
        <v>6475</v>
      </c>
      <c r="C4067" s="146">
        <v>1757.521850585938</v>
      </c>
      <c r="D4067" s="112">
        <f t="shared" si="129"/>
        <v>1.1680754711412309</v>
      </c>
      <c r="E4067" s="112">
        <v>-7.4505387638284528E-4</v>
      </c>
      <c r="G4067">
        <v>4059</v>
      </c>
      <c r="H4067">
        <f t="shared" ca="1" si="130"/>
        <v>7.3287781961829616E-3</v>
      </c>
    </row>
    <row r="4068" spans="2:8" x14ac:dyDescent="0.35">
      <c r="B4068" s="45" t="s">
        <v>5806</v>
      </c>
      <c r="C4068" s="146">
        <v>810.6368408203125</v>
      </c>
      <c r="D4068" s="112">
        <f t="shared" si="129"/>
        <v>3.0420346251014294</v>
      </c>
      <c r="E4068" s="112">
        <v>-7.4837746844374272E-4</v>
      </c>
      <c r="G4068">
        <v>4060</v>
      </c>
      <c r="H4068">
        <f t="shared" ca="1" si="130"/>
        <v>-2.3010518867977798E-2</v>
      </c>
    </row>
    <row r="4069" spans="2:8" x14ac:dyDescent="0.35">
      <c r="B4069" s="45" t="s">
        <v>4170</v>
      </c>
      <c r="C4069" s="146">
        <v>200.55168151855469</v>
      </c>
      <c r="D4069" s="112">
        <f t="shared" si="129"/>
        <v>0.46661599912873558</v>
      </c>
      <c r="E4069" s="112">
        <v>-7.5175376901346692E-4</v>
      </c>
      <c r="G4069">
        <v>4061</v>
      </c>
      <c r="H4069">
        <f t="shared" ca="1" si="130"/>
        <v>1.5401275465336446E-4</v>
      </c>
    </row>
    <row r="4070" spans="2:8" x14ac:dyDescent="0.35">
      <c r="B4070" s="45" t="s">
        <v>3558</v>
      </c>
      <c r="C4070" s="146">
        <v>136.7445068359375</v>
      </c>
      <c r="D4070" s="112">
        <f t="shared" si="129"/>
        <v>-0.94548703560904479</v>
      </c>
      <c r="E4070" s="112">
        <v>-7.72917126604062E-4</v>
      </c>
      <c r="G4070">
        <v>4062</v>
      </c>
      <c r="H4070">
        <f t="shared" ca="1" si="130"/>
        <v>3.7400690358193084E-3</v>
      </c>
    </row>
    <row r="4071" spans="2:8" x14ac:dyDescent="0.35">
      <c r="B4071" s="45" t="s">
        <v>7324</v>
      </c>
      <c r="C4071" s="146">
        <v>2508.476806640625</v>
      </c>
      <c r="D4071" s="112">
        <f t="shared" si="129"/>
        <v>12.314477879305676</v>
      </c>
      <c r="E4071" s="112">
        <v>-7.7304824525147649E-4</v>
      </c>
      <c r="G4071">
        <v>4063</v>
      </c>
      <c r="H4071">
        <f t="shared" ca="1" si="130"/>
        <v>2.8092339017788516E-3</v>
      </c>
    </row>
    <row r="4072" spans="2:8" x14ac:dyDescent="0.35">
      <c r="B4072" s="45" t="s">
        <v>3879</v>
      </c>
      <c r="C4072" s="146">
        <v>188.4021911621094</v>
      </c>
      <c r="D4072" s="112">
        <f t="shared" si="129"/>
        <v>-0.23437336452608387</v>
      </c>
      <c r="E4072" s="112">
        <v>-7.813523602949779E-4</v>
      </c>
      <c r="G4072">
        <v>4064</v>
      </c>
      <c r="H4072">
        <f t="shared" ca="1" si="130"/>
        <v>-1.9144332319474929E-2</v>
      </c>
    </row>
    <row r="4073" spans="2:8" x14ac:dyDescent="0.35">
      <c r="B4073" s="45" t="s">
        <v>4418</v>
      </c>
      <c r="C4073" s="146">
        <v>246.0758056640625</v>
      </c>
      <c r="D4073" s="112">
        <f t="shared" si="129"/>
        <v>-0.17259165980529859</v>
      </c>
      <c r="E4073" s="112">
        <v>-7.8199715045963476E-4</v>
      </c>
      <c r="G4073">
        <v>4065</v>
      </c>
      <c r="H4073">
        <f t="shared" ca="1" si="130"/>
        <v>1.1315627514184407E-2</v>
      </c>
    </row>
    <row r="4074" spans="2:8" x14ac:dyDescent="0.35">
      <c r="B4074" s="45" t="s">
        <v>4556</v>
      </c>
      <c r="C4074" s="146">
        <v>297.405517578125</v>
      </c>
      <c r="D4074" s="112">
        <f t="shared" si="129"/>
        <v>0.6174669589997831</v>
      </c>
      <c r="E4074" s="112">
        <v>-7.8355168949597166E-4</v>
      </c>
      <c r="G4074">
        <v>4066</v>
      </c>
      <c r="H4074">
        <f t="shared" ca="1" si="130"/>
        <v>-3.2899607779826597E-2</v>
      </c>
    </row>
    <row r="4075" spans="2:8" x14ac:dyDescent="0.35">
      <c r="B4075" s="45" t="s">
        <v>3811</v>
      </c>
      <c r="C4075" s="146">
        <v>183.87115478515619</v>
      </c>
      <c r="D4075" s="112">
        <f t="shared" si="129"/>
        <v>-0.92865278770768778</v>
      </c>
      <c r="E4075" s="112">
        <v>-7.8816320658489213E-4</v>
      </c>
      <c r="G4075">
        <v>4067</v>
      </c>
      <c r="H4075">
        <f t="shared" ca="1" si="130"/>
        <v>6.4562458643548761E-3</v>
      </c>
    </row>
    <row r="4076" spans="2:8" x14ac:dyDescent="0.35">
      <c r="B4076" s="45" t="s">
        <v>6909</v>
      </c>
      <c r="C4076" s="146">
        <v>2577.131591796875</v>
      </c>
      <c r="D4076" s="112">
        <f t="shared" si="129"/>
        <v>2.7646802671207187</v>
      </c>
      <c r="E4076" s="112">
        <v>-7.8992635179164197E-4</v>
      </c>
      <c r="G4076">
        <v>4068</v>
      </c>
      <c r="H4076">
        <f t="shared" ca="1" si="130"/>
        <v>-2.6063369996386587E-2</v>
      </c>
    </row>
    <row r="4077" spans="2:8" x14ac:dyDescent="0.35">
      <c r="B4077" s="45" t="s">
        <v>5233</v>
      </c>
      <c r="C4077" s="146">
        <v>684.55523681640625</v>
      </c>
      <c r="D4077" s="112">
        <f t="shared" si="129"/>
        <v>-0.71737932189097553</v>
      </c>
      <c r="E4077" s="112">
        <v>-7.9218540987265073E-4</v>
      </c>
      <c r="G4077">
        <v>4069</v>
      </c>
      <c r="H4077">
        <f t="shared" ca="1" si="130"/>
        <v>-1.372131377562867E-2</v>
      </c>
    </row>
    <row r="4078" spans="2:8" x14ac:dyDescent="0.35">
      <c r="B4078" s="45" t="s">
        <v>7446</v>
      </c>
      <c r="C4078" s="146">
        <v>2422.169677734375</v>
      </c>
      <c r="D4078" s="112">
        <f t="shared" si="129"/>
        <v>6.7460228225788149E-2</v>
      </c>
      <c r="E4078" s="112">
        <v>-7.9312468161709206E-4</v>
      </c>
      <c r="G4078">
        <v>4070</v>
      </c>
      <c r="H4078">
        <f t="shared" ca="1" si="130"/>
        <v>1.1030129786809515E-2</v>
      </c>
    </row>
    <row r="4079" spans="2:8" x14ac:dyDescent="0.35">
      <c r="B4079" s="45" t="s">
        <v>7558</v>
      </c>
      <c r="C4079" s="146">
        <v>2269.095947265625</v>
      </c>
      <c r="D4079" s="112">
        <f t="shared" si="129"/>
        <v>3.9973197296569065</v>
      </c>
      <c r="E4079" s="112">
        <v>-8.0436918029706188E-4</v>
      </c>
      <c r="G4079">
        <v>4071</v>
      </c>
      <c r="H4079">
        <f t="shared" ca="1" si="130"/>
        <v>-1.1569244376920629E-3</v>
      </c>
    </row>
    <row r="4080" spans="2:8" x14ac:dyDescent="0.35">
      <c r="B4080" s="45" t="s">
        <v>5044</v>
      </c>
      <c r="C4080" s="146">
        <v>454.06259155273438</v>
      </c>
      <c r="D4080" s="112">
        <f t="shared" si="129"/>
        <v>8.1208611220428704E-4</v>
      </c>
      <c r="E4080" s="112">
        <v>-8.0996406905103186E-4</v>
      </c>
      <c r="G4080">
        <v>4072</v>
      </c>
      <c r="H4080">
        <f t="shared" ca="1" si="130"/>
        <v>-1.7737568818316677E-2</v>
      </c>
    </row>
    <row r="4081" spans="2:8" x14ac:dyDescent="0.35">
      <c r="B4081" s="45" t="s">
        <v>5045</v>
      </c>
      <c r="C4081" s="146">
        <v>453.69415283203119</v>
      </c>
      <c r="D4081" s="112">
        <f t="shared" si="129"/>
        <v>4.2442286155829425</v>
      </c>
      <c r="E4081" s="112">
        <v>-8.1142716347376467E-4</v>
      </c>
      <c r="G4081">
        <v>4073</v>
      </c>
      <c r="H4081">
        <f t="shared" ca="1" si="130"/>
        <v>4.5917982271791481E-3</v>
      </c>
    </row>
    <row r="4082" spans="2:8" x14ac:dyDescent="0.35">
      <c r="B4082" s="45" t="s">
        <v>1012</v>
      </c>
      <c r="C4082" s="146">
        <v>86.513038635253906</v>
      </c>
      <c r="D4082" s="112">
        <f t="shared" si="129"/>
        <v>-0.82518895945946114</v>
      </c>
      <c r="E4082" s="112">
        <v>-8.1516030751748575E-4</v>
      </c>
      <c r="G4082">
        <v>4074</v>
      </c>
      <c r="H4082">
        <f t="shared" ca="1" si="130"/>
        <v>9.5509923749821733E-3</v>
      </c>
    </row>
    <row r="4083" spans="2:8" x14ac:dyDescent="0.35">
      <c r="B4083" s="45" t="s">
        <v>5072</v>
      </c>
      <c r="C4083" s="146">
        <v>494.89459228515619</v>
      </c>
      <c r="D4083" s="112">
        <f t="shared" si="129"/>
        <v>5.5952346867562577</v>
      </c>
      <c r="E4083" s="112">
        <v>-8.2593396927487818E-4</v>
      </c>
      <c r="G4083">
        <v>4075</v>
      </c>
      <c r="H4083">
        <f t="shared" ca="1" si="130"/>
        <v>3.6187641934928801E-3</v>
      </c>
    </row>
    <row r="4084" spans="2:8" x14ac:dyDescent="0.35">
      <c r="B4084" s="45" t="s">
        <v>2668</v>
      </c>
      <c r="C4084" s="146">
        <v>75.0382080078125</v>
      </c>
      <c r="D4084" s="112">
        <f t="shared" si="129"/>
        <v>-0.43862082821539627</v>
      </c>
      <c r="E4084" s="112">
        <v>-8.3099780283368222E-4</v>
      </c>
      <c r="G4084">
        <v>4076</v>
      </c>
      <c r="H4084">
        <f t="shared" ca="1" si="130"/>
        <v>-7.3402823297120398E-3</v>
      </c>
    </row>
    <row r="4085" spans="2:8" x14ac:dyDescent="0.35">
      <c r="B4085" s="45" t="s">
        <v>1626</v>
      </c>
      <c r="C4085" s="146">
        <v>133.6676025390625</v>
      </c>
      <c r="D4085" s="112">
        <f t="shared" si="129"/>
        <v>0.74376504824046252</v>
      </c>
      <c r="E4085" s="112">
        <v>-8.3126808989010103E-4</v>
      </c>
      <c r="G4085">
        <v>4077</v>
      </c>
      <c r="H4085">
        <f t="shared" ca="1" si="130"/>
        <v>-3.8102893174998529E-3</v>
      </c>
    </row>
    <row r="4086" spans="2:8" x14ac:dyDescent="0.35">
      <c r="B4086" s="45" t="s">
        <v>2714</v>
      </c>
      <c r="C4086" s="146">
        <v>76.654594421386719</v>
      </c>
      <c r="D4086" s="112">
        <f t="shared" si="129"/>
        <v>-0.27190369763955152</v>
      </c>
      <c r="E4086" s="112">
        <v>-8.3197116204572616E-4</v>
      </c>
      <c r="G4086">
        <v>4078</v>
      </c>
      <c r="H4086">
        <f t="shared" ca="1" si="130"/>
        <v>1.6817213135505906E-2</v>
      </c>
    </row>
    <row r="4087" spans="2:8" x14ac:dyDescent="0.35">
      <c r="B4087" s="45" t="s">
        <v>2277</v>
      </c>
      <c r="C4087" s="146">
        <v>105.2808456420898</v>
      </c>
      <c r="D4087" s="112">
        <f t="shared" si="129"/>
        <v>-0.5364560354529212</v>
      </c>
      <c r="E4087" s="112">
        <v>-8.3383493037078116E-4</v>
      </c>
      <c r="G4087">
        <v>4079</v>
      </c>
      <c r="H4087">
        <f t="shared" ca="1" si="130"/>
        <v>4.7272132518820908E-3</v>
      </c>
    </row>
    <row r="4088" spans="2:8" x14ac:dyDescent="0.35">
      <c r="B4088" s="45" t="s">
        <v>4282</v>
      </c>
      <c r="C4088" s="146">
        <v>227.12159729003909</v>
      </c>
      <c r="D4088" s="112">
        <f t="shared" si="129"/>
        <v>-0.90688398614665544</v>
      </c>
      <c r="E4088" s="112">
        <v>-8.382823294340808E-4</v>
      </c>
      <c r="G4088">
        <v>4080</v>
      </c>
      <c r="H4088">
        <f t="shared" ca="1" si="130"/>
        <v>1.3278840351350053E-2</v>
      </c>
    </row>
    <row r="4089" spans="2:8" x14ac:dyDescent="0.35">
      <c r="B4089" s="45" t="s">
        <v>7421</v>
      </c>
      <c r="C4089" s="146">
        <v>2439.125</v>
      </c>
      <c r="D4089" s="112">
        <f t="shared" si="129"/>
        <v>0.11713629341967183</v>
      </c>
      <c r="E4089" s="112">
        <v>-8.4037907967139712E-4</v>
      </c>
      <c r="G4089">
        <v>4081</v>
      </c>
      <c r="H4089">
        <f t="shared" ca="1" si="130"/>
        <v>-2.4081103378591321E-2</v>
      </c>
    </row>
    <row r="4090" spans="2:8" x14ac:dyDescent="0.35">
      <c r="B4090" s="45" t="s">
        <v>6820</v>
      </c>
      <c r="C4090" s="146">
        <v>2183.372802734375</v>
      </c>
      <c r="D4090" s="112">
        <f t="shared" si="129"/>
        <v>47.787575748173573</v>
      </c>
      <c r="E4090" s="112">
        <v>-8.4172855337876255E-4</v>
      </c>
      <c r="G4090">
        <v>4082</v>
      </c>
      <c r="H4090">
        <f t="shared" ca="1" si="130"/>
        <v>-1.341622846444028E-2</v>
      </c>
    </row>
    <row r="4091" spans="2:8" x14ac:dyDescent="0.35">
      <c r="B4091" s="45" t="s">
        <v>623</v>
      </c>
      <c r="C4091" s="146">
        <v>44.752639770507813</v>
      </c>
      <c r="D4091" s="112">
        <f t="shared" si="129"/>
        <v>-0.73900289784293849</v>
      </c>
      <c r="E4091" s="112">
        <v>-8.4350093769641797E-4</v>
      </c>
      <c r="G4091">
        <v>4083</v>
      </c>
      <c r="H4091">
        <f t="shared" ca="1" si="130"/>
        <v>-1.1001639899636804E-3</v>
      </c>
    </row>
    <row r="4092" spans="2:8" x14ac:dyDescent="0.35">
      <c r="B4092" s="45" t="s">
        <v>3752</v>
      </c>
      <c r="C4092" s="146">
        <v>171.46795654296881</v>
      </c>
      <c r="D4092" s="112">
        <f t="shared" si="129"/>
        <v>3.1506022761354466</v>
      </c>
      <c r="E4092" s="112">
        <v>-8.4566013460642706E-4</v>
      </c>
      <c r="G4092">
        <v>4084</v>
      </c>
      <c r="H4092">
        <f t="shared" ca="1" si="130"/>
        <v>2.1470391816708762E-2</v>
      </c>
    </row>
    <row r="4093" spans="2:8" x14ac:dyDescent="0.35">
      <c r="B4093" s="45" t="s">
        <v>535</v>
      </c>
      <c r="C4093" s="146">
        <v>41.31158447265625</v>
      </c>
      <c r="D4093" s="112">
        <f t="shared" si="129"/>
        <v>-0.81535020800583591</v>
      </c>
      <c r="E4093" s="112">
        <v>-8.488958863933422E-4</v>
      </c>
      <c r="G4093">
        <v>4085</v>
      </c>
      <c r="H4093">
        <f t="shared" ca="1" si="130"/>
        <v>-2.2449621992239176E-2</v>
      </c>
    </row>
    <row r="4094" spans="2:8" x14ac:dyDescent="0.35">
      <c r="B4094" s="45" t="s">
        <v>4259</v>
      </c>
      <c r="C4094" s="146">
        <v>223.72938537597659</v>
      </c>
      <c r="D4094" s="112">
        <f t="shared" si="129"/>
        <v>-0.90921915789167107</v>
      </c>
      <c r="E4094" s="112">
        <v>-8.5139016668182486E-4</v>
      </c>
      <c r="G4094">
        <v>4086</v>
      </c>
      <c r="H4094">
        <f t="shared" ca="1" si="130"/>
        <v>-8.7356009885740781E-3</v>
      </c>
    </row>
    <row r="4095" spans="2:8" x14ac:dyDescent="0.35">
      <c r="B4095" s="45" t="s">
        <v>7944</v>
      </c>
      <c r="C4095" s="146">
        <v>2464.5</v>
      </c>
      <c r="D4095" s="112">
        <f t="shared" si="129"/>
        <v>0.58445348938777475</v>
      </c>
      <c r="E4095" s="112">
        <v>-8.5141391920218494E-4</v>
      </c>
      <c r="G4095">
        <v>4087</v>
      </c>
      <c r="H4095">
        <f t="shared" ca="1" si="130"/>
        <v>-1.6590527543338132E-2</v>
      </c>
    </row>
    <row r="4096" spans="2:8" x14ac:dyDescent="0.35">
      <c r="B4096" s="45" t="s">
        <v>6143</v>
      </c>
      <c r="C4096" s="146">
        <v>1555.425903320312</v>
      </c>
      <c r="D4096" s="112">
        <f t="shared" si="129"/>
        <v>1.0582791870038466</v>
      </c>
      <c r="E4096" s="112">
        <v>-8.550176574790171E-4</v>
      </c>
      <c r="G4096">
        <v>4088</v>
      </c>
      <c r="H4096">
        <f t="shared" ca="1" si="130"/>
        <v>-4.1124530934545996E-2</v>
      </c>
    </row>
    <row r="4097" spans="2:8" x14ac:dyDescent="0.35">
      <c r="B4097" s="45" t="s">
        <v>5787</v>
      </c>
      <c r="C4097" s="146">
        <v>755.6923828125</v>
      </c>
      <c r="D4097" s="112">
        <f t="shared" si="129"/>
        <v>9.0756872974056737</v>
      </c>
      <c r="E4097" s="112">
        <v>-8.6015705552721722E-4</v>
      </c>
      <c r="G4097">
        <v>4089</v>
      </c>
      <c r="H4097">
        <f t="shared" ca="1" si="130"/>
        <v>3.2114015988699103E-3</v>
      </c>
    </row>
    <row r="4098" spans="2:8" x14ac:dyDescent="0.35">
      <c r="B4098" s="45" t="s">
        <v>880</v>
      </c>
      <c r="C4098" s="146">
        <v>75.001571655273438</v>
      </c>
      <c r="D4098" s="112">
        <f t="shared" si="129"/>
        <v>-0.55197833805238627</v>
      </c>
      <c r="E4098" s="112">
        <v>-8.6308724641222191E-4</v>
      </c>
      <c r="G4098">
        <v>4090</v>
      </c>
      <c r="H4098">
        <f t="shared" ca="1" si="130"/>
        <v>3.5141223360292966E-3</v>
      </c>
    </row>
    <row r="4099" spans="2:8" x14ac:dyDescent="0.35">
      <c r="B4099" s="45" t="s">
        <v>3869</v>
      </c>
      <c r="C4099" s="146">
        <v>167.4061279296875</v>
      </c>
      <c r="D4099" s="112">
        <f t="shared" si="129"/>
        <v>0.31487606529815765</v>
      </c>
      <c r="E4099" s="112">
        <v>-8.6570593282666003E-4</v>
      </c>
      <c r="G4099">
        <v>4091</v>
      </c>
      <c r="H4099">
        <f t="shared" ca="1" si="130"/>
        <v>1.2401699487132748E-2</v>
      </c>
    </row>
    <row r="4100" spans="2:8" x14ac:dyDescent="0.35">
      <c r="B4100" s="45" t="s">
        <v>1504</v>
      </c>
      <c r="C4100" s="146">
        <v>127.31703948974609</v>
      </c>
      <c r="D4100" s="112">
        <f t="shared" si="129"/>
        <v>-0.92270361202975826</v>
      </c>
      <c r="E4100" s="112">
        <v>-8.6611526110570594E-4</v>
      </c>
      <c r="G4100">
        <v>4092</v>
      </c>
      <c r="H4100">
        <f t="shared" ca="1" si="130"/>
        <v>6.9484704303256119E-3</v>
      </c>
    </row>
    <row r="4101" spans="2:8" x14ac:dyDescent="0.35">
      <c r="B4101" s="45" t="s">
        <v>6344</v>
      </c>
      <c r="C4101" s="146">
        <v>1647.1279296875</v>
      </c>
      <c r="D4101" s="112">
        <f t="shared" si="129"/>
        <v>15.23063809492019</v>
      </c>
      <c r="E4101" s="112">
        <v>-8.6642157670335795E-4</v>
      </c>
      <c r="G4101">
        <v>4093</v>
      </c>
      <c r="H4101">
        <f t="shared" ca="1" si="130"/>
        <v>1.1692885023128098E-2</v>
      </c>
    </row>
    <row r="4102" spans="2:8" x14ac:dyDescent="0.35">
      <c r="B4102" s="45" t="s">
        <v>2377</v>
      </c>
      <c r="C4102" s="146">
        <v>101.4826354980469</v>
      </c>
      <c r="D4102" s="112">
        <f t="shared" si="129"/>
        <v>-0.83223793538700896</v>
      </c>
      <c r="E4102" s="112">
        <v>-8.7995062361571127E-4</v>
      </c>
      <c r="G4102">
        <v>4094</v>
      </c>
      <c r="H4102">
        <f t="shared" ca="1" si="130"/>
        <v>1.4383399878971106E-2</v>
      </c>
    </row>
    <row r="4103" spans="2:8" x14ac:dyDescent="0.35">
      <c r="B4103" s="45" t="s">
        <v>5200</v>
      </c>
      <c r="C4103" s="146">
        <v>604.9200439453125</v>
      </c>
      <c r="D4103" s="112">
        <f t="shared" si="129"/>
        <v>1.3586442105052732</v>
      </c>
      <c r="E4103" s="112">
        <v>-8.8882598456606148E-4</v>
      </c>
      <c r="G4103">
        <v>4095</v>
      </c>
      <c r="H4103">
        <f t="shared" ca="1" si="130"/>
        <v>1.4157528501091331E-2</v>
      </c>
    </row>
    <row r="4104" spans="2:8" x14ac:dyDescent="0.35">
      <c r="B4104" s="45" t="s">
        <v>4392</v>
      </c>
      <c r="C4104" s="146">
        <v>256.46939086914063</v>
      </c>
      <c r="D4104" s="112">
        <f t="shared" si="129"/>
        <v>4.3543205900463917</v>
      </c>
      <c r="E4104" s="112">
        <v>-8.9092494153527983E-4</v>
      </c>
      <c r="G4104">
        <v>4096</v>
      </c>
      <c r="H4104">
        <f t="shared" ca="1" si="130"/>
        <v>-8.3480199056425728E-4</v>
      </c>
    </row>
    <row r="4105" spans="2:8" x14ac:dyDescent="0.35">
      <c r="B4105" s="45" t="s">
        <v>718</v>
      </c>
      <c r="C4105" s="146">
        <v>47.899520874023438</v>
      </c>
      <c r="D4105" s="112">
        <f t="shared" ref="D4105:D4168" si="131">(C4105-C4106)/C4106</f>
        <v>-0.95912982069081021</v>
      </c>
      <c r="E4105" s="112">
        <v>-9.0086692328867029E-4</v>
      </c>
      <c r="G4105">
        <v>4097</v>
      </c>
      <c r="H4105">
        <f t="shared" ca="1" si="130"/>
        <v>-2.8071254289115336E-2</v>
      </c>
    </row>
    <row r="4106" spans="2:8" x14ac:dyDescent="0.35">
      <c r="B4106" s="45" t="s">
        <v>6025</v>
      </c>
      <c r="C4106" s="146">
        <v>1171.991943359375</v>
      </c>
      <c r="D4106" s="112">
        <f t="shared" si="131"/>
        <v>0.58379967593083282</v>
      </c>
      <c r="E4106" s="112">
        <v>-9.0118046315680806E-4</v>
      </c>
      <c r="G4106">
        <v>4098</v>
      </c>
      <c r="H4106">
        <f t="shared" ref="H4106:H4169" ca="1" si="132">_xlfn.NORM.INV(RAND(),$N$11,$N$12)</f>
        <v>-8.6902031208138178E-3</v>
      </c>
    </row>
    <row r="4107" spans="2:8" x14ac:dyDescent="0.35">
      <c r="B4107" s="45" t="s">
        <v>5306</v>
      </c>
      <c r="C4107" s="146">
        <v>739.98748779296875</v>
      </c>
      <c r="D4107" s="112">
        <f t="shared" si="131"/>
        <v>15.521110518722416</v>
      </c>
      <c r="E4107" s="112">
        <v>-9.0202631236958593E-4</v>
      </c>
      <c r="G4107">
        <v>4099</v>
      </c>
      <c r="H4107">
        <f t="shared" ca="1" si="132"/>
        <v>1.7703049279027105E-4</v>
      </c>
    </row>
    <row r="4108" spans="2:8" x14ac:dyDescent="0.35">
      <c r="B4108" s="45" t="s">
        <v>622</v>
      </c>
      <c r="C4108" s="146">
        <v>44.790420532226563</v>
      </c>
      <c r="D4108" s="112">
        <f t="shared" si="131"/>
        <v>-0.98192068183065684</v>
      </c>
      <c r="E4108" s="112">
        <v>-9.0340862532724839E-4</v>
      </c>
      <c r="G4108">
        <v>4100</v>
      </c>
      <c r="H4108">
        <f t="shared" ca="1" si="132"/>
        <v>-2.2910064653283855E-2</v>
      </c>
    </row>
    <row r="4109" spans="2:8" x14ac:dyDescent="0.35">
      <c r="B4109" s="45" t="s">
        <v>7478</v>
      </c>
      <c r="C4109" s="146">
        <v>2477.439697265625</v>
      </c>
      <c r="D4109" s="112">
        <f t="shared" si="131"/>
        <v>24.846784543649878</v>
      </c>
      <c r="E4109" s="112">
        <v>-9.1101115444696117E-4</v>
      </c>
      <c r="G4109">
        <v>4101</v>
      </c>
      <c r="H4109">
        <f t="shared" ca="1" si="132"/>
        <v>2.2549577151118723E-2</v>
      </c>
    </row>
    <row r="4110" spans="2:8" x14ac:dyDescent="0.35">
      <c r="B4110" s="45" t="s">
        <v>2233</v>
      </c>
      <c r="C4110" s="146">
        <v>95.850982666015625</v>
      </c>
      <c r="D4110" s="112">
        <f t="shared" si="131"/>
        <v>-0.96084282809669352</v>
      </c>
      <c r="E4110" s="112">
        <v>-9.1531615783517787E-4</v>
      </c>
      <c r="G4110">
        <v>4102</v>
      </c>
      <c r="H4110">
        <f t="shared" ca="1" si="132"/>
        <v>2.204629473902104E-2</v>
      </c>
    </row>
    <row r="4111" spans="2:8" x14ac:dyDescent="0.35">
      <c r="B4111" s="45" t="s">
        <v>7143</v>
      </c>
      <c r="C4111" s="146">
        <v>2447.8525390625</v>
      </c>
      <c r="D4111" s="112">
        <f t="shared" si="131"/>
        <v>-8.765261366165597E-2</v>
      </c>
      <c r="E4111" s="112">
        <v>-9.2061863898506549E-4</v>
      </c>
      <c r="G4111">
        <v>4103</v>
      </c>
      <c r="H4111">
        <f t="shared" ca="1" si="132"/>
        <v>2.4133251304738815E-2</v>
      </c>
    </row>
    <row r="4112" spans="2:8" x14ac:dyDescent="0.35">
      <c r="B4112" s="45" t="s">
        <v>7631</v>
      </c>
      <c r="C4112" s="146">
        <v>2683.02685546875</v>
      </c>
      <c r="D4112" s="112">
        <f t="shared" si="131"/>
        <v>0.33482415332441079</v>
      </c>
      <c r="E4112" s="112">
        <v>-9.2147012667668745E-4</v>
      </c>
      <c r="G4112">
        <v>4104</v>
      </c>
      <c r="H4112">
        <f t="shared" ca="1" si="132"/>
        <v>-3.1295028426312995E-3</v>
      </c>
    </row>
    <row r="4113" spans="2:8" x14ac:dyDescent="0.35">
      <c r="B4113" s="45" t="s">
        <v>6618</v>
      </c>
      <c r="C4113" s="146">
        <v>2010.022705078125</v>
      </c>
      <c r="D4113" s="112">
        <f t="shared" si="131"/>
        <v>2.294472742047007E-2</v>
      </c>
      <c r="E4113" s="112">
        <v>-9.2698525803415542E-4</v>
      </c>
      <c r="G4113">
        <v>4105</v>
      </c>
      <c r="H4113">
        <f t="shared" ca="1" si="132"/>
        <v>-6.3718270640237039E-3</v>
      </c>
    </row>
    <row r="4114" spans="2:8" x14ac:dyDescent="0.35">
      <c r="B4114" s="45" t="s">
        <v>6677</v>
      </c>
      <c r="C4114" s="146">
        <v>1964.937744140625</v>
      </c>
      <c r="D4114" s="112">
        <f t="shared" si="131"/>
        <v>15.015460507967328</v>
      </c>
      <c r="E4114" s="112">
        <v>-9.2907413656612245E-4</v>
      </c>
      <c r="G4114">
        <v>4106</v>
      </c>
      <c r="H4114">
        <f t="shared" ca="1" si="132"/>
        <v>-1.258102060074047E-2</v>
      </c>
    </row>
    <row r="4115" spans="2:8" x14ac:dyDescent="0.35">
      <c r="B4115" s="45" t="s">
        <v>2008</v>
      </c>
      <c r="C4115" s="146">
        <v>122.690055847168</v>
      </c>
      <c r="D4115" s="112">
        <f t="shared" si="131"/>
        <v>1.6311385774553033E-3</v>
      </c>
      <c r="E4115" s="112">
        <v>-9.2984691167430572E-4</v>
      </c>
      <c r="G4115">
        <v>4107</v>
      </c>
      <c r="H4115">
        <f t="shared" ca="1" si="132"/>
        <v>7.922202878005085E-3</v>
      </c>
    </row>
    <row r="4116" spans="2:8" x14ac:dyDescent="0.35">
      <c r="B4116" s="45" t="s">
        <v>1972</v>
      </c>
      <c r="C4116" s="146">
        <v>122.49025726318359</v>
      </c>
      <c r="D4116" s="112">
        <f t="shared" si="131"/>
        <v>-0.84004949954108132</v>
      </c>
      <c r="E4116" s="112">
        <v>-9.309891895481966E-4</v>
      </c>
      <c r="G4116">
        <v>4108</v>
      </c>
      <c r="H4116">
        <f t="shared" ca="1" si="132"/>
        <v>-4.9771458796386524E-3</v>
      </c>
    </row>
    <row r="4117" spans="2:8" x14ac:dyDescent="0.35">
      <c r="B4117" s="45" t="s">
        <v>5398</v>
      </c>
      <c r="C4117" s="146">
        <v>765.801025390625</v>
      </c>
      <c r="D4117" s="112">
        <f t="shared" si="131"/>
        <v>2.8716388798588217</v>
      </c>
      <c r="E4117" s="112">
        <v>-9.3561130931915052E-4</v>
      </c>
      <c r="G4117">
        <v>4109</v>
      </c>
      <c r="H4117">
        <f t="shared" ca="1" si="132"/>
        <v>8.9428537609072874E-3</v>
      </c>
    </row>
    <row r="4118" spans="2:8" x14ac:dyDescent="0.35">
      <c r="B4118" s="45" t="s">
        <v>4146</v>
      </c>
      <c r="C4118" s="146">
        <v>197.7976379394531</v>
      </c>
      <c r="D4118" s="112">
        <f t="shared" si="131"/>
        <v>-0.47684480601973306</v>
      </c>
      <c r="E4118" s="112">
        <v>-9.5296954636106296E-4</v>
      </c>
      <c r="G4118">
        <v>4110</v>
      </c>
      <c r="H4118">
        <f t="shared" ca="1" si="132"/>
        <v>1.9055857525872365E-3</v>
      </c>
    </row>
    <row r="4119" spans="2:8" x14ac:dyDescent="0.35">
      <c r="B4119" s="45" t="s">
        <v>4821</v>
      </c>
      <c r="C4119" s="146">
        <v>378.08596801757813</v>
      </c>
      <c r="D4119" s="112">
        <f t="shared" si="131"/>
        <v>-0.85006164247086125</v>
      </c>
      <c r="E4119" s="112">
        <v>-9.5492583922716326E-4</v>
      </c>
      <c r="G4119">
        <v>4111</v>
      </c>
      <c r="H4119">
        <f t="shared" ca="1" si="132"/>
        <v>1.942936932984296E-2</v>
      </c>
    </row>
    <row r="4120" spans="2:8" x14ac:dyDescent="0.35">
      <c r="B4120" s="45" t="s">
        <v>7133</v>
      </c>
      <c r="C4120" s="146">
        <v>2521.609375</v>
      </c>
      <c r="D4120" s="112">
        <f t="shared" si="131"/>
        <v>3.4932552857050818E-2</v>
      </c>
      <c r="E4120" s="112">
        <v>-9.6851340012235783E-4</v>
      </c>
      <c r="G4120">
        <v>4112</v>
      </c>
      <c r="H4120">
        <f t="shared" ca="1" si="132"/>
        <v>6.9529732087319947E-3</v>
      </c>
    </row>
    <row r="4121" spans="2:8" x14ac:dyDescent="0.35">
      <c r="B4121" s="45" t="s">
        <v>7247</v>
      </c>
      <c r="C4121" s="146">
        <v>2436.496337890625</v>
      </c>
      <c r="D4121" s="112">
        <f t="shared" si="131"/>
        <v>0.13332128834853266</v>
      </c>
      <c r="E4121" s="112">
        <v>-9.7031086986422454E-4</v>
      </c>
      <c r="G4121">
        <v>4113</v>
      </c>
      <c r="H4121">
        <f t="shared" ca="1" si="132"/>
        <v>-1.0070515227429992E-3</v>
      </c>
    </row>
    <row r="4122" spans="2:8" x14ac:dyDescent="0.35">
      <c r="B4122" s="45" t="s">
        <v>6975</v>
      </c>
      <c r="C4122" s="146">
        <v>2149.87255859375</v>
      </c>
      <c r="D4122" s="112">
        <f t="shared" si="131"/>
        <v>3.8046719350880567E-2</v>
      </c>
      <c r="E4122" s="112">
        <v>-9.7430746230117628E-4</v>
      </c>
      <c r="G4122">
        <v>4114</v>
      </c>
      <c r="H4122">
        <f t="shared" ca="1" si="132"/>
        <v>-1.2272631778821989E-2</v>
      </c>
    </row>
    <row r="4123" spans="2:8" x14ac:dyDescent="0.35">
      <c r="B4123" s="45" t="s">
        <v>7094</v>
      </c>
      <c r="C4123" s="146">
        <v>2071.074951171875</v>
      </c>
      <c r="D4123" s="112">
        <f t="shared" si="131"/>
        <v>9.7621553590003902</v>
      </c>
      <c r="E4123" s="112">
        <v>-9.7522152991425209E-4</v>
      </c>
      <c r="G4123">
        <v>4115</v>
      </c>
      <c r="H4123">
        <f t="shared" ca="1" si="132"/>
        <v>9.9945480309667125E-3</v>
      </c>
    </row>
    <row r="4124" spans="2:8" x14ac:dyDescent="0.35">
      <c r="B4124" s="45" t="s">
        <v>4165</v>
      </c>
      <c r="C4124" s="146">
        <v>192.44053649902341</v>
      </c>
      <c r="D4124" s="112">
        <f t="shared" si="131"/>
        <v>-0.74739306843626485</v>
      </c>
      <c r="E4124" s="112">
        <v>-9.7923463331605612E-4</v>
      </c>
      <c r="G4124">
        <v>4116</v>
      </c>
      <c r="H4124">
        <f t="shared" ca="1" si="132"/>
        <v>-1.3575917488352907E-2</v>
      </c>
    </row>
    <row r="4125" spans="2:8" x14ac:dyDescent="0.35">
      <c r="B4125" s="45" t="s">
        <v>5314</v>
      </c>
      <c r="C4125" s="146">
        <v>761.818115234375</v>
      </c>
      <c r="D4125" s="112">
        <f t="shared" si="131"/>
        <v>-0.72347265598760468</v>
      </c>
      <c r="E4125" s="112">
        <v>-9.8543774021645695E-4</v>
      </c>
      <c r="G4125">
        <v>4117</v>
      </c>
      <c r="H4125">
        <f t="shared" ca="1" si="132"/>
        <v>1.5510015355871402E-2</v>
      </c>
    </row>
    <row r="4126" spans="2:8" x14ac:dyDescent="0.35">
      <c r="B4126" s="45" t="s">
        <v>7637</v>
      </c>
      <c r="C4126" s="146">
        <v>2754.94677734375</v>
      </c>
      <c r="D4126" s="112">
        <f t="shared" si="131"/>
        <v>1.6070402082256874</v>
      </c>
      <c r="E4126" s="112">
        <v>-9.8553445767363222E-4</v>
      </c>
      <c r="G4126">
        <v>4118</v>
      </c>
      <c r="H4126">
        <f t="shared" ca="1" si="132"/>
        <v>-1.1528836191247322E-2</v>
      </c>
    </row>
    <row r="4127" spans="2:8" x14ac:dyDescent="0.35">
      <c r="B4127" s="45" t="s">
        <v>5912</v>
      </c>
      <c r="C4127" s="146">
        <v>1056.733520507812</v>
      </c>
      <c r="D4127" s="112">
        <f t="shared" si="131"/>
        <v>1.3346495821982427</v>
      </c>
      <c r="E4127" s="112">
        <v>-9.9268778469031784E-4</v>
      </c>
      <c r="G4127">
        <v>4119</v>
      </c>
      <c r="H4127">
        <f t="shared" ca="1" si="132"/>
        <v>-1.2429806215749149E-2</v>
      </c>
    </row>
    <row r="4128" spans="2:8" x14ac:dyDescent="0.35">
      <c r="B4128" s="45" t="s">
        <v>5090</v>
      </c>
      <c r="C4128" s="146">
        <v>452.63046264648438</v>
      </c>
      <c r="D4128" s="112">
        <f t="shared" si="131"/>
        <v>-0.33543064796765859</v>
      </c>
      <c r="E4128" s="112">
        <v>-9.9316069602749203E-4</v>
      </c>
      <c r="G4128">
        <v>4120</v>
      </c>
      <c r="H4128">
        <f t="shared" ca="1" si="132"/>
        <v>-1.2745712456839283E-2</v>
      </c>
    </row>
    <row r="4129" spans="2:8" x14ac:dyDescent="0.35">
      <c r="B4129" s="45" t="s">
        <v>5455</v>
      </c>
      <c r="C4129" s="146">
        <v>681.08837890625</v>
      </c>
      <c r="D4129" s="112">
        <f t="shared" si="131"/>
        <v>2.7665667076971832</v>
      </c>
      <c r="E4129" s="112">
        <v>-9.981109391938353E-4</v>
      </c>
      <c r="G4129">
        <v>4121</v>
      </c>
      <c r="H4129">
        <f t="shared" ca="1" si="132"/>
        <v>2.4385670107430334E-2</v>
      </c>
    </row>
    <row r="4130" spans="2:8" x14ac:dyDescent="0.35">
      <c r="B4130" s="45" t="s">
        <v>3718</v>
      </c>
      <c r="C4130" s="146">
        <v>180.82472229003909</v>
      </c>
      <c r="D4130" s="112">
        <f t="shared" si="131"/>
        <v>1.0496154288853681</v>
      </c>
      <c r="E4130" s="112">
        <v>-1.0019039969436235E-3</v>
      </c>
      <c r="G4130">
        <v>4122</v>
      </c>
      <c r="H4130">
        <f t="shared" ca="1" si="132"/>
        <v>2.1915362715743018E-2</v>
      </c>
    </row>
    <row r="4131" spans="2:8" x14ac:dyDescent="0.35">
      <c r="B4131" s="45" t="s">
        <v>2360</v>
      </c>
      <c r="C4131" s="146">
        <v>88.223731994628906</v>
      </c>
      <c r="D4131" s="112">
        <f t="shared" si="131"/>
        <v>-0.93485805151047219</v>
      </c>
      <c r="E4131" s="112">
        <v>-1.0123210652541053E-3</v>
      </c>
      <c r="G4131">
        <v>4123</v>
      </c>
      <c r="H4131">
        <f t="shared" ca="1" si="132"/>
        <v>1.5940371283266107E-2</v>
      </c>
    </row>
    <row r="4132" spans="2:8" x14ac:dyDescent="0.35">
      <c r="B4132" s="45" t="s">
        <v>6182</v>
      </c>
      <c r="C4132" s="146">
        <v>1354.33056640625</v>
      </c>
      <c r="D4132" s="112">
        <f t="shared" si="131"/>
        <v>-0.41589648214633751</v>
      </c>
      <c r="E4132" s="112">
        <v>-1.0147717267849133E-3</v>
      </c>
      <c r="G4132">
        <v>4124</v>
      </c>
      <c r="H4132">
        <f t="shared" ca="1" si="132"/>
        <v>6.2047498480089858E-3</v>
      </c>
    </row>
    <row r="4133" spans="2:8" x14ac:dyDescent="0.35">
      <c r="B4133" s="45" t="s">
        <v>7746</v>
      </c>
      <c r="C4133" s="146">
        <v>2318.648193359375</v>
      </c>
      <c r="D4133" s="112">
        <f t="shared" si="131"/>
        <v>16.334591832939886</v>
      </c>
      <c r="E4133" s="112">
        <v>-1.0153746209569619E-3</v>
      </c>
      <c r="G4133">
        <v>4125</v>
      </c>
      <c r="H4133">
        <f t="shared" ca="1" si="132"/>
        <v>8.9851887149414618E-3</v>
      </c>
    </row>
    <row r="4134" spans="2:8" x14ac:dyDescent="0.35">
      <c r="B4134" s="45" t="s">
        <v>3384</v>
      </c>
      <c r="C4134" s="146">
        <v>133.7584533691406</v>
      </c>
      <c r="D4134" s="112">
        <f t="shared" si="131"/>
        <v>-0.71561279062034155</v>
      </c>
      <c r="E4134" s="112">
        <v>-1.0209741294345078E-3</v>
      </c>
      <c r="G4134">
        <v>4126</v>
      </c>
      <c r="H4134">
        <f t="shared" ca="1" si="132"/>
        <v>1.9138985321139768E-2</v>
      </c>
    </row>
    <row r="4135" spans="2:8" x14ac:dyDescent="0.35">
      <c r="B4135" s="45" t="s">
        <v>4853</v>
      </c>
      <c r="C4135" s="146">
        <v>470.33920288085938</v>
      </c>
      <c r="D4135" s="112">
        <f t="shared" si="131"/>
        <v>-0.80546163179786612</v>
      </c>
      <c r="E4135" s="112">
        <v>-1.0237317934187801E-3</v>
      </c>
      <c r="G4135">
        <v>4127</v>
      </c>
      <c r="H4135">
        <f t="shared" ca="1" si="132"/>
        <v>1.1975803080352813E-2</v>
      </c>
    </row>
    <row r="4136" spans="2:8" x14ac:dyDescent="0.35">
      <c r="B4136" s="45" t="s">
        <v>7139</v>
      </c>
      <c r="C4136" s="146">
        <v>2417.719482421875</v>
      </c>
      <c r="D4136" s="112">
        <f t="shared" si="131"/>
        <v>12.773836956397018</v>
      </c>
      <c r="E4136" s="112">
        <v>-1.0295379335702904E-3</v>
      </c>
      <c r="G4136">
        <v>4128</v>
      </c>
      <c r="H4136">
        <f t="shared" ca="1" si="132"/>
        <v>-1.401664460025065E-2</v>
      </c>
    </row>
    <row r="4137" spans="2:8" x14ac:dyDescent="0.35">
      <c r="B4137" s="45" t="s">
        <v>3679</v>
      </c>
      <c r="C4137" s="146">
        <v>175.52984619140619</v>
      </c>
      <c r="D4137" s="112">
        <f t="shared" si="131"/>
        <v>-0.92751176823051118</v>
      </c>
      <c r="E4137" s="112">
        <v>-1.0320085923142043E-3</v>
      </c>
      <c r="G4137">
        <v>4129</v>
      </c>
      <c r="H4137">
        <f t="shared" ca="1" si="132"/>
        <v>-7.4632995582061866E-3</v>
      </c>
    </row>
    <row r="4138" spans="2:8" x14ac:dyDescent="0.35">
      <c r="B4138" s="45" t="s">
        <v>7226</v>
      </c>
      <c r="C4138" s="146">
        <v>2421.494384765625</v>
      </c>
      <c r="D4138" s="112">
        <f t="shared" si="131"/>
        <v>8.3703820896787864E-2</v>
      </c>
      <c r="E4138" s="112">
        <v>-1.0349776310473952E-3</v>
      </c>
      <c r="G4138">
        <v>4130</v>
      </c>
      <c r="H4138">
        <f t="shared" ca="1" si="132"/>
        <v>6.6390321306062927E-3</v>
      </c>
    </row>
    <row r="4139" spans="2:8" x14ac:dyDescent="0.35">
      <c r="B4139" s="45" t="s">
        <v>6862</v>
      </c>
      <c r="C4139" s="146">
        <v>2234.46142578125</v>
      </c>
      <c r="D4139" s="112">
        <f t="shared" si="131"/>
        <v>-0.1310620485236364</v>
      </c>
      <c r="E4139" s="112">
        <v>-1.0355996097727947E-3</v>
      </c>
      <c r="G4139">
        <v>4131</v>
      </c>
      <c r="H4139">
        <f t="shared" ca="1" si="132"/>
        <v>9.743018115718852E-3</v>
      </c>
    </row>
    <row r="4140" spans="2:8" x14ac:dyDescent="0.35">
      <c r="B4140" s="45" t="s">
        <v>7917</v>
      </c>
      <c r="C4140" s="146">
        <v>2571.485595703125</v>
      </c>
      <c r="D4140" s="112">
        <f t="shared" si="131"/>
        <v>13.787333381885956</v>
      </c>
      <c r="E4140" s="112">
        <v>-1.0406138141958049E-3</v>
      </c>
      <c r="G4140">
        <v>4132</v>
      </c>
      <c r="H4140">
        <f t="shared" ca="1" si="132"/>
        <v>3.2453848011760062E-3</v>
      </c>
    </row>
    <row r="4141" spans="2:8" x14ac:dyDescent="0.35">
      <c r="B4141" s="45" t="s">
        <v>3830</v>
      </c>
      <c r="C4141" s="146">
        <v>173.8978576660156</v>
      </c>
      <c r="D4141" s="112">
        <f t="shared" si="131"/>
        <v>-0.9324109586792324</v>
      </c>
      <c r="E4141" s="112">
        <v>-1.0415960866913211E-3</v>
      </c>
      <c r="G4141">
        <v>4133</v>
      </c>
      <c r="H4141">
        <f t="shared" ca="1" si="132"/>
        <v>2.9797152596926672E-2</v>
      </c>
    </row>
    <row r="4142" spans="2:8" x14ac:dyDescent="0.35">
      <c r="B4142" s="45" t="s">
        <v>6898</v>
      </c>
      <c r="C4142" s="146">
        <v>2572.87060546875</v>
      </c>
      <c r="D4142" s="112">
        <f t="shared" si="131"/>
        <v>4.4734972602916709</v>
      </c>
      <c r="E4142" s="112">
        <v>-1.0427056201264176E-3</v>
      </c>
      <c r="G4142">
        <v>4134</v>
      </c>
      <c r="H4142">
        <f t="shared" ca="1" si="132"/>
        <v>1.9988857765969037E-2</v>
      </c>
    </row>
    <row r="4143" spans="2:8" x14ac:dyDescent="0.35">
      <c r="B4143" s="45" t="s">
        <v>4972</v>
      </c>
      <c r="C4143" s="146">
        <v>470.05972290039063</v>
      </c>
      <c r="D4143" s="112">
        <f t="shared" si="131"/>
        <v>-0.78704347726541724</v>
      </c>
      <c r="E4143" s="112">
        <v>-1.0435172641143492E-3</v>
      </c>
      <c r="G4143">
        <v>4135</v>
      </c>
      <c r="H4143">
        <f t="shared" ca="1" si="132"/>
        <v>1.0196047962193797E-2</v>
      </c>
    </row>
    <row r="4144" spans="2:8" x14ac:dyDescent="0.35">
      <c r="B4144" s="45" t="s">
        <v>7754</v>
      </c>
      <c r="C4144" s="146">
        <v>2207.3037109375</v>
      </c>
      <c r="D4144" s="112">
        <f t="shared" si="131"/>
        <v>1.8592455527853884</v>
      </c>
      <c r="E4144" s="112">
        <v>-1.0442439683613193E-3</v>
      </c>
      <c r="G4144">
        <v>4136</v>
      </c>
      <c r="H4144">
        <f t="shared" ca="1" si="132"/>
        <v>-1.605035132819278E-3</v>
      </c>
    </row>
    <row r="4145" spans="2:8" x14ac:dyDescent="0.35">
      <c r="B4145" s="45" t="s">
        <v>5619</v>
      </c>
      <c r="C4145" s="146">
        <v>771.9881591796875</v>
      </c>
      <c r="D4145" s="112">
        <f t="shared" si="131"/>
        <v>0.13424163506866965</v>
      </c>
      <c r="E4145" s="112">
        <v>-1.0570512282849975E-3</v>
      </c>
      <c r="G4145">
        <v>4137</v>
      </c>
      <c r="H4145">
        <f t="shared" ca="1" si="132"/>
        <v>1.0775468409135736E-2</v>
      </c>
    </row>
    <row r="4146" spans="2:8" x14ac:dyDescent="0.35">
      <c r="B4146" s="45" t="s">
        <v>5517</v>
      </c>
      <c r="C4146" s="146">
        <v>680.62054443359375</v>
      </c>
      <c r="D4146" s="112">
        <f t="shared" si="131"/>
        <v>8.346501998631922</v>
      </c>
      <c r="E4146" s="112">
        <v>-1.0611716262809016E-3</v>
      </c>
      <c r="G4146">
        <v>4138</v>
      </c>
      <c r="H4146">
        <f t="shared" ca="1" si="132"/>
        <v>-6.4550528141356107E-3</v>
      </c>
    </row>
    <row r="4147" spans="2:8" x14ac:dyDescent="0.35">
      <c r="B4147" s="45" t="s">
        <v>897</v>
      </c>
      <c r="C4147" s="146">
        <v>72.820884704589844</v>
      </c>
      <c r="D4147" s="112">
        <f t="shared" si="131"/>
        <v>-0.50683655580522868</v>
      </c>
      <c r="E4147" s="112">
        <v>-1.073569887798446E-3</v>
      </c>
      <c r="G4147">
        <v>4139</v>
      </c>
      <c r="H4147">
        <f t="shared" ca="1" si="132"/>
        <v>1.698761498964687E-2</v>
      </c>
    </row>
    <row r="4148" spans="2:8" x14ac:dyDescent="0.35">
      <c r="B4148" s="45" t="s">
        <v>1388</v>
      </c>
      <c r="C4148" s="146">
        <v>147.66075134277341</v>
      </c>
      <c r="D4148" s="112">
        <f t="shared" si="131"/>
        <v>-0.93624989894420274</v>
      </c>
      <c r="E4148" s="112">
        <v>-1.0777766400044205E-3</v>
      </c>
      <c r="G4148">
        <v>4140</v>
      </c>
      <c r="H4148">
        <f t="shared" ca="1" si="132"/>
        <v>2.7003628374263479E-3</v>
      </c>
    </row>
    <row r="4149" spans="2:8" x14ac:dyDescent="0.35">
      <c r="B4149" s="45" t="s">
        <v>7513</v>
      </c>
      <c r="C4149" s="146">
        <v>2316.243408203125</v>
      </c>
      <c r="D4149" s="112">
        <f t="shared" si="131"/>
        <v>10.241425337107987</v>
      </c>
      <c r="E4149" s="112">
        <v>-1.0779598278338747E-3</v>
      </c>
      <c r="G4149">
        <v>4141</v>
      </c>
      <c r="H4149">
        <f t="shared" ca="1" si="132"/>
        <v>-2.0995170693958641E-2</v>
      </c>
    </row>
    <row r="4150" spans="2:8" x14ac:dyDescent="0.35">
      <c r="B4150" s="45" t="s">
        <v>4002</v>
      </c>
      <c r="C4150" s="146">
        <v>206.04534912109381</v>
      </c>
      <c r="D4150" s="112">
        <f t="shared" si="131"/>
        <v>-0.89877531166683</v>
      </c>
      <c r="E4150" s="112">
        <v>-1.0829982006251204E-3</v>
      </c>
      <c r="G4150">
        <v>4142</v>
      </c>
      <c r="H4150">
        <f t="shared" ca="1" si="132"/>
        <v>-1.4731079954026671E-2</v>
      </c>
    </row>
    <row r="4151" spans="2:8" x14ac:dyDescent="0.35">
      <c r="B4151" s="45" t="s">
        <v>6512</v>
      </c>
      <c r="C4151" s="146">
        <v>2035.524658203125</v>
      </c>
      <c r="D4151" s="112">
        <f t="shared" si="131"/>
        <v>13.631813300896228</v>
      </c>
      <c r="E4151" s="112">
        <v>-1.0866129156993059E-3</v>
      </c>
      <c r="G4151">
        <v>4143</v>
      </c>
      <c r="H4151">
        <f t="shared" ca="1" si="132"/>
        <v>-1.9214176812403196E-2</v>
      </c>
    </row>
    <row r="4152" spans="2:8" x14ac:dyDescent="0.35">
      <c r="B4152" s="45" t="s">
        <v>1413</v>
      </c>
      <c r="C4152" s="146">
        <v>139.1163635253906</v>
      </c>
      <c r="D4152" s="112">
        <f t="shared" si="131"/>
        <v>0.94154824179203356</v>
      </c>
      <c r="E4152" s="112">
        <v>-1.0896152381789197E-3</v>
      </c>
      <c r="G4152">
        <v>4144</v>
      </c>
      <c r="H4152">
        <f t="shared" ca="1" si="132"/>
        <v>1.3717790850675737E-2</v>
      </c>
    </row>
    <row r="4153" spans="2:8" x14ac:dyDescent="0.35">
      <c r="B4153" s="45" t="s">
        <v>967</v>
      </c>
      <c r="C4153" s="146">
        <v>71.65228271484375</v>
      </c>
      <c r="D4153" s="112">
        <f t="shared" si="131"/>
        <v>-0.95642594871053288</v>
      </c>
      <c r="E4153" s="112">
        <v>-1.0910600087259273E-3</v>
      </c>
      <c r="G4153">
        <v>4145</v>
      </c>
      <c r="H4153">
        <f t="shared" ca="1" si="132"/>
        <v>3.5916393429275939E-2</v>
      </c>
    </row>
    <row r="4154" spans="2:8" x14ac:dyDescent="0.35">
      <c r="B4154" s="45" t="s">
        <v>6409</v>
      </c>
      <c r="C4154" s="146">
        <v>1644.379638671875</v>
      </c>
      <c r="D4154" s="112">
        <f t="shared" si="131"/>
        <v>5.6949852250810507</v>
      </c>
      <c r="E4154" s="112">
        <v>-1.0920630589108422E-3</v>
      </c>
      <c r="G4154">
        <v>4146</v>
      </c>
      <c r="H4154">
        <f t="shared" ca="1" si="132"/>
        <v>-1.6696058176788155E-3</v>
      </c>
    </row>
    <row r="4155" spans="2:8" x14ac:dyDescent="0.35">
      <c r="B4155" s="45" t="s">
        <v>4416</v>
      </c>
      <c r="C4155" s="146">
        <v>245.61363220214841</v>
      </c>
      <c r="D4155" s="112">
        <f t="shared" si="131"/>
        <v>-0.8869489308769628</v>
      </c>
      <c r="E4155" s="112">
        <v>-1.0965480456530039E-3</v>
      </c>
      <c r="G4155">
        <v>4147</v>
      </c>
      <c r="H4155">
        <f t="shared" ca="1" si="132"/>
        <v>8.0371158061089167E-3</v>
      </c>
    </row>
    <row r="4156" spans="2:8" x14ac:dyDescent="0.35">
      <c r="B4156" s="45" t="s">
        <v>7546</v>
      </c>
      <c r="C4156" s="146">
        <v>2172.590087890625</v>
      </c>
      <c r="D4156" s="112">
        <f t="shared" si="131"/>
        <v>-0.10408656169458763</v>
      </c>
      <c r="E4156" s="112">
        <v>-1.1047539553996843E-3</v>
      </c>
      <c r="G4156">
        <v>4148</v>
      </c>
      <c r="H4156">
        <f t="shared" ca="1" si="132"/>
        <v>1.9440174545027764E-2</v>
      </c>
    </row>
    <row r="4157" spans="2:8" x14ac:dyDescent="0.35">
      <c r="B4157" s="45" t="s">
        <v>7934</v>
      </c>
      <c r="C4157" s="146">
        <v>2425</v>
      </c>
      <c r="D4157" s="112">
        <f t="shared" si="131"/>
        <v>21.14786865255639</v>
      </c>
      <c r="E4157" s="112">
        <v>-1.112143685866825E-3</v>
      </c>
      <c r="G4157">
        <v>4149</v>
      </c>
      <c r="H4157">
        <f t="shared" ca="1" si="132"/>
        <v>-2.360271383950743E-2</v>
      </c>
    </row>
    <row r="4158" spans="2:8" x14ac:dyDescent="0.35">
      <c r="B4158" s="45" t="s">
        <v>2496</v>
      </c>
      <c r="C4158" s="146">
        <v>109.49134826660161</v>
      </c>
      <c r="D4158" s="112">
        <f t="shared" si="131"/>
        <v>-0.29608217277121957</v>
      </c>
      <c r="E4158" s="112">
        <v>-1.1143391293815337E-3</v>
      </c>
      <c r="G4158">
        <v>4150</v>
      </c>
      <c r="H4158">
        <f t="shared" ca="1" si="132"/>
        <v>-6.1746947999369404E-4</v>
      </c>
    </row>
    <row r="4159" spans="2:8" x14ac:dyDescent="0.35">
      <c r="B4159" s="45" t="s">
        <v>3472</v>
      </c>
      <c r="C4159" s="146">
        <v>155.54563903808591</v>
      </c>
      <c r="D4159" s="112">
        <f t="shared" si="131"/>
        <v>3.4069863609975042E-2</v>
      </c>
      <c r="E4159" s="112">
        <v>-1.1146263076897479E-3</v>
      </c>
      <c r="G4159">
        <v>4151</v>
      </c>
      <c r="H4159">
        <f t="shared" ca="1" si="132"/>
        <v>-7.6648925847277822E-3</v>
      </c>
    </row>
    <row r="4160" spans="2:8" x14ac:dyDescent="0.35">
      <c r="B4160" s="45" t="s">
        <v>3184</v>
      </c>
      <c r="C4160" s="146">
        <v>150.42082214355469</v>
      </c>
      <c r="D4160" s="112">
        <f t="shared" si="131"/>
        <v>0.7641051088918478</v>
      </c>
      <c r="E4160" s="112">
        <v>-1.1188546462713982E-3</v>
      </c>
      <c r="G4160">
        <v>4152</v>
      </c>
      <c r="H4160">
        <f t="shared" ca="1" si="132"/>
        <v>1.3432920272814012E-2</v>
      </c>
    </row>
    <row r="4161" spans="2:8" x14ac:dyDescent="0.35">
      <c r="B4161" s="45" t="s">
        <v>2835</v>
      </c>
      <c r="C4161" s="146">
        <v>85.267494201660156</v>
      </c>
      <c r="D4161" s="112">
        <f t="shared" si="131"/>
        <v>0.48146776931894941</v>
      </c>
      <c r="E4161" s="112">
        <v>-1.1213071871357663E-3</v>
      </c>
      <c r="G4161">
        <v>4153</v>
      </c>
      <c r="H4161">
        <f t="shared" ca="1" si="132"/>
        <v>-9.0677556756789349E-3</v>
      </c>
    </row>
    <row r="4162" spans="2:8" x14ac:dyDescent="0.35">
      <c r="B4162" s="45" t="s">
        <v>790</v>
      </c>
      <c r="C4162" s="146">
        <v>57.55609130859375</v>
      </c>
      <c r="D4162" s="112">
        <f t="shared" si="131"/>
        <v>-0.97391124279999342</v>
      </c>
      <c r="E4162" s="112">
        <v>-1.1236708585135331E-3</v>
      </c>
      <c r="G4162">
        <v>4154</v>
      </c>
      <c r="H4162">
        <f t="shared" ca="1" si="132"/>
        <v>-4.5883415513824572E-3</v>
      </c>
    </row>
    <row r="4163" spans="2:8" x14ac:dyDescent="0.35">
      <c r="B4163" s="45" t="s">
        <v>6879</v>
      </c>
      <c r="C4163" s="146">
        <v>2206.16455078125</v>
      </c>
      <c r="D4163" s="112">
        <f t="shared" si="131"/>
        <v>20.377238550094056</v>
      </c>
      <c r="E4163" s="112">
        <v>-1.1323473525245798E-3</v>
      </c>
      <c r="G4163">
        <v>4155</v>
      </c>
      <c r="H4163">
        <f t="shared" ca="1" si="132"/>
        <v>7.8374746858615972E-3</v>
      </c>
    </row>
    <row r="4164" spans="2:8" x14ac:dyDescent="0.35">
      <c r="B4164" s="45" t="s">
        <v>2190</v>
      </c>
      <c r="C4164" s="146">
        <v>103.2015686035156</v>
      </c>
      <c r="D4164" s="112">
        <f t="shared" si="131"/>
        <v>-0.48121509511708849</v>
      </c>
      <c r="E4164" s="112">
        <v>-1.1336425103541205E-3</v>
      </c>
      <c r="G4164">
        <v>4156</v>
      </c>
      <c r="H4164">
        <f t="shared" ca="1" si="132"/>
        <v>8.6046614766618142E-4</v>
      </c>
    </row>
    <row r="4165" spans="2:8" x14ac:dyDescent="0.35">
      <c r="B4165" s="45" t="s">
        <v>4181</v>
      </c>
      <c r="C4165" s="146">
        <v>198.92939758300781</v>
      </c>
      <c r="D4165" s="112">
        <f t="shared" si="131"/>
        <v>-0.69961408687734095</v>
      </c>
      <c r="E4165" s="112">
        <v>-1.136848154000862E-3</v>
      </c>
      <c r="G4165">
        <v>4157</v>
      </c>
      <c r="H4165">
        <f t="shared" ca="1" si="132"/>
        <v>-1.9701587813819952E-2</v>
      </c>
    </row>
    <row r="4166" spans="2:8" x14ac:dyDescent="0.35">
      <c r="B4166" s="45" t="s">
        <v>5431</v>
      </c>
      <c r="C4166" s="146">
        <v>662.24609375</v>
      </c>
      <c r="D4166" s="112">
        <f t="shared" si="131"/>
        <v>-0.12264958170312833</v>
      </c>
      <c r="E4166" s="112">
        <v>-1.1452054189205611E-3</v>
      </c>
      <c r="G4166">
        <v>4158</v>
      </c>
      <c r="H4166">
        <f t="shared" ca="1" si="132"/>
        <v>1.6422750315449156E-2</v>
      </c>
    </row>
    <row r="4167" spans="2:8" x14ac:dyDescent="0.35">
      <c r="B4167" s="45" t="s">
        <v>5788</v>
      </c>
      <c r="C4167" s="146">
        <v>754.8250732421875</v>
      </c>
      <c r="D4167" s="112">
        <f t="shared" si="131"/>
        <v>-0.69128203443527048</v>
      </c>
      <c r="E4167" s="112">
        <v>-1.1477018824572354E-3</v>
      </c>
      <c r="G4167">
        <v>4159</v>
      </c>
      <c r="H4167">
        <f t="shared" ca="1" si="132"/>
        <v>-2.1509343639553556E-3</v>
      </c>
    </row>
    <row r="4168" spans="2:8" x14ac:dyDescent="0.35">
      <c r="B4168" s="45" t="s">
        <v>7144</v>
      </c>
      <c r="C4168" s="146">
        <v>2445.03125</v>
      </c>
      <c r="D4168" s="112">
        <f t="shared" si="131"/>
        <v>11.785256454242868</v>
      </c>
      <c r="E4168" s="112">
        <v>-1.1525567890541813E-3</v>
      </c>
      <c r="G4168">
        <v>4160</v>
      </c>
      <c r="H4168">
        <f t="shared" ca="1" si="132"/>
        <v>6.6279950450222516E-2</v>
      </c>
    </row>
    <row r="4169" spans="2:8" x14ac:dyDescent="0.35">
      <c r="B4169" s="45" t="s">
        <v>3946</v>
      </c>
      <c r="C4169" s="146">
        <v>191.23834228515619</v>
      </c>
      <c r="D4169" s="112">
        <f t="shared" ref="D4169:D4232" si="133">(C4169-C4170)/C4170</f>
        <v>0.55979998511512497</v>
      </c>
      <c r="E4169" s="112">
        <v>-1.1542557672343475E-3</v>
      </c>
      <c r="G4169">
        <v>4161</v>
      </c>
      <c r="H4169">
        <f t="shared" ca="1" si="132"/>
        <v>2.108662030287399E-2</v>
      </c>
    </row>
    <row r="4170" spans="2:8" x14ac:dyDescent="0.35">
      <c r="B4170" s="45" t="s">
        <v>1971</v>
      </c>
      <c r="C4170" s="146">
        <v>122.6044006347656</v>
      </c>
      <c r="D4170" s="112">
        <f t="shared" si="133"/>
        <v>-0.34343519523135535</v>
      </c>
      <c r="E4170" s="112">
        <v>-1.1631132550845244E-3</v>
      </c>
      <c r="G4170">
        <v>4162</v>
      </c>
      <c r="H4170">
        <f t="shared" ref="H4170:H4233" ca="1" si="134">_xlfn.NORM.INV(RAND(),$N$11,$N$12)</f>
        <v>2.5862377148364913E-2</v>
      </c>
    </row>
    <row r="4171" spans="2:8" x14ac:dyDescent="0.35">
      <c r="B4171" s="45" t="s">
        <v>3769</v>
      </c>
      <c r="C4171" s="146">
        <v>186.7361755371094</v>
      </c>
      <c r="D4171" s="112">
        <f t="shared" si="133"/>
        <v>-0.90445940159543403</v>
      </c>
      <c r="E4171" s="112">
        <v>-1.1637908976517767E-3</v>
      </c>
      <c r="G4171">
        <v>4163</v>
      </c>
      <c r="H4171">
        <f t="shared" ca="1" si="134"/>
        <v>-7.7852944656691151E-3</v>
      </c>
    </row>
    <row r="4172" spans="2:8" x14ac:dyDescent="0.35">
      <c r="B4172" s="45" t="s">
        <v>6647</v>
      </c>
      <c r="C4172" s="146">
        <v>1954.521728515625</v>
      </c>
      <c r="D4172" s="112">
        <f t="shared" si="133"/>
        <v>9.3398346211354522</v>
      </c>
      <c r="E4172" s="112">
        <v>-1.166988528927353E-3</v>
      </c>
      <c r="G4172">
        <v>4164</v>
      </c>
      <c r="H4172">
        <f t="shared" ca="1" si="134"/>
        <v>-4.7041199958519466E-3</v>
      </c>
    </row>
    <row r="4173" spans="2:8" x14ac:dyDescent="0.35">
      <c r="B4173" s="45" t="s">
        <v>3928</v>
      </c>
      <c r="C4173" s="146">
        <v>189.02833557128909</v>
      </c>
      <c r="D4173" s="112">
        <f t="shared" si="133"/>
        <v>-0.91213024251056951</v>
      </c>
      <c r="E4173" s="112">
        <v>-1.1677348797558341E-3</v>
      </c>
      <c r="G4173">
        <v>4165</v>
      </c>
      <c r="H4173">
        <f t="shared" ca="1" si="134"/>
        <v>-2.344178337771109E-3</v>
      </c>
    </row>
    <row r="4174" spans="2:8" x14ac:dyDescent="0.35">
      <c r="B4174" s="45" t="s">
        <v>6834</v>
      </c>
      <c r="C4174" s="146">
        <v>2151.233154296875</v>
      </c>
      <c r="D4174" s="112">
        <f t="shared" si="133"/>
        <v>20.040358570392623</v>
      </c>
      <c r="E4174" s="112">
        <v>-1.1742488219537715E-3</v>
      </c>
      <c r="G4174">
        <v>4166</v>
      </c>
      <c r="H4174">
        <f t="shared" ca="1" si="134"/>
        <v>-7.4230448395510599E-3</v>
      </c>
    </row>
    <row r="4175" spans="2:8" x14ac:dyDescent="0.35">
      <c r="B4175" s="45" t="s">
        <v>2396</v>
      </c>
      <c r="C4175" s="146">
        <v>102.24317932128911</v>
      </c>
      <c r="D4175" s="112">
        <f t="shared" si="133"/>
        <v>0.27138428167292566</v>
      </c>
      <c r="E4175" s="112">
        <v>-1.1763433572074917E-3</v>
      </c>
      <c r="G4175">
        <v>4167</v>
      </c>
      <c r="H4175">
        <f t="shared" ca="1" si="134"/>
        <v>3.4749792109683049E-3</v>
      </c>
    </row>
    <row r="4176" spans="2:8" x14ac:dyDescent="0.35">
      <c r="B4176" s="45" t="s">
        <v>2729</v>
      </c>
      <c r="C4176" s="146">
        <v>80.418785095214844</v>
      </c>
      <c r="D4176" s="112">
        <f t="shared" si="133"/>
        <v>-0.43136331773293496</v>
      </c>
      <c r="E4176" s="112">
        <v>-1.188644765874221E-3</v>
      </c>
      <c r="G4176">
        <v>4168</v>
      </c>
      <c r="H4176">
        <f t="shared" ca="1" si="134"/>
        <v>1.3161862419313644E-2</v>
      </c>
    </row>
    <row r="4177" spans="2:8" x14ac:dyDescent="0.35">
      <c r="B4177" s="45" t="s">
        <v>3285</v>
      </c>
      <c r="C4177" s="146">
        <v>141.42384338378909</v>
      </c>
      <c r="D4177" s="112">
        <f t="shared" si="133"/>
        <v>-0.9433618497310462</v>
      </c>
      <c r="E4177" s="112">
        <v>-1.1901635418764967E-3</v>
      </c>
      <c r="G4177">
        <v>4169</v>
      </c>
      <c r="H4177">
        <f t="shared" ca="1" si="134"/>
        <v>-1.83248198218493E-2</v>
      </c>
    </row>
    <row r="4178" spans="2:8" x14ac:dyDescent="0.35">
      <c r="B4178" s="45" t="s">
        <v>7849</v>
      </c>
      <c r="C4178" s="146">
        <v>2496.971435546875</v>
      </c>
      <c r="D4178" s="112">
        <f t="shared" si="133"/>
        <v>5.7607332460224656</v>
      </c>
      <c r="E4178" s="112">
        <v>-1.1906497664453371E-3</v>
      </c>
      <c r="G4178">
        <v>4170</v>
      </c>
      <c r="H4178">
        <f t="shared" ca="1" si="134"/>
        <v>-5.3726906235514061E-3</v>
      </c>
    </row>
    <row r="4179" spans="2:8" x14ac:dyDescent="0.35">
      <c r="B4179" s="45" t="s">
        <v>4788</v>
      </c>
      <c r="C4179" s="146">
        <v>369.33441162109381</v>
      </c>
      <c r="D4179" s="112">
        <f t="shared" si="133"/>
        <v>-0.21380929820639749</v>
      </c>
      <c r="E4179" s="112">
        <v>-1.1942901525076699E-3</v>
      </c>
      <c r="G4179">
        <v>4171</v>
      </c>
      <c r="H4179">
        <f t="shared" ca="1" si="134"/>
        <v>9.1786923870384382E-3</v>
      </c>
    </row>
    <row r="4180" spans="2:8" x14ac:dyDescent="0.35">
      <c r="B4180" s="45" t="s">
        <v>4854</v>
      </c>
      <c r="C4180" s="146">
        <v>469.77713012695313</v>
      </c>
      <c r="D4180" s="112">
        <f t="shared" si="133"/>
        <v>-0.79489908767631823</v>
      </c>
      <c r="E4180" s="112">
        <v>-1.1950370083197753E-3</v>
      </c>
      <c r="G4180">
        <v>4172</v>
      </c>
      <c r="H4180">
        <f t="shared" ca="1" si="134"/>
        <v>-9.2613440906211576E-3</v>
      </c>
    </row>
    <row r="4181" spans="2:8" x14ac:dyDescent="0.35">
      <c r="B4181" s="45" t="s">
        <v>7713</v>
      </c>
      <c r="C4181" s="146">
        <v>2290.46826171875</v>
      </c>
      <c r="D4181" s="112">
        <f t="shared" si="133"/>
        <v>2.0283461251332824</v>
      </c>
      <c r="E4181" s="112">
        <v>-1.1988690750013387E-3</v>
      </c>
      <c r="G4181">
        <v>4173</v>
      </c>
      <c r="H4181">
        <f t="shared" ca="1" si="134"/>
        <v>2.2825378668312597E-2</v>
      </c>
    </row>
    <row r="4182" spans="2:8" x14ac:dyDescent="0.35">
      <c r="B4182" s="45" t="s">
        <v>5786</v>
      </c>
      <c r="C4182" s="146">
        <v>756.34295654296875</v>
      </c>
      <c r="D4182" s="112">
        <f t="shared" si="133"/>
        <v>18.868442898113873</v>
      </c>
      <c r="E4182" s="112">
        <v>-1.2025621667010697E-3</v>
      </c>
      <c r="G4182">
        <v>4174</v>
      </c>
      <c r="H4182">
        <f t="shared" ca="1" si="134"/>
        <v>-1.7250468435721046E-3</v>
      </c>
    </row>
    <row r="4183" spans="2:8" x14ac:dyDescent="0.35">
      <c r="B4183" s="45" t="s">
        <v>498</v>
      </c>
      <c r="C4183" s="146">
        <v>38.067550659179688</v>
      </c>
      <c r="D4183" s="112">
        <f t="shared" si="133"/>
        <v>-0.94682108024448197</v>
      </c>
      <c r="E4183" s="112">
        <v>-1.2037584648181146E-3</v>
      </c>
      <c r="G4183">
        <v>4175</v>
      </c>
      <c r="H4183">
        <f t="shared" ca="1" si="134"/>
        <v>-2.6266584675360725E-2</v>
      </c>
    </row>
    <row r="4184" spans="2:8" x14ac:dyDescent="0.35">
      <c r="B4184" s="45" t="s">
        <v>5742</v>
      </c>
      <c r="C4184" s="146">
        <v>715.839111328125</v>
      </c>
      <c r="D4184" s="112">
        <f t="shared" si="133"/>
        <v>-0.71615929860274086</v>
      </c>
      <c r="E4184" s="112">
        <v>-1.2102173307107274E-3</v>
      </c>
      <c r="G4184">
        <v>4176</v>
      </c>
      <c r="H4184">
        <f t="shared" ca="1" si="134"/>
        <v>2.6401431879214697E-2</v>
      </c>
    </row>
    <row r="4185" spans="2:8" x14ac:dyDescent="0.35">
      <c r="B4185" s="45" t="s">
        <v>7906</v>
      </c>
      <c r="C4185" s="146">
        <v>2521.974853515625</v>
      </c>
      <c r="D4185" s="112">
        <f t="shared" si="133"/>
        <v>1.2617625508280341</v>
      </c>
      <c r="E4185" s="112">
        <v>-1.2180681331118934E-3</v>
      </c>
      <c r="G4185">
        <v>4177</v>
      </c>
      <c r="H4185">
        <f t="shared" ca="1" si="134"/>
        <v>2.0456496004271206E-2</v>
      </c>
    </row>
    <row r="4186" spans="2:8" x14ac:dyDescent="0.35">
      <c r="B4186" s="45" t="s">
        <v>5965</v>
      </c>
      <c r="C4186" s="146">
        <v>1115.048461914062</v>
      </c>
      <c r="D4186" s="112">
        <f t="shared" si="133"/>
        <v>-0.51946173055026401</v>
      </c>
      <c r="E4186" s="112">
        <v>-1.2225473552590449E-3</v>
      </c>
      <c r="G4186">
        <v>4178</v>
      </c>
      <c r="H4186">
        <f t="shared" ca="1" si="134"/>
        <v>5.6683891621733713E-3</v>
      </c>
    </row>
    <row r="4187" spans="2:8" x14ac:dyDescent="0.35">
      <c r="B4187" s="45" t="s">
        <v>7707</v>
      </c>
      <c r="C4187" s="146">
        <v>2320.41552734375</v>
      </c>
      <c r="D4187" s="112">
        <f t="shared" si="133"/>
        <v>0.44089485542723578</v>
      </c>
      <c r="E4187" s="112">
        <v>-1.2256090608690443E-3</v>
      </c>
      <c r="G4187">
        <v>4179</v>
      </c>
      <c r="H4187">
        <f t="shared" ca="1" si="134"/>
        <v>3.7061371491628973E-3</v>
      </c>
    </row>
    <row r="4188" spans="2:8" x14ac:dyDescent="0.35">
      <c r="B4188" s="45" t="s">
        <v>6360</v>
      </c>
      <c r="C4188" s="146">
        <v>1610.39892578125</v>
      </c>
      <c r="D4188" s="112">
        <f t="shared" si="133"/>
        <v>8.1329882198682171</v>
      </c>
      <c r="E4188" s="112">
        <v>-1.2263991598801386E-3</v>
      </c>
      <c r="G4188">
        <v>4180</v>
      </c>
      <c r="H4188">
        <f t="shared" ca="1" si="134"/>
        <v>9.1061000320395661E-3</v>
      </c>
    </row>
    <row r="4189" spans="2:8" x14ac:dyDescent="0.35">
      <c r="B4189" s="45" t="s">
        <v>3686</v>
      </c>
      <c r="C4189" s="146">
        <v>176.32771301269531</v>
      </c>
      <c r="D4189" s="112">
        <f t="shared" si="133"/>
        <v>-0.92807210886528468</v>
      </c>
      <c r="E4189" s="112">
        <v>-1.2324900629409909E-3</v>
      </c>
      <c r="G4189">
        <v>4181</v>
      </c>
      <c r="H4189">
        <f t="shared" ca="1" si="134"/>
        <v>4.6820099703534256E-2</v>
      </c>
    </row>
    <row r="4190" spans="2:8" x14ac:dyDescent="0.35">
      <c r="B4190" s="45" t="s">
        <v>7234</v>
      </c>
      <c r="C4190" s="146">
        <v>2451.451171875</v>
      </c>
      <c r="D4190" s="112">
        <f t="shared" si="133"/>
        <v>0.86037270284506395</v>
      </c>
      <c r="E4190" s="112">
        <v>-1.2338926283643717E-3</v>
      </c>
      <c r="G4190">
        <v>4182</v>
      </c>
      <c r="H4190">
        <f t="shared" ca="1" si="134"/>
        <v>-1.0145774222308711E-2</v>
      </c>
    </row>
    <row r="4191" spans="2:8" x14ac:dyDescent="0.35">
      <c r="B4191" s="45" t="s">
        <v>6075</v>
      </c>
      <c r="C4191" s="146">
        <v>1317.720458984375</v>
      </c>
      <c r="D4191" s="112">
        <f t="shared" si="133"/>
        <v>-0.45649805775030933</v>
      </c>
      <c r="E4191" s="112">
        <v>-1.2351828940399974E-3</v>
      </c>
      <c r="G4191">
        <v>4183</v>
      </c>
      <c r="H4191">
        <f t="shared" ca="1" si="134"/>
        <v>-4.6911849458363668E-3</v>
      </c>
    </row>
    <row r="4192" spans="2:8" x14ac:dyDescent="0.35">
      <c r="B4192" s="45" t="s">
        <v>7931</v>
      </c>
      <c r="C4192" s="146">
        <v>2424.5</v>
      </c>
      <c r="D4192" s="112">
        <f t="shared" si="133"/>
        <v>16.586489357039348</v>
      </c>
      <c r="E4192" s="112">
        <v>-1.2358393408856848E-3</v>
      </c>
      <c r="G4192">
        <v>4184</v>
      </c>
      <c r="H4192">
        <f t="shared" ca="1" si="134"/>
        <v>-6.9345518780519096E-3</v>
      </c>
    </row>
    <row r="4193" spans="2:8" x14ac:dyDescent="0.35">
      <c r="B4193" s="45" t="s">
        <v>3425</v>
      </c>
      <c r="C4193" s="146">
        <v>137.86151123046881</v>
      </c>
      <c r="D4193" s="112">
        <f t="shared" si="133"/>
        <v>-0.94289084041819848</v>
      </c>
      <c r="E4193" s="112">
        <v>-1.2383245188473759E-3</v>
      </c>
      <c r="G4193">
        <v>4185</v>
      </c>
      <c r="H4193">
        <f t="shared" ca="1" si="134"/>
        <v>-7.5208783304592025E-3</v>
      </c>
    </row>
    <row r="4194" spans="2:8" x14ac:dyDescent="0.35">
      <c r="B4194" s="45" t="s">
        <v>7928</v>
      </c>
      <c r="C4194" s="146">
        <v>2414</v>
      </c>
      <c r="D4194" s="112">
        <f t="shared" si="133"/>
        <v>0.52190351839249127</v>
      </c>
      <c r="E4194" s="112">
        <v>-1.2412081092263137E-3</v>
      </c>
      <c r="G4194">
        <v>4186</v>
      </c>
      <c r="H4194">
        <f t="shared" ca="1" si="134"/>
        <v>9.6744220622774837E-3</v>
      </c>
    </row>
    <row r="4195" spans="2:8" x14ac:dyDescent="0.35">
      <c r="B4195" s="45" t="s">
        <v>6351</v>
      </c>
      <c r="C4195" s="146">
        <v>1586.171508789062</v>
      </c>
      <c r="D4195" s="112">
        <f t="shared" si="133"/>
        <v>19.675236387311905</v>
      </c>
      <c r="E4195" s="112">
        <v>-1.245491875133214E-3</v>
      </c>
      <c r="G4195">
        <v>4187</v>
      </c>
      <c r="H4195">
        <f t="shared" ca="1" si="134"/>
        <v>-2.1889489242465665E-3</v>
      </c>
    </row>
    <row r="4196" spans="2:8" x14ac:dyDescent="0.35">
      <c r="B4196" s="45" t="s">
        <v>2713</v>
      </c>
      <c r="C4196" s="146">
        <v>76.718421936035156</v>
      </c>
      <c r="D4196" s="112">
        <f t="shared" si="133"/>
        <v>-0.45566450357311566</v>
      </c>
      <c r="E4196" s="112">
        <v>-1.245905293120972E-3</v>
      </c>
      <c r="G4196">
        <v>4188</v>
      </c>
      <c r="H4196">
        <f t="shared" ca="1" si="134"/>
        <v>2.1888410748192234E-2</v>
      </c>
    </row>
    <row r="4197" spans="2:8" x14ac:dyDescent="0.35">
      <c r="B4197" s="45" t="s">
        <v>3547</v>
      </c>
      <c r="C4197" s="146">
        <v>140.93959045410159</v>
      </c>
      <c r="D4197" s="112">
        <f t="shared" si="133"/>
        <v>-0.42823561061855731</v>
      </c>
      <c r="E4197" s="112">
        <v>-1.248788138102192E-3</v>
      </c>
      <c r="G4197">
        <v>4189</v>
      </c>
      <c r="H4197">
        <f t="shared" ca="1" si="134"/>
        <v>1.4760884427117826E-2</v>
      </c>
    </row>
    <row r="4198" spans="2:8" x14ac:dyDescent="0.35">
      <c r="B4198" s="45" t="s">
        <v>4433</v>
      </c>
      <c r="C4198" s="146">
        <v>246.4994201660156</v>
      </c>
      <c r="D4198" s="112">
        <f t="shared" si="133"/>
        <v>-0.89972816978830095</v>
      </c>
      <c r="E4198" s="112">
        <v>-1.2488573264586005E-3</v>
      </c>
      <c r="G4198">
        <v>4190</v>
      </c>
      <c r="H4198">
        <f t="shared" ca="1" si="134"/>
        <v>1.2888502168964377E-2</v>
      </c>
    </row>
    <row r="4199" spans="2:8" x14ac:dyDescent="0.35">
      <c r="B4199" s="45" t="s">
        <v>7464</v>
      </c>
      <c r="C4199" s="146">
        <v>2458.311767578125</v>
      </c>
      <c r="D4199" s="112">
        <f t="shared" si="133"/>
        <v>2.2623505588854691</v>
      </c>
      <c r="E4199" s="112">
        <v>-1.2495731187244237E-3</v>
      </c>
      <c r="G4199">
        <v>4191</v>
      </c>
      <c r="H4199">
        <f t="shared" ca="1" si="134"/>
        <v>-3.5015741581957663E-3</v>
      </c>
    </row>
    <row r="4200" spans="2:8" x14ac:dyDescent="0.35">
      <c r="B4200" s="45" t="s">
        <v>5686</v>
      </c>
      <c r="C4200" s="146">
        <v>753.5400390625</v>
      </c>
      <c r="D4200" s="112">
        <f t="shared" si="133"/>
        <v>-0.25311414679604038</v>
      </c>
      <c r="E4200" s="112">
        <v>-1.2537315461281472E-3</v>
      </c>
      <c r="G4200">
        <v>4192</v>
      </c>
      <c r="H4200">
        <f t="shared" ca="1" si="134"/>
        <v>1.9036562179748407E-2</v>
      </c>
    </row>
    <row r="4201" spans="2:8" x14ac:dyDescent="0.35">
      <c r="B4201" s="45" t="s">
        <v>5878</v>
      </c>
      <c r="C4201" s="146">
        <v>1008.909240722656</v>
      </c>
      <c r="D4201" s="112">
        <f t="shared" si="133"/>
        <v>4.6879617230083026</v>
      </c>
      <c r="E4201" s="112">
        <v>-1.2557133355634671E-3</v>
      </c>
      <c r="G4201">
        <v>4193</v>
      </c>
      <c r="H4201">
        <f t="shared" ca="1" si="134"/>
        <v>-1.3933819892487639E-2</v>
      </c>
    </row>
    <row r="4202" spans="2:8" x14ac:dyDescent="0.35">
      <c r="B4202" s="45" t="s">
        <v>4104</v>
      </c>
      <c r="C4202" s="146">
        <v>177.37623596191409</v>
      </c>
      <c r="D4202" s="112">
        <f t="shared" si="133"/>
        <v>2.6123121909988409</v>
      </c>
      <c r="E4202" s="112">
        <v>-1.257735948136339E-3</v>
      </c>
      <c r="G4202">
        <v>4194</v>
      </c>
      <c r="H4202">
        <f t="shared" ca="1" si="134"/>
        <v>-3.1467656417662498E-2</v>
      </c>
    </row>
    <row r="4203" spans="2:8" x14ac:dyDescent="0.35">
      <c r="B4203" s="45" t="s">
        <v>727</v>
      </c>
      <c r="C4203" s="146">
        <v>49.103240966796882</v>
      </c>
      <c r="D4203" s="112">
        <f t="shared" si="133"/>
        <v>-0.97780023243174508</v>
      </c>
      <c r="E4203" s="112">
        <v>-1.2617565183898286E-3</v>
      </c>
      <c r="G4203">
        <v>4195</v>
      </c>
      <c r="H4203">
        <f t="shared" ca="1" si="134"/>
        <v>-1.8867253893550789E-2</v>
      </c>
    </row>
    <row r="4204" spans="2:8" x14ac:dyDescent="0.35">
      <c r="B4204" s="45" t="s">
        <v>6794</v>
      </c>
      <c r="C4204" s="146">
        <v>2211.880859375</v>
      </c>
      <c r="D4204" s="112">
        <f t="shared" si="133"/>
        <v>-0.11415982028712017</v>
      </c>
      <c r="E4204" s="112">
        <v>-1.2665144879710887E-3</v>
      </c>
      <c r="G4204">
        <v>4196</v>
      </c>
      <c r="H4204">
        <f t="shared" ca="1" si="134"/>
        <v>4.6340226321356943E-3</v>
      </c>
    </row>
    <row r="4205" spans="2:8" x14ac:dyDescent="0.35">
      <c r="B4205" s="45" t="s">
        <v>7319</v>
      </c>
      <c r="C4205" s="146">
        <v>2496.929931640625</v>
      </c>
      <c r="D4205" s="112">
        <f t="shared" si="133"/>
        <v>5.5600711135882171E-2</v>
      </c>
      <c r="E4205" s="112">
        <v>-1.2683082215531737E-3</v>
      </c>
      <c r="G4205">
        <v>4197</v>
      </c>
      <c r="H4205">
        <f t="shared" ca="1" si="134"/>
        <v>-1.662367256321268E-2</v>
      </c>
    </row>
    <row r="4206" spans="2:8" x14ac:dyDescent="0.35">
      <c r="B4206" s="45" t="s">
        <v>7429</v>
      </c>
      <c r="C4206" s="146">
        <v>2365.411376953125</v>
      </c>
      <c r="D4206" s="112">
        <f t="shared" si="133"/>
        <v>9.1766669239623608E-2</v>
      </c>
      <c r="E4206" s="112">
        <v>-1.2691426700052789E-3</v>
      </c>
      <c r="G4206">
        <v>4198</v>
      </c>
      <c r="H4206">
        <f t="shared" ca="1" si="134"/>
        <v>-6.3841634984074715E-3</v>
      </c>
    </row>
    <row r="4207" spans="2:8" x14ac:dyDescent="0.35">
      <c r="B4207" s="45" t="s">
        <v>6836</v>
      </c>
      <c r="C4207" s="146">
        <v>2166.590576171875</v>
      </c>
      <c r="D4207" s="112">
        <f t="shared" si="133"/>
        <v>3.3104590263058606E-2</v>
      </c>
      <c r="E4207" s="112">
        <v>-1.2714878692652077E-3</v>
      </c>
      <c r="G4207">
        <v>4199</v>
      </c>
      <c r="H4207">
        <f t="shared" ca="1" si="134"/>
        <v>5.6749781859331012E-3</v>
      </c>
    </row>
    <row r="4208" spans="2:8" x14ac:dyDescent="0.35">
      <c r="B4208" s="45" t="s">
        <v>7100</v>
      </c>
      <c r="C4208" s="146">
        <v>2097.164794921875</v>
      </c>
      <c r="D4208" s="112">
        <f t="shared" si="133"/>
        <v>15.33772545090776</v>
      </c>
      <c r="E4208" s="112">
        <v>-1.2760200545008803E-3</v>
      </c>
      <c r="G4208">
        <v>4200</v>
      </c>
      <c r="H4208">
        <f t="shared" ca="1" si="134"/>
        <v>-4.2190207552821171E-2</v>
      </c>
    </row>
    <row r="4209" spans="2:8" x14ac:dyDescent="0.35">
      <c r="B4209" s="45" t="s">
        <v>3036</v>
      </c>
      <c r="C4209" s="146">
        <v>128.36332702636719</v>
      </c>
      <c r="D4209" s="112">
        <f t="shared" si="133"/>
        <v>2.0700948171191231</v>
      </c>
      <c r="E4209" s="112">
        <v>-1.2814587497668646E-3</v>
      </c>
      <c r="G4209">
        <v>4201</v>
      </c>
      <c r="H4209">
        <f t="shared" ca="1" si="134"/>
        <v>3.4178011664538718E-3</v>
      </c>
    </row>
    <row r="4210" spans="2:8" x14ac:dyDescent="0.35">
      <c r="B4210" s="45" t="s">
        <v>524</v>
      </c>
      <c r="C4210" s="146">
        <v>41.810867309570313</v>
      </c>
      <c r="D4210" s="112">
        <f t="shared" si="133"/>
        <v>-0.67166462044972353</v>
      </c>
      <c r="E4210" s="112">
        <v>-1.2897027341807307E-3</v>
      </c>
      <c r="G4210">
        <v>4202</v>
      </c>
      <c r="H4210">
        <f t="shared" ca="1" si="134"/>
        <v>-8.5001637002452106E-3</v>
      </c>
    </row>
    <row r="4211" spans="2:8" x14ac:dyDescent="0.35">
      <c r="B4211" s="45" t="s">
        <v>3038</v>
      </c>
      <c r="C4211" s="146">
        <v>127.3419494628906</v>
      </c>
      <c r="D4211" s="112">
        <f t="shared" si="133"/>
        <v>-0.94155965710629941</v>
      </c>
      <c r="E4211" s="112">
        <v>-1.291783487538115E-3</v>
      </c>
      <c r="G4211">
        <v>4203</v>
      </c>
      <c r="H4211">
        <f t="shared" ca="1" si="134"/>
        <v>-7.3275964224667435E-3</v>
      </c>
    </row>
    <row r="4212" spans="2:8" x14ac:dyDescent="0.35">
      <c r="B4212" s="45" t="s">
        <v>7098</v>
      </c>
      <c r="C4212" s="146">
        <v>2179.007568359375</v>
      </c>
      <c r="D4212" s="112">
        <f t="shared" si="133"/>
        <v>15.883682975580497</v>
      </c>
      <c r="E4212" s="112">
        <v>-1.2926374828839109E-3</v>
      </c>
      <c r="G4212">
        <v>4204</v>
      </c>
      <c r="H4212">
        <f t="shared" ca="1" si="134"/>
        <v>-1.7509644270912464E-2</v>
      </c>
    </row>
    <row r="4213" spans="2:8" x14ac:dyDescent="0.35">
      <c r="B4213" s="45" t="s">
        <v>1782</v>
      </c>
      <c r="C4213" s="146">
        <v>129.0599670410156</v>
      </c>
      <c r="D4213" s="112">
        <f t="shared" si="133"/>
        <v>-0.94728762620944484</v>
      </c>
      <c r="E4213" s="112">
        <v>-1.2980178336057398E-3</v>
      </c>
      <c r="G4213">
        <v>4205</v>
      </c>
      <c r="H4213">
        <f t="shared" ca="1" si="134"/>
        <v>3.3861932617415914E-2</v>
      </c>
    </row>
    <row r="4214" spans="2:8" x14ac:dyDescent="0.35">
      <c r="B4214" s="45" t="s">
        <v>7374</v>
      </c>
      <c r="C4214" s="146">
        <v>2448.380859375</v>
      </c>
      <c r="D4214" s="112">
        <f t="shared" si="133"/>
        <v>19.380609389501647</v>
      </c>
      <c r="E4214" s="112">
        <v>-1.3039674109724068E-3</v>
      </c>
      <c r="G4214">
        <v>4206</v>
      </c>
      <c r="H4214">
        <f t="shared" ca="1" si="134"/>
        <v>7.7313911346638398E-3</v>
      </c>
    </row>
    <row r="4215" spans="2:8" x14ac:dyDescent="0.35">
      <c r="B4215" s="45" t="s">
        <v>1273</v>
      </c>
      <c r="C4215" s="146">
        <v>120.1328582763672</v>
      </c>
      <c r="D4215" s="112">
        <f t="shared" si="133"/>
        <v>-0.92602915055937285</v>
      </c>
      <c r="E4215" s="112">
        <v>-1.3168796212954343E-3</v>
      </c>
      <c r="G4215">
        <v>4207</v>
      </c>
      <c r="H4215">
        <f t="shared" ca="1" si="134"/>
        <v>-3.0820834040763839E-2</v>
      </c>
    </row>
    <row r="4216" spans="2:8" x14ac:dyDescent="0.35">
      <c r="B4216" s="45" t="s">
        <v>6235</v>
      </c>
      <c r="C4216" s="146">
        <v>1624.056762695312</v>
      </c>
      <c r="D4216" s="112">
        <f t="shared" si="133"/>
        <v>0.69289951764678515</v>
      </c>
      <c r="E4216" s="112">
        <v>-1.317162369706521E-3</v>
      </c>
      <c r="G4216">
        <v>4208</v>
      </c>
      <c r="H4216">
        <f t="shared" ca="1" si="134"/>
        <v>3.804893208689558E-3</v>
      </c>
    </row>
    <row r="4217" spans="2:8" x14ac:dyDescent="0.35">
      <c r="B4217" s="45" t="s">
        <v>5870</v>
      </c>
      <c r="C4217" s="146">
        <v>959.33441162109375</v>
      </c>
      <c r="D4217" s="112">
        <f t="shared" si="133"/>
        <v>3.8537822843687155</v>
      </c>
      <c r="E4217" s="112">
        <v>-1.3208989610461565E-3</v>
      </c>
      <c r="G4217">
        <v>4209</v>
      </c>
      <c r="H4217">
        <f t="shared" ca="1" si="134"/>
        <v>3.5885981119511095E-3</v>
      </c>
    </row>
    <row r="4218" spans="2:8" x14ac:dyDescent="0.35">
      <c r="B4218" s="45" t="s">
        <v>4155</v>
      </c>
      <c r="C4218" s="146">
        <v>197.64677429199219</v>
      </c>
      <c r="D4218" s="112">
        <f t="shared" si="133"/>
        <v>4.1857514312334834</v>
      </c>
      <c r="E4218" s="112">
        <v>-1.334049637471116E-3</v>
      </c>
      <c r="G4218">
        <v>4210</v>
      </c>
      <c r="H4218">
        <f t="shared" ca="1" si="134"/>
        <v>-1.3510816540015763E-2</v>
      </c>
    </row>
    <row r="4219" spans="2:8" x14ac:dyDescent="0.35">
      <c r="B4219" s="45" t="s">
        <v>497</v>
      </c>
      <c r="C4219" s="146">
        <v>38.113430023193359</v>
      </c>
      <c r="D4219" s="112">
        <f t="shared" si="133"/>
        <v>-0.89108702166162423</v>
      </c>
      <c r="E4219" s="112">
        <v>-1.3433757332967371E-3</v>
      </c>
      <c r="G4219">
        <v>4211</v>
      </c>
      <c r="H4219">
        <f t="shared" ca="1" si="134"/>
        <v>2.2233871928028264E-2</v>
      </c>
    </row>
    <row r="4220" spans="2:8" x14ac:dyDescent="0.35">
      <c r="B4220" s="45" t="s">
        <v>4651</v>
      </c>
      <c r="C4220" s="146">
        <v>349.94387817382813</v>
      </c>
      <c r="D4220" s="112">
        <f t="shared" si="133"/>
        <v>1.2362634946343238</v>
      </c>
      <c r="E4220" s="112">
        <v>-1.3434488839297962E-3</v>
      </c>
      <c r="G4220">
        <v>4212</v>
      </c>
      <c r="H4220">
        <f t="shared" ca="1" si="134"/>
        <v>5.5272425848455894E-3</v>
      </c>
    </row>
    <row r="4221" spans="2:8" x14ac:dyDescent="0.35">
      <c r="B4221" s="45" t="s">
        <v>3579</v>
      </c>
      <c r="C4221" s="146">
        <v>156.48597717285159</v>
      </c>
      <c r="D4221" s="112">
        <f t="shared" si="133"/>
        <v>-0.93053147467696806</v>
      </c>
      <c r="E4221" s="112">
        <v>-1.3494560449601339E-3</v>
      </c>
      <c r="G4221">
        <v>4213</v>
      </c>
      <c r="H4221">
        <f t="shared" ca="1" si="134"/>
        <v>1.6583026753007549E-2</v>
      </c>
    </row>
    <row r="4222" spans="2:8" x14ac:dyDescent="0.35">
      <c r="B4222" s="45" t="s">
        <v>7832</v>
      </c>
      <c r="C4222" s="146">
        <v>2252.616943359375</v>
      </c>
      <c r="D4222" s="112">
        <f t="shared" si="133"/>
        <v>0.13575498063483091</v>
      </c>
      <c r="E4222" s="112">
        <v>-1.3494693851309645E-3</v>
      </c>
      <c r="G4222">
        <v>4214</v>
      </c>
      <c r="H4222">
        <f t="shared" ca="1" si="134"/>
        <v>-9.8266978848083057E-5</v>
      </c>
    </row>
    <row r="4223" spans="2:8" x14ac:dyDescent="0.35">
      <c r="B4223" s="45" t="s">
        <v>6600</v>
      </c>
      <c r="C4223" s="146">
        <v>1983.365234375</v>
      </c>
      <c r="D4223" s="112">
        <f t="shared" si="133"/>
        <v>-0.13397726108581498</v>
      </c>
      <c r="E4223" s="112">
        <v>-1.3512224432737346E-3</v>
      </c>
      <c r="G4223">
        <v>4215</v>
      </c>
      <c r="H4223">
        <f t="shared" ca="1" si="134"/>
        <v>-2.737637445035843E-2</v>
      </c>
    </row>
    <row r="4224" spans="2:8" x14ac:dyDescent="0.35">
      <c r="B4224" s="45" t="s">
        <v>7964</v>
      </c>
      <c r="C4224" s="146">
        <v>2290.199951171875</v>
      </c>
      <c r="D4224" s="112">
        <f t="shared" si="133"/>
        <v>17.126709819649612</v>
      </c>
      <c r="E4224" s="112">
        <v>-1.3518063882805688E-3</v>
      </c>
      <c r="G4224">
        <v>4216</v>
      </c>
      <c r="H4224">
        <f t="shared" ca="1" si="134"/>
        <v>1.0389105665991527E-2</v>
      </c>
    </row>
    <row r="4225" spans="2:8" x14ac:dyDescent="0.35">
      <c r="B4225" s="45" t="s">
        <v>2020</v>
      </c>
      <c r="C4225" s="146">
        <v>126.3439407348633</v>
      </c>
      <c r="D4225" s="112">
        <f t="shared" si="133"/>
        <v>-0.9444966340334916</v>
      </c>
      <c r="E4225" s="112">
        <v>-1.3536477995001203E-3</v>
      </c>
      <c r="G4225">
        <v>4217</v>
      </c>
      <c r="H4225">
        <f t="shared" ca="1" si="134"/>
        <v>-4.7555340262794123E-3</v>
      </c>
    </row>
    <row r="4226" spans="2:8" x14ac:dyDescent="0.35">
      <c r="B4226" s="45" t="s">
        <v>7750</v>
      </c>
      <c r="C4226" s="146">
        <v>2276.329345703125</v>
      </c>
      <c r="D4226" s="112">
        <f t="shared" si="133"/>
        <v>-4.6316602580409053E-2</v>
      </c>
      <c r="E4226" s="112">
        <v>-1.3569304346354538E-3</v>
      </c>
      <c r="G4226">
        <v>4218</v>
      </c>
      <c r="H4226">
        <f t="shared" ca="1" si="134"/>
        <v>5.3516691427453371E-3</v>
      </c>
    </row>
    <row r="4227" spans="2:8" x14ac:dyDescent="0.35">
      <c r="B4227" s="45" t="s">
        <v>7392</v>
      </c>
      <c r="C4227" s="146">
        <v>2386.881591796875</v>
      </c>
      <c r="D4227" s="112">
        <f t="shared" si="133"/>
        <v>1.2518917411910599E-2</v>
      </c>
      <c r="E4227" s="112">
        <v>-1.3573096096968782E-3</v>
      </c>
      <c r="G4227">
        <v>4219</v>
      </c>
      <c r="H4227">
        <f t="shared" ca="1" si="134"/>
        <v>1.4290850613849458E-4</v>
      </c>
    </row>
    <row r="4228" spans="2:8" x14ac:dyDescent="0.35">
      <c r="B4228" s="45" t="s">
        <v>7263</v>
      </c>
      <c r="C4228" s="146">
        <v>2357.369873046875</v>
      </c>
      <c r="D4228" s="112">
        <f t="shared" si="133"/>
        <v>0.15139448383304982</v>
      </c>
      <c r="E4228" s="112">
        <v>-1.3634337473381344E-3</v>
      </c>
      <c r="G4228">
        <v>4220</v>
      </c>
      <c r="H4228">
        <f t="shared" ca="1" si="134"/>
        <v>1.2531977250190545E-2</v>
      </c>
    </row>
    <row r="4229" spans="2:8" x14ac:dyDescent="0.35">
      <c r="B4229" s="45" t="s">
        <v>7087</v>
      </c>
      <c r="C4229" s="146">
        <v>2047.404174804688</v>
      </c>
      <c r="D4229" s="112">
        <f t="shared" si="133"/>
        <v>-0.16336031324377345</v>
      </c>
      <c r="E4229" s="112">
        <v>-1.3638981802105783E-3</v>
      </c>
      <c r="G4229">
        <v>4221</v>
      </c>
      <c r="H4229">
        <f t="shared" ca="1" si="134"/>
        <v>-1.0236172314403148E-2</v>
      </c>
    </row>
    <row r="4230" spans="2:8" x14ac:dyDescent="0.35">
      <c r="B4230" s="45" t="s">
        <v>7679</v>
      </c>
      <c r="C4230" s="146">
        <v>2447.175537109375</v>
      </c>
      <c r="D4230" s="112">
        <f t="shared" si="133"/>
        <v>25.499137958169101</v>
      </c>
      <c r="E4230" s="112">
        <v>-1.3663970535637607E-3</v>
      </c>
      <c r="G4230">
        <v>4222</v>
      </c>
      <c r="H4230">
        <f t="shared" ca="1" si="134"/>
        <v>1.6011241435642209E-2</v>
      </c>
    </row>
    <row r="4231" spans="2:8" x14ac:dyDescent="0.35">
      <c r="B4231" s="45" t="s">
        <v>2815</v>
      </c>
      <c r="C4231" s="146">
        <v>92.349250793457031</v>
      </c>
      <c r="D4231" s="112">
        <f t="shared" si="133"/>
        <v>-0.12501978832599353</v>
      </c>
      <c r="E4231" s="112">
        <v>-1.3793279828926699E-3</v>
      </c>
      <c r="G4231">
        <v>4223</v>
      </c>
      <c r="H4231">
        <f t="shared" ca="1" si="134"/>
        <v>-4.5670487031321183E-3</v>
      </c>
    </row>
    <row r="4232" spans="2:8" x14ac:dyDescent="0.35">
      <c r="B4232" s="45" t="s">
        <v>2185</v>
      </c>
      <c r="C4232" s="146">
        <v>105.5443878173828</v>
      </c>
      <c r="D4232" s="112">
        <f t="shared" si="133"/>
        <v>1.9461806557709814E-3</v>
      </c>
      <c r="E4232" s="112">
        <v>-1.3853932829220714E-3</v>
      </c>
      <c r="G4232">
        <v>4224</v>
      </c>
      <c r="H4232">
        <f t="shared" ca="1" si="134"/>
        <v>1.0222849897858101E-2</v>
      </c>
    </row>
    <row r="4233" spans="2:8" x14ac:dyDescent="0.35">
      <c r="B4233" s="45" t="s">
        <v>2183</v>
      </c>
      <c r="C4233" s="146">
        <v>105.33937835693359</v>
      </c>
      <c r="D4233" s="112">
        <f t="shared" ref="D4233:D4296" si="135">(C4233-C4234)/C4234</f>
        <v>-0.95747960517939235</v>
      </c>
      <c r="E4233" s="112">
        <v>-1.3887357983843104E-3</v>
      </c>
      <c r="G4233">
        <v>4225</v>
      </c>
      <c r="H4233">
        <f t="shared" ca="1" si="134"/>
        <v>-8.9433925106285634E-3</v>
      </c>
    </row>
    <row r="4234" spans="2:8" x14ac:dyDescent="0.35">
      <c r="B4234" s="45" t="s">
        <v>7221</v>
      </c>
      <c r="C4234" s="146">
        <v>2477.384765625</v>
      </c>
      <c r="D4234" s="112">
        <f t="shared" si="135"/>
        <v>19.253477135390561</v>
      </c>
      <c r="E4234" s="112">
        <v>-1.3926067549546481E-3</v>
      </c>
      <c r="G4234">
        <v>4226</v>
      </c>
      <c r="H4234">
        <f t="shared" ref="H4234:H4297" ca="1" si="136">_xlfn.NORM.INV(RAND(),$N$11,$N$12)</f>
        <v>7.4834880090868337E-3</v>
      </c>
    </row>
    <row r="4235" spans="2:8" x14ac:dyDescent="0.35">
      <c r="B4235" s="45" t="s">
        <v>1973</v>
      </c>
      <c r="C4235" s="146">
        <v>122.31898498535161</v>
      </c>
      <c r="D4235" s="112">
        <f t="shared" si="135"/>
        <v>1.1184591264983232</v>
      </c>
      <c r="E4235" s="112">
        <v>-1.3982522500870544E-3</v>
      </c>
      <c r="G4235">
        <v>4227</v>
      </c>
      <c r="H4235">
        <f t="shared" ca="1" si="136"/>
        <v>-2.7167792611046946E-3</v>
      </c>
    </row>
    <row r="4236" spans="2:8" x14ac:dyDescent="0.35">
      <c r="B4236" s="45" t="s">
        <v>775</v>
      </c>
      <c r="C4236" s="146">
        <v>57.739601135253913</v>
      </c>
      <c r="D4236" s="112">
        <f t="shared" si="135"/>
        <v>-0.3340863825962469</v>
      </c>
      <c r="E4236" s="112">
        <v>-1.4002480914493253E-3</v>
      </c>
      <c r="G4236">
        <v>4228</v>
      </c>
      <c r="H4236">
        <f t="shared" ca="1" si="136"/>
        <v>-1.8103496972985484E-2</v>
      </c>
    </row>
    <row r="4237" spans="2:8" x14ac:dyDescent="0.35">
      <c r="B4237" s="45" t="s">
        <v>2616</v>
      </c>
      <c r="C4237" s="146">
        <v>86.707344055175781</v>
      </c>
      <c r="D4237" s="112">
        <f t="shared" si="135"/>
        <v>-0.96129284082202504</v>
      </c>
      <c r="E4237" s="112">
        <v>-1.4069165076944152E-3</v>
      </c>
      <c r="G4237">
        <v>4229</v>
      </c>
      <c r="H4237">
        <f t="shared" ca="1" si="136"/>
        <v>2.3432068629008977E-2</v>
      </c>
    </row>
    <row r="4238" spans="2:8" x14ac:dyDescent="0.35">
      <c r="B4238" s="45" t="s">
        <v>6984</v>
      </c>
      <c r="C4238" s="146">
        <v>2240.08544921875</v>
      </c>
      <c r="D4238" s="112">
        <f t="shared" si="135"/>
        <v>-4.8350553048182532E-2</v>
      </c>
      <c r="E4238" s="112">
        <v>-1.4123293072642832E-3</v>
      </c>
      <c r="G4238">
        <v>4230</v>
      </c>
      <c r="H4238">
        <f t="shared" ca="1" si="136"/>
        <v>-3.8104355173725457E-2</v>
      </c>
    </row>
    <row r="4239" spans="2:8" x14ac:dyDescent="0.35">
      <c r="B4239" s="45" t="s">
        <v>7702</v>
      </c>
      <c r="C4239" s="146">
        <v>2353.897705078125</v>
      </c>
      <c r="D4239" s="112">
        <f t="shared" si="135"/>
        <v>18.489537602265081</v>
      </c>
      <c r="E4239" s="112">
        <v>-1.4161225233391449E-3</v>
      </c>
      <c r="G4239">
        <v>4231</v>
      </c>
      <c r="H4239">
        <f t="shared" ca="1" si="136"/>
        <v>-2.0200398512164947E-2</v>
      </c>
    </row>
    <row r="4240" spans="2:8" x14ac:dyDescent="0.35">
      <c r="B4240" s="45" t="s">
        <v>1953</v>
      </c>
      <c r="C4240" s="146">
        <v>120.7775039672852</v>
      </c>
      <c r="D4240" s="112">
        <f t="shared" si="135"/>
        <v>0.37309221178401908</v>
      </c>
      <c r="E4240" s="112">
        <v>-1.4161358365059225E-3</v>
      </c>
      <c r="G4240">
        <v>4232</v>
      </c>
      <c r="H4240">
        <f t="shared" ca="1" si="136"/>
        <v>1.0418663267812602E-2</v>
      </c>
    </row>
    <row r="4241" spans="2:8" x14ac:dyDescent="0.35">
      <c r="B4241" s="45" t="s">
        <v>1126</v>
      </c>
      <c r="C4241" s="146">
        <v>87.960227966308594</v>
      </c>
      <c r="D4241" s="112">
        <f t="shared" si="135"/>
        <v>-0.88888897134239198</v>
      </c>
      <c r="E4241" s="112">
        <v>-1.4180422753636809E-3</v>
      </c>
      <c r="G4241">
        <v>4233</v>
      </c>
      <c r="H4241">
        <f t="shared" ca="1" si="136"/>
        <v>2.8122066440775115E-2</v>
      </c>
    </row>
    <row r="4242" spans="2:8" x14ac:dyDescent="0.35">
      <c r="B4242" s="45" t="s">
        <v>5813</v>
      </c>
      <c r="C4242" s="146">
        <v>791.64263916015625</v>
      </c>
      <c r="D4242" s="112">
        <f t="shared" si="135"/>
        <v>5.6744145537254633</v>
      </c>
      <c r="E4242" s="112">
        <v>-1.4223080948454843E-3</v>
      </c>
      <c r="G4242">
        <v>4234</v>
      </c>
      <c r="H4242">
        <f t="shared" ca="1" si="136"/>
        <v>6.2176182521151303E-3</v>
      </c>
    </row>
    <row r="4243" spans="2:8" x14ac:dyDescent="0.35">
      <c r="B4243" s="45" t="s">
        <v>1825</v>
      </c>
      <c r="C4243" s="146">
        <v>118.6085510253906</v>
      </c>
      <c r="D4243" s="112">
        <f t="shared" si="135"/>
        <v>-0.80503432923600415</v>
      </c>
      <c r="E4243" s="112">
        <v>-1.4257033581233929E-3</v>
      </c>
      <c r="G4243">
        <v>4235</v>
      </c>
      <c r="H4243">
        <f t="shared" ca="1" si="136"/>
        <v>-1.7322873681139581E-2</v>
      </c>
    </row>
    <row r="4244" spans="2:8" x14ac:dyDescent="0.35">
      <c r="B4244" s="45" t="s">
        <v>5194</v>
      </c>
      <c r="C4244" s="146">
        <v>608.3560791015625</v>
      </c>
      <c r="D4244" s="112">
        <f t="shared" si="135"/>
        <v>-0.73471505806599557</v>
      </c>
      <c r="E4244" s="112">
        <v>-1.4270328756555845E-3</v>
      </c>
      <c r="G4244">
        <v>4236</v>
      </c>
      <c r="H4244">
        <f t="shared" ca="1" si="136"/>
        <v>1.7402584158774177E-2</v>
      </c>
    </row>
    <row r="4245" spans="2:8" x14ac:dyDescent="0.35">
      <c r="B4245" s="45" t="s">
        <v>7712</v>
      </c>
      <c r="C4245" s="146">
        <v>2293.217529296875</v>
      </c>
      <c r="D4245" s="112">
        <f t="shared" si="135"/>
        <v>5.5218970131735282E-2</v>
      </c>
      <c r="E4245" s="112">
        <v>-1.432308665121918E-3</v>
      </c>
      <c r="G4245">
        <v>4237</v>
      </c>
      <c r="H4245">
        <f t="shared" ca="1" si="136"/>
        <v>-6.8228401578101045E-3</v>
      </c>
    </row>
    <row r="4246" spans="2:8" x14ac:dyDescent="0.35">
      <c r="B4246" s="45" t="s">
        <v>7538</v>
      </c>
      <c r="C4246" s="146">
        <v>2173.21484375</v>
      </c>
      <c r="D4246" s="112">
        <f t="shared" si="135"/>
        <v>39.211307850383037</v>
      </c>
      <c r="E4246" s="112">
        <v>-1.4352249569847576E-3</v>
      </c>
      <c r="G4246">
        <v>4238</v>
      </c>
      <c r="H4246">
        <f t="shared" ca="1" si="136"/>
        <v>-8.6939702371104603E-3</v>
      </c>
    </row>
    <row r="4247" spans="2:8" x14ac:dyDescent="0.35">
      <c r="B4247" s="45" t="s">
        <v>754</v>
      </c>
      <c r="C4247" s="146">
        <v>54.044868469238281</v>
      </c>
      <c r="D4247" s="112">
        <f t="shared" si="135"/>
        <v>-0.34136701483739118</v>
      </c>
      <c r="E4247" s="112">
        <v>-1.4461459695395804E-3</v>
      </c>
      <c r="G4247">
        <v>4239</v>
      </c>
      <c r="H4247">
        <f t="shared" ca="1" si="136"/>
        <v>-1.6377761577490775E-2</v>
      </c>
    </row>
    <row r="4248" spans="2:8" x14ac:dyDescent="0.35">
      <c r="B4248" s="45" t="s">
        <v>2353</v>
      </c>
      <c r="C4248" s="146">
        <v>82.056121826171875</v>
      </c>
      <c r="D4248" s="112">
        <f t="shared" si="135"/>
        <v>-0.14734288180515714</v>
      </c>
      <c r="E4248" s="112">
        <v>-1.4503918991963705E-3</v>
      </c>
      <c r="G4248">
        <v>4240</v>
      </c>
      <c r="H4248">
        <f t="shared" ca="1" si="136"/>
        <v>2.0826176452509525E-2</v>
      </c>
    </row>
    <row r="4249" spans="2:8" x14ac:dyDescent="0.35">
      <c r="B4249" s="45" t="s">
        <v>1685</v>
      </c>
      <c r="C4249" s="146">
        <v>96.23577880859375</v>
      </c>
      <c r="D4249" s="112">
        <f t="shared" si="135"/>
        <v>-0.44774745184750742</v>
      </c>
      <c r="E4249" s="112">
        <v>-1.4505065215004362E-3</v>
      </c>
      <c r="G4249">
        <v>4241</v>
      </c>
      <c r="H4249">
        <f t="shared" ca="1" si="136"/>
        <v>-1.2285691851376089E-4</v>
      </c>
    </row>
    <row r="4250" spans="2:8" x14ac:dyDescent="0.35">
      <c r="B4250" s="45" t="s">
        <v>3844</v>
      </c>
      <c r="C4250" s="146">
        <v>174.26045227050781</v>
      </c>
      <c r="D4250" s="112">
        <f t="shared" si="135"/>
        <v>-0.54656106373831481</v>
      </c>
      <c r="E4250" s="112">
        <v>-1.4550177345862515E-3</v>
      </c>
      <c r="G4250">
        <v>4242</v>
      </c>
      <c r="H4250">
        <f t="shared" ca="1" si="136"/>
        <v>6.2570633258257052E-3</v>
      </c>
    </row>
    <row r="4251" spans="2:8" x14ac:dyDescent="0.35">
      <c r="B4251" s="45" t="s">
        <v>4836</v>
      </c>
      <c r="C4251" s="146">
        <v>384.30853271484381</v>
      </c>
      <c r="D4251" s="112">
        <f t="shared" si="135"/>
        <v>-4.4842854435078829E-2</v>
      </c>
      <c r="E4251" s="112">
        <v>-1.4601033538130105E-3</v>
      </c>
      <c r="G4251">
        <v>4243</v>
      </c>
      <c r="H4251">
        <f t="shared" ca="1" si="136"/>
        <v>4.6168295468218469E-4</v>
      </c>
    </row>
    <row r="4252" spans="2:8" x14ac:dyDescent="0.35">
      <c r="B4252" s="45" t="s">
        <v>4672</v>
      </c>
      <c r="C4252" s="146">
        <v>402.35110473632813</v>
      </c>
      <c r="D4252" s="112">
        <f t="shared" si="135"/>
        <v>-0.79934015714495488</v>
      </c>
      <c r="E4252" s="112">
        <v>-1.4602165589012203E-3</v>
      </c>
      <c r="G4252">
        <v>4244</v>
      </c>
      <c r="H4252">
        <f t="shared" ca="1" si="136"/>
        <v>-3.7815178092910485E-3</v>
      </c>
    </row>
    <row r="4253" spans="2:8" x14ac:dyDescent="0.35">
      <c r="B4253" s="45" t="s">
        <v>6626</v>
      </c>
      <c r="C4253" s="146">
        <v>2005.14013671875</v>
      </c>
      <c r="D4253" s="112">
        <f t="shared" si="135"/>
        <v>0.83893473694203713</v>
      </c>
      <c r="E4253" s="112">
        <v>-1.4785630844567975E-3</v>
      </c>
      <c r="G4253">
        <v>4245</v>
      </c>
      <c r="H4253">
        <f t="shared" ca="1" si="136"/>
        <v>-2.6482631539466377E-2</v>
      </c>
    </row>
    <row r="4254" spans="2:8" x14ac:dyDescent="0.35">
      <c r="B4254" s="45" t="s">
        <v>5917</v>
      </c>
      <c r="C4254" s="146">
        <v>1090.38134765625</v>
      </c>
      <c r="D4254" s="112">
        <f t="shared" si="135"/>
        <v>4.4963173278227018</v>
      </c>
      <c r="E4254" s="112">
        <v>-1.4828404672692765E-3</v>
      </c>
      <c r="G4254">
        <v>4246</v>
      </c>
      <c r="H4254">
        <f t="shared" ca="1" si="136"/>
        <v>6.7594302607026464E-3</v>
      </c>
    </row>
    <row r="4255" spans="2:8" x14ac:dyDescent="0.35">
      <c r="B4255" s="45" t="s">
        <v>3907</v>
      </c>
      <c r="C4255" s="146">
        <v>198.38398742675781</v>
      </c>
      <c r="D4255" s="112">
        <f t="shared" si="135"/>
        <v>-0.57593000879433687</v>
      </c>
      <c r="E4255" s="112">
        <v>-1.4831876091779145E-3</v>
      </c>
      <c r="G4255">
        <v>4247</v>
      </c>
      <c r="H4255">
        <f t="shared" ca="1" si="136"/>
        <v>-1.6539032981395779E-2</v>
      </c>
    </row>
    <row r="4256" spans="2:8" x14ac:dyDescent="0.35">
      <c r="B4256" s="45" t="s">
        <v>5061</v>
      </c>
      <c r="C4256" s="146">
        <v>467.80953979492188</v>
      </c>
      <c r="D4256" s="112">
        <f t="shared" si="135"/>
        <v>-0.78556842810399041</v>
      </c>
      <c r="E4256" s="112">
        <v>-1.4844997447559347E-3</v>
      </c>
      <c r="G4256">
        <v>4248</v>
      </c>
      <c r="H4256">
        <f t="shared" ca="1" si="136"/>
        <v>2.1383976908889872E-2</v>
      </c>
    </row>
    <row r="4257" spans="2:8" x14ac:dyDescent="0.35">
      <c r="B4257" s="45" t="s">
        <v>6738</v>
      </c>
      <c r="C4257" s="146">
        <v>2181.626220703125</v>
      </c>
      <c r="D4257" s="112">
        <f t="shared" si="135"/>
        <v>23.104497571258918</v>
      </c>
      <c r="E4257" s="112">
        <v>-1.4938581857148762E-3</v>
      </c>
      <c r="G4257">
        <v>4249</v>
      </c>
      <c r="H4257">
        <f t="shared" ca="1" si="136"/>
        <v>-4.2001896506600245E-2</v>
      </c>
    </row>
    <row r="4258" spans="2:8" x14ac:dyDescent="0.35">
      <c r="B4258" s="45" t="s">
        <v>1109</v>
      </c>
      <c r="C4258" s="146">
        <v>90.50701904296875</v>
      </c>
      <c r="D4258" s="112">
        <f t="shared" si="135"/>
        <v>-0.81046652232455352</v>
      </c>
      <c r="E4258" s="112">
        <v>-1.4979715477151116E-3</v>
      </c>
      <c r="G4258">
        <v>4250</v>
      </c>
      <c r="H4258">
        <f t="shared" ca="1" si="136"/>
        <v>2.9307344298788323E-2</v>
      </c>
    </row>
    <row r="4259" spans="2:8" x14ac:dyDescent="0.35">
      <c r="B4259" s="45" t="s">
        <v>4874</v>
      </c>
      <c r="C4259" s="146">
        <v>477.52523803710938</v>
      </c>
      <c r="D4259" s="112">
        <f t="shared" si="135"/>
        <v>-0.76113338711244349</v>
      </c>
      <c r="E4259" s="112">
        <v>-1.5111769472579337E-3</v>
      </c>
      <c r="G4259">
        <v>4251</v>
      </c>
      <c r="H4259">
        <f t="shared" ca="1" si="136"/>
        <v>-1.892513256064807E-2</v>
      </c>
    </row>
    <row r="4260" spans="2:8" x14ac:dyDescent="0.35">
      <c r="B4260" s="45" t="s">
        <v>7055</v>
      </c>
      <c r="C4260" s="146">
        <v>1999.129272460938</v>
      </c>
      <c r="D4260" s="112">
        <f t="shared" si="135"/>
        <v>-0.21143479393468662</v>
      </c>
      <c r="E4260" s="112">
        <v>-1.5128937088821905E-3</v>
      </c>
      <c r="G4260">
        <v>4252</v>
      </c>
      <c r="H4260">
        <f t="shared" ca="1" si="136"/>
        <v>-7.0207576769737174E-3</v>
      </c>
    </row>
    <row r="4261" spans="2:8" x14ac:dyDescent="0.35">
      <c r="B4261" s="45" t="s">
        <v>7163</v>
      </c>
      <c r="C4261" s="146">
        <v>2535.147705078125</v>
      </c>
      <c r="D4261" s="112">
        <f t="shared" si="135"/>
        <v>2.5129131879735431</v>
      </c>
      <c r="E4261" s="112">
        <v>-1.5182089884049181E-3</v>
      </c>
      <c r="G4261">
        <v>4253</v>
      </c>
      <c r="H4261">
        <f t="shared" ca="1" si="136"/>
        <v>-7.4727484541767418E-3</v>
      </c>
    </row>
    <row r="4262" spans="2:8" x14ac:dyDescent="0.35">
      <c r="B4262" s="45" t="s">
        <v>5549</v>
      </c>
      <c r="C4262" s="146">
        <v>721.66534423828125</v>
      </c>
      <c r="D4262" s="112">
        <f t="shared" si="135"/>
        <v>-0.53974324449625277</v>
      </c>
      <c r="E4262" s="112">
        <v>-1.5301617943427081E-3</v>
      </c>
      <c r="G4262">
        <v>4254</v>
      </c>
      <c r="H4262">
        <f t="shared" ca="1" si="136"/>
        <v>2.1950361941358458E-2</v>
      </c>
    </row>
    <row r="4263" spans="2:8" x14ac:dyDescent="0.35">
      <c r="B4263" s="45" t="s">
        <v>6254</v>
      </c>
      <c r="C4263" s="146">
        <v>1567.962524414062</v>
      </c>
      <c r="D4263" s="112">
        <f t="shared" si="135"/>
        <v>17.897779973203097</v>
      </c>
      <c r="E4263" s="112">
        <v>-1.5343789818921456E-3</v>
      </c>
      <c r="G4263">
        <v>4255</v>
      </c>
      <c r="H4263">
        <f t="shared" ca="1" si="136"/>
        <v>7.5580971800733535E-3</v>
      </c>
    </row>
    <row r="4264" spans="2:8" x14ac:dyDescent="0.35">
      <c r="B4264" s="45" t="s">
        <v>2878</v>
      </c>
      <c r="C4264" s="146">
        <v>82.970726013183594</v>
      </c>
      <c r="D4264" s="112">
        <f t="shared" si="135"/>
        <v>-0.56672387033707228</v>
      </c>
      <c r="E4264" s="112">
        <v>-1.5352748258539105E-3</v>
      </c>
      <c r="G4264">
        <v>4256</v>
      </c>
      <c r="H4264">
        <f t="shared" ca="1" si="136"/>
        <v>-8.9221898379774605E-3</v>
      </c>
    </row>
    <row r="4265" spans="2:8" x14ac:dyDescent="0.35">
      <c r="B4265" s="45" t="s">
        <v>3935</v>
      </c>
      <c r="C4265" s="146">
        <v>191.4961853027344</v>
      </c>
      <c r="D4265" s="112">
        <f t="shared" si="135"/>
        <v>-0.57627487979610248</v>
      </c>
      <c r="E4265" s="112">
        <v>-1.5364534561689892E-3</v>
      </c>
      <c r="G4265">
        <v>4257</v>
      </c>
      <c r="H4265">
        <f t="shared" ca="1" si="136"/>
        <v>-2.852269318460196E-2</v>
      </c>
    </row>
    <row r="4266" spans="2:8" x14ac:dyDescent="0.35">
      <c r="B4266" s="45" t="s">
        <v>5091</v>
      </c>
      <c r="C4266" s="146">
        <v>451.9349365234375</v>
      </c>
      <c r="D4266" s="112">
        <f t="shared" si="135"/>
        <v>-0.75085022820356484</v>
      </c>
      <c r="E4266" s="112">
        <v>-1.5366312708610117E-3</v>
      </c>
      <c r="G4266">
        <v>4258</v>
      </c>
      <c r="H4266">
        <f t="shared" ca="1" si="136"/>
        <v>8.6443848814993871E-3</v>
      </c>
    </row>
    <row r="4267" spans="2:8" x14ac:dyDescent="0.35">
      <c r="B4267" s="45" t="s">
        <v>6466</v>
      </c>
      <c r="C4267" s="146">
        <v>1813.90869140625</v>
      </c>
      <c r="D4267" s="112">
        <f t="shared" si="135"/>
        <v>-0.14466499646688508</v>
      </c>
      <c r="E4267" s="112">
        <v>-1.542013570444855E-3</v>
      </c>
      <c r="G4267">
        <v>4259</v>
      </c>
      <c r="H4267">
        <f t="shared" ca="1" si="136"/>
        <v>6.0299746953361918E-3</v>
      </c>
    </row>
    <row r="4268" spans="2:8" x14ac:dyDescent="0.35">
      <c r="B4268" s="45" t="s">
        <v>6614</v>
      </c>
      <c r="C4268" s="146">
        <v>2120.69970703125</v>
      </c>
      <c r="D4268" s="112">
        <f t="shared" si="135"/>
        <v>1.720437868935748</v>
      </c>
      <c r="E4268" s="112">
        <v>-1.5421040616786451E-3</v>
      </c>
      <c r="G4268">
        <v>4260</v>
      </c>
      <c r="H4268">
        <f t="shared" ca="1" si="136"/>
        <v>-2.7398617322462834E-2</v>
      </c>
    </row>
    <row r="4269" spans="2:8" x14ac:dyDescent="0.35">
      <c r="B4269" s="45" t="s">
        <v>5799</v>
      </c>
      <c r="C4269" s="146">
        <v>779.54351806640625</v>
      </c>
      <c r="D4269" s="112">
        <f t="shared" si="135"/>
        <v>5.0099055838017303</v>
      </c>
      <c r="E4269" s="112">
        <v>-1.5552766993205719E-3</v>
      </c>
      <c r="G4269">
        <v>4261</v>
      </c>
      <c r="H4269">
        <f t="shared" ca="1" si="136"/>
        <v>2.5593117166135774E-2</v>
      </c>
    </row>
    <row r="4270" spans="2:8" x14ac:dyDescent="0.35">
      <c r="B4270" s="45" t="s">
        <v>2070</v>
      </c>
      <c r="C4270" s="146">
        <v>129.70977783203119</v>
      </c>
      <c r="D4270" s="112">
        <f t="shared" si="135"/>
        <v>-0.89559840704872684</v>
      </c>
      <c r="E4270" s="112">
        <v>-1.5558076398778499E-3</v>
      </c>
      <c r="G4270">
        <v>4262</v>
      </c>
      <c r="H4270">
        <f t="shared" ca="1" si="136"/>
        <v>6.6927935499397845E-3</v>
      </c>
    </row>
    <row r="4271" spans="2:8" x14ac:dyDescent="0.35">
      <c r="B4271" s="45" t="s">
        <v>6059</v>
      </c>
      <c r="C4271" s="146">
        <v>1242.411865234375</v>
      </c>
      <c r="D4271" s="112">
        <f t="shared" si="135"/>
        <v>1.4935540613783476</v>
      </c>
      <c r="E4271" s="112">
        <v>-1.5573324459886482E-3</v>
      </c>
      <c r="G4271">
        <v>4263</v>
      </c>
      <c r="H4271">
        <f t="shared" ca="1" si="136"/>
        <v>2.6357159750706752E-2</v>
      </c>
    </row>
    <row r="4272" spans="2:8" x14ac:dyDescent="0.35">
      <c r="B4272" s="45" t="s">
        <v>4966</v>
      </c>
      <c r="C4272" s="146">
        <v>498.24942016601563</v>
      </c>
      <c r="D4272" s="112">
        <f t="shared" si="135"/>
        <v>-0.76617964825487972</v>
      </c>
      <c r="E4272" s="112">
        <v>-1.5579637934253511E-3</v>
      </c>
      <c r="G4272">
        <v>4264</v>
      </c>
      <c r="H4272">
        <f t="shared" ca="1" si="136"/>
        <v>-8.0639818380046271E-3</v>
      </c>
    </row>
    <row r="4273" spans="2:8" x14ac:dyDescent="0.35">
      <c r="B4273" s="45" t="s">
        <v>7009</v>
      </c>
      <c r="C4273" s="146">
        <v>2130.906982421875</v>
      </c>
      <c r="D4273" s="112">
        <f t="shared" si="135"/>
        <v>1.8767621855290526</v>
      </c>
      <c r="E4273" s="112">
        <v>-1.5721912495614532E-3</v>
      </c>
      <c r="G4273">
        <v>4265</v>
      </c>
      <c r="H4273">
        <f t="shared" ca="1" si="136"/>
        <v>4.1836258908565594E-3</v>
      </c>
    </row>
    <row r="4274" spans="2:8" x14ac:dyDescent="0.35">
      <c r="B4274" s="45" t="s">
        <v>5763</v>
      </c>
      <c r="C4274" s="146">
        <v>740.73101806640625</v>
      </c>
      <c r="D4274" s="112">
        <f t="shared" si="135"/>
        <v>7.2510133059345128</v>
      </c>
      <c r="E4274" s="112">
        <v>-1.5784031407474733E-3</v>
      </c>
      <c r="G4274">
        <v>4266</v>
      </c>
      <c r="H4274">
        <f t="shared" ca="1" si="136"/>
        <v>2.0558821933285018E-3</v>
      </c>
    </row>
    <row r="4275" spans="2:8" x14ac:dyDescent="0.35">
      <c r="B4275" s="45" t="s">
        <v>1177</v>
      </c>
      <c r="C4275" s="146">
        <v>89.774551391601563</v>
      </c>
      <c r="D4275" s="112">
        <f t="shared" si="135"/>
        <v>-0.63008003233258703</v>
      </c>
      <c r="E4275" s="112">
        <v>-1.5802396730777357E-3</v>
      </c>
      <c r="G4275">
        <v>4267</v>
      </c>
      <c r="H4275">
        <f t="shared" ca="1" si="136"/>
        <v>3.1125783373804308E-2</v>
      </c>
    </row>
    <row r="4276" spans="2:8" x14ac:dyDescent="0.35">
      <c r="B4276" s="45" t="s">
        <v>4421</v>
      </c>
      <c r="C4276" s="146">
        <v>242.68641662597659</v>
      </c>
      <c r="D4276" s="112">
        <f t="shared" si="135"/>
        <v>2.245327674663629</v>
      </c>
      <c r="E4276" s="112">
        <v>-1.5843754802278012E-3</v>
      </c>
      <c r="G4276">
        <v>4268</v>
      </c>
      <c r="H4276">
        <f t="shared" ca="1" si="136"/>
        <v>-1.2189878621060631E-2</v>
      </c>
    </row>
    <row r="4277" spans="2:8" x14ac:dyDescent="0.35">
      <c r="B4277" s="45" t="s">
        <v>874</v>
      </c>
      <c r="C4277" s="146">
        <v>74.780250549316406</v>
      </c>
      <c r="D4277" s="112">
        <f t="shared" si="135"/>
        <v>-0.27459853720725375</v>
      </c>
      <c r="E4277" s="112">
        <v>-1.5854887593787289E-3</v>
      </c>
      <c r="G4277">
        <v>4269</v>
      </c>
      <c r="H4277">
        <f t="shared" ca="1" si="136"/>
        <v>-3.5225107184177081E-3</v>
      </c>
    </row>
    <row r="4278" spans="2:8" x14ac:dyDescent="0.35">
      <c r="B4278" s="45" t="s">
        <v>1242</v>
      </c>
      <c r="C4278" s="146">
        <v>103.0880889892578</v>
      </c>
      <c r="D4278" s="112">
        <f t="shared" si="135"/>
        <v>-0.78844378106262147</v>
      </c>
      <c r="E4278" s="112">
        <v>-1.5873269213659245E-3</v>
      </c>
      <c r="G4278">
        <v>4270</v>
      </c>
      <c r="H4278">
        <f t="shared" ca="1" si="136"/>
        <v>-3.049562781779951E-2</v>
      </c>
    </row>
    <row r="4279" spans="2:8" x14ac:dyDescent="0.35">
      <c r="B4279" s="45" t="s">
        <v>5081</v>
      </c>
      <c r="C4279" s="146">
        <v>487.28460693359381</v>
      </c>
      <c r="D4279" s="112">
        <f t="shared" si="135"/>
        <v>2.2963348130773347</v>
      </c>
      <c r="E4279" s="112">
        <v>-1.592652899774301E-3</v>
      </c>
      <c r="G4279">
        <v>4271</v>
      </c>
      <c r="H4279">
        <f t="shared" ca="1" si="136"/>
        <v>6.0795721493360445E-3</v>
      </c>
    </row>
    <row r="4280" spans="2:8" x14ac:dyDescent="0.35">
      <c r="B4280" s="45" t="s">
        <v>3275</v>
      </c>
      <c r="C4280" s="146">
        <v>147.82618713378909</v>
      </c>
      <c r="D4280" s="112">
        <f t="shared" si="135"/>
        <v>-0.9401383004564744</v>
      </c>
      <c r="E4280" s="112">
        <v>-1.5930506796845987E-3</v>
      </c>
      <c r="G4280">
        <v>4272</v>
      </c>
      <c r="H4280">
        <f t="shared" ca="1" si="136"/>
        <v>5.599943560753641E-3</v>
      </c>
    </row>
    <row r="4281" spans="2:8" x14ac:dyDescent="0.35">
      <c r="B4281" s="45" t="s">
        <v>7482</v>
      </c>
      <c r="C4281" s="146">
        <v>2469.4619140625</v>
      </c>
      <c r="D4281" s="112">
        <f t="shared" si="135"/>
        <v>3.1581652686061036E-2</v>
      </c>
      <c r="E4281" s="112">
        <v>-1.5932197400527902E-3</v>
      </c>
      <c r="G4281">
        <v>4273</v>
      </c>
      <c r="H4281">
        <f t="shared" ca="1" si="136"/>
        <v>-1.5626450384690422E-2</v>
      </c>
    </row>
    <row r="4282" spans="2:8" x14ac:dyDescent="0.35">
      <c r="B4282" s="45" t="s">
        <v>7742</v>
      </c>
      <c r="C4282" s="146">
        <v>2393.85986328125</v>
      </c>
      <c r="D4282" s="112">
        <f t="shared" si="135"/>
        <v>0.11828827447899702</v>
      </c>
      <c r="E4282" s="112">
        <v>-1.5969967825870738E-3</v>
      </c>
      <c r="G4282">
        <v>4274</v>
      </c>
      <c r="H4282">
        <f t="shared" ca="1" si="136"/>
        <v>1.4072221309965917E-2</v>
      </c>
    </row>
    <row r="4283" spans="2:8" x14ac:dyDescent="0.35">
      <c r="B4283" s="45" t="s">
        <v>6972</v>
      </c>
      <c r="C4283" s="146">
        <v>2140.646484375</v>
      </c>
      <c r="D4283" s="112">
        <f t="shared" si="135"/>
        <v>-9.9455179960285217E-2</v>
      </c>
      <c r="E4283" s="112">
        <v>-1.6079098094795967E-3</v>
      </c>
      <c r="G4283">
        <v>4275</v>
      </c>
      <c r="H4283">
        <f t="shared" ca="1" si="136"/>
        <v>8.6059058325821912E-3</v>
      </c>
    </row>
    <row r="4284" spans="2:8" x14ac:dyDescent="0.35">
      <c r="B4284" s="45" t="s">
        <v>7260</v>
      </c>
      <c r="C4284" s="146">
        <v>2377.05712890625</v>
      </c>
      <c r="D4284" s="112">
        <f t="shared" si="135"/>
        <v>70.029075890947865</v>
      </c>
      <c r="E4284" s="112">
        <v>-1.6099053683268653E-3</v>
      </c>
      <c r="G4284">
        <v>4276</v>
      </c>
      <c r="H4284">
        <f t="shared" ca="1" si="136"/>
        <v>9.5083766440743466E-3</v>
      </c>
    </row>
    <row r="4285" spans="2:8" x14ac:dyDescent="0.35">
      <c r="B4285" s="45" t="s">
        <v>437</v>
      </c>
      <c r="C4285" s="146">
        <v>33.465972900390618</v>
      </c>
      <c r="D4285" s="112">
        <f t="shared" si="135"/>
        <v>-0.969346521198449</v>
      </c>
      <c r="E4285" s="112">
        <v>-1.6103235509878353E-3</v>
      </c>
      <c r="G4285">
        <v>4277</v>
      </c>
      <c r="H4285">
        <f t="shared" ca="1" si="136"/>
        <v>1.2831629367303692E-2</v>
      </c>
    </row>
    <row r="4286" spans="2:8" x14ac:dyDescent="0.35">
      <c r="B4286" s="45" t="s">
        <v>5950</v>
      </c>
      <c r="C4286" s="146">
        <v>1091.751220703125</v>
      </c>
      <c r="D4286" s="112">
        <f t="shared" si="135"/>
        <v>7.8388082304713826</v>
      </c>
      <c r="E4286" s="112">
        <v>-1.6110634693367691E-3</v>
      </c>
      <c r="G4286">
        <v>4278</v>
      </c>
      <c r="H4286">
        <f t="shared" ca="1" si="136"/>
        <v>-2.6716138452472692E-2</v>
      </c>
    </row>
    <row r="4287" spans="2:8" x14ac:dyDescent="0.35">
      <c r="B4287" s="45" t="s">
        <v>1962</v>
      </c>
      <c r="C4287" s="146">
        <v>123.51792144775391</v>
      </c>
      <c r="D4287" s="112">
        <f t="shared" si="135"/>
        <v>-0.9420619251763922</v>
      </c>
      <c r="E4287" s="112">
        <v>-1.6147705656773385E-3</v>
      </c>
      <c r="G4287">
        <v>4279</v>
      </c>
      <c r="H4287">
        <f t="shared" ca="1" si="136"/>
        <v>-1.3957704460100293E-2</v>
      </c>
    </row>
    <row r="4288" spans="2:8" x14ac:dyDescent="0.35">
      <c r="B4288" s="45" t="s">
        <v>7769</v>
      </c>
      <c r="C4288" s="146">
        <v>2131.8955078125</v>
      </c>
      <c r="D4288" s="112">
        <f t="shared" si="135"/>
        <v>-6.1263427578475624E-2</v>
      </c>
      <c r="E4288" s="112">
        <v>-1.6324202923173349E-3</v>
      </c>
      <c r="G4288">
        <v>4280</v>
      </c>
      <c r="H4288">
        <f t="shared" ca="1" si="136"/>
        <v>2.6757177383479876E-2</v>
      </c>
    </row>
    <row r="4289" spans="2:8" x14ac:dyDescent="0.35">
      <c r="B4289" s="45" t="s">
        <v>6931</v>
      </c>
      <c r="C4289" s="146">
        <v>2271.0263671875</v>
      </c>
      <c r="D4289" s="112">
        <f t="shared" si="135"/>
        <v>20.339622113984046</v>
      </c>
      <c r="E4289" s="112">
        <v>-1.6386559672492045E-3</v>
      </c>
      <c r="G4289">
        <v>4281</v>
      </c>
      <c r="H4289">
        <f t="shared" ca="1" si="136"/>
        <v>-9.5726130850913773E-3</v>
      </c>
    </row>
    <row r="4290" spans="2:8" x14ac:dyDescent="0.35">
      <c r="B4290" s="45" t="s">
        <v>2259</v>
      </c>
      <c r="C4290" s="146">
        <v>106.42298889160161</v>
      </c>
      <c r="D4290" s="112">
        <f t="shared" si="135"/>
        <v>-0.78513588107930987</v>
      </c>
      <c r="E4290" s="112">
        <v>-1.6479985113183196E-3</v>
      </c>
      <c r="G4290">
        <v>4282</v>
      </c>
      <c r="H4290">
        <f t="shared" ca="1" si="136"/>
        <v>6.1939558752445467E-4</v>
      </c>
    </row>
    <row r="4291" spans="2:8" x14ac:dyDescent="0.35">
      <c r="B4291" s="45" t="s">
        <v>5071</v>
      </c>
      <c r="C4291" s="146">
        <v>495.30368041992188</v>
      </c>
      <c r="D4291" s="112">
        <f t="shared" si="135"/>
        <v>2.8757846962595406</v>
      </c>
      <c r="E4291" s="112">
        <v>-1.6493894140497049E-3</v>
      </c>
      <c r="G4291">
        <v>4283</v>
      </c>
      <c r="H4291">
        <f t="shared" ca="1" si="136"/>
        <v>-3.0393263446682636E-2</v>
      </c>
    </row>
    <row r="4292" spans="2:8" x14ac:dyDescent="0.35">
      <c r="B4292" s="45" t="s">
        <v>1433</v>
      </c>
      <c r="C4292" s="146">
        <v>127.7944259643555</v>
      </c>
      <c r="D4292" s="112">
        <f t="shared" si="135"/>
        <v>-0.94775947148186102</v>
      </c>
      <c r="E4292" s="112">
        <v>-1.6600783258009055E-3</v>
      </c>
      <c r="G4292">
        <v>4284</v>
      </c>
      <c r="H4292">
        <f t="shared" ca="1" si="136"/>
        <v>-2.3187285695850288E-3</v>
      </c>
    </row>
    <row r="4293" spans="2:8" x14ac:dyDescent="0.35">
      <c r="B4293" s="45" t="s">
        <v>7924</v>
      </c>
      <c r="C4293" s="146">
        <v>2446.269775390625</v>
      </c>
      <c r="D4293" s="112">
        <f t="shared" si="135"/>
        <v>9.7042861549596537</v>
      </c>
      <c r="E4293" s="112">
        <v>-1.6602262283661453E-3</v>
      </c>
      <c r="G4293">
        <v>4285</v>
      </c>
      <c r="H4293">
        <f t="shared" ca="1" si="136"/>
        <v>1.0339078358494894E-3</v>
      </c>
    </row>
    <row r="4294" spans="2:8" x14ac:dyDescent="0.35">
      <c r="B4294" s="45" t="s">
        <v>4240</v>
      </c>
      <c r="C4294" s="146">
        <v>228.53179931640619</v>
      </c>
      <c r="D4294" s="112">
        <f t="shared" si="135"/>
        <v>-0.90256798966710905</v>
      </c>
      <c r="E4294" s="112">
        <v>-1.6648406922900336E-3</v>
      </c>
      <c r="G4294">
        <v>4286</v>
      </c>
      <c r="H4294">
        <f t="shared" ca="1" si="136"/>
        <v>8.2574384515985838E-3</v>
      </c>
    </row>
    <row r="4295" spans="2:8" x14ac:dyDescent="0.35">
      <c r="B4295" s="45" t="s">
        <v>7736</v>
      </c>
      <c r="C4295" s="146">
        <v>2345.551513671875</v>
      </c>
      <c r="D4295" s="112">
        <f t="shared" si="135"/>
        <v>3.8648079060263747</v>
      </c>
      <c r="E4295" s="112">
        <v>-1.6716430442004992E-3</v>
      </c>
      <c r="G4295">
        <v>4287</v>
      </c>
      <c r="H4295">
        <f t="shared" ca="1" si="136"/>
        <v>8.484520423005104E-4</v>
      </c>
    </row>
    <row r="4296" spans="2:8" x14ac:dyDescent="0.35">
      <c r="B4296" s="45" t="s">
        <v>4922</v>
      </c>
      <c r="C4296" s="146">
        <v>482.14678955078119</v>
      </c>
      <c r="D4296" s="112">
        <f t="shared" si="135"/>
        <v>-0.69028769258382738</v>
      </c>
      <c r="E4296" s="112">
        <v>-1.6788668707038623E-3</v>
      </c>
      <c r="G4296">
        <v>4288</v>
      </c>
      <c r="H4296">
        <f t="shared" ca="1" si="136"/>
        <v>-6.9797571472915371E-3</v>
      </c>
    </row>
    <row r="4297" spans="2:8" x14ac:dyDescent="0.35">
      <c r="B4297" s="45" t="s">
        <v>6142</v>
      </c>
      <c r="C4297" s="146">
        <v>1556.756958007812</v>
      </c>
      <c r="D4297" s="112">
        <f t="shared" ref="D4297:D4360" si="137">(C4297-C4298)/C4298</f>
        <v>-0.36567077988212482</v>
      </c>
      <c r="E4297" s="112">
        <v>-1.6789828344984635E-3</v>
      </c>
      <c r="G4297">
        <v>4289</v>
      </c>
      <c r="H4297">
        <f t="shared" ca="1" si="136"/>
        <v>2.0436548723600872E-2</v>
      </c>
    </row>
    <row r="4298" spans="2:8" x14ac:dyDescent="0.35">
      <c r="B4298" s="45" t="s">
        <v>7465</v>
      </c>
      <c r="C4298" s="146">
        <v>2454.17822265625</v>
      </c>
      <c r="D4298" s="112">
        <f t="shared" si="137"/>
        <v>0.12569002631940535</v>
      </c>
      <c r="E4298" s="112">
        <v>-1.6814567527158194E-3</v>
      </c>
      <c r="G4298">
        <v>4290</v>
      </c>
      <c r="H4298">
        <f t="shared" ref="H4298:H4361" ca="1" si="138">_xlfn.NORM.INV(RAND(),$N$11,$N$12)</f>
        <v>-2.6344162293318618E-3</v>
      </c>
    </row>
    <row r="4299" spans="2:8" x14ac:dyDescent="0.35">
      <c r="B4299" s="45" t="s">
        <v>6717</v>
      </c>
      <c r="C4299" s="146">
        <v>2180.154541015625</v>
      </c>
      <c r="D4299" s="112">
        <f t="shared" si="137"/>
        <v>0.44783918030426645</v>
      </c>
      <c r="E4299" s="112">
        <v>-1.6845200677340735E-3</v>
      </c>
      <c r="G4299">
        <v>4291</v>
      </c>
      <c r="H4299">
        <f t="shared" ca="1" si="138"/>
        <v>-1.9718126595735512E-2</v>
      </c>
    </row>
    <row r="4300" spans="2:8" x14ac:dyDescent="0.35">
      <c r="B4300" s="45" t="s">
        <v>6297</v>
      </c>
      <c r="C4300" s="146">
        <v>1505.798828125</v>
      </c>
      <c r="D4300" s="112">
        <f t="shared" si="137"/>
        <v>12.275765037169414</v>
      </c>
      <c r="E4300" s="112">
        <v>-1.6865830216445899E-3</v>
      </c>
      <c r="G4300">
        <v>4292</v>
      </c>
      <c r="H4300">
        <f t="shared" ca="1" si="138"/>
        <v>2.7620933143424763E-3</v>
      </c>
    </row>
    <row r="4301" spans="2:8" x14ac:dyDescent="0.35">
      <c r="B4301" s="45" t="s">
        <v>1302</v>
      </c>
      <c r="C4301" s="146">
        <v>113.4246368408203</v>
      </c>
      <c r="D4301" s="112">
        <f t="shared" si="137"/>
        <v>0.28870348669033513</v>
      </c>
      <c r="E4301" s="112">
        <v>-1.6925195871961569E-3</v>
      </c>
      <c r="G4301">
        <v>4293</v>
      </c>
      <c r="H4301">
        <f t="shared" ca="1" si="138"/>
        <v>-4.0329232504281047E-2</v>
      </c>
    </row>
    <row r="4302" spans="2:8" x14ac:dyDescent="0.35">
      <c r="B4302" s="45" t="s">
        <v>1060</v>
      </c>
      <c r="C4302" s="146">
        <v>88.014533996582031</v>
      </c>
      <c r="D4302" s="112">
        <f t="shared" si="137"/>
        <v>-0.25816978438694793</v>
      </c>
      <c r="E4302" s="112">
        <v>-1.6933474757154605E-3</v>
      </c>
      <c r="G4302">
        <v>4294</v>
      </c>
      <c r="H4302">
        <f t="shared" ca="1" si="138"/>
        <v>-1.4863063384791627E-2</v>
      </c>
    </row>
    <row r="4303" spans="2:8" x14ac:dyDescent="0.35">
      <c r="B4303" s="45" t="s">
        <v>3319</v>
      </c>
      <c r="C4303" s="146">
        <v>118.64511871337891</v>
      </c>
      <c r="D4303" s="112">
        <f t="shared" si="137"/>
        <v>-0.84769049191523393</v>
      </c>
      <c r="E4303" s="112">
        <v>-1.7010376021239614E-3</v>
      </c>
      <c r="G4303">
        <v>4295</v>
      </c>
      <c r="H4303">
        <f t="shared" ca="1" si="138"/>
        <v>5.5602523293800464E-2</v>
      </c>
    </row>
    <row r="4304" spans="2:8" x14ac:dyDescent="0.35">
      <c r="B4304" s="45" t="s">
        <v>5319</v>
      </c>
      <c r="C4304" s="146">
        <v>778.97381591796875</v>
      </c>
      <c r="D4304" s="112">
        <f t="shared" si="137"/>
        <v>-0.6637192571268492</v>
      </c>
      <c r="E4304" s="112">
        <v>-1.7119043210839797E-3</v>
      </c>
      <c r="G4304">
        <v>4296</v>
      </c>
      <c r="H4304">
        <f t="shared" ca="1" si="138"/>
        <v>-1.1114283009133506E-2</v>
      </c>
    </row>
    <row r="4305" spans="2:8" x14ac:dyDescent="0.35">
      <c r="B4305" s="45" t="s">
        <v>7708</v>
      </c>
      <c r="C4305" s="146">
        <v>2316.43896484375</v>
      </c>
      <c r="D4305" s="112">
        <f t="shared" si="137"/>
        <v>0.14886364847206199</v>
      </c>
      <c r="E4305" s="112">
        <v>-1.7137286202148852E-3</v>
      </c>
      <c r="G4305">
        <v>4297</v>
      </c>
      <c r="H4305">
        <f t="shared" ca="1" si="138"/>
        <v>3.6724019911628561E-2</v>
      </c>
    </row>
    <row r="4306" spans="2:8" x14ac:dyDescent="0.35">
      <c r="B4306" s="45" t="s">
        <v>6629</v>
      </c>
      <c r="C4306" s="146">
        <v>2016.287109375</v>
      </c>
      <c r="D4306" s="112">
        <f t="shared" si="137"/>
        <v>16.235974542711084</v>
      </c>
      <c r="E4306" s="112">
        <v>-1.7189792302198022E-3</v>
      </c>
      <c r="G4306">
        <v>4298</v>
      </c>
      <c r="H4306">
        <f t="shared" ca="1" si="138"/>
        <v>1.8168842643531861E-2</v>
      </c>
    </row>
    <row r="4307" spans="2:8" x14ac:dyDescent="0.35">
      <c r="B4307" s="45" t="s">
        <v>2097</v>
      </c>
      <c r="C4307" s="146">
        <v>116.9813232421875</v>
      </c>
      <c r="D4307" s="112">
        <f t="shared" si="137"/>
        <v>-0.9540734771839865</v>
      </c>
      <c r="E4307" s="112">
        <v>-1.7237594153752178E-3</v>
      </c>
      <c r="G4307">
        <v>4299</v>
      </c>
      <c r="H4307">
        <f t="shared" ca="1" si="138"/>
        <v>-1.8140463912477863E-2</v>
      </c>
    </row>
    <row r="4308" spans="2:8" x14ac:dyDescent="0.35">
      <c r="B4308" s="45" t="s">
        <v>7330</v>
      </c>
      <c r="C4308" s="146">
        <v>2547.140869140625</v>
      </c>
      <c r="D4308" s="112">
        <f t="shared" si="137"/>
        <v>12.49875059506544</v>
      </c>
      <c r="E4308" s="112">
        <v>-1.7249830807558656E-3</v>
      </c>
      <c r="G4308">
        <v>4300</v>
      </c>
      <c r="H4308">
        <f t="shared" ca="1" si="138"/>
        <v>-8.7852895369008553E-3</v>
      </c>
    </row>
    <row r="4309" spans="2:8" x14ac:dyDescent="0.35">
      <c r="B4309" s="45" t="s">
        <v>3798</v>
      </c>
      <c r="C4309" s="146">
        <v>188.69456481933591</v>
      </c>
      <c r="D4309" s="112">
        <f t="shared" si="137"/>
        <v>-0.91963766669695834</v>
      </c>
      <c r="E4309" s="112">
        <v>-1.7266354076426911E-3</v>
      </c>
      <c r="G4309">
        <v>4301</v>
      </c>
      <c r="H4309">
        <f t="shared" ca="1" si="138"/>
        <v>4.0747023542151754E-2</v>
      </c>
    </row>
    <row r="4310" spans="2:8" x14ac:dyDescent="0.35">
      <c r="B4310" s="45" t="s">
        <v>7283</v>
      </c>
      <c r="C4310" s="146">
        <v>2348.04736328125</v>
      </c>
      <c r="D4310" s="112">
        <f t="shared" si="137"/>
        <v>11.282852870655381</v>
      </c>
      <c r="E4310" s="112">
        <v>-1.7302812293445732E-3</v>
      </c>
      <c r="G4310">
        <v>4302</v>
      </c>
      <c r="H4310">
        <f t="shared" ca="1" si="138"/>
        <v>8.8932533589690926E-3</v>
      </c>
    </row>
    <row r="4311" spans="2:8" x14ac:dyDescent="0.35">
      <c r="B4311" s="45" t="s">
        <v>3953</v>
      </c>
      <c r="C4311" s="146">
        <v>191.16465759277341</v>
      </c>
      <c r="D4311" s="112">
        <f t="shared" si="137"/>
        <v>-0.92144198512755071</v>
      </c>
      <c r="E4311" s="112">
        <v>-1.7312496822685292E-3</v>
      </c>
      <c r="G4311">
        <v>4303</v>
      </c>
      <c r="H4311">
        <f t="shared" ca="1" si="138"/>
        <v>-1.055047653938582E-3</v>
      </c>
    </row>
    <row r="4312" spans="2:8" x14ac:dyDescent="0.35">
      <c r="B4312" s="45" t="s">
        <v>7137</v>
      </c>
      <c r="C4312" s="146">
        <v>2433.420166015625</v>
      </c>
      <c r="D4312" s="112">
        <f t="shared" si="137"/>
        <v>49.668396316709604</v>
      </c>
      <c r="E4312" s="112">
        <v>-1.7356696334632298E-3</v>
      </c>
      <c r="G4312">
        <v>4304</v>
      </c>
      <c r="H4312">
        <f t="shared" ca="1" si="138"/>
        <v>8.6310914877528074E-3</v>
      </c>
    </row>
    <row r="4313" spans="2:8" x14ac:dyDescent="0.35">
      <c r="B4313" s="45" t="s">
        <v>723</v>
      </c>
      <c r="C4313" s="146">
        <v>48.026390075683587</v>
      </c>
      <c r="D4313" s="112">
        <f t="shared" si="137"/>
        <v>-0.9333771543653232</v>
      </c>
      <c r="E4313" s="112">
        <v>-1.7387741075610471E-3</v>
      </c>
      <c r="G4313">
        <v>4305</v>
      </c>
      <c r="H4313">
        <f t="shared" ca="1" si="138"/>
        <v>5.1969700404785758E-3</v>
      </c>
    </row>
    <row r="4314" spans="2:8" x14ac:dyDescent="0.35">
      <c r="B4314" s="45" t="s">
        <v>5728</v>
      </c>
      <c r="C4314" s="146">
        <v>720.86968994140625</v>
      </c>
      <c r="D4314" s="112">
        <f t="shared" si="137"/>
        <v>-2.4540098218867303E-2</v>
      </c>
      <c r="E4314" s="112">
        <v>-1.7414774818695408E-3</v>
      </c>
      <c r="G4314">
        <v>4306</v>
      </c>
      <c r="H4314">
        <f t="shared" ca="1" si="138"/>
        <v>7.0516712638278413E-3</v>
      </c>
    </row>
    <row r="4315" spans="2:8" x14ac:dyDescent="0.35">
      <c r="B4315" s="45" t="s">
        <v>5612</v>
      </c>
      <c r="C4315" s="146">
        <v>739.00494384765625</v>
      </c>
      <c r="D4315" s="112">
        <f t="shared" si="137"/>
        <v>-0.22389915031080618</v>
      </c>
      <c r="E4315" s="112">
        <v>-1.7426013849624615E-3</v>
      </c>
      <c r="G4315">
        <v>4307</v>
      </c>
      <c r="H4315">
        <f t="shared" ca="1" si="138"/>
        <v>-1.1320576463899302E-2</v>
      </c>
    </row>
    <row r="4316" spans="2:8" x14ac:dyDescent="0.35">
      <c r="B4316" s="45" t="s">
        <v>5863</v>
      </c>
      <c r="C4316" s="146">
        <v>952.20220947265625</v>
      </c>
      <c r="D4316" s="112">
        <f t="shared" si="137"/>
        <v>0.24292754412502124</v>
      </c>
      <c r="E4316" s="112">
        <v>-1.7428840924490017E-3</v>
      </c>
      <c r="G4316">
        <v>4308</v>
      </c>
      <c r="H4316">
        <f t="shared" ca="1" si="138"/>
        <v>-2.7674164871074623E-2</v>
      </c>
    </row>
    <row r="4317" spans="2:8" x14ac:dyDescent="0.35">
      <c r="B4317" s="45" t="s">
        <v>5396</v>
      </c>
      <c r="C4317" s="146">
        <v>766.0963134765625</v>
      </c>
      <c r="D4317" s="112">
        <f t="shared" si="137"/>
        <v>1.1818282637845685</v>
      </c>
      <c r="E4317" s="112">
        <v>-1.7588901654371561E-3</v>
      </c>
      <c r="G4317">
        <v>4309</v>
      </c>
      <c r="H4317">
        <f t="shared" ca="1" si="138"/>
        <v>2.1152688357267416E-2</v>
      </c>
    </row>
    <row r="4318" spans="2:8" x14ac:dyDescent="0.35">
      <c r="B4318" s="45" t="s">
        <v>4635</v>
      </c>
      <c r="C4318" s="146">
        <v>351.1258544921875</v>
      </c>
      <c r="D4318" s="112">
        <f t="shared" si="137"/>
        <v>-0.76593663088475794</v>
      </c>
      <c r="E4318" s="112">
        <v>-1.7685982837005168E-3</v>
      </c>
      <c r="G4318">
        <v>4310</v>
      </c>
      <c r="H4318">
        <f t="shared" ca="1" si="138"/>
        <v>3.4374287249406069E-2</v>
      </c>
    </row>
    <row r="4319" spans="2:8" x14ac:dyDescent="0.35">
      <c r="B4319" s="45" t="s">
        <v>6294</v>
      </c>
      <c r="C4319" s="146">
        <v>1500.131591796875</v>
      </c>
      <c r="D4319" s="112">
        <f t="shared" si="137"/>
        <v>1.4008527280881087</v>
      </c>
      <c r="E4319" s="112">
        <v>-1.7817380259444353E-3</v>
      </c>
      <c r="G4319">
        <v>4311</v>
      </c>
      <c r="H4319">
        <f t="shared" ca="1" si="138"/>
        <v>6.7838162270305767E-4</v>
      </c>
    </row>
    <row r="4320" spans="2:8" x14ac:dyDescent="0.35">
      <c r="B4320" s="45" t="s">
        <v>5182</v>
      </c>
      <c r="C4320" s="146">
        <v>624.83282470703125</v>
      </c>
      <c r="D4320" s="112">
        <f t="shared" si="137"/>
        <v>-0.48064088407207772</v>
      </c>
      <c r="E4320" s="112">
        <v>-1.7857604278648442E-3</v>
      </c>
      <c r="G4320">
        <v>4312</v>
      </c>
      <c r="H4320">
        <f t="shared" ca="1" si="138"/>
        <v>4.0740579008413859E-2</v>
      </c>
    </row>
    <row r="4321" spans="2:8" x14ac:dyDescent="0.35">
      <c r="B4321" s="45" t="s">
        <v>6007</v>
      </c>
      <c r="C4321" s="146">
        <v>1203.084350585938</v>
      </c>
      <c r="D4321" s="112">
        <f t="shared" si="137"/>
        <v>9.1056342852609315</v>
      </c>
      <c r="E4321" s="112">
        <v>-1.7904772901172355E-3</v>
      </c>
      <c r="G4321">
        <v>4313</v>
      </c>
      <c r="H4321">
        <f t="shared" ca="1" si="138"/>
        <v>5.8242947680794523E-3</v>
      </c>
    </row>
    <row r="4322" spans="2:8" x14ac:dyDescent="0.35">
      <c r="B4322" s="45" t="s">
        <v>2468</v>
      </c>
      <c r="C4322" s="146">
        <v>119.0508499145508</v>
      </c>
      <c r="D4322" s="112">
        <f t="shared" si="137"/>
        <v>-0.14547267185304338</v>
      </c>
      <c r="E4322" s="112">
        <v>-1.7925756712644373E-3</v>
      </c>
      <c r="G4322">
        <v>4314</v>
      </c>
      <c r="H4322">
        <f t="shared" ca="1" si="138"/>
        <v>-2.9287182100274783E-3</v>
      </c>
    </row>
    <row r="4323" spans="2:8" x14ac:dyDescent="0.35">
      <c r="B4323" s="45" t="s">
        <v>1491</v>
      </c>
      <c r="C4323" s="146">
        <v>139.3177795410156</v>
      </c>
      <c r="D4323" s="112">
        <f t="shared" si="137"/>
        <v>-0.92485494318416006</v>
      </c>
      <c r="E4323" s="112">
        <v>-1.7992110234994936E-3</v>
      </c>
      <c r="G4323">
        <v>4315</v>
      </c>
      <c r="H4323">
        <f t="shared" ca="1" si="138"/>
        <v>-8.1276399632701814E-3</v>
      </c>
    </row>
    <row r="4324" spans="2:8" x14ac:dyDescent="0.35">
      <c r="B4324" s="45" t="s">
        <v>6494</v>
      </c>
      <c r="C4324" s="146">
        <v>1853.984619140625</v>
      </c>
      <c r="D4324" s="112">
        <f t="shared" si="137"/>
        <v>9.1737346712902674</v>
      </c>
      <c r="E4324" s="112">
        <v>-1.8002353299483669E-3</v>
      </c>
      <c r="G4324">
        <v>4316</v>
      </c>
      <c r="H4324">
        <f t="shared" ca="1" si="138"/>
        <v>2.2666238245683257E-2</v>
      </c>
    </row>
    <row r="4325" spans="2:8" x14ac:dyDescent="0.35">
      <c r="B4325" s="45" t="s">
        <v>3104</v>
      </c>
      <c r="C4325" s="146">
        <v>182.2324523925781</v>
      </c>
      <c r="D4325" s="112">
        <f t="shared" si="137"/>
        <v>-0.90648007660267027</v>
      </c>
      <c r="E4325" s="112">
        <v>-1.8046905572525378E-3</v>
      </c>
      <c r="G4325">
        <v>4317</v>
      </c>
      <c r="H4325">
        <f t="shared" ca="1" si="138"/>
        <v>-8.7714823694942049E-3</v>
      </c>
    </row>
    <row r="4326" spans="2:8" x14ac:dyDescent="0.35">
      <c r="B4326" s="45" t="s">
        <v>6505</v>
      </c>
      <c r="C4326" s="146">
        <v>1948.594970703125</v>
      </c>
      <c r="D4326" s="112">
        <f t="shared" si="137"/>
        <v>14.98950052625081</v>
      </c>
      <c r="E4326" s="112">
        <v>-1.8054919898452546E-3</v>
      </c>
      <c r="G4326">
        <v>4318</v>
      </c>
      <c r="H4326">
        <f t="shared" ca="1" si="138"/>
        <v>-7.1574172323235459E-3</v>
      </c>
    </row>
    <row r="4327" spans="2:8" x14ac:dyDescent="0.35">
      <c r="B4327" s="45" t="s">
        <v>1475</v>
      </c>
      <c r="C4327" s="146">
        <v>121.8671569824219</v>
      </c>
      <c r="D4327" s="112">
        <f t="shared" si="137"/>
        <v>0.48895303302913684</v>
      </c>
      <c r="E4327" s="112">
        <v>-1.8086758072185616E-3</v>
      </c>
      <c r="G4327">
        <v>4319</v>
      </c>
      <c r="H4327">
        <f t="shared" ca="1" si="138"/>
        <v>1.8529350297850872E-2</v>
      </c>
    </row>
    <row r="4328" spans="2:8" x14ac:dyDescent="0.35">
      <c r="B4328" s="45" t="s">
        <v>2349</v>
      </c>
      <c r="C4328" s="146">
        <v>81.847549438476563</v>
      </c>
      <c r="D4328" s="112">
        <f t="shared" si="137"/>
        <v>-0.96715862996661373</v>
      </c>
      <c r="E4328" s="112">
        <v>-1.8168033936986716E-3</v>
      </c>
      <c r="G4328">
        <v>4320</v>
      </c>
      <c r="H4328">
        <f t="shared" ca="1" si="138"/>
        <v>1.8003786946489141E-2</v>
      </c>
    </row>
    <row r="4329" spans="2:8" x14ac:dyDescent="0.35">
      <c r="B4329" s="45" t="s">
        <v>7920</v>
      </c>
      <c r="C4329" s="146">
        <v>2492.208740234375</v>
      </c>
      <c r="D4329" s="112">
        <f t="shared" si="137"/>
        <v>28.178986585173149</v>
      </c>
      <c r="E4329" s="112">
        <v>-1.8279456654053704E-3</v>
      </c>
      <c r="G4329">
        <v>4321</v>
      </c>
      <c r="H4329">
        <f t="shared" ca="1" si="138"/>
        <v>-2.312050482244803E-2</v>
      </c>
    </row>
    <row r="4330" spans="2:8" x14ac:dyDescent="0.35">
      <c r="B4330" s="45" t="s">
        <v>1008</v>
      </c>
      <c r="C4330" s="146">
        <v>85.411079406738281</v>
      </c>
      <c r="D4330" s="112">
        <f t="shared" si="137"/>
        <v>-0.62526174770005472</v>
      </c>
      <c r="E4330" s="112">
        <v>-1.8296073807003706E-3</v>
      </c>
      <c r="G4330">
        <v>4322</v>
      </c>
      <c r="H4330">
        <f t="shared" ca="1" si="138"/>
        <v>8.7167526614946242E-3</v>
      </c>
    </row>
    <row r="4331" spans="2:8" x14ac:dyDescent="0.35">
      <c r="B4331" s="45" t="s">
        <v>4237</v>
      </c>
      <c r="C4331" s="146">
        <v>227.9219665527344</v>
      </c>
      <c r="D4331" s="112">
        <f t="shared" si="137"/>
        <v>-0.911378005261682</v>
      </c>
      <c r="E4331" s="112">
        <v>-1.8360701309824657E-3</v>
      </c>
      <c r="G4331">
        <v>4323</v>
      </c>
      <c r="H4331">
        <f t="shared" ca="1" si="138"/>
        <v>-3.4098608979270125E-3</v>
      </c>
    </row>
    <row r="4332" spans="2:8" x14ac:dyDescent="0.35">
      <c r="B4332" s="45" t="s">
        <v>7211</v>
      </c>
      <c r="C4332" s="146">
        <v>2571.84423828125</v>
      </c>
      <c r="D4332" s="112">
        <f t="shared" si="137"/>
        <v>10.415203056093512</v>
      </c>
      <c r="E4332" s="112">
        <v>-1.8367091296685946E-3</v>
      </c>
      <c r="G4332">
        <v>4324</v>
      </c>
      <c r="H4332">
        <f t="shared" ca="1" si="138"/>
        <v>-2.1237651056510332E-3</v>
      </c>
    </row>
    <row r="4333" spans="2:8" x14ac:dyDescent="0.35">
      <c r="B4333" s="45" t="s">
        <v>4214</v>
      </c>
      <c r="C4333" s="146">
        <v>225.29991149902341</v>
      </c>
      <c r="D4333" s="112">
        <f t="shared" si="137"/>
        <v>0.66681454945364094</v>
      </c>
      <c r="E4333" s="112">
        <v>-1.838977673622599E-3</v>
      </c>
      <c r="G4333">
        <v>4325</v>
      </c>
      <c r="H4333">
        <f t="shared" ca="1" si="138"/>
        <v>-1.0290821357329449E-2</v>
      </c>
    </row>
    <row r="4334" spans="2:8" x14ac:dyDescent="0.35">
      <c r="B4334" s="45" t="s">
        <v>1641</v>
      </c>
      <c r="C4334" s="146">
        <v>135.16795349121091</v>
      </c>
      <c r="D4334" s="112">
        <f t="shared" si="137"/>
        <v>-0.25301137866647411</v>
      </c>
      <c r="E4334" s="112">
        <v>-1.8465861874498917E-3</v>
      </c>
      <c r="G4334">
        <v>4326</v>
      </c>
      <c r="H4334">
        <f t="shared" ca="1" si="138"/>
        <v>-7.6979980713971401E-3</v>
      </c>
    </row>
    <row r="4335" spans="2:8" x14ac:dyDescent="0.35">
      <c r="B4335" s="45" t="s">
        <v>4058</v>
      </c>
      <c r="C4335" s="146">
        <v>180.95048522949219</v>
      </c>
      <c r="D4335" s="112">
        <f t="shared" si="137"/>
        <v>-0.9250158267147357</v>
      </c>
      <c r="E4335" s="112">
        <v>-1.8486231574582732E-3</v>
      </c>
      <c r="G4335">
        <v>4327</v>
      </c>
      <c r="H4335">
        <f t="shared" ca="1" si="138"/>
        <v>-3.8151577742616123E-3</v>
      </c>
    </row>
    <row r="4336" spans="2:8" x14ac:dyDescent="0.35">
      <c r="B4336" s="45" t="s">
        <v>7448</v>
      </c>
      <c r="C4336" s="146">
        <v>2413.182373046875</v>
      </c>
      <c r="D4336" s="112">
        <f t="shared" si="137"/>
        <v>4.0633077063995664</v>
      </c>
      <c r="E4336" s="112">
        <v>-1.8487881541029757E-3</v>
      </c>
      <c r="G4336">
        <v>4328</v>
      </c>
      <c r="H4336">
        <f t="shared" ca="1" si="138"/>
        <v>9.5547333007641004E-3</v>
      </c>
    </row>
    <row r="4337" spans="2:8" x14ac:dyDescent="0.35">
      <c r="B4337" s="45" t="s">
        <v>4871</v>
      </c>
      <c r="C4337" s="146">
        <v>476.60195922851563</v>
      </c>
      <c r="D4337" s="112">
        <f t="shared" si="137"/>
        <v>2.4449195448697485</v>
      </c>
      <c r="E4337" s="112">
        <v>-1.8495826982496489E-3</v>
      </c>
      <c r="G4337">
        <v>4329</v>
      </c>
      <c r="H4337">
        <f t="shared" ca="1" si="138"/>
        <v>-2.2685495468640331E-3</v>
      </c>
    </row>
    <row r="4338" spans="2:8" x14ac:dyDescent="0.35">
      <c r="B4338" s="45" t="s">
        <v>1418</v>
      </c>
      <c r="C4338" s="146">
        <v>138.34922790527341</v>
      </c>
      <c r="D4338" s="112">
        <f t="shared" si="137"/>
        <v>7.2711150127539328E-2</v>
      </c>
      <c r="E4338" s="112">
        <v>-1.8513438177866685E-3</v>
      </c>
      <c r="G4338">
        <v>4330</v>
      </c>
      <c r="H4338">
        <f t="shared" ca="1" si="138"/>
        <v>2.633360103394967E-3</v>
      </c>
    </row>
    <row r="4339" spans="2:8" x14ac:dyDescent="0.35">
      <c r="B4339" s="45" t="s">
        <v>3394</v>
      </c>
      <c r="C4339" s="146">
        <v>128.9715576171875</v>
      </c>
      <c r="D4339" s="112">
        <f t="shared" si="137"/>
        <v>-0.42213744633139172</v>
      </c>
      <c r="E4339" s="112">
        <v>-1.852392888682106E-3</v>
      </c>
      <c r="G4339">
        <v>4331</v>
      </c>
      <c r="H4339">
        <f t="shared" ca="1" si="138"/>
        <v>3.4784025342944162E-2</v>
      </c>
    </row>
    <row r="4340" spans="2:8" x14ac:dyDescent="0.35">
      <c r="B4340" s="45" t="s">
        <v>4209</v>
      </c>
      <c r="C4340" s="146">
        <v>223.187255859375</v>
      </c>
      <c r="D4340" s="112">
        <f t="shared" si="137"/>
        <v>0.82038535895821851</v>
      </c>
      <c r="E4340" s="112">
        <v>-1.8561484918793504E-3</v>
      </c>
      <c r="G4340">
        <v>4332</v>
      </c>
      <c r="H4340">
        <f t="shared" ca="1" si="138"/>
        <v>-5.5635690824230579E-3</v>
      </c>
    </row>
    <row r="4341" spans="2:8" x14ac:dyDescent="0.35">
      <c r="B4341" s="45" t="s">
        <v>2006</v>
      </c>
      <c r="C4341" s="146">
        <v>122.6044006347656</v>
      </c>
      <c r="D4341" s="112">
        <f t="shared" si="137"/>
        <v>-0.94270706055335252</v>
      </c>
      <c r="E4341" s="112">
        <v>-1.8591378251443811E-3</v>
      </c>
      <c r="G4341">
        <v>4333</v>
      </c>
      <c r="H4341">
        <f t="shared" ca="1" si="138"/>
        <v>-8.270907789929902E-3</v>
      </c>
    </row>
    <row r="4342" spans="2:8" x14ac:dyDescent="0.35">
      <c r="B4342" s="45" t="s">
        <v>7551</v>
      </c>
      <c r="C4342" s="146">
        <v>2139.95654296875</v>
      </c>
      <c r="D4342" s="112">
        <f t="shared" si="137"/>
        <v>2.1319909827082819</v>
      </c>
      <c r="E4342" s="112">
        <v>-1.860594668329841E-3</v>
      </c>
      <c r="G4342">
        <v>4334</v>
      </c>
      <c r="H4342">
        <f t="shared" ca="1" si="138"/>
        <v>-2.4170549530852974E-3</v>
      </c>
    </row>
    <row r="4343" spans="2:8" x14ac:dyDescent="0.35">
      <c r="B4343" s="45" t="s">
        <v>5527</v>
      </c>
      <c r="C4343" s="146">
        <v>683.257568359375</v>
      </c>
      <c r="D4343" s="112">
        <f t="shared" si="137"/>
        <v>-0.71738796972907293</v>
      </c>
      <c r="E4343" s="112">
        <v>-1.8641334115710017E-3</v>
      </c>
      <c r="G4343">
        <v>4335</v>
      </c>
      <c r="H4343">
        <f t="shared" ca="1" si="138"/>
        <v>1.6302448970962266E-2</v>
      </c>
    </row>
    <row r="4344" spans="2:8" x14ac:dyDescent="0.35">
      <c r="B4344" s="45" t="s">
        <v>7447</v>
      </c>
      <c r="C4344" s="146">
        <v>2417.652099609375</v>
      </c>
      <c r="D4344" s="112">
        <f t="shared" si="137"/>
        <v>18.768050561953714</v>
      </c>
      <c r="E4344" s="112">
        <v>-1.8650956481403927E-3</v>
      </c>
      <c r="G4344">
        <v>4336</v>
      </c>
      <c r="H4344">
        <f t="shared" ca="1" si="138"/>
        <v>9.0658359410419886E-4</v>
      </c>
    </row>
    <row r="4345" spans="2:8" x14ac:dyDescent="0.35">
      <c r="B4345" s="45" t="s">
        <v>3012</v>
      </c>
      <c r="C4345" s="146">
        <v>122.3009872436523</v>
      </c>
      <c r="D4345" s="112">
        <f t="shared" si="137"/>
        <v>2.5647923761261135</v>
      </c>
      <c r="E4345" s="112">
        <v>-1.8824482574232501E-3</v>
      </c>
      <c r="G4345">
        <v>4337</v>
      </c>
      <c r="H4345">
        <f t="shared" ca="1" si="138"/>
        <v>7.6044156614069099E-3</v>
      </c>
    </row>
    <row r="4346" spans="2:8" x14ac:dyDescent="0.35">
      <c r="B4346" s="45" t="s">
        <v>448</v>
      </c>
      <c r="C4346" s="146">
        <v>34.308025360107422</v>
      </c>
      <c r="D4346" s="112">
        <f t="shared" si="137"/>
        <v>-0.22487792463125297</v>
      </c>
      <c r="E4346" s="112">
        <v>-1.8844423964911351E-3</v>
      </c>
      <c r="G4346">
        <v>4338</v>
      </c>
      <c r="H4346">
        <f t="shared" ca="1" si="138"/>
        <v>-1.2066424358319845E-2</v>
      </c>
    </row>
    <row r="4347" spans="2:8" x14ac:dyDescent="0.35">
      <c r="B4347" s="45" t="s">
        <v>617</v>
      </c>
      <c r="C4347" s="146">
        <v>44.261447906494141</v>
      </c>
      <c r="D4347" s="112">
        <f t="shared" si="137"/>
        <v>-0.74044020731007831</v>
      </c>
      <c r="E4347" s="112">
        <v>-1.8869128849266278E-3</v>
      </c>
      <c r="G4347">
        <v>4339</v>
      </c>
      <c r="H4347">
        <f t="shared" ca="1" si="138"/>
        <v>1.0489161361686588E-3</v>
      </c>
    </row>
    <row r="4348" spans="2:8" x14ac:dyDescent="0.35">
      <c r="B4348" s="45" t="s">
        <v>3744</v>
      </c>
      <c r="C4348" s="146">
        <v>170.5250549316406</v>
      </c>
      <c r="D4348" s="112">
        <f t="shared" si="137"/>
        <v>-0.19316014184979874</v>
      </c>
      <c r="E4348" s="112">
        <v>-1.9106141928458258E-3</v>
      </c>
      <c r="G4348">
        <v>4340</v>
      </c>
      <c r="H4348">
        <f t="shared" ca="1" si="138"/>
        <v>1.4198916144893318E-2</v>
      </c>
    </row>
    <row r="4349" spans="2:8" x14ac:dyDescent="0.35">
      <c r="B4349" s="45" t="s">
        <v>3961</v>
      </c>
      <c r="C4349" s="146">
        <v>211.34931945800781</v>
      </c>
      <c r="D4349" s="112">
        <f t="shared" si="137"/>
        <v>1.5433649952014628</v>
      </c>
      <c r="E4349" s="112">
        <v>-1.9133072638733333E-3</v>
      </c>
      <c r="G4349">
        <v>4341</v>
      </c>
      <c r="H4349">
        <f t="shared" ca="1" si="138"/>
        <v>2.0042896774685647E-2</v>
      </c>
    </row>
    <row r="4350" spans="2:8" x14ac:dyDescent="0.35">
      <c r="B4350" s="45" t="s">
        <v>2877</v>
      </c>
      <c r="C4350" s="146">
        <v>83.098304748535156</v>
      </c>
      <c r="D4350" s="112">
        <f t="shared" si="137"/>
        <v>-0.91288250204647148</v>
      </c>
      <c r="E4350" s="112">
        <v>-1.9161950785739866E-3</v>
      </c>
      <c r="G4350">
        <v>4342</v>
      </c>
      <c r="H4350">
        <f t="shared" ca="1" si="138"/>
        <v>-3.7487723774234246E-3</v>
      </c>
    </row>
    <row r="4351" spans="2:8" x14ac:dyDescent="0.35">
      <c r="B4351" s="45" t="s">
        <v>5862</v>
      </c>
      <c r="C4351" s="146">
        <v>953.86468505859375</v>
      </c>
      <c r="D4351" s="112">
        <f t="shared" si="137"/>
        <v>-0.33181470697638621</v>
      </c>
      <c r="E4351" s="112">
        <v>-1.9230142870554335E-3</v>
      </c>
      <c r="G4351">
        <v>4343</v>
      </c>
      <c r="H4351">
        <f t="shared" ca="1" si="138"/>
        <v>1.1320997604652822E-2</v>
      </c>
    </row>
    <row r="4352" spans="2:8" x14ac:dyDescent="0.35">
      <c r="B4352" s="45" t="s">
        <v>6160</v>
      </c>
      <c r="C4352" s="146">
        <v>1427.545166015625</v>
      </c>
      <c r="D4352" s="112">
        <f t="shared" si="137"/>
        <v>-0.34893038065452303</v>
      </c>
      <c r="E4352" s="112">
        <v>-1.9232763377264954E-3</v>
      </c>
      <c r="G4352">
        <v>4344</v>
      </c>
      <c r="H4352">
        <f t="shared" ca="1" si="138"/>
        <v>2.0983037001052352E-2</v>
      </c>
    </row>
    <row r="4353" spans="2:8" x14ac:dyDescent="0.35">
      <c r="B4353" s="45" t="s">
        <v>6727</v>
      </c>
      <c r="C4353" s="146">
        <v>2192.615234375</v>
      </c>
      <c r="D4353" s="112">
        <f t="shared" si="137"/>
        <v>10.685043396292087</v>
      </c>
      <c r="E4353" s="112">
        <v>-1.9255904379048483E-3</v>
      </c>
      <c r="G4353">
        <v>4345</v>
      </c>
      <c r="H4353">
        <f t="shared" ca="1" si="138"/>
        <v>-2.0673020648490834E-2</v>
      </c>
    </row>
    <row r="4354" spans="2:8" x14ac:dyDescent="0.35">
      <c r="B4354" s="45" t="s">
        <v>3801</v>
      </c>
      <c r="C4354" s="146">
        <v>187.64288330078119</v>
      </c>
      <c r="D4354" s="112">
        <f t="shared" si="137"/>
        <v>-0.91462461435378173</v>
      </c>
      <c r="E4354" s="112">
        <v>-1.9289625278721349E-3</v>
      </c>
      <c r="G4354">
        <v>4346</v>
      </c>
      <c r="H4354">
        <f t="shared" ca="1" si="138"/>
        <v>-9.2831102264375898E-3</v>
      </c>
    </row>
    <row r="4355" spans="2:8" x14ac:dyDescent="0.35">
      <c r="B4355" s="45" t="s">
        <v>6813</v>
      </c>
      <c r="C4355" s="146">
        <v>2197.85693359375</v>
      </c>
      <c r="D4355" s="112">
        <f t="shared" si="137"/>
        <v>5.7313649570628872E-2</v>
      </c>
      <c r="E4355" s="112">
        <v>-1.9415882708689143E-3</v>
      </c>
      <c r="G4355">
        <v>4347</v>
      </c>
      <c r="H4355">
        <f t="shared" ca="1" si="138"/>
        <v>-2.307467641290557E-2</v>
      </c>
    </row>
    <row r="4356" spans="2:8" x14ac:dyDescent="0.35">
      <c r="B4356" s="45" t="s">
        <v>7058</v>
      </c>
      <c r="C4356" s="146">
        <v>2078.718017578125</v>
      </c>
      <c r="D4356" s="112">
        <f t="shared" si="137"/>
        <v>18.788533486938139</v>
      </c>
      <c r="E4356" s="112">
        <v>-1.9463059162940759E-3</v>
      </c>
      <c r="G4356">
        <v>4348</v>
      </c>
      <c r="H4356">
        <f t="shared" ca="1" si="138"/>
        <v>-2.826737170299318E-2</v>
      </c>
    </row>
    <row r="4357" spans="2:8" x14ac:dyDescent="0.35">
      <c r="B4357" s="45" t="s">
        <v>2271</v>
      </c>
      <c r="C4357" s="146">
        <v>105.0465927124023</v>
      </c>
      <c r="D4357" s="112">
        <f t="shared" si="137"/>
        <v>-0.85105246758016728</v>
      </c>
      <c r="E4357" s="112">
        <v>-1.9472249344536766E-3</v>
      </c>
      <c r="G4357">
        <v>4349</v>
      </c>
      <c r="H4357">
        <f t="shared" ca="1" si="138"/>
        <v>-2.5511788652830603E-3</v>
      </c>
    </row>
    <row r="4358" spans="2:8" x14ac:dyDescent="0.35">
      <c r="B4358" s="45" t="s">
        <v>5339</v>
      </c>
      <c r="C4358" s="146">
        <v>705.259033203125</v>
      </c>
      <c r="D4358" s="112">
        <f t="shared" si="137"/>
        <v>-4.4637360409549652E-2</v>
      </c>
      <c r="E4358" s="112">
        <v>-1.9493790257389032E-3</v>
      </c>
      <c r="G4358">
        <v>4350</v>
      </c>
      <c r="H4358">
        <f t="shared" ca="1" si="138"/>
        <v>9.9792927877867077E-4</v>
      </c>
    </row>
    <row r="4359" spans="2:8" x14ac:dyDescent="0.35">
      <c r="B4359" s="45" t="s">
        <v>5557</v>
      </c>
      <c r="C4359" s="146">
        <v>738.2108154296875</v>
      </c>
      <c r="D4359" s="112">
        <f t="shared" si="137"/>
        <v>-0.36700716654355581</v>
      </c>
      <c r="E4359" s="112">
        <v>-1.955186020758276E-3</v>
      </c>
      <c r="G4359">
        <v>4351</v>
      </c>
      <c r="H4359">
        <f t="shared" ca="1" si="138"/>
        <v>1.4550751260855154E-2</v>
      </c>
    </row>
    <row r="4360" spans="2:8" x14ac:dyDescent="0.35">
      <c r="B4360" s="45" t="s">
        <v>5976</v>
      </c>
      <c r="C4360" s="146">
        <v>1166.223022460938</v>
      </c>
      <c r="D4360" s="112">
        <f t="shared" si="137"/>
        <v>-0.37299644098312018</v>
      </c>
      <c r="E4360" s="112">
        <v>-1.9597890155497134E-3</v>
      </c>
      <c r="G4360">
        <v>4352</v>
      </c>
      <c r="H4360">
        <f t="shared" ca="1" si="138"/>
        <v>-3.3653128639710657E-2</v>
      </c>
    </row>
    <row r="4361" spans="2:8" x14ac:dyDescent="0.35">
      <c r="B4361" s="45" t="s">
        <v>6454</v>
      </c>
      <c r="C4361" s="146">
        <v>1859.994262695312</v>
      </c>
      <c r="D4361" s="112">
        <f t="shared" ref="D4361:D4424" si="139">(C4361-C4362)/C4362</f>
        <v>-0.19782789660816094</v>
      </c>
      <c r="E4361" s="112">
        <v>-1.9635750217908777E-3</v>
      </c>
      <c r="G4361">
        <v>4353</v>
      </c>
      <c r="H4361">
        <f t="shared" ca="1" si="138"/>
        <v>-3.0310999737886899E-2</v>
      </c>
    </row>
    <row r="4362" spans="2:8" x14ac:dyDescent="0.35">
      <c r="B4362" s="45" t="s">
        <v>7787</v>
      </c>
      <c r="C4362" s="146">
        <v>2318.697265625</v>
      </c>
      <c r="D4362" s="112">
        <f t="shared" si="139"/>
        <v>25.730393528759361</v>
      </c>
      <c r="E4362" s="112">
        <v>-1.9651989237170538E-3</v>
      </c>
      <c r="G4362">
        <v>4354</v>
      </c>
      <c r="H4362">
        <f t="shared" ref="H4362:H4425" ca="1" si="140">_xlfn.NORM.INV(RAND(),$N$11,$N$12)</f>
        <v>-5.2961406976727403E-3</v>
      </c>
    </row>
    <row r="4363" spans="2:8" x14ac:dyDescent="0.35">
      <c r="B4363" s="45" t="s">
        <v>1062</v>
      </c>
      <c r="C4363" s="146">
        <v>86.743850708007813</v>
      </c>
      <c r="D4363" s="112">
        <f t="shared" si="139"/>
        <v>-1.2517828577801038E-2</v>
      </c>
      <c r="E4363" s="112">
        <v>-1.9676783204088865E-3</v>
      </c>
      <c r="G4363">
        <v>4355</v>
      </c>
      <c r="H4363">
        <f t="shared" ca="1" si="140"/>
        <v>-5.1532385440593645E-3</v>
      </c>
    </row>
    <row r="4364" spans="2:8" x14ac:dyDescent="0.35">
      <c r="B4364" s="45" t="s">
        <v>1118</v>
      </c>
      <c r="C4364" s="146">
        <v>87.843460083007813</v>
      </c>
      <c r="D4364" s="112">
        <f t="shared" si="139"/>
        <v>-0.88748948947211748</v>
      </c>
      <c r="E4364" s="112">
        <v>-1.9742395372499021E-3</v>
      </c>
      <c r="G4364">
        <v>4356</v>
      </c>
      <c r="H4364">
        <f t="shared" ca="1" si="140"/>
        <v>-5.8712719666076992E-3</v>
      </c>
    </row>
    <row r="4365" spans="2:8" x14ac:dyDescent="0.35">
      <c r="B4365" s="45" t="s">
        <v>5798</v>
      </c>
      <c r="C4365" s="146">
        <v>780.7578125</v>
      </c>
      <c r="D4365" s="112">
        <f t="shared" si="139"/>
        <v>0.12602394133238032</v>
      </c>
      <c r="E4365" s="112">
        <v>-1.9954729127249567E-3</v>
      </c>
      <c r="G4365">
        <v>4357</v>
      </c>
      <c r="H4365">
        <f t="shared" ca="1" si="140"/>
        <v>3.3566784236350911E-3</v>
      </c>
    </row>
    <row r="4366" spans="2:8" x14ac:dyDescent="0.35">
      <c r="B4366" s="45" t="s">
        <v>5440</v>
      </c>
      <c r="C4366" s="146">
        <v>693.3758544921875</v>
      </c>
      <c r="D4366" s="112">
        <f t="shared" si="139"/>
        <v>-0.69828008864830249</v>
      </c>
      <c r="E4366" s="112">
        <v>-2.0035006355048493E-3</v>
      </c>
      <c r="G4366">
        <v>4358</v>
      </c>
      <c r="H4366">
        <f t="shared" ca="1" si="140"/>
        <v>5.609685632338731E-2</v>
      </c>
    </row>
    <row r="4367" spans="2:8" x14ac:dyDescent="0.35">
      <c r="B4367" s="45" t="s">
        <v>7731</v>
      </c>
      <c r="C4367" s="146">
        <v>2298.077880859375</v>
      </c>
      <c r="D4367" s="112">
        <f t="shared" si="139"/>
        <v>4.9254831564478622E-2</v>
      </c>
      <c r="E4367" s="112">
        <v>-2.0040651712409118E-3</v>
      </c>
      <c r="G4367">
        <v>4359</v>
      </c>
      <c r="H4367">
        <f t="shared" ca="1" si="140"/>
        <v>8.125446148496529E-3</v>
      </c>
    </row>
    <row r="4368" spans="2:8" x14ac:dyDescent="0.35">
      <c r="B4368" s="45" t="s">
        <v>8012</v>
      </c>
      <c r="C4368" s="146">
        <v>2190.199951171875</v>
      </c>
      <c r="D4368" s="112">
        <f t="shared" si="139"/>
        <v>23.07652451978019</v>
      </c>
      <c r="E4368" s="112">
        <v>-2.0049878285680338E-3</v>
      </c>
      <c r="G4368">
        <v>4360</v>
      </c>
      <c r="H4368">
        <f t="shared" ca="1" si="140"/>
        <v>1.0033599194328276E-2</v>
      </c>
    </row>
    <row r="4369" spans="2:8" x14ac:dyDescent="0.35">
      <c r="B4369" s="45" t="s">
        <v>1135</v>
      </c>
      <c r="C4369" s="146">
        <v>90.968276977539063</v>
      </c>
      <c r="D4369" s="112">
        <f t="shared" si="139"/>
        <v>5.0766850269393864E-2</v>
      </c>
      <c r="E4369" s="112">
        <v>-2.0077203531050029E-3</v>
      </c>
      <c r="G4369">
        <v>4361</v>
      </c>
      <c r="H4369">
        <f t="shared" ca="1" si="140"/>
        <v>5.0414665945434388E-2</v>
      </c>
    </row>
    <row r="4370" spans="2:8" x14ac:dyDescent="0.35">
      <c r="B4370" s="45" t="s">
        <v>1195</v>
      </c>
      <c r="C4370" s="146">
        <v>86.573226928710938</v>
      </c>
      <c r="D4370" s="112">
        <f t="shared" si="139"/>
        <v>-0.45618512580851028</v>
      </c>
      <c r="E4370" s="112">
        <v>-2.0152608915906789E-3</v>
      </c>
      <c r="G4370">
        <v>4362</v>
      </c>
      <c r="H4370">
        <f t="shared" ca="1" si="140"/>
        <v>-8.1095793680819057E-3</v>
      </c>
    </row>
    <row r="4371" spans="2:8" x14ac:dyDescent="0.35">
      <c r="B4371" s="45" t="s">
        <v>3581</v>
      </c>
      <c r="C4371" s="146">
        <v>159.1961364746094</v>
      </c>
      <c r="D4371" s="112">
        <f t="shared" si="139"/>
        <v>-0.92543674458903369</v>
      </c>
      <c r="E4371" s="112">
        <v>-2.0156588531827068E-3</v>
      </c>
      <c r="G4371">
        <v>4363</v>
      </c>
      <c r="H4371">
        <f t="shared" ca="1" si="140"/>
        <v>2.8544757669405132E-2</v>
      </c>
    </row>
    <row r="4372" spans="2:8" x14ac:dyDescent="0.35">
      <c r="B4372" s="45" t="s">
        <v>6828</v>
      </c>
      <c r="C4372" s="146">
        <v>2135.048095703125</v>
      </c>
      <c r="D4372" s="112">
        <f t="shared" si="139"/>
        <v>2.0797528987279565</v>
      </c>
      <c r="E4372" s="112">
        <v>-2.0202308378771314E-3</v>
      </c>
      <c r="G4372">
        <v>4364</v>
      </c>
      <c r="H4372">
        <f t="shared" ca="1" si="140"/>
        <v>6.1363055839343175E-3</v>
      </c>
    </row>
    <row r="4373" spans="2:8" x14ac:dyDescent="0.35">
      <c r="B4373" s="45" t="s">
        <v>5477</v>
      </c>
      <c r="C4373" s="146">
        <v>693.2530517578125</v>
      </c>
      <c r="D4373" s="112">
        <f t="shared" si="139"/>
        <v>-4.7762136753777655E-2</v>
      </c>
      <c r="E4373" s="112">
        <v>-2.0203401172384197E-3</v>
      </c>
      <c r="G4373">
        <v>4365</v>
      </c>
      <c r="H4373">
        <f t="shared" ca="1" si="140"/>
        <v>-1.1285996026797972E-3</v>
      </c>
    </row>
    <row r="4374" spans="2:8" x14ac:dyDescent="0.35">
      <c r="B4374" s="45" t="s">
        <v>5701</v>
      </c>
      <c r="C4374" s="146">
        <v>728.02508544921875</v>
      </c>
      <c r="D4374" s="112">
        <f t="shared" si="139"/>
        <v>0.50402161218175545</v>
      </c>
      <c r="E4374" s="112">
        <v>-2.021064214638425E-3</v>
      </c>
      <c r="G4374">
        <v>4366</v>
      </c>
      <c r="H4374">
        <f t="shared" ca="1" si="140"/>
        <v>1.5464187412050375E-2</v>
      </c>
    </row>
    <row r="4375" spans="2:8" x14ac:dyDescent="0.35">
      <c r="B4375" s="45" t="s">
        <v>5064</v>
      </c>
      <c r="C4375" s="146">
        <v>484.05227661132813</v>
      </c>
      <c r="D4375" s="112">
        <f t="shared" si="139"/>
        <v>0.96585519629178307</v>
      </c>
      <c r="E4375" s="112">
        <v>-2.0243997583933157E-3</v>
      </c>
      <c r="G4375">
        <v>4367</v>
      </c>
      <c r="H4375">
        <f t="shared" ca="1" si="140"/>
        <v>-9.0731539321312338E-3</v>
      </c>
    </row>
    <row r="4376" spans="2:8" x14ac:dyDescent="0.35">
      <c r="B4376" s="45" t="s">
        <v>4430</v>
      </c>
      <c r="C4376" s="146">
        <v>246.22987365722659</v>
      </c>
      <c r="D4376" s="112">
        <f t="shared" si="139"/>
        <v>-0.4848427723633027</v>
      </c>
      <c r="E4376" s="112">
        <v>-2.0292233644178376E-3</v>
      </c>
      <c r="G4376">
        <v>4368</v>
      </c>
      <c r="H4376">
        <f t="shared" ca="1" si="140"/>
        <v>-8.2472186560912982E-3</v>
      </c>
    </row>
    <row r="4377" spans="2:8" x14ac:dyDescent="0.35">
      <c r="B4377" s="45" t="s">
        <v>4917</v>
      </c>
      <c r="C4377" s="146">
        <v>477.9703369140625</v>
      </c>
      <c r="D4377" s="112">
        <f t="shared" si="139"/>
        <v>2.5697358151092087</v>
      </c>
      <c r="E4377" s="112">
        <v>-2.0319203090144967E-3</v>
      </c>
      <c r="G4377">
        <v>4369</v>
      </c>
      <c r="H4377">
        <f t="shared" ca="1" si="140"/>
        <v>3.7215931152016833E-3</v>
      </c>
    </row>
    <row r="4378" spans="2:8" x14ac:dyDescent="0.35">
      <c r="B4378" s="45" t="s">
        <v>3383</v>
      </c>
      <c r="C4378" s="146">
        <v>133.89515686035159</v>
      </c>
      <c r="D4378" s="112">
        <f t="shared" si="139"/>
        <v>-0.34726610894503129</v>
      </c>
      <c r="E4378" s="112">
        <v>-2.0391491618844625E-3</v>
      </c>
      <c r="G4378">
        <v>4370</v>
      </c>
      <c r="H4378">
        <f t="shared" ca="1" si="140"/>
        <v>2.9566056504758725E-2</v>
      </c>
    </row>
    <row r="4379" spans="2:8" x14ac:dyDescent="0.35">
      <c r="B4379" s="45" t="s">
        <v>4323</v>
      </c>
      <c r="C4379" s="146">
        <v>205.12977600097659</v>
      </c>
      <c r="D4379" s="112">
        <f t="shared" si="139"/>
        <v>-0.73853186902406931</v>
      </c>
      <c r="E4379" s="112">
        <v>-2.0394395071194633E-3</v>
      </c>
      <c r="G4379">
        <v>4371</v>
      </c>
      <c r="H4379">
        <f t="shared" ca="1" si="140"/>
        <v>1.1369284118778855E-2</v>
      </c>
    </row>
    <row r="4380" spans="2:8" x14ac:dyDescent="0.35">
      <c r="B4380" s="45" t="s">
        <v>5817</v>
      </c>
      <c r="C4380" s="146">
        <v>784.53070068359375</v>
      </c>
      <c r="D4380" s="112">
        <f t="shared" si="139"/>
        <v>-0.65590931913270123</v>
      </c>
      <c r="E4380" s="112">
        <v>-2.0409876088108118E-3</v>
      </c>
      <c r="G4380">
        <v>4372</v>
      </c>
      <c r="H4380">
        <f t="shared" ca="1" si="140"/>
        <v>-7.8650594519781309E-3</v>
      </c>
    </row>
    <row r="4381" spans="2:8" x14ac:dyDescent="0.35">
      <c r="B4381" s="45" t="s">
        <v>7717</v>
      </c>
      <c r="C4381" s="146">
        <v>2280.011474609375</v>
      </c>
      <c r="D4381" s="112">
        <f t="shared" si="139"/>
        <v>0.29632114813392285</v>
      </c>
      <c r="E4381" s="112">
        <v>-2.0414550881483508E-3</v>
      </c>
      <c r="G4381">
        <v>4373</v>
      </c>
      <c r="H4381">
        <f t="shared" ca="1" si="140"/>
        <v>2.0892997185013328E-2</v>
      </c>
    </row>
    <row r="4382" spans="2:8" x14ac:dyDescent="0.35">
      <c r="B4382" s="45" t="s">
        <v>6474</v>
      </c>
      <c r="C4382" s="146">
        <v>1758.832275390625</v>
      </c>
      <c r="D4382" s="112">
        <f t="shared" si="139"/>
        <v>-0.24859997296528291</v>
      </c>
      <c r="E4382" s="112">
        <v>-2.050774060025207E-3</v>
      </c>
      <c r="G4382">
        <v>4374</v>
      </c>
      <c r="H4382">
        <f t="shared" ca="1" si="140"/>
        <v>4.5562854050554253E-4</v>
      </c>
    </row>
    <row r="4383" spans="2:8" x14ac:dyDescent="0.35">
      <c r="B4383" s="45" t="s">
        <v>7737</v>
      </c>
      <c r="C4383" s="146">
        <v>2340.740234375</v>
      </c>
      <c r="D4383" s="112">
        <f t="shared" si="139"/>
        <v>17.742701534796904</v>
      </c>
      <c r="E4383" s="112">
        <v>-2.0512358261290616E-3</v>
      </c>
      <c r="G4383">
        <v>4375</v>
      </c>
      <c r="H4383">
        <f t="shared" ca="1" si="140"/>
        <v>-2.5220322395129273E-3</v>
      </c>
    </row>
    <row r="4384" spans="2:8" x14ac:dyDescent="0.35">
      <c r="B4384" s="45" t="s">
        <v>2023</v>
      </c>
      <c r="C4384" s="146">
        <v>124.8880920410156</v>
      </c>
      <c r="D4384" s="112">
        <f t="shared" si="139"/>
        <v>-0.83214825369637546</v>
      </c>
      <c r="E4384" s="112">
        <v>-2.0529163983722342E-3</v>
      </c>
      <c r="G4384">
        <v>4376</v>
      </c>
      <c r="H4384">
        <f t="shared" ca="1" si="140"/>
        <v>7.268703426869113E-4</v>
      </c>
    </row>
    <row r="4385" spans="2:8" x14ac:dyDescent="0.35">
      <c r="B4385" s="45" t="s">
        <v>5604</v>
      </c>
      <c r="C4385" s="146">
        <v>744.0380859375</v>
      </c>
      <c r="D4385" s="112">
        <f t="shared" si="139"/>
        <v>-0.5091867441865523</v>
      </c>
      <c r="E4385" s="112">
        <v>-2.0534728118693415E-3</v>
      </c>
      <c r="G4385">
        <v>4377</v>
      </c>
      <c r="H4385">
        <f t="shared" ca="1" si="140"/>
        <v>-5.3259788056883983E-3</v>
      </c>
    </row>
    <row r="4386" spans="2:8" x14ac:dyDescent="0.35">
      <c r="B4386" s="45" t="s">
        <v>6323</v>
      </c>
      <c r="C4386" s="146">
        <v>1515.929077148438</v>
      </c>
      <c r="D4386" s="112">
        <f t="shared" si="139"/>
        <v>35.240436141861572</v>
      </c>
      <c r="E4386" s="112">
        <v>-2.0562389550886E-3</v>
      </c>
      <c r="G4386">
        <v>4378</v>
      </c>
      <c r="H4386">
        <f t="shared" ca="1" si="140"/>
        <v>-2.0783469753946963E-2</v>
      </c>
    </row>
    <row r="4387" spans="2:8" x14ac:dyDescent="0.35">
      <c r="B4387" s="45" t="s">
        <v>541</v>
      </c>
      <c r="C4387" s="146">
        <v>41.829769134521477</v>
      </c>
      <c r="D4387" s="112">
        <f t="shared" si="139"/>
        <v>-0.78786420753149167</v>
      </c>
      <c r="E4387" s="112">
        <v>-2.0601452849731312E-3</v>
      </c>
      <c r="G4387">
        <v>4379</v>
      </c>
      <c r="H4387">
        <f t="shared" ca="1" si="140"/>
        <v>2.7512867058351532E-2</v>
      </c>
    </row>
    <row r="4388" spans="2:8" x14ac:dyDescent="0.35">
      <c r="B4388" s="45" t="s">
        <v>4020</v>
      </c>
      <c r="C4388" s="146">
        <v>197.1839294433594</v>
      </c>
      <c r="D4388" s="112">
        <f t="shared" si="139"/>
        <v>-0.92592272896700467</v>
      </c>
      <c r="E4388" s="112">
        <v>-2.0729003283450021E-3</v>
      </c>
      <c r="G4388">
        <v>4380</v>
      </c>
      <c r="H4388">
        <f t="shared" ca="1" si="140"/>
        <v>1.0305688701199913E-2</v>
      </c>
    </row>
    <row r="4389" spans="2:8" x14ac:dyDescent="0.35">
      <c r="B4389" s="45" t="s">
        <v>7624</v>
      </c>
      <c r="C4389" s="146">
        <v>2661.8681640625</v>
      </c>
      <c r="D4389" s="112">
        <f t="shared" si="139"/>
        <v>9.5671744623446284E-2</v>
      </c>
      <c r="E4389" s="112">
        <v>-2.0740143031934329E-3</v>
      </c>
      <c r="G4389">
        <v>4381</v>
      </c>
      <c r="H4389">
        <f t="shared" ca="1" si="140"/>
        <v>-1.2573684643375758E-3</v>
      </c>
    </row>
    <row r="4390" spans="2:8" x14ac:dyDescent="0.35">
      <c r="B4390" s="45" t="s">
        <v>7372</v>
      </c>
      <c r="C4390" s="146">
        <v>2429.439453125</v>
      </c>
      <c r="D4390" s="112">
        <f t="shared" si="139"/>
        <v>5.5497894887684383E-2</v>
      </c>
      <c r="E4390" s="112">
        <v>-2.0773791908480191E-3</v>
      </c>
      <c r="G4390">
        <v>4382</v>
      </c>
      <c r="H4390">
        <f t="shared" ca="1" si="140"/>
        <v>2.6877333325767225E-3</v>
      </c>
    </row>
    <row r="4391" spans="2:8" x14ac:dyDescent="0.35">
      <c r="B4391" s="45" t="s">
        <v>7951</v>
      </c>
      <c r="C4391" s="146">
        <v>2301.699951171875</v>
      </c>
      <c r="D4391" s="112">
        <f t="shared" si="139"/>
        <v>20.173871744436074</v>
      </c>
      <c r="E4391" s="112">
        <v>-2.0810963919900283E-3</v>
      </c>
      <c r="G4391">
        <v>4383</v>
      </c>
      <c r="H4391">
        <f t="shared" ca="1" si="140"/>
        <v>-2.7700263602475544E-2</v>
      </c>
    </row>
    <row r="4392" spans="2:8" x14ac:dyDescent="0.35">
      <c r="B4392" s="45" t="s">
        <v>2932</v>
      </c>
      <c r="C4392" s="146">
        <v>108.70472717285161</v>
      </c>
      <c r="D4392" s="112">
        <f t="shared" si="139"/>
        <v>-0.75820845706469009</v>
      </c>
      <c r="E4392" s="112">
        <v>-2.0850381806419181E-3</v>
      </c>
      <c r="G4392">
        <v>4384</v>
      </c>
      <c r="H4392">
        <f t="shared" ca="1" si="140"/>
        <v>1.9307937397232015E-2</v>
      </c>
    </row>
    <row r="4393" spans="2:8" x14ac:dyDescent="0.35">
      <c r="B4393" s="45" t="s">
        <v>4710</v>
      </c>
      <c r="C4393" s="146">
        <v>449.58035278320313</v>
      </c>
      <c r="D4393" s="112">
        <f t="shared" si="139"/>
        <v>-0.59119581832214096</v>
      </c>
      <c r="E4393" s="112">
        <v>-2.0897262756627362E-3</v>
      </c>
      <c r="G4393">
        <v>4385</v>
      </c>
      <c r="H4393">
        <f t="shared" ca="1" si="140"/>
        <v>-4.0791839424996219E-3</v>
      </c>
    </row>
    <row r="4394" spans="2:8" x14ac:dyDescent="0.35">
      <c r="B4394" s="45" t="s">
        <v>5921</v>
      </c>
      <c r="C4394" s="146">
        <v>1099.744995117188</v>
      </c>
      <c r="D4394" s="112">
        <f t="shared" si="139"/>
        <v>0.86982648020657782</v>
      </c>
      <c r="E4394" s="112">
        <v>-2.1040955761822485E-3</v>
      </c>
      <c r="G4394">
        <v>4386</v>
      </c>
      <c r="H4394">
        <f t="shared" ca="1" si="140"/>
        <v>6.983789039878445E-3</v>
      </c>
    </row>
    <row r="4395" spans="2:8" x14ac:dyDescent="0.35">
      <c r="B4395" s="45" t="s">
        <v>5164</v>
      </c>
      <c r="C4395" s="146">
        <v>588.15350341796875</v>
      </c>
      <c r="D4395" s="112">
        <f t="shared" si="139"/>
        <v>2.697199209516723</v>
      </c>
      <c r="E4395" s="112">
        <v>-2.1070445311595506E-3</v>
      </c>
      <c r="G4395">
        <v>4387</v>
      </c>
      <c r="H4395">
        <f t="shared" ca="1" si="140"/>
        <v>-1.2988272393404362E-2</v>
      </c>
    </row>
    <row r="4396" spans="2:8" x14ac:dyDescent="0.35">
      <c r="B4396" s="45" t="s">
        <v>3258</v>
      </c>
      <c r="C4396" s="146">
        <v>159.08082580566409</v>
      </c>
      <c r="D4396" s="112">
        <f t="shared" si="139"/>
        <v>-0.92690436958355138</v>
      </c>
      <c r="E4396" s="112">
        <v>-2.113690373409484E-3</v>
      </c>
      <c r="G4396">
        <v>4388</v>
      </c>
      <c r="H4396">
        <f t="shared" ca="1" si="140"/>
        <v>3.8700180695527839E-3</v>
      </c>
    </row>
    <row r="4397" spans="2:8" x14ac:dyDescent="0.35">
      <c r="B4397" s="45" t="s">
        <v>7537</v>
      </c>
      <c r="C4397" s="146">
        <v>2176.33837890625</v>
      </c>
      <c r="D4397" s="112">
        <f t="shared" si="139"/>
        <v>0.24787948390882733</v>
      </c>
      <c r="E4397" s="112">
        <v>-2.115595777136946E-3</v>
      </c>
      <c r="G4397">
        <v>4389</v>
      </c>
      <c r="H4397">
        <f t="shared" ca="1" si="140"/>
        <v>1.9535989809937558E-2</v>
      </c>
    </row>
    <row r="4398" spans="2:8" x14ac:dyDescent="0.35">
      <c r="B4398" s="45" t="s">
        <v>6421</v>
      </c>
      <c r="C4398" s="146">
        <v>1744.029296875</v>
      </c>
      <c r="D4398" s="112">
        <f t="shared" si="139"/>
        <v>10.76515254840244</v>
      </c>
      <c r="E4398" s="112">
        <v>-2.1344984780669145E-3</v>
      </c>
      <c r="G4398">
        <v>4390</v>
      </c>
      <c r="H4398">
        <f t="shared" ca="1" si="140"/>
        <v>-3.7744091026986767E-3</v>
      </c>
    </row>
    <row r="4399" spans="2:8" x14ac:dyDescent="0.35">
      <c r="B4399" s="45" t="s">
        <v>3516</v>
      </c>
      <c r="C4399" s="146">
        <v>148.23686218261719</v>
      </c>
      <c r="D4399" s="112">
        <f t="shared" si="139"/>
        <v>-0.280818829377184</v>
      </c>
      <c r="E4399" s="112">
        <v>-2.1356576037145159E-3</v>
      </c>
      <c r="G4399">
        <v>4391</v>
      </c>
      <c r="H4399">
        <f t="shared" ca="1" si="140"/>
        <v>1.645028129961186E-2</v>
      </c>
    </row>
    <row r="4400" spans="2:8" x14ac:dyDescent="0.35">
      <c r="B4400" s="45" t="s">
        <v>3973</v>
      </c>
      <c r="C4400" s="146">
        <v>206.11894226074219</v>
      </c>
      <c r="D4400" s="112">
        <f t="shared" si="139"/>
        <v>3.551118806249538</v>
      </c>
      <c r="E4400" s="112">
        <v>-2.1398845357662776E-3</v>
      </c>
      <c r="G4400">
        <v>4392</v>
      </c>
      <c r="H4400">
        <f t="shared" ca="1" si="140"/>
        <v>-5.4181246780948588E-3</v>
      </c>
    </row>
    <row r="4401" spans="2:8" x14ac:dyDescent="0.35">
      <c r="B4401" s="45" t="s">
        <v>604</v>
      </c>
      <c r="C4401" s="146">
        <v>45.289730072021477</v>
      </c>
      <c r="D4401" s="112">
        <f t="shared" si="139"/>
        <v>-0.67931943098119929</v>
      </c>
      <c r="E4401" s="112">
        <v>-2.1402943848223251E-3</v>
      </c>
      <c r="G4401">
        <v>4393</v>
      </c>
      <c r="H4401">
        <f t="shared" ca="1" si="140"/>
        <v>-4.1226132826924243E-2</v>
      </c>
    </row>
    <row r="4402" spans="2:8" x14ac:dyDescent="0.35">
      <c r="B4402" s="45" t="s">
        <v>1411</v>
      </c>
      <c r="C4402" s="146">
        <v>141.23004150390619</v>
      </c>
      <c r="D4402" s="112">
        <f t="shared" si="139"/>
        <v>-0.88108651543358751</v>
      </c>
      <c r="E4402" s="112">
        <v>-2.1444566641545264E-3</v>
      </c>
      <c r="G4402">
        <v>4394</v>
      </c>
      <c r="H4402">
        <f t="shared" ca="1" si="140"/>
        <v>3.6067283044015686E-2</v>
      </c>
    </row>
    <row r="4403" spans="2:8" x14ac:dyDescent="0.35">
      <c r="B4403" s="45" t="s">
        <v>6051</v>
      </c>
      <c r="C4403" s="146">
        <v>1187.670532226562</v>
      </c>
      <c r="D4403" s="112">
        <f t="shared" si="139"/>
        <v>-0.50694515603137724</v>
      </c>
      <c r="E4403" s="112">
        <v>-2.1458782891232006E-3</v>
      </c>
      <c r="G4403">
        <v>4395</v>
      </c>
      <c r="H4403">
        <f t="shared" ca="1" si="140"/>
        <v>-2.8997545452453012E-2</v>
      </c>
    </row>
    <row r="4404" spans="2:8" x14ac:dyDescent="0.35">
      <c r="B4404" s="45" t="s">
        <v>7929</v>
      </c>
      <c r="C4404" s="146">
        <v>2408.800048828125</v>
      </c>
      <c r="D4404" s="112">
        <f t="shared" si="139"/>
        <v>57.380564900127979</v>
      </c>
      <c r="E4404" s="112">
        <v>-2.1540808499896438E-3</v>
      </c>
      <c r="G4404">
        <v>4396</v>
      </c>
      <c r="H4404">
        <f t="shared" ca="1" si="140"/>
        <v>-8.7010830500606033E-3</v>
      </c>
    </row>
    <row r="4405" spans="2:8" x14ac:dyDescent="0.35">
      <c r="B4405" s="45" t="s">
        <v>539</v>
      </c>
      <c r="C4405" s="146">
        <v>41.260307312011719</v>
      </c>
      <c r="D4405" s="112">
        <f t="shared" si="139"/>
        <v>-0.44912073367028066</v>
      </c>
      <c r="E4405" s="112">
        <v>-2.1546202743540589E-3</v>
      </c>
      <c r="G4405">
        <v>4397</v>
      </c>
      <c r="H4405">
        <f t="shared" ca="1" si="140"/>
        <v>-5.8045240777013585E-3</v>
      </c>
    </row>
    <row r="4406" spans="2:8" x14ac:dyDescent="0.35">
      <c r="B4406" s="45" t="s">
        <v>873</v>
      </c>
      <c r="C4406" s="146">
        <v>74.899002075195313</v>
      </c>
      <c r="D4406" s="112">
        <f t="shared" si="139"/>
        <v>-0.96227779579130279</v>
      </c>
      <c r="E4406" s="112">
        <v>-2.1576701065926436E-3</v>
      </c>
      <c r="G4406">
        <v>4398</v>
      </c>
      <c r="H4406">
        <f t="shared" ca="1" si="140"/>
        <v>2.9744115202525869E-2</v>
      </c>
    </row>
    <row r="4407" spans="2:8" x14ac:dyDescent="0.35">
      <c r="B4407" s="45" t="s">
        <v>6679</v>
      </c>
      <c r="C4407" s="146">
        <v>1985.54150390625</v>
      </c>
      <c r="D4407" s="112">
        <f t="shared" si="139"/>
        <v>9.7772925272317774</v>
      </c>
      <c r="E4407" s="112">
        <v>-2.1581847592648576E-3</v>
      </c>
      <c r="G4407">
        <v>4399</v>
      </c>
      <c r="H4407">
        <f t="shared" ca="1" si="140"/>
        <v>-2.277519883922097E-2</v>
      </c>
    </row>
    <row r="4408" spans="2:8" x14ac:dyDescent="0.35">
      <c r="B4408" s="45" t="s">
        <v>3781</v>
      </c>
      <c r="C4408" s="146">
        <v>184.2337951660156</v>
      </c>
      <c r="D4408" s="112">
        <f t="shared" si="139"/>
        <v>0.72842393272315231</v>
      </c>
      <c r="E4408" s="112">
        <v>-2.1604801551858024E-3</v>
      </c>
      <c r="G4408">
        <v>4400</v>
      </c>
      <c r="H4408">
        <f t="shared" ca="1" si="140"/>
        <v>7.9075231387816559E-3</v>
      </c>
    </row>
    <row r="4409" spans="2:8" x14ac:dyDescent="0.35">
      <c r="B4409" s="45" t="s">
        <v>2144</v>
      </c>
      <c r="C4409" s="146">
        <v>106.5906295776367</v>
      </c>
      <c r="D4409" s="112">
        <f t="shared" si="139"/>
        <v>-0.64970225167656437</v>
      </c>
      <c r="E4409" s="112">
        <v>-2.1616544105540775E-3</v>
      </c>
      <c r="G4409">
        <v>4401</v>
      </c>
      <c r="H4409">
        <f t="shared" ca="1" si="140"/>
        <v>-3.072971913518736E-2</v>
      </c>
    </row>
    <row r="4410" spans="2:8" x14ac:dyDescent="0.35">
      <c r="B4410" s="45" t="s">
        <v>4526</v>
      </c>
      <c r="C4410" s="146">
        <v>304.28579711914063</v>
      </c>
      <c r="D4410" s="112">
        <f t="shared" si="139"/>
        <v>-0.51942618037000021</v>
      </c>
      <c r="E4410" s="112">
        <v>-2.1672269372618024E-3</v>
      </c>
      <c r="G4410">
        <v>4402</v>
      </c>
      <c r="H4410">
        <f t="shared" ca="1" si="140"/>
        <v>1.2260504401294739E-2</v>
      </c>
    </row>
    <row r="4411" spans="2:8" x14ac:dyDescent="0.35">
      <c r="B4411" s="45" t="s">
        <v>5250</v>
      </c>
      <c r="C4411" s="146">
        <v>633.17181396484375</v>
      </c>
      <c r="D4411" s="112">
        <f t="shared" si="139"/>
        <v>2.4599419968125091</v>
      </c>
      <c r="E4411" s="112">
        <v>-2.1706439522552593E-3</v>
      </c>
      <c r="G4411">
        <v>4403</v>
      </c>
      <c r="H4411">
        <f t="shared" ca="1" si="140"/>
        <v>2.535789427857885E-2</v>
      </c>
    </row>
    <row r="4412" spans="2:8" x14ac:dyDescent="0.35">
      <c r="B4412" s="45" t="s">
        <v>3772</v>
      </c>
      <c r="C4412" s="146">
        <v>183.0007019042969</v>
      </c>
      <c r="D4412" s="112">
        <f t="shared" si="139"/>
        <v>-0.39619832224253043</v>
      </c>
      <c r="E4412" s="112">
        <v>-2.1753382898142101E-3</v>
      </c>
      <c r="G4412">
        <v>4404</v>
      </c>
      <c r="H4412">
        <f t="shared" ca="1" si="140"/>
        <v>8.0120216673832557E-3</v>
      </c>
    </row>
    <row r="4413" spans="2:8" x14ac:dyDescent="0.35">
      <c r="B4413" s="45" t="s">
        <v>4483</v>
      </c>
      <c r="C4413" s="146">
        <v>303.080810546875</v>
      </c>
      <c r="D4413" s="112">
        <f t="shared" si="139"/>
        <v>0.82445710960095941</v>
      </c>
      <c r="E4413" s="112">
        <v>-2.1756241280274382E-3</v>
      </c>
      <c r="G4413">
        <v>4405</v>
      </c>
      <c r="H4413">
        <f t="shared" ca="1" si="140"/>
        <v>1.4661131765806113E-3</v>
      </c>
    </row>
    <row r="4414" spans="2:8" x14ac:dyDescent="0.35">
      <c r="B4414" s="45" t="s">
        <v>3085</v>
      </c>
      <c r="C4414" s="146">
        <v>166.12109375</v>
      </c>
      <c r="D4414" s="112">
        <f t="shared" si="139"/>
        <v>-0.76316437747643917</v>
      </c>
      <c r="E4414" s="112">
        <v>-2.1772271117796922E-3</v>
      </c>
      <c r="G4414">
        <v>4406</v>
      </c>
      <c r="H4414">
        <f t="shared" ca="1" si="140"/>
        <v>-8.6815092107600973E-3</v>
      </c>
    </row>
    <row r="4415" spans="2:8" x14ac:dyDescent="0.35">
      <c r="B4415" s="45" t="s">
        <v>5523</v>
      </c>
      <c r="C4415" s="146">
        <v>701.41937255859375</v>
      </c>
      <c r="D4415" s="112">
        <f t="shared" si="139"/>
        <v>2.0919313810834277</v>
      </c>
      <c r="E4415" s="112">
        <v>-2.1782313702479314E-3</v>
      </c>
      <c r="G4415">
        <v>4407</v>
      </c>
      <c r="H4415">
        <f t="shared" ca="1" si="140"/>
        <v>2.8773923183476185E-3</v>
      </c>
    </row>
    <row r="4416" spans="2:8" x14ac:dyDescent="0.35">
      <c r="B4416" s="45" t="s">
        <v>4245</v>
      </c>
      <c r="C4416" s="146">
        <v>226.8547668457031</v>
      </c>
      <c r="D4416" s="112">
        <f t="shared" si="139"/>
        <v>-0.9148226918661011</v>
      </c>
      <c r="E4416" s="112">
        <v>-2.179383563050509E-3</v>
      </c>
      <c r="G4416">
        <v>4408</v>
      </c>
      <c r="H4416">
        <f t="shared" ca="1" si="140"/>
        <v>-1.0826241191180929E-3</v>
      </c>
    </row>
    <row r="4417" spans="2:8" x14ac:dyDescent="0.35">
      <c r="B4417" s="45" t="s">
        <v>7617</v>
      </c>
      <c r="C4417" s="146">
        <v>2663.323974609375</v>
      </c>
      <c r="D4417" s="112">
        <f t="shared" si="139"/>
        <v>10.765914496852714</v>
      </c>
      <c r="E4417" s="112">
        <v>-2.1817776699679168E-3</v>
      </c>
      <c r="G4417">
        <v>4409</v>
      </c>
      <c r="H4417">
        <f t="shared" ca="1" si="140"/>
        <v>1.5299567953986688E-2</v>
      </c>
    </row>
    <row r="4418" spans="2:8" x14ac:dyDescent="0.35">
      <c r="B4418" s="45" t="s">
        <v>4246</v>
      </c>
      <c r="C4418" s="146">
        <v>226.3592834472656</v>
      </c>
      <c r="D4418" s="112">
        <f t="shared" si="139"/>
        <v>-0.65938541755352342</v>
      </c>
      <c r="E4418" s="112">
        <v>-2.1841436498202687E-3</v>
      </c>
      <c r="G4418">
        <v>4410</v>
      </c>
      <c r="H4418">
        <f t="shared" ca="1" si="140"/>
        <v>-9.0323017045804629E-3</v>
      </c>
    </row>
    <row r="4419" spans="2:8" x14ac:dyDescent="0.35">
      <c r="B4419" s="45" t="s">
        <v>5236</v>
      </c>
      <c r="C4419" s="146">
        <v>664.56134033203125</v>
      </c>
      <c r="D4419" s="112">
        <f t="shared" si="139"/>
        <v>8.1814378191564607</v>
      </c>
      <c r="E4419" s="112">
        <v>-2.193435035650307E-3</v>
      </c>
      <c r="G4419">
        <v>4411</v>
      </c>
      <c r="H4419">
        <f t="shared" ca="1" si="140"/>
        <v>4.6953276606467517E-6</v>
      </c>
    </row>
    <row r="4420" spans="2:8" x14ac:dyDescent="0.35">
      <c r="B4420" s="45" t="s">
        <v>868</v>
      </c>
      <c r="C4420" s="146">
        <v>72.380966186523438</v>
      </c>
      <c r="D4420" s="112">
        <f t="shared" si="139"/>
        <v>-0.34640898677498744</v>
      </c>
      <c r="E4420" s="112">
        <v>-2.1954162350999035E-3</v>
      </c>
      <c r="G4420">
        <v>4412</v>
      </c>
      <c r="H4420">
        <f t="shared" ca="1" si="140"/>
        <v>1.064872712745046E-2</v>
      </c>
    </row>
    <row r="4421" spans="2:8" x14ac:dyDescent="0.35">
      <c r="B4421" s="45" t="s">
        <v>2486</v>
      </c>
      <c r="C4421" s="146">
        <v>110.74351501464839</v>
      </c>
      <c r="D4421" s="112">
        <f t="shared" si="139"/>
        <v>-0.38719570501750333</v>
      </c>
      <c r="E4421" s="112">
        <v>-2.2019045869758505E-3</v>
      </c>
      <c r="G4421">
        <v>4413</v>
      </c>
      <c r="H4421">
        <f t="shared" ca="1" si="140"/>
        <v>-3.7926898368894936E-2</v>
      </c>
    </row>
    <row r="4422" spans="2:8" x14ac:dyDescent="0.35">
      <c r="B4422" s="45" t="s">
        <v>3711</v>
      </c>
      <c r="C4422" s="146">
        <v>180.71595764160159</v>
      </c>
      <c r="D4422" s="112">
        <f t="shared" si="139"/>
        <v>1.0361043420436329</v>
      </c>
      <c r="E4422" s="112">
        <v>-2.2026958739615045E-3</v>
      </c>
      <c r="G4422">
        <v>4414</v>
      </c>
      <c r="H4422">
        <f t="shared" ca="1" si="140"/>
        <v>2.8209025800972214E-2</v>
      </c>
    </row>
    <row r="4423" spans="2:8" x14ac:dyDescent="0.35">
      <c r="B4423" s="45" t="s">
        <v>1182</v>
      </c>
      <c r="C4423" s="146">
        <v>88.755744934082031</v>
      </c>
      <c r="D4423" s="112">
        <f t="shared" si="139"/>
        <v>-0.88135505632920275</v>
      </c>
      <c r="E4423" s="112">
        <v>-2.2106210503717804E-3</v>
      </c>
      <c r="G4423">
        <v>4415</v>
      </c>
      <c r="H4423">
        <f t="shared" ca="1" si="140"/>
        <v>2.5077274852712935E-2</v>
      </c>
    </row>
    <row r="4424" spans="2:8" x14ac:dyDescent="0.35">
      <c r="B4424" s="45" t="s">
        <v>5610</v>
      </c>
      <c r="C4424" s="146">
        <v>748.07861328125</v>
      </c>
      <c r="D4424" s="112">
        <f t="shared" si="139"/>
        <v>-0.51624771928528312</v>
      </c>
      <c r="E4424" s="112">
        <v>-2.2126071307999326E-3</v>
      </c>
      <c r="G4424">
        <v>4416</v>
      </c>
      <c r="H4424">
        <f t="shared" ca="1" si="140"/>
        <v>1.7150043746295494E-2</v>
      </c>
    </row>
    <row r="4425" spans="2:8" x14ac:dyDescent="0.35">
      <c r="B4425" s="45" t="s">
        <v>6277</v>
      </c>
      <c r="C4425" s="146">
        <v>1546.408447265625</v>
      </c>
      <c r="D4425" s="112">
        <f t="shared" ref="D4425:D4488" si="141">(C4425-C4426)/C4426</f>
        <v>2.3665856058563097</v>
      </c>
      <c r="E4425" s="112">
        <v>-2.2169407289114201E-3</v>
      </c>
      <c r="G4425">
        <v>4417</v>
      </c>
      <c r="H4425">
        <f t="shared" ca="1" si="140"/>
        <v>-1.8112727843337468E-2</v>
      </c>
    </row>
    <row r="4426" spans="2:8" x14ac:dyDescent="0.35">
      <c r="B4426" s="45" t="s">
        <v>5100</v>
      </c>
      <c r="C4426" s="146">
        <v>459.34030151367188</v>
      </c>
      <c r="D4426" s="112">
        <f t="shared" si="141"/>
        <v>3.0360268780417288</v>
      </c>
      <c r="E4426" s="112">
        <v>-2.2218495238373027E-3</v>
      </c>
      <c r="G4426">
        <v>4418</v>
      </c>
      <c r="H4426">
        <f t="shared" ref="H4426:H4489" ca="1" si="142">_xlfn.NORM.INV(RAND(),$N$11,$N$12)</f>
        <v>-1.014566239914275E-2</v>
      </c>
    </row>
    <row r="4427" spans="2:8" x14ac:dyDescent="0.35">
      <c r="B4427" s="45" t="s">
        <v>1840</v>
      </c>
      <c r="C4427" s="146">
        <v>113.8100204467773</v>
      </c>
      <c r="D4427" s="112">
        <f t="shared" si="141"/>
        <v>-0.92506068066027636</v>
      </c>
      <c r="E4427" s="112">
        <v>-2.2269338871398845E-3</v>
      </c>
      <c r="G4427">
        <v>4419</v>
      </c>
      <c r="H4427">
        <f t="shared" ca="1" si="142"/>
        <v>1.4602754122197316E-2</v>
      </c>
    </row>
    <row r="4428" spans="2:8" x14ac:dyDescent="0.35">
      <c r="B4428" s="45" t="s">
        <v>6282</v>
      </c>
      <c r="C4428" s="146">
        <v>1518.695678710938</v>
      </c>
      <c r="D4428" s="112">
        <f t="shared" si="141"/>
        <v>-0.37779099098990948</v>
      </c>
      <c r="E4428" s="112">
        <v>-2.2283369717069996E-3</v>
      </c>
      <c r="G4428">
        <v>4420</v>
      </c>
      <c r="H4428">
        <f t="shared" ca="1" si="142"/>
        <v>3.4947120799310664E-2</v>
      </c>
    </row>
    <row r="4429" spans="2:8" x14ac:dyDescent="0.35">
      <c r="B4429" s="45" t="s">
        <v>7925</v>
      </c>
      <c r="C4429" s="146">
        <v>2440.812744140625</v>
      </c>
      <c r="D4429" s="112">
        <f t="shared" si="141"/>
        <v>27.518659482495803</v>
      </c>
      <c r="E4429" s="112">
        <v>-2.2307561107517714E-3</v>
      </c>
      <c r="G4429">
        <v>4421</v>
      </c>
      <c r="H4429">
        <f t="shared" ca="1" si="142"/>
        <v>3.9307260609006687E-4</v>
      </c>
    </row>
    <row r="4430" spans="2:8" x14ac:dyDescent="0.35">
      <c r="B4430" s="45" t="s">
        <v>2747</v>
      </c>
      <c r="C4430" s="146">
        <v>85.586517333984375</v>
      </c>
      <c r="D4430" s="112">
        <f t="shared" si="141"/>
        <v>-0.80013756982448947</v>
      </c>
      <c r="E4430" s="112">
        <v>-2.231061239446842E-3</v>
      </c>
      <c r="G4430">
        <v>4422</v>
      </c>
      <c r="H4430">
        <f t="shared" ca="1" si="142"/>
        <v>-1.0271999339983403E-2</v>
      </c>
    </row>
    <row r="4431" spans="2:8" x14ac:dyDescent="0.35">
      <c r="B4431" s="45" t="s">
        <v>4724</v>
      </c>
      <c r="C4431" s="146">
        <v>428.22714233398438</v>
      </c>
      <c r="D4431" s="112">
        <f t="shared" si="141"/>
        <v>0.67873949901540187</v>
      </c>
      <c r="E4431" s="112">
        <v>-2.2448544545618631E-3</v>
      </c>
      <c r="G4431">
        <v>4423</v>
      </c>
      <c r="H4431">
        <f t="shared" ca="1" si="142"/>
        <v>1.1141140449207361E-2</v>
      </c>
    </row>
    <row r="4432" spans="2:8" x14ac:dyDescent="0.35">
      <c r="B4432" s="45" t="s">
        <v>4448</v>
      </c>
      <c r="C4432" s="146">
        <v>255.0885009765625</v>
      </c>
      <c r="D4432" s="112">
        <f t="shared" si="141"/>
        <v>-0.50006256141006478</v>
      </c>
      <c r="E4432" s="112">
        <v>-2.2593399499717583E-3</v>
      </c>
      <c r="G4432">
        <v>4424</v>
      </c>
      <c r="H4432">
        <f t="shared" ca="1" si="142"/>
        <v>1.3848086571765926E-3</v>
      </c>
    </row>
    <row r="4433" spans="2:8" x14ac:dyDescent="0.35">
      <c r="B4433" s="45" t="s">
        <v>5124</v>
      </c>
      <c r="C4433" s="146">
        <v>510.2408447265625</v>
      </c>
      <c r="D4433" s="112">
        <f t="shared" si="141"/>
        <v>2.8218794024457448</v>
      </c>
      <c r="E4433" s="112">
        <v>-2.2663812868598757E-3</v>
      </c>
      <c r="G4433">
        <v>4425</v>
      </c>
      <c r="H4433">
        <f t="shared" ca="1" si="142"/>
        <v>1.0113858760061923E-2</v>
      </c>
    </row>
    <row r="4434" spans="2:8" x14ac:dyDescent="0.35">
      <c r="B4434" s="45" t="s">
        <v>3336</v>
      </c>
      <c r="C4434" s="146">
        <v>133.5052185058594</v>
      </c>
      <c r="D4434" s="112">
        <f t="shared" si="141"/>
        <v>2.277215961154759E-3</v>
      </c>
      <c r="E4434" s="112">
        <v>-2.266550229813355E-3</v>
      </c>
      <c r="G4434">
        <v>4426</v>
      </c>
      <c r="H4434">
        <f t="shared" ca="1" si="142"/>
        <v>2.3119773854097268E-2</v>
      </c>
    </row>
    <row r="4435" spans="2:8" x14ac:dyDescent="0.35">
      <c r="B4435" s="45" t="s">
        <v>3337</v>
      </c>
      <c r="C4435" s="146">
        <v>133.20188903808591</v>
      </c>
      <c r="D4435" s="112">
        <f t="shared" si="141"/>
        <v>-0.79172832452356845</v>
      </c>
      <c r="E4435" s="112">
        <v>-2.272042030777857E-3</v>
      </c>
      <c r="G4435">
        <v>4427</v>
      </c>
      <c r="H4435">
        <f t="shared" ca="1" si="142"/>
        <v>1.9527746273214398E-2</v>
      </c>
    </row>
    <row r="4436" spans="2:8" x14ac:dyDescent="0.35">
      <c r="B4436" s="45" t="s">
        <v>5244</v>
      </c>
      <c r="C4436" s="146">
        <v>639.558349609375</v>
      </c>
      <c r="D4436" s="112">
        <f t="shared" si="141"/>
        <v>-0.72438818973811614</v>
      </c>
      <c r="E4436" s="112">
        <v>-2.2789900917489893E-3</v>
      </c>
      <c r="G4436">
        <v>4428</v>
      </c>
      <c r="H4436">
        <f t="shared" ca="1" si="142"/>
        <v>7.04998952182257E-3</v>
      </c>
    </row>
    <row r="4437" spans="2:8" x14ac:dyDescent="0.35">
      <c r="B4437" s="45" t="s">
        <v>7305</v>
      </c>
      <c r="C4437" s="146">
        <v>2320.504150390625</v>
      </c>
      <c r="D4437" s="112">
        <f t="shared" si="141"/>
        <v>0.14923870131033681</v>
      </c>
      <c r="E4437" s="112">
        <v>-2.2791168674067708E-3</v>
      </c>
      <c r="G4437">
        <v>4429</v>
      </c>
      <c r="H4437">
        <f t="shared" ca="1" si="142"/>
        <v>-9.5777579789270741E-3</v>
      </c>
    </row>
    <row r="4438" spans="2:8" x14ac:dyDescent="0.35">
      <c r="B4438" s="45" t="s">
        <v>7060</v>
      </c>
      <c r="C4438" s="146">
        <v>2019.166381835938</v>
      </c>
      <c r="D4438" s="112">
        <f t="shared" si="141"/>
        <v>3.3612226892321106</v>
      </c>
      <c r="E4438" s="112">
        <v>-2.2794169493917295E-3</v>
      </c>
      <c r="G4438">
        <v>4430</v>
      </c>
      <c r="H4438">
        <f t="shared" ca="1" si="142"/>
        <v>-1.4802542334173807E-2</v>
      </c>
    </row>
    <row r="4439" spans="2:8" x14ac:dyDescent="0.35">
      <c r="B4439" s="45" t="s">
        <v>5023</v>
      </c>
      <c r="C4439" s="146">
        <v>462.98171997070313</v>
      </c>
      <c r="D4439" s="112">
        <f t="shared" si="141"/>
        <v>-0.80598415736499751</v>
      </c>
      <c r="E4439" s="112">
        <v>-2.2925394807062679E-3</v>
      </c>
      <c r="G4439">
        <v>4431</v>
      </c>
      <c r="H4439">
        <f t="shared" ca="1" si="142"/>
        <v>-8.5131163832309793E-3</v>
      </c>
    </row>
    <row r="4440" spans="2:8" x14ac:dyDescent="0.35">
      <c r="B4440" s="45" t="s">
        <v>7400</v>
      </c>
      <c r="C4440" s="146">
        <v>2386.308837890625</v>
      </c>
      <c r="D4440" s="112">
        <f t="shared" si="141"/>
        <v>30.53761515104522</v>
      </c>
      <c r="E4440" s="112">
        <v>-2.2941173828668069E-3</v>
      </c>
      <c r="G4440">
        <v>4432</v>
      </c>
      <c r="H4440">
        <f t="shared" ca="1" si="142"/>
        <v>-8.9096735328048401E-3</v>
      </c>
    </row>
    <row r="4441" spans="2:8" x14ac:dyDescent="0.35">
      <c r="B4441" s="45" t="s">
        <v>878</v>
      </c>
      <c r="C4441" s="146">
        <v>75.665481567382813</v>
      </c>
      <c r="D4441" s="112">
        <f t="shared" si="141"/>
        <v>0.35668948169648396</v>
      </c>
      <c r="E4441" s="112">
        <v>-2.3132357626349503E-3</v>
      </c>
      <c r="G4441">
        <v>4433</v>
      </c>
      <c r="H4441">
        <f t="shared" ca="1" si="142"/>
        <v>-1.1956819353757397E-2</v>
      </c>
    </row>
    <row r="4442" spans="2:8" x14ac:dyDescent="0.35">
      <c r="B4442" s="45" t="s">
        <v>799</v>
      </c>
      <c r="C4442" s="146">
        <v>55.772144317626953</v>
      </c>
      <c r="D4442" s="112">
        <f t="shared" si="141"/>
        <v>-0.89210393392790244</v>
      </c>
      <c r="E4442" s="112">
        <v>-2.3170011615029885E-3</v>
      </c>
      <c r="G4442">
        <v>4434</v>
      </c>
      <c r="H4442">
        <f t="shared" ca="1" si="142"/>
        <v>-6.0835813923444476E-2</v>
      </c>
    </row>
    <row r="4443" spans="2:8" x14ac:dyDescent="0.35">
      <c r="B4443" s="45" t="s">
        <v>5122</v>
      </c>
      <c r="C4443" s="146">
        <v>516.90618896484375</v>
      </c>
      <c r="D4443" s="112">
        <f t="shared" si="141"/>
        <v>0.33171438163430433</v>
      </c>
      <c r="E4443" s="112">
        <v>-2.3172088036028295E-3</v>
      </c>
      <c r="G4443">
        <v>4435</v>
      </c>
      <c r="H4443">
        <f t="shared" ca="1" si="142"/>
        <v>-3.1109253677031014E-2</v>
      </c>
    </row>
    <row r="4444" spans="2:8" x14ac:dyDescent="0.35">
      <c r="B4444" s="45" t="s">
        <v>4669</v>
      </c>
      <c r="C4444" s="146">
        <v>388.15093994140619</v>
      </c>
      <c r="D4444" s="112">
        <f t="shared" si="141"/>
        <v>-0.65232326640685667</v>
      </c>
      <c r="E4444" s="112">
        <v>-2.3190972738352145E-3</v>
      </c>
      <c r="G4444">
        <v>4436</v>
      </c>
      <c r="H4444">
        <f t="shared" ca="1" si="142"/>
        <v>5.0330076974354938E-2</v>
      </c>
    </row>
    <row r="4445" spans="2:8" x14ac:dyDescent="0.35">
      <c r="B4445" s="45" t="s">
        <v>5964</v>
      </c>
      <c r="C4445" s="146">
        <v>1116.413330078125</v>
      </c>
      <c r="D4445" s="112">
        <f t="shared" si="141"/>
        <v>12.966204255549025</v>
      </c>
      <c r="E4445" s="112">
        <v>-2.3223653414821441E-3</v>
      </c>
      <c r="G4445">
        <v>4437</v>
      </c>
      <c r="H4445">
        <f t="shared" ca="1" si="142"/>
        <v>2.1208747466094413E-2</v>
      </c>
    </row>
    <row r="4446" spans="2:8" x14ac:dyDescent="0.35">
      <c r="B4446" s="45" t="s">
        <v>2645</v>
      </c>
      <c r="C4446" s="146">
        <v>79.936775207519531</v>
      </c>
      <c r="D4446" s="112">
        <f t="shared" si="141"/>
        <v>0.47716406326550304</v>
      </c>
      <c r="E4446" s="112">
        <v>-2.3360298975262442E-3</v>
      </c>
      <c r="G4446">
        <v>4438</v>
      </c>
      <c r="H4446">
        <f t="shared" ca="1" si="142"/>
        <v>1.0086696612041127E-2</v>
      </c>
    </row>
    <row r="4447" spans="2:8" x14ac:dyDescent="0.35">
      <c r="B4447" s="45" t="s">
        <v>747</v>
      </c>
      <c r="C4447" s="146">
        <v>54.115028381347663</v>
      </c>
      <c r="D4447" s="112">
        <f t="shared" si="141"/>
        <v>-0.97745572018424343</v>
      </c>
      <c r="E4447" s="112">
        <v>-2.338741636739377E-3</v>
      </c>
      <c r="G4447">
        <v>4439</v>
      </c>
      <c r="H4447">
        <f t="shared" ca="1" si="142"/>
        <v>-2.1781515911964654E-2</v>
      </c>
    </row>
    <row r="4448" spans="2:8" x14ac:dyDescent="0.35">
      <c r="B4448" s="45" t="s">
        <v>7228</v>
      </c>
      <c r="C4448" s="146">
        <v>2400.388427734375</v>
      </c>
      <c r="D4448" s="112">
        <f t="shared" si="141"/>
        <v>27.151508842048205</v>
      </c>
      <c r="E4448" s="112">
        <v>-2.3404230275302341E-3</v>
      </c>
      <c r="G4448">
        <v>4440</v>
      </c>
      <c r="H4448">
        <f t="shared" ca="1" si="142"/>
        <v>-4.8494674815874057E-4</v>
      </c>
    </row>
    <row r="4449" spans="2:8" x14ac:dyDescent="0.35">
      <c r="B4449" s="45" t="s">
        <v>1067</v>
      </c>
      <c r="C4449" s="146">
        <v>85.266777038574219</v>
      </c>
      <c r="D4449" s="112">
        <f t="shared" si="141"/>
        <v>-0.13909374453560647</v>
      </c>
      <c r="E4449" s="112">
        <v>-2.3511871446417051E-3</v>
      </c>
      <c r="G4449">
        <v>4441</v>
      </c>
      <c r="H4449">
        <f t="shared" ca="1" si="142"/>
        <v>-4.5714188661536452E-3</v>
      </c>
    </row>
    <row r="4450" spans="2:8" x14ac:dyDescent="0.35">
      <c r="B4450" s="45" t="s">
        <v>2198</v>
      </c>
      <c r="C4450" s="146">
        <v>99.043045043945313</v>
      </c>
      <c r="D4450" s="112">
        <f t="shared" si="141"/>
        <v>-0.31499945597899154</v>
      </c>
      <c r="E4450" s="112">
        <v>-2.3601187198659503E-3</v>
      </c>
      <c r="G4450">
        <v>4442</v>
      </c>
      <c r="H4450">
        <f t="shared" ca="1" si="142"/>
        <v>-5.3692662623724139E-3</v>
      </c>
    </row>
    <row r="4451" spans="2:8" x14ac:dyDescent="0.35">
      <c r="B4451" s="45" t="s">
        <v>1397</v>
      </c>
      <c r="C4451" s="146">
        <v>144.58827209472659</v>
      </c>
      <c r="D4451" s="112">
        <f t="shared" si="141"/>
        <v>-0.6951373573659444</v>
      </c>
      <c r="E4451" s="112">
        <v>-2.3612982086537912E-3</v>
      </c>
      <c r="G4451">
        <v>4443</v>
      </c>
      <c r="H4451">
        <f t="shared" ca="1" si="142"/>
        <v>-1.4406885421033647E-3</v>
      </c>
    </row>
    <row r="4452" spans="2:8" x14ac:dyDescent="0.35">
      <c r="B4452" s="45" t="s">
        <v>4863</v>
      </c>
      <c r="C4452" s="146">
        <v>474.27349853515619</v>
      </c>
      <c r="D4452" s="112">
        <f t="shared" si="141"/>
        <v>0.95116841649583506</v>
      </c>
      <c r="E4452" s="112">
        <v>-2.3643223620756983E-3</v>
      </c>
      <c r="G4452">
        <v>4444</v>
      </c>
      <c r="H4452">
        <f t="shared" ca="1" si="142"/>
        <v>-2.6893254892756676E-2</v>
      </c>
    </row>
    <row r="4453" spans="2:8" x14ac:dyDescent="0.35">
      <c r="B4453" s="45" t="s">
        <v>4420</v>
      </c>
      <c r="C4453" s="146">
        <v>243.071533203125</v>
      </c>
      <c r="D4453" s="112">
        <f t="shared" si="141"/>
        <v>-0.74360079413575153</v>
      </c>
      <c r="E4453" s="112">
        <v>-2.3715845728326467E-3</v>
      </c>
      <c r="G4453">
        <v>4445</v>
      </c>
      <c r="H4453">
        <f t="shared" ca="1" si="142"/>
        <v>-9.8972445732108914E-3</v>
      </c>
    </row>
    <row r="4454" spans="2:8" x14ac:dyDescent="0.35">
      <c r="B4454" s="45" t="s">
        <v>5857</v>
      </c>
      <c r="C4454" s="146">
        <v>948.01983642578125</v>
      </c>
      <c r="D4454" s="112">
        <f t="shared" si="141"/>
        <v>0.91754724036702207</v>
      </c>
      <c r="E4454" s="112">
        <v>-2.372874671765932E-3</v>
      </c>
      <c r="G4454">
        <v>4446</v>
      </c>
      <c r="H4454">
        <f t="shared" ca="1" si="142"/>
        <v>-7.0873732114477882E-3</v>
      </c>
    </row>
    <row r="4455" spans="2:8" x14ac:dyDescent="0.35">
      <c r="B4455" s="45" t="s">
        <v>4949</v>
      </c>
      <c r="C4455" s="146">
        <v>494.39190673828119</v>
      </c>
      <c r="D4455" s="112">
        <f t="shared" si="141"/>
        <v>-0.33744983708862986</v>
      </c>
      <c r="E4455" s="112">
        <v>-2.3729632691348174E-3</v>
      </c>
      <c r="G4455">
        <v>4447</v>
      </c>
      <c r="H4455">
        <f t="shared" ca="1" si="142"/>
        <v>-9.0193817228035669E-3</v>
      </c>
    </row>
    <row r="4456" spans="2:8" x14ac:dyDescent="0.35">
      <c r="B4456" s="45" t="s">
        <v>5758</v>
      </c>
      <c r="C4456" s="146">
        <v>746.1954345703125</v>
      </c>
      <c r="D4456" s="112">
        <f t="shared" si="141"/>
        <v>5.2327729772391907</v>
      </c>
      <c r="E4456" s="112">
        <v>-2.3767843324648567E-3</v>
      </c>
      <c r="G4456">
        <v>4448</v>
      </c>
      <c r="H4456">
        <f t="shared" ca="1" si="142"/>
        <v>1.853881308665533E-2</v>
      </c>
    </row>
    <row r="4457" spans="2:8" x14ac:dyDescent="0.35">
      <c r="B4457" s="45" t="s">
        <v>1978</v>
      </c>
      <c r="C4457" s="146">
        <v>119.7212600708008</v>
      </c>
      <c r="D4457" s="112">
        <f t="shared" si="141"/>
        <v>-0.92062492169780841</v>
      </c>
      <c r="E4457" s="112">
        <v>-2.3789656712458712E-3</v>
      </c>
      <c r="G4457">
        <v>4449</v>
      </c>
      <c r="H4457">
        <f t="shared" ca="1" si="142"/>
        <v>2.3416630114003269E-2</v>
      </c>
    </row>
    <row r="4458" spans="2:8" x14ac:dyDescent="0.35">
      <c r="B4458" s="45" t="s">
        <v>6209</v>
      </c>
      <c r="C4458" s="146">
        <v>1508.2978515625</v>
      </c>
      <c r="D4458" s="112">
        <f t="shared" si="141"/>
        <v>1.1993799858168552</v>
      </c>
      <c r="E4458" s="112">
        <v>-2.3906822010682418E-3</v>
      </c>
      <c r="G4458">
        <v>4450</v>
      </c>
      <c r="H4458">
        <f t="shared" ca="1" si="142"/>
        <v>-1.6207246051369115E-2</v>
      </c>
    </row>
    <row r="4459" spans="2:8" x14ac:dyDescent="0.35">
      <c r="B4459" s="45" t="s">
        <v>5443</v>
      </c>
      <c r="C4459" s="146">
        <v>685.783203125</v>
      </c>
      <c r="D4459" s="112">
        <f t="shared" si="141"/>
        <v>3.7375080322673679</v>
      </c>
      <c r="E4459" s="112">
        <v>-2.3930055197524175E-3</v>
      </c>
      <c r="G4459">
        <v>4451</v>
      </c>
      <c r="H4459">
        <f t="shared" ca="1" si="142"/>
        <v>4.1636460264918166E-3</v>
      </c>
    </row>
    <row r="4460" spans="2:8" x14ac:dyDescent="0.35">
      <c r="B4460" s="45" t="s">
        <v>1592</v>
      </c>
      <c r="C4460" s="146">
        <v>144.756103515625</v>
      </c>
      <c r="D4460" s="112">
        <f t="shared" si="141"/>
        <v>-0.93884223971198177</v>
      </c>
      <c r="E4460" s="112">
        <v>-2.3936068970200259E-3</v>
      </c>
      <c r="G4460">
        <v>4452</v>
      </c>
      <c r="H4460">
        <f t="shared" ca="1" si="142"/>
        <v>2.840775160038372E-2</v>
      </c>
    </row>
    <row r="4461" spans="2:8" x14ac:dyDescent="0.35">
      <c r="B4461" s="45" t="s">
        <v>7308</v>
      </c>
      <c r="C4461" s="146">
        <v>2366.929443359375</v>
      </c>
      <c r="D4461" s="112">
        <f t="shared" si="141"/>
        <v>10.470489456027771</v>
      </c>
      <c r="E4461" s="112">
        <v>-2.3936519141137692E-3</v>
      </c>
      <c r="G4461">
        <v>4453</v>
      </c>
      <c r="H4461">
        <f t="shared" ca="1" si="142"/>
        <v>3.2094938571619286E-3</v>
      </c>
    </row>
    <row r="4462" spans="2:8" x14ac:dyDescent="0.35">
      <c r="B4462" s="45" t="s">
        <v>4318</v>
      </c>
      <c r="C4462" s="146">
        <v>206.34947204589841</v>
      </c>
      <c r="D4462" s="112">
        <f t="shared" si="141"/>
        <v>-0.7714421361859729</v>
      </c>
      <c r="E4462" s="112">
        <v>-2.3953602113933399E-3</v>
      </c>
      <c r="G4462">
        <v>4454</v>
      </c>
      <c r="H4462">
        <f t="shared" ca="1" si="142"/>
        <v>6.4474060386113773E-3</v>
      </c>
    </row>
    <row r="4463" spans="2:8" x14ac:dyDescent="0.35">
      <c r="B4463" s="45" t="s">
        <v>5840</v>
      </c>
      <c r="C4463" s="146">
        <v>902.83251953125</v>
      </c>
      <c r="D4463" s="112">
        <f t="shared" si="141"/>
        <v>9.1093237479791789</v>
      </c>
      <c r="E4463" s="112">
        <v>-2.3959479708493673E-3</v>
      </c>
      <c r="G4463">
        <v>4455</v>
      </c>
      <c r="H4463">
        <f t="shared" ca="1" si="142"/>
        <v>7.7119845403534042E-3</v>
      </c>
    </row>
    <row r="4464" spans="2:8" x14ac:dyDescent="0.35">
      <c r="B4464" s="45" t="s">
        <v>1112</v>
      </c>
      <c r="C4464" s="146">
        <v>89.306915283203125</v>
      </c>
      <c r="D4464" s="112">
        <f t="shared" si="141"/>
        <v>0.12164592908248312</v>
      </c>
      <c r="E4464" s="112">
        <v>-2.3963345405059624E-3</v>
      </c>
      <c r="G4464">
        <v>4456</v>
      </c>
      <c r="H4464">
        <f t="shared" ca="1" si="142"/>
        <v>-1.6248807713054876E-2</v>
      </c>
    </row>
    <row r="4465" spans="2:8" x14ac:dyDescent="0.35">
      <c r="B4465" s="45" t="s">
        <v>2737</v>
      </c>
      <c r="C4465" s="146">
        <v>79.621307373046875</v>
      </c>
      <c r="D4465" s="112">
        <f t="shared" si="141"/>
        <v>-0.95940928563867489</v>
      </c>
      <c r="E4465" s="112">
        <v>-2.3977156746826634E-3</v>
      </c>
      <c r="G4465">
        <v>4457</v>
      </c>
      <c r="H4465">
        <f t="shared" ca="1" si="142"/>
        <v>-2.4242620101372375E-2</v>
      </c>
    </row>
    <row r="4466" spans="2:8" x14ac:dyDescent="0.35">
      <c r="B4466" s="45" t="s">
        <v>6708</v>
      </c>
      <c r="C4466" s="146">
        <v>1961.564575195312</v>
      </c>
      <c r="D4466" s="112">
        <f t="shared" si="141"/>
        <v>-0.13800119044834733</v>
      </c>
      <c r="E4466" s="112">
        <v>-2.4085646241165208E-3</v>
      </c>
      <c r="G4466">
        <v>4458</v>
      </c>
      <c r="H4466">
        <f t="shared" ca="1" si="142"/>
        <v>-4.1461871112302498E-3</v>
      </c>
    </row>
    <row r="4467" spans="2:8" x14ac:dyDescent="0.35">
      <c r="B4467" s="45" t="s">
        <v>7956</v>
      </c>
      <c r="C4467" s="146">
        <v>2275.60009765625</v>
      </c>
      <c r="D4467" s="112">
        <f t="shared" si="141"/>
        <v>-7.6274378735256554E-2</v>
      </c>
      <c r="E4467" s="112">
        <v>-2.4111173401163131E-3</v>
      </c>
      <c r="G4467">
        <v>4459</v>
      </c>
      <c r="H4467">
        <f t="shared" ca="1" si="142"/>
        <v>-2.3596321431950027E-3</v>
      </c>
    </row>
    <row r="4468" spans="2:8" x14ac:dyDescent="0.35">
      <c r="B4468" s="45" t="s">
        <v>7483</v>
      </c>
      <c r="C4468" s="146">
        <v>2463.502197265625</v>
      </c>
      <c r="D4468" s="112">
        <f t="shared" si="141"/>
        <v>0.30983183392786673</v>
      </c>
      <c r="E4468" s="112">
        <v>-2.413366556875015E-3</v>
      </c>
      <c r="G4468">
        <v>4460</v>
      </c>
      <c r="H4468">
        <f t="shared" ca="1" si="142"/>
        <v>-3.9032042717096495E-3</v>
      </c>
    </row>
    <row r="4469" spans="2:8" x14ac:dyDescent="0.35">
      <c r="B4469" s="45" t="s">
        <v>6444</v>
      </c>
      <c r="C4469" s="146">
        <v>1880.777465820312</v>
      </c>
      <c r="D4469" s="112">
        <f t="shared" si="141"/>
        <v>0.20444037909004165</v>
      </c>
      <c r="E4469" s="112">
        <v>-2.4203754929443123E-3</v>
      </c>
      <c r="G4469">
        <v>4461</v>
      </c>
      <c r="H4469">
        <f t="shared" ca="1" si="142"/>
        <v>-1.890412587171065E-3</v>
      </c>
    </row>
    <row r="4470" spans="2:8" x14ac:dyDescent="0.35">
      <c r="B4470" s="45" t="s">
        <v>6331</v>
      </c>
      <c r="C4470" s="146">
        <v>1561.536376953125</v>
      </c>
      <c r="D4470" s="112">
        <f t="shared" si="141"/>
        <v>0.94914394633316146</v>
      </c>
      <c r="E4470" s="112">
        <v>-2.4231900685472547E-3</v>
      </c>
      <c r="G4470">
        <v>4462</v>
      </c>
      <c r="H4470">
        <f t="shared" ca="1" si="142"/>
        <v>1.6366675507969827E-2</v>
      </c>
    </row>
    <row r="4471" spans="2:8" x14ac:dyDescent="0.35">
      <c r="B4471" s="45" t="s">
        <v>5809</v>
      </c>
      <c r="C4471" s="146">
        <v>801.13958740234375</v>
      </c>
      <c r="D4471" s="112">
        <f t="shared" si="141"/>
        <v>0.68179037223847549</v>
      </c>
      <c r="E4471" s="112">
        <v>-2.4300331855254412E-3</v>
      </c>
      <c r="G4471">
        <v>4463</v>
      </c>
      <c r="H4471">
        <f t="shared" ca="1" si="142"/>
        <v>-6.9330469272396184E-3</v>
      </c>
    </row>
    <row r="4472" spans="2:8" x14ac:dyDescent="0.35">
      <c r="B4472" s="45" t="s">
        <v>4875</v>
      </c>
      <c r="C4472" s="146">
        <v>476.36114501953119</v>
      </c>
      <c r="D4472" s="112">
        <f t="shared" si="141"/>
        <v>-0.78056854856939273</v>
      </c>
      <c r="E4472" s="112">
        <v>-2.437762289514252E-3</v>
      </c>
      <c r="G4472">
        <v>4464</v>
      </c>
      <c r="H4472">
        <f t="shared" ca="1" si="142"/>
        <v>-1.2222219969046145E-2</v>
      </c>
    </row>
    <row r="4473" spans="2:8" x14ac:dyDescent="0.35">
      <c r="B4473" s="45" t="s">
        <v>6953</v>
      </c>
      <c r="C4473" s="146">
        <v>2170.88818359375</v>
      </c>
      <c r="D4473" s="112">
        <f t="shared" si="141"/>
        <v>7.7775140160216416E-2</v>
      </c>
      <c r="E4473" s="112">
        <v>-2.4409572842572056E-3</v>
      </c>
      <c r="G4473">
        <v>4465</v>
      </c>
      <c r="H4473">
        <f t="shared" ca="1" si="142"/>
        <v>1.4535959188040511E-2</v>
      </c>
    </row>
    <row r="4474" spans="2:8" x14ac:dyDescent="0.35">
      <c r="B4474" s="45" t="s">
        <v>6624</v>
      </c>
      <c r="C4474" s="146">
        <v>2014.231079101562</v>
      </c>
      <c r="D4474" s="112">
        <f t="shared" si="141"/>
        <v>11.380678193422522</v>
      </c>
      <c r="E4474" s="112">
        <v>-2.4435041680377009E-3</v>
      </c>
      <c r="G4474">
        <v>4466</v>
      </c>
      <c r="H4474">
        <f t="shared" ca="1" si="142"/>
        <v>-9.545557871555449E-3</v>
      </c>
    </row>
    <row r="4475" spans="2:8" x14ac:dyDescent="0.35">
      <c r="B4475" s="45" t="s">
        <v>3859</v>
      </c>
      <c r="C4475" s="146">
        <v>162.6914978027344</v>
      </c>
      <c r="D4475" s="112">
        <f t="shared" si="141"/>
        <v>-0.1755478446934004</v>
      </c>
      <c r="E4475" s="112">
        <v>-2.4462271628703149E-3</v>
      </c>
      <c r="G4475">
        <v>4467</v>
      </c>
      <c r="H4475">
        <f t="shared" ca="1" si="142"/>
        <v>1.688310278420304E-2</v>
      </c>
    </row>
    <row r="4476" spans="2:8" x14ac:dyDescent="0.35">
      <c r="B4476" s="45" t="s">
        <v>4014</v>
      </c>
      <c r="C4476" s="146">
        <v>197.3328552246094</v>
      </c>
      <c r="D4476" s="112">
        <f t="shared" si="141"/>
        <v>4.1328084395771896</v>
      </c>
      <c r="E4476" s="112">
        <v>-2.4472135890003604E-3</v>
      </c>
      <c r="G4476">
        <v>4468</v>
      </c>
      <c r="H4476">
        <f t="shared" ca="1" si="142"/>
        <v>1.7345494579594025E-2</v>
      </c>
    </row>
    <row r="4477" spans="2:8" x14ac:dyDescent="0.35">
      <c r="B4477" s="45" t="s">
        <v>489</v>
      </c>
      <c r="C4477" s="146">
        <v>38.445396423339837</v>
      </c>
      <c r="D4477" s="112">
        <f t="shared" si="141"/>
        <v>-0.97980282896629078</v>
      </c>
      <c r="E4477" s="112">
        <v>-2.450858364616974E-3</v>
      </c>
      <c r="G4477">
        <v>4469</v>
      </c>
      <c r="H4477">
        <f t="shared" ca="1" si="142"/>
        <v>1.9150122882736164E-2</v>
      </c>
    </row>
    <row r="4478" spans="2:8" x14ac:dyDescent="0.35">
      <c r="B4478" s="45" t="s">
        <v>6585</v>
      </c>
      <c r="C4478" s="146">
        <v>1903.504028320312</v>
      </c>
      <c r="D4478" s="112">
        <f t="shared" si="141"/>
        <v>8.8398566757988792</v>
      </c>
      <c r="E4478" s="112">
        <v>-2.4623853241527625E-3</v>
      </c>
      <c r="G4478">
        <v>4470</v>
      </c>
      <c r="H4478">
        <f t="shared" ca="1" si="142"/>
        <v>2.7729409980157289E-2</v>
      </c>
    </row>
    <row r="4479" spans="2:8" x14ac:dyDescent="0.35">
      <c r="B4479" s="45" t="s">
        <v>3955</v>
      </c>
      <c r="C4479" s="146">
        <v>193.44834899902341</v>
      </c>
      <c r="D4479" s="112">
        <f t="shared" si="141"/>
        <v>3.3333267536163445</v>
      </c>
      <c r="E4479" s="112">
        <v>-2.4691538704370956E-3</v>
      </c>
      <c r="G4479">
        <v>4471</v>
      </c>
      <c r="H4479">
        <f t="shared" ca="1" si="142"/>
        <v>-1.0901005982455743E-3</v>
      </c>
    </row>
    <row r="4480" spans="2:8" x14ac:dyDescent="0.35">
      <c r="B4480" s="45" t="s">
        <v>624</v>
      </c>
      <c r="C4480" s="146">
        <v>44.641994476318359</v>
      </c>
      <c r="D4480" s="112">
        <f t="shared" si="141"/>
        <v>-0.95911907552693931</v>
      </c>
      <c r="E4480" s="112">
        <v>-2.4723746969305899E-3</v>
      </c>
      <c r="G4480">
        <v>4472</v>
      </c>
      <c r="H4480">
        <f t="shared" ca="1" si="142"/>
        <v>-2.7904346691004323E-2</v>
      </c>
    </row>
    <row r="4481" spans="2:8" x14ac:dyDescent="0.35">
      <c r="B4481" s="45" t="s">
        <v>5916</v>
      </c>
      <c r="C4481" s="146">
        <v>1092.000610351562</v>
      </c>
      <c r="D4481" s="112">
        <f t="shared" si="141"/>
        <v>7.4892518048097285</v>
      </c>
      <c r="E4481" s="112">
        <v>-2.4778403838588256E-3</v>
      </c>
      <c r="G4481">
        <v>4473</v>
      </c>
      <c r="H4481">
        <f t="shared" ca="1" si="142"/>
        <v>5.8845392086314171E-3</v>
      </c>
    </row>
    <row r="4482" spans="2:8" x14ac:dyDescent="0.35">
      <c r="B4482" s="45" t="s">
        <v>1435</v>
      </c>
      <c r="C4482" s="146">
        <v>128.63331604003909</v>
      </c>
      <c r="D4482" s="112">
        <f t="shared" si="141"/>
        <v>-0.72003562905689666</v>
      </c>
      <c r="E4482" s="112">
        <v>-2.4818109197072848E-3</v>
      </c>
      <c r="G4482">
        <v>4474</v>
      </c>
      <c r="H4482">
        <f t="shared" ca="1" si="142"/>
        <v>4.8236134219135911E-2</v>
      </c>
    </row>
    <row r="4483" spans="2:8" x14ac:dyDescent="0.35">
      <c r="B4483" s="45" t="s">
        <v>5102</v>
      </c>
      <c r="C4483" s="146">
        <v>459.46316528320313</v>
      </c>
      <c r="D4483" s="112">
        <f t="shared" si="141"/>
        <v>-0.60575663243849887</v>
      </c>
      <c r="E4483" s="112">
        <v>-2.4869436452448035E-3</v>
      </c>
      <c r="G4483">
        <v>4475</v>
      </c>
      <c r="H4483">
        <f t="shared" ca="1" si="142"/>
        <v>-1.6490784300027605E-2</v>
      </c>
    </row>
    <row r="4484" spans="2:8" x14ac:dyDescent="0.35">
      <c r="B4484" s="45" t="s">
        <v>6027</v>
      </c>
      <c r="C4484" s="146">
        <v>1165.430297851562</v>
      </c>
      <c r="D4484" s="112">
        <f t="shared" si="141"/>
        <v>-0.3972587510032583</v>
      </c>
      <c r="E4484" s="112">
        <v>-2.4877194320568341E-3</v>
      </c>
      <c r="G4484">
        <v>4476</v>
      </c>
      <c r="H4484">
        <f t="shared" ca="1" si="142"/>
        <v>2.9785206011758155E-2</v>
      </c>
    </row>
    <row r="4485" spans="2:8" x14ac:dyDescent="0.35">
      <c r="B4485" s="45" t="s">
        <v>6434</v>
      </c>
      <c r="C4485" s="146">
        <v>1933.549926757812</v>
      </c>
      <c r="D4485" s="112">
        <f t="shared" si="141"/>
        <v>1.4452490312565169</v>
      </c>
      <c r="E4485" s="112">
        <v>-2.4938847836693794E-3</v>
      </c>
      <c r="G4485">
        <v>4477</v>
      </c>
      <c r="H4485">
        <f t="shared" ca="1" si="142"/>
        <v>-4.4419617266461689E-3</v>
      </c>
    </row>
    <row r="4486" spans="2:8" x14ac:dyDescent="0.35">
      <c r="B4486" s="45" t="s">
        <v>5655</v>
      </c>
      <c r="C4486" s="146">
        <v>790.7374267578125</v>
      </c>
      <c r="D4486" s="112">
        <f t="shared" si="141"/>
        <v>-0.66549239698291929</v>
      </c>
      <c r="E4486" s="112">
        <v>-2.4954855894965856E-3</v>
      </c>
      <c r="G4486">
        <v>4478</v>
      </c>
      <c r="H4486">
        <f t="shared" ca="1" si="142"/>
        <v>-1.1378448286577451E-3</v>
      </c>
    </row>
    <row r="4487" spans="2:8" x14ac:dyDescent="0.35">
      <c r="B4487" s="45" t="s">
        <v>7426</v>
      </c>
      <c r="C4487" s="146">
        <v>2363.884765625</v>
      </c>
      <c r="D4487" s="112">
        <f t="shared" si="141"/>
        <v>2.3178353224982953</v>
      </c>
      <c r="E4487" s="112">
        <v>-2.4964189698171491E-3</v>
      </c>
      <c r="G4487">
        <v>4479</v>
      </c>
      <c r="H4487">
        <f t="shared" ca="1" si="142"/>
        <v>-1.4977771414889754E-2</v>
      </c>
    </row>
    <row r="4488" spans="2:8" x14ac:dyDescent="0.35">
      <c r="B4488" s="45" t="s">
        <v>5543</v>
      </c>
      <c r="C4488" s="146">
        <v>712.47802734375</v>
      </c>
      <c r="D4488" s="112">
        <f t="shared" si="141"/>
        <v>-0.52308428083299086</v>
      </c>
      <c r="E4488" s="112">
        <v>-2.5010023492400089E-3</v>
      </c>
      <c r="G4488">
        <v>4480</v>
      </c>
      <c r="H4488">
        <f t="shared" ca="1" si="142"/>
        <v>-9.1385869458780761E-3</v>
      </c>
    </row>
    <row r="4489" spans="2:8" x14ac:dyDescent="0.35">
      <c r="B4489" s="45" t="s">
        <v>6292</v>
      </c>
      <c r="C4489" s="146">
        <v>1493.928588867188</v>
      </c>
      <c r="D4489" s="112">
        <f t="shared" ref="D4489:D4552" si="143">(C4489-C4490)/C4490</f>
        <v>-0.36200843436126395</v>
      </c>
      <c r="E4489" s="112">
        <v>-2.5029806898244022E-3</v>
      </c>
      <c r="G4489">
        <v>4481</v>
      </c>
      <c r="H4489">
        <f t="shared" ca="1" si="142"/>
        <v>1.2342449480835876E-2</v>
      </c>
    </row>
    <row r="4490" spans="2:8" x14ac:dyDescent="0.35">
      <c r="B4490" s="45" t="s">
        <v>7107</v>
      </c>
      <c r="C4490" s="146">
        <v>2341.61181640625</v>
      </c>
      <c r="D4490" s="112">
        <f t="shared" si="143"/>
        <v>0.4595160755757951</v>
      </c>
      <c r="E4490" s="112">
        <v>-2.5031951644621793E-3</v>
      </c>
      <c r="G4490">
        <v>4482</v>
      </c>
      <c r="H4490">
        <f t="shared" ref="H4490:H4553" ca="1" si="144">_xlfn.NORM.INV(RAND(),$N$11,$N$12)</f>
        <v>-8.2423620942919974E-3</v>
      </c>
    </row>
    <row r="4491" spans="2:8" x14ac:dyDescent="0.35">
      <c r="B4491" s="45" t="s">
        <v>6358</v>
      </c>
      <c r="C4491" s="146">
        <v>1604.37548828125</v>
      </c>
      <c r="D4491" s="112">
        <f t="shared" si="143"/>
        <v>1.0460972029136899</v>
      </c>
      <c r="E4491" s="112">
        <v>-2.515219693712276E-3</v>
      </c>
      <c r="G4491">
        <v>4483</v>
      </c>
      <c r="H4491">
        <f t="shared" ca="1" si="144"/>
        <v>-1.3463809831874623E-2</v>
      </c>
    </row>
    <row r="4492" spans="2:8" x14ac:dyDescent="0.35">
      <c r="B4492" s="45" t="s">
        <v>5670</v>
      </c>
      <c r="C4492" s="146">
        <v>784.114990234375</v>
      </c>
      <c r="D4492" s="112">
        <f t="shared" si="143"/>
        <v>9.5770822776029831</v>
      </c>
      <c r="E4492" s="112">
        <v>-2.5164313416437939E-3</v>
      </c>
      <c r="G4492">
        <v>4484</v>
      </c>
      <c r="H4492">
        <f t="shared" ca="1" si="144"/>
        <v>-1.6193199719118718E-2</v>
      </c>
    </row>
    <row r="4493" spans="2:8" x14ac:dyDescent="0.35">
      <c r="B4493" s="45" t="s">
        <v>2674</v>
      </c>
      <c r="C4493" s="146">
        <v>74.133392333984375</v>
      </c>
      <c r="D4493" s="112">
        <f t="shared" si="143"/>
        <v>-0.562689023529649</v>
      </c>
      <c r="E4493" s="112">
        <v>-2.5188503152900076E-3</v>
      </c>
      <c r="G4493">
        <v>4485</v>
      </c>
      <c r="H4493">
        <f t="shared" ca="1" si="144"/>
        <v>-1.0767229488295848E-2</v>
      </c>
    </row>
    <row r="4494" spans="2:8" x14ac:dyDescent="0.35">
      <c r="B4494" s="45" t="s">
        <v>3634</v>
      </c>
      <c r="C4494" s="146">
        <v>169.52099609375</v>
      </c>
      <c r="D4494" s="112">
        <f t="shared" si="143"/>
        <v>0.51889207576927732</v>
      </c>
      <c r="E4494" s="112">
        <v>-2.5225753253059124E-3</v>
      </c>
      <c r="G4494">
        <v>4486</v>
      </c>
      <c r="H4494">
        <f t="shared" ca="1" si="144"/>
        <v>7.4359256495134434E-3</v>
      </c>
    </row>
    <row r="4495" spans="2:8" x14ac:dyDescent="0.35">
      <c r="B4495" s="45" t="s">
        <v>1858</v>
      </c>
      <c r="C4495" s="146">
        <v>111.6083221435547</v>
      </c>
      <c r="D4495" s="112">
        <f t="shared" si="143"/>
        <v>1.2660993380805277E-3</v>
      </c>
      <c r="E4495" s="112">
        <v>-2.5228890816583211E-3</v>
      </c>
      <c r="G4495">
        <v>4487</v>
      </c>
      <c r="H4495">
        <f t="shared" ca="1" si="144"/>
        <v>1.3185877109592816E-2</v>
      </c>
    </row>
    <row r="4496" spans="2:8" x14ac:dyDescent="0.35">
      <c r="B4496" s="45" t="s">
        <v>1865</v>
      </c>
      <c r="C4496" s="146">
        <v>111.4671936035156</v>
      </c>
      <c r="D4496" s="112">
        <f t="shared" si="143"/>
        <v>-0.95143755619993065</v>
      </c>
      <c r="E4496" s="112">
        <v>-2.5255304419541736E-3</v>
      </c>
      <c r="G4496">
        <v>4488</v>
      </c>
      <c r="H4496">
        <f t="shared" ca="1" si="144"/>
        <v>-1.4530627233979711E-3</v>
      </c>
    </row>
    <row r="4497" spans="2:8" x14ac:dyDescent="0.35">
      <c r="B4497" s="45" t="s">
        <v>7501</v>
      </c>
      <c r="C4497" s="146">
        <v>2295.33740234375</v>
      </c>
      <c r="D4497" s="112">
        <f t="shared" si="143"/>
        <v>12.759780527324962</v>
      </c>
      <c r="E4497" s="112">
        <v>-2.5271809879601364E-3</v>
      </c>
      <c r="G4497">
        <v>4489</v>
      </c>
      <c r="H4497">
        <f t="shared" ca="1" si="144"/>
        <v>1.4581104937116576E-2</v>
      </c>
    </row>
    <row r="4498" spans="2:8" x14ac:dyDescent="0.35">
      <c r="B4498" s="45" t="s">
        <v>3533</v>
      </c>
      <c r="C4498" s="146">
        <v>166.8149719238281</v>
      </c>
      <c r="D4498" s="112">
        <f t="shared" si="143"/>
        <v>-0.91734234069395026</v>
      </c>
      <c r="E4498" s="112">
        <v>-2.5292636285395628E-3</v>
      </c>
      <c r="G4498">
        <v>4490</v>
      </c>
      <c r="H4498">
        <f t="shared" ca="1" si="144"/>
        <v>3.8610775118301023E-3</v>
      </c>
    </row>
    <row r="4499" spans="2:8" x14ac:dyDescent="0.35">
      <c r="B4499" s="45" t="s">
        <v>7089</v>
      </c>
      <c r="C4499" s="146">
        <v>2018.142944335938</v>
      </c>
      <c r="D4499" s="112">
        <f t="shared" si="143"/>
        <v>16.288561801003077</v>
      </c>
      <c r="E4499" s="112">
        <v>-2.5325493467324672E-3</v>
      </c>
      <c r="G4499">
        <v>4491</v>
      </c>
      <c r="H4499">
        <f t="shared" ca="1" si="144"/>
        <v>4.7674054940062063E-3</v>
      </c>
    </row>
    <row r="4500" spans="2:8" x14ac:dyDescent="0.35">
      <c r="B4500" s="45" t="s">
        <v>2962</v>
      </c>
      <c r="C4500" s="146">
        <v>116.7328414916992</v>
      </c>
      <c r="D4500" s="112">
        <f t="shared" si="143"/>
        <v>-0.23472764581376657</v>
      </c>
      <c r="E4500" s="112">
        <v>-2.5337576298435863E-3</v>
      </c>
      <c r="G4500">
        <v>4492</v>
      </c>
      <c r="H4500">
        <f t="shared" ca="1" si="144"/>
        <v>9.7089270508310017E-3</v>
      </c>
    </row>
    <row r="4501" spans="2:8" x14ac:dyDescent="0.35">
      <c r="B4501" s="45" t="s">
        <v>3526</v>
      </c>
      <c r="C4501" s="146">
        <v>152.53764343261719</v>
      </c>
      <c r="D4501" s="112">
        <f t="shared" si="143"/>
        <v>-0.89744770982749944</v>
      </c>
      <c r="E4501" s="112">
        <v>-2.5359896301412384E-3</v>
      </c>
      <c r="G4501">
        <v>4493</v>
      </c>
      <c r="H4501">
        <f t="shared" ca="1" si="144"/>
        <v>-2.0127788105868634E-2</v>
      </c>
    </row>
    <row r="4502" spans="2:8" x14ac:dyDescent="0.35">
      <c r="B4502" s="45" t="s">
        <v>6299</v>
      </c>
      <c r="C4502" s="146">
        <v>1487.413330078125</v>
      </c>
      <c r="D4502" s="112">
        <f t="shared" si="143"/>
        <v>-0.24104479271366508</v>
      </c>
      <c r="E4502" s="112">
        <v>-2.5436390074203494E-3</v>
      </c>
      <c r="G4502">
        <v>4494</v>
      </c>
      <c r="H4502">
        <f t="shared" ca="1" si="144"/>
        <v>1.3690098293678345E-2</v>
      </c>
    </row>
    <row r="4503" spans="2:8" x14ac:dyDescent="0.35">
      <c r="B4503" s="45" t="s">
        <v>6695</v>
      </c>
      <c r="C4503" s="146">
        <v>1959.817016601562</v>
      </c>
      <c r="D4503" s="112">
        <f t="shared" si="143"/>
        <v>14.244258978207846</v>
      </c>
      <c r="E4503" s="112">
        <v>-2.5509631936269915E-3</v>
      </c>
      <c r="G4503">
        <v>4495</v>
      </c>
      <c r="H4503">
        <f t="shared" ca="1" si="144"/>
        <v>1.4363627196676566E-2</v>
      </c>
    </row>
    <row r="4504" spans="2:8" x14ac:dyDescent="0.35">
      <c r="B4504" s="45" t="s">
        <v>3026</v>
      </c>
      <c r="C4504" s="146">
        <v>128.56098937988281</v>
      </c>
      <c r="D4504" s="112">
        <f t="shared" si="143"/>
        <v>-0.949883965549009</v>
      </c>
      <c r="E4504" s="112">
        <v>-2.5565386301925142E-3</v>
      </c>
      <c r="G4504">
        <v>4496</v>
      </c>
      <c r="H4504">
        <f t="shared" ca="1" si="144"/>
        <v>-1.3849993776026437E-2</v>
      </c>
    </row>
    <row r="4505" spans="2:8" x14ac:dyDescent="0.35">
      <c r="B4505" s="45" t="s">
        <v>7212</v>
      </c>
      <c r="C4505" s="146">
        <v>2565.2666015625</v>
      </c>
      <c r="D4505" s="112">
        <f t="shared" si="143"/>
        <v>0.65804145209355247</v>
      </c>
      <c r="E4505" s="112">
        <v>-2.557556410626874E-3</v>
      </c>
      <c r="G4505">
        <v>4497</v>
      </c>
      <c r="H4505">
        <f t="shared" ca="1" si="144"/>
        <v>-5.4484197923720815E-3</v>
      </c>
    </row>
    <row r="4506" spans="2:8" x14ac:dyDescent="0.35">
      <c r="B4506" s="45" t="s">
        <v>6271</v>
      </c>
      <c r="C4506" s="146">
        <v>1547.166748046875</v>
      </c>
      <c r="D4506" s="112">
        <f t="shared" si="143"/>
        <v>8.0866557382573045</v>
      </c>
      <c r="E4506" s="112">
        <v>-2.5606503790688039E-3</v>
      </c>
      <c r="G4506">
        <v>4498</v>
      </c>
      <c r="H4506">
        <f t="shared" ca="1" si="144"/>
        <v>-8.3791825261261728E-3</v>
      </c>
    </row>
    <row r="4507" spans="2:8" x14ac:dyDescent="0.35">
      <c r="B4507" s="45" t="s">
        <v>3246</v>
      </c>
      <c r="C4507" s="146">
        <v>170.26800537109381</v>
      </c>
      <c r="D4507" s="112">
        <f t="shared" si="143"/>
        <v>-0.83823699277837249</v>
      </c>
      <c r="E4507" s="112">
        <v>-2.5661921414576331E-3</v>
      </c>
      <c r="G4507">
        <v>4499</v>
      </c>
      <c r="H4507">
        <f t="shared" ca="1" si="144"/>
        <v>4.3280046924922683E-3</v>
      </c>
    </row>
    <row r="4508" spans="2:8" x14ac:dyDescent="0.35">
      <c r="B4508" s="45" t="s">
        <v>5926</v>
      </c>
      <c r="C4508" s="146">
        <v>1052.576904296875</v>
      </c>
      <c r="D4508" s="112">
        <f t="shared" si="143"/>
        <v>0.42650938305157876</v>
      </c>
      <c r="E4508" s="112">
        <v>-2.5706387776511727E-3</v>
      </c>
      <c r="G4508">
        <v>4500</v>
      </c>
      <c r="H4508">
        <f t="shared" ca="1" si="144"/>
        <v>-7.6912119534007809E-3</v>
      </c>
    </row>
    <row r="4509" spans="2:8" x14ac:dyDescent="0.35">
      <c r="B4509" s="45" t="s">
        <v>5769</v>
      </c>
      <c r="C4509" s="146">
        <v>737.868896484375</v>
      </c>
      <c r="D4509" s="112">
        <f t="shared" si="143"/>
        <v>2.9469840209794178</v>
      </c>
      <c r="E4509" s="112">
        <v>-2.5794298390793523E-3</v>
      </c>
      <c r="G4509">
        <v>4501</v>
      </c>
      <c r="H4509">
        <f t="shared" ca="1" si="144"/>
        <v>-1.5743892231784096E-3</v>
      </c>
    </row>
    <row r="4510" spans="2:8" x14ac:dyDescent="0.35">
      <c r="B4510" s="45" t="s">
        <v>4121</v>
      </c>
      <c r="C4510" s="146">
        <v>186.94499206542969</v>
      </c>
      <c r="D4510" s="112">
        <f t="shared" si="143"/>
        <v>0.54419608106091466</v>
      </c>
      <c r="E4510" s="112">
        <v>-2.5822768486695844E-3</v>
      </c>
      <c r="G4510">
        <v>4502</v>
      </c>
      <c r="H4510">
        <f t="shared" ca="1" si="144"/>
        <v>1.4848237461735149E-2</v>
      </c>
    </row>
    <row r="4511" spans="2:8" x14ac:dyDescent="0.35">
      <c r="B4511" s="45" t="s">
        <v>1937</v>
      </c>
      <c r="C4511" s="146">
        <v>121.06298828125</v>
      </c>
      <c r="D4511" s="112">
        <f t="shared" si="143"/>
        <v>-0.94851155923666852</v>
      </c>
      <c r="E4511" s="112">
        <v>-2.5866924129053022E-3</v>
      </c>
      <c r="G4511">
        <v>4503</v>
      </c>
      <c r="H4511">
        <f t="shared" ca="1" si="144"/>
        <v>8.7810182491955078E-3</v>
      </c>
    </row>
    <row r="4512" spans="2:8" x14ac:dyDescent="0.35">
      <c r="B4512" s="45" t="s">
        <v>7264</v>
      </c>
      <c r="C4512" s="146">
        <v>2351.265380859375</v>
      </c>
      <c r="D4512" s="112">
        <f t="shared" si="143"/>
        <v>-8.3011905784324796E-2</v>
      </c>
      <c r="E4512" s="112">
        <v>-2.589535166838291E-3</v>
      </c>
      <c r="G4512">
        <v>4504</v>
      </c>
      <c r="H4512">
        <f t="shared" ca="1" si="144"/>
        <v>5.6483490069163585E-3</v>
      </c>
    </row>
    <row r="4513" spans="2:8" x14ac:dyDescent="0.35">
      <c r="B4513" s="45" t="s">
        <v>6904</v>
      </c>
      <c r="C4513" s="146">
        <v>2564.11767578125</v>
      </c>
      <c r="D4513" s="112">
        <f t="shared" si="143"/>
        <v>0.30372345281909019</v>
      </c>
      <c r="E4513" s="112">
        <v>-2.5941263494138906E-3</v>
      </c>
      <c r="G4513">
        <v>4505</v>
      </c>
      <c r="H4513">
        <f t="shared" ca="1" si="144"/>
        <v>-1.9172554240553422E-2</v>
      </c>
    </row>
    <row r="4514" spans="2:8" x14ac:dyDescent="0.35">
      <c r="B4514" s="45" t="s">
        <v>6676</v>
      </c>
      <c r="C4514" s="146">
        <v>1966.765014648438</v>
      </c>
      <c r="D4514" s="112">
        <f t="shared" si="143"/>
        <v>-0.2705621986640096</v>
      </c>
      <c r="E4514" s="112">
        <v>-2.5948924503528042E-3</v>
      </c>
      <c r="G4514">
        <v>4506</v>
      </c>
      <c r="H4514">
        <f t="shared" ca="1" si="144"/>
        <v>-2.3413897387051325E-2</v>
      </c>
    </row>
    <row r="4515" spans="2:8" x14ac:dyDescent="0.35">
      <c r="B4515" s="45" t="s">
        <v>7633</v>
      </c>
      <c r="C4515" s="146">
        <v>2696.275146484375</v>
      </c>
      <c r="D4515" s="112">
        <f t="shared" si="143"/>
        <v>25.850118707512276</v>
      </c>
      <c r="E4515" s="112">
        <v>-2.6030532930976778E-3</v>
      </c>
      <c r="G4515">
        <v>4507</v>
      </c>
      <c r="H4515">
        <f t="shared" ca="1" si="144"/>
        <v>1.6735448167763477E-2</v>
      </c>
    </row>
    <row r="4516" spans="2:8" x14ac:dyDescent="0.35">
      <c r="B4516" s="45" t="s">
        <v>2297</v>
      </c>
      <c r="C4516" s="146">
        <v>100.4194869995117</v>
      </c>
      <c r="D4516" s="112">
        <f t="shared" si="143"/>
        <v>-0.22429314828524757</v>
      </c>
      <c r="E4516" s="112">
        <v>-2.6173920133510521E-3</v>
      </c>
      <c r="G4516">
        <v>4508</v>
      </c>
      <c r="H4516">
        <f t="shared" ca="1" si="144"/>
        <v>-2.1845190336592823E-2</v>
      </c>
    </row>
    <row r="4517" spans="2:8" x14ac:dyDescent="0.35">
      <c r="B4517" s="45" t="s">
        <v>1945</v>
      </c>
      <c r="C4517" s="146">
        <v>129.45545959472659</v>
      </c>
      <c r="D4517" s="112">
        <f t="shared" si="143"/>
        <v>0.3051333132322539</v>
      </c>
      <c r="E4517" s="112">
        <v>-2.6389414797563394E-3</v>
      </c>
      <c r="G4517">
        <v>4509</v>
      </c>
      <c r="H4517">
        <f t="shared" ca="1" si="144"/>
        <v>-1.8393094877126853E-2</v>
      </c>
    </row>
    <row r="4518" spans="2:8" x14ac:dyDescent="0.35">
      <c r="B4518" s="45" t="s">
        <v>2302</v>
      </c>
      <c r="C4518" s="146">
        <v>99.189453125</v>
      </c>
      <c r="D4518" s="112">
        <f t="shared" si="143"/>
        <v>-0.80275182756660701</v>
      </c>
      <c r="E4518" s="112">
        <v>-2.6502994743281198E-3</v>
      </c>
      <c r="G4518">
        <v>4510</v>
      </c>
      <c r="H4518">
        <f t="shared" ca="1" si="144"/>
        <v>-7.8611983304172784E-3</v>
      </c>
    </row>
    <row r="4519" spans="2:8" x14ac:dyDescent="0.35">
      <c r="B4519" s="45" t="s">
        <v>4934</v>
      </c>
      <c r="C4519" s="146">
        <v>502.86627197265619</v>
      </c>
      <c r="D4519" s="112">
        <f t="shared" si="143"/>
        <v>9.0386940969739482E-2</v>
      </c>
      <c r="E4519" s="112">
        <v>-2.6537718392955103E-3</v>
      </c>
      <c r="G4519">
        <v>4511</v>
      </c>
      <c r="H4519">
        <f t="shared" ca="1" si="144"/>
        <v>-2.1337761750737663E-2</v>
      </c>
    </row>
    <row r="4520" spans="2:8" x14ac:dyDescent="0.35">
      <c r="B4520" s="45" t="s">
        <v>5002</v>
      </c>
      <c r="C4520" s="146">
        <v>461.18148803710938</v>
      </c>
      <c r="D4520" s="112">
        <f t="shared" si="143"/>
        <v>1.7757261217453185E-4</v>
      </c>
      <c r="E4520" s="112">
        <v>-2.6538708189506651E-3</v>
      </c>
      <c r="G4520">
        <v>4512</v>
      </c>
      <c r="H4520">
        <f t="shared" ca="1" si="144"/>
        <v>-1.2004702724017911E-2</v>
      </c>
    </row>
    <row r="4521" spans="2:8" x14ac:dyDescent="0.35">
      <c r="B4521" s="45" t="s">
        <v>5009</v>
      </c>
      <c r="C4521" s="146">
        <v>461.099609375</v>
      </c>
      <c r="D4521" s="112">
        <f t="shared" si="143"/>
        <v>-0.82670327129387322</v>
      </c>
      <c r="E4521" s="112">
        <v>-2.6549333236872714E-3</v>
      </c>
      <c r="G4521">
        <v>4513</v>
      </c>
      <c r="H4521">
        <f t="shared" ca="1" si="144"/>
        <v>7.1558381310002708E-3</v>
      </c>
    </row>
    <row r="4522" spans="2:8" x14ac:dyDescent="0.35">
      <c r="B4522" s="45" t="s">
        <v>7621</v>
      </c>
      <c r="C4522" s="146">
        <v>2660.751953125</v>
      </c>
      <c r="D4522" s="112">
        <f t="shared" si="143"/>
        <v>0.12624351464729167</v>
      </c>
      <c r="E4522" s="112">
        <v>-2.655786188575736E-3</v>
      </c>
      <c r="G4522">
        <v>4514</v>
      </c>
      <c r="H4522">
        <f t="shared" ca="1" si="144"/>
        <v>-1.0793734867227988E-2</v>
      </c>
    </row>
    <row r="4523" spans="2:8" x14ac:dyDescent="0.35">
      <c r="B4523" s="45" t="s">
        <v>7406</v>
      </c>
      <c r="C4523" s="146">
        <v>2362.50146484375</v>
      </c>
      <c r="D4523" s="112">
        <f t="shared" si="143"/>
        <v>53.299797834129997</v>
      </c>
      <c r="E4523" s="112">
        <v>-2.658565471258686E-3</v>
      </c>
      <c r="G4523">
        <v>4515</v>
      </c>
      <c r="H4523">
        <f t="shared" ca="1" si="144"/>
        <v>1.6798478050162702E-2</v>
      </c>
    </row>
    <row r="4524" spans="2:8" x14ac:dyDescent="0.35">
      <c r="B4524" s="45" t="s">
        <v>689</v>
      </c>
      <c r="C4524" s="146">
        <v>43.508476257324219</v>
      </c>
      <c r="D4524" s="112">
        <f t="shared" si="143"/>
        <v>-0.70043813750377826</v>
      </c>
      <c r="E4524" s="112">
        <v>-2.6600428509992997E-3</v>
      </c>
      <c r="G4524">
        <v>4516</v>
      </c>
      <c r="H4524">
        <f t="shared" ca="1" si="144"/>
        <v>6.8306658728649865E-3</v>
      </c>
    </row>
    <row r="4525" spans="2:8" x14ac:dyDescent="0.35">
      <c r="B4525" s="45" t="s">
        <v>3511</v>
      </c>
      <c r="C4525" s="146">
        <v>145.24037170410159</v>
      </c>
      <c r="D4525" s="112">
        <f t="shared" si="143"/>
        <v>-0.94312292042681289</v>
      </c>
      <c r="E4525" s="112">
        <v>-2.6628563393506525E-3</v>
      </c>
      <c r="G4525">
        <v>4517</v>
      </c>
      <c r="H4525">
        <f t="shared" ca="1" si="144"/>
        <v>-8.0048656258647974E-3</v>
      </c>
    </row>
    <row r="4526" spans="2:8" x14ac:dyDescent="0.35">
      <c r="B4526" s="45" t="s">
        <v>7340</v>
      </c>
      <c r="C4526" s="146">
        <v>2553.58349609375</v>
      </c>
      <c r="D4526" s="112">
        <f t="shared" si="143"/>
        <v>19.712114468856772</v>
      </c>
      <c r="E4526" s="112">
        <v>-2.6646202789760648E-3</v>
      </c>
      <c r="G4526">
        <v>4518</v>
      </c>
      <c r="H4526">
        <f t="shared" ca="1" si="144"/>
        <v>3.0138923197140906E-2</v>
      </c>
    </row>
    <row r="4527" spans="2:8" x14ac:dyDescent="0.35">
      <c r="B4527" s="45" t="s">
        <v>3021</v>
      </c>
      <c r="C4527" s="146">
        <v>123.28936767578119</v>
      </c>
      <c r="D4527" s="112">
        <f t="shared" si="143"/>
        <v>0.38312004384275195</v>
      </c>
      <c r="E4527" s="112">
        <v>-2.6657446961755073E-3</v>
      </c>
      <c r="G4527">
        <v>4519</v>
      </c>
      <c r="H4527">
        <f t="shared" ca="1" si="144"/>
        <v>1.0205487498576644E-2</v>
      </c>
    </row>
    <row r="4528" spans="2:8" x14ac:dyDescent="0.35">
      <c r="B4528" s="45" t="s">
        <v>1102</v>
      </c>
      <c r="C4528" s="146">
        <v>89.138587951660156</v>
      </c>
      <c r="D4528" s="112">
        <f t="shared" si="143"/>
        <v>-0.40806828762447661</v>
      </c>
      <c r="E4528" s="112">
        <v>-2.6737753369726882E-3</v>
      </c>
      <c r="G4528">
        <v>4520</v>
      </c>
      <c r="H4528">
        <f t="shared" ca="1" si="144"/>
        <v>1.3979010492347128E-2</v>
      </c>
    </row>
    <row r="4529" spans="2:8" x14ac:dyDescent="0.35">
      <c r="B4529" s="45" t="s">
        <v>3183</v>
      </c>
      <c r="C4529" s="146">
        <v>150.58930969238281</v>
      </c>
      <c r="D4529" s="112">
        <f t="shared" si="143"/>
        <v>-0.94755308812967087</v>
      </c>
      <c r="E4529" s="112">
        <v>-2.6779792595055742E-3</v>
      </c>
      <c r="G4529">
        <v>4521</v>
      </c>
      <c r="H4529">
        <f t="shared" ca="1" si="144"/>
        <v>-2.3014232022921348E-2</v>
      </c>
    </row>
    <row r="4530" spans="2:8" x14ac:dyDescent="0.35">
      <c r="B4530" s="45" t="s">
        <v>7654</v>
      </c>
      <c r="C4530" s="146">
        <v>2871.271240234375</v>
      </c>
      <c r="D4530" s="112">
        <f t="shared" si="143"/>
        <v>0.32336791618557825</v>
      </c>
      <c r="E4530" s="112">
        <v>-2.680131461699009E-3</v>
      </c>
      <c r="G4530">
        <v>4522</v>
      </c>
      <c r="H4530">
        <f t="shared" ca="1" si="144"/>
        <v>-1.3112318573282756E-3</v>
      </c>
    </row>
    <row r="4531" spans="2:8" x14ac:dyDescent="0.35">
      <c r="B4531" s="45" t="s">
        <v>6869</v>
      </c>
      <c r="C4531" s="146">
        <v>2169.669677734375</v>
      </c>
      <c r="D4531" s="112">
        <f t="shared" si="143"/>
        <v>0.33713289927132944</v>
      </c>
      <c r="E4531" s="112">
        <v>-2.6822302832900228E-3</v>
      </c>
      <c r="G4531">
        <v>4523</v>
      </c>
      <c r="H4531">
        <f t="shared" ca="1" si="144"/>
        <v>9.7246400781291834E-3</v>
      </c>
    </row>
    <row r="4532" spans="2:8" x14ac:dyDescent="0.35">
      <c r="B4532" s="45" t="s">
        <v>6346</v>
      </c>
      <c r="C4532" s="146">
        <v>1622.628295898438</v>
      </c>
      <c r="D4532" s="112">
        <f t="shared" si="143"/>
        <v>1.19340162970067</v>
      </c>
      <c r="E4532" s="112">
        <v>-2.6881696227601419E-3</v>
      </c>
      <c r="G4532">
        <v>4524</v>
      </c>
      <c r="H4532">
        <f t="shared" ca="1" si="144"/>
        <v>9.1418104143936637E-3</v>
      </c>
    </row>
    <row r="4533" spans="2:8" x14ac:dyDescent="0.35">
      <c r="B4533" s="45" t="s">
        <v>5768</v>
      </c>
      <c r="C4533" s="146">
        <v>739.777099609375</v>
      </c>
      <c r="D4533" s="112">
        <f t="shared" si="143"/>
        <v>8.7965407740585339E-2</v>
      </c>
      <c r="E4533" s="112">
        <v>-2.6894987441161556E-3</v>
      </c>
      <c r="G4533">
        <v>4525</v>
      </c>
      <c r="H4533">
        <f t="shared" ca="1" si="144"/>
        <v>-2.8817432990710053E-2</v>
      </c>
    </row>
    <row r="4534" spans="2:8" x14ac:dyDescent="0.35">
      <c r="B4534" s="45" t="s">
        <v>5359</v>
      </c>
      <c r="C4534" s="146">
        <v>679.96380615234375</v>
      </c>
      <c r="D4534" s="112">
        <f t="shared" si="143"/>
        <v>-0.68060360768969208</v>
      </c>
      <c r="E4534" s="112">
        <v>-2.6938525071887242E-3</v>
      </c>
      <c r="G4534">
        <v>4526</v>
      </c>
      <c r="H4534">
        <f t="shared" ca="1" si="144"/>
        <v>3.5228733397658182E-2</v>
      </c>
    </row>
    <row r="4535" spans="2:8" x14ac:dyDescent="0.35">
      <c r="B4535" s="45" t="s">
        <v>7542</v>
      </c>
      <c r="C4535" s="146">
        <v>2128.902587890625</v>
      </c>
      <c r="D4535" s="112">
        <f t="shared" si="143"/>
        <v>1.7672106238856862</v>
      </c>
      <c r="E4535" s="112">
        <v>-2.7017450919574618E-3</v>
      </c>
      <c r="G4535">
        <v>4527</v>
      </c>
      <c r="H4535">
        <f t="shared" ca="1" si="144"/>
        <v>1.3725414291881684E-2</v>
      </c>
    </row>
    <row r="4536" spans="2:8" x14ac:dyDescent="0.35">
      <c r="B4536" s="45" t="s">
        <v>5260</v>
      </c>
      <c r="C4536" s="146">
        <v>769.33160400390625</v>
      </c>
      <c r="D4536" s="112">
        <f t="shared" si="143"/>
        <v>9.3333967314447808</v>
      </c>
      <c r="E4536" s="112">
        <v>-2.7055309455140328E-3</v>
      </c>
      <c r="G4536">
        <v>4528</v>
      </c>
      <c r="H4536">
        <f t="shared" ca="1" si="144"/>
        <v>3.0838617497184564E-3</v>
      </c>
    </row>
    <row r="4537" spans="2:8" x14ac:dyDescent="0.35">
      <c r="B4537" s="45" t="s">
        <v>815</v>
      </c>
      <c r="C4537" s="146">
        <v>74.45098876953125</v>
      </c>
      <c r="D4537" s="112">
        <f t="shared" si="143"/>
        <v>-0.68751006708271611</v>
      </c>
      <c r="E4537" s="112">
        <v>-2.7115049486089483E-3</v>
      </c>
      <c r="G4537">
        <v>4529</v>
      </c>
      <c r="H4537">
        <f t="shared" ca="1" si="144"/>
        <v>1.0934713551671927E-2</v>
      </c>
    </row>
    <row r="4538" spans="2:8" x14ac:dyDescent="0.35">
      <c r="B4538" s="45" t="s">
        <v>4375</v>
      </c>
      <c r="C4538" s="146">
        <v>238.25083923339841</v>
      </c>
      <c r="D4538" s="112">
        <f t="shared" si="143"/>
        <v>1.907273039067185</v>
      </c>
      <c r="E4538" s="112">
        <v>-2.7121694737066351E-3</v>
      </c>
      <c r="G4538">
        <v>4530</v>
      </c>
      <c r="H4538">
        <f t="shared" ca="1" si="144"/>
        <v>-8.081995036908058E-3</v>
      </c>
    </row>
    <row r="4539" spans="2:8" x14ac:dyDescent="0.35">
      <c r="B4539" s="45" t="s">
        <v>2723</v>
      </c>
      <c r="C4539" s="146">
        <v>81.949935913085938</v>
      </c>
      <c r="D4539" s="112">
        <f t="shared" si="143"/>
        <v>-0.57915777973832849</v>
      </c>
      <c r="E4539" s="112">
        <v>-2.7176726152912558E-3</v>
      </c>
      <c r="G4539">
        <v>4531</v>
      </c>
      <c r="H4539">
        <f t="shared" ca="1" si="144"/>
        <v>1.7632236357297639E-3</v>
      </c>
    </row>
    <row r="4540" spans="2:8" x14ac:dyDescent="0.35">
      <c r="B4540" s="45" t="s">
        <v>3113</v>
      </c>
      <c r="C4540" s="146">
        <v>194.72840881347659</v>
      </c>
      <c r="D4540" s="112">
        <f t="shared" si="143"/>
        <v>-0.91966660319757321</v>
      </c>
      <c r="E4540" s="112">
        <v>-2.7233858195291642E-3</v>
      </c>
      <c r="G4540">
        <v>4532</v>
      </c>
      <c r="H4540">
        <f t="shared" ca="1" si="144"/>
        <v>1.0518241943108804E-2</v>
      </c>
    </row>
    <row r="4541" spans="2:8" x14ac:dyDescent="0.35">
      <c r="B4541" s="45" t="s">
        <v>7225</v>
      </c>
      <c r="C4541" s="146">
        <v>2424.003173828125</v>
      </c>
      <c r="D4541" s="112">
        <f t="shared" si="143"/>
        <v>0.75312013603003825</v>
      </c>
      <c r="E4541" s="112">
        <v>-2.7257330209944823E-3</v>
      </c>
      <c r="G4541">
        <v>4533</v>
      </c>
      <c r="H4541">
        <f t="shared" ca="1" si="144"/>
        <v>-3.8552165824979321E-3</v>
      </c>
    </row>
    <row r="4542" spans="2:8" x14ac:dyDescent="0.35">
      <c r="B4542" s="45" t="s">
        <v>6082</v>
      </c>
      <c r="C4542" s="146">
        <v>1382.679443359375</v>
      </c>
      <c r="D4542" s="112">
        <f t="shared" si="143"/>
        <v>9.235325346005224</v>
      </c>
      <c r="E4542" s="112">
        <v>-2.7318338944973992E-3</v>
      </c>
      <c r="G4542">
        <v>4534</v>
      </c>
      <c r="H4542">
        <f t="shared" ca="1" si="144"/>
        <v>2.0413615285329319E-2</v>
      </c>
    </row>
    <row r="4543" spans="2:8" x14ac:dyDescent="0.35">
      <c r="B4543" s="45" t="s">
        <v>3309</v>
      </c>
      <c r="C4543" s="146">
        <v>135.0889587402344</v>
      </c>
      <c r="D4543" s="112">
        <f t="shared" si="143"/>
        <v>-0.94996007518047676</v>
      </c>
      <c r="E4543" s="112">
        <v>-2.7361368316231789E-3</v>
      </c>
      <c r="G4543">
        <v>4535</v>
      </c>
      <c r="H4543">
        <f t="shared" ca="1" si="144"/>
        <v>1.0502364260226197E-2</v>
      </c>
    </row>
    <row r="4544" spans="2:8" x14ac:dyDescent="0.35">
      <c r="B4544" s="45" t="s">
        <v>7664</v>
      </c>
      <c r="C4544" s="146">
        <v>2699.62353515625</v>
      </c>
      <c r="D4544" s="112">
        <f t="shared" si="143"/>
        <v>30.268943535902835</v>
      </c>
      <c r="E4544" s="112">
        <v>-2.7428576169831525E-3</v>
      </c>
      <c r="G4544">
        <v>4536</v>
      </c>
      <c r="H4544">
        <f t="shared" ca="1" si="144"/>
        <v>3.990319479305842E-2</v>
      </c>
    </row>
    <row r="4545" spans="2:8" x14ac:dyDescent="0.35">
      <c r="B4545" s="45" t="s">
        <v>1196</v>
      </c>
      <c r="C4545" s="146">
        <v>86.335617065429688</v>
      </c>
      <c r="D4545" s="112">
        <f t="shared" si="143"/>
        <v>-0.81241191823598691</v>
      </c>
      <c r="E4545" s="112">
        <v>-2.7446113736399221E-3</v>
      </c>
      <c r="G4545">
        <v>4537</v>
      </c>
      <c r="H4545">
        <f t="shared" ca="1" si="144"/>
        <v>-1.2716272321881737E-2</v>
      </c>
    </row>
    <row r="4546" spans="2:8" x14ac:dyDescent="0.35">
      <c r="B4546" s="45" t="s">
        <v>5035</v>
      </c>
      <c r="C4546" s="146">
        <v>460.24041748046881</v>
      </c>
      <c r="D4546" s="112">
        <f t="shared" si="143"/>
        <v>-0.36350109306494832</v>
      </c>
      <c r="E4546" s="112">
        <v>-2.7481172860669241E-3</v>
      </c>
      <c r="G4546">
        <v>4538</v>
      </c>
      <c r="H4546">
        <f t="shared" ca="1" si="144"/>
        <v>1.6362192727714591E-2</v>
      </c>
    </row>
    <row r="4547" spans="2:8" x14ac:dyDescent="0.35">
      <c r="B4547" s="45" t="s">
        <v>5724</v>
      </c>
      <c r="C4547" s="146">
        <v>723.08123779296875</v>
      </c>
      <c r="D4547" s="112">
        <f t="shared" si="143"/>
        <v>1.4463246165409807</v>
      </c>
      <c r="E4547" s="112">
        <v>-2.7511762555887608E-3</v>
      </c>
      <c r="G4547">
        <v>4539</v>
      </c>
      <c r="H4547">
        <f t="shared" ca="1" si="144"/>
        <v>-6.3658493241927853E-3</v>
      </c>
    </row>
    <row r="4548" spans="2:8" x14ac:dyDescent="0.35">
      <c r="B4548" s="45" t="s">
        <v>4553</v>
      </c>
      <c r="C4548" s="146">
        <v>295.57861328125</v>
      </c>
      <c r="D4548" s="112">
        <f t="shared" si="143"/>
        <v>-0.78683869954510721</v>
      </c>
      <c r="E4548" s="112">
        <v>-2.7539399400778419E-3</v>
      </c>
      <c r="G4548">
        <v>4540</v>
      </c>
      <c r="H4548">
        <f t="shared" ca="1" si="144"/>
        <v>-2.9350787197690548E-2</v>
      </c>
    </row>
    <row r="4549" spans="2:8" x14ac:dyDescent="0.35">
      <c r="B4549" s="45" t="s">
        <v>6085</v>
      </c>
      <c r="C4549" s="146">
        <v>1386.642944335938</v>
      </c>
      <c r="D4549" s="112">
        <f t="shared" si="143"/>
        <v>0.19215491892588565</v>
      </c>
      <c r="E4549" s="112">
        <v>-2.7555650993475672E-3</v>
      </c>
      <c r="G4549">
        <v>4541</v>
      </c>
      <c r="H4549">
        <f t="shared" ca="1" si="144"/>
        <v>3.8735228656092968E-3</v>
      </c>
    </row>
    <row r="4550" spans="2:8" x14ac:dyDescent="0.35">
      <c r="B4550" s="45" t="s">
        <v>6038</v>
      </c>
      <c r="C4550" s="146">
        <v>1163.139892578125</v>
      </c>
      <c r="D4550" s="112">
        <f t="shared" si="143"/>
        <v>0.8973493598286173</v>
      </c>
      <c r="E4550" s="112">
        <v>-2.7565260529284819E-3</v>
      </c>
      <c r="G4550">
        <v>4542</v>
      </c>
      <c r="H4550">
        <f t="shared" ca="1" si="144"/>
        <v>-7.6273992664228378E-3</v>
      </c>
    </row>
    <row r="4551" spans="2:8" x14ac:dyDescent="0.35">
      <c r="B4551" s="45" t="s">
        <v>5170</v>
      </c>
      <c r="C4551" s="146">
        <v>613.03411865234375</v>
      </c>
      <c r="D4551" s="112">
        <f t="shared" si="143"/>
        <v>-0.4714882183498883</v>
      </c>
      <c r="E4551" s="112">
        <v>-2.7613834837058814E-3</v>
      </c>
      <c r="G4551">
        <v>4543</v>
      </c>
      <c r="H4551">
        <f t="shared" ca="1" si="144"/>
        <v>5.8162838152760049E-3</v>
      </c>
    </row>
    <row r="4552" spans="2:8" x14ac:dyDescent="0.35">
      <c r="B4552" s="45" t="s">
        <v>6039</v>
      </c>
      <c r="C4552" s="146">
        <v>1159.925170898438</v>
      </c>
      <c r="D4552" s="112">
        <f t="shared" si="143"/>
        <v>2.4533058935133054</v>
      </c>
      <c r="E4552" s="112">
        <v>-2.7638306451355085E-3</v>
      </c>
      <c r="G4552">
        <v>4544</v>
      </c>
      <c r="H4552">
        <f t="shared" ca="1" si="144"/>
        <v>-8.7805210908029237E-3</v>
      </c>
    </row>
    <row r="4553" spans="2:8" x14ac:dyDescent="0.35">
      <c r="B4553" s="45" t="s">
        <v>4601</v>
      </c>
      <c r="C4553" s="146">
        <v>335.88833618164063</v>
      </c>
      <c r="D4553" s="112">
        <f t="shared" ref="D4553:D4616" si="145">(C4553-C4554)/C4554</f>
        <v>-0.86593742990161526</v>
      </c>
      <c r="E4553" s="112">
        <v>-2.7695136231402932E-3</v>
      </c>
      <c r="G4553">
        <v>4545</v>
      </c>
      <c r="H4553">
        <f t="shared" ca="1" si="144"/>
        <v>2.1452451703921446E-2</v>
      </c>
    </row>
    <row r="4554" spans="2:8" x14ac:dyDescent="0.35">
      <c r="B4554" s="45" t="s">
        <v>7473</v>
      </c>
      <c r="C4554" s="146">
        <v>2505.45947265625</v>
      </c>
      <c r="D4554" s="112">
        <f t="shared" si="145"/>
        <v>15.474677768728736</v>
      </c>
      <c r="E4554" s="112">
        <v>-2.7737110804432574E-3</v>
      </c>
      <c r="G4554">
        <v>4546</v>
      </c>
      <c r="H4554">
        <f t="shared" ref="H4554:H4617" ca="1" si="146">_xlfn.NORM.INV(RAND(),$N$11,$N$12)</f>
        <v>-1.2773022629660289E-2</v>
      </c>
    </row>
    <row r="4555" spans="2:8" x14ac:dyDescent="0.35">
      <c r="B4555" s="45" t="s">
        <v>3567</v>
      </c>
      <c r="C4555" s="146">
        <v>152.07942199707031</v>
      </c>
      <c r="D4555" s="112">
        <f t="shared" si="145"/>
        <v>-0.38319434488406973</v>
      </c>
      <c r="E4555" s="112">
        <v>-2.7739531363612344E-3</v>
      </c>
      <c r="G4555">
        <v>4547</v>
      </c>
      <c r="H4555">
        <f t="shared" ca="1" si="146"/>
        <v>-2.1242352264885037E-3</v>
      </c>
    </row>
    <row r="4556" spans="2:8" x14ac:dyDescent="0.35">
      <c r="B4556" s="45" t="s">
        <v>4387</v>
      </c>
      <c r="C4556" s="146">
        <v>246.55970764160159</v>
      </c>
      <c r="D4556" s="112">
        <f t="shared" si="145"/>
        <v>-0.89066088352922324</v>
      </c>
      <c r="E4556" s="112">
        <v>-2.7748327691443767E-3</v>
      </c>
      <c r="G4556">
        <v>4548</v>
      </c>
      <c r="H4556">
        <f t="shared" ca="1" si="146"/>
        <v>-1.5815801270263895E-2</v>
      </c>
    </row>
    <row r="4557" spans="2:8" x14ac:dyDescent="0.35">
      <c r="B4557" s="45" t="s">
        <v>8009</v>
      </c>
      <c r="C4557" s="146">
        <v>2255</v>
      </c>
      <c r="D4557" s="112">
        <f t="shared" si="145"/>
        <v>11.778624447931426</v>
      </c>
      <c r="E4557" s="112">
        <v>-2.7860295812534379E-3</v>
      </c>
      <c r="G4557">
        <v>4549</v>
      </c>
      <c r="H4557">
        <f t="shared" ca="1" si="146"/>
        <v>-3.544214296025601E-2</v>
      </c>
    </row>
    <row r="4558" spans="2:8" x14ac:dyDescent="0.35">
      <c r="B4558" s="45" t="s">
        <v>3090</v>
      </c>
      <c r="C4558" s="146">
        <v>176.46656799316409</v>
      </c>
      <c r="D4558" s="112">
        <f t="shared" si="145"/>
        <v>-0.76162749234605165</v>
      </c>
      <c r="E4558" s="112">
        <v>-2.7930626986183422E-3</v>
      </c>
      <c r="G4558">
        <v>4550</v>
      </c>
      <c r="H4558">
        <f t="shared" ca="1" si="146"/>
        <v>-1.2064815824663339E-2</v>
      </c>
    </row>
    <row r="4559" spans="2:8" x14ac:dyDescent="0.35">
      <c r="B4559" s="45" t="s">
        <v>5761</v>
      </c>
      <c r="C4559" s="146">
        <v>740.2974853515625</v>
      </c>
      <c r="D4559" s="112">
        <f t="shared" si="145"/>
        <v>3.9980525410095469</v>
      </c>
      <c r="E4559" s="112">
        <v>-2.8040456658395777E-3</v>
      </c>
      <c r="G4559">
        <v>4551</v>
      </c>
      <c r="H4559">
        <f t="shared" ca="1" si="146"/>
        <v>2.9348733010951891E-2</v>
      </c>
    </row>
    <row r="4560" spans="2:8" x14ac:dyDescent="0.35">
      <c r="B4560" s="45" t="s">
        <v>3451</v>
      </c>
      <c r="C4560" s="146">
        <v>148.1171875</v>
      </c>
      <c r="D4560" s="112">
        <f t="shared" si="145"/>
        <v>-0.93926085799964942</v>
      </c>
      <c r="E4560" s="112">
        <v>-2.8047185676233709E-3</v>
      </c>
      <c r="G4560">
        <v>4552</v>
      </c>
      <c r="H4560">
        <f t="shared" ca="1" si="146"/>
        <v>2.6238524116169705E-2</v>
      </c>
    </row>
    <row r="4561" spans="2:8" x14ac:dyDescent="0.35">
      <c r="B4561" s="45" t="s">
        <v>7230</v>
      </c>
      <c r="C4561" s="146">
        <v>2438.578857421875</v>
      </c>
      <c r="D4561" s="112">
        <f t="shared" si="145"/>
        <v>19.917805887401745</v>
      </c>
      <c r="E4561" s="112">
        <v>-2.8060627007806898E-3</v>
      </c>
      <c r="G4561">
        <v>4553</v>
      </c>
      <c r="H4561">
        <f t="shared" ca="1" si="146"/>
        <v>-1.5004784317868352E-2</v>
      </c>
    </row>
    <row r="4562" spans="2:8" x14ac:dyDescent="0.35">
      <c r="B4562" s="45" t="s">
        <v>1265</v>
      </c>
      <c r="C4562" s="146">
        <v>116.5790939331055</v>
      </c>
      <c r="D4562" s="112">
        <f t="shared" si="145"/>
        <v>-0.79047179534153078</v>
      </c>
      <c r="E4562" s="112">
        <v>-2.827276839176455E-3</v>
      </c>
      <c r="G4562">
        <v>4554</v>
      </c>
      <c r="H4562">
        <f t="shared" ca="1" si="146"/>
        <v>1.4448464556767054E-2</v>
      </c>
    </row>
    <row r="4563" spans="2:8" x14ac:dyDescent="0.35">
      <c r="B4563" s="45" t="s">
        <v>4896</v>
      </c>
      <c r="C4563" s="146">
        <v>556.3885498046875</v>
      </c>
      <c r="D4563" s="112">
        <f t="shared" si="145"/>
        <v>4.4192362296208181</v>
      </c>
      <c r="E4563" s="112">
        <v>-2.8342401589187228E-3</v>
      </c>
      <c r="G4563">
        <v>4555</v>
      </c>
      <c r="H4563">
        <f t="shared" ca="1" si="146"/>
        <v>6.6050090668336768E-3</v>
      </c>
    </row>
    <row r="4564" spans="2:8" x14ac:dyDescent="0.35">
      <c r="B4564" s="45" t="s">
        <v>2914</v>
      </c>
      <c r="C4564" s="146">
        <v>102.6691818237305</v>
      </c>
      <c r="D4564" s="112">
        <f t="shared" si="145"/>
        <v>-0.32300723615123533</v>
      </c>
      <c r="E4564" s="112">
        <v>-2.836314067708194E-3</v>
      </c>
      <c r="G4564">
        <v>4556</v>
      </c>
      <c r="H4564">
        <f t="shared" ca="1" si="146"/>
        <v>1.2375394978945764E-2</v>
      </c>
    </row>
    <row r="4565" spans="2:8" x14ac:dyDescent="0.35">
      <c r="B4565" s="45" t="s">
        <v>3177</v>
      </c>
      <c r="C4565" s="146">
        <v>151.65476989746091</v>
      </c>
      <c r="D4565" s="112">
        <f t="shared" si="145"/>
        <v>-0.93109793685786779</v>
      </c>
      <c r="E4565" s="112">
        <v>-2.8409287577620497E-3</v>
      </c>
      <c r="G4565">
        <v>4557</v>
      </c>
      <c r="H4565">
        <f t="shared" ca="1" si="146"/>
        <v>2.76516307196444E-2</v>
      </c>
    </row>
    <row r="4566" spans="2:8" x14ac:dyDescent="0.35">
      <c r="B4566" s="45" t="s">
        <v>7755</v>
      </c>
      <c r="C4566" s="146">
        <v>2201.019287109375</v>
      </c>
      <c r="D4566" s="112">
        <f t="shared" si="145"/>
        <v>-0.11417351847630426</v>
      </c>
      <c r="E4566" s="112">
        <v>-2.8471042734104948E-3</v>
      </c>
      <c r="G4566">
        <v>4558</v>
      </c>
      <c r="H4566">
        <f t="shared" ca="1" si="146"/>
        <v>3.5867735352443967E-3</v>
      </c>
    </row>
    <row r="4567" spans="2:8" x14ac:dyDescent="0.35">
      <c r="B4567" s="45" t="s">
        <v>7128</v>
      </c>
      <c r="C4567" s="146">
        <v>2484.70703125</v>
      </c>
      <c r="D4567" s="112">
        <f t="shared" si="145"/>
        <v>1.1503731009398288</v>
      </c>
      <c r="E4567" s="112">
        <v>-2.8487907042183971E-3</v>
      </c>
      <c r="G4567">
        <v>4559</v>
      </c>
      <c r="H4567">
        <f t="shared" ca="1" si="146"/>
        <v>1.52302445711139E-4</v>
      </c>
    </row>
    <row r="4568" spans="2:8" x14ac:dyDescent="0.35">
      <c r="B4568" s="45" t="s">
        <v>6045</v>
      </c>
      <c r="C4568" s="146">
        <v>1155.477172851562</v>
      </c>
      <c r="D4568" s="112">
        <f t="shared" si="145"/>
        <v>2.9305681528906235E-2</v>
      </c>
      <c r="E4568" s="112">
        <v>-2.8503927269800805E-3</v>
      </c>
      <c r="G4568">
        <v>4560</v>
      </c>
      <c r="H4568">
        <f t="shared" ca="1" si="146"/>
        <v>2.0437421674970906E-2</v>
      </c>
    </row>
    <row r="4569" spans="2:8" x14ac:dyDescent="0.35">
      <c r="B4569" s="45" t="s">
        <v>5961</v>
      </c>
      <c r="C4569" s="146">
        <v>1122.579223632812</v>
      </c>
      <c r="D4569" s="112">
        <f t="shared" si="145"/>
        <v>8.6698909121020566</v>
      </c>
      <c r="E4569" s="112">
        <v>-2.8557314031569863E-3</v>
      </c>
      <c r="G4569">
        <v>4561</v>
      </c>
      <c r="H4569">
        <f t="shared" ca="1" si="146"/>
        <v>1.8847987243185253E-2</v>
      </c>
    </row>
    <row r="4570" spans="2:8" x14ac:dyDescent="0.35">
      <c r="B4570" s="45" t="s">
        <v>1261</v>
      </c>
      <c r="C4570" s="146">
        <v>116.0901641845703</v>
      </c>
      <c r="D4570" s="112">
        <f t="shared" si="145"/>
        <v>0.56735137264289592</v>
      </c>
      <c r="E4570" s="112">
        <v>-2.8623481136676857E-3</v>
      </c>
      <c r="G4570">
        <v>4562</v>
      </c>
      <c r="H4570">
        <f t="shared" ca="1" si="146"/>
        <v>2.4771116824210588E-2</v>
      </c>
    </row>
    <row r="4571" spans="2:8" x14ac:dyDescent="0.35">
      <c r="B4571" s="45" t="s">
        <v>843</v>
      </c>
      <c r="C4571" s="146">
        <v>74.067733764648438</v>
      </c>
      <c r="D4571" s="112">
        <f t="shared" si="145"/>
        <v>-0.77111685156266729</v>
      </c>
      <c r="E4571" s="112">
        <v>-2.8709476571764756E-3</v>
      </c>
      <c r="G4571">
        <v>4563</v>
      </c>
      <c r="H4571">
        <f t="shared" ca="1" si="146"/>
        <v>1.6388655166752607E-2</v>
      </c>
    </row>
    <row r="4572" spans="2:8" x14ac:dyDescent="0.35">
      <c r="B4572" s="45" t="s">
        <v>4613</v>
      </c>
      <c r="C4572" s="146">
        <v>323.60501098632813</v>
      </c>
      <c r="D4572" s="112">
        <f t="shared" si="145"/>
        <v>0.79612284768739083</v>
      </c>
      <c r="E4572" s="112">
        <v>-2.8742422625324948E-3</v>
      </c>
      <c r="G4572">
        <v>4564</v>
      </c>
      <c r="H4572">
        <f t="shared" ca="1" si="146"/>
        <v>2.3354658698973033E-2</v>
      </c>
    </row>
    <row r="4573" spans="2:8" x14ac:dyDescent="0.35">
      <c r="B4573" s="45" t="s">
        <v>4093</v>
      </c>
      <c r="C4573" s="146">
        <v>180.16864013671881</v>
      </c>
      <c r="D4573" s="112">
        <f t="shared" si="145"/>
        <v>1.0769186930091192</v>
      </c>
      <c r="E4573" s="112">
        <v>-2.8848070964174019E-3</v>
      </c>
      <c r="G4573">
        <v>4565</v>
      </c>
      <c r="H4573">
        <f t="shared" ca="1" si="146"/>
        <v>8.2259160754004617E-3</v>
      </c>
    </row>
    <row r="4574" spans="2:8" x14ac:dyDescent="0.35">
      <c r="B4574" s="45" t="s">
        <v>1194</v>
      </c>
      <c r="C4574" s="146">
        <v>86.748046875</v>
      </c>
      <c r="D4574" s="112">
        <f t="shared" si="145"/>
        <v>-0.96248408725374379</v>
      </c>
      <c r="E4574" s="112">
        <v>-2.8884930148420029E-3</v>
      </c>
      <c r="G4574">
        <v>4566</v>
      </c>
      <c r="H4574">
        <f t="shared" ca="1" si="146"/>
        <v>9.8931529135221283E-3</v>
      </c>
    </row>
    <row r="4575" spans="2:8" x14ac:dyDescent="0.35">
      <c r="B4575" s="45" t="s">
        <v>7998</v>
      </c>
      <c r="C4575" s="146">
        <v>2312.300048828125</v>
      </c>
      <c r="D4575" s="112">
        <f t="shared" si="145"/>
        <v>2.156490849775853</v>
      </c>
      <c r="E4575" s="112">
        <v>-2.8891553134432943E-3</v>
      </c>
      <c r="G4575">
        <v>4567</v>
      </c>
      <c r="H4575">
        <f t="shared" ca="1" si="146"/>
        <v>-1.1616342922144824E-2</v>
      </c>
    </row>
    <row r="4576" spans="2:8" x14ac:dyDescent="0.35">
      <c r="B4576" s="45" t="s">
        <v>5554</v>
      </c>
      <c r="C4576" s="146">
        <v>732.55401611328125</v>
      </c>
      <c r="D4576" s="112">
        <f t="shared" si="145"/>
        <v>-0.51069150057299939</v>
      </c>
      <c r="E4576" s="112">
        <v>-2.8944905402556085E-3</v>
      </c>
      <c r="G4576">
        <v>4568</v>
      </c>
      <c r="H4576">
        <f t="shared" ca="1" si="146"/>
        <v>-3.5487400617841711E-2</v>
      </c>
    </row>
    <row r="4577" spans="2:8" x14ac:dyDescent="0.35">
      <c r="B4577" s="45" t="s">
        <v>6120</v>
      </c>
      <c r="C4577" s="146">
        <v>1497.120971679688</v>
      </c>
      <c r="D4577" s="112">
        <f t="shared" si="145"/>
        <v>0.33579240501807067</v>
      </c>
      <c r="E4577" s="112">
        <v>-2.8958456537596785E-3</v>
      </c>
      <c r="G4577">
        <v>4569</v>
      </c>
      <c r="H4577">
        <f t="shared" ca="1" si="146"/>
        <v>2.7837971535522359E-2</v>
      </c>
    </row>
    <row r="4578" spans="2:8" x14ac:dyDescent="0.35">
      <c r="B4578" s="45" t="s">
        <v>5969</v>
      </c>
      <c r="C4578" s="146">
        <v>1120.773681640625</v>
      </c>
      <c r="D4578" s="112">
        <f t="shared" si="145"/>
        <v>-0.49674236177236741</v>
      </c>
      <c r="E4578" s="112">
        <v>-2.8991947718925806E-3</v>
      </c>
      <c r="G4578">
        <v>4570</v>
      </c>
      <c r="H4578">
        <f t="shared" ca="1" si="146"/>
        <v>6.4053070016856376E-3</v>
      </c>
    </row>
    <row r="4579" spans="2:8" x14ac:dyDescent="0.35">
      <c r="B4579" s="45" t="s">
        <v>6933</v>
      </c>
      <c r="C4579" s="146">
        <v>2227.03759765625</v>
      </c>
      <c r="D4579" s="112">
        <f t="shared" si="145"/>
        <v>24.721235089025267</v>
      </c>
      <c r="E4579" s="112">
        <v>-2.9001545393670947E-3</v>
      </c>
      <c r="G4579">
        <v>4571</v>
      </c>
      <c r="H4579">
        <f t="shared" ca="1" si="146"/>
        <v>-3.4502961703763178E-2</v>
      </c>
    </row>
    <row r="4580" spans="2:8" x14ac:dyDescent="0.35">
      <c r="B4580" s="45" t="s">
        <v>1022</v>
      </c>
      <c r="C4580" s="146">
        <v>86.5836181640625</v>
      </c>
      <c r="D4580" s="112">
        <f t="shared" si="145"/>
        <v>-0.95409184943971503</v>
      </c>
      <c r="E4580" s="112">
        <v>-2.9078042598594386E-3</v>
      </c>
      <c r="G4580">
        <v>4572</v>
      </c>
      <c r="H4580">
        <f t="shared" ca="1" si="146"/>
        <v>-1.9990998990300338E-2</v>
      </c>
    </row>
    <row r="4581" spans="2:8" x14ac:dyDescent="0.35">
      <c r="B4581" s="45" t="s">
        <v>6456</v>
      </c>
      <c r="C4581" s="146">
        <v>1886.018432617188</v>
      </c>
      <c r="D4581" s="112">
        <f t="shared" si="145"/>
        <v>10.731476020454947</v>
      </c>
      <c r="E4581" s="112">
        <v>-2.9142802896412147E-3</v>
      </c>
      <c r="G4581">
        <v>4573</v>
      </c>
      <c r="H4581">
        <f t="shared" ca="1" si="146"/>
        <v>5.6728873445620913E-3</v>
      </c>
    </row>
    <row r="4582" spans="2:8" x14ac:dyDescent="0.35">
      <c r="B4582" s="45" t="s">
        <v>3262</v>
      </c>
      <c r="C4582" s="146">
        <v>160.7656555175781</v>
      </c>
      <c r="D4582" s="112">
        <f t="shared" si="145"/>
        <v>-0.80568197654315354</v>
      </c>
      <c r="E4582" s="112">
        <v>-2.9256581879204585E-3</v>
      </c>
      <c r="G4582">
        <v>4574</v>
      </c>
      <c r="H4582">
        <f t="shared" ca="1" si="146"/>
        <v>-1.2718649330906585E-2</v>
      </c>
    </row>
    <row r="4583" spans="2:8" x14ac:dyDescent="0.35">
      <c r="B4583" s="45" t="s">
        <v>5825</v>
      </c>
      <c r="C4583" s="146">
        <v>827.33270263671875</v>
      </c>
      <c r="D4583" s="112">
        <f t="shared" si="145"/>
        <v>6.2294639577326283</v>
      </c>
      <c r="E4583" s="112">
        <v>-2.9267057634580615E-3</v>
      </c>
      <c r="G4583">
        <v>4575</v>
      </c>
      <c r="H4583">
        <f t="shared" ca="1" si="146"/>
        <v>-1.4909316614696588E-2</v>
      </c>
    </row>
    <row r="4584" spans="2:8" x14ac:dyDescent="0.35">
      <c r="B4584" s="45" t="s">
        <v>2504</v>
      </c>
      <c r="C4584" s="146">
        <v>114.4390106201172</v>
      </c>
      <c r="D4584" s="112">
        <f t="shared" si="145"/>
        <v>-0.86140835920358816</v>
      </c>
      <c r="E4584" s="112">
        <v>-2.9277851765460868E-3</v>
      </c>
      <c r="G4584">
        <v>4576</v>
      </c>
      <c r="H4584">
        <f t="shared" ca="1" si="146"/>
        <v>2.1595445691090221E-2</v>
      </c>
    </row>
    <row r="4585" spans="2:8" x14ac:dyDescent="0.35">
      <c r="B4585" s="45" t="s">
        <v>5827</v>
      </c>
      <c r="C4585" s="146">
        <v>825.72808837890625</v>
      </c>
      <c r="D4585" s="112">
        <f t="shared" si="145"/>
        <v>0.99772241202532197</v>
      </c>
      <c r="E4585" s="112">
        <v>-2.9324499551093199E-3</v>
      </c>
      <c r="G4585">
        <v>4577</v>
      </c>
      <c r="H4585">
        <f t="shared" ca="1" si="146"/>
        <v>3.0022558809426558E-2</v>
      </c>
    </row>
    <row r="4586" spans="2:8" x14ac:dyDescent="0.35">
      <c r="B4586" s="45" t="s">
        <v>4696</v>
      </c>
      <c r="C4586" s="146">
        <v>413.33474731445313</v>
      </c>
      <c r="D4586" s="112">
        <f t="shared" si="145"/>
        <v>-9.774464689965473E-2</v>
      </c>
      <c r="E4586" s="112">
        <v>-2.9333775029446408E-3</v>
      </c>
      <c r="G4586">
        <v>4578</v>
      </c>
      <c r="H4586">
        <f t="shared" ca="1" si="146"/>
        <v>-1.7753315264021955E-3</v>
      </c>
    </row>
    <row r="4587" spans="2:8" x14ac:dyDescent="0.35">
      <c r="B4587" s="45" t="s">
        <v>5103</v>
      </c>
      <c r="C4587" s="146">
        <v>458.11282348632813</v>
      </c>
      <c r="D4587" s="112">
        <f t="shared" si="145"/>
        <v>1.2163985047464179</v>
      </c>
      <c r="E4587" s="112">
        <v>-2.9389555004756011E-3</v>
      </c>
      <c r="G4587">
        <v>4579</v>
      </c>
      <c r="H4587">
        <f t="shared" ca="1" si="146"/>
        <v>5.3114188074516611E-3</v>
      </c>
    </row>
    <row r="4588" spans="2:8" x14ac:dyDescent="0.35">
      <c r="B4588" s="45" t="s">
        <v>4286</v>
      </c>
      <c r="C4588" s="146">
        <v>206.69244384765619</v>
      </c>
      <c r="D4588" s="112">
        <f t="shared" si="145"/>
        <v>1.3927166769529473</v>
      </c>
      <c r="E4588" s="112">
        <v>-2.9417562297942412E-3</v>
      </c>
      <c r="G4588">
        <v>4580</v>
      </c>
      <c r="H4588">
        <f t="shared" ca="1" si="146"/>
        <v>-7.2493247152595241E-3</v>
      </c>
    </row>
    <row r="4589" spans="2:8" x14ac:dyDescent="0.35">
      <c r="B4589" s="45" t="s">
        <v>2833</v>
      </c>
      <c r="C4589" s="146">
        <v>86.384002685546875</v>
      </c>
      <c r="D4589" s="112">
        <f t="shared" si="145"/>
        <v>-0.29538548011139887</v>
      </c>
      <c r="E4589" s="112">
        <v>-2.9451471732619208E-3</v>
      </c>
      <c r="G4589">
        <v>4581</v>
      </c>
      <c r="H4589">
        <f t="shared" ca="1" si="146"/>
        <v>-1.5355394853165073E-3</v>
      </c>
    </row>
    <row r="4590" spans="2:8" x14ac:dyDescent="0.35">
      <c r="B4590" s="45" t="s">
        <v>3043</v>
      </c>
      <c r="C4590" s="146">
        <v>122.5975341796875</v>
      </c>
      <c r="D4590" s="112">
        <f t="shared" si="145"/>
        <v>2.1983055001880381</v>
      </c>
      <c r="E4590" s="112">
        <v>-2.9475184852792847E-3</v>
      </c>
      <c r="G4590">
        <v>4582</v>
      </c>
      <c r="H4590">
        <f t="shared" ca="1" si="146"/>
        <v>-6.8531313205561651E-3</v>
      </c>
    </row>
    <row r="4591" spans="2:8" x14ac:dyDescent="0.35">
      <c r="B4591" s="45" t="s">
        <v>491</v>
      </c>
      <c r="C4591" s="146">
        <v>38.332027435302727</v>
      </c>
      <c r="D4591" s="112">
        <f t="shared" si="145"/>
        <v>-0.96398245177220265</v>
      </c>
      <c r="E4591" s="112">
        <v>-2.948831292796454E-3</v>
      </c>
      <c r="G4591">
        <v>4583</v>
      </c>
      <c r="H4591">
        <f t="shared" ca="1" si="146"/>
        <v>2.7462653448120967E-2</v>
      </c>
    </row>
    <row r="4592" spans="2:8" x14ac:dyDescent="0.35">
      <c r="B4592" s="45" t="s">
        <v>5907</v>
      </c>
      <c r="C4592" s="146">
        <v>1064.259765625</v>
      </c>
      <c r="D4592" s="112">
        <f t="shared" si="145"/>
        <v>8.1044337484461462</v>
      </c>
      <c r="E4592" s="112">
        <v>-2.9510919268847719E-3</v>
      </c>
      <c r="G4592">
        <v>4584</v>
      </c>
      <c r="H4592">
        <f t="shared" ca="1" si="146"/>
        <v>1.4536002119631927E-2</v>
      </c>
    </row>
    <row r="4593" spans="2:8" x14ac:dyDescent="0.35">
      <c r="B4593" s="45" t="s">
        <v>2084</v>
      </c>
      <c r="C4593" s="146">
        <v>116.89466857910161</v>
      </c>
      <c r="D4593" s="112">
        <f t="shared" si="145"/>
        <v>-0.94775480550472535</v>
      </c>
      <c r="E4593" s="112">
        <v>-2.9539900144537334E-3</v>
      </c>
      <c r="G4593">
        <v>4585</v>
      </c>
      <c r="H4593">
        <f t="shared" ca="1" si="146"/>
        <v>9.6587026686322172E-3</v>
      </c>
    </row>
    <row r="4594" spans="2:8" x14ac:dyDescent="0.35">
      <c r="B4594" s="45" t="s">
        <v>7522</v>
      </c>
      <c r="C4594" s="146">
        <v>2237.42431640625</v>
      </c>
      <c r="D4594" s="112">
        <f t="shared" si="145"/>
        <v>4.4576487971326246</v>
      </c>
      <c r="E4594" s="112">
        <v>-2.9553981301517519E-3</v>
      </c>
      <c r="G4594">
        <v>4586</v>
      </c>
      <c r="H4594">
        <f t="shared" ca="1" si="146"/>
        <v>-5.2526255075535117E-3</v>
      </c>
    </row>
    <row r="4595" spans="2:8" x14ac:dyDescent="0.35">
      <c r="B4595" s="45" t="s">
        <v>4677</v>
      </c>
      <c r="C4595" s="146">
        <v>409.96121215820313</v>
      </c>
      <c r="D4595" s="112">
        <f t="shared" si="145"/>
        <v>-0.81143031949580324</v>
      </c>
      <c r="E4595" s="112">
        <v>-2.9573706224572689E-3</v>
      </c>
      <c r="G4595">
        <v>4587</v>
      </c>
      <c r="H4595">
        <f t="shared" ca="1" si="146"/>
        <v>3.5535835277032616E-3</v>
      </c>
    </row>
    <row r="4596" spans="2:8" x14ac:dyDescent="0.35">
      <c r="B4596" s="45" t="s">
        <v>6962</v>
      </c>
      <c r="C4596" s="146">
        <v>2174.056884765625</v>
      </c>
      <c r="D4596" s="112">
        <f t="shared" si="145"/>
        <v>4.0470694271677363</v>
      </c>
      <c r="E4596" s="112">
        <v>-2.9701734261960385E-3</v>
      </c>
      <c r="G4596">
        <v>4588</v>
      </c>
      <c r="H4596">
        <f t="shared" ca="1" si="146"/>
        <v>1.2771992395738211E-2</v>
      </c>
    </row>
    <row r="4597" spans="2:8" x14ac:dyDescent="0.35">
      <c r="B4597" s="45" t="s">
        <v>4738</v>
      </c>
      <c r="C4597" s="146">
        <v>430.75628662109381</v>
      </c>
      <c r="D4597" s="112">
        <f t="shared" si="145"/>
        <v>0.87332606168084026</v>
      </c>
      <c r="E4597" s="112">
        <v>-2.973275275364941E-3</v>
      </c>
      <c r="G4597">
        <v>4589</v>
      </c>
      <c r="H4597">
        <f t="shared" ca="1" si="146"/>
        <v>2.8702574437086941E-3</v>
      </c>
    </row>
    <row r="4598" spans="2:8" x14ac:dyDescent="0.35">
      <c r="B4598" s="45" t="s">
        <v>4277</v>
      </c>
      <c r="C4598" s="146">
        <v>229.94197082519531</v>
      </c>
      <c r="D4598" s="112">
        <f t="shared" si="145"/>
        <v>-0.89843179038117427</v>
      </c>
      <c r="E4598" s="112">
        <v>-2.9748373078989365E-3</v>
      </c>
      <c r="G4598">
        <v>4590</v>
      </c>
      <c r="H4598">
        <f t="shared" ca="1" si="146"/>
        <v>-9.445410609071116E-3</v>
      </c>
    </row>
    <row r="4599" spans="2:8" x14ac:dyDescent="0.35">
      <c r="B4599" s="45" t="s">
        <v>6859</v>
      </c>
      <c r="C4599" s="146">
        <v>2263.916748046875</v>
      </c>
      <c r="D4599" s="112">
        <f t="shared" si="145"/>
        <v>2.5218838217383488</v>
      </c>
      <c r="E4599" s="112">
        <v>-2.9777334991416774E-3</v>
      </c>
      <c r="G4599">
        <v>4591</v>
      </c>
      <c r="H4599">
        <f t="shared" ca="1" si="146"/>
        <v>-3.2952986923449536E-2</v>
      </c>
    </row>
    <row r="4600" spans="2:8" x14ac:dyDescent="0.35">
      <c r="B4600" s="45" t="s">
        <v>5215</v>
      </c>
      <c r="C4600" s="146">
        <v>642.81414794921875</v>
      </c>
      <c r="D4600" s="112">
        <f t="shared" si="145"/>
        <v>-0.73970604997805811</v>
      </c>
      <c r="E4600" s="112">
        <v>-2.9782283555171585E-3</v>
      </c>
      <c r="G4600">
        <v>4592</v>
      </c>
      <c r="H4600">
        <f t="shared" ca="1" si="146"/>
        <v>-1.4936889746178831E-2</v>
      </c>
    </row>
    <row r="4601" spans="2:8" x14ac:dyDescent="0.35">
      <c r="B4601" s="45" t="s">
        <v>7135</v>
      </c>
      <c r="C4601" s="146">
        <v>2469.570068359375</v>
      </c>
      <c r="D4601" s="112">
        <f t="shared" si="145"/>
        <v>32.075685125094161</v>
      </c>
      <c r="E4601" s="112">
        <v>-2.9797182815390726E-3</v>
      </c>
      <c r="G4601">
        <v>4593</v>
      </c>
      <c r="H4601">
        <f t="shared" ca="1" si="146"/>
        <v>-2.8284332154889413E-2</v>
      </c>
    </row>
    <row r="4602" spans="2:8" x14ac:dyDescent="0.35">
      <c r="B4602" s="45" t="s">
        <v>962</v>
      </c>
      <c r="C4602" s="146">
        <v>74.664215087890625</v>
      </c>
      <c r="D4602" s="112">
        <f t="shared" si="145"/>
        <v>-0.61817931267822279</v>
      </c>
      <c r="E4602" s="112">
        <v>-2.9909086889575178E-3</v>
      </c>
      <c r="G4602">
        <v>4594</v>
      </c>
      <c r="H4602">
        <f t="shared" ca="1" si="146"/>
        <v>9.6551291930241281E-3</v>
      </c>
    </row>
    <row r="4603" spans="2:8" x14ac:dyDescent="0.35">
      <c r="B4603" s="45" t="s">
        <v>3942</v>
      </c>
      <c r="C4603" s="146">
        <v>195.5478515625</v>
      </c>
      <c r="D4603" s="112">
        <f t="shared" si="145"/>
        <v>0.75608601042517387</v>
      </c>
      <c r="E4603" s="112">
        <v>-3.0045019295097878E-3</v>
      </c>
      <c r="G4603">
        <v>4595</v>
      </c>
      <c r="H4603">
        <f t="shared" ca="1" si="146"/>
        <v>2.4798567307589517E-2</v>
      </c>
    </row>
    <row r="4604" spans="2:8" x14ac:dyDescent="0.35">
      <c r="B4604" s="45" t="s">
        <v>2484</v>
      </c>
      <c r="C4604" s="146">
        <v>111.3543701171875</v>
      </c>
      <c r="D4604" s="112">
        <f t="shared" si="145"/>
        <v>1.6502854486555587</v>
      </c>
      <c r="E4604" s="112">
        <v>-3.0076906467456175E-3</v>
      </c>
      <c r="G4604">
        <v>4596</v>
      </c>
      <c r="H4604">
        <f t="shared" ca="1" si="146"/>
        <v>-9.0115384433970217E-3</v>
      </c>
    </row>
    <row r="4605" spans="2:8" x14ac:dyDescent="0.35">
      <c r="B4605" s="45" t="s">
        <v>530</v>
      </c>
      <c r="C4605" s="146">
        <v>42.0159912109375</v>
      </c>
      <c r="D4605" s="112">
        <f t="shared" si="145"/>
        <v>-0.14541328771912565</v>
      </c>
      <c r="E4605" s="112">
        <v>-3.0098236785166877E-3</v>
      </c>
      <c r="G4605">
        <v>4597</v>
      </c>
      <c r="H4605">
        <f t="shared" ca="1" si="146"/>
        <v>1.2756847351780959E-2</v>
      </c>
    </row>
    <row r="4606" spans="2:8" x14ac:dyDescent="0.35">
      <c r="B4606" s="45" t="s">
        <v>726</v>
      </c>
      <c r="C4606" s="146">
        <v>49.165275573730469</v>
      </c>
      <c r="D4606" s="112">
        <f t="shared" si="145"/>
        <v>-0.80685361028577751</v>
      </c>
      <c r="E4606" s="112">
        <v>-3.0107594755069949E-3</v>
      </c>
      <c r="G4606">
        <v>4598</v>
      </c>
      <c r="H4606">
        <f t="shared" ca="1" si="146"/>
        <v>-1.9042034904723178E-2</v>
      </c>
    </row>
    <row r="4607" spans="2:8" x14ac:dyDescent="0.35">
      <c r="B4607" s="45" t="s">
        <v>4466</v>
      </c>
      <c r="C4607" s="146">
        <v>254.5492858886719</v>
      </c>
      <c r="D4607" s="112">
        <f t="shared" si="145"/>
        <v>2.4807184507283382</v>
      </c>
      <c r="E4607" s="112">
        <v>-3.0168017311811542E-3</v>
      </c>
      <c r="G4607">
        <v>4599</v>
      </c>
      <c r="H4607">
        <f t="shared" ca="1" si="146"/>
        <v>1.7103342742687169E-2</v>
      </c>
    </row>
    <row r="4608" spans="2:8" x14ac:dyDescent="0.35">
      <c r="B4608" s="45" t="s">
        <v>970</v>
      </c>
      <c r="C4608" s="146">
        <v>73.131248474121094</v>
      </c>
      <c r="D4608" s="112">
        <f t="shared" si="145"/>
        <v>-0.92760556287714302</v>
      </c>
      <c r="E4608" s="112">
        <v>-3.0170162336628993E-3</v>
      </c>
      <c r="G4608">
        <v>4600</v>
      </c>
      <c r="H4608">
        <f t="shared" ca="1" si="146"/>
        <v>3.2475089779349972E-2</v>
      </c>
    </row>
    <row r="4609" spans="2:8" x14ac:dyDescent="0.35">
      <c r="B4609" s="45" t="s">
        <v>5877</v>
      </c>
      <c r="C4609" s="146">
        <v>1010.177734375</v>
      </c>
      <c r="D4609" s="112">
        <f t="shared" si="145"/>
        <v>0.3977699361708435</v>
      </c>
      <c r="E4609" s="112">
        <v>-3.023142245146718E-3</v>
      </c>
      <c r="G4609">
        <v>4601</v>
      </c>
      <c r="H4609">
        <f t="shared" ca="1" si="146"/>
        <v>6.3469155136084907E-3</v>
      </c>
    </row>
    <row r="4610" spans="2:8" x14ac:dyDescent="0.35">
      <c r="B4610" s="45" t="s">
        <v>5697</v>
      </c>
      <c r="C4610" s="146">
        <v>722.70672607421875</v>
      </c>
      <c r="D4610" s="112">
        <f t="shared" si="145"/>
        <v>4.5616443374883824</v>
      </c>
      <c r="E4610" s="112">
        <v>-3.0254884328722647E-3</v>
      </c>
      <c r="G4610">
        <v>4602</v>
      </c>
      <c r="H4610">
        <f t="shared" ca="1" si="146"/>
        <v>2.0327447719045023E-2</v>
      </c>
    </row>
    <row r="4611" spans="2:8" x14ac:dyDescent="0.35">
      <c r="B4611" s="45" t="s">
        <v>3058</v>
      </c>
      <c r="C4611" s="146">
        <v>129.9447937011719</v>
      </c>
      <c r="D4611" s="112">
        <f t="shared" si="145"/>
        <v>0.57521004420303934</v>
      </c>
      <c r="E4611" s="112">
        <v>-3.0333741396745386E-3</v>
      </c>
      <c r="G4611">
        <v>4603</v>
      </c>
      <c r="H4611">
        <f t="shared" ca="1" si="146"/>
        <v>-4.0095223218803095E-3</v>
      </c>
    </row>
    <row r="4612" spans="2:8" x14ac:dyDescent="0.35">
      <c r="B4612" s="45" t="s">
        <v>992</v>
      </c>
      <c r="C4612" s="146">
        <v>82.493629455566406</v>
      </c>
      <c r="D4612" s="112">
        <f t="shared" si="145"/>
        <v>-0.25767347067116092</v>
      </c>
      <c r="E4612" s="112">
        <v>-3.0334228819610411E-3</v>
      </c>
      <c r="G4612">
        <v>4604</v>
      </c>
      <c r="H4612">
        <f t="shared" ca="1" si="146"/>
        <v>9.3113831630508032E-3</v>
      </c>
    </row>
    <row r="4613" spans="2:8" x14ac:dyDescent="0.35">
      <c r="B4613" s="45" t="s">
        <v>1866</v>
      </c>
      <c r="C4613" s="146">
        <v>111.1284942626953</v>
      </c>
      <c r="D4613" s="112">
        <f t="shared" si="145"/>
        <v>-0.95228438349331934</v>
      </c>
      <c r="E4613" s="112">
        <v>-3.0385562771503738E-3</v>
      </c>
      <c r="G4613">
        <v>4605</v>
      </c>
      <c r="H4613">
        <f t="shared" ca="1" si="146"/>
        <v>1.8089475667802293E-2</v>
      </c>
    </row>
    <row r="4614" spans="2:8" x14ac:dyDescent="0.35">
      <c r="B4614" s="45" t="s">
        <v>7266</v>
      </c>
      <c r="C4614" s="146">
        <v>2328.975341796875</v>
      </c>
      <c r="D4614" s="112">
        <f t="shared" si="145"/>
        <v>0.15978517523340244</v>
      </c>
      <c r="E4614" s="112">
        <v>-3.0387020657969502E-3</v>
      </c>
      <c r="G4614">
        <v>4606</v>
      </c>
      <c r="H4614">
        <f t="shared" ca="1" si="146"/>
        <v>6.7540179681412895E-3</v>
      </c>
    </row>
    <row r="4615" spans="2:8" x14ac:dyDescent="0.35">
      <c r="B4615" s="45" t="s">
        <v>6625</v>
      </c>
      <c r="C4615" s="146">
        <v>2008.109252929688</v>
      </c>
      <c r="D4615" s="112">
        <f t="shared" si="145"/>
        <v>27.068291606126454</v>
      </c>
      <c r="E4615" s="112">
        <v>-3.0392869196540751E-3</v>
      </c>
      <c r="G4615">
        <v>4607</v>
      </c>
      <c r="H4615">
        <f t="shared" ca="1" si="146"/>
        <v>-5.9420921006697784E-3</v>
      </c>
    </row>
    <row r="4616" spans="2:8" x14ac:dyDescent="0.35">
      <c r="B4616" s="45" t="s">
        <v>2680</v>
      </c>
      <c r="C4616" s="146">
        <v>71.543693542480469</v>
      </c>
      <c r="D4616" s="112">
        <f t="shared" si="145"/>
        <v>-0.96697796336083042</v>
      </c>
      <c r="E4616" s="112">
        <v>-3.0439062020585573E-3</v>
      </c>
      <c r="G4616">
        <v>4608</v>
      </c>
      <c r="H4616">
        <f t="shared" ca="1" si="146"/>
        <v>7.6474917039940377E-3</v>
      </c>
    </row>
    <row r="4617" spans="2:8" x14ac:dyDescent="0.35">
      <c r="B4617" s="45" t="s">
        <v>6743</v>
      </c>
      <c r="C4617" s="146">
        <v>2166.5439453125</v>
      </c>
      <c r="D4617" s="112">
        <f t="shared" ref="D4617:D4680" si="147">(C4617-C4618)/C4618</f>
        <v>-4.0084856920769414E-2</v>
      </c>
      <c r="E4617" s="112">
        <v>-3.0470874604986895E-3</v>
      </c>
      <c r="G4617">
        <v>4609</v>
      </c>
      <c r="H4617">
        <f t="shared" ca="1" si="146"/>
        <v>-8.9485824626820785E-3</v>
      </c>
    </row>
    <row r="4618" spans="2:8" x14ac:dyDescent="0.35">
      <c r="B4618" s="45" t="s">
        <v>6860</v>
      </c>
      <c r="C4618" s="146">
        <v>2257.01611328125</v>
      </c>
      <c r="D4618" s="112">
        <f t="shared" si="147"/>
        <v>10.599561318381772</v>
      </c>
      <c r="E4618" s="112">
        <v>-3.0480956384894946E-3</v>
      </c>
      <c r="G4618">
        <v>4610</v>
      </c>
      <c r="H4618">
        <f t="shared" ref="H4618:H4681" ca="1" si="148">_xlfn.NORM.INV(RAND(),$N$11,$N$12)</f>
        <v>-4.4738471779570705E-3</v>
      </c>
    </row>
    <row r="4619" spans="2:8" x14ac:dyDescent="0.35">
      <c r="B4619" s="45" t="s">
        <v>4011</v>
      </c>
      <c r="C4619" s="146">
        <v>194.57771301269531</v>
      </c>
      <c r="D4619" s="112">
        <f t="shared" si="147"/>
        <v>0.8517837612476864</v>
      </c>
      <c r="E4619" s="112">
        <v>-3.0522514233964604E-3</v>
      </c>
      <c r="G4619">
        <v>4611</v>
      </c>
      <c r="H4619">
        <f t="shared" ca="1" si="148"/>
        <v>-3.7029124741869966E-3</v>
      </c>
    </row>
    <row r="4620" spans="2:8" x14ac:dyDescent="0.35">
      <c r="B4620" s="45" t="s">
        <v>2263</v>
      </c>
      <c r="C4620" s="146">
        <v>105.07582855224609</v>
      </c>
      <c r="D4620" s="112">
        <f t="shared" si="147"/>
        <v>-0.38178642347675712</v>
      </c>
      <c r="E4620" s="112">
        <v>-3.0563771026304817E-3</v>
      </c>
      <c r="G4620">
        <v>4612</v>
      </c>
      <c r="H4620">
        <f t="shared" ca="1" si="148"/>
        <v>1.7650873764445E-4</v>
      </c>
    </row>
    <row r="4621" spans="2:8" x14ac:dyDescent="0.35">
      <c r="B4621" s="45" t="s">
        <v>4069</v>
      </c>
      <c r="C4621" s="146">
        <v>169.96687316894531</v>
      </c>
      <c r="D4621" s="112">
        <f t="shared" si="147"/>
        <v>-0.44042287325055374</v>
      </c>
      <c r="E4621" s="112">
        <v>-3.0573406202338131E-3</v>
      </c>
      <c r="G4621">
        <v>4613</v>
      </c>
      <c r="H4621">
        <f t="shared" ca="1" si="148"/>
        <v>-5.6872816278394952E-4</v>
      </c>
    </row>
    <row r="4622" spans="2:8" x14ac:dyDescent="0.35">
      <c r="B4622" s="45" t="s">
        <v>4482</v>
      </c>
      <c r="C4622" s="146">
        <v>303.74163818359381</v>
      </c>
      <c r="D4622" s="112">
        <f t="shared" si="147"/>
        <v>-0.87544913617589615</v>
      </c>
      <c r="E4622" s="112">
        <v>-3.062029076555148E-3</v>
      </c>
      <c r="G4622">
        <v>4614</v>
      </c>
      <c r="H4622">
        <f t="shared" ca="1" si="148"/>
        <v>-9.8589475887885577E-3</v>
      </c>
    </row>
    <row r="4623" spans="2:8" x14ac:dyDescent="0.35">
      <c r="B4623" s="45" t="s">
        <v>7387</v>
      </c>
      <c r="C4623" s="146">
        <v>2438.695556640625</v>
      </c>
      <c r="D4623" s="112">
        <f t="shared" si="147"/>
        <v>25.891370356124536</v>
      </c>
      <c r="E4623" s="112">
        <v>-3.0621050108098364E-3</v>
      </c>
      <c r="G4623">
        <v>4615</v>
      </c>
      <c r="H4623">
        <f t="shared" ca="1" si="148"/>
        <v>-2.036406932868072E-3</v>
      </c>
    </row>
    <row r="4624" spans="2:8" x14ac:dyDescent="0.35">
      <c r="B4624" s="45" t="s">
        <v>1217</v>
      </c>
      <c r="C4624" s="146">
        <v>90.686920166015625</v>
      </c>
      <c r="D4624" s="112">
        <f t="shared" si="147"/>
        <v>-0.92269128179704962</v>
      </c>
      <c r="E4624" s="112">
        <v>-3.0625601828930915E-3</v>
      </c>
      <c r="G4624">
        <v>4616</v>
      </c>
      <c r="H4624">
        <f t="shared" ca="1" si="148"/>
        <v>3.4940227892658625E-2</v>
      </c>
    </row>
    <row r="4625" spans="2:8" x14ac:dyDescent="0.35">
      <c r="B4625" s="45" t="s">
        <v>6024</v>
      </c>
      <c r="C4625" s="146">
        <v>1173.049072265625</v>
      </c>
      <c r="D4625" s="112">
        <f t="shared" si="147"/>
        <v>0.6687504590982728</v>
      </c>
      <c r="E4625" s="112">
        <v>-3.0691337311947609E-3</v>
      </c>
      <c r="G4625">
        <v>4617</v>
      </c>
      <c r="H4625">
        <f t="shared" ca="1" si="148"/>
        <v>1.7871714505333657E-2</v>
      </c>
    </row>
    <row r="4626" spans="2:8" x14ac:dyDescent="0.35">
      <c r="B4626" s="45" t="s">
        <v>5522</v>
      </c>
      <c r="C4626" s="146">
        <v>702.9505615234375</v>
      </c>
      <c r="D4626" s="112">
        <f t="shared" si="147"/>
        <v>-0.65021416942849397</v>
      </c>
      <c r="E4626" s="112">
        <v>-3.0766008075179059E-3</v>
      </c>
      <c r="G4626">
        <v>4618</v>
      </c>
      <c r="H4626">
        <f t="shared" ca="1" si="148"/>
        <v>-5.2261795348055454E-3</v>
      </c>
    </row>
    <row r="4627" spans="2:8" x14ac:dyDescent="0.35">
      <c r="B4627" s="45" t="s">
        <v>6697</v>
      </c>
      <c r="C4627" s="146">
        <v>2009.659912109375</v>
      </c>
      <c r="D4627" s="112">
        <f t="shared" si="147"/>
        <v>3.3134395552268305E-2</v>
      </c>
      <c r="E4627" s="112">
        <v>-3.0792085059547108E-3</v>
      </c>
      <c r="G4627">
        <v>4619</v>
      </c>
      <c r="H4627">
        <f t="shared" ca="1" si="148"/>
        <v>2.3428688714679691E-3</v>
      </c>
    </row>
    <row r="4628" spans="2:8" x14ac:dyDescent="0.35">
      <c r="B4628" s="45" t="s">
        <v>6508</v>
      </c>
      <c r="C4628" s="146">
        <v>1945.206665039062</v>
      </c>
      <c r="D4628" s="112">
        <f t="shared" si="147"/>
        <v>-0.1381753287751204</v>
      </c>
      <c r="E4628" s="112">
        <v>-3.079697904702079E-3</v>
      </c>
      <c r="G4628">
        <v>4620</v>
      </c>
      <c r="H4628">
        <f t="shared" ca="1" si="148"/>
        <v>-1.2879793978135384E-2</v>
      </c>
    </row>
    <row r="4629" spans="2:8" x14ac:dyDescent="0.35">
      <c r="B4629" s="45" t="s">
        <v>6798</v>
      </c>
      <c r="C4629" s="146">
        <v>2257.079345703125</v>
      </c>
      <c r="D4629" s="112">
        <f t="shared" si="147"/>
        <v>-7.176685346130672E-2</v>
      </c>
      <c r="E4629" s="112">
        <v>-3.0871419658286847E-3</v>
      </c>
      <c r="G4629">
        <v>4621</v>
      </c>
      <c r="H4629">
        <f t="shared" ca="1" si="148"/>
        <v>1.9315069572914983E-2</v>
      </c>
    </row>
    <row r="4630" spans="2:8" x14ac:dyDescent="0.35">
      <c r="B4630" s="45" t="s">
        <v>7422</v>
      </c>
      <c r="C4630" s="146">
        <v>2431.586669921875</v>
      </c>
      <c r="D4630" s="112">
        <f t="shared" si="147"/>
        <v>21.776358170181457</v>
      </c>
      <c r="E4630" s="112">
        <v>-3.0905878452826322E-3</v>
      </c>
      <c r="G4630">
        <v>4622</v>
      </c>
      <c r="H4630">
        <f t="shared" ca="1" si="148"/>
        <v>-6.1197410261842784E-3</v>
      </c>
    </row>
    <row r="4631" spans="2:8" x14ac:dyDescent="0.35">
      <c r="B4631" s="45" t="s">
        <v>2390</v>
      </c>
      <c r="C4631" s="146">
        <v>106.7592391967773</v>
      </c>
      <c r="D4631" s="112">
        <f t="shared" si="147"/>
        <v>-0.95712866652209094</v>
      </c>
      <c r="E4631" s="112">
        <v>-3.0922836320485371E-3</v>
      </c>
      <c r="G4631">
        <v>4623</v>
      </c>
      <c r="H4631">
        <f t="shared" ca="1" si="148"/>
        <v>1.3865711609594964E-2</v>
      </c>
    </row>
    <row r="4632" spans="2:8" x14ac:dyDescent="0.35">
      <c r="B4632" s="45" t="s">
        <v>7852</v>
      </c>
      <c r="C4632" s="146">
        <v>2490.224365234375</v>
      </c>
      <c r="D4632" s="112">
        <f t="shared" si="147"/>
        <v>18.168563054372463</v>
      </c>
      <c r="E4632" s="112">
        <v>-3.0982267880506962E-3</v>
      </c>
      <c r="G4632">
        <v>4624</v>
      </c>
      <c r="H4632">
        <f t="shared" ca="1" si="148"/>
        <v>2.6127172607715833E-2</v>
      </c>
    </row>
    <row r="4633" spans="2:8" x14ac:dyDescent="0.35">
      <c r="B4633" s="45" t="s">
        <v>2069</v>
      </c>
      <c r="C4633" s="146">
        <v>129.9118957519531</v>
      </c>
      <c r="D4633" s="112">
        <f t="shared" si="147"/>
        <v>-0.91747954509151985</v>
      </c>
      <c r="E4633" s="112">
        <v>-3.1006791612607091E-3</v>
      </c>
      <c r="G4633">
        <v>4625</v>
      </c>
      <c r="H4633">
        <f t="shared" ca="1" si="148"/>
        <v>2.5491560260322163E-2</v>
      </c>
    </row>
    <row r="4634" spans="2:8" x14ac:dyDescent="0.35">
      <c r="B4634" s="45" t="s">
        <v>6245</v>
      </c>
      <c r="C4634" s="146">
        <v>1574.29931640625</v>
      </c>
      <c r="D4634" s="112">
        <f t="shared" si="147"/>
        <v>-0.30259116088186555</v>
      </c>
      <c r="E4634" s="112">
        <v>-3.1082477362573773E-3</v>
      </c>
      <c r="G4634">
        <v>4626</v>
      </c>
      <c r="H4634">
        <f t="shared" ca="1" si="148"/>
        <v>3.8401539459686253E-2</v>
      </c>
    </row>
    <row r="4635" spans="2:8" x14ac:dyDescent="0.35">
      <c r="B4635" s="45" t="s">
        <v>7834</v>
      </c>
      <c r="C4635" s="146">
        <v>2257.35498046875</v>
      </c>
      <c r="D4635" s="112">
        <f t="shared" si="147"/>
        <v>30.549031742667001</v>
      </c>
      <c r="E4635" s="112">
        <v>-3.110950104474619E-3</v>
      </c>
      <c r="G4635">
        <v>4627</v>
      </c>
      <c r="H4635">
        <f t="shared" ca="1" si="148"/>
        <v>1.0040384587748178E-2</v>
      </c>
    </row>
    <row r="4636" spans="2:8" x14ac:dyDescent="0.35">
      <c r="B4636" s="45" t="s">
        <v>2696</v>
      </c>
      <c r="C4636" s="146">
        <v>71.550689697265625</v>
      </c>
      <c r="D4636" s="112">
        <f t="shared" si="147"/>
        <v>-0.9387585068041373</v>
      </c>
      <c r="E4636" s="112">
        <v>-3.1113268241017172E-3</v>
      </c>
      <c r="G4636">
        <v>4628</v>
      </c>
      <c r="H4636">
        <f t="shared" ca="1" si="148"/>
        <v>9.6323923889666974E-3</v>
      </c>
    </row>
    <row r="4637" spans="2:8" x14ac:dyDescent="0.35">
      <c r="B4637" s="45" t="s">
        <v>6026</v>
      </c>
      <c r="C4637" s="146">
        <v>1168.336791992188</v>
      </c>
      <c r="D4637" s="112">
        <f t="shared" si="147"/>
        <v>-0.48010637297004949</v>
      </c>
      <c r="E4637" s="112">
        <v>-3.1187512746119997E-3</v>
      </c>
      <c r="G4637">
        <v>4629</v>
      </c>
      <c r="H4637">
        <f t="shared" ca="1" si="148"/>
        <v>2.4794490622762934E-3</v>
      </c>
    </row>
    <row r="4638" spans="2:8" x14ac:dyDescent="0.35">
      <c r="B4638" s="45" t="s">
        <v>6937</v>
      </c>
      <c r="C4638" s="146">
        <v>2247.26123046875</v>
      </c>
      <c r="D4638" s="112">
        <f t="shared" si="147"/>
        <v>-0.1094757411286736</v>
      </c>
      <c r="E4638" s="112">
        <v>-3.1214247437945141E-3</v>
      </c>
      <c r="G4638">
        <v>4630</v>
      </c>
      <c r="H4638">
        <f t="shared" ca="1" si="148"/>
        <v>1.8713731316276863E-2</v>
      </c>
    </row>
    <row r="4639" spans="2:8" x14ac:dyDescent="0.35">
      <c r="B4639" s="45" t="s">
        <v>7218</v>
      </c>
      <c r="C4639" s="146">
        <v>2523.526123046875</v>
      </c>
      <c r="D4639" s="112">
        <f t="shared" si="147"/>
        <v>25.987241169762871</v>
      </c>
      <c r="E4639" s="112">
        <v>-3.1220780548446847E-3</v>
      </c>
      <c r="G4639">
        <v>4631</v>
      </c>
      <c r="H4639">
        <f t="shared" ca="1" si="148"/>
        <v>2.1204974471444454E-2</v>
      </c>
    </row>
    <row r="4640" spans="2:8" x14ac:dyDescent="0.35">
      <c r="B4640" s="45" t="s">
        <v>2225</v>
      </c>
      <c r="C4640" s="146">
        <v>93.50811767578125</v>
      </c>
      <c r="D4640" s="112">
        <f t="shared" si="147"/>
        <v>-0.95510400088711411</v>
      </c>
      <c r="E4640" s="112">
        <v>-3.1224061454197486E-3</v>
      </c>
      <c r="G4640">
        <v>4632</v>
      </c>
      <c r="H4640">
        <f t="shared" ca="1" si="148"/>
        <v>-2.5925635530497496E-2</v>
      </c>
    </row>
    <row r="4641" spans="2:8" x14ac:dyDescent="0.35">
      <c r="B4641" s="45" t="s">
        <v>7057</v>
      </c>
      <c r="C4641" s="146">
        <v>2082.771728515625</v>
      </c>
      <c r="D4641" s="112">
        <f t="shared" si="147"/>
        <v>21.765543132128069</v>
      </c>
      <c r="E4641" s="112">
        <v>-3.1225479112220438E-3</v>
      </c>
      <c r="G4641">
        <v>4633</v>
      </c>
      <c r="H4641">
        <f t="shared" ca="1" si="148"/>
        <v>-2.5697006728357123E-2</v>
      </c>
    </row>
    <row r="4642" spans="2:8" x14ac:dyDescent="0.35">
      <c r="B4642" s="45" t="s">
        <v>2782</v>
      </c>
      <c r="C4642" s="146">
        <v>91.487899780273438</v>
      </c>
      <c r="D4642" s="112">
        <f t="shared" si="147"/>
        <v>3.943174215890756E-2</v>
      </c>
      <c r="E4642" s="112">
        <v>-3.1283218832146922E-3</v>
      </c>
      <c r="G4642">
        <v>4634</v>
      </c>
      <c r="H4642">
        <f t="shared" ca="1" si="148"/>
        <v>-4.0669142949627899E-3</v>
      </c>
    </row>
    <row r="4643" spans="2:8" x14ac:dyDescent="0.35">
      <c r="B4643" s="45" t="s">
        <v>1117</v>
      </c>
      <c r="C4643" s="146">
        <v>88.017227172851563</v>
      </c>
      <c r="D4643" s="112">
        <f t="shared" si="147"/>
        <v>0.11062319542650124</v>
      </c>
      <c r="E4643" s="112">
        <v>-3.1370704954739518E-3</v>
      </c>
      <c r="G4643">
        <v>4635</v>
      </c>
      <c r="H4643">
        <f t="shared" ca="1" si="148"/>
        <v>1.3907225999754712E-2</v>
      </c>
    </row>
    <row r="4644" spans="2:8" x14ac:dyDescent="0.35">
      <c r="B4644" s="45" t="s">
        <v>2652</v>
      </c>
      <c r="C4644" s="146">
        <v>79.25030517578125</v>
      </c>
      <c r="D4644" s="112">
        <f t="shared" si="147"/>
        <v>-0.54999617036304627</v>
      </c>
      <c r="E4644" s="112">
        <v>-3.1400500718987015E-3</v>
      </c>
      <c r="G4644">
        <v>4636</v>
      </c>
      <c r="H4644">
        <f t="shared" ca="1" si="148"/>
        <v>-1.6495502269665435E-2</v>
      </c>
    </row>
    <row r="4645" spans="2:8" x14ac:dyDescent="0.35">
      <c r="B4645" s="45" t="s">
        <v>4037</v>
      </c>
      <c r="C4645" s="146">
        <v>176.11029052734381</v>
      </c>
      <c r="D4645" s="112">
        <f t="shared" si="147"/>
        <v>-0.56453734665321353</v>
      </c>
      <c r="E4645" s="112">
        <v>-3.1611229552451115E-3</v>
      </c>
      <c r="G4645">
        <v>4637</v>
      </c>
      <c r="H4645">
        <f t="shared" ca="1" si="148"/>
        <v>1.475377974695702E-2</v>
      </c>
    </row>
    <row r="4646" spans="2:8" x14ac:dyDescent="0.35">
      <c r="B4646" s="45" t="s">
        <v>4768</v>
      </c>
      <c r="C4646" s="146">
        <v>404.42111206054688</v>
      </c>
      <c r="D4646" s="112">
        <f t="shared" si="147"/>
        <v>3.3117359964092921</v>
      </c>
      <c r="E4646" s="112">
        <v>-3.1665015190496704E-3</v>
      </c>
      <c r="G4646">
        <v>4638</v>
      </c>
      <c r="H4646">
        <f t="shared" ca="1" si="148"/>
        <v>-2.9251081275511212E-3</v>
      </c>
    </row>
    <row r="4647" spans="2:8" x14ac:dyDescent="0.35">
      <c r="B4647" s="45" t="s">
        <v>2367</v>
      </c>
      <c r="C4647" s="146">
        <v>93.795425415039063</v>
      </c>
      <c r="D4647" s="112">
        <f t="shared" si="147"/>
        <v>-0.88017680254762964</v>
      </c>
      <c r="E4647" s="112">
        <v>-3.1667048974017612E-3</v>
      </c>
      <c r="G4647">
        <v>4639</v>
      </c>
      <c r="H4647">
        <f t="shared" ca="1" si="148"/>
        <v>-2.8859795030439069E-2</v>
      </c>
    </row>
    <row r="4648" spans="2:8" x14ac:dyDescent="0.35">
      <c r="B4648" s="45" t="s">
        <v>5674</v>
      </c>
      <c r="C4648" s="146">
        <v>782.7818603515625</v>
      </c>
      <c r="D4648" s="112">
        <f t="shared" si="147"/>
        <v>7.1222019485377732</v>
      </c>
      <c r="E4648" s="112">
        <v>-3.1762874511385231E-3</v>
      </c>
      <c r="G4648">
        <v>4640</v>
      </c>
      <c r="H4648">
        <f t="shared" ca="1" si="148"/>
        <v>6.749213433689347E-3</v>
      </c>
    </row>
    <row r="4649" spans="2:8" x14ac:dyDescent="0.35">
      <c r="B4649" s="45" t="s">
        <v>1684</v>
      </c>
      <c r="C4649" s="146">
        <v>96.375572204589844</v>
      </c>
      <c r="D4649" s="112">
        <f t="shared" si="147"/>
        <v>-0.12335845784959924</v>
      </c>
      <c r="E4649" s="112">
        <v>-3.181073653391913E-3</v>
      </c>
      <c r="G4649">
        <v>4641</v>
      </c>
      <c r="H4649">
        <f t="shared" ca="1" si="148"/>
        <v>-1.8888638159489813E-3</v>
      </c>
    </row>
    <row r="4650" spans="2:8" x14ac:dyDescent="0.35">
      <c r="B4650" s="45" t="s">
        <v>2176</v>
      </c>
      <c r="C4650" s="146">
        <v>109.9372634887695</v>
      </c>
      <c r="D4650" s="112">
        <f t="shared" si="147"/>
        <v>-0.85640824323699494</v>
      </c>
      <c r="E4650" s="112">
        <v>-3.1857911211805394E-3</v>
      </c>
      <c r="G4650">
        <v>4642</v>
      </c>
      <c r="H4650">
        <f t="shared" ca="1" si="148"/>
        <v>-2.5243434123345971E-2</v>
      </c>
    </row>
    <row r="4651" spans="2:8" x14ac:dyDescent="0.35">
      <c r="B4651" s="45" t="s">
        <v>5621</v>
      </c>
      <c r="C4651" s="146">
        <v>765.623779296875</v>
      </c>
      <c r="D4651" s="112">
        <f t="shared" si="147"/>
        <v>2.9725422236202169E-3</v>
      </c>
      <c r="E4651" s="112">
        <v>-3.1912393847525048E-3</v>
      </c>
      <c r="G4651">
        <v>4643</v>
      </c>
      <c r="H4651">
        <f t="shared" ca="1" si="148"/>
        <v>1.9973614881927646E-2</v>
      </c>
    </row>
    <row r="4652" spans="2:8" x14ac:dyDescent="0.35">
      <c r="B4652" s="45" t="s">
        <v>5399</v>
      </c>
      <c r="C4652" s="146">
        <v>763.35467529296875</v>
      </c>
      <c r="D4652" s="112">
        <f t="shared" si="147"/>
        <v>-0.67894783075491549</v>
      </c>
      <c r="E4652" s="112">
        <v>-3.1944983312191299E-3</v>
      </c>
      <c r="G4652">
        <v>4644</v>
      </c>
      <c r="H4652">
        <f t="shared" ca="1" si="148"/>
        <v>-1.5067864335210087E-2</v>
      </c>
    </row>
    <row r="4653" spans="2:8" x14ac:dyDescent="0.35">
      <c r="B4653" s="45" t="s">
        <v>7492</v>
      </c>
      <c r="C4653" s="146">
        <v>2377.66552734375</v>
      </c>
      <c r="D4653" s="112">
        <f t="shared" si="147"/>
        <v>-1.9939700474788317E-2</v>
      </c>
      <c r="E4653" s="112">
        <v>-3.2037152903123256E-3</v>
      </c>
      <c r="G4653">
        <v>4645</v>
      </c>
      <c r="H4653">
        <f t="shared" ca="1" si="148"/>
        <v>-8.3379457301312465E-3</v>
      </c>
    </row>
    <row r="4654" spans="2:8" x14ac:dyDescent="0.35">
      <c r="B4654" s="45" t="s">
        <v>7149</v>
      </c>
      <c r="C4654" s="146">
        <v>2426.0400390625</v>
      </c>
      <c r="D4654" s="112">
        <f t="shared" si="147"/>
        <v>11.347736350021478</v>
      </c>
      <c r="E4654" s="112">
        <v>-3.206131955571971E-3</v>
      </c>
      <c r="G4654">
        <v>4646</v>
      </c>
      <c r="H4654">
        <f t="shared" ca="1" si="148"/>
        <v>-2.6811804304224019E-2</v>
      </c>
    </row>
    <row r="4655" spans="2:8" x14ac:dyDescent="0.35">
      <c r="B4655" s="45" t="s">
        <v>4018</v>
      </c>
      <c r="C4655" s="146">
        <v>196.47650146484381</v>
      </c>
      <c r="D4655" s="112">
        <f t="shared" si="147"/>
        <v>-0.11684222778287463</v>
      </c>
      <c r="E4655" s="112">
        <v>-3.2112363701276314E-3</v>
      </c>
      <c r="G4655">
        <v>4647</v>
      </c>
      <c r="H4655">
        <f t="shared" ca="1" si="148"/>
        <v>1.6889055962750341E-2</v>
      </c>
    </row>
    <row r="4656" spans="2:8" x14ac:dyDescent="0.35">
      <c r="B4656" s="45" t="s">
        <v>4210</v>
      </c>
      <c r="C4656" s="146">
        <v>222.47044372558591</v>
      </c>
      <c r="D4656" s="112">
        <f t="shared" si="147"/>
        <v>0.43962847655243309</v>
      </c>
      <c r="E4656" s="112">
        <v>-3.2117072770532079E-3</v>
      </c>
      <c r="G4656">
        <v>4648</v>
      </c>
      <c r="H4656">
        <f t="shared" ca="1" si="148"/>
        <v>-1.0198787234000362E-2</v>
      </c>
    </row>
    <row r="4657" spans="2:8" x14ac:dyDescent="0.35">
      <c r="B4657" s="45" t="s">
        <v>1614</v>
      </c>
      <c r="C4657" s="146">
        <v>154.5332336425781</v>
      </c>
      <c r="D4657" s="112">
        <f t="shared" si="147"/>
        <v>-0.54035227636022731</v>
      </c>
      <c r="E4657" s="112">
        <v>-3.2258016892279602E-3</v>
      </c>
      <c r="G4657">
        <v>4649</v>
      </c>
      <c r="H4657">
        <f t="shared" ca="1" si="148"/>
        <v>-2.3634509744624915E-2</v>
      </c>
    </row>
    <row r="4658" spans="2:8" x14ac:dyDescent="0.35">
      <c r="B4658" s="45" t="s">
        <v>4603</v>
      </c>
      <c r="C4658" s="146">
        <v>336.19927978515619</v>
      </c>
      <c r="D4658" s="112">
        <f t="shared" si="147"/>
        <v>2.7838629768038454</v>
      </c>
      <c r="E4658" s="112">
        <v>-3.2272173456873578E-3</v>
      </c>
      <c r="G4658">
        <v>4650</v>
      </c>
      <c r="H4658">
        <f t="shared" ca="1" si="148"/>
        <v>-7.6543276400750449E-3</v>
      </c>
    </row>
    <row r="4659" spans="2:8" x14ac:dyDescent="0.35">
      <c r="B4659" s="45" t="s">
        <v>1103</v>
      </c>
      <c r="C4659" s="146">
        <v>88.850807189941406</v>
      </c>
      <c r="D4659" s="112">
        <f t="shared" si="147"/>
        <v>-0.8767301500646778</v>
      </c>
      <c r="E4659" s="112">
        <v>-3.2284644431972995E-3</v>
      </c>
      <c r="G4659">
        <v>4651</v>
      </c>
      <c r="H4659">
        <f t="shared" ca="1" si="148"/>
        <v>-2.5636422306464569E-3</v>
      </c>
    </row>
    <row r="4660" spans="2:8" x14ac:dyDescent="0.35">
      <c r="B4660" s="45" t="s">
        <v>5747</v>
      </c>
      <c r="C4660" s="146">
        <v>720.782958984375</v>
      </c>
      <c r="D4660" s="112">
        <f t="shared" si="147"/>
        <v>15.077808354670552</v>
      </c>
      <c r="E4660" s="112">
        <v>-3.2384410242143691E-3</v>
      </c>
      <c r="G4660">
        <v>4652</v>
      </c>
      <c r="H4660">
        <f t="shared" ca="1" si="148"/>
        <v>2.6958730536329651E-2</v>
      </c>
    </row>
    <row r="4661" spans="2:8" x14ac:dyDescent="0.35">
      <c r="B4661" s="45" t="s">
        <v>621</v>
      </c>
      <c r="C4661" s="146">
        <v>44.830921173095703</v>
      </c>
      <c r="D4661" s="112">
        <f t="shared" si="147"/>
        <v>-0.81979106531376422</v>
      </c>
      <c r="E4661" s="112">
        <v>-3.239851281844246E-3</v>
      </c>
      <c r="G4661">
        <v>4653</v>
      </c>
      <c r="H4661">
        <f t="shared" ca="1" si="148"/>
        <v>-3.4969894131352215E-2</v>
      </c>
    </row>
    <row r="4662" spans="2:8" x14ac:dyDescent="0.35">
      <c r="B4662" s="45" t="s">
        <v>4412</v>
      </c>
      <c r="C4662" s="146">
        <v>248.77191162109381</v>
      </c>
      <c r="D4662" s="112">
        <f t="shared" si="147"/>
        <v>-0.89214311223884946</v>
      </c>
      <c r="E4662" s="112">
        <v>-3.2408473071142115E-3</v>
      </c>
      <c r="G4662">
        <v>4654</v>
      </c>
      <c r="H4662">
        <f t="shared" ca="1" si="148"/>
        <v>1.1632814061528652E-2</v>
      </c>
    </row>
    <row r="4663" spans="2:8" x14ac:dyDescent="0.35">
      <c r="B4663" s="45" t="s">
        <v>7950</v>
      </c>
      <c r="C4663" s="146">
        <v>2306.5</v>
      </c>
      <c r="D4663" s="112">
        <f t="shared" si="147"/>
        <v>6.7331657766496829</v>
      </c>
      <c r="E4663" s="112">
        <v>-3.2411408815903198E-3</v>
      </c>
      <c r="G4663">
        <v>4655</v>
      </c>
      <c r="H4663">
        <f t="shared" ca="1" si="148"/>
        <v>-1.3913203514577409E-2</v>
      </c>
    </row>
    <row r="4664" spans="2:8" x14ac:dyDescent="0.35">
      <c r="B4664" s="45" t="s">
        <v>4486</v>
      </c>
      <c r="C4664" s="146">
        <v>298.26077270507813</v>
      </c>
      <c r="D4664" s="112">
        <f t="shared" si="147"/>
        <v>-0.61874784133240202</v>
      </c>
      <c r="E4664" s="112">
        <v>-3.2473419851608214E-3</v>
      </c>
      <c r="G4664">
        <v>4656</v>
      </c>
      <c r="H4664">
        <f t="shared" ca="1" si="148"/>
        <v>-5.0917193066446998E-3</v>
      </c>
    </row>
    <row r="4665" spans="2:8" x14ac:dyDescent="0.35">
      <c r="B4665" s="45" t="s">
        <v>5797</v>
      </c>
      <c r="C4665" s="146">
        <v>782.31890869140625</v>
      </c>
      <c r="D4665" s="112">
        <f t="shared" si="147"/>
        <v>3.8766562018886068</v>
      </c>
      <c r="E4665" s="112">
        <v>-3.2599413006824405E-3</v>
      </c>
      <c r="G4665">
        <v>4657</v>
      </c>
      <c r="H4665">
        <f t="shared" ca="1" si="148"/>
        <v>-5.2484761903271128E-3</v>
      </c>
    </row>
    <row r="4666" spans="2:8" x14ac:dyDescent="0.35">
      <c r="B4666" s="45" t="s">
        <v>3075</v>
      </c>
      <c r="C4666" s="146">
        <v>160.4211730957031</v>
      </c>
      <c r="D4666" s="112">
        <f t="shared" si="147"/>
        <v>-0.92693529663262053</v>
      </c>
      <c r="E4666" s="112">
        <v>-3.2753408021118612E-3</v>
      </c>
      <c r="G4666">
        <v>4658</v>
      </c>
      <c r="H4666">
        <f t="shared" ca="1" si="148"/>
        <v>2.334059962437315E-2</v>
      </c>
    </row>
    <row r="4667" spans="2:8" x14ac:dyDescent="0.35">
      <c r="B4667" s="45" t="s">
        <v>6730</v>
      </c>
      <c r="C4667" s="146">
        <v>2195.604248046875</v>
      </c>
      <c r="D4667" s="112">
        <f t="shared" si="147"/>
        <v>12.396046963350473</v>
      </c>
      <c r="E4667" s="112">
        <v>-3.276934490791179E-3</v>
      </c>
      <c r="G4667">
        <v>4659</v>
      </c>
      <c r="H4667">
        <f t="shared" ca="1" si="148"/>
        <v>2.6868257702398309E-2</v>
      </c>
    </row>
    <row r="4668" spans="2:8" x14ac:dyDescent="0.35">
      <c r="B4668" s="45" t="s">
        <v>3249</v>
      </c>
      <c r="C4668" s="146">
        <v>163.8994140625</v>
      </c>
      <c r="D4668" s="112">
        <f t="shared" si="147"/>
        <v>0.53753723491815875</v>
      </c>
      <c r="E4668" s="112">
        <v>-3.2783867182372898E-3</v>
      </c>
      <c r="G4668">
        <v>4660</v>
      </c>
      <c r="H4668">
        <f t="shared" ca="1" si="148"/>
        <v>3.666490839814191E-3</v>
      </c>
    </row>
    <row r="4669" spans="2:8" x14ac:dyDescent="0.35">
      <c r="B4669" s="45" t="s">
        <v>2258</v>
      </c>
      <c r="C4669" s="146">
        <v>106.5986633300781</v>
      </c>
      <c r="D4669" s="112">
        <f t="shared" si="147"/>
        <v>-0.38620463945491584</v>
      </c>
      <c r="E4669" s="112">
        <v>-3.2862356397952647E-3</v>
      </c>
      <c r="G4669">
        <v>4661</v>
      </c>
      <c r="H4669">
        <f t="shared" ca="1" si="148"/>
        <v>-1.0633034682137974E-4</v>
      </c>
    </row>
    <row r="4670" spans="2:8" x14ac:dyDescent="0.35">
      <c r="B4670" s="45" t="s">
        <v>3216</v>
      </c>
      <c r="C4670" s="146">
        <v>173.67134094238281</v>
      </c>
      <c r="D4670" s="112">
        <f t="shared" si="147"/>
        <v>2.8629885479579023</v>
      </c>
      <c r="E4670" s="112">
        <v>-3.2875142763114673E-3</v>
      </c>
      <c r="G4670">
        <v>4662</v>
      </c>
      <c r="H4670">
        <f t="shared" ca="1" si="148"/>
        <v>-7.2372301547361248E-3</v>
      </c>
    </row>
    <row r="4671" spans="2:8" x14ac:dyDescent="0.35">
      <c r="B4671" s="45" t="s">
        <v>612</v>
      </c>
      <c r="C4671" s="146">
        <v>44.957767486572273</v>
      </c>
      <c r="D4671" s="112">
        <f t="shared" si="147"/>
        <v>-0.59493091070669202</v>
      </c>
      <c r="E4671" s="112">
        <v>-3.2909286469023878E-3</v>
      </c>
      <c r="G4671">
        <v>4663</v>
      </c>
      <c r="H4671">
        <f t="shared" ca="1" si="148"/>
        <v>-7.0078717060041281E-3</v>
      </c>
    </row>
    <row r="4672" spans="2:8" x14ac:dyDescent="0.35">
      <c r="B4672" s="45" t="s">
        <v>2485</v>
      </c>
      <c r="C4672" s="146">
        <v>110.98789978027339</v>
      </c>
      <c r="D4672" s="112">
        <f t="shared" si="147"/>
        <v>-0.82413160406263397</v>
      </c>
      <c r="E4672" s="112">
        <v>-3.2910278826815491E-3</v>
      </c>
      <c r="G4672">
        <v>4664</v>
      </c>
      <c r="H4672">
        <f t="shared" ca="1" si="148"/>
        <v>7.4299762809867101E-3</v>
      </c>
    </row>
    <row r="4673" spans="2:8" x14ac:dyDescent="0.35">
      <c r="B4673" s="45" t="s">
        <v>5251</v>
      </c>
      <c r="C4673" s="146">
        <v>631.0849609375</v>
      </c>
      <c r="D4673" s="112">
        <f t="shared" si="147"/>
        <v>4.2817713763505543</v>
      </c>
      <c r="E4673" s="112">
        <v>-3.2958716438688798E-3</v>
      </c>
      <c r="G4673">
        <v>4665</v>
      </c>
      <c r="H4673">
        <f t="shared" ca="1" si="148"/>
        <v>2.5126945509357158E-2</v>
      </c>
    </row>
    <row r="4674" spans="2:8" x14ac:dyDescent="0.35">
      <c r="B4674" s="45" t="s">
        <v>1836</v>
      </c>
      <c r="C4674" s="146">
        <v>119.48358154296881</v>
      </c>
      <c r="D4674" s="112">
        <f t="shared" si="147"/>
        <v>-0.95044612734269884</v>
      </c>
      <c r="E4674" s="112">
        <v>-3.2961144976399533E-3</v>
      </c>
      <c r="G4674">
        <v>4666</v>
      </c>
      <c r="H4674">
        <f t="shared" ca="1" si="148"/>
        <v>4.9747573364860515E-3</v>
      </c>
    </row>
    <row r="4675" spans="2:8" x14ac:dyDescent="0.35">
      <c r="B4675" s="45" t="s">
        <v>7146</v>
      </c>
      <c r="C4675" s="146">
        <v>2411.185546875</v>
      </c>
      <c r="D4675" s="112">
        <f t="shared" si="147"/>
        <v>12.802202455476348</v>
      </c>
      <c r="E4675" s="112">
        <v>-3.3032769977196369E-3</v>
      </c>
      <c r="G4675">
        <v>4667</v>
      </c>
      <c r="H4675">
        <f t="shared" ca="1" si="148"/>
        <v>3.8927822954986022E-3</v>
      </c>
    </row>
    <row r="4676" spans="2:8" x14ac:dyDescent="0.35">
      <c r="B4676" s="45" t="s">
        <v>3814</v>
      </c>
      <c r="C4676" s="146">
        <v>174.6957092285156</v>
      </c>
      <c r="D4676" s="112">
        <f t="shared" si="147"/>
        <v>-0.74721486901068002</v>
      </c>
      <c r="E4676" s="112">
        <v>-3.3103842608664066E-3</v>
      </c>
      <c r="G4676">
        <v>4668</v>
      </c>
      <c r="H4676">
        <f t="shared" ca="1" si="148"/>
        <v>-6.0954409810188355E-2</v>
      </c>
    </row>
    <row r="4677" spans="2:8" x14ac:dyDescent="0.35">
      <c r="B4677" s="45" t="s">
        <v>5589</v>
      </c>
      <c r="C4677" s="146">
        <v>691.08380126953125</v>
      </c>
      <c r="D4677" s="112">
        <f t="shared" si="147"/>
        <v>-0.70879379338497106</v>
      </c>
      <c r="E4677" s="112">
        <v>-3.3123988202120938E-3</v>
      </c>
      <c r="G4677">
        <v>4669</v>
      </c>
      <c r="H4677">
        <f t="shared" ca="1" si="148"/>
        <v>-4.8858578347108815E-3</v>
      </c>
    </row>
    <row r="4678" spans="2:8" x14ac:dyDescent="0.35">
      <c r="B4678" s="45" t="s">
        <v>7198</v>
      </c>
      <c r="C4678" s="146">
        <v>2373.1767578125</v>
      </c>
      <c r="D4678" s="112">
        <f t="shared" si="147"/>
        <v>16.312703046065277</v>
      </c>
      <c r="E4678" s="112">
        <v>-3.3190121258267541E-3</v>
      </c>
      <c r="G4678">
        <v>4670</v>
      </c>
      <c r="H4678">
        <f t="shared" ca="1" si="148"/>
        <v>-2.146472499752518E-3</v>
      </c>
    </row>
    <row r="4679" spans="2:8" x14ac:dyDescent="0.35">
      <c r="B4679" s="45" t="s">
        <v>2035</v>
      </c>
      <c r="C4679" s="146">
        <v>137.07719421386719</v>
      </c>
      <c r="D4679" s="112">
        <f t="shared" si="147"/>
        <v>0.43429582207337741</v>
      </c>
      <c r="E4679" s="112">
        <v>-3.3204932201099818E-3</v>
      </c>
      <c r="G4679">
        <v>4671</v>
      </c>
      <c r="H4679">
        <f t="shared" ca="1" si="148"/>
        <v>3.2504439680522707E-3</v>
      </c>
    </row>
    <row r="4680" spans="2:8" x14ac:dyDescent="0.35">
      <c r="B4680" s="45" t="s">
        <v>2825</v>
      </c>
      <c r="C4680" s="146">
        <v>95.571075439453125</v>
      </c>
      <c r="D4680" s="112">
        <f t="shared" si="147"/>
        <v>-0.70667578951509336</v>
      </c>
      <c r="E4680" s="112">
        <v>-3.3264112662608901E-3</v>
      </c>
      <c r="G4680">
        <v>4672</v>
      </c>
      <c r="H4680">
        <f t="shared" ca="1" si="148"/>
        <v>-2.0221129620951003E-2</v>
      </c>
    </row>
    <row r="4681" spans="2:8" x14ac:dyDescent="0.35">
      <c r="B4681" s="45" t="s">
        <v>4590</v>
      </c>
      <c r="C4681" s="146">
        <v>325.82061767578119</v>
      </c>
      <c r="D4681" s="112">
        <f t="shared" ref="D4681:D4744" si="149">(C4681-C4682)/C4682</f>
        <v>2.0556771136682044</v>
      </c>
      <c r="E4681" s="112">
        <v>-3.3291163157507346E-3</v>
      </c>
      <c r="G4681">
        <v>4673</v>
      </c>
      <c r="H4681">
        <f t="shared" ca="1" si="148"/>
        <v>-3.3151177348417077E-2</v>
      </c>
    </row>
    <row r="4682" spans="2:8" x14ac:dyDescent="0.35">
      <c r="B4682" s="45" t="s">
        <v>2909</v>
      </c>
      <c r="C4682" s="146">
        <v>106.6279602050781</v>
      </c>
      <c r="D4682" s="112">
        <f t="shared" si="149"/>
        <v>-0.86326335496969786</v>
      </c>
      <c r="E4682" s="112">
        <v>-3.3360146961505131E-3</v>
      </c>
      <c r="G4682">
        <v>4674</v>
      </c>
      <c r="H4682">
        <f t="shared" ref="H4682:H4745" ca="1" si="150">_xlfn.NORM.INV(RAND(),$N$11,$N$12)</f>
        <v>9.0350392737085974E-3</v>
      </c>
    </row>
    <row r="4683" spans="2:8" x14ac:dyDescent="0.35">
      <c r="B4683" s="45" t="s">
        <v>5376</v>
      </c>
      <c r="C4683" s="146">
        <v>779.8052978515625</v>
      </c>
      <c r="D4683" s="112">
        <f t="shared" si="149"/>
        <v>6.876786444599127E-2</v>
      </c>
      <c r="E4683" s="112">
        <v>-3.342569754272095E-3</v>
      </c>
      <c r="G4683">
        <v>4675</v>
      </c>
      <c r="H4683">
        <f t="shared" ca="1" si="150"/>
        <v>-8.6563215188559962E-3</v>
      </c>
    </row>
    <row r="4684" spans="2:8" x14ac:dyDescent="0.35">
      <c r="B4684" s="45" t="s">
        <v>5694</v>
      </c>
      <c r="C4684" s="146">
        <v>729.63018798828125</v>
      </c>
      <c r="D4684" s="112">
        <f t="shared" si="149"/>
        <v>-0.71339492482738853</v>
      </c>
      <c r="E4684" s="112">
        <v>-3.3481402185349522E-3</v>
      </c>
      <c r="G4684">
        <v>4676</v>
      </c>
      <c r="H4684">
        <f t="shared" ca="1" si="150"/>
        <v>-1.4244107666815053E-2</v>
      </c>
    </row>
    <row r="4685" spans="2:8" x14ac:dyDescent="0.35">
      <c r="B4685" s="45" t="s">
        <v>7337</v>
      </c>
      <c r="C4685" s="146">
        <v>2545.7685546875</v>
      </c>
      <c r="D4685" s="112">
        <f t="shared" si="149"/>
        <v>2.5554023485844453</v>
      </c>
      <c r="E4685" s="112">
        <v>-3.3533880306269416E-3</v>
      </c>
      <c r="G4685">
        <v>4677</v>
      </c>
      <c r="H4685">
        <f t="shared" ca="1" si="150"/>
        <v>2.4101230757693357E-2</v>
      </c>
    </row>
    <row r="4686" spans="2:8" x14ac:dyDescent="0.35">
      <c r="B4686" s="45" t="s">
        <v>5328</v>
      </c>
      <c r="C4686" s="146">
        <v>716.02825927734375</v>
      </c>
      <c r="D4686" s="112">
        <f t="shared" si="149"/>
        <v>-0.408348069902781</v>
      </c>
      <c r="E4686" s="112">
        <v>-3.3697862548299549E-3</v>
      </c>
      <c r="G4686">
        <v>4678</v>
      </c>
      <c r="H4686">
        <f t="shared" ca="1" si="150"/>
        <v>-1.8397883726757085E-2</v>
      </c>
    </row>
    <row r="4687" spans="2:8" x14ac:dyDescent="0.35">
      <c r="B4687" s="45" t="s">
        <v>5999</v>
      </c>
      <c r="C4687" s="146">
        <v>1210.21875</v>
      </c>
      <c r="D4687" s="112">
        <f t="shared" si="149"/>
        <v>1.637037699052337</v>
      </c>
      <c r="E4687" s="112">
        <v>-3.3729523461029586E-3</v>
      </c>
      <c r="G4687">
        <v>4679</v>
      </c>
      <c r="H4687">
        <f t="shared" ca="1" si="150"/>
        <v>-4.1089334226661896E-2</v>
      </c>
    </row>
    <row r="4688" spans="2:8" x14ac:dyDescent="0.35">
      <c r="B4688" s="45" t="s">
        <v>4994</v>
      </c>
      <c r="C4688" s="146">
        <v>458.93115234375</v>
      </c>
      <c r="D4688" s="112">
        <f t="shared" si="149"/>
        <v>-0.8141408177091346</v>
      </c>
      <c r="E4688" s="112">
        <v>-3.3763877389680554E-3</v>
      </c>
      <c r="G4688">
        <v>4680</v>
      </c>
      <c r="H4688">
        <f t="shared" ca="1" si="150"/>
        <v>3.0308504620871761E-3</v>
      </c>
    </row>
    <row r="4689" spans="2:8" x14ac:dyDescent="0.35">
      <c r="B4689" s="45" t="s">
        <v>7124</v>
      </c>
      <c r="C4689" s="146">
        <v>2469.2412109375</v>
      </c>
      <c r="D4689" s="112">
        <f t="shared" si="149"/>
        <v>3.6608300379498221E-2</v>
      </c>
      <c r="E4689" s="112">
        <v>-3.3773190861983984E-3</v>
      </c>
      <c r="G4689">
        <v>4681</v>
      </c>
      <c r="H4689">
        <f t="shared" ca="1" si="150"/>
        <v>3.5189095436146275E-2</v>
      </c>
    </row>
    <row r="4690" spans="2:8" x14ac:dyDescent="0.35">
      <c r="B4690" s="45" t="s">
        <v>7439</v>
      </c>
      <c r="C4690" s="146">
        <v>2382.038818359375</v>
      </c>
      <c r="D4690" s="112">
        <f t="shared" si="149"/>
        <v>12.102240912110096</v>
      </c>
      <c r="E4690" s="112">
        <v>-3.3783780332904152E-3</v>
      </c>
      <c r="G4690">
        <v>4682</v>
      </c>
      <c r="H4690">
        <f t="shared" ca="1" si="150"/>
        <v>-2.8781557328681998E-2</v>
      </c>
    </row>
    <row r="4691" spans="2:8" x14ac:dyDescent="0.35">
      <c r="B4691" s="45" t="s">
        <v>3700</v>
      </c>
      <c r="C4691" s="146">
        <v>181.8039245605469</v>
      </c>
      <c r="D4691" s="112">
        <f t="shared" si="149"/>
        <v>-0.12773838612996843</v>
      </c>
      <c r="E4691" s="112">
        <v>-3.3797271743363014E-3</v>
      </c>
      <c r="G4691">
        <v>4683</v>
      </c>
      <c r="H4691">
        <f t="shared" ca="1" si="150"/>
        <v>-1.027187608489713E-2</v>
      </c>
    </row>
    <row r="4692" spans="2:8" x14ac:dyDescent="0.35">
      <c r="B4692" s="45" t="s">
        <v>3991</v>
      </c>
      <c r="C4692" s="146">
        <v>208.42820739746091</v>
      </c>
      <c r="D4692" s="112">
        <f t="shared" si="149"/>
        <v>0.4347084825463442</v>
      </c>
      <c r="E4692" s="112">
        <v>-3.3826276294037266E-3</v>
      </c>
      <c r="G4692">
        <v>4684</v>
      </c>
      <c r="H4692">
        <f t="shared" ca="1" si="150"/>
        <v>-1.3291694209553151E-2</v>
      </c>
    </row>
    <row r="4693" spans="2:8" x14ac:dyDescent="0.35">
      <c r="B4693" s="45" t="s">
        <v>3509</v>
      </c>
      <c r="C4693" s="146">
        <v>145.27565002441409</v>
      </c>
      <c r="D4693" s="112">
        <f t="shared" si="149"/>
        <v>-0.38113262761835848</v>
      </c>
      <c r="E4693" s="112">
        <v>-3.3855926561434263E-3</v>
      </c>
      <c r="G4693">
        <v>4685</v>
      </c>
      <c r="H4693">
        <f t="shared" ca="1" si="150"/>
        <v>5.1138660347937001E-2</v>
      </c>
    </row>
    <row r="4694" spans="2:8" x14ac:dyDescent="0.35">
      <c r="B4694" s="45" t="s">
        <v>4273</v>
      </c>
      <c r="C4694" s="146">
        <v>234.74440002441409</v>
      </c>
      <c r="D4694" s="112">
        <f t="shared" si="149"/>
        <v>1.7145067275057988</v>
      </c>
      <c r="E4694" s="112">
        <v>-3.3982724379555598E-3</v>
      </c>
      <c r="G4694">
        <v>4686</v>
      </c>
      <c r="H4694">
        <f t="shared" ca="1" si="150"/>
        <v>-1.4216397666668083E-3</v>
      </c>
    </row>
    <row r="4695" spans="2:8" x14ac:dyDescent="0.35">
      <c r="B4695" s="45" t="s">
        <v>1018</v>
      </c>
      <c r="C4695" s="146">
        <v>86.477737426757813</v>
      </c>
      <c r="D4695" s="112">
        <f t="shared" si="149"/>
        <v>-0.15485538315443059</v>
      </c>
      <c r="E4695" s="112">
        <v>-3.4109677626399017E-3</v>
      </c>
      <c r="G4695">
        <v>4687</v>
      </c>
      <c r="H4695">
        <f t="shared" ca="1" si="150"/>
        <v>-9.3522442208141699E-3</v>
      </c>
    </row>
    <row r="4696" spans="2:8" x14ac:dyDescent="0.35">
      <c r="B4696" s="45" t="s">
        <v>2188</v>
      </c>
      <c r="C4696" s="146">
        <v>102.3230056762695</v>
      </c>
      <c r="D4696" s="112">
        <f t="shared" si="149"/>
        <v>-0.92704892207377632</v>
      </c>
      <c r="E4696" s="112">
        <v>-3.4227876529679658E-3</v>
      </c>
      <c r="G4696">
        <v>4688</v>
      </c>
      <c r="H4696">
        <f t="shared" ca="1" si="150"/>
        <v>3.0306222848118038E-2</v>
      </c>
    </row>
    <row r="4697" spans="2:8" x14ac:dyDescent="0.35">
      <c r="B4697" s="45" t="s">
        <v>6191</v>
      </c>
      <c r="C4697" s="146">
        <v>1402.625</v>
      </c>
      <c r="D4697" s="112">
        <f t="shared" si="149"/>
        <v>6.1020468837039692</v>
      </c>
      <c r="E4697" s="112">
        <v>-3.4241751623447585E-3</v>
      </c>
      <c r="G4697">
        <v>4689</v>
      </c>
      <c r="H4697">
        <f t="shared" ca="1" si="150"/>
        <v>1.8158916530083658E-2</v>
      </c>
    </row>
    <row r="4698" spans="2:8" x14ac:dyDescent="0.35">
      <c r="B4698" s="45" t="s">
        <v>4153</v>
      </c>
      <c r="C4698" s="146">
        <v>197.4958801269531</v>
      </c>
      <c r="D4698" s="112">
        <f t="shared" si="149"/>
        <v>-0.52963394560566768</v>
      </c>
      <c r="E4698" s="112">
        <v>-3.4265012328691773E-3</v>
      </c>
      <c r="G4698">
        <v>4690</v>
      </c>
      <c r="H4698">
        <f t="shared" ca="1" si="150"/>
        <v>-6.5830920159335492E-3</v>
      </c>
    </row>
    <row r="4699" spans="2:8" x14ac:dyDescent="0.35">
      <c r="B4699" s="45" t="s">
        <v>4750</v>
      </c>
      <c r="C4699" s="146">
        <v>419.87698364257813</v>
      </c>
      <c r="D4699" s="112">
        <f t="shared" si="149"/>
        <v>-0.69705394416723787</v>
      </c>
      <c r="E4699" s="112">
        <v>-3.4302036102573825E-3</v>
      </c>
      <c r="G4699">
        <v>4691</v>
      </c>
      <c r="H4699">
        <f t="shared" ca="1" si="150"/>
        <v>1.4251357149125817E-2</v>
      </c>
    </row>
    <row r="4700" spans="2:8" x14ac:dyDescent="0.35">
      <c r="B4700" s="45" t="s">
        <v>6193</v>
      </c>
      <c r="C4700" s="146">
        <v>1385.979370117188</v>
      </c>
      <c r="D4700" s="112">
        <f t="shared" si="149"/>
        <v>9.746395528780404</v>
      </c>
      <c r="E4700" s="112">
        <v>-3.4334934220041973E-3</v>
      </c>
      <c r="G4700">
        <v>4692</v>
      </c>
      <c r="H4700">
        <f t="shared" ca="1" si="150"/>
        <v>-5.9663055347474311E-3</v>
      </c>
    </row>
    <row r="4701" spans="2:8" x14ac:dyDescent="0.35">
      <c r="B4701" s="45" t="s">
        <v>3401</v>
      </c>
      <c r="C4701" s="146">
        <v>128.9715576171875</v>
      </c>
      <c r="D4701" s="112">
        <f t="shared" si="149"/>
        <v>-0.27865770600096468</v>
      </c>
      <c r="E4701" s="112">
        <v>-3.4350404307585806E-3</v>
      </c>
      <c r="G4701">
        <v>4693</v>
      </c>
      <c r="H4701">
        <f t="shared" ca="1" si="150"/>
        <v>-2.2969252707469207E-2</v>
      </c>
    </row>
    <row r="4702" spans="2:8" x14ac:dyDescent="0.35">
      <c r="B4702" s="45" t="s">
        <v>3691</v>
      </c>
      <c r="C4702" s="146">
        <v>178.79383850097659</v>
      </c>
      <c r="D4702" s="112">
        <f t="shared" si="149"/>
        <v>-0.74535448292984041</v>
      </c>
      <c r="E4702" s="112">
        <v>-3.4360920557303565E-3</v>
      </c>
      <c r="G4702">
        <v>4694</v>
      </c>
      <c r="H4702">
        <f t="shared" ca="1" si="150"/>
        <v>8.6080844988693783E-4</v>
      </c>
    </row>
    <row r="4703" spans="2:8" x14ac:dyDescent="0.35">
      <c r="B4703" s="45" t="s">
        <v>5337</v>
      </c>
      <c r="C4703" s="146">
        <v>702.12835693359375</v>
      </c>
      <c r="D4703" s="112">
        <f t="shared" si="149"/>
        <v>-0.64174322195165334</v>
      </c>
      <c r="E4703" s="112">
        <v>-3.4362680393026732E-3</v>
      </c>
      <c r="G4703">
        <v>4695</v>
      </c>
      <c r="H4703">
        <f t="shared" ca="1" si="150"/>
        <v>-1.0853978439588557E-2</v>
      </c>
    </row>
    <row r="4704" spans="2:8" x14ac:dyDescent="0.35">
      <c r="B4704" s="45" t="s">
        <v>6605</v>
      </c>
      <c r="C4704" s="146">
        <v>1959.8466796875</v>
      </c>
      <c r="D4704" s="112">
        <f t="shared" si="149"/>
        <v>-0.23197181206666737</v>
      </c>
      <c r="E4704" s="112">
        <v>-3.4465528574682863E-3</v>
      </c>
      <c r="G4704">
        <v>4696</v>
      </c>
      <c r="H4704">
        <f t="shared" ca="1" si="150"/>
        <v>1.8335190074732402E-2</v>
      </c>
    </row>
    <row r="4705" spans="2:8" x14ac:dyDescent="0.35">
      <c r="B4705" s="45" t="s">
        <v>7471</v>
      </c>
      <c r="C4705" s="146">
        <v>2551.7900390625</v>
      </c>
      <c r="D4705" s="112">
        <f t="shared" si="149"/>
        <v>0.64019255855979984</v>
      </c>
      <c r="E4705" s="112">
        <v>-3.4535447602169035E-3</v>
      </c>
      <c r="G4705">
        <v>4697</v>
      </c>
      <c r="H4705">
        <f t="shared" ca="1" si="150"/>
        <v>1.5626537910227889E-3</v>
      </c>
    </row>
    <row r="4706" spans="2:8" x14ac:dyDescent="0.35">
      <c r="B4706" s="45" t="s">
        <v>6375</v>
      </c>
      <c r="C4706" s="146">
        <v>1555.786865234375</v>
      </c>
      <c r="D4706" s="112">
        <f t="shared" si="149"/>
        <v>-0.29251945001614799</v>
      </c>
      <c r="E4706" s="112">
        <v>-3.4549485221583975E-3</v>
      </c>
      <c r="G4706">
        <v>4698</v>
      </c>
      <c r="H4706">
        <f t="shared" ca="1" si="150"/>
        <v>2.3620632495089176E-3</v>
      </c>
    </row>
    <row r="4707" spans="2:8" x14ac:dyDescent="0.35">
      <c r="B4707" s="45" t="s">
        <v>6747</v>
      </c>
      <c r="C4707" s="146">
        <v>2199.052490234375</v>
      </c>
      <c r="D4707" s="112">
        <f t="shared" si="149"/>
        <v>-5.3482492568256504E-2</v>
      </c>
      <c r="E4707" s="112">
        <v>-3.4588390081541553E-3</v>
      </c>
      <c r="G4707">
        <v>4699</v>
      </c>
      <c r="H4707">
        <f t="shared" ca="1" si="150"/>
        <v>2.5655063350035513E-2</v>
      </c>
    </row>
    <row r="4708" spans="2:8" x14ac:dyDescent="0.35">
      <c r="B4708" s="45" t="s">
        <v>7497</v>
      </c>
      <c r="C4708" s="146">
        <v>2323.308837890625</v>
      </c>
      <c r="D4708" s="112">
        <f t="shared" si="149"/>
        <v>24.350511346182824</v>
      </c>
      <c r="E4708" s="112">
        <v>-3.4631698261158046E-3</v>
      </c>
      <c r="G4708">
        <v>4700</v>
      </c>
      <c r="H4708">
        <f t="shared" ca="1" si="150"/>
        <v>3.8758879518347891E-3</v>
      </c>
    </row>
    <row r="4709" spans="2:8" x14ac:dyDescent="0.35">
      <c r="B4709" s="45" t="s">
        <v>2830</v>
      </c>
      <c r="C4709" s="146">
        <v>91.647415161132813</v>
      </c>
      <c r="D4709" s="112">
        <f t="shared" si="149"/>
        <v>-0.62314029124626691</v>
      </c>
      <c r="E4709" s="112">
        <v>-3.4684121800010437E-3</v>
      </c>
      <c r="G4709">
        <v>4701</v>
      </c>
      <c r="H4709">
        <f t="shared" ca="1" si="150"/>
        <v>-9.7273859906978326E-3</v>
      </c>
    </row>
    <row r="4710" spans="2:8" x14ac:dyDescent="0.35">
      <c r="B4710" s="45" t="s">
        <v>4425</v>
      </c>
      <c r="C4710" s="146">
        <v>243.18708801269531</v>
      </c>
      <c r="D4710" s="112">
        <f t="shared" si="149"/>
        <v>-0.87870988117068227</v>
      </c>
      <c r="E4710" s="112">
        <v>-3.4725094564543525E-3</v>
      </c>
      <c r="G4710">
        <v>4702</v>
      </c>
      <c r="H4710">
        <f t="shared" ca="1" si="150"/>
        <v>2.9093801624449116E-2</v>
      </c>
    </row>
    <row r="4711" spans="2:8" x14ac:dyDescent="0.35">
      <c r="B4711" s="45" t="s">
        <v>6639</v>
      </c>
      <c r="C4711" s="146">
        <v>2005.003295898438</v>
      </c>
      <c r="D4711" s="112">
        <f t="shared" si="149"/>
        <v>14.363548257539573</v>
      </c>
      <c r="E4711" s="112">
        <v>-3.4738595060233471E-3</v>
      </c>
      <c r="G4711">
        <v>4703</v>
      </c>
      <c r="H4711">
        <f t="shared" ca="1" si="150"/>
        <v>1.235318471932844E-2</v>
      </c>
    </row>
    <row r="4712" spans="2:8" x14ac:dyDescent="0.35">
      <c r="B4712" s="45" t="s">
        <v>2524</v>
      </c>
      <c r="C4712" s="146">
        <v>130.50392150878909</v>
      </c>
      <c r="D4712" s="112">
        <f t="shared" si="149"/>
        <v>-0.79119319541241018</v>
      </c>
      <c r="E4712" s="112">
        <v>-3.4978397306403577E-3</v>
      </c>
      <c r="G4712">
        <v>4704</v>
      </c>
      <c r="H4712">
        <f t="shared" ca="1" si="150"/>
        <v>2.92869352974981E-3</v>
      </c>
    </row>
    <row r="4713" spans="2:8" x14ac:dyDescent="0.35">
      <c r="B4713" s="45" t="s">
        <v>5180</v>
      </c>
      <c r="C4713" s="146">
        <v>624.9984130859375</v>
      </c>
      <c r="D4713" s="112">
        <f t="shared" si="149"/>
        <v>-0.745646747941348</v>
      </c>
      <c r="E4713" s="112">
        <v>-3.4984688481541903E-3</v>
      </c>
      <c r="G4713">
        <v>4705</v>
      </c>
      <c r="H4713">
        <f t="shared" ca="1" si="150"/>
        <v>2.3698993395638332E-3</v>
      </c>
    </row>
    <row r="4714" spans="2:8" x14ac:dyDescent="0.35">
      <c r="B4714" s="45" t="s">
        <v>7578</v>
      </c>
      <c r="C4714" s="146">
        <v>2457.206298828125</v>
      </c>
      <c r="D4714" s="112">
        <f t="shared" si="149"/>
        <v>9.3499539689178981</v>
      </c>
      <c r="E4714" s="112">
        <v>-3.5082643813939018E-3</v>
      </c>
      <c r="G4714">
        <v>4706</v>
      </c>
      <c r="H4714">
        <f t="shared" ca="1" si="150"/>
        <v>-8.1750033047282566E-3</v>
      </c>
    </row>
    <row r="4715" spans="2:8" x14ac:dyDescent="0.35">
      <c r="B4715" s="45" t="s">
        <v>4376</v>
      </c>
      <c r="C4715" s="146">
        <v>237.41229248046881</v>
      </c>
      <c r="D4715" s="112">
        <f t="shared" si="149"/>
        <v>4.1004401282563503</v>
      </c>
      <c r="E4715" s="112">
        <v>-3.5195962189586835E-3</v>
      </c>
      <c r="G4715">
        <v>4707</v>
      </c>
      <c r="H4715">
        <f t="shared" ca="1" si="150"/>
        <v>-7.3508982009838761E-3</v>
      </c>
    </row>
    <row r="4716" spans="2:8" x14ac:dyDescent="0.35">
      <c r="B4716" s="45" t="s">
        <v>592</v>
      </c>
      <c r="C4716" s="146">
        <v>46.547412872314453</v>
      </c>
      <c r="D4716" s="112">
        <f t="shared" si="149"/>
        <v>-0.93080517745721325</v>
      </c>
      <c r="E4716" s="112">
        <v>-3.5241336681669845E-3</v>
      </c>
      <c r="G4716">
        <v>4708</v>
      </c>
      <c r="H4716">
        <f t="shared" ca="1" si="150"/>
        <v>1.6965220957679144E-2</v>
      </c>
    </row>
    <row r="4717" spans="2:8" x14ac:dyDescent="0.35">
      <c r="B4717" s="45" t="s">
        <v>5229</v>
      </c>
      <c r="C4717" s="146">
        <v>672.7008056640625</v>
      </c>
      <c r="D4717" s="112">
        <f t="shared" si="149"/>
        <v>5.7799745386397214</v>
      </c>
      <c r="E4717" s="112">
        <v>-3.5245200652085488E-3</v>
      </c>
      <c r="G4717">
        <v>4709</v>
      </c>
      <c r="H4717">
        <f t="shared" ca="1" si="150"/>
        <v>-4.2673075986412963E-2</v>
      </c>
    </row>
    <row r="4718" spans="2:8" x14ac:dyDescent="0.35">
      <c r="B4718" s="45" t="s">
        <v>2200</v>
      </c>
      <c r="C4718" s="146">
        <v>99.218780517578125</v>
      </c>
      <c r="D4718" s="112">
        <f t="shared" si="149"/>
        <v>-0.96054809732967783</v>
      </c>
      <c r="E4718" s="112">
        <v>-3.5294209594980133E-3</v>
      </c>
      <c r="G4718">
        <v>4710</v>
      </c>
      <c r="H4718">
        <f t="shared" ca="1" si="150"/>
        <v>3.3600902056555186E-2</v>
      </c>
    </row>
    <row r="4719" spans="2:8" x14ac:dyDescent="0.35">
      <c r="B4719" s="45" t="s">
        <v>7865</v>
      </c>
      <c r="C4719" s="146">
        <v>2514.93017578125</v>
      </c>
      <c r="D4719" s="112">
        <f t="shared" si="149"/>
        <v>30.235746899398713</v>
      </c>
      <c r="E4719" s="112">
        <v>-3.5381074955526987E-3</v>
      </c>
      <c r="G4719">
        <v>4711</v>
      </c>
      <c r="H4719">
        <f t="shared" ca="1" si="150"/>
        <v>-7.4611712722197137E-3</v>
      </c>
    </row>
    <row r="4720" spans="2:8" x14ac:dyDescent="0.35">
      <c r="B4720" s="45" t="s">
        <v>2728</v>
      </c>
      <c r="C4720" s="146">
        <v>80.514488220214844</v>
      </c>
      <c r="D4720" s="112">
        <f t="shared" si="149"/>
        <v>-0.96699647667863331</v>
      </c>
      <c r="E4720" s="112">
        <v>-3.5531695072697823E-3</v>
      </c>
      <c r="G4720">
        <v>4712</v>
      </c>
      <c r="H4720">
        <f t="shared" ca="1" si="150"/>
        <v>-1.5648041098965556E-2</v>
      </c>
    </row>
    <row r="4721" spans="2:8" x14ac:dyDescent="0.35">
      <c r="B4721" s="45" t="s">
        <v>7254</v>
      </c>
      <c r="C4721" s="146">
        <v>2439.572509765625</v>
      </c>
      <c r="D4721" s="112">
        <f t="shared" si="149"/>
        <v>1.6107546751167316E-2</v>
      </c>
      <c r="E4721" s="112">
        <v>-3.5565864309037905E-3</v>
      </c>
      <c r="G4721">
        <v>4713</v>
      </c>
      <c r="H4721">
        <f t="shared" ca="1" si="150"/>
        <v>1.5566027887484596E-2</v>
      </c>
    </row>
    <row r="4722" spans="2:8" x14ac:dyDescent="0.35">
      <c r="B4722" s="45" t="s">
        <v>7983</v>
      </c>
      <c r="C4722" s="146">
        <v>2400.89990234375</v>
      </c>
      <c r="D4722" s="112">
        <f t="shared" si="149"/>
        <v>-6.7308991834709703E-2</v>
      </c>
      <c r="E4722" s="112">
        <v>-3.5692457589748912E-3</v>
      </c>
      <c r="G4722">
        <v>4714</v>
      </c>
      <c r="H4722">
        <f t="shared" ca="1" si="150"/>
        <v>3.055901383428291E-2</v>
      </c>
    </row>
    <row r="4723" spans="2:8" x14ac:dyDescent="0.35">
      <c r="B4723" s="45" t="s">
        <v>7916</v>
      </c>
      <c r="C4723" s="146">
        <v>2574.164306640625</v>
      </c>
      <c r="D4723" s="112">
        <f t="shared" si="149"/>
        <v>18.289246484152223</v>
      </c>
      <c r="E4723" s="112">
        <v>-3.5718697021699893E-3</v>
      </c>
      <c r="G4723">
        <v>4715</v>
      </c>
      <c r="H4723">
        <f t="shared" ca="1" si="150"/>
        <v>4.7476007439205227E-3</v>
      </c>
    </row>
    <row r="4724" spans="2:8" x14ac:dyDescent="0.35">
      <c r="B4724" s="45" t="s">
        <v>3361</v>
      </c>
      <c r="C4724" s="146">
        <v>133.45074462890619</v>
      </c>
      <c r="D4724" s="112">
        <f t="shared" si="149"/>
        <v>0.67004711779448556</v>
      </c>
      <c r="E4724" s="112">
        <v>-3.5740335355321346E-3</v>
      </c>
      <c r="G4724">
        <v>4716</v>
      </c>
      <c r="H4724">
        <f t="shared" ca="1" si="150"/>
        <v>-5.2293994197527401E-2</v>
      </c>
    </row>
    <row r="4725" spans="2:8" x14ac:dyDescent="0.35">
      <c r="B4725" s="45" t="s">
        <v>2708</v>
      </c>
      <c r="C4725" s="146">
        <v>79.908370971679688</v>
      </c>
      <c r="D4725" s="112">
        <f t="shared" si="149"/>
        <v>-0.61924834615913704</v>
      </c>
      <c r="E4725" s="112">
        <v>-3.5800243564570629E-3</v>
      </c>
      <c r="G4725">
        <v>4717</v>
      </c>
      <c r="H4725">
        <f t="shared" ca="1" si="150"/>
        <v>2.6941186243983766E-2</v>
      </c>
    </row>
    <row r="4726" spans="2:8" x14ac:dyDescent="0.35">
      <c r="B4726" s="45" t="s">
        <v>4191</v>
      </c>
      <c r="C4726" s="146">
        <v>209.87005615234381</v>
      </c>
      <c r="D4726" s="112">
        <f t="shared" si="149"/>
        <v>0.74287582461306823</v>
      </c>
      <c r="E4726" s="112">
        <v>-3.5820653749206546E-3</v>
      </c>
      <c r="G4726">
        <v>4718</v>
      </c>
      <c r="H4726">
        <f t="shared" ca="1" si="150"/>
        <v>-9.0806519270887585E-3</v>
      </c>
    </row>
    <row r="4727" spans="2:8" x14ac:dyDescent="0.35">
      <c r="B4727" s="45" t="s">
        <v>2081</v>
      </c>
      <c r="C4727" s="146">
        <v>120.41595458984381</v>
      </c>
      <c r="D4727" s="112">
        <f t="shared" si="149"/>
        <v>-0.93830767926090852</v>
      </c>
      <c r="E4727" s="112">
        <v>-3.5827223765788068E-3</v>
      </c>
      <c r="G4727">
        <v>4719</v>
      </c>
      <c r="H4727">
        <f t="shared" ca="1" si="150"/>
        <v>6.1377916749022366E-3</v>
      </c>
    </row>
    <row r="4728" spans="2:8" x14ac:dyDescent="0.35">
      <c r="B4728" s="45" t="s">
        <v>7025</v>
      </c>
      <c r="C4728" s="146">
        <v>1951.879150390625</v>
      </c>
      <c r="D4728" s="112">
        <f t="shared" si="149"/>
        <v>11.314079693106695</v>
      </c>
      <c r="E4728" s="112">
        <v>-3.5919135986532246E-3</v>
      </c>
      <c r="G4728">
        <v>4720</v>
      </c>
      <c r="H4728">
        <f t="shared" ca="1" si="150"/>
        <v>-9.9284712940056596E-3</v>
      </c>
    </row>
    <row r="4729" spans="2:8" x14ac:dyDescent="0.35">
      <c r="B4729" s="45" t="s">
        <v>3259</v>
      </c>
      <c r="C4729" s="146">
        <v>158.50791931152341</v>
      </c>
      <c r="D4729" s="112">
        <f t="shared" si="149"/>
        <v>-0.92062910585676094</v>
      </c>
      <c r="E4729" s="112">
        <v>-3.6013547908064947E-3</v>
      </c>
      <c r="G4729">
        <v>4721</v>
      </c>
      <c r="H4729">
        <f t="shared" ca="1" si="150"/>
        <v>-1.4948309758255543E-2</v>
      </c>
    </row>
    <row r="4730" spans="2:8" x14ac:dyDescent="0.35">
      <c r="B4730" s="45" t="s">
        <v>6637</v>
      </c>
      <c r="C4730" s="146">
        <v>1997.053466796875</v>
      </c>
      <c r="D4730" s="112">
        <f t="shared" si="149"/>
        <v>-0.19104847035172579</v>
      </c>
      <c r="E4730" s="112">
        <v>-3.6016207323745957E-3</v>
      </c>
      <c r="G4730">
        <v>4722</v>
      </c>
      <c r="H4730">
        <f t="shared" ca="1" si="150"/>
        <v>1.8799943301414591E-2</v>
      </c>
    </row>
    <row r="4731" spans="2:8" x14ac:dyDescent="0.35">
      <c r="B4731" s="45" t="s">
        <v>7922</v>
      </c>
      <c r="C4731" s="146">
        <v>2468.693603515625</v>
      </c>
      <c r="D4731" s="112">
        <f t="shared" si="149"/>
        <v>-5.1754991974149234E-2</v>
      </c>
      <c r="E4731" s="112">
        <v>-3.6042326503254816E-3</v>
      </c>
      <c r="G4731">
        <v>4723</v>
      </c>
      <c r="H4731">
        <f t="shared" ca="1" si="150"/>
        <v>2.1390342928875553E-2</v>
      </c>
    </row>
    <row r="4732" spans="2:8" x14ac:dyDescent="0.35">
      <c r="B4732" s="45" t="s">
        <v>7887</v>
      </c>
      <c r="C4732" s="146">
        <v>2603.434326171875</v>
      </c>
      <c r="D4732" s="112">
        <f t="shared" si="149"/>
        <v>0.40170932643621071</v>
      </c>
      <c r="E4732" s="112">
        <v>-3.6074572929587403E-3</v>
      </c>
      <c r="G4732">
        <v>4724</v>
      </c>
      <c r="H4732">
        <f t="shared" ca="1" si="150"/>
        <v>5.0832043019056377E-3</v>
      </c>
    </row>
    <row r="4733" spans="2:8" x14ac:dyDescent="0.35">
      <c r="B4733" s="45" t="s">
        <v>6493</v>
      </c>
      <c r="C4733" s="146">
        <v>1857.328247070312</v>
      </c>
      <c r="D4733" s="112">
        <f t="shared" si="149"/>
        <v>21.602023492597908</v>
      </c>
      <c r="E4733" s="112">
        <v>-3.6114357591994603E-3</v>
      </c>
      <c r="G4733">
        <v>4725</v>
      </c>
      <c r="H4733">
        <f t="shared" ca="1" si="150"/>
        <v>1.9803487505059968E-2</v>
      </c>
    </row>
    <row r="4734" spans="2:8" x14ac:dyDescent="0.35">
      <c r="B4734" s="45" t="s">
        <v>2352</v>
      </c>
      <c r="C4734" s="146">
        <v>82.175308227539063</v>
      </c>
      <c r="D4734" s="112">
        <f t="shared" si="149"/>
        <v>-0.34723074564144046</v>
      </c>
      <c r="E4734" s="112">
        <v>-3.6123264801597717E-3</v>
      </c>
      <c r="G4734">
        <v>4726</v>
      </c>
      <c r="H4734">
        <f t="shared" ca="1" si="150"/>
        <v>8.5339681687714337E-3</v>
      </c>
    </row>
    <row r="4735" spans="2:8" x14ac:dyDescent="0.35">
      <c r="B4735" s="45" t="s">
        <v>2021</v>
      </c>
      <c r="C4735" s="146">
        <v>125.88722229003911</v>
      </c>
      <c r="D4735" s="112">
        <f t="shared" si="149"/>
        <v>-0.25908824552934945</v>
      </c>
      <c r="E4735" s="112">
        <v>-3.6148820605701086E-3</v>
      </c>
      <c r="G4735">
        <v>4727</v>
      </c>
      <c r="H4735">
        <f t="shared" ca="1" si="150"/>
        <v>1.4497132272632614E-2</v>
      </c>
    </row>
    <row r="4736" spans="2:8" x14ac:dyDescent="0.35">
      <c r="B4736" s="45" t="s">
        <v>3745</v>
      </c>
      <c r="C4736" s="146">
        <v>169.90852355957031</v>
      </c>
      <c r="D4736" s="112">
        <f t="shared" si="149"/>
        <v>-0.53768607148260472</v>
      </c>
      <c r="E4736" s="112">
        <v>-3.615488482425276E-3</v>
      </c>
      <c r="G4736">
        <v>4728</v>
      </c>
      <c r="H4736">
        <f t="shared" ca="1" si="150"/>
        <v>2.6516674314757557E-2</v>
      </c>
    </row>
    <row r="4737" spans="2:8" x14ac:dyDescent="0.35">
      <c r="B4737" s="45" t="s">
        <v>4660</v>
      </c>
      <c r="C4737" s="146">
        <v>367.51763916015619</v>
      </c>
      <c r="D4737" s="112">
        <f t="shared" si="149"/>
        <v>-0.83527029648894868</v>
      </c>
      <c r="E4737" s="112">
        <v>-3.6157636772207271E-3</v>
      </c>
      <c r="G4737">
        <v>4729</v>
      </c>
      <c r="H4737">
        <f t="shared" ca="1" si="150"/>
        <v>6.9271236848644502E-3</v>
      </c>
    </row>
    <row r="4738" spans="2:8" x14ac:dyDescent="0.35">
      <c r="B4738" s="45" t="s">
        <v>6864</v>
      </c>
      <c r="C4738" s="146">
        <v>2231.034423828125</v>
      </c>
      <c r="D4738" s="112">
        <f t="shared" si="149"/>
        <v>26.208891264233145</v>
      </c>
      <c r="E4738" s="112">
        <v>-3.6195768768384367E-3</v>
      </c>
      <c r="G4738">
        <v>4730</v>
      </c>
      <c r="H4738">
        <f t="shared" ca="1" si="150"/>
        <v>-1.1376538889119932E-2</v>
      </c>
    </row>
    <row r="4739" spans="2:8" x14ac:dyDescent="0.35">
      <c r="B4739" s="45" t="s">
        <v>2348</v>
      </c>
      <c r="C4739" s="146">
        <v>81.99652099609375</v>
      </c>
      <c r="D4739" s="112">
        <f t="shared" si="149"/>
        <v>6.1824729061722768E-2</v>
      </c>
      <c r="E4739" s="112">
        <v>-3.6206362359178165E-3</v>
      </c>
      <c r="G4739">
        <v>4731</v>
      </c>
      <c r="H4739">
        <f t="shared" ca="1" si="150"/>
        <v>-1.0128600199767605E-2</v>
      </c>
    </row>
    <row r="4740" spans="2:8" x14ac:dyDescent="0.35">
      <c r="B4740" s="45" t="s">
        <v>2659</v>
      </c>
      <c r="C4740" s="146">
        <v>77.222274780273438</v>
      </c>
      <c r="D4740" s="112">
        <f t="shared" si="149"/>
        <v>-0.9706106309810808</v>
      </c>
      <c r="E4740" s="112">
        <v>-3.6233745855435546E-3</v>
      </c>
      <c r="G4740">
        <v>4732</v>
      </c>
      <c r="H4740">
        <f t="shared" ca="1" si="150"/>
        <v>-1.9937055103568583E-2</v>
      </c>
    </row>
    <row r="4741" spans="2:8" x14ac:dyDescent="0.35">
      <c r="B4741" s="45" t="s">
        <v>7608</v>
      </c>
      <c r="C4741" s="146">
        <v>2627.55810546875</v>
      </c>
      <c r="D4741" s="112">
        <f t="shared" si="149"/>
        <v>2.4749564903077577</v>
      </c>
      <c r="E4741" s="112">
        <v>-3.625191591347829E-3</v>
      </c>
      <c r="G4741">
        <v>4733</v>
      </c>
      <c r="H4741">
        <f t="shared" ca="1" si="150"/>
        <v>1.9529750357452132E-3</v>
      </c>
    </row>
    <row r="4742" spans="2:8" x14ac:dyDescent="0.35">
      <c r="B4742" s="45" t="s">
        <v>5275</v>
      </c>
      <c r="C4742" s="146">
        <v>756.14129638671875</v>
      </c>
      <c r="D4742" s="112">
        <f t="shared" si="149"/>
        <v>0.48156941642439988</v>
      </c>
      <c r="E4742" s="112">
        <v>-3.6305188454658927E-3</v>
      </c>
      <c r="G4742">
        <v>4734</v>
      </c>
      <c r="H4742">
        <f t="shared" ca="1" si="150"/>
        <v>-6.7781113340167265E-3</v>
      </c>
    </row>
    <row r="4743" spans="2:8" x14ac:dyDescent="0.35">
      <c r="B4743" s="45" t="s">
        <v>5127</v>
      </c>
      <c r="C4743" s="146">
        <v>510.36508178710938</v>
      </c>
      <c r="D4743" s="112">
        <f t="shared" si="149"/>
        <v>2.6905391283508151</v>
      </c>
      <c r="E4743" s="112">
        <v>-3.6368270457963884E-3</v>
      </c>
      <c r="G4743">
        <v>4735</v>
      </c>
      <c r="H4743">
        <f t="shared" ca="1" si="150"/>
        <v>3.2443300716831755E-2</v>
      </c>
    </row>
    <row r="4744" spans="2:8" x14ac:dyDescent="0.35">
      <c r="B4744" s="45" t="s">
        <v>3311</v>
      </c>
      <c r="C4744" s="146">
        <v>138.29011535644531</v>
      </c>
      <c r="D4744" s="112">
        <f t="shared" si="149"/>
        <v>-0.33632268244830144</v>
      </c>
      <c r="E4744" s="112">
        <v>-3.6414491303089764E-3</v>
      </c>
      <c r="G4744">
        <v>4736</v>
      </c>
      <c r="H4744">
        <f t="shared" ca="1" si="150"/>
        <v>-3.0458843599178876E-3</v>
      </c>
    </row>
    <row r="4745" spans="2:8" x14ac:dyDescent="0.35">
      <c r="B4745" s="45" t="s">
        <v>4292</v>
      </c>
      <c r="C4745" s="146">
        <v>208.3695068359375</v>
      </c>
      <c r="D4745" s="112">
        <f t="shared" ref="D4745:D4808" si="151">(C4745-C4746)/C4746</f>
        <v>-0.51194949096686704</v>
      </c>
      <c r="E4745" s="112">
        <v>-3.6449901978459851E-3</v>
      </c>
      <c r="G4745">
        <v>4737</v>
      </c>
      <c r="H4745">
        <f t="shared" ca="1" si="150"/>
        <v>-6.5547852101783587E-3</v>
      </c>
    </row>
    <row r="4746" spans="2:8" x14ac:dyDescent="0.35">
      <c r="B4746" s="45" t="s">
        <v>4740</v>
      </c>
      <c r="C4746" s="146">
        <v>426.9425048828125</v>
      </c>
      <c r="D4746" s="112">
        <f t="shared" si="151"/>
        <v>-9.0792570522616856E-2</v>
      </c>
      <c r="E4746" s="112">
        <v>-3.6536362518883965E-3</v>
      </c>
      <c r="G4746">
        <v>4738</v>
      </c>
      <c r="H4746">
        <f t="shared" ref="H4746:H4809" ca="1" si="152">_xlfn.NORM.INV(RAND(),$N$11,$N$12)</f>
        <v>-1.7671243985827732E-2</v>
      </c>
    </row>
    <row r="4747" spans="2:8" x14ac:dyDescent="0.35">
      <c r="B4747" s="45" t="s">
        <v>4845</v>
      </c>
      <c r="C4747" s="146">
        <v>469.57656860351563</v>
      </c>
      <c r="D4747" s="112">
        <f t="shared" si="151"/>
        <v>-0.80650503418631103</v>
      </c>
      <c r="E4747" s="112">
        <v>-3.6625413891847314E-3</v>
      </c>
      <c r="G4747">
        <v>4739</v>
      </c>
      <c r="H4747">
        <f t="shared" ca="1" si="152"/>
        <v>1.6968827900758175E-2</v>
      </c>
    </row>
    <row r="4748" spans="2:8" x14ac:dyDescent="0.35">
      <c r="B4748" s="45" t="s">
        <v>7380</v>
      </c>
      <c r="C4748" s="146">
        <v>2426.8154296875</v>
      </c>
      <c r="D4748" s="112">
        <f t="shared" si="151"/>
        <v>0.13591130320329667</v>
      </c>
      <c r="E4748" s="112">
        <v>-3.6630051316150973E-3</v>
      </c>
      <c r="G4748">
        <v>4740</v>
      </c>
      <c r="H4748">
        <f t="shared" ca="1" si="152"/>
        <v>-7.149313917764139E-3</v>
      </c>
    </row>
    <row r="4749" spans="2:8" x14ac:dyDescent="0.35">
      <c r="B4749" s="45" t="s">
        <v>7548</v>
      </c>
      <c r="C4749" s="146">
        <v>2136.447998046875</v>
      </c>
      <c r="D4749" s="112">
        <f t="shared" si="151"/>
        <v>11.798105488246913</v>
      </c>
      <c r="E4749" s="112">
        <v>-3.6760042891081108E-3</v>
      </c>
      <c r="G4749">
        <v>4741</v>
      </c>
      <c r="H4749">
        <f t="shared" ca="1" si="152"/>
        <v>-2.4282485864331904E-2</v>
      </c>
    </row>
    <row r="4750" spans="2:8" x14ac:dyDescent="0.35">
      <c r="B4750" s="45" t="s">
        <v>3867</v>
      </c>
      <c r="C4750" s="146">
        <v>166.93470764160159</v>
      </c>
      <c r="D4750" s="112">
        <f t="shared" si="151"/>
        <v>-0.93317168188462885</v>
      </c>
      <c r="E4750" s="112">
        <v>-3.6792957492250704E-3</v>
      </c>
      <c r="G4750">
        <v>4742</v>
      </c>
      <c r="H4750">
        <f t="shared" ca="1" si="152"/>
        <v>-7.9773232843963508E-5</v>
      </c>
    </row>
    <row r="4751" spans="2:8" x14ac:dyDescent="0.35">
      <c r="B4751" s="45" t="s">
        <v>7851</v>
      </c>
      <c r="C4751" s="146">
        <v>2497.963623046875</v>
      </c>
      <c r="D4751" s="112">
        <f t="shared" si="151"/>
        <v>27.927659709816105</v>
      </c>
      <c r="E4751" s="112">
        <v>-3.6803319825961535E-3</v>
      </c>
      <c r="G4751">
        <v>4743</v>
      </c>
      <c r="H4751">
        <f t="shared" ca="1" si="152"/>
        <v>1.9281247990200909E-2</v>
      </c>
    </row>
    <row r="4752" spans="2:8" x14ac:dyDescent="0.35">
      <c r="B4752" s="45" t="s">
        <v>2750</v>
      </c>
      <c r="C4752" s="146">
        <v>86.352081298828125</v>
      </c>
      <c r="D4752" s="112">
        <f t="shared" si="151"/>
        <v>-0.57714310051871087</v>
      </c>
      <c r="E4752" s="112">
        <v>-3.6805845555587637E-3</v>
      </c>
      <c r="G4752">
        <v>4744</v>
      </c>
      <c r="H4752">
        <f t="shared" ca="1" si="152"/>
        <v>1.203340336960059E-2</v>
      </c>
    </row>
    <row r="4753" spans="2:8" x14ac:dyDescent="0.35">
      <c r="B4753" s="45" t="s">
        <v>4187</v>
      </c>
      <c r="C4753" s="146">
        <v>204.21112060546881</v>
      </c>
      <c r="D4753" s="112">
        <f t="shared" si="151"/>
        <v>-0.44599952710033008</v>
      </c>
      <c r="E4753" s="112">
        <v>-3.6811116693701296E-3</v>
      </c>
      <c r="G4753">
        <v>4745</v>
      </c>
      <c r="H4753">
        <f t="shared" ca="1" si="152"/>
        <v>-1.8528712547524948E-2</v>
      </c>
    </row>
    <row r="4754" spans="2:8" x14ac:dyDescent="0.35">
      <c r="B4754" s="45" t="s">
        <v>4816</v>
      </c>
      <c r="C4754" s="146">
        <v>368.61181640625</v>
      </c>
      <c r="D4754" s="112">
        <f t="shared" si="151"/>
        <v>1.9988323006024324</v>
      </c>
      <c r="E4754" s="112">
        <v>-3.6891475219363022E-3</v>
      </c>
      <c r="G4754">
        <v>4746</v>
      </c>
      <c r="H4754">
        <f t="shared" ca="1" si="152"/>
        <v>5.2500507145258309E-3</v>
      </c>
    </row>
    <row r="4755" spans="2:8" x14ac:dyDescent="0.35">
      <c r="B4755" s="45" t="s">
        <v>1883</v>
      </c>
      <c r="C4755" s="146">
        <v>122.9184494018555</v>
      </c>
      <c r="D4755" s="112">
        <f t="shared" si="151"/>
        <v>-0.47201668267105984</v>
      </c>
      <c r="E4755" s="112">
        <v>-3.7016204166638433E-3</v>
      </c>
      <c r="G4755">
        <v>4747</v>
      </c>
      <c r="H4755">
        <f t="shared" ca="1" si="152"/>
        <v>-2.8128363685728911E-2</v>
      </c>
    </row>
    <row r="4756" spans="2:8" x14ac:dyDescent="0.35">
      <c r="B4756" s="45" t="s">
        <v>4205</v>
      </c>
      <c r="C4756" s="146">
        <v>232.80744934082031</v>
      </c>
      <c r="D4756" s="112">
        <f t="shared" si="151"/>
        <v>1.1860208316647503</v>
      </c>
      <c r="E4756" s="112">
        <v>-3.7132364128459276E-3</v>
      </c>
      <c r="G4756">
        <v>4748</v>
      </c>
      <c r="H4756">
        <f t="shared" ca="1" si="152"/>
        <v>3.1393318779923921E-2</v>
      </c>
    </row>
    <row r="4757" spans="2:8" x14ac:dyDescent="0.35">
      <c r="B4757" s="45" t="s">
        <v>2477</v>
      </c>
      <c r="C4757" s="146">
        <v>106.49827575683589</v>
      </c>
      <c r="D4757" s="112">
        <f t="shared" si="151"/>
        <v>-0.95718927831306</v>
      </c>
      <c r="E4757" s="112">
        <v>-3.7140159870345667E-3</v>
      </c>
      <c r="G4757">
        <v>4749</v>
      </c>
      <c r="H4757">
        <f t="shared" ca="1" si="152"/>
        <v>6.3805243211089635E-3</v>
      </c>
    </row>
    <row r="4758" spans="2:8" x14ac:dyDescent="0.35">
      <c r="B4758" s="45" t="s">
        <v>7320</v>
      </c>
      <c r="C4758" s="146">
        <v>2487.654296875</v>
      </c>
      <c r="D4758" s="112">
        <f t="shared" si="151"/>
        <v>3.8197084021724899E-2</v>
      </c>
      <c r="E4758" s="112">
        <v>-3.7148158016313978E-3</v>
      </c>
      <c r="G4758">
        <v>4750</v>
      </c>
      <c r="H4758">
        <f t="shared" ca="1" si="152"/>
        <v>-1.9284061051031365E-2</v>
      </c>
    </row>
    <row r="4759" spans="2:8" x14ac:dyDescent="0.35">
      <c r="B4759" s="45" t="s">
        <v>7297</v>
      </c>
      <c r="C4759" s="146">
        <v>2396.129150390625</v>
      </c>
      <c r="D4759" s="112">
        <f t="shared" si="151"/>
        <v>1.6523229953185978E-2</v>
      </c>
      <c r="E4759" s="112">
        <v>-3.7189449671059744E-3</v>
      </c>
      <c r="G4759">
        <v>4751</v>
      </c>
      <c r="H4759">
        <f t="shared" ca="1" si="152"/>
        <v>3.0397193744396346E-2</v>
      </c>
    </row>
    <row r="4760" spans="2:8" x14ac:dyDescent="0.35">
      <c r="B4760" s="45" t="s">
        <v>7301</v>
      </c>
      <c r="C4760" s="146">
        <v>2357.180908203125</v>
      </c>
      <c r="D4760" s="112">
        <f t="shared" si="151"/>
        <v>-3.6054411784820481E-2</v>
      </c>
      <c r="E4760" s="112">
        <v>-3.7203333750556052E-3</v>
      </c>
      <c r="G4760">
        <v>4752</v>
      </c>
      <c r="H4760">
        <f t="shared" ca="1" si="152"/>
        <v>-7.2210583450331113E-3</v>
      </c>
    </row>
    <row r="4761" spans="2:8" x14ac:dyDescent="0.35">
      <c r="B4761" s="45" t="s">
        <v>7223</v>
      </c>
      <c r="C4761" s="146">
        <v>2445.346435546875</v>
      </c>
      <c r="D4761" s="112">
        <f t="shared" si="151"/>
        <v>2.9425965747593086</v>
      </c>
      <c r="E4761" s="112">
        <v>-3.7210740207264123E-3</v>
      </c>
      <c r="G4761">
        <v>4753</v>
      </c>
      <c r="H4761">
        <f t="shared" ca="1" si="152"/>
        <v>-9.6315255728458976E-3</v>
      </c>
    </row>
    <row r="4762" spans="2:8" x14ac:dyDescent="0.35">
      <c r="B4762" s="45" t="s">
        <v>5177</v>
      </c>
      <c r="C4762" s="146">
        <v>620.237548828125</v>
      </c>
      <c r="D4762" s="112">
        <f t="shared" si="151"/>
        <v>-0.14763023020505833</v>
      </c>
      <c r="E4762" s="112">
        <v>-3.7239376326721409E-3</v>
      </c>
      <c r="G4762">
        <v>4754</v>
      </c>
      <c r="H4762">
        <f t="shared" ca="1" si="152"/>
        <v>-9.837001414951696E-3</v>
      </c>
    </row>
    <row r="4763" spans="2:8" x14ac:dyDescent="0.35">
      <c r="B4763" s="45" t="s">
        <v>5485</v>
      </c>
      <c r="C4763" s="146">
        <v>727.66253662109375</v>
      </c>
      <c r="D4763" s="112">
        <f t="shared" si="151"/>
        <v>-0.68648814915919454</v>
      </c>
      <c r="E4763" s="112">
        <v>-3.7270330986444548E-3</v>
      </c>
      <c r="G4763">
        <v>4755</v>
      </c>
      <c r="H4763">
        <f t="shared" ca="1" si="152"/>
        <v>1.2185334493654611E-2</v>
      </c>
    </row>
    <row r="4764" spans="2:8" x14ac:dyDescent="0.35">
      <c r="B4764" s="45" t="s">
        <v>7745</v>
      </c>
      <c r="C4764" s="146">
        <v>2321.0048828125</v>
      </c>
      <c r="D4764" s="112">
        <f t="shared" si="151"/>
        <v>23.781947537358192</v>
      </c>
      <c r="E4764" s="112">
        <v>-3.7297639269338921E-3</v>
      </c>
      <c r="G4764">
        <v>4756</v>
      </c>
      <c r="H4764">
        <f t="shared" ca="1" si="152"/>
        <v>-8.8618043732574675E-3</v>
      </c>
    </row>
    <row r="4765" spans="2:8" x14ac:dyDescent="0.35">
      <c r="B4765" s="45" t="s">
        <v>2888</v>
      </c>
      <c r="C4765" s="146">
        <v>93.657081604003906</v>
      </c>
      <c r="D4765" s="112">
        <f t="shared" si="151"/>
        <v>-0.95932714574765932</v>
      </c>
      <c r="E4765" s="112">
        <v>-3.7327293097648359E-3</v>
      </c>
      <c r="G4765">
        <v>4757</v>
      </c>
      <c r="H4765">
        <f t="shared" ca="1" si="152"/>
        <v>-4.8550596202179289E-2</v>
      </c>
    </row>
    <row r="4766" spans="2:8" x14ac:dyDescent="0.35">
      <c r="B4766" s="45" t="s">
        <v>7730</v>
      </c>
      <c r="C4766" s="146">
        <v>2302.692626953125</v>
      </c>
      <c r="D4766" s="112">
        <f t="shared" si="151"/>
        <v>49.837547371983945</v>
      </c>
      <c r="E4766" s="112">
        <v>-3.7382674111301945E-3</v>
      </c>
      <c r="G4766">
        <v>4758</v>
      </c>
      <c r="H4766">
        <f t="shared" ca="1" si="152"/>
        <v>-1.7556731525107696E-2</v>
      </c>
    </row>
    <row r="4767" spans="2:8" x14ac:dyDescent="0.35">
      <c r="B4767" s="45" t="s">
        <v>601</v>
      </c>
      <c r="C4767" s="146">
        <v>45.295116424560547</v>
      </c>
      <c r="D4767" s="112">
        <f t="shared" si="151"/>
        <v>-0.62876913424340808</v>
      </c>
      <c r="E4767" s="112">
        <v>-3.7398426099575647E-3</v>
      </c>
      <c r="G4767">
        <v>4759</v>
      </c>
      <c r="H4767">
        <f t="shared" ca="1" si="152"/>
        <v>3.7263562469333706E-3</v>
      </c>
    </row>
    <row r="4768" spans="2:8" x14ac:dyDescent="0.35">
      <c r="B4768" s="45" t="s">
        <v>2513</v>
      </c>
      <c r="C4768" s="146">
        <v>122.0133361816406</v>
      </c>
      <c r="D4768" s="112">
        <f t="shared" si="151"/>
        <v>-8.3186479124382803E-2</v>
      </c>
      <c r="E4768" s="112">
        <v>-3.7406450390310322E-3</v>
      </c>
      <c r="G4768">
        <v>4760</v>
      </c>
      <c r="H4768">
        <f t="shared" ca="1" si="152"/>
        <v>-3.8828952786106605E-6</v>
      </c>
    </row>
    <row r="4769" spans="2:8" x14ac:dyDescent="0.35">
      <c r="B4769" s="45" t="s">
        <v>1624</v>
      </c>
      <c r="C4769" s="146">
        <v>133.0841369628906</v>
      </c>
      <c r="D4769" s="112">
        <f t="shared" si="151"/>
        <v>-0.91630906418935365</v>
      </c>
      <c r="E4769" s="112">
        <v>-3.7442111735560917E-3</v>
      </c>
      <c r="G4769">
        <v>4761</v>
      </c>
      <c r="H4769">
        <f t="shared" ca="1" si="152"/>
        <v>2.9163588893892381E-2</v>
      </c>
    </row>
    <row r="4770" spans="2:8" x14ac:dyDescent="0.35">
      <c r="B4770" s="45" t="s">
        <v>6239</v>
      </c>
      <c r="C4770" s="146">
        <v>1590.185791015625</v>
      </c>
      <c r="D4770" s="112">
        <f t="shared" si="151"/>
        <v>-0.29112528918359487</v>
      </c>
      <c r="E4770" s="112">
        <v>-3.7464657967128563E-3</v>
      </c>
      <c r="G4770">
        <v>4762</v>
      </c>
      <c r="H4770">
        <f t="shared" ca="1" si="152"/>
        <v>-1.3648170098045573E-2</v>
      </c>
    </row>
    <row r="4771" spans="2:8" x14ac:dyDescent="0.35">
      <c r="B4771" s="45" t="s">
        <v>6983</v>
      </c>
      <c r="C4771" s="146">
        <v>2243.253662109375</v>
      </c>
      <c r="D4771" s="112">
        <f t="shared" si="151"/>
        <v>17.635101529854516</v>
      </c>
      <c r="E4771" s="112">
        <v>-3.7664105526284261E-3</v>
      </c>
      <c r="G4771">
        <v>4763</v>
      </c>
      <c r="H4771">
        <f t="shared" ca="1" si="152"/>
        <v>1.3334824782529711E-2</v>
      </c>
    </row>
    <row r="4772" spans="2:8" x14ac:dyDescent="0.35">
      <c r="B4772" s="45" t="s">
        <v>1891</v>
      </c>
      <c r="C4772" s="146">
        <v>120.3778610229492</v>
      </c>
      <c r="D4772" s="112">
        <f t="shared" si="151"/>
        <v>-0.95054941593642628</v>
      </c>
      <c r="E4772" s="112">
        <v>-3.7796998742896872E-3</v>
      </c>
      <c r="G4772">
        <v>4764</v>
      </c>
      <c r="H4772">
        <f t="shared" ca="1" si="152"/>
        <v>-7.4367972132781239E-4</v>
      </c>
    </row>
    <row r="4773" spans="2:8" x14ac:dyDescent="0.35">
      <c r="B4773" s="45" t="s">
        <v>7369</v>
      </c>
      <c r="C4773" s="146">
        <v>2434.30615234375</v>
      </c>
      <c r="D4773" s="112">
        <f t="shared" si="151"/>
        <v>26.176942882228303</v>
      </c>
      <c r="E4773" s="112">
        <v>-3.7878553237491296E-3</v>
      </c>
      <c r="G4773">
        <v>4765</v>
      </c>
      <c r="H4773">
        <f t="shared" ca="1" si="152"/>
        <v>1.2826922928324779E-2</v>
      </c>
    </row>
    <row r="4774" spans="2:8" x14ac:dyDescent="0.35">
      <c r="B4774" s="45" t="s">
        <v>1143</v>
      </c>
      <c r="C4774" s="146">
        <v>89.572479248046875</v>
      </c>
      <c r="D4774" s="112">
        <f t="shared" si="151"/>
        <v>4.4205395082494443E-2</v>
      </c>
      <c r="E4774" s="112">
        <v>-3.7975599733190758E-3</v>
      </c>
      <c r="G4774">
        <v>4766</v>
      </c>
      <c r="H4774">
        <f t="shared" ca="1" si="152"/>
        <v>3.6223974987978143E-2</v>
      </c>
    </row>
    <row r="4775" spans="2:8" x14ac:dyDescent="0.35">
      <c r="B4775" s="45" t="s">
        <v>2339</v>
      </c>
      <c r="C4775" s="146">
        <v>85.780517578125</v>
      </c>
      <c r="D4775" s="112">
        <f t="shared" si="151"/>
        <v>-0.8813869900645227</v>
      </c>
      <c r="E4775" s="112">
        <v>-3.8060916072211277E-3</v>
      </c>
      <c r="G4775">
        <v>4767</v>
      </c>
      <c r="H4775">
        <f t="shared" ca="1" si="152"/>
        <v>4.6467476313508003E-3</v>
      </c>
    </row>
    <row r="4776" spans="2:8" x14ac:dyDescent="0.35">
      <c r="B4776" s="45" t="s">
        <v>5578</v>
      </c>
      <c r="C4776" s="146">
        <v>723.196533203125</v>
      </c>
      <c r="D4776" s="112">
        <f t="shared" si="151"/>
        <v>-0.5573974089737872</v>
      </c>
      <c r="E4776" s="112">
        <v>-3.8083430769195845E-3</v>
      </c>
      <c r="G4776">
        <v>4768</v>
      </c>
      <c r="H4776">
        <f t="shared" ca="1" si="152"/>
        <v>-3.2982753939965921E-2</v>
      </c>
    </row>
    <row r="4777" spans="2:8" x14ac:dyDescent="0.35">
      <c r="B4777" s="45" t="s">
        <v>6340</v>
      </c>
      <c r="C4777" s="146">
        <v>1633.963623046875</v>
      </c>
      <c r="D4777" s="112">
        <f t="shared" si="151"/>
        <v>-0.12913778822677677</v>
      </c>
      <c r="E4777" s="112">
        <v>-3.8089223255656458E-3</v>
      </c>
      <c r="G4777">
        <v>4769</v>
      </c>
      <c r="H4777">
        <f t="shared" ca="1" si="152"/>
        <v>2.6151967983775427E-2</v>
      </c>
    </row>
    <row r="4778" spans="2:8" x14ac:dyDescent="0.35">
      <c r="B4778" s="45" t="s">
        <v>6590</v>
      </c>
      <c r="C4778" s="146">
        <v>1876.259643554688</v>
      </c>
      <c r="D4778" s="112">
        <f t="shared" si="151"/>
        <v>17.888026175409998</v>
      </c>
      <c r="E4778" s="112">
        <v>-3.8139458616193787E-3</v>
      </c>
      <c r="G4778">
        <v>4770</v>
      </c>
      <c r="H4778">
        <f t="shared" ca="1" si="152"/>
        <v>1.5893715569922973E-2</v>
      </c>
    </row>
    <row r="4779" spans="2:8" x14ac:dyDescent="0.35">
      <c r="B4779" s="45" t="s">
        <v>2300</v>
      </c>
      <c r="C4779" s="146">
        <v>99.335929870605469</v>
      </c>
      <c r="D4779" s="112">
        <f t="shared" si="151"/>
        <v>-0.95715957598527035</v>
      </c>
      <c r="E4779" s="112">
        <v>-3.8179625801258756E-3</v>
      </c>
      <c r="G4779">
        <v>4771</v>
      </c>
      <c r="H4779">
        <f t="shared" ca="1" si="152"/>
        <v>-9.3262488286448078E-3</v>
      </c>
    </row>
    <row r="4780" spans="2:8" x14ac:dyDescent="0.35">
      <c r="B4780" s="45" t="s">
        <v>7512</v>
      </c>
      <c r="C4780" s="146">
        <v>2318.742919921875</v>
      </c>
      <c r="D4780" s="112">
        <f t="shared" si="151"/>
        <v>5.1636042619244531</v>
      </c>
      <c r="E4780" s="112">
        <v>-3.8199117053825315E-3</v>
      </c>
      <c r="G4780">
        <v>4772</v>
      </c>
      <c r="H4780">
        <f t="shared" ca="1" si="152"/>
        <v>3.538280845600008E-3</v>
      </c>
    </row>
    <row r="4781" spans="2:8" x14ac:dyDescent="0.35">
      <c r="B4781" s="45" t="s">
        <v>4778</v>
      </c>
      <c r="C4781" s="146">
        <v>376.19918823242188</v>
      </c>
      <c r="D4781" s="112">
        <f t="shared" si="151"/>
        <v>7.7827730815907543</v>
      </c>
      <c r="E4781" s="112">
        <v>-3.8269359009045264E-3</v>
      </c>
      <c r="G4781">
        <v>4773</v>
      </c>
      <c r="H4781">
        <f t="shared" ca="1" si="152"/>
        <v>-3.2982628168565981E-2</v>
      </c>
    </row>
    <row r="4782" spans="2:8" x14ac:dyDescent="0.35">
      <c r="B4782" s="45" t="s">
        <v>673</v>
      </c>
      <c r="C4782" s="146">
        <v>42.833759307861328</v>
      </c>
      <c r="D4782" s="112">
        <f t="shared" si="151"/>
        <v>-0.95519727238264851</v>
      </c>
      <c r="E4782" s="112">
        <v>-3.8286803074122615E-3</v>
      </c>
      <c r="G4782">
        <v>4774</v>
      </c>
      <c r="H4782">
        <f t="shared" ca="1" si="152"/>
        <v>6.748529325234085E-3</v>
      </c>
    </row>
    <row r="4783" spans="2:8" x14ac:dyDescent="0.35">
      <c r="B4783" s="45" t="s">
        <v>5868</v>
      </c>
      <c r="C4783" s="146">
        <v>956.052490234375</v>
      </c>
      <c r="D4783" s="112">
        <f t="shared" si="151"/>
        <v>4.7422643394263764</v>
      </c>
      <c r="E4783" s="112">
        <v>-3.8298961866770082E-3</v>
      </c>
      <c r="G4783">
        <v>4775</v>
      </c>
      <c r="H4783">
        <f t="shared" ca="1" si="152"/>
        <v>7.452421567500556E-3</v>
      </c>
    </row>
    <row r="4784" spans="2:8" x14ac:dyDescent="0.35">
      <c r="B4784" s="45" t="s">
        <v>3243</v>
      </c>
      <c r="C4784" s="146">
        <v>166.4939880371094</v>
      </c>
      <c r="D4784" s="112">
        <f t="shared" si="151"/>
        <v>-0.76904002898347767</v>
      </c>
      <c r="E4784" s="112">
        <v>-3.8306235887826624E-3</v>
      </c>
      <c r="G4784">
        <v>4776</v>
      </c>
      <c r="H4784">
        <f t="shared" ca="1" si="152"/>
        <v>-2.204304328409795E-4</v>
      </c>
    </row>
    <row r="4785" spans="2:8" x14ac:dyDescent="0.35">
      <c r="B4785" s="45" t="s">
        <v>5414</v>
      </c>
      <c r="C4785" s="146">
        <v>720.87811279296875</v>
      </c>
      <c r="D4785" s="112">
        <f t="shared" si="151"/>
        <v>3.8767269613243243</v>
      </c>
      <c r="E4785" s="112">
        <v>-3.8470105669651169E-3</v>
      </c>
      <c r="G4785">
        <v>4777</v>
      </c>
      <c r="H4785">
        <f t="shared" ca="1" si="152"/>
        <v>1.3192643051498859E-2</v>
      </c>
    </row>
    <row r="4786" spans="2:8" x14ac:dyDescent="0.35">
      <c r="B4786" s="45" t="s">
        <v>1387</v>
      </c>
      <c r="C4786" s="146">
        <v>147.820068359375</v>
      </c>
      <c r="D4786" s="112">
        <f t="shared" si="151"/>
        <v>-0.78496654125111076</v>
      </c>
      <c r="E4786" s="112">
        <v>-3.8508028547089642E-3</v>
      </c>
      <c r="G4786">
        <v>4778</v>
      </c>
      <c r="H4786">
        <f t="shared" ca="1" si="152"/>
        <v>3.1108362379838585E-2</v>
      </c>
    </row>
    <row r="4787" spans="2:8" x14ac:dyDescent="0.35">
      <c r="B4787" s="45" t="s">
        <v>5442</v>
      </c>
      <c r="C4787" s="146">
        <v>687.42822265625</v>
      </c>
      <c r="D4787" s="112">
        <f t="shared" si="151"/>
        <v>9.7775476211292775E-2</v>
      </c>
      <c r="E4787" s="112">
        <v>-3.8508404515227401E-3</v>
      </c>
      <c r="G4787">
        <v>4779</v>
      </c>
      <c r="H4787">
        <f t="shared" ca="1" si="152"/>
        <v>-1.4982051594474087E-3</v>
      </c>
    </row>
    <row r="4788" spans="2:8" x14ac:dyDescent="0.35">
      <c r="B4788" s="45" t="s">
        <v>5223</v>
      </c>
      <c r="C4788" s="146">
        <v>626.20111083984375</v>
      </c>
      <c r="D4788" s="112">
        <f t="shared" si="151"/>
        <v>5.9096808769103868</v>
      </c>
      <c r="E4788" s="112">
        <v>-3.8514095943567679E-3</v>
      </c>
      <c r="G4788">
        <v>4780</v>
      </c>
      <c r="H4788">
        <f t="shared" ca="1" si="152"/>
        <v>3.4801482091774298E-2</v>
      </c>
    </row>
    <row r="4789" spans="2:8" x14ac:dyDescent="0.35">
      <c r="B4789" s="45" t="s">
        <v>2795</v>
      </c>
      <c r="C4789" s="146">
        <v>90.626632690429688</v>
      </c>
      <c r="D4789" s="112">
        <f t="shared" si="151"/>
        <v>-0.47898046159295826</v>
      </c>
      <c r="E4789" s="112">
        <v>-3.8571495300181329E-3</v>
      </c>
      <c r="G4789">
        <v>4781</v>
      </c>
      <c r="H4789">
        <f t="shared" ca="1" si="152"/>
        <v>8.7073140589874671E-4</v>
      </c>
    </row>
    <row r="4790" spans="2:8" x14ac:dyDescent="0.35">
      <c r="B4790" s="45" t="s">
        <v>3213</v>
      </c>
      <c r="C4790" s="146">
        <v>173.9409484863281</v>
      </c>
      <c r="D4790" s="112">
        <f t="shared" si="151"/>
        <v>-0.93206509120496051</v>
      </c>
      <c r="E4790" s="112">
        <v>-3.8593762657229283E-3</v>
      </c>
      <c r="G4790">
        <v>4782</v>
      </c>
      <c r="H4790">
        <f t="shared" ca="1" si="152"/>
        <v>2.7284564532438334E-2</v>
      </c>
    </row>
    <row r="4791" spans="2:8" x14ac:dyDescent="0.35">
      <c r="B4791" s="45" t="s">
        <v>7339</v>
      </c>
      <c r="C4791" s="146">
        <v>2560.406005859375</v>
      </c>
      <c r="D4791" s="112">
        <f t="shared" si="151"/>
        <v>14.438900241706133</v>
      </c>
      <c r="E4791" s="112">
        <v>-3.8609162115263089E-3</v>
      </c>
      <c r="G4791">
        <v>4783</v>
      </c>
      <c r="H4791">
        <f t="shared" ca="1" si="152"/>
        <v>1.3840376374187322E-3</v>
      </c>
    </row>
    <row r="4792" spans="2:8" x14ac:dyDescent="0.35">
      <c r="B4792" s="45" t="s">
        <v>3638</v>
      </c>
      <c r="C4792" s="146">
        <v>165.8412170410156</v>
      </c>
      <c r="D4792" s="112">
        <f t="shared" si="151"/>
        <v>1.1694817749534205</v>
      </c>
      <c r="E4792" s="112">
        <v>-3.862625305731596E-3</v>
      </c>
      <c r="G4792">
        <v>4784</v>
      </c>
      <c r="H4792">
        <f t="shared" ca="1" si="152"/>
        <v>5.1360471739252209E-3</v>
      </c>
    </row>
    <row r="4793" spans="2:8" x14ac:dyDescent="0.35">
      <c r="B4793" s="45" t="s">
        <v>983</v>
      </c>
      <c r="C4793" s="146">
        <v>76.442779541015625</v>
      </c>
      <c r="D4793" s="112">
        <f t="shared" si="151"/>
        <v>-0.97092142041012075</v>
      </c>
      <c r="E4793" s="112">
        <v>-3.868302537069203E-3</v>
      </c>
      <c r="G4793">
        <v>4785</v>
      </c>
      <c r="H4793">
        <f t="shared" ca="1" si="152"/>
        <v>1.6070003280116367E-2</v>
      </c>
    </row>
    <row r="4794" spans="2:8" x14ac:dyDescent="0.35">
      <c r="B4794" s="45" t="s">
        <v>7882</v>
      </c>
      <c r="C4794" s="146">
        <v>2628.834716796875</v>
      </c>
      <c r="D4794" s="112">
        <f t="shared" si="151"/>
        <v>22.638746849433971</v>
      </c>
      <c r="E4794" s="112">
        <v>-3.8724955402931497E-3</v>
      </c>
      <c r="G4794">
        <v>4786</v>
      </c>
      <c r="H4794">
        <f t="shared" ca="1" si="152"/>
        <v>-7.3366831205232816E-3</v>
      </c>
    </row>
    <row r="4795" spans="2:8" x14ac:dyDescent="0.35">
      <c r="B4795" s="45" t="s">
        <v>2122</v>
      </c>
      <c r="C4795" s="146">
        <v>111.20871734619141</v>
      </c>
      <c r="D4795" s="112">
        <f t="shared" si="151"/>
        <v>0.89155790512382427</v>
      </c>
      <c r="E4795" s="112">
        <v>-3.8773773435505244E-3</v>
      </c>
      <c r="G4795">
        <v>4787</v>
      </c>
      <c r="H4795">
        <f t="shared" ca="1" si="152"/>
        <v>-1.4625588547269273E-2</v>
      </c>
    </row>
    <row r="4796" spans="2:8" x14ac:dyDescent="0.35">
      <c r="B4796" s="45" t="s">
        <v>779</v>
      </c>
      <c r="C4796" s="146">
        <v>58.792129516601563</v>
      </c>
      <c r="D4796" s="112">
        <f t="shared" si="151"/>
        <v>-0.97622032002935566</v>
      </c>
      <c r="E4796" s="112">
        <v>-3.8872430641175358E-3</v>
      </c>
      <c r="G4796">
        <v>4788</v>
      </c>
      <c r="H4796">
        <f t="shared" ca="1" si="152"/>
        <v>-5.197686451814924E-3</v>
      </c>
    </row>
    <row r="4797" spans="2:8" x14ac:dyDescent="0.35">
      <c r="B4797" s="45" t="s">
        <v>7244</v>
      </c>
      <c r="C4797" s="146">
        <v>2472.368408203125</v>
      </c>
      <c r="D4797" s="112">
        <f t="shared" si="151"/>
        <v>4.0273365325024955</v>
      </c>
      <c r="E4797" s="112">
        <v>-3.8898851477622244E-3</v>
      </c>
      <c r="G4797">
        <v>4789</v>
      </c>
      <c r="H4797">
        <f t="shared" ca="1" si="152"/>
        <v>2.1096668930060975E-3</v>
      </c>
    </row>
    <row r="4798" spans="2:8" x14ac:dyDescent="0.35">
      <c r="B4798" s="45" t="s">
        <v>5108</v>
      </c>
      <c r="C4798" s="146">
        <v>491.78494262695313</v>
      </c>
      <c r="D4798" s="112">
        <f t="shared" si="151"/>
        <v>-0.74463231847445033</v>
      </c>
      <c r="E4798" s="112">
        <v>-3.8950852657987419E-3</v>
      </c>
      <c r="G4798">
        <v>4790</v>
      </c>
      <c r="H4798">
        <f t="shared" ca="1" si="152"/>
        <v>-9.1109308575462507E-3</v>
      </c>
    </row>
    <row r="4799" spans="2:8" x14ac:dyDescent="0.35">
      <c r="B4799" s="45" t="s">
        <v>6692</v>
      </c>
      <c r="C4799" s="146">
        <v>1925.791625976562</v>
      </c>
      <c r="D4799" s="112">
        <f t="shared" si="151"/>
        <v>3.2864382820131604</v>
      </c>
      <c r="E4799" s="112">
        <v>-3.900463825289763E-3</v>
      </c>
      <c r="G4799">
        <v>4791</v>
      </c>
      <c r="H4799">
        <f t="shared" ca="1" si="152"/>
        <v>7.6134943360215137E-3</v>
      </c>
    </row>
    <row r="4800" spans="2:8" x14ac:dyDescent="0.35">
      <c r="B4800" s="45" t="s">
        <v>5051</v>
      </c>
      <c r="C4800" s="146">
        <v>449.27548217773438</v>
      </c>
      <c r="D4800" s="112">
        <f t="shared" si="151"/>
        <v>1.7485125227757476</v>
      </c>
      <c r="E4800" s="112">
        <v>-3.9005360598293299E-3</v>
      </c>
      <c r="G4800">
        <v>4792</v>
      </c>
      <c r="H4800">
        <f t="shared" ca="1" si="152"/>
        <v>-4.4447038187123353E-3</v>
      </c>
    </row>
    <row r="4801" spans="2:8" x14ac:dyDescent="0.35">
      <c r="B4801" s="45" t="s">
        <v>3200</v>
      </c>
      <c r="C4801" s="146">
        <v>163.46131896972659</v>
      </c>
      <c r="D4801" s="112">
        <f t="shared" si="151"/>
        <v>-0.93257102455979002</v>
      </c>
      <c r="E4801" s="112">
        <v>-3.9015078255175608E-3</v>
      </c>
      <c r="G4801">
        <v>4793</v>
      </c>
      <c r="H4801">
        <f t="shared" ca="1" si="152"/>
        <v>1.8682476823651834E-2</v>
      </c>
    </row>
    <row r="4802" spans="2:8" x14ac:dyDescent="0.35">
      <c r="B4802" s="45" t="s">
        <v>7939</v>
      </c>
      <c r="C4802" s="146">
        <v>2424.199951171875</v>
      </c>
      <c r="D4802" s="112">
        <f t="shared" si="151"/>
        <v>43.692397771039616</v>
      </c>
      <c r="E4802" s="112">
        <v>-3.9035214655058692E-3</v>
      </c>
      <c r="G4802">
        <v>4794</v>
      </c>
      <c r="H4802">
        <f t="shared" ca="1" si="152"/>
        <v>6.7343563492344651E-4</v>
      </c>
    </row>
    <row r="4803" spans="2:8" x14ac:dyDescent="0.35">
      <c r="B4803" s="45" t="s">
        <v>746</v>
      </c>
      <c r="C4803" s="146">
        <v>54.241886138916023</v>
      </c>
      <c r="D4803" s="112">
        <f t="shared" si="151"/>
        <v>-0.97639179224872152</v>
      </c>
      <c r="E4803" s="112">
        <v>-3.914866967377262E-3</v>
      </c>
      <c r="G4803">
        <v>4795</v>
      </c>
      <c r="H4803">
        <f t="shared" ca="1" si="152"/>
        <v>-6.8482950398999175E-3</v>
      </c>
    </row>
    <row r="4804" spans="2:8" x14ac:dyDescent="0.35">
      <c r="B4804" s="45" t="s">
        <v>6846</v>
      </c>
      <c r="C4804" s="146">
        <v>2297.5859375</v>
      </c>
      <c r="D4804" s="112">
        <f t="shared" si="151"/>
        <v>-8.9653918219957385E-2</v>
      </c>
      <c r="E4804" s="112">
        <v>-3.9154712076380953E-3</v>
      </c>
      <c r="G4804">
        <v>4796</v>
      </c>
      <c r="H4804">
        <f t="shared" ca="1" si="152"/>
        <v>3.296684489786042E-2</v>
      </c>
    </row>
    <row r="4805" spans="2:8" x14ac:dyDescent="0.35">
      <c r="B4805" s="45" t="s">
        <v>7864</v>
      </c>
      <c r="C4805" s="146">
        <v>2523.85986328125</v>
      </c>
      <c r="D4805" s="112">
        <f t="shared" si="151"/>
        <v>0.6369056007448447</v>
      </c>
      <c r="E4805" s="112">
        <v>-3.9159324714832418E-3</v>
      </c>
      <c r="G4805">
        <v>4797</v>
      </c>
      <c r="H4805">
        <f t="shared" ca="1" si="152"/>
        <v>-2.9725463916272853E-2</v>
      </c>
    </row>
    <row r="4806" spans="2:8" x14ac:dyDescent="0.35">
      <c r="B4806" s="45" t="s">
        <v>6146</v>
      </c>
      <c r="C4806" s="146">
        <v>1541.84814453125</v>
      </c>
      <c r="D4806" s="112">
        <f t="shared" si="151"/>
        <v>17.35365972718504</v>
      </c>
      <c r="E4806" s="112">
        <v>-3.9270956667884797E-3</v>
      </c>
      <c r="G4806">
        <v>4798</v>
      </c>
      <c r="H4806">
        <f t="shared" ca="1" si="152"/>
        <v>-9.8233221562569993E-3</v>
      </c>
    </row>
    <row r="4807" spans="2:8" x14ac:dyDescent="0.35">
      <c r="B4807" s="45" t="s">
        <v>1002</v>
      </c>
      <c r="C4807" s="146">
        <v>84.007667541503906</v>
      </c>
      <c r="D4807" s="112">
        <f t="shared" si="151"/>
        <v>-0.93917696976183607</v>
      </c>
      <c r="E4807" s="112">
        <v>-3.9363817744845391E-3</v>
      </c>
      <c r="G4807">
        <v>4799</v>
      </c>
      <c r="H4807">
        <f t="shared" ca="1" si="152"/>
        <v>-8.7070804373909436E-3</v>
      </c>
    </row>
    <row r="4808" spans="2:8" x14ac:dyDescent="0.35">
      <c r="B4808" s="45" t="s">
        <v>6086</v>
      </c>
      <c r="C4808" s="146">
        <v>1381.181884765625</v>
      </c>
      <c r="D4808" s="112">
        <f t="shared" si="151"/>
        <v>2.7730376832182047</v>
      </c>
      <c r="E4808" s="112">
        <v>-3.9383314880156485E-3</v>
      </c>
      <c r="G4808">
        <v>4800</v>
      </c>
      <c r="H4808">
        <f t="shared" ca="1" si="152"/>
        <v>-2.2596867500975344E-2</v>
      </c>
    </row>
    <row r="4809" spans="2:8" x14ac:dyDescent="0.35">
      <c r="B4809" s="45" t="s">
        <v>4661</v>
      </c>
      <c r="C4809" s="146">
        <v>366.0662841796875</v>
      </c>
      <c r="D4809" s="112">
        <f t="shared" ref="D4809:D4872" si="153">(C4809-C4810)/C4810</f>
        <v>-0.86200722981313638</v>
      </c>
      <c r="E4809" s="112">
        <v>-3.949075706366911E-3</v>
      </c>
      <c r="G4809">
        <v>4801</v>
      </c>
      <c r="H4809">
        <f t="shared" ca="1" si="152"/>
        <v>-2.509780495679453E-2</v>
      </c>
    </row>
    <row r="4810" spans="2:8" x14ac:dyDescent="0.35">
      <c r="B4810" s="45" t="s">
        <v>7618</v>
      </c>
      <c r="C4810" s="146">
        <v>2652.793212890625</v>
      </c>
      <c r="D4810" s="112">
        <f t="shared" si="153"/>
        <v>9.7556149313456769E-2</v>
      </c>
      <c r="E4810" s="112">
        <v>-3.9539920111651182E-3</v>
      </c>
      <c r="G4810">
        <v>4802</v>
      </c>
      <c r="H4810">
        <f t="shared" ref="H4810:H4873" ca="1" si="154">_xlfn.NORM.INV(RAND(),$N$11,$N$12)</f>
        <v>3.361014440354148E-3</v>
      </c>
    </row>
    <row r="4811" spans="2:8" x14ac:dyDescent="0.35">
      <c r="B4811" s="45" t="s">
        <v>7927</v>
      </c>
      <c r="C4811" s="146">
        <v>2417</v>
      </c>
      <c r="D4811" s="112">
        <f t="shared" si="153"/>
        <v>-4.1485162625555357E-2</v>
      </c>
      <c r="E4811" s="112">
        <v>-3.9661136281845689E-3</v>
      </c>
      <c r="G4811">
        <v>4803</v>
      </c>
      <c r="H4811">
        <f t="shared" ca="1" si="154"/>
        <v>1.9077544250138839E-2</v>
      </c>
    </row>
    <row r="4812" spans="2:8" x14ac:dyDescent="0.35">
      <c r="B4812" s="45" t="s">
        <v>7158</v>
      </c>
      <c r="C4812" s="146">
        <v>2521.609375</v>
      </c>
      <c r="D4812" s="112">
        <f t="shared" si="153"/>
        <v>0.15909157222394046</v>
      </c>
      <c r="E4812" s="112">
        <v>-3.9735896360527483E-3</v>
      </c>
      <c r="G4812">
        <v>4804</v>
      </c>
      <c r="H4812">
        <f t="shared" ca="1" si="154"/>
        <v>-2.8028117130189448E-2</v>
      </c>
    </row>
    <row r="4813" spans="2:8" x14ac:dyDescent="0.35">
      <c r="B4813" s="45" t="s">
        <v>6868</v>
      </c>
      <c r="C4813" s="146">
        <v>2175.5048828125</v>
      </c>
      <c r="D4813" s="112">
        <f t="shared" si="153"/>
        <v>17.315738953175583</v>
      </c>
      <c r="E4813" s="112">
        <v>-3.9863491238839813E-3</v>
      </c>
      <c r="G4813">
        <v>4805</v>
      </c>
      <c r="H4813">
        <f t="shared" ca="1" si="154"/>
        <v>-3.1058394938802644E-3</v>
      </c>
    </row>
    <row r="4814" spans="2:8" x14ac:dyDescent="0.35">
      <c r="B4814" s="45" t="s">
        <v>1823</v>
      </c>
      <c r="C4814" s="146">
        <v>118.77789306640619</v>
      </c>
      <c r="D4814" s="112">
        <f t="shared" si="153"/>
        <v>-0.94853413863851654</v>
      </c>
      <c r="E4814" s="112">
        <v>-4.0238993996363007E-3</v>
      </c>
      <c r="G4814">
        <v>4806</v>
      </c>
      <c r="H4814">
        <f t="shared" ca="1" si="154"/>
        <v>5.9519333737720207E-3</v>
      </c>
    </row>
    <row r="4815" spans="2:8" x14ac:dyDescent="0.35">
      <c r="B4815" s="45" t="s">
        <v>7806</v>
      </c>
      <c r="C4815" s="146">
        <v>2307.896728515625</v>
      </c>
      <c r="D4815" s="112">
        <f t="shared" si="153"/>
        <v>1.9482729959739054</v>
      </c>
      <c r="E4815" s="112">
        <v>-4.0254539079364032E-3</v>
      </c>
      <c r="G4815">
        <v>4807</v>
      </c>
      <c r="H4815">
        <f t="shared" ca="1" si="154"/>
        <v>1.0653169568708711E-2</v>
      </c>
    </row>
    <row r="4816" spans="2:8" x14ac:dyDescent="0.35">
      <c r="B4816" s="45" t="s">
        <v>5793</v>
      </c>
      <c r="C4816" s="146">
        <v>782.796142578125</v>
      </c>
      <c r="D4816" s="112">
        <f t="shared" si="153"/>
        <v>7.2791508941897032</v>
      </c>
      <c r="E4816" s="112">
        <v>-4.0276622311517015E-3</v>
      </c>
      <c r="G4816">
        <v>4808</v>
      </c>
      <c r="H4816">
        <f t="shared" ca="1" si="154"/>
        <v>-2.4196986210145984E-2</v>
      </c>
    </row>
    <row r="4817" spans="2:8" x14ac:dyDescent="0.35">
      <c r="B4817" s="45" t="s">
        <v>2773</v>
      </c>
      <c r="C4817" s="146">
        <v>94.55029296875</v>
      </c>
      <c r="D4817" s="112">
        <f t="shared" si="153"/>
        <v>0.20194667920769974</v>
      </c>
      <c r="E4817" s="112">
        <v>-4.0318844271889599E-3</v>
      </c>
      <c r="G4817">
        <v>4809</v>
      </c>
      <c r="H4817">
        <f t="shared" ca="1" si="154"/>
        <v>5.9040908729091702E-3</v>
      </c>
    </row>
    <row r="4818" spans="2:8" x14ac:dyDescent="0.35">
      <c r="B4818" s="45" t="s">
        <v>2710</v>
      </c>
      <c r="C4818" s="146">
        <v>78.664299011230469</v>
      </c>
      <c r="D4818" s="112">
        <f t="shared" si="153"/>
        <v>-0.96916631670325715</v>
      </c>
      <c r="E4818" s="112">
        <v>-4.0386391804798395E-3</v>
      </c>
      <c r="G4818">
        <v>4810</v>
      </c>
      <c r="H4818">
        <f t="shared" ca="1" si="154"/>
        <v>8.4979120853181187E-3</v>
      </c>
    </row>
    <row r="4819" spans="2:8" x14ac:dyDescent="0.35">
      <c r="B4819" s="45" t="s">
        <v>7355</v>
      </c>
      <c r="C4819" s="146">
        <v>2551.24560546875</v>
      </c>
      <c r="D4819" s="112">
        <f t="shared" si="153"/>
        <v>0.15614396151962776</v>
      </c>
      <c r="E4819" s="112">
        <v>-4.0416274474596057E-3</v>
      </c>
      <c r="G4819">
        <v>4811</v>
      </c>
      <c r="H4819">
        <f t="shared" ca="1" si="154"/>
        <v>2.0327814095480137E-2</v>
      </c>
    </row>
    <row r="4820" spans="2:8" x14ac:dyDescent="0.35">
      <c r="B4820" s="45" t="s">
        <v>6746</v>
      </c>
      <c r="C4820" s="146">
        <v>2206.68505859375</v>
      </c>
      <c r="D4820" s="112">
        <f t="shared" si="153"/>
        <v>11.551615115300034</v>
      </c>
      <c r="E4820" s="112">
        <v>-4.0469145458297898E-3</v>
      </c>
      <c r="G4820">
        <v>4812</v>
      </c>
      <c r="H4820">
        <f t="shared" ca="1" si="154"/>
        <v>-9.2239802077711524E-3</v>
      </c>
    </row>
    <row r="4821" spans="2:8" x14ac:dyDescent="0.35">
      <c r="B4821" s="45" t="s">
        <v>3617</v>
      </c>
      <c r="C4821" s="146">
        <v>175.80885314941409</v>
      </c>
      <c r="D4821" s="112">
        <f t="shared" si="153"/>
        <v>0.88191298433684118</v>
      </c>
      <c r="E4821" s="112">
        <v>-4.0475824544191031E-3</v>
      </c>
      <c r="G4821">
        <v>4813</v>
      </c>
      <c r="H4821">
        <f t="shared" ca="1" si="154"/>
        <v>1.0709414099063333E-2</v>
      </c>
    </row>
    <row r="4822" spans="2:8" x14ac:dyDescent="0.35">
      <c r="B4822" s="45" t="s">
        <v>2217</v>
      </c>
      <c r="C4822" s="146">
        <v>93.4202880859375</v>
      </c>
      <c r="D4822" s="112">
        <f t="shared" si="153"/>
        <v>8.5060111352436754E-2</v>
      </c>
      <c r="E4822" s="112">
        <v>-4.0587457100364913E-3</v>
      </c>
      <c r="G4822">
        <v>4814</v>
      </c>
      <c r="H4822">
        <f t="shared" ca="1" si="154"/>
        <v>2.3864682443408284E-2</v>
      </c>
    </row>
    <row r="4823" spans="2:8" x14ac:dyDescent="0.35">
      <c r="B4823" s="45" t="s">
        <v>2867</v>
      </c>
      <c r="C4823" s="146">
        <v>86.096878051757813</v>
      </c>
      <c r="D4823" s="112">
        <f t="shared" si="153"/>
        <v>-0.93946871541074051</v>
      </c>
      <c r="E4823" s="112">
        <v>-4.0592592723339791E-3</v>
      </c>
      <c r="G4823">
        <v>4815</v>
      </c>
      <c r="H4823">
        <f t="shared" ca="1" si="154"/>
        <v>3.9529927675229712E-2</v>
      </c>
    </row>
    <row r="4824" spans="2:8" x14ac:dyDescent="0.35">
      <c r="B4824" s="45" t="s">
        <v>6112</v>
      </c>
      <c r="C4824" s="146">
        <v>1422.353393554688</v>
      </c>
      <c r="D4824" s="112">
        <f t="shared" si="153"/>
        <v>8.7035978700154839</v>
      </c>
      <c r="E4824" s="112">
        <v>-4.0700755935890939E-3</v>
      </c>
      <c r="G4824">
        <v>4816</v>
      </c>
      <c r="H4824">
        <f t="shared" ca="1" si="154"/>
        <v>-3.4630665017643049E-3</v>
      </c>
    </row>
    <row r="4825" spans="2:8" x14ac:dyDescent="0.35">
      <c r="B4825" s="45" t="s">
        <v>3551</v>
      </c>
      <c r="C4825" s="146">
        <v>146.58000183105469</v>
      </c>
      <c r="D4825" s="112">
        <f t="shared" si="153"/>
        <v>-0.23332608394630558</v>
      </c>
      <c r="E4825" s="112">
        <v>-4.0719324977347721E-3</v>
      </c>
      <c r="G4825">
        <v>4817</v>
      </c>
      <c r="H4825">
        <f t="shared" ca="1" si="154"/>
        <v>-6.2019673035426867E-2</v>
      </c>
    </row>
    <row r="4826" spans="2:8" x14ac:dyDescent="0.35">
      <c r="B4826" s="45" t="s">
        <v>4030</v>
      </c>
      <c r="C4826" s="146">
        <v>191.18949890136719</v>
      </c>
      <c r="D4826" s="112">
        <f t="shared" si="153"/>
        <v>-0.91316715328968956</v>
      </c>
      <c r="E4826" s="112">
        <v>-4.072955194392958E-3</v>
      </c>
      <c r="G4826">
        <v>4818</v>
      </c>
      <c r="H4826">
        <f t="shared" ca="1" si="154"/>
        <v>2.1154666825970669E-2</v>
      </c>
    </row>
    <row r="4827" spans="2:8" x14ac:dyDescent="0.35">
      <c r="B4827" s="45" t="s">
        <v>6875</v>
      </c>
      <c r="C4827" s="146">
        <v>2201.810791015625</v>
      </c>
      <c r="D4827" s="112">
        <f t="shared" si="153"/>
        <v>20.459206198426223</v>
      </c>
      <c r="E4827" s="112">
        <v>-4.0849820260569995E-3</v>
      </c>
      <c r="G4827">
        <v>4819</v>
      </c>
      <c r="H4827">
        <f t="shared" ca="1" si="154"/>
        <v>1.2902464513015412E-2</v>
      </c>
    </row>
    <row r="4828" spans="2:8" x14ac:dyDescent="0.35">
      <c r="B4828" s="45" t="s">
        <v>2383</v>
      </c>
      <c r="C4828" s="146">
        <v>102.6044845581055</v>
      </c>
      <c r="D4828" s="112">
        <f t="shared" si="153"/>
        <v>-0.95653546138440404</v>
      </c>
      <c r="E4828" s="112">
        <v>-4.0912858529025438E-3</v>
      </c>
      <c r="G4828">
        <v>4820</v>
      </c>
      <c r="H4828">
        <f t="shared" ca="1" si="154"/>
        <v>8.3438919144180525E-3</v>
      </c>
    </row>
    <row r="4829" spans="2:8" x14ac:dyDescent="0.35">
      <c r="B4829" s="45" t="s">
        <v>7587</v>
      </c>
      <c r="C4829" s="146">
        <v>2360.648193359375</v>
      </c>
      <c r="D4829" s="112">
        <f t="shared" si="153"/>
        <v>0.34444736050834562</v>
      </c>
      <c r="E4829" s="112">
        <v>-4.0946670965097227E-3</v>
      </c>
      <c r="G4829">
        <v>4821</v>
      </c>
      <c r="H4829">
        <f t="shared" ca="1" si="154"/>
        <v>-3.0136615398017128E-2</v>
      </c>
    </row>
    <row r="4830" spans="2:8" x14ac:dyDescent="0.35">
      <c r="B4830" s="45" t="s">
        <v>6472</v>
      </c>
      <c r="C4830" s="146">
        <v>1755.850219726562</v>
      </c>
      <c r="D4830" s="112">
        <f t="shared" si="153"/>
        <v>16.435071172770392</v>
      </c>
      <c r="E4830" s="112">
        <v>-4.1002839686037741E-3</v>
      </c>
      <c r="G4830">
        <v>4822</v>
      </c>
      <c r="H4830">
        <f t="shared" ca="1" si="154"/>
        <v>-9.7905170878646499E-3</v>
      </c>
    </row>
    <row r="4831" spans="2:8" x14ac:dyDescent="0.35">
      <c r="B4831" s="45" t="s">
        <v>2374</v>
      </c>
      <c r="C4831" s="146">
        <v>100.70794677734381</v>
      </c>
      <c r="D4831" s="112">
        <f t="shared" si="153"/>
        <v>-0.17005725728152518</v>
      </c>
      <c r="E4831" s="112">
        <v>-4.1249621736997987E-3</v>
      </c>
      <c r="G4831">
        <v>4823</v>
      </c>
      <c r="H4831">
        <f t="shared" ca="1" si="154"/>
        <v>-6.8704420847810694E-3</v>
      </c>
    </row>
    <row r="4832" spans="2:8" x14ac:dyDescent="0.35">
      <c r="B4832" s="45" t="s">
        <v>1777</v>
      </c>
      <c r="C4832" s="146">
        <v>121.34324645996089</v>
      </c>
      <c r="D4832" s="112">
        <f t="shared" si="153"/>
        <v>-0.92417612490890477</v>
      </c>
      <c r="E4832" s="112">
        <v>-4.1300730051144685E-3</v>
      </c>
      <c r="G4832">
        <v>4824</v>
      </c>
      <c r="H4832">
        <f t="shared" ca="1" si="154"/>
        <v>9.4362000622444653E-3</v>
      </c>
    </row>
    <row r="4833" spans="2:8" x14ac:dyDescent="0.35">
      <c r="B4833" s="45" t="s">
        <v>6356</v>
      </c>
      <c r="C4833" s="146">
        <v>1600.330322265625</v>
      </c>
      <c r="D4833" s="112">
        <f t="shared" si="153"/>
        <v>4.3543760596002281</v>
      </c>
      <c r="E4833" s="112">
        <v>-4.1396487284420516E-3</v>
      </c>
      <c r="G4833">
        <v>4825</v>
      </c>
      <c r="H4833">
        <f t="shared" ca="1" si="154"/>
        <v>1.6649705472944665E-3</v>
      </c>
    </row>
    <row r="4834" spans="2:8" x14ac:dyDescent="0.35">
      <c r="B4834" s="45" t="s">
        <v>4500</v>
      </c>
      <c r="C4834" s="146">
        <v>298.8826904296875</v>
      </c>
      <c r="D4834" s="112">
        <f t="shared" si="153"/>
        <v>2.2558507847920484</v>
      </c>
      <c r="E4834" s="112">
        <v>-4.1441677417885367E-3</v>
      </c>
      <c r="G4834">
        <v>4826</v>
      </c>
      <c r="H4834">
        <f t="shared" ca="1" si="154"/>
        <v>-1.407191585431595E-3</v>
      </c>
    </row>
    <row r="4835" spans="2:8" x14ac:dyDescent="0.35">
      <c r="B4835" s="45" t="s">
        <v>1137</v>
      </c>
      <c r="C4835" s="146">
        <v>91.79864501953125</v>
      </c>
      <c r="D4835" s="112">
        <f t="shared" si="153"/>
        <v>-0.95692359148588291</v>
      </c>
      <c r="E4835" s="112">
        <v>-4.1479516938303963E-3</v>
      </c>
      <c r="G4835">
        <v>4827</v>
      </c>
      <c r="H4835">
        <f t="shared" ca="1" si="154"/>
        <v>2.3212365839023778E-3</v>
      </c>
    </row>
    <row r="4836" spans="2:8" x14ac:dyDescent="0.35">
      <c r="B4836" s="45" t="s">
        <v>7552</v>
      </c>
      <c r="C4836" s="146">
        <v>2131.0654296875</v>
      </c>
      <c r="D4836" s="112">
        <f t="shared" si="153"/>
        <v>-4.0528792509901282E-2</v>
      </c>
      <c r="E4836" s="112">
        <v>-4.154810204190131E-3</v>
      </c>
      <c r="G4836">
        <v>4828</v>
      </c>
      <c r="H4836">
        <f t="shared" ca="1" si="154"/>
        <v>-3.8694411339967156E-3</v>
      </c>
    </row>
    <row r="4837" spans="2:8" x14ac:dyDescent="0.35">
      <c r="B4837" s="45" t="s">
        <v>7563</v>
      </c>
      <c r="C4837" s="146">
        <v>2221.083251953125</v>
      </c>
      <c r="D4837" s="112">
        <f t="shared" si="153"/>
        <v>-0.16083432884185347</v>
      </c>
      <c r="E4837" s="112">
        <v>-4.1590261869233515E-3</v>
      </c>
      <c r="G4837">
        <v>4829</v>
      </c>
      <c r="H4837">
        <f t="shared" ca="1" si="154"/>
        <v>-2.8837632793977531E-2</v>
      </c>
    </row>
    <row r="4838" spans="2:8" x14ac:dyDescent="0.35">
      <c r="B4838" s="45" t="s">
        <v>7604</v>
      </c>
      <c r="C4838" s="146">
        <v>2646.775634765625</v>
      </c>
      <c r="D4838" s="112">
        <f t="shared" si="153"/>
        <v>9.6381892919547976E-2</v>
      </c>
      <c r="E4838" s="112">
        <v>-4.1629491463428189E-3</v>
      </c>
      <c r="G4838">
        <v>4830</v>
      </c>
      <c r="H4838">
        <f t="shared" ca="1" si="154"/>
        <v>8.2307830312861683E-3</v>
      </c>
    </row>
    <row r="4839" spans="2:8" x14ac:dyDescent="0.35">
      <c r="B4839" s="45" t="s">
        <v>7940</v>
      </c>
      <c r="C4839" s="146">
        <v>2414.10009765625</v>
      </c>
      <c r="D4839" s="112">
        <f t="shared" si="153"/>
        <v>-5.3030246440060179E-2</v>
      </c>
      <c r="E4839" s="112">
        <v>-4.1662625687054651E-3</v>
      </c>
      <c r="G4839">
        <v>4831</v>
      </c>
      <c r="H4839">
        <f t="shared" ca="1" si="154"/>
        <v>2.8731765252854348E-2</v>
      </c>
    </row>
    <row r="4840" spans="2:8" x14ac:dyDescent="0.35">
      <c r="B4840" s="45" t="s">
        <v>7360</v>
      </c>
      <c r="C4840" s="146">
        <v>2549.28955078125</v>
      </c>
      <c r="D4840" s="112">
        <f t="shared" si="153"/>
        <v>6.3666030348050437</v>
      </c>
      <c r="E4840" s="112">
        <v>-4.1747471428850722E-3</v>
      </c>
      <c r="G4840">
        <v>4832</v>
      </c>
      <c r="H4840">
        <f t="shared" ca="1" si="154"/>
        <v>-1.0305062331267673E-2</v>
      </c>
    </row>
    <row r="4841" spans="2:8" x14ac:dyDescent="0.35">
      <c r="B4841" s="45" t="s">
        <v>4646</v>
      </c>
      <c r="C4841" s="146">
        <v>346.06039428710938</v>
      </c>
      <c r="D4841" s="112">
        <f t="shared" si="153"/>
        <v>-0.85392791292786319</v>
      </c>
      <c r="E4841" s="112">
        <v>-4.1766822384438481E-3</v>
      </c>
      <c r="G4841">
        <v>4833</v>
      </c>
      <c r="H4841">
        <f t="shared" ca="1" si="154"/>
        <v>-3.2626941440808085E-3</v>
      </c>
    </row>
    <row r="4842" spans="2:8" x14ac:dyDescent="0.35">
      <c r="B4842" s="45" t="s">
        <v>7190</v>
      </c>
      <c r="C4842" s="146">
        <v>2369.10693359375</v>
      </c>
      <c r="D4842" s="112">
        <f t="shared" si="153"/>
        <v>1.953084944181363E-2</v>
      </c>
      <c r="E4842" s="112">
        <v>-4.1970244318973032E-3</v>
      </c>
      <c r="G4842">
        <v>4834</v>
      </c>
      <c r="H4842">
        <f t="shared" ca="1" si="154"/>
        <v>-1.9573495363495438E-2</v>
      </c>
    </row>
    <row r="4843" spans="2:8" x14ac:dyDescent="0.35">
      <c r="B4843" s="45" t="s">
        <v>7274</v>
      </c>
      <c r="C4843" s="146">
        <v>2323.72265625</v>
      </c>
      <c r="D4843" s="112">
        <f t="shared" si="153"/>
        <v>2.2915295911856703</v>
      </c>
      <c r="E4843" s="112">
        <v>-4.1979089550508615E-3</v>
      </c>
      <c r="G4843">
        <v>4835</v>
      </c>
      <c r="H4843">
        <f t="shared" ca="1" si="154"/>
        <v>-1.8219687492067278E-2</v>
      </c>
    </row>
    <row r="4844" spans="2:8" x14ac:dyDescent="0.35">
      <c r="B4844" s="45" t="s">
        <v>5475</v>
      </c>
      <c r="C4844" s="146">
        <v>705.970458984375</v>
      </c>
      <c r="D4844" s="112">
        <f t="shared" si="153"/>
        <v>7.0524494640213931E-2</v>
      </c>
      <c r="E4844" s="112">
        <v>-4.1998542797008417E-3</v>
      </c>
      <c r="G4844">
        <v>4836</v>
      </c>
      <c r="H4844">
        <f t="shared" ca="1" si="154"/>
        <v>1.9436114555847164E-2</v>
      </c>
    </row>
    <row r="4845" spans="2:8" x14ac:dyDescent="0.35">
      <c r="B4845" s="45" t="s">
        <v>5432</v>
      </c>
      <c r="C4845" s="146">
        <v>659.46221923828125</v>
      </c>
      <c r="D4845" s="112">
        <f t="shared" si="153"/>
        <v>5.3378835581413737</v>
      </c>
      <c r="E4845" s="112">
        <v>-4.2036858170879168E-3</v>
      </c>
      <c r="G4845">
        <v>4837</v>
      </c>
      <c r="H4845">
        <f t="shared" ca="1" si="154"/>
        <v>9.2461036318400129E-3</v>
      </c>
    </row>
    <row r="4846" spans="2:8" x14ac:dyDescent="0.35">
      <c r="B4846" s="45" t="s">
        <v>2273</v>
      </c>
      <c r="C4846" s="146">
        <v>104.0508575439453</v>
      </c>
      <c r="D4846" s="112">
        <f t="shared" si="153"/>
        <v>0.23371207269248315</v>
      </c>
      <c r="E4846" s="112">
        <v>-4.2041561411869975E-3</v>
      </c>
      <c r="G4846">
        <v>4838</v>
      </c>
      <c r="H4846">
        <f t="shared" ca="1" si="154"/>
        <v>-2.8254690467708628E-2</v>
      </c>
    </row>
    <row r="4847" spans="2:8" x14ac:dyDescent="0.35">
      <c r="B4847" s="45" t="s">
        <v>1001</v>
      </c>
      <c r="C4847" s="146">
        <v>84.33966064453125</v>
      </c>
      <c r="D4847" s="112">
        <f t="shared" si="153"/>
        <v>-0.95996376570148112</v>
      </c>
      <c r="E4847" s="112">
        <v>-4.2063678514446647E-3</v>
      </c>
      <c r="G4847">
        <v>4839</v>
      </c>
      <c r="H4847">
        <f t="shared" ca="1" si="154"/>
        <v>-1.2164733990183038E-2</v>
      </c>
    </row>
    <row r="4848" spans="2:8" x14ac:dyDescent="0.35">
      <c r="B4848" s="45" t="s">
        <v>7014</v>
      </c>
      <c r="C4848" s="146">
        <v>2106.583251953125</v>
      </c>
      <c r="D4848" s="112">
        <f t="shared" si="153"/>
        <v>-0.15617067002976681</v>
      </c>
      <c r="E4848" s="112">
        <v>-4.2070305904695652E-3</v>
      </c>
      <c r="G4848">
        <v>4840</v>
      </c>
      <c r="H4848">
        <f t="shared" ca="1" si="154"/>
        <v>-1.6210224996604173E-2</v>
      </c>
    </row>
    <row r="4849" spans="2:8" x14ac:dyDescent="0.35">
      <c r="B4849" s="45" t="s">
        <v>7250</v>
      </c>
      <c r="C4849" s="146">
        <v>2496.45654296875</v>
      </c>
      <c r="D4849" s="112">
        <f t="shared" si="153"/>
        <v>19.558129967572849</v>
      </c>
      <c r="E4849" s="112">
        <v>-4.2095830314860293E-3</v>
      </c>
      <c r="G4849">
        <v>4841</v>
      </c>
      <c r="H4849">
        <f t="shared" ca="1" si="154"/>
        <v>-8.068853018361995E-3</v>
      </c>
    </row>
    <row r="4850" spans="2:8" x14ac:dyDescent="0.35">
      <c r="B4850" s="45" t="s">
        <v>2013</v>
      </c>
      <c r="C4850" s="146">
        <v>121.4340286254883</v>
      </c>
      <c r="D4850" s="112">
        <f t="shared" si="153"/>
        <v>-0.92198904064846832</v>
      </c>
      <c r="E4850" s="112">
        <v>-4.2136015056603868E-3</v>
      </c>
      <c r="G4850">
        <v>4842</v>
      </c>
      <c r="H4850">
        <f t="shared" ca="1" si="154"/>
        <v>-1.1462060266643832E-2</v>
      </c>
    </row>
    <row r="4851" spans="2:8" x14ac:dyDescent="0.35">
      <c r="B4851" s="45" t="s">
        <v>6249</v>
      </c>
      <c r="C4851" s="146">
        <v>1556.627807617188</v>
      </c>
      <c r="D4851" s="112">
        <f t="shared" si="153"/>
        <v>8.3509670029581358</v>
      </c>
      <c r="E4851" s="112">
        <v>-4.2248171520873484E-3</v>
      </c>
      <c r="G4851">
        <v>4843</v>
      </c>
      <c r="H4851">
        <f t="shared" ca="1" si="154"/>
        <v>-2.8984975956125431E-3</v>
      </c>
    </row>
    <row r="4852" spans="2:8" x14ac:dyDescent="0.35">
      <c r="B4852" s="45" t="s">
        <v>4083</v>
      </c>
      <c r="C4852" s="146">
        <v>166.467041015625</v>
      </c>
      <c r="D4852" s="112">
        <f t="shared" si="153"/>
        <v>-0.93078505003613277</v>
      </c>
      <c r="E4852" s="112">
        <v>-4.2317656337694954E-3</v>
      </c>
      <c r="G4852">
        <v>4844</v>
      </c>
      <c r="H4852">
        <f t="shared" ca="1" si="154"/>
        <v>-5.3326092488823942E-3</v>
      </c>
    </row>
    <row r="4853" spans="2:8" x14ac:dyDescent="0.35">
      <c r="B4853" s="45" t="s">
        <v>7296</v>
      </c>
      <c r="C4853" s="146">
        <v>2405.073486328125</v>
      </c>
      <c r="D4853" s="112">
        <f t="shared" si="153"/>
        <v>0.46926929320138777</v>
      </c>
      <c r="E4853" s="112">
        <v>-4.2321629831043005E-3</v>
      </c>
      <c r="G4853">
        <v>4845</v>
      </c>
      <c r="H4853">
        <f t="shared" ca="1" si="154"/>
        <v>-1.5093458823682333E-2</v>
      </c>
    </row>
    <row r="4854" spans="2:8" x14ac:dyDescent="0.35">
      <c r="B4854" s="45" t="s">
        <v>6389</v>
      </c>
      <c r="C4854" s="146">
        <v>1636.918090820312</v>
      </c>
      <c r="D4854" s="112">
        <f t="shared" si="153"/>
        <v>1.2156257773387156</v>
      </c>
      <c r="E4854" s="112">
        <v>-4.2380816808508127E-3</v>
      </c>
      <c r="G4854">
        <v>4846</v>
      </c>
      <c r="H4854">
        <f t="shared" ca="1" si="154"/>
        <v>5.3366354619922805E-3</v>
      </c>
    </row>
    <row r="4855" spans="2:8" x14ac:dyDescent="0.35">
      <c r="B4855" s="45" t="s">
        <v>5559</v>
      </c>
      <c r="C4855" s="146">
        <v>738.80621337890625</v>
      </c>
      <c r="D4855" s="112">
        <f t="shared" si="153"/>
        <v>3.4055499748869913</v>
      </c>
      <c r="E4855" s="112">
        <v>-4.2421259526747284E-3</v>
      </c>
      <c r="G4855">
        <v>4847</v>
      </c>
      <c r="H4855">
        <f t="shared" ca="1" si="154"/>
        <v>-1.0413253264560563E-2</v>
      </c>
    </row>
    <row r="4856" spans="2:8" x14ac:dyDescent="0.35">
      <c r="B4856" s="45" t="s">
        <v>3623</v>
      </c>
      <c r="C4856" s="146">
        <v>167.698974609375</v>
      </c>
      <c r="D4856" s="112">
        <f t="shared" si="153"/>
        <v>-0.93033546824713376</v>
      </c>
      <c r="E4856" s="112">
        <v>-4.2424018387365427E-3</v>
      </c>
      <c r="G4856">
        <v>4848</v>
      </c>
      <c r="H4856">
        <f t="shared" ca="1" si="154"/>
        <v>-2.5803312124997048E-3</v>
      </c>
    </row>
    <row r="4857" spans="2:8" x14ac:dyDescent="0.35">
      <c r="B4857" s="45" t="s">
        <v>7152</v>
      </c>
      <c r="C4857" s="146">
        <v>2407.236083984375</v>
      </c>
      <c r="D4857" s="112">
        <f t="shared" si="153"/>
        <v>2.5328507690862092</v>
      </c>
      <c r="E4857" s="112">
        <v>-4.2778518338988528E-3</v>
      </c>
      <c r="G4857">
        <v>4849</v>
      </c>
      <c r="H4857">
        <f t="shared" ca="1" si="154"/>
        <v>4.3462919426827075E-3</v>
      </c>
    </row>
    <row r="4858" spans="2:8" x14ac:dyDescent="0.35">
      <c r="B4858" s="45" t="s">
        <v>5458</v>
      </c>
      <c r="C4858" s="146">
        <v>681.38629150390625</v>
      </c>
      <c r="D4858" s="112">
        <f t="shared" si="153"/>
        <v>3.0465897619457567</v>
      </c>
      <c r="E4858" s="112">
        <v>-4.2884734677349941E-3</v>
      </c>
      <c r="G4858">
        <v>4850</v>
      </c>
      <c r="H4858">
        <f t="shared" ca="1" si="154"/>
        <v>-2.4924387760185379E-2</v>
      </c>
    </row>
    <row r="4859" spans="2:8" x14ac:dyDescent="0.35">
      <c r="B4859" s="45" t="s">
        <v>3755</v>
      </c>
      <c r="C4859" s="146">
        <v>168.38531494140619</v>
      </c>
      <c r="D4859" s="112">
        <f t="shared" si="153"/>
        <v>-0.64535955225313812</v>
      </c>
      <c r="E4859" s="112">
        <v>-4.289065027134639E-3</v>
      </c>
      <c r="G4859">
        <v>4851</v>
      </c>
      <c r="H4859">
        <f t="shared" ca="1" si="154"/>
        <v>2.5529926086873718E-3</v>
      </c>
    </row>
    <row r="4860" spans="2:8" x14ac:dyDescent="0.35">
      <c r="B4860" s="45" t="s">
        <v>4974</v>
      </c>
      <c r="C4860" s="146">
        <v>474.80572509765619</v>
      </c>
      <c r="D4860" s="112">
        <f t="shared" si="153"/>
        <v>-0.77593197485669152</v>
      </c>
      <c r="E4860" s="112">
        <v>-4.2900475044972642E-3</v>
      </c>
      <c r="G4860">
        <v>4852</v>
      </c>
      <c r="H4860">
        <f t="shared" ca="1" si="154"/>
        <v>-9.9047638053786514E-3</v>
      </c>
    </row>
    <row r="4861" spans="2:8" x14ac:dyDescent="0.35">
      <c r="B4861" s="45" t="s">
        <v>6997</v>
      </c>
      <c r="C4861" s="146">
        <v>2119.02490234375</v>
      </c>
      <c r="D4861" s="112">
        <f t="shared" si="153"/>
        <v>25.623082790844979</v>
      </c>
      <c r="E4861" s="112">
        <v>-4.2915313696844128E-3</v>
      </c>
      <c r="G4861">
        <v>4853</v>
      </c>
      <c r="H4861">
        <f t="shared" ca="1" si="154"/>
        <v>1.9978521924434545E-2</v>
      </c>
    </row>
    <row r="4862" spans="2:8" x14ac:dyDescent="0.35">
      <c r="B4862" s="45" t="s">
        <v>2648</v>
      </c>
      <c r="C4862" s="146">
        <v>79.593521118164063</v>
      </c>
      <c r="D4862" s="112">
        <f t="shared" si="153"/>
        <v>-0.62168493714900397</v>
      </c>
      <c r="E4862" s="112">
        <v>-4.2940697628139918E-3</v>
      </c>
      <c r="G4862">
        <v>4854</v>
      </c>
      <c r="H4862">
        <f t="shared" ca="1" si="154"/>
        <v>9.4999607041100359E-3</v>
      </c>
    </row>
    <row r="4863" spans="2:8" x14ac:dyDescent="0.35">
      <c r="B4863" s="45" t="s">
        <v>4333</v>
      </c>
      <c r="C4863" s="146">
        <v>210.38951110839841</v>
      </c>
      <c r="D4863" s="112">
        <f t="shared" si="153"/>
        <v>-0.91373168330222321</v>
      </c>
      <c r="E4863" s="112">
        <v>-4.3290615362350411E-3</v>
      </c>
      <c r="G4863">
        <v>4855</v>
      </c>
      <c r="H4863">
        <f t="shared" ca="1" si="154"/>
        <v>-7.2427196147103875E-3</v>
      </c>
    </row>
    <row r="4864" spans="2:8" x14ac:dyDescent="0.35">
      <c r="B4864" s="45" t="s">
        <v>7700</v>
      </c>
      <c r="C4864" s="146">
        <v>2438.78076171875</v>
      </c>
      <c r="D4864" s="112">
        <f t="shared" si="153"/>
        <v>20.704621183063114</v>
      </c>
      <c r="E4864" s="112">
        <v>-4.3292520044494595E-3</v>
      </c>
      <c r="G4864">
        <v>4856</v>
      </c>
      <c r="H4864">
        <f t="shared" ca="1" si="154"/>
        <v>5.7948568699092082E-3</v>
      </c>
    </row>
    <row r="4865" spans="2:8" x14ac:dyDescent="0.35">
      <c r="B4865" s="45" t="s">
        <v>2443</v>
      </c>
      <c r="C4865" s="146">
        <v>112.36228179931641</v>
      </c>
      <c r="D4865" s="112">
        <f t="shared" si="153"/>
        <v>0.3131399780714601</v>
      </c>
      <c r="E4865" s="112">
        <v>-4.329756774676119E-3</v>
      </c>
      <c r="G4865">
        <v>4857</v>
      </c>
      <c r="H4865">
        <f t="shared" ca="1" si="154"/>
        <v>-1.0738994812530369E-2</v>
      </c>
    </row>
    <row r="4866" spans="2:8" x14ac:dyDescent="0.35">
      <c r="B4866" s="45" t="s">
        <v>1006</v>
      </c>
      <c r="C4866" s="146">
        <v>85.567634582519531</v>
      </c>
      <c r="D4866" s="112">
        <f t="shared" si="153"/>
        <v>-0.96494819850047886</v>
      </c>
      <c r="E4866" s="112">
        <v>-4.3342958986337778E-3</v>
      </c>
      <c r="G4866">
        <v>4858</v>
      </c>
      <c r="H4866">
        <f t="shared" ca="1" si="154"/>
        <v>-1.2711937630629751E-2</v>
      </c>
    </row>
    <row r="4867" spans="2:8" x14ac:dyDescent="0.35">
      <c r="B4867" s="45" t="s">
        <v>7420</v>
      </c>
      <c r="C4867" s="146">
        <v>2441.176513671875</v>
      </c>
      <c r="D4867" s="112">
        <f t="shared" si="153"/>
        <v>-4.2547083587281723E-2</v>
      </c>
      <c r="E4867" s="112">
        <v>-4.3392985328455065E-3</v>
      </c>
      <c r="G4867">
        <v>4859</v>
      </c>
      <c r="H4867">
        <f t="shared" ca="1" si="154"/>
        <v>1.8144515477164582E-2</v>
      </c>
    </row>
    <row r="4868" spans="2:8" x14ac:dyDescent="0.35">
      <c r="B4868" s="45" t="s">
        <v>7894</v>
      </c>
      <c r="C4868" s="146">
        <v>2549.656982421875</v>
      </c>
      <c r="D4868" s="112">
        <f t="shared" si="153"/>
        <v>0.61678629163225918</v>
      </c>
      <c r="E4868" s="112">
        <v>-4.3396298548762872E-3</v>
      </c>
      <c r="G4868">
        <v>4860</v>
      </c>
      <c r="H4868">
        <f t="shared" ca="1" si="154"/>
        <v>2.3594811259830425E-2</v>
      </c>
    </row>
    <row r="4869" spans="2:8" x14ac:dyDescent="0.35">
      <c r="B4869" s="45" t="s">
        <v>6148</v>
      </c>
      <c r="C4869" s="146">
        <v>1576.99072265625</v>
      </c>
      <c r="D4869" s="112">
        <f t="shared" si="153"/>
        <v>9.2071857043232885</v>
      </c>
      <c r="E4869" s="112">
        <v>-4.342410677229994E-3</v>
      </c>
      <c r="G4869">
        <v>4861</v>
      </c>
      <c r="H4869">
        <f t="shared" ca="1" si="154"/>
        <v>-3.3547812534635062E-2</v>
      </c>
    </row>
    <row r="4870" spans="2:8" x14ac:dyDescent="0.35">
      <c r="B4870" s="45" t="s">
        <v>3205</v>
      </c>
      <c r="C4870" s="146">
        <v>154.49809265136719</v>
      </c>
      <c r="D4870" s="112">
        <f t="shared" si="153"/>
        <v>2.3299692768731162</v>
      </c>
      <c r="E4870" s="112">
        <v>-4.3430491595681511E-3</v>
      </c>
      <c r="G4870">
        <v>4862</v>
      </c>
      <c r="H4870">
        <f t="shared" ca="1" si="154"/>
        <v>-2.4650479579896066E-3</v>
      </c>
    </row>
    <row r="4871" spans="2:8" x14ac:dyDescent="0.35">
      <c r="B4871" s="45" t="s">
        <v>589</v>
      </c>
      <c r="C4871" s="146">
        <v>46.396251678466797</v>
      </c>
      <c r="D4871" s="112">
        <f t="shared" si="153"/>
        <v>-0.81858267541300356</v>
      </c>
      <c r="E4871" s="112">
        <v>-4.3438037761835092E-3</v>
      </c>
      <c r="G4871">
        <v>4863</v>
      </c>
      <c r="H4871">
        <f t="shared" ca="1" si="154"/>
        <v>1.3730628109481429E-2</v>
      </c>
    </row>
    <row r="4872" spans="2:8" x14ac:dyDescent="0.35">
      <c r="B4872" s="45" t="s">
        <v>4397</v>
      </c>
      <c r="C4872" s="146">
        <v>255.74322509765619</v>
      </c>
      <c r="D4872" s="112">
        <f t="shared" si="153"/>
        <v>-0.8308478500734644</v>
      </c>
      <c r="E4872" s="112">
        <v>-4.3483307715898277E-3</v>
      </c>
      <c r="G4872">
        <v>4864</v>
      </c>
      <c r="H4872">
        <f t="shared" ca="1" si="154"/>
        <v>-2.4233678253847264E-2</v>
      </c>
    </row>
    <row r="4873" spans="2:8" x14ac:dyDescent="0.35">
      <c r="B4873" s="45" t="s">
        <v>6208</v>
      </c>
      <c r="C4873" s="146">
        <v>1511.912353515625</v>
      </c>
      <c r="D4873" s="112">
        <f t="shared" ref="D4873:D4936" si="155">(C4873-C4874)/C4874</f>
        <v>10.79351891813271</v>
      </c>
      <c r="E4873" s="112">
        <v>-4.3496246772629617E-3</v>
      </c>
      <c r="G4873">
        <v>4865</v>
      </c>
      <c r="H4873">
        <f t="shared" ca="1" si="154"/>
        <v>1.6651984436553902E-2</v>
      </c>
    </row>
    <row r="4874" spans="2:8" x14ac:dyDescent="0.35">
      <c r="B4874" s="45" t="s">
        <v>3024</v>
      </c>
      <c r="C4874" s="146">
        <v>128.1985778808594</v>
      </c>
      <c r="D4874" s="112">
        <f t="shared" si="155"/>
        <v>-0.91836420151349984</v>
      </c>
      <c r="E4874" s="112">
        <v>-4.3502678432498247E-3</v>
      </c>
      <c r="G4874">
        <v>4866</v>
      </c>
      <c r="H4874">
        <f t="shared" ref="H4874:H4937" ca="1" si="156">_xlfn.NORM.INV(RAND(),$N$11,$N$12)</f>
        <v>-2.4716152167093552E-2</v>
      </c>
    </row>
    <row r="4875" spans="2:8" x14ac:dyDescent="0.35">
      <c r="B4875" s="45" t="s">
        <v>6253</v>
      </c>
      <c r="C4875" s="146">
        <v>1570.3720703125</v>
      </c>
      <c r="D4875" s="112">
        <f t="shared" si="155"/>
        <v>21.04597535687968</v>
      </c>
      <c r="E4875" s="112">
        <v>-4.3571652684287164E-3</v>
      </c>
      <c r="G4875">
        <v>4867</v>
      </c>
      <c r="H4875">
        <f t="shared" ca="1" si="156"/>
        <v>1.2162285008684688E-2</v>
      </c>
    </row>
    <row r="4876" spans="2:8" x14ac:dyDescent="0.35">
      <c r="B4876" s="45" t="s">
        <v>2681</v>
      </c>
      <c r="C4876" s="146">
        <v>71.231689453125</v>
      </c>
      <c r="D4876" s="112">
        <f t="shared" si="155"/>
        <v>-0.42317547692613561</v>
      </c>
      <c r="E4876" s="112">
        <v>-4.3610285394366762E-3</v>
      </c>
      <c r="G4876">
        <v>4868</v>
      </c>
      <c r="H4876">
        <f t="shared" ca="1" si="156"/>
        <v>-1.0226318238313553E-2</v>
      </c>
    </row>
    <row r="4877" spans="2:8" x14ac:dyDescent="0.35">
      <c r="B4877" s="45" t="s">
        <v>1990</v>
      </c>
      <c r="C4877" s="146">
        <v>123.48935699462891</v>
      </c>
      <c r="D4877" s="112">
        <f t="shared" si="155"/>
        <v>-9.8266737547740325E-3</v>
      </c>
      <c r="E4877" s="112">
        <v>-4.3728621246846809E-3</v>
      </c>
      <c r="G4877">
        <v>4869</v>
      </c>
      <c r="H4877">
        <f t="shared" ca="1" si="156"/>
        <v>1.0139368248592337E-2</v>
      </c>
    </row>
    <row r="4878" spans="2:8" x14ac:dyDescent="0.35">
      <c r="B4878" s="45" t="s">
        <v>1326</v>
      </c>
      <c r="C4878" s="146">
        <v>124.7148895263672</v>
      </c>
      <c r="D4878" s="112">
        <f t="shared" si="155"/>
        <v>-0.89422321026823326</v>
      </c>
      <c r="E4878" s="112">
        <v>-4.3856261872181005E-3</v>
      </c>
      <c r="G4878">
        <v>4870</v>
      </c>
      <c r="H4878">
        <f t="shared" ca="1" si="156"/>
        <v>-1.2229965550843205E-2</v>
      </c>
    </row>
    <row r="4879" spans="2:8" x14ac:dyDescent="0.35">
      <c r="B4879" s="45" t="s">
        <v>5991</v>
      </c>
      <c r="C4879" s="146">
        <v>1179.038330078125</v>
      </c>
      <c r="D4879" s="112">
        <f t="shared" si="155"/>
        <v>8.5875846666801898</v>
      </c>
      <c r="E4879" s="112">
        <v>-4.3885039215540754E-3</v>
      </c>
      <c r="G4879">
        <v>4871</v>
      </c>
      <c r="H4879">
        <f t="shared" ca="1" si="156"/>
        <v>-1.0833382872693703E-2</v>
      </c>
    </row>
    <row r="4880" spans="2:8" x14ac:dyDescent="0.35">
      <c r="B4880" s="45" t="s">
        <v>1963</v>
      </c>
      <c r="C4880" s="146">
        <v>122.9755325317383</v>
      </c>
      <c r="D4880" s="112">
        <f t="shared" si="155"/>
        <v>-0.31388363853314077</v>
      </c>
      <c r="E4880" s="112">
        <v>-4.3911758687182291E-3</v>
      </c>
      <c r="G4880">
        <v>4872</v>
      </c>
      <c r="H4880">
        <f t="shared" ca="1" si="156"/>
        <v>3.0898201239134865E-2</v>
      </c>
    </row>
    <row r="4881" spans="2:8" x14ac:dyDescent="0.35">
      <c r="B4881" s="45" t="s">
        <v>3093</v>
      </c>
      <c r="C4881" s="146">
        <v>179.2342224121094</v>
      </c>
      <c r="D4881" s="112">
        <f t="shared" si="155"/>
        <v>-0.92883300931533563</v>
      </c>
      <c r="E4881" s="112">
        <v>-4.3927337575815585E-3</v>
      </c>
      <c r="G4881">
        <v>4873</v>
      </c>
      <c r="H4881">
        <f t="shared" ca="1" si="156"/>
        <v>-2.5366726425125226E-2</v>
      </c>
    </row>
    <row r="4882" spans="2:8" x14ac:dyDescent="0.35">
      <c r="B4882" s="45" t="s">
        <v>7900</v>
      </c>
      <c r="C4882" s="146">
        <v>2518.502197265625</v>
      </c>
      <c r="D4882" s="112">
        <f t="shared" si="155"/>
        <v>27.65344109383097</v>
      </c>
      <c r="E4882" s="112">
        <v>-4.3929807277116335E-3</v>
      </c>
      <c r="G4882">
        <v>4874</v>
      </c>
      <c r="H4882">
        <f t="shared" ca="1" si="156"/>
        <v>3.5579381986927719E-3</v>
      </c>
    </row>
    <row r="4883" spans="2:8" x14ac:dyDescent="0.35">
      <c r="B4883" s="45" t="s">
        <v>1172</v>
      </c>
      <c r="C4883" s="146">
        <v>87.895278930664063</v>
      </c>
      <c r="D4883" s="112">
        <f t="shared" si="155"/>
        <v>-0.96623059581457904</v>
      </c>
      <c r="E4883" s="112">
        <v>-4.3934860707591592E-3</v>
      </c>
      <c r="G4883">
        <v>4875</v>
      </c>
      <c r="H4883">
        <f t="shared" ca="1" si="156"/>
        <v>1.6933095956035926E-2</v>
      </c>
    </row>
    <row r="4884" spans="2:8" x14ac:dyDescent="0.35">
      <c r="B4884" s="45" t="s">
        <v>7669</v>
      </c>
      <c r="C4884" s="146">
        <v>2602.80810546875</v>
      </c>
      <c r="D4884" s="112">
        <f t="shared" si="155"/>
        <v>11.878898170730144</v>
      </c>
      <c r="E4884" s="112">
        <v>-4.3994272806701998E-3</v>
      </c>
      <c r="G4884">
        <v>4876</v>
      </c>
      <c r="H4884">
        <f t="shared" ca="1" si="156"/>
        <v>3.7903681304237241E-2</v>
      </c>
    </row>
    <row r="4885" spans="2:8" x14ac:dyDescent="0.35">
      <c r="B4885" s="45" t="s">
        <v>3980</v>
      </c>
      <c r="C4885" s="146">
        <v>202.0986633300781</v>
      </c>
      <c r="D4885" s="112">
        <f t="shared" si="155"/>
        <v>-0.89765243975755205</v>
      </c>
      <c r="E4885" s="112">
        <v>-4.4021404912962473E-3</v>
      </c>
      <c r="G4885">
        <v>4877</v>
      </c>
      <c r="H4885">
        <f t="shared" ca="1" si="156"/>
        <v>9.2916039123512109E-3</v>
      </c>
    </row>
    <row r="4886" spans="2:8" x14ac:dyDescent="0.35">
      <c r="B4886" s="45" t="s">
        <v>6601</v>
      </c>
      <c r="C4886" s="146">
        <v>1974.630981445312</v>
      </c>
      <c r="D4886" s="112">
        <f t="shared" si="155"/>
        <v>1.4812789429523761</v>
      </c>
      <c r="E4886" s="112">
        <v>-4.4037541741222975E-3</v>
      </c>
      <c r="G4886">
        <v>4878</v>
      </c>
      <c r="H4886">
        <f t="shared" ca="1" si="156"/>
        <v>1.4084459297187078E-3</v>
      </c>
    </row>
    <row r="4887" spans="2:8" x14ac:dyDescent="0.35">
      <c r="B4887" s="45" t="s">
        <v>5625</v>
      </c>
      <c r="C4887" s="146">
        <v>795.811767578125</v>
      </c>
      <c r="D4887" s="112">
        <f t="shared" si="155"/>
        <v>-0.65756207862285465</v>
      </c>
      <c r="E4887" s="112">
        <v>-4.4113047663960165E-3</v>
      </c>
      <c r="G4887">
        <v>4879</v>
      </c>
      <c r="H4887">
        <f t="shared" ca="1" si="156"/>
        <v>1.7605486572937239E-2</v>
      </c>
    </row>
    <row r="4888" spans="2:8" x14ac:dyDescent="0.35">
      <c r="B4888" s="45" t="s">
        <v>7268</v>
      </c>
      <c r="C4888" s="146">
        <v>2323.959228515625</v>
      </c>
      <c r="D4888" s="112">
        <f t="shared" si="155"/>
        <v>7.9297331170383014</v>
      </c>
      <c r="E4888" s="112">
        <v>-4.4197404194768544E-3</v>
      </c>
      <c r="G4888">
        <v>4880</v>
      </c>
      <c r="H4888">
        <f t="shared" ca="1" si="156"/>
        <v>-3.4381518409660763E-2</v>
      </c>
    </row>
    <row r="4889" spans="2:8" x14ac:dyDescent="0.35">
      <c r="B4889" s="45" t="s">
        <v>4444</v>
      </c>
      <c r="C4889" s="146">
        <v>260.24957275390619</v>
      </c>
      <c r="D4889" s="112">
        <f t="shared" si="155"/>
        <v>0.51745255190461881</v>
      </c>
      <c r="E4889" s="112">
        <v>-4.4202933997035234E-3</v>
      </c>
      <c r="G4889">
        <v>4881</v>
      </c>
      <c r="H4889">
        <f t="shared" ca="1" si="156"/>
        <v>-7.2639786887691979E-3</v>
      </c>
    </row>
    <row r="4890" spans="2:8" x14ac:dyDescent="0.35">
      <c r="B4890" s="45" t="s">
        <v>3832</v>
      </c>
      <c r="C4890" s="146">
        <v>171.50425720214841</v>
      </c>
      <c r="D4890" s="112">
        <f t="shared" si="155"/>
        <v>-0.64860143740816578</v>
      </c>
      <c r="E4890" s="112">
        <v>-4.4211424020092326E-3</v>
      </c>
      <c r="G4890">
        <v>4882</v>
      </c>
      <c r="H4890">
        <f t="shared" ca="1" si="156"/>
        <v>2.1586362000546668E-2</v>
      </c>
    </row>
    <row r="4891" spans="2:8" x14ac:dyDescent="0.35">
      <c r="B4891" s="45" t="s">
        <v>5080</v>
      </c>
      <c r="C4891" s="146">
        <v>488.06192016601563</v>
      </c>
      <c r="D4891" s="112">
        <f t="shared" si="155"/>
        <v>0.9435300279690283</v>
      </c>
      <c r="E4891" s="112">
        <v>-4.4233428447405789E-3</v>
      </c>
      <c r="G4891">
        <v>4883</v>
      </c>
      <c r="H4891">
        <f t="shared" ca="1" si="156"/>
        <v>1.4296048471513728E-2</v>
      </c>
    </row>
    <row r="4892" spans="2:8" x14ac:dyDescent="0.35">
      <c r="B4892" s="45" t="s">
        <v>4409</v>
      </c>
      <c r="C4892" s="146">
        <v>251.1213684082031</v>
      </c>
      <c r="D4892" s="112">
        <f t="shared" si="155"/>
        <v>-0.75447162530200407</v>
      </c>
      <c r="E4892" s="112">
        <v>-4.4278864168131749E-3</v>
      </c>
      <c r="G4892">
        <v>4884</v>
      </c>
      <c r="H4892">
        <f t="shared" ca="1" si="156"/>
        <v>1.0844731321000462E-2</v>
      </c>
    </row>
    <row r="4893" spans="2:8" x14ac:dyDescent="0.35">
      <c r="B4893" s="45" t="s">
        <v>5887</v>
      </c>
      <c r="C4893" s="146">
        <v>1022.779418945312</v>
      </c>
      <c r="D4893" s="112">
        <f t="shared" si="155"/>
        <v>8.7174768928776167</v>
      </c>
      <c r="E4893" s="112">
        <v>-4.4294796258561257E-3</v>
      </c>
      <c r="G4893">
        <v>4885</v>
      </c>
      <c r="H4893">
        <f t="shared" ca="1" si="156"/>
        <v>1.4193604352307494E-2</v>
      </c>
    </row>
    <row r="4894" spans="2:8" x14ac:dyDescent="0.35">
      <c r="B4894" s="45" t="s">
        <v>2270</v>
      </c>
      <c r="C4894" s="146">
        <v>105.2515411376953</v>
      </c>
      <c r="D4894" s="112">
        <f t="shared" si="155"/>
        <v>-0.95354158413696966</v>
      </c>
      <c r="E4894" s="112">
        <v>-4.4322172842258733E-3</v>
      </c>
      <c r="G4894">
        <v>4886</v>
      </c>
      <c r="H4894">
        <f t="shared" ca="1" si="156"/>
        <v>-1.7698245913081594E-2</v>
      </c>
    </row>
    <row r="4895" spans="2:8" x14ac:dyDescent="0.35">
      <c r="B4895" s="45" t="s">
        <v>7957</v>
      </c>
      <c r="C4895" s="146">
        <v>2265.5</v>
      </c>
      <c r="D4895" s="112">
        <f t="shared" si="155"/>
        <v>6.657577639629821</v>
      </c>
      <c r="E4895" s="112">
        <v>-4.438432599230672E-3</v>
      </c>
      <c r="G4895">
        <v>4887</v>
      </c>
      <c r="H4895">
        <f t="shared" ca="1" si="156"/>
        <v>-4.1855985556700621E-2</v>
      </c>
    </row>
    <row r="4896" spans="2:8" x14ac:dyDescent="0.35">
      <c r="B4896" s="45" t="s">
        <v>4560</v>
      </c>
      <c r="C4896" s="146">
        <v>295.85073852539063</v>
      </c>
      <c r="D4896" s="112">
        <f t="shared" si="155"/>
        <v>-0.61078379006429684</v>
      </c>
      <c r="E4896" s="112">
        <v>-4.4472317661289687E-3</v>
      </c>
      <c r="G4896">
        <v>4888</v>
      </c>
      <c r="H4896">
        <f t="shared" ca="1" si="156"/>
        <v>9.2377042805935304E-3</v>
      </c>
    </row>
    <row r="4897" spans="2:8" x14ac:dyDescent="0.35">
      <c r="B4897" s="45" t="s">
        <v>5617</v>
      </c>
      <c r="C4897" s="146">
        <v>760.1192626953125</v>
      </c>
      <c r="D4897" s="112">
        <f t="shared" si="155"/>
        <v>6.2521993456083358</v>
      </c>
      <c r="E4897" s="112">
        <v>-4.4495939711527025E-3</v>
      </c>
      <c r="G4897">
        <v>4889</v>
      </c>
      <c r="H4897">
        <f t="shared" ca="1" si="156"/>
        <v>-2.2860486255070429E-2</v>
      </c>
    </row>
    <row r="4898" spans="2:8" x14ac:dyDescent="0.35">
      <c r="B4898" s="45" t="s">
        <v>2278</v>
      </c>
      <c r="C4898" s="146">
        <v>104.81224060058589</v>
      </c>
      <c r="D4898" s="112">
        <f t="shared" si="155"/>
        <v>-0.91199121666839378</v>
      </c>
      <c r="E4898" s="112">
        <v>-4.4509999767380721E-3</v>
      </c>
      <c r="G4898">
        <v>4890</v>
      </c>
      <c r="H4898">
        <f t="shared" ca="1" si="156"/>
        <v>4.8363367968815817E-3</v>
      </c>
    </row>
    <row r="4899" spans="2:8" x14ac:dyDescent="0.35">
      <c r="B4899" s="45" t="s">
        <v>6022</v>
      </c>
      <c r="C4899" s="146">
        <v>1190.929321289062</v>
      </c>
      <c r="D4899" s="112">
        <f t="shared" si="155"/>
        <v>-0.41036069070062597</v>
      </c>
      <c r="E4899" s="112">
        <v>-4.4547063863278656E-3</v>
      </c>
      <c r="G4899">
        <v>4891</v>
      </c>
      <c r="H4899">
        <f t="shared" ca="1" si="156"/>
        <v>-3.2910381290789041E-2</v>
      </c>
    </row>
    <row r="4900" spans="2:8" x14ac:dyDescent="0.35">
      <c r="B4900" s="45" t="s">
        <v>6628</v>
      </c>
      <c r="C4900" s="146">
        <v>2019.759033203125</v>
      </c>
      <c r="D4900" s="112">
        <f t="shared" si="155"/>
        <v>0.81948487685277882</v>
      </c>
      <c r="E4900" s="112">
        <v>-4.458552775706697E-3</v>
      </c>
      <c r="G4900">
        <v>4892</v>
      </c>
      <c r="H4900">
        <f t="shared" ca="1" si="156"/>
        <v>-2.7641541513662193E-4</v>
      </c>
    </row>
    <row r="4901" spans="2:8" x14ac:dyDescent="0.35">
      <c r="B4901" s="45" t="s">
        <v>5966</v>
      </c>
      <c r="C4901" s="146">
        <v>1110.071899414062</v>
      </c>
      <c r="D4901" s="112">
        <f t="shared" si="155"/>
        <v>11.479394454166403</v>
      </c>
      <c r="E4901" s="112">
        <v>-4.4630907713709301E-3</v>
      </c>
      <c r="G4901">
        <v>4893</v>
      </c>
      <c r="H4901">
        <f t="shared" ca="1" si="156"/>
        <v>-8.6075517450001464E-3</v>
      </c>
    </row>
    <row r="4902" spans="2:8" x14ac:dyDescent="0.35">
      <c r="B4902" s="45" t="s">
        <v>1181</v>
      </c>
      <c r="C4902" s="146">
        <v>88.952384948730469</v>
      </c>
      <c r="D4902" s="112">
        <f t="shared" si="155"/>
        <v>-0.93530813748164976</v>
      </c>
      <c r="E4902" s="112">
        <v>-4.4634135511943873E-3</v>
      </c>
      <c r="G4902">
        <v>4894</v>
      </c>
      <c r="H4902">
        <f t="shared" ca="1" si="156"/>
        <v>-8.2539981690467629E-3</v>
      </c>
    </row>
    <row r="4903" spans="2:8" x14ac:dyDescent="0.35">
      <c r="B4903" s="45" t="s">
        <v>6087</v>
      </c>
      <c r="C4903" s="146">
        <v>1375.0166015625</v>
      </c>
      <c r="D4903" s="112">
        <f t="shared" si="155"/>
        <v>11.621594835338016</v>
      </c>
      <c r="E4903" s="112">
        <v>-4.4637735776350681E-3</v>
      </c>
      <c r="G4903">
        <v>4895</v>
      </c>
      <c r="H4903">
        <f t="shared" ca="1" si="156"/>
        <v>-3.4717281269832964E-2</v>
      </c>
    </row>
    <row r="4904" spans="2:8" x14ac:dyDescent="0.35">
      <c r="B4904" s="45" t="s">
        <v>2499</v>
      </c>
      <c r="C4904" s="146">
        <v>108.94158935546881</v>
      </c>
      <c r="D4904" s="112">
        <f t="shared" si="155"/>
        <v>-0.77027858290288154</v>
      </c>
      <c r="E4904" s="112">
        <v>-4.4653788125963963E-3</v>
      </c>
      <c r="G4904">
        <v>4896</v>
      </c>
      <c r="H4904">
        <f t="shared" ca="1" si="156"/>
        <v>3.4861813340070946E-3</v>
      </c>
    </row>
    <row r="4905" spans="2:8" x14ac:dyDescent="0.35">
      <c r="B4905" s="45" t="s">
        <v>4876</v>
      </c>
      <c r="C4905" s="146">
        <v>474.23348999023438</v>
      </c>
      <c r="D4905" s="112">
        <f t="shared" si="155"/>
        <v>-0.67973729926394144</v>
      </c>
      <c r="E4905" s="112">
        <v>-4.4664747566881902E-3</v>
      </c>
      <c r="G4905">
        <v>4897</v>
      </c>
      <c r="H4905">
        <f t="shared" ca="1" si="156"/>
        <v>1.4621944056141512E-3</v>
      </c>
    </row>
    <row r="4906" spans="2:8" x14ac:dyDescent="0.35">
      <c r="B4906" s="45" t="s">
        <v>6300</v>
      </c>
      <c r="C4906" s="146">
        <v>1480.764038085938</v>
      </c>
      <c r="D4906" s="112">
        <f t="shared" si="155"/>
        <v>9.4579181400894505</v>
      </c>
      <c r="E4906" s="112">
        <v>-4.4703727321294059E-3</v>
      </c>
      <c r="G4906">
        <v>4898</v>
      </c>
      <c r="H4906">
        <f t="shared" ca="1" si="156"/>
        <v>-2.5240269234337365E-2</v>
      </c>
    </row>
    <row r="4907" spans="2:8" x14ac:dyDescent="0.35">
      <c r="B4907" s="45" t="s">
        <v>1383</v>
      </c>
      <c r="C4907" s="146">
        <v>141.5926208496094</v>
      </c>
      <c r="D4907" s="112">
        <f t="shared" si="155"/>
        <v>2.1919992714351952</v>
      </c>
      <c r="E4907" s="112">
        <v>-4.4806563633203629E-3</v>
      </c>
      <c r="G4907">
        <v>4899</v>
      </c>
      <c r="H4907">
        <f t="shared" ca="1" si="156"/>
        <v>1.4313022258720465E-2</v>
      </c>
    </row>
    <row r="4908" spans="2:8" x14ac:dyDescent="0.35">
      <c r="B4908" s="45" t="s">
        <v>646</v>
      </c>
      <c r="C4908" s="146">
        <v>44.358600616455078</v>
      </c>
      <c r="D4908" s="112">
        <f t="shared" si="155"/>
        <v>-0.93474060408988191</v>
      </c>
      <c r="E4908" s="112">
        <v>-4.4823519964305092E-3</v>
      </c>
      <c r="G4908">
        <v>4900</v>
      </c>
      <c r="H4908">
        <f t="shared" ca="1" si="156"/>
        <v>8.3270345132163189E-3</v>
      </c>
    </row>
    <row r="4909" spans="2:8" x14ac:dyDescent="0.35">
      <c r="B4909" s="45" t="s">
        <v>5460</v>
      </c>
      <c r="C4909" s="146">
        <v>679.7274169921875</v>
      </c>
      <c r="D4909" s="112">
        <f t="shared" si="155"/>
        <v>2.4271135664768217</v>
      </c>
      <c r="E4909" s="112">
        <v>-4.4850962220926256E-3</v>
      </c>
      <c r="G4909">
        <v>4901</v>
      </c>
      <c r="H4909">
        <f t="shared" ca="1" si="156"/>
        <v>3.7889394547654269E-2</v>
      </c>
    </row>
    <row r="4910" spans="2:8" x14ac:dyDescent="0.35">
      <c r="B4910" s="45" t="s">
        <v>4006</v>
      </c>
      <c r="C4910" s="146">
        <v>198.3381652832031</v>
      </c>
      <c r="D4910" s="112">
        <f t="shared" si="155"/>
        <v>0.67061755433113179</v>
      </c>
      <c r="E4910" s="112">
        <v>-4.4851546146037462E-3</v>
      </c>
      <c r="G4910">
        <v>4902</v>
      </c>
      <c r="H4910">
        <f t="shared" ca="1" si="156"/>
        <v>-9.3116197652153773E-3</v>
      </c>
    </row>
    <row r="4911" spans="2:8" x14ac:dyDescent="0.35">
      <c r="B4911" s="45" t="s">
        <v>1834</v>
      </c>
      <c r="C4911" s="146">
        <v>118.7214660644531</v>
      </c>
      <c r="D4911" s="112">
        <f t="shared" si="155"/>
        <v>0</v>
      </c>
      <c r="E4911" s="112">
        <v>-4.4970509594336617E-3</v>
      </c>
      <c r="G4911">
        <v>4903</v>
      </c>
      <c r="H4911">
        <f t="shared" ca="1" si="156"/>
        <v>1.679512294095113E-3</v>
      </c>
    </row>
    <row r="4912" spans="2:8" x14ac:dyDescent="0.35">
      <c r="B4912" s="45" t="s">
        <v>1827</v>
      </c>
      <c r="C4912" s="146">
        <v>118.7214660644531</v>
      </c>
      <c r="D4912" s="112">
        <f t="shared" si="155"/>
        <v>-0.83044856940156431</v>
      </c>
      <c r="E4912" s="112">
        <v>-4.4970509594336617E-3</v>
      </c>
      <c r="G4912">
        <v>4904</v>
      </c>
      <c r="H4912">
        <f t="shared" ca="1" si="156"/>
        <v>-1.1543343634436098E-2</v>
      </c>
    </row>
    <row r="4913" spans="2:8" x14ac:dyDescent="0.35">
      <c r="B4913" s="45" t="s">
        <v>5419</v>
      </c>
      <c r="C4913" s="146">
        <v>700.20916748046875</v>
      </c>
      <c r="D4913" s="112">
        <f t="shared" si="155"/>
        <v>17.356123061753387</v>
      </c>
      <c r="E4913" s="112">
        <v>-4.4978071964220942E-3</v>
      </c>
      <c r="G4913">
        <v>4905</v>
      </c>
      <c r="H4913">
        <f t="shared" ca="1" si="156"/>
        <v>1.732789610836095E-3</v>
      </c>
    </row>
    <row r="4914" spans="2:8" x14ac:dyDescent="0.35">
      <c r="B4914" s="45" t="s">
        <v>478</v>
      </c>
      <c r="C4914" s="146">
        <v>38.145809173583977</v>
      </c>
      <c r="D4914" s="112">
        <f t="shared" si="155"/>
        <v>-0.81406050759757065</v>
      </c>
      <c r="E4914" s="112">
        <v>-4.507726500065954E-3</v>
      </c>
      <c r="G4914">
        <v>4906</v>
      </c>
      <c r="H4914">
        <f t="shared" ca="1" si="156"/>
        <v>1.9778620522104228E-2</v>
      </c>
    </row>
    <row r="4915" spans="2:8" x14ac:dyDescent="0.35">
      <c r="B4915" s="45" t="s">
        <v>3988</v>
      </c>
      <c r="C4915" s="146">
        <v>205.1517333984375</v>
      </c>
      <c r="D4915" s="112">
        <f t="shared" si="155"/>
        <v>-0.90783893042021668</v>
      </c>
      <c r="E4915" s="112">
        <v>-4.5170859904879708E-3</v>
      </c>
      <c r="G4915">
        <v>4907</v>
      </c>
      <c r="H4915">
        <f t="shared" ca="1" si="156"/>
        <v>-1.8067921755234386E-2</v>
      </c>
    </row>
    <row r="4916" spans="2:8" x14ac:dyDescent="0.35">
      <c r="B4916" s="45" t="s">
        <v>6948</v>
      </c>
      <c r="C4916" s="146">
        <v>2226.012939453125</v>
      </c>
      <c r="D4916" s="112">
        <f t="shared" si="155"/>
        <v>2.094097442828418</v>
      </c>
      <c r="E4916" s="112">
        <v>-4.521809575436189E-3</v>
      </c>
      <c r="G4916">
        <v>4908</v>
      </c>
      <c r="H4916">
        <f t="shared" ca="1" si="156"/>
        <v>2.3663251054476874E-2</v>
      </c>
    </row>
    <row r="4917" spans="2:8" x14ac:dyDescent="0.35">
      <c r="B4917" s="45" t="s">
        <v>5698</v>
      </c>
      <c r="C4917" s="146">
        <v>719.43853759765625</v>
      </c>
      <c r="D4917" s="112">
        <f t="shared" si="155"/>
        <v>0.53815701811613992</v>
      </c>
      <c r="E4917" s="112">
        <v>-4.5221503531805672E-3</v>
      </c>
      <c r="G4917">
        <v>4909</v>
      </c>
      <c r="H4917">
        <f t="shared" ca="1" si="156"/>
        <v>-2.220068551380763E-2</v>
      </c>
    </row>
    <row r="4918" spans="2:8" x14ac:dyDescent="0.35">
      <c r="B4918" s="45" t="s">
        <v>4979</v>
      </c>
      <c r="C4918" s="146">
        <v>467.72763061523438</v>
      </c>
      <c r="D4918" s="112">
        <f t="shared" si="155"/>
        <v>-0.70377866465620498</v>
      </c>
      <c r="E4918" s="112">
        <v>-4.5282552200972487E-3</v>
      </c>
      <c r="G4918">
        <v>4910</v>
      </c>
      <c r="H4918">
        <f t="shared" ca="1" si="156"/>
        <v>-6.4601574449097152E-3</v>
      </c>
    </row>
    <row r="4919" spans="2:8" x14ac:dyDescent="0.35">
      <c r="B4919" s="45" t="s">
        <v>6352</v>
      </c>
      <c r="C4919" s="146">
        <v>1578.980224609375</v>
      </c>
      <c r="D4919" s="112">
        <f t="shared" si="155"/>
        <v>1.0263078393325828</v>
      </c>
      <c r="E4919" s="112">
        <v>-4.5337368247000721E-3</v>
      </c>
      <c r="G4919">
        <v>4911</v>
      </c>
      <c r="H4919">
        <f t="shared" ca="1" si="156"/>
        <v>2.3228054806878284E-3</v>
      </c>
    </row>
    <row r="4920" spans="2:8" x14ac:dyDescent="0.35">
      <c r="B4920" s="45" t="s">
        <v>5794</v>
      </c>
      <c r="C4920" s="146">
        <v>779.24005126953125</v>
      </c>
      <c r="D4920" s="112">
        <f t="shared" si="155"/>
        <v>0.28264039446479416</v>
      </c>
      <c r="E4920" s="112">
        <v>-4.5428063772540161E-3</v>
      </c>
      <c r="G4920">
        <v>4912</v>
      </c>
      <c r="H4920">
        <f t="shared" ca="1" si="156"/>
        <v>-6.3823134643604821E-3</v>
      </c>
    </row>
    <row r="4921" spans="2:8" x14ac:dyDescent="0.35">
      <c r="B4921" s="45" t="s">
        <v>5174</v>
      </c>
      <c r="C4921" s="146">
        <v>607.528076171875</v>
      </c>
      <c r="D4921" s="112">
        <f t="shared" si="155"/>
        <v>-0.17335890556304789</v>
      </c>
      <c r="E4921" s="112">
        <v>-4.5449699605547888E-3</v>
      </c>
      <c r="G4921">
        <v>4913</v>
      </c>
      <c r="H4921">
        <f t="shared" ca="1" si="156"/>
        <v>1.3443643149948557E-2</v>
      </c>
    </row>
    <row r="4922" spans="2:8" x14ac:dyDescent="0.35">
      <c r="B4922" s="45" t="s">
        <v>5575</v>
      </c>
      <c r="C4922" s="146">
        <v>734.93572998046875</v>
      </c>
      <c r="D4922" s="112">
        <f t="shared" si="155"/>
        <v>4.8928346352938403</v>
      </c>
      <c r="E4922" s="112">
        <v>-4.5512489831550963E-3</v>
      </c>
      <c r="G4922">
        <v>4914</v>
      </c>
      <c r="H4922">
        <f t="shared" ca="1" si="156"/>
        <v>-2.5212864453574353E-2</v>
      </c>
    </row>
    <row r="4923" spans="2:8" x14ac:dyDescent="0.35">
      <c r="B4923" s="45" t="s">
        <v>1911</v>
      </c>
      <c r="C4923" s="146">
        <v>124.7168426513672</v>
      </c>
      <c r="D4923" s="112">
        <f t="shared" si="155"/>
        <v>-0.10728658446677626</v>
      </c>
      <c r="E4923" s="112">
        <v>-4.5565891938310231E-3</v>
      </c>
      <c r="G4923">
        <v>4915</v>
      </c>
      <c r="H4923">
        <f t="shared" ca="1" si="156"/>
        <v>1.0598469829171023E-2</v>
      </c>
    </row>
    <row r="4924" spans="2:8" x14ac:dyDescent="0.35">
      <c r="B4924" s="45" t="s">
        <v>3300</v>
      </c>
      <c r="C4924" s="146">
        <v>139.7053527832031</v>
      </c>
      <c r="D4924" s="112">
        <f t="shared" si="155"/>
        <v>-0.79509349481886371</v>
      </c>
      <c r="E4924" s="112">
        <v>-4.5620150276863003E-3</v>
      </c>
      <c r="G4924">
        <v>4916</v>
      </c>
      <c r="H4924">
        <f t="shared" ca="1" si="156"/>
        <v>2.1198470196097442E-3</v>
      </c>
    </row>
    <row r="4925" spans="2:8" x14ac:dyDescent="0.35">
      <c r="B4925" s="45" t="s">
        <v>5358</v>
      </c>
      <c r="C4925" s="146">
        <v>681.80047607421875</v>
      </c>
      <c r="D4925" s="112">
        <f t="shared" si="155"/>
        <v>-0.65503786652897766</v>
      </c>
      <c r="E4925" s="112">
        <v>-4.5704349028703496E-3</v>
      </c>
      <c r="G4925">
        <v>4917</v>
      </c>
      <c r="H4925">
        <f t="shared" ca="1" si="156"/>
        <v>-3.7690785907260392E-3</v>
      </c>
    </row>
    <row r="4926" spans="2:8" x14ac:dyDescent="0.35">
      <c r="B4926" s="45" t="s">
        <v>6680</v>
      </c>
      <c r="C4926" s="146">
        <v>1976.4501953125</v>
      </c>
      <c r="D4926" s="112">
        <f t="shared" si="155"/>
        <v>8.642837547711256</v>
      </c>
      <c r="E4926" s="112">
        <v>-4.5787552543546618E-3</v>
      </c>
      <c r="G4926">
        <v>4918</v>
      </c>
      <c r="H4926">
        <f t="shared" ca="1" si="156"/>
        <v>-2.5787506553731659E-2</v>
      </c>
    </row>
    <row r="4927" spans="2:8" x14ac:dyDescent="0.35">
      <c r="B4927" s="45" t="s">
        <v>4186</v>
      </c>
      <c r="C4927" s="146">
        <v>204.96562194824219</v>
      </c>
      <c r="D4927" s="112">
        <f t="shared" si="155"/>
        <v>-0.91465689173662124</v>
      </c>
      <c r="E4927" s="112">
        <v>-4.5802584546889144E-3</v>
      </c>
      <c r="G4927">
        <v>4919</v>
      </c>
      <c r="H4927">
        <f t="shared" ca="1" si="156"/>
        <v>6.6394927518415702E-3</v>
      </c>
    </row>
    <row r="4928" spans="2:8" x14ac:dyDescent="0.35">
      <c r="B4928" s="45" t="s">
        <v>7200</v>
      </c>
      <c r="C4928" s="146">
        <v>2401.665771484375</v>
      </c>
      <c r="D4928" s="112">
        <f t="shared" si="155"/>
        <v>8.7259947215612265E-3</v>
      </c>
      <c r="E4928" s="112">
        <v>-4.5897924246922515E-3</v>
      </c>
      <c r="G4928">
        <v>4920</v>
      </c>
      <c r="H4928">
        <f t="shared" ca="1" si="156"/>
        <v>3.856078303769024E-3</v>
      </c>
    </row>
    <row r="4929" spans="2:8" x14ac:dyDescent="0.35">
      <c r="B4929" s="45" t="s">
        <v>7259</v>
      </c>
      <c r="C4929" s="146">
        <v>2380.89013671875</v>
      </c>
      <c r="D4929" s="112">
        <f t="shared" si="155"/>
        <v>-9.9483447035314712E-2</v>
      </c>
      <c r="E4929" s="112">
        <v>-4.590338894231741E-3</v>
      </c>
      <c r="G4929">
        <v>4921</v>
      </c>
      <c r="H4929">
        <f t="shared" ca="1" si="156"/>
        <v>-4.302409247243867E-3</v>
      </c>
    </row>
    <row r="4930" spans="2:8" x14ac:dyDescent="0.35">
      <c r="B4930" s="45" t="s">
        <v>7884</v>
      </c>
      <c r="C4930" s="146">
        <v>2643.916015625</v>
      </c>
      <c r="D4930" s="112">
        <f t="shared" si="155"/>
        <v>24.078087663472022</v>
      </c>
      <c r="E4930" s="112">
        <v>-4.5948014558431114E-3</v>
      </c>
      <c r="G4930">
        <v>4922</v>
      </c>
      <c r="H4930">
        <f t="shared" ca="1" si="156"/>
        <v>-4.3526375229185753E-2</v>
      </c>
    </row>
    <row r="4931" spans="2:8" x14ac:dyDescent="0.35">
      <c r="B4931" s="45" t="s">
        <v>2904</v>
      </c>
      <c r="C4931" s="146">
        <v>105.4273376464844</v>
      </c>
      <c r="D4931" s="112">
        <f t="shared" si="155"/>
        <v>-0.38928211046314687</v>
      </c>
      <c r="E4931" s="112">
        <v>-4.5957564024355904E-3</v>
      </c>
      <c r="G4931">
        <v>4923</v>
      </c>
      <c r="H4931">
        <f t="shared" ca="1" si="156"/>
        <v>1.1860302978404925E-3</v>
      </c>
    </row>
    <row r="4932" spans="2:8" x14ac:dyDescent="0.35">
      <c r="B4932" s="45" t="s">
        <v>3841</v>
      </c>
      <c r="C4932" s="146">
        <v>172.6285400390625</v>
      </c>
      <c r="D4932" s="112">
        <f t="shared" si="155"/>
        <v>-0.7809281808078764</v>
      </c>
      <c r="E4932" s="112">
        <v>-4.6007826195980442E-3</v>
      </c>
      <c r="G4932">
        <v>4924</v>
      </c>
      <c r="H4932">
        <f t="shared" ca="1" si="156"/>
        <v>-1.2844980675849998E-2</v>
      </c>
    </row>
    <row r="4933" spans="2:8" x14ac:dyDescent="0.35">
      <c r="B4933" s="45" t="s">
        <v>5814</v>
      </c>
      <c r="C4933" s="146">
        <v>787.999755859375</v>
      </c>
      <c r="D4933" s="112">
        <f t="shared" si="155"/>
        <v>3.1954121634114969</v>
      </c>
      <c r="E4933" s="112">
        <v>-4.6016764643273126E-3</v>
      </c>
      <c r="G4933">
        <v>4925</v>
      </c>
      <c r="H4933">
        <f t="shared" ca="1" si="156"/>
        <v>-1.9404087509341184E-2</v>
      </c>
    </row>
    <row r="4934" spans="2:8" x14ac:dyDescent="0.35">
      <c r="B4934" s="45" t="s">
        <v>3799</v>
      </c>
      <c r="C4934" s="146">
        <v>187.82415771484381</v>
      </c>
      <c r="D4934" s="112">
        <f t="shared" si="155"/>
        <v>-0.90620669698796963</v>
      </c>
      <c r="E4934" s="112">
        <v>-4.6127831256054805E-3</v>
      </c>
      <c r="G4934">
        <v>4926</v>
      </c>
      <c r="H4934">
        <f t="shared" ca="1" si="156"/>
        <v>1.0006531582938663E-3</v>
      </c>
    </row>
    <row r="4935" spans="2:8" x14ac:dyDescent="0.35">
      <c r="B4935" s="45" t="s">
        <v>6699</v>
      </c>
      <c r="C4935" s="146">
        <v>2002.53271484375</v>
      </c>
      <c r="D4935" s="112">
        <f t="shared" si="155"/>
        <v>1.6444677344591208</v>
      </c>
      <c r="E4935" s="112">
        <v>-4.6166956953336228E-3</v>
      </c>
      <c r="G4935">
        <v>4927</v>
      </c>
      <c r="H4935">
        <f t="shared" ca="1" si="156"/>
        <v>-2.0274202780378253E-2</v>
      </c>
    </row>
    <row r="4936" spans="2:8" x14ac:dyDescent="0.35">
      <c r="B4936" s="45" t="s">
        <v>5785</v>
      </c>
      <c r="C4936" s="146">
        <v>757.25360107421875</v>
      </c>
      <c r="D4936" s="112">
        <f t="shared" si="155"/>
        <v>-0.67469529468202016</v>
      </c>
      <c r="E4936" s="112">
        <v>-4.6172320932730462E-3</v>
      </c>
      <c r="G4936">
        <v>4928</v>
      </c>
      <c r="H4936">
        <f t="shared" ca="1" si="156"/>
        <v>2.5505128189821331E-2</v>
      </c>
    </row>
    <row r="4937" spans="2:8" x14ac:dyDescent="0.35">
      <c r="B4937" s="45" t="s">
        <v>7801</v>
      </c>
      <c r="C4937" s="146">
        <v>2327.82861328125</v>
      </c>
      <c r="D4937" s="112">
        <f t="shared" ref="D4937:D5000" si="157">(C4937-C4938)/C4938</f>
        <v>17.99534531376829</v>
      </c>
      <c r="E4937" s="112">
        <v>-4.6183197141671517E-3</v>
      </c>
      <c r="G4937">
        <v>4929</v>
      </c>
      <c r="H4937">
        <f t="shared" ca="1" si="156"/>
        <v>-2.3825616413645511E-2</v>
      </c>
    </row>
    <row r="4938" spans="2:8" x14ac:dyDescent="0.35">
      <c r="B4938" s="45" t="s">
        <v>1982</v>
      </c>
      <c r="C4938" s="146">
        <v>122.5473175048828</v>
      </c>
      <c r="D4938" s="112">
        <f t="shared" si="157"/>
        <v>0.16452131623896846</v>
      </c>
      <c r="E4938" s="112">
        <v>-4.6372531310116373E-3</v>
      </c>
      <c r="G4938">
        <v>4930</v>
      </c>
      <c r="H4938">
        <f t="shared" ref="H4938:H5001" ca="1" si="158">_xlfn.NORM.INV(RAND(),$N$11,$N$12)</f>
        <v>1.3531029450180631E-2</v>
      </c>
    </row>
    <row r="4939" spans="2:8" x14ac:dyDescent="0.35">
      <c r="B4939" s="45" t="s">
        <v>2146</v>
      </c>
      <c r="C4939" s="146">
        <v>105.23406982421881</v>
      </c>
      <c r="D4939" s="112">
        <f t="shared" si="157"/>
        <v>-0.85659731530059746</v>
      </c>
      <c r="E4939" s="112">
        <v>-4.6407914818988195E-3</v>
      </c>
      <c r="G4939">
        <v>4931</v>
      </c>
      <c r="H4939">
        <f t="shared" ca="1" si="158"/>
        <v>-3.6446506081218702E-2</v>
      </c>
    </row>
    <row r="4940" spans="2:8" x14ac:dyDescent="0.35">
      <c r="B4940" s="45" t="s">
        <v>5774</v>
      </c>
      <c r="C4940" s="146">
        <v>733.83612060546875</v>
      </c>
      <c r="D4940" s="112">
        <f t="shared" si="157"/>
        <v>-0.47784691851548572</v>
      </c>
      <c r="E4940" s="112">
        <v>-4.6467096603279995E-3</v>
      </c>
      <c r="G4940">
        <v>4932</v>
      </c>
      <c r="H4940">
        <f t="shared" ca="1" si="158"/>
        <v>1.2159382281502979E-5</v>
      </c>
    </row>
    <row r="4941" spans="2:8" x14ac:dyDescent="0.35">
      <c r="B4941" s="45" t="s">
        <v>6098</v>
      </c>
      <c r="C4941" s="146">
        <v>1405.404174804688</v>
      </c>
      <c r="D4941" s="112">
        <f t="shared" si="157"/>
        <v>-0.12982746080714294</v>
      </c>
      <c r="E4941" s="112">
        <v>-4.6473423219123618E-3</v>
      </c>
      <c r="G4941">
        <v>4933</v>
      </c>
      <c r="H4941">
        <f t="shared" ca="1" si="158"/>
        <v>1.0315304673917153E-3</v>
      </c>
    </row>
    <row r="4942" spans="2:8" x14ac:dyDescent="0.35">
      <c r="B4942" s="45" t="s">
        <v>6347</v>
      </c>
      <c r="C4942" s="146">
        <v>1615.086791992188</v>
      </c>
      <c r="D4942" s="112">
        <f t="shared" si="157"/>
        <v>-0.26681037358626974</v>
      </c>
      <c r="E4942" s="112">
        <v>-4.6477088593320269E-3</v>
      </c>
      <c r="G4942">
        <v>4934</v>
      </c>
      <c r="H4942">
        <f t="shared" ca="1" si="158"/>
        <v>-3.5713200735471039E-2</v>
      </c>
    </row>
    <row r="4943" spans="2:8" x14ac:dyDescent="0.35">
      <c r="B4943" s="45" t="s">
        <v>6729</v>
      </c>
      <c r="C4943" s="146">
        <v>2202.82275390625</v>
      </c>
      <c r="D4943" s="112">
        <f t="shared" si="157"/>
        <v>-6.9753904600401179E-2</v>
      </c>
      <c r="E4943" s="112">
        <v>-4.6540792112389796E-3</v>
      </c>
      <c r="G4943">
        <v>4935</v>
      </c>
      <c r="H4943">
        <f t="shared" ca="1" si="158"/>
        <v>-2.0985341162313667E-2</v>
      </c>
    </row>
    <row r="4944" spans="2:8" x14ac:dyDescent="0.35">
      <c r="B4944" s="45" t="s">
        <v>7980</v>
      </c>
      <c r="C4944" s="146">
        <v>2368</v>
      </c>
      <c r="D4944" s="112">
        <f t="shared" si="157"/>
        <v>0.19620753739425009</v>
      </c>
      <c r="E4944" s="112">
        <v>-4.6656707160767068E-3</v>
      </c>
      <c r="G4944">
        <v>4936</v>
      </c>
      <c r="H4944">
        <f t="shared" ca="1" si="158"/>
        <v>-1.6538344543250611E-2</v>
      </c>
    </row>
    <row r="4945" spans="2:8" x14ac:dyDescent="0.35">
      <c r="B4945" s="45" t="s">
        <v>6607</v>
      </c>
      <c r="C4945" s="146">
        <v>1979.589599609375</v>
      </c>
      <c r="D4945" s="112">
        <f t="shared" si="157"/>
        <v>1.6103279033757127E-2</v>
      </c>
      <c r="E4945" s="112">
        <v>-4.6661649733753139E-3</v>
      </c>
      <c r="G4945">
        <v>4937</v>
      </c>
      <c r="H4945">
        <f t="shared" ca="1" si="158"/>
        <v>3.5388172640384275E-3</v>
      </c>
    </row>
    <row r="4946" spans="2:8" x14ac:dyDescent="0.35">
      <c r="B4946" s="45" t="s">
        <v>6651</v>
      </c>
      <c r="C4946" s="146">
        <v>1948.216918945312</v>
      </c>
      <c r="D4946" s="112">
        <f t="shared" si="157"/>
        <v>-0.17789844008841743</v>
      </c>
      <c r="E4946" s="112">
        <v>-4.6679557922156122E-3</v>
      </c>
      <c r="G4946">
        <v>4938</v>
      </c>
      <c r="H4946">
        <f t="shared" ca="1" si="158"/>
        <v>3.9819355520321212E-3</v>
      </c>
    </row>
    <row r="4947" spans="2:8" x14ac:dyDescent="0.35">
      <c r="B4947" s="45" t="s">
        <v>7425</v>
      </c>
      <c r="C4947" s="146">
        <v>2369.80078125</v>
      </c>
      <c r="D4947" s="112">
        <f t="shared" si="157"/>
        <v>4.9292524803223277E-2</v>
      </c>
      <c r="E4947" s="112">
        <v>-4.669082112229008E-3</v>
      </c>
      <c r="G4947">
        <v>4939</v>
      </c>
      <c r="H4947">
        <f t="shared" ca="1" si="158"/>
        <v>4.263331566736054E-2</v>
      </c>
    </row>
    <row r="4948" spans="2:8" x14ac:dyDescent="0.35">
      <c r="B4948" s="45" t="s">
        <v>7559</v>
      </c>
      <c r="C4948" s="146">
        <v>2258.474853515625</v>
      </c>
      <c r="D4948" s="112">
        <f t="shared" si="157"/>
        <v>6.195181777603767</v>
      </c>
      <c r="E4948" s="112">
        <v>-4.6807600898494195E-3</v>
      </c>
      <c r="G4948">
        <v>4940</v>
      </c>
      <c r="H4948">
        <f t="shared" ca="1" si="158"/>
        <v>2.231022245555276E-2</v>
      </c>
    </row>
    <row r="4949" spans="2:8" x14ac:dyDescent="0.35">
      <c r="B4949" s="45" t="s">
        <v>4576</v>
      </c>
      <c r="C4949" s="146">
        <v>313.88711547851563</v>
      </c>
      <c r="D4949" s="112">
        <f t="shared" si="157"/>
        <v>2.1524200769512154</v>
      </c>
      <c r="E4949" s="112">
        <v>-4.6834427939787407E-3</v>
      </c>
      <c r="G4949">
        <v>4941</v>
      </c>
      <c r="H4949">
        <f t="shared" ca="1" si="158"/>
        <v>8.7390095136141623E-4</v>
      </c>
    </row>
    <row r="4950" spans="2:8" x14ac:dyDescent="0.35">
      <c r="B4950" s="45" t="s">
        <v>2155</v>
      </c>
      <c r="C4950" s="146">
        <v>99.570205688476563</v>
      </c>
      <c r="D4950" s="112">
        <f t="shared" si="157"/>
        <v>-0.87174976507688329</v>
      </c>
      <c r="E4950" s="112">
        <v>-4.6837010802093472E-3</v>
      </c>
      <c r="G4950">
        <v>4942</v>
      </c>
      <c r="H4950">
        <f t="shared" ca="1" si="158"/>
        <v>-1.8138311409689059E-3</v>
      </c>
    </row>
    <row r="4951" spans="2:8" x14ac:dyDescent="0.35">
      <c r="B4951" s="45" t="s">
        <v>5635</v>
      </c>
      <c r="C4951" s="146">
        <v>776.37445068359375</v>
      </c>
      <c r="D4951" s="112">
        <f t="shared" si="157"/>
        <v>-0.68318688003465389</v>
      </c>
      <c r="E4951" s="112">
        <v>-4.6860694207757478E-3</v>
      </c>
      <c r="G4951">
        <v>4943</v>
      </c>
      <c r="H4951">
        <f t="shared" ca="1" si="158"/>
        <v>3.42047985570521E-2</v>
      </c>
    </row>
    <row r="4952" spans="2:8" x14ac:dyDescent="0.35">
      <c r="B4952" s="45" t="s">
        <v>7364</v>
      </c>
      <c r="C4952" s="146">
        <v>2450.575439453125</v>
      </c>
      <c r="D4952" s="112">
        <f t="shared" si="157"/>
        <v>0.73779907503734843</v>
      </c>
      <c r="E4952" s="112">
        <v>-4.6894108181490864E-3</v>
      </c>
      <c r="G4952">
        <v>4944</v>
      </c>
      <c r="H4952">
        <f t="shared" ca="1" si="158"/>
        <v>5.5753559078010745E-3</v>
      </c>
    </row>
    <row r="4953" spans="2:8" x14ac:dyDescent="0.35">
      <c r="B4953" s="45" t="s">
        <v>6105</v>
      </c>
      <c r="C4953" s="146">
        <v>1410.160400390625</v>
      </c>
      <c r="D4953" s="112">
        <f t="shared" si="157"/>
        <v>2.0138689874850582</v>
      </c>
      <c r="E4953" s="112">
        <v>-4.6935728311094374E-3</v>
      </c>
      <c r="G4953">
        <v>4945</v>
      </c>
      <c r="H4953">
        <f t="shared" ca="1" si="158"/>
        <v>9.3231697915226504E-3</v>
      </c>
    </row>
    <row r="4954" spans="2:8" x14ac:dyDescent="0.35">
      <c r="B4954" s="45" t="s">
        <v>4850</v>
      </c>
      <c r="C4954" s="146">
        <v>467.89041137695313</v>
      </c>
      <c r="D4954" s="112">
        <f t="shared" si="157"/>
        <v>9.6280854827779141</v>
      </c>
      <c r="E4954" s="112">
        <v>-4.6968408063679324E-3</v>
      </c>
      <c r="G4954">
        <v>4946</v>
      </c>
      <c r="H4954">
        <f t="shared" ca="1" si="158"/>
        <v>-1.3775258856991145E-2</v>
      </c>
    </row>
    <row r="4955" spans="2:8" x14ac:dyDescent="0.35">
      <c r="B4955" s="45" t="s">
        <v>631</v>
      </c>
      <c r="C4955" s="146">
        <v>44.023960113525391</v>
      </c>
      <c r="D4955" s="112">
        <f t="shared" si="157"/>
        <v>-0.87360204102732875</v>
      </c>
      <c r="E4955" s="112">
        <v>-4.6981084755515524E-3</v>
      </c>
      <c r="G4955">
        <v>4947</v>
      </c>
      <c r="H4955">
        <f t="shared" ca="1" si="158"/>
        <v>1.7440973586957769E-2</v>
      </c>
    </row>
    <row r="4956" spans="2:8" x14ac:dyDescent="0.35">
      <c r="B4956" s="45" t="s">
        <v>4642</v>
      </c>
      <c r="C4956" s="146">
        <v>348.29644775390619</v>
      </c>
      <c r="D4956" s="112">
        <f t="shared" si="157"/>
        <v>-0.14287066108884414</v>
      </c>
      <c r="E4956" s="112">
        <v>-4.7076989273794395E-3</v>
      </c>
      <c r="G4956">
        <v>4948</v>
      </c>
      <c r="H4956">
        <f t="shared" ca="1" si="158"/>
        <v>1.4925742781313004E-2</v>
      </c>
    </row>
    <row r="4957" spans="2:8" x14ac:dyDescent="0.35">
      <c r="B4957" s="45" t="s">
        <v>4674</v>
      </c>
      <c r="C4957" s="146">
        <v>406.35226440429688</v>
      </c>
      <c r="D4957" s="112">
        <f t="shared" si="157"/>
        <v>-0.12977414786940147</v>
      </c>
      <c r="E4957" s="112">
        <v>-4.7079846103431694E-3</v>
      </c>
      <c r="G4957">
        <v>4949</v>
      </c>
      <c r="H4957">
        <f t="shared" ca="1" si="158"/>
        <v>1.9131563695532098E-2</v>
      </c>
    </row>
    <row r="4958" spans="2:8" x14ac:dyDescent="0.35">
      <c r="B4958" s="45" t="s">
        <v>5005</v>
      </c>
      <c r="C4958" s="146">
        <v>466.95034790039063</v>
      </c>
      <c r="D4958" s="112">
        <f t="shared" si="157"/>
        <v>1.7713150508873408</v>
      </c>
      <c r="E4958" s="112">
        <v>-4.7090358471239616E-3</v>
      </c>
      <c r="G4958">
        <v>4950</v>
      </c>
      <c r="H4958">
        <f t="shared" ca="1" si="158"/>
        <v>-1.7599820731130728E-2</v>
      </c>
    </row>
    <row r="4959" spans="2:8" x14ac:dyDescent="0.35">
      <c r="B4959" s="45" t="s">
        <v>3822</v>
      </c>
      <c r="C4959" s="146">
        <v>168.494140625</v>
      </c>
      <c r="D4959" s="112">
        <f t="shared" si="157"/>
        <v>-0.92608033362344877</v>
      </c>
      <c r="E4959" s="112">
        <v>-4.7128724294078625E-3</v>
      </c>
      <c r="G4959">
        <v>4951</v>
      </c>
      <c r="H4959">
        <f t="shared" ca="1" si="158"/>
        <v>1.5585216001556511E-2</v>
      </c>
    </row>
    <row r="4960" spans="2:8" x14ac:dyDescent="0.35">
      <c r="B4960" s="45" t="s">
        <v>7749</v>
      </c>
      <c r="C4960" s="146">
        <v>2279.42236328125</v>
      </c>
      <c r="D4960" s="112">
        <f t="shared" si="157"/>
        <v>-1.9942587500946046E-2</v>
      </c>
      <c r="E4960" s="112">
        <v>-4.7159327188339784E-3</v>
      </c>
      <c r="G4960">
        <v>4952</v>
      </c>
      <c r="H4960">
        <f t="shared" ca="1" si="158"/>
        <v>-1.751876104037142E-3</v>
      </c>
    </row>
    <row r="4961" spans="2:8" x14ac:dyDescent="0.35">
      <c r="B4961" s="45" t="s">
        <v>7304</v>
      </c>
      <c r="C4961" s="146">
        <v>2325.804931640625</v>
      </c>
      <c r="D4961" s="112">
        <f t="shared" si="157"/>
        <v>2.9174693218343006</v>
      </c>
      <c r="E4961" s="112">
        <v>-4.71851228329127E-3</v>
      </c>
      <c r="G4961">
        <v>4953</v>
      </c>
      <c r="H4961">
        <f t="shared" ca="1" si="158"/>
        <v>-1.547331165664686E-2</v>
      </c>
    </row>
    <row r="4962" spans="2:8" x14ac:dyDescent="0.35">
      <c r="B4962" s="45" t="s">
        <v>5206</v>
      </c>
      <c r="C4962" s="146">
        <v>593.70086669921875</v>
      </c>
      <c r="D4962" s="112">
        <f t="shared" si="157"/>
        <v>-0.75268054136526352</v>
      </c>
      <c r="E4962" s="112">
        <v>-4.7191756903004374E-3</v>
      </c>
      <c r="G4962">
        <v>4954</v>
      </c>
      <c r="H4962">
        <f t="shared" ca="1" si="158"/>
        <v>-2.9387998411089182E-2</v>
      </c>
    </row>
    <row r="4963" spans="2:8" x14ac:dyDescent="0.35">
      <c r="B4963" s="45" t="s">
        <v>7434</v>
      </c>
      <c r="C4963" s="146">
        <v>2400.54248046875</v>
      </c>
      <c r="D4963" s="112">
        <f t="shared" si="157"/>
        <v>53.83738722193538</v>
      </c>
      <c r="E4963" s="112">
        <v>-4.7226123204549969E-3</v>
      </c>
      <c r="G4963">
        <v>4955</v>
      </c>
      <c r="H4963">
        <f t="shared" ca="1" si="158"/>
        <v>-2.3324556817766965E-3</v>
      </c>
    </row>
    <row r="4964" spans="2:8" x14ac:dyDescent="0.35">
      <c r="B4964" s="45" t="s">
        <v>665</v>
      </c>
      <c r="C4964" s="146">
        <v>43.775653839111328</v>
      </c>
      <c r="D4964" s="112">
        <f t="shared" si="157"/>
        <v>-0.98144365149980828</v>
      </c>
      <c r="E4964" s="112">
        <v>-4.7249766782387929E-3</v>
      </c>
      <c r="G4964">
        <v>4956</v>
      </c>
      <c r="H4964">
        <f t="shared" ca="1" si="158"/>
        <v>-3.1542780091272739E-2</v>
      </c>
    </row>
    <row r="4965" spans="2:8" x14ac:dyDescent="0.35">
      <c r="B4965" s="45" t="s">
        <v>7431</v>
      </c>
      <c r="C4965" s="146">
        <v>2359.066162109375</v>
      </c>
      <c r="D4965" s="112">
        <f t="shared" si="157"/>
        <v>2.2066312018285901</v>
      </c>
      <c r="E4965" s="112">
        <v>-4.7301079098676663E-3</v>
      </c>
      <c r="G4965">
        <v>4957</v>
      </c>
      <c r="H4965">
        <f t="shared" ca="1" si="158"/>
        <v>7.6870892938548123E-3</v>
      </c>
    </row>
    <row r="4966" spans="2:8" x14ac:dyDescent="0.35">
      <c r="B4966" s="45" t="s">
        <v>5408</v>
      </c>
      <c r="C4966" s="146">
        <v>735.68365478515625</v>
      </c>
      <c r="D4966" s="112">
        <f t="shared" si="157"/>
        <v>4.8223990529347098</v>
      </c>
      <c r="E4966" s="112">
        <v>-4.7363502433612568E-3</v>
      </c>
      <c r="G4966">
        <v>4958</v>
      </c>
      <c r="H4966">
        <f t="shared" ca="1" si="158"/>
        <v>2.3829566580653511E-2</v>
      </c>
    </row>
    <row r="4967" spans="2:8" x14ac:dyDescent="0.35">
      <c r="B4967" s="45" t="s">
        <v>1444</v>
      </c>
      <c r="C4967" s="146">
        <v>126.3540420532227</v>
      </c>
      <c r="D4967" s="112">
        <f t="shared" si="157"/>
        <v>-0.94101880822235029</v>
      </c>
      <c r="E4967" s="112">
        <v>-4.7380699409623377E-3</v>
      </c>
      <c r="G4967">
        <v>4959</v>
      </c>
      <c r="H4967">
        <f t="shared" ca="1" si="158"/>
        <v>3.7819384317768134E-3</v>
      </c>
    </row>
    <row r="4968" spans="2:8" x14ac:dyDescent="0.35">
      <c r="B4968" s="45" t="s">
        <v>7074</v>
      </c>
      <c r="C4968" s="146">
        <v>2142.27685546875</v>
      </c>
      <c r="D4968" s="112">
        <f t="shared" si="157"/>
        <v>8.5671515765471256</v>
      </c>
      <c r="E4968" s="112">
        <v>-4.7409620413392294E-3</v>
      </c>
      <c r="G4968">
        <v>4960</v>
      </c>
      <c r="H4968">
        <f t="shared" ca="1" si="158"/>
        <v>2.1819989430617616E-2</v>
      </c>
    </row>
    <row r="4969" spans="2:8" x14ac:dyDescent="0.35">
      <c r="B4969" s="45" t="s">
        <v>4258</v>
      </c>
      <c r="C4969" s="146">
        <v>223.92002868652341</v>
      </c>
      <c r="D4969" s="112">
        <f t="shared" si="157"/>
        <v>-0.78413313352033487</v>
      </c>
      <c r="E4969" s="112">
        <v>-4.7431090599717503E-3</v>
      </c>
      <c r="G4969">
        <v>4961</v>
      </c>
      <c r="H4969">
        <f t="shared" ca="1" si="158"/>
        <v>-2.0250674468163175E-2</v>
      </c>
    </row>
    <row r="4970" spans="2:8" x14ac:dyDescent="0.35">
      <c r="B4970" s="45" t="s">
        <v>5892</v>
      </c>
      <c r="C4970" s="146">
        <v>1037.30615234375</v>
      </c>
      <c r="D4970" s="112">
        <f t="shared" si="157"/>
        <v>0.50315570090930217</v>
      </c>
      <c r="E4970" s="112">
        <v>-4.7440202564565806E-3</v>
      </c>
      <c r="G4970">
        <v>4962</v>
      </c>
      <c r="H4970">
        <f t="shared" ca="1" si="158"/>
        <v>-2.2637003594509333E-2</v>
      </c>
    </row>
    <row r="4971" spans="2:8" x14ac:dyDescent="0.35">
      <c r="B4971" s="45" t="s">
        <v>5441</v>
      </c>
      <c r="C4971" s="146">
        <v>690.08563232421875</v>
      </c>
      <c r="D4971" s="112">
        <f t="shared" si="157"/>
        <v>2.5357560062688385</v>
      </c>
      <c r="E4971" s="112">
        <v>-4.7452217244836614E-3</v>
      </c>
      <c r="G4971">
        <v>4963</v>
      </c>
      <c r="H4971">
        <f t="shared" ca="1" si="158"/>
        <v>-1.7701567128527679E-2</v>
      </c>
    </row>
    <row r="4972" spans="2:8" x14ac:dyDescent="0.35">
      <c r="B4972" s="45" t="s">
        <v>4010</v>
      </c>
      <c r="C4972" s="146">
        <v>195.1734313964844</v>
      </c>
      <c r="D4972" s="112">
        <f t="shared" si="157"/>
        <v>0.61502003483605661</v>
      </c>
      <c r="E4972" s="112">
        <v>-4.7464625233630117E-3</v>
      </c>
      <c r="G4972">
        <v>4964</v>
      </c>
      <c r="H4972">
        <f t="shared" ca="1" si="158"/>
        <v>2.5652858543490326E-2</v>
      </c>
    </row>
    <row r="4973" spans="2:8" x14ac:dyDescent="0.35">
      <c r="B4973" s="45" t="s">
        <v>2080</v>
      </c>
      <c r="C4973" s="146">
        <v>120.8489227294922</v>
      </c>
      <c r="D4973" s="112">
        <f t="shared" si="157"/>
        <v>0.37182935870077338</v>
      </c>
      <c r="E4973" s="112">
        <v>-4.7536477965253671E-3</v>
      </c>
      <c r="G4973">
        <v>4965</v>
      </c>
      <c r="H4973">
        <f t="shared" ca="1" si="158"/>
        <v>1.1902171626831236E-2</v>
      </c>
    </row>
    <row r="4974" spans="2:8" x14ac:dyDescent="0.35">
      <c r="B4974" s="45" t="s">
        <v>1014</v>
      </c>
      <c r="C4974" s="146">
        <v>88.09326171875</v>
      </c>
      <c r="D4974" s="112">
        <f t="shared" si="157"/>
        <v>1.0253658365455032</v>
      </c>
      <c r="E4974" s="112">
        <v>-4.7546390096228821E-3</v>
      </c>
      <c r="G4974">
        <v>4966</v>
      </c>
      <c r="H4974">
        <f t="shared" ca="1" si="158"/>
        <v>2.8173594051571497E-2</v>
      </c>
    </row>
    <row r="4975" spans="2:8" x14ac:dyDescent="0.35">
      <c r="B4975" s="45" t="s">
        <v>662</v>
      </c>
      <c r="C4975" s="146">
        <v>43.494987487792969</v>
      </c>
      <c r="D4975" s="112">
        <f t="shared" si="157"/>
        <v>-0.91160276960389686</v>
      </c>
      <c r="E4975" s="112">
        <v>-4.7550606096527712E-3</v>
      </c>
      <c r="G4975">
        <v>4967</v>
      </c>
      <c r="H4975">
        <f t="shared" ca="1" si="158"/>
        <v>-2.9563391692525877E-3</v>
      </c>
    </row>
    <row r="4976" spans="2:8" x14ac:dyDescent="0.35">
      <c r="B4976" s="45" t="s">
        <v>4947</v>
      </c>
      <c r="C4976" s="146">
        <v>492.0401611328125</v>
      </c>
      <c r="D4976" s="112">
        <f t="shared" si="157"/>
        <v>2.8954149150664006</v>
      </c>
      <c r="E4976" s="112">
        <v>-4.7568448702653395E-3</v>
      </c>
      <c r="G4976">
        <v>4968</v>
      </c>
      <c r="H4976">
        <f t="shared" ca="1" si="158"/>
        <v>-3.1528845121061556E-2</v>
      </c>
    </row>
    <row r="4977" spans="2:8" x14ac:dyDescent="0.35">
      <c r="B4977" s="45" t="s">
        <v>1454</v>
      </c>
      <c r="C4977" s="146">
        <v>126.31264495849609</v>
      </c>
      <c r="D4977" s="112">
        <f t="shared" si="157"/>
        <v>-0.13408470797049662</v>
      </c>
      <c r="E4977" s="112">
        <v>-4.7613331131585073E-3</v>
      </c>
      <c r="G4977">
        <v>4969</v>
      </c>
      <c r="H4977">
        <f t="shared" ca="1" si="158"/>
        <v>-9.6492137601541361E-3</v>
      </c>
    </row>
    <row r="4978" spans="2:8" x14ac:dyDescent="0.35">
      <c r="B4978" s="45" t="s">
        <v>3180</v>
      </c>
      <c r="C4978" s="146">
        <v>145.871826171875</v>
      </c>
      <c r="D4978" s="112">
        <f t="shared" si="157"/>
        <v>-0.18599599105501702</v>
      </c>
      <c r="E4978" s="112">
        <v>-4.7614967654783886E-3</v>
      </c>
      <c r="G4978">
        <v>4970</v>
      </c>
      <c r="H4978">
        <f t="shared" ca="1" si="158"/>
        <v>1.4728982214431377E-2</v>
      </c>
    </row>
    <row r="4979" spans="2:8" x14ac:dyDescent="0.35">
      <c r="B4979" s="45" t="s">
        <v>3614</v>
      </c>
      <c r="C4979" s="146">
        <v>179.20283508300781</v>
      </c>
      <c r="D4979" s="112">
        <f t="shared" si="157"/>
        <v>0.83154579017698993</v>
      </c>
      <c r="E4979" s="112">
        <v>-4.761860776417535E-3</v>
      </c>
      <c r="G4979">
        <v>4971</v>
      </c>
      <c r="H4979">
        <f t="shared" ca="1" si="158"/>
        <v>-8.1843108506824084E-3</v>
      </c>
    </row>
    <row r="4980" spans="2:8" x14ac:dyDescent="0.35">
      <c r="B4980" s="45" t="s">
        <v>2287</v>
      </c>
      <c r="C4980" s="146">
        <v>97.842399597167969</v>
      </c>
      <c r="D4980" s="112">
        <f t="shared" si="157"/>
        <v>-0.29186880411383592</v>
      </c>
      <c r="E4980" s="112">
        <v>-4.7657849991579885E-3</v>
      </c>
      <c r="G4980">
        <v>4972</v>
      </c>
      <c r="H4980">
        <f t="shared" ca="1" si="158"/>
        <v>-8.3645955728008457E-3</v>
      </c>
    </row>
    <row r="4981" spans="2:8" x14ac:dyDescent="0.35">
      <c r="B4981" s="45" t="s">
        <v>1421</v>
      </c>
      <c r="C4981" s="146">
        <v>138.16987609863281</v>
      </c>
      <c r="D4981" s="112">
        <f t="shared" si="157"/>
        <v>0.25633376621214393</v>
      </c>
      <c r="E4981" s="112">
        <v>-4.7700165115110724E-3</v>
      </c>
      <c r="G4981">
        <v>4973</v>
      </c>
      <c r="H4981">
        <f t="shared" ca="1" si="158"/>
        <v>1.1037563373008276E-2</v>
      </c>
    </row>
    <row r="4982" spans="2:8" x14ac:dyDescent="0.35">
      <c r="B4982" s="45" t="s">
        <v>2943</v>
      </c>
      <c r="C4982" s="146">
        <v>109.9786376953125</v>
      </c>
      <c r="D4982" s="112">
        <f t="shared" si="157"/>
        <v>-0.1103412662993965</v>
      </c>
      <c r="E4982" s="112">
        <v>-4.7701593983846893E-3</v>
      </c>
      <c r="G4982">
        <v>4974</v>
      </c>
      <c r="H4982">
        <f t="shared" ca="1" si="158"/>
        <v>-1.8319358996232903E-2</v>
      </c>
    </row>
    <row r="4983" spans="2:8" x14ac:dyDescent="0.35">
      <c r="B4983" s="45" t="s">
        <v>3020</v>
      </c>
      <c r="C4983" s="146">
        <v>123.6189041137695</v>
      </c>
      <c r="D4983" s="112">
        <f t="shared" si="157"/>
        <v>-0.73154683849107205</v>
      </c>
      <c r="E4983" s="112">
        <v>-4.7743015567021044E-3</v>
      </c>
      <c r="G4983">
        <v>4975</v>
      </c>
      <c r="H4983">
        <f t="shared" ca="1" si="158"/>
        <v>-3.4236802706591155E-3</v>
      </c>
    </row>
    <row r="4984" spans="2:8" x14ac:dyDescent="0.35">
      <c r="B4984" s="45" t="s">
        <v>4993</v>
      </c>
      <c r="C4984" s="146">
        <v>460.48593139648438</v>
      </c>
      <c r="D4984" s="112">
        <f t="shared" si="157"/>
        <v>-1.4895642951643445E-2</v>
      </c>
      <c r="E4984" s="112">
        <v>-4.7746955382992357E-3</v>
      </c>
      <c r="G4984">
        <v>4976</v>
      </c>
      <c r="H4984">
        <f t="shared" ca="1" si="158"/>
        <v>-4.5329340129852073E-3</v>
      </c>
    </row>
    <row r="4985" spans="2:8" x14ac:dyDescent="0.35">
      <c r="B4985" s="45" t="s">
        <v>4847</v>
      </c>
      <c r="C4985" s="146">
        <v>467.44888305664063</v>
      </c>
      <c r="D4985" s="112">
        <f t="shared" si="157"/>
        <v>11.266414782851815</v>
      </c>
      <c r="E4985" s="112">
        <v>-4.7863587055111054E-3</v>
      </c>
      <c r="G4985">
        <v>4977</v>
      </c>
      <c r="H4985">
        <f t="shared" ca="1" si="158"/>
        <v>1.5413009322639507E-2</v>
      </c>
    </row>
    <row r="4986" spans="2:8" x14ac:dyDescent="0.35">
      <c r="B4986" s="45" t="s">
        <v>465</v>
      </c>
      <c r="C4986" s="146">
        <v>38.108028411865227</v>
      </c>
      <c r="D4986" s="112">
        <f t="shared" si="157"/>
        <v>-0.67157010592891164</v>
      </c>
      <c r="E4986" s="112">
        <v>-4.7927355323326452E-3</v>
      </c>
      <c r="G4986">
        <v>4978</v>
      </c>
      <c r="H4986">
        <f t="shared" ca="1" si="158"/>
        <v>-1.6583700089433179E-2</v>
      </c>
    </row>
    <row r="4987" spans="2:8" x14ac:dyDescent="0.35">
      <c r="B4987" s="45" t="s">
        <v>1770</v>
      </c>
      <c r="C4987" s="146">
        <v>116.0309371948242</v>
      </c>
      <c r="D4987" s="112">
        <f t="shared" si="157"/>
        <v>-0.95396808964984336</v>
      </c>
      <c r="E4987" s="112">
        <v>-4.7963240746139359E-3</v>
      </c>
      <c r="G4987">
        <v>4979</v>
      </c>
      <c r="H4987">
        <f t="shared" ca="1" si="158"/>
        <v>2.3142020794812448E-2</v>
      </c>
    </row>
    <row r="4988" spans="2:8" x14ac:dyDescent="0.35">
      <c r="B4988" s="45" t="s">
        <v>7343</v>
      </c>
      <c r="C4988" s="146">
        <v>2520.6630859375</v>
      </c>
      <c r="D4988" s="112">
        <f t="shared" si="157"/>
        <v>27.459431003215666</v>
      </c>
      <c r="E4988" s="112">
        <v>-4.8034265657355569E-3</v>
      </c>
      <c r="G4988">
        <v>4980</v>
      </c>
      <c r="H4988">
        <f t="shared" ca="1" si="158"/>
        <v>1.1777541390637775E-2</v>
      </c>
    </row>
    <row r="4989" spans="2:8" x14ac:dyDescent="0.35">
      <c r="B4989" s="45" t="s">
        <v>2612</v>
      </c>
      <c r="C4989" s="146">
        <v>88.570396423339844</v>
      </c>
      <c r="D4989" s="112">
        <f t="shared" si="157"/>
        <v>-0.1888260465602471</v>
      </c>
      <c r="E4989" s="112">
        <v>-4.8041429421335708E-3</v>
      </c>
      <c r="G4989">
        <v>4981</v>
      </c>
      <c r="H4989">
        <f t="shared" ca="1" si="158"/>
        <v>-2.4721070223072638E-2</v>
      </c>
    </row>
    <row r="4990" spans="2:8" x14ac:dyDescent="0.35">
      <c r="B4990" s="45" t="s">
        <v>2954</v>
      </c>
      <c r="C4990" s="146">
        <v>109.1879196166992</v>
      </c>
      <c r="D4990" s="112">
        <f t="shared" si="157"/>
        <v>-0.57221903254613438</v>
      </c>
      <c r="E4990" s="112">
        <v>-4.8046764200565485E-3</v>
      </c>
      <c r="G4990">
        <v>4982</v>
      </c>
      <c r="H4990">
        <f t="shared" ca="1" si="158"/>
        <v>1.5099774679258712E-3</v>
      </c>
    </row>
    <row r="4991" spans="2:8" x14ac:dyDescent="0.35">
      <c r="B4991" s="45" t="s">
        <v>4399</v>
      </c>
      <c r="C4991" s="146">
        <v>255.2425842285156</v>
      </c>
      <c r="D4991" s="112">
        <f t="shared" si="157"/>
        <v>-0.89320712507758127</v>
      </c>
      <c r="E4991" s="112">
        <v>-4.8054687104922174E-3</v>
      </c>
      <c r="G4991">
        <v>4983</v>
      </c>
      <c r="H4991">
        <f t="shared" ca="1" si="158"/>
        <v>2.2710150185928549E-2</v>
      </c>
    </row>
    <row r="4992" spans="2:8" x14ac:dyDescent="0.35">
      <c r="B4992" s="45" t="s">
        <v>7201</v>
      </c>
      <c r="C4992" s="146">
        <v>2390.0712890625</v>
      </c>
      <c r="D4992" s="112">
        <f t="shared" si="157"/>
        <v>-3.0734094965510911E-2</v>
      </c>
      <c r="E4992" s="112">
        <v>-4.8276835850930696E-3</v>
      </c>
      <c r="G4992">
        <v>4984</v>
      </c>
      <c r="H4992">
        <f t="shared" ca="1" si="158"/>
        <v>-1.8709120499985396E-2</v>
      </c>
    </row>
    <row r="4993" spans="2:8" x14ac:dyDescent="0.35">
      <c r="B4993" s="45" t="s">
        <v>7577</v>
      </c>
      <c r="C4993" s="146">
        <v>2465.857177734375</v>
      </c>
      <c r="D4993" s="112">
        <f t="shared" si="157"/>
        <v>26.273019176814365</v>
      </c>
      <c r="E4993" s="112">
        <v>-4.8297550272342494E-3</v>
      </c>
      <c r="G4993">
        <v>4985</v>
      </c>
      <c r="H4993">
        <f t="shared" ca="1" si="158"/>
        <v>-1.1490913739328102E-2</v>
      </c>
    </row>
    <row r="4994" spans="2:8" x14ac:dyDescent="0.35">
      <c r="B4994" s="45" t="s">
        <v>1211</v>
      </c>
      <c r="C4994" s="146">
        <v>90.413795471191406</v>
      </c>
      <c r="D4994" s="112">
        <f t="shared" si="157"/>
        <v>0.30586326885073134</v>
      </c>
      <c r="E4994" s="112">
        <v>-4.8397968786778288E-3</v>
      </c>
      <c r="G4994">
        <v>4986</v>
      </c>
      <c r="H4994">
        <f t="shared" ca="1" si="158"/>
        <v>-5.8028210350252469E-4</v>
      </c>
    </row>
    <row r="4995" spans="2:8" x14ac:dyDescent="0.35">
      <c r="B4995" s="45" t="s">
        <v>819</v>
      </c>
      <c r="C4995" s="146">
        <v>69.236801147460938</v>
      </c>
      <c r="D4995" s="112">
        <f t="shared" si="157"/>
        <v>-0.89893883058216983</v>
      </c>
      <c r="E4995" s="112">
        <v>-4.8487683654627155E-3</v>
      </c>
      <c r="G4995">
        <v>4987</v>
      </c>
      <c r="H4995">
        <f t="shared" ca="1" si="158"/>
        <v>-3.5647914047792395E-3</v>
      </c>
    </row>
    <row r="4996" spans="2:8" x14ac:dyDescent="0.35">
      <c r="B4996" s="45" t="s">
        <v>5232</v>
      </c>
      <c r="C4996" s="146">
        <v>685.09796142578125</v>
      </c>
      <c r="D4996" s="112">
        <f t="shared" si="157"/>
        <v>2.9012471873637997</v>
      </c>
      <c r="E4996" s="112">
        <v>-4.8505428856044615E-3</v>
      </c>
      <c r="G4996">
        <v>4988</v>
      </c>
      <c r="H4996">
        <f t="shared" ca="1" si="158"/>
        <v>-3.3376565853659814E-3</v>
      </c>
    </row>
    <row r="4997" spans="2:8" x14ac:dyDescent="0.35">
      <c r="B4997" s="45" t="s">
        <v>3091</v>
      </c>
      <c r="C4997" s="146">
        <v>175.6099853515625</v>
      </c>
      <c r="D4997" s="112">
        <f t="shared" si="157"/>
        <v>-0.92418953351750754</v>
      </c>
      <c r="E4997" s="112">
        <v>-4.8540788849861516E-3</v>
      </c>
      <c r="G4997">
        <v>4989</v>
      </c>
      <c r="H4997">
        <f t="shared" ca="1" si="158"/>
        <v>3.4456324218781205E-2</v>
      </c>
    </row>
    <row r="4998" spans="2:8" x14ac:dyDescent="0.35">
      <c r="B4998" s="45" t="s">
        <v>7278</v>
      </c>
      <c r="C4998" s="146">
        <v>2316.4345703125</v>
      </c>
      <c r="D4998" s="112">
        <f t="shared" si="157"/>
        <v>67.77388429205439</v>
      </c>
      <c r="E4998" s="112">
        <v>-4.8590143274217148E-3</v>
      </c>
      <c r="G4998">
        <v>4990</v>
      </c>
      <c r="H4998">
        <f t="shared" ca="1" si="158"/>
        <v>-2.1054146182213703E-3</v>
      </c>
    </row>
    <row r="4999" spans="2:8" x14ac:dyDescent="0.35">
      <c r="B4999" s="45" t="s">
        <v>441</v>
      </c>
      <c r="C4999" s="146">
        <v>33.681892395019531</v>
      </c>
      <c r="D4999" s="112">
        <f t="shared" si="157"/>
        <v>-0.96755546349234978</v>
      </c>
      <c r="E4999" s="112">
        <v>-4.8637049092380416E-3</v>
      </c>
      <c r="G4999">
        <v>4991</v>
      </c>
      <c r="H4999">
        <f t="shared" ca="1" si="158"/>
        <v>1.6086759410689232E-2</v>
      </c>
    </row>
    <row r="5000" spans="2:8" x14ac:dyDescent="0.35">
      <c r="B5000" s="45" t="s">
        <v>5890</v>
      </c>
      <c r="C5000" s="146">
        <v>1038.137573242188</v>
      </c>
      <c r="D5000" s="112">
        <f t="shared" si="157"/>
        <v>29.364429789821198</v>
      </c>
      <c r="E5000" s="112">
        <v>-4.8653159687999459E-3</v>
      </c>
      <c r="G5000">
        <v>4992</v>
      </c>
      <c r="H5000">
        <f t="shared" ca="1" si="158"/>
        <v>-1.193286805256265E-2</v>
      </c>
    </row>
    <row r="5001" spans="2:8" x14ac:dyDescent="0.35">
      <c r="B5001" s="45" t="s">
        <v>450</v>
      </c>
      <c r="C5001" s="146">
        <v>34.189266204833977</v>
      </c>
      <c r="D5001" s="112">
        <f t="shared" ref="D5001:D5064" si="159">(C5001-C5002)/C5002</f>
        <v>-0.73893751821973586</v>
      </c>
      <c r="E5001" s="112">
        <v>-4.8707699287362724E-3</v>
      </c>
      <c r="G5001">
        <v>4993</v>
      </c>
      <c r="H5001">
        <f t="shared" ca="1" si="158"/>
        <v>3.6040853644112018E-2</v>
      </c>
    </row>
    <row r="5002" spans="2:8" x14ac:dyDescent="0.35">
      <c r="B5002" s="45" t="s">
        <v>2523</v>
      </c>
      <c r="C5002" s="146">
        <v>130.9620056152344</v>
      </c>
      <c r="D5002" s="112">
        <f t="shared" si="159"/>
        <v>1.764156063700647</v>
      </c>
      <c r="E5002" s="112">
        <v>-4.8737582409529943E-3</v>
      </c>
      <c r="G5002">
        <v>4994</v>
      </c>
      <c r="H5002">
        <f t="shared" ref="H5002:H5065" ca="1" si="160">_xlfn.NORM.INV(RAND(),$N$11,$N$12)</f>
        <v>3.3263990916083731E-3</v>
      </c>
    </row>
    <row r="5003" spans="2:8" x14ac:dyDescent="0.35">
      <c r="B5003" s="45" t="s">
        <v>704</v>
      </c>
      <c r="C5003" s="146">
        <v>47.378658294677727</v>
      </c>
      <c r="D5003" s="112">
        <f t="shared" si="159"/>
        <v>-0.46883920015081176</v>
      </c>
      <c r="E5003" s="112">
        <v>-4.8749787174378291E-3</v>
      </c>
      <c r="G5003">
        <v>4995</v>
      </c>
      <c r="H5003">
        <f t="shared" ca="1" si="160"/>
        <v>-1.6989065201479987E-2</v>
      </c>
    </row>
    <row r="5004" spans="2:8" x14ac:dyDescent="0.35">
      <c r="B5004" s="45" t="s">
        <v>1035</v>
      </c>
      <c r="C5004" s="146">
        <v>89.198333740234375</v>
      </c>
      <c r="D5004" s="112">
        <f t="shared" si="159"/>
        <v>-0.32271072724022298</v>
      </c>
      <c r="E5004" s="112">
        <v>-4.8767101787185116E-3</v>
      </c>
      <c r="G5004">
        <v>4996</v>
      </c>
      <c r="H5004">
        <f t="shared" ca="1" si="160"/>
        <v>-1.9645855062643693E-2</v>
      </c>
    </row>
    <row r="5005" spans="2:8" x14ac:dyDescent="0.35">
      <c r="B5005" s="45" t="s">
        <v>1466</v>
      </c>
      <c r="C5005" s="146">
        <v>131.69902038574219</v>
      </c>
      <c r="D5005" s="112">
        <f t="shared" si="159"/>
        <v>-0.33210063945108464</v>
      </c>
      <c r="E5005" s="112">
        <v>-4.8785127759321907E-3</v>
      </c>
      <c r="G5005">
        <v>4997</v>
      </c>
      <c r="H5005">
        <f t="shared" ca="1" si="160"/>
        <v>2.3083644392649662E-3</v>
      </c>
    </row>
    <row r="5006" spans="2:8" x14ac:dyDescent="0.35">
      <c r="B5006" s="45" t="s">
        <v>4016</v>
      </c>
      <c r="C5006" s="146">
        <v>197.1839294433594</v>
      </c>
      <c r="D5006" s="112">
        <f t="shared" si="159"/>
        <v>0.64894564053238013</v>
      </c>
      <c r="E5006" s="112">
        <v>-4.8853819564443225E-3</v>
      </c>
      <c r="G5006">
        <v>4998</v>
      </c>
      <c r="H5006">
        <f t="shared" ca="1" si="160"/>
        <v>4.7355281192812855E-3</v>
      </c>
    </row>
    <row r="5007" spans="2:8" x14ac:dyDescent="0.35">
      <c r="B5007" s="45" t="s">
        <v>1677</v>
      </c>
      <c r="C5007" s="146">
        <v>119.5818252563477</v>
      </c>
      <c r="D5007" s="112">
        <f t="shared" si="159"/>
        <v>-7.1288812066242435E-2</v>
      </c>
      <c r="E5007" s="112">
        <v>-4.8857885423350617E-3</v>
      </c>
      <c r="G5007">
        <v>4999</v>
      </c>
      <c r="H5007">
        <f t="shared" ca="1" si="160"/>
        <v>1.1120070338175985E-2</v>
      </c>
    </row>
    <row r="5008" spans="2:8" x14ac:dyDescent="0.35">
      <c r="B5008" s="45" t="s">
        <v>1575</v>
      </c>
      <c r="C5008" s="146">
        <v>128.76104736328119</v>
      </c>
      <c r="D5008" s="112">
        <f t="shared" si="159"/>
        <v>-0.94367204920412195</v>
      </c>
      <c r="E5008" s="112">
        <v>-4.8955200225289652E-3</v>
      </c>
      <c r="G5008">
        <v>5000</v>
      </c>
      <c r="H5008">
        <f t="shared" ca="1" si="160"/>
        <v>-2.3088154835848366E-2</v>
      </c>
    </row>
    <row r="5009" spans="2:8" x14ac:dyDescent="0.35">
      <c r="B5009" s="45" t="s">
        <v>7519</v>
      </c>
      <c r="C5009" s="146">
        <v>2285.91748046875</v>
      </c>
      <c r="D5009" s="112">
        <f t="shared" si="159"/>
        <v>58.693502464385993</v>
      </c>
      <c r="E5009" s="112">
        <v>-4.8957491845997682E-3</v>
      </c>
      <c r="G5009">
        <v>5001</v>
      </c>
      <c r="H5009">
        <f t="shared" ca="1" si="160"/>
        <v>4.7216869410028707E-2</v>
      </c>
    </row>
    <row r="5010" spans="2:8" x14ac:dyDescent="0.35">
      <c r="B5010" s="45" t="s">
        <v>507</v>
      </c>
      <c r="C5010" s="146">
        <v>38.294242858886719</v>
      </c>
      <c r="D5010" s="112">
        <f t="shared" si="159"/>
        <v>-0.13423662356452196</v>
      </c>
      <c r="E5010" s="112">
        <v>-4.9096289849412207E-3</v>
      </c>
      <c r="G5010">
        <v>5002</v>
      </c>
      <c r="H5010">
        <f t="shared" ca="1" si="160"/>
        <v>3.8145958523136875E-4</v>
      </c>
    </row>
    <row r="5011" spans="2:8" x14ac:dyDescent="0.35">
      <c r="B5011" s="45" t="s">
        <v>629</v>
      </c>
      <c r="C5011" s="146">
        <v>44.231765747070313</v>
      </c>
      <c r="D5011" s="112">
        <f t="shared" si="159"/>
        <v>-0.70364236616396092</v>
      </c>
      <c r="E5011" s="112">
        <v>-4.9181284542240229E-3</v>
      </c>
      <c r="G5011">
        <v>5003</v>
      </c>
      <c r="H5011">
        <f t="shared" ca="1" si="160"/>
        <v>-5.5172862828715714E-3</v>
      </c>
    </row>
    <row r="5012" spans="2:8" x14ac:dyDescent="0.35">
      <c r="B5012" s="45" t="s">
        <v>1368</v>
      </c>
      <c r="C5012" s="146">
        <v>149.2513122558594</v>
      </c>
      <c r="D5012" s="112">
        <f t="shared" si="159"/>
        <v>-0.9234527480816338</v>
      </c>
      <c r="E5012" s="112">
        <v>-4.9264681945437264E-3</v>
      </c>
      <c r="G5012">
        <v>5004</v>
      </c>
      <c r="H5012">
        <f t="shared" ca="1" si="160"/>
        <v>-7.9061456921508851E-3</v>
      </c>
    </row>
    <row r="5013" spans="2:8" x14ac:dyDescent="0.35">
      <c r="B5013" s="45" t="s">
        <v>6702</v>
      </c>
      <c r="C5013" s="146">
        <v>1949.793212890625</v>
      </c>
      <c r="D5013" s="112">
        <f t="shared" si="159"/>
        <v>-9.4106245320294601E-2</v>
      </c>
      <c r="E5013" s="112">
        <v>-4.927794417649952E-3</v>
      </c>
      <c r="G5013">
        <v>5005</v>
      </c>
      <c r="H5013">
        <f t="shared" ca="1" si="160"/>
        <v>1.2412055073561008E-2</v>
      </c>
    </row>
    <row r="5014" spans="2:8" x14ac:dyDescent="0.35">
      <c r="B5014" s="45" t="s">
        <v>6966</v>
      </c>
      <c r="C5014" s="146">
        <v>2152.342041015625</v>
      </c>
      <c r="D5014" s="112">
        <f t="shared" si="159"/>
        <v>22.296749301849268</v>
      </c>
      <c r="E5014" s="112">
        <v>-4.9333493308634227E-3</v>
      </c>
      <c r="G5014">
        <v>5006</v>
      </c>
      <c r="H5014">
        <f t="shared" ca="1" si="160"/>
        <v>3.783974386919534E-3</v>
      </c>
    </row>
    <row r="5015" spans="2:8" x14ac:dyDescent="0.35">
      <c r="B5015" s="45" t="s">
        <v>2599</v>
      </c>
      <c r="C5015" s="146">
        <v>92.388084411621094</v>
      </c>
      <c r="D5015" s="112">
        <f t="shared" si="159"/>
        <v>-0.13678646093520108</v>
      </c>
      <c r="E5015" s="112">
        <v>-4.9343689243800505E-3</v>
      </c>
      <c r="G5015">
        <v>5007</v>
      </c>
      <c r="H5015">
        <f t="shared" ca="1" si="160"/>
        <v>1.6347435094514164E-2</v>
      </c>
    </row>
    <row r="5016" spans="2:8" x14ac:dyDescent="0.35">
      <c r="B5016" s="45" t="s">
        <v>1722</v>
      </c>
      <c r="C5016" s="146">
        <v>107.028076171875</v>
      </c>
      <c r="D5016" s="112">
        <f t="shared" si="159"/>
        <v>-0.92651857250383907</v>
      </c>
      <c r="E5016" s="112">
        <v>-4.9386406264885956E-3</v>
      </c>
      <c r="G5016">
        <v>5008</v>
      </c>
      <c r="H5016">
        <f t="shared" ca="1" si="160"/>
        <v>-3.2200479700755465E-2</v>
      </c>
    </row>
    <row r="5017" spans="2:8" x14ac:dyDescent="0.35">
      <c r="B5017" s="45" t="s">
        <v>6199</v>
      </c>
      <c r="C5017" s="146">
        <v>1456.532348632812</v>
      </c>
      <c r="D5017" s="112">
        <f t="shared" si="159"/>
        <v>0.32337442086696644</v>
      </c>
      <c r="E5017" s="112">
        <v>-4.9388152164084077E-3</v>
      </c>
      <c r="G5017">
        <v>5009</v>
      </c>
      <c r="H5017">
        <f t="shared" ca="1" si="160"/>
        <v>-6.8696936601135798E-3</v>
      </c>
    </row>
    <row r="5018" spans="2:8" x14ac:dyDescent="0.35">
      <c r="B5018" s="45" t="s">
        <v>5940</v>
      </c>
      <c r="C5018" s="146">
        <v>1100.619995117188</v>
      </c>
      <c r="D5018" s="112">
        <f t="shared" si="159"/>
        <v>-8.603772207830708E-2</v>
      </c>
      <c r="E5018" s="112">
        <v>-4.9446627958269424E-3</v>
      </c>
      <c r="G5018">
        <v>5010</v>
      </c>
      <c r="H5018">
        <f t="shared" ca="1" si="160"/>
        <v>-1.6805164453010214E-2</v>
      </c>
    </row>
    <row r="5019" spans="2:8" x14ac:dyDescent="0.35">
      <c r="B5019" s="45" t="s">
        <v>6000</v>
      </c>
      <c r="C5019" s="146">
        <v>1204.229125976562</v>
      </c>
      <c r="D5019" s="112">
        <f t="shared" si="159"/>
        <v>12.451851811449254</v>
      </c>
      <c r="E5019" s="112">
        <v>-4.9492077555714246E-3</v>
      </c>
      <c r="G5019">
        <v>5011</v>
      </c>
      <c r="H5019">
        <f t="shared" ca="1" si="160"/>
        <v>2.1429106667130396E-2</v>
      </c>
    </row>
    <row r="5020" spans="2:8" x14ac:dyDescent="0.35">
      <c r="B5020" s="45" t="s">
        <v>1111</v>
      </c>
      <c r="C5020" s="146">
        <v>89.521438598632813</v>
      </c>
      <c r="D5020" s="112">
        <f t="shared" si="159"/>
        <v>1.3585039326475625</v>
      </c>
      <c r="E5020" s="112">
        <v>-4.9494921141823621E-3</v>
      </c>
      <c r="G5020">
        <v>5012</v>
      </c>
      <c r="H5020">
        <f t="shared" ca="1" si="160"/>
        <v>1.6539925070108437E-2</v>
      </c>
    </row>
    <row r="5021" spans="2:8" x14ac:dyDescent="0.35">
      <c r="B5021" s="45" t="s">
        <v>480</v>
      </c>
      <c r="C5021" s="146">
        <v>37.956874847412109</v>
      </c>
      <c r="D5021" s="112">
        <f t="shared" si="159"/>
        <v>-0.67822280164860982</v>
      </c>
      <c r="E5021" s="112">
        <v>-4.952951065007297E-3</v>
      </c>
      <c r="G5021">
        <v>5013</v>
      </c>
      <c r="H5021">
        <f t="shared" ca="1" si="160"/>
        <v>3.7844161365172854E-3</v>
      </c>
    </row>
    <row r="5022" spans="2:8" x14ac:dyDescent="0.35">
      <c r="B5022" s="45" t="s">
        <v>1669</v>
      </c>
      <c r="C5022" s="146">
        <v>117.9601135253906</v>
      </c>
      <c r="D5022" s="112">
        <f t="shared" si="159"/>
        <v>-0.84346152101614902</v>
      </c>
      <c r="E5022" s="112">
        <v>-4.9532018829433833E-3</v>
      </c>
      <c r="G5022">
        <v>5014</v>
      </c>
      <c r="H5022">
        <f t="shared" ca="1" si="160"/>
        <v>-2.2647070666026156E-2</v>
      </c>
    </row>
    <row r="5023" spans="2:8" x14ac:dyDescent="0.35">
      <c r="B5023" s="45" t="s">
        <v>5324</v>
      </c>
      <c r="C5023" s="146">
        <v>753.553466796875</v>
      </c>
      <c r="D5023" s="112">
        <f t="shared" si="159"/>
        <v>3.389300869818717</v>
      </c>
      <c r="E5023" s="112">
        <v>-4.9606814954918175E-3</v>
      </c>
      <c r="G5023">
        <v>5015</v>
      </c>
      <c r="H5023">
        <f t="shared" ca="1" si="160"/>
        <v>2.8243711129823856E-3</v>
      </c>
    </row>
    <row r="5024" spans="2:8" x14ac:dyDescent="0.35">
      <c r="B5024" s="45" t="s">
        <v>4112</v>
      </c>
      <c r="C5024" s="146">
        <v>171.67961120605469</v>
      </c>
      <c r="D5024" s="112">
        <f t="shared" si="159"/>
        <v>-1.5424946026952628E-2</v>
      </c>
      <c r="E5024" s="112">
        <v>-4.9633348034728306E-3</v>
      </c>
      <c r="G5024">
        <v>5016</v>
      </c>
      <c r="H5024">
        <f t="shared" ca="1" si="160"/>
        <v>-2.8924684709530593E-2</v>
      </c>
    </row>
    <row r="5025" spans="2:8" x14ac:dyDescent="0.35">
      <c r="B5025" s="45" t="s">
        <v>3761</v>
      </c>
      <c r="C5025" s="146">
        <v>174.36924743652341</v>
      </c>
      <c r="D5025" s="112">
        <f t="shared" si="159"/>
        <v>1.4868963911322348</v>
      </c>
      <c r="E5025" s="112">
        <v>-4.9672994320178847E-3</v>
      </c>
      <c r="G5025">
        <v>5017</v>
      </c>
      <c r="H5025">
        <f t="shared" ca="1" si="160"/>
        <v>1.2825073346168021E-2</v>
      </c>
    </row>
    <row r="5026" spans="2:8" x14ac:dyDescent="0.35">
      <c r="B5026" s="45" t="s">
        <v>2689</v>
      </c>
      <c r="C5026" s="146">
        <v>70.115203857421875</v>
      </c>
      <c r="D5026" s="112">
        <f t="shared" si="159"/>
        <v>-0.96558103952995222</v>
      </c>
      <c r="E5026" s="112">
        <v>-4.9797891628683604E-3</v>
      </c>
      <c r="G5026">
        <v>5018</v>
      </c>
      <c r="H5026">
        <f t="shared" ca="1" si="160"/>
        <v>5.1084176816802935E-4</v>
      </c>
    </row>
    <row r="5027" spans="2:8" x14ac:dyDescent="0.35">
      <c r="B5027" s="45" t="s">
        <v>6782</v>
      </c>
      <c r="C5027" s="146">
        <v>2037.10986328125</v>
      </c>
      <c r="D5027" s="112">
        <f t="shared" si="159"/>
        <v>-4.1502451439601171E-2</v>
      </c>
      <c r="E5027" s="112">
        <v>-4.9858615369707043E-3</v>
      </c>
      <c r="G5027">
        <v>5019</v>
      </c>
      <c r="H5027">
        <f t="shared" ca="1" si="160"/>
        <v>-2.4453788602049734E-3</v>
      </c>
    </row>
    <row r="5028" spans="2:8" x14ac:dyDescent="0.35">
      <c r="B5028" s="45" t="s">
        <v>7082</v>
      </c>
      <c r="C5028" s="146">
        <v>2125.315673828125</v>
      </c>
      <c r="D5028" s="112">
        <f t="shared" si="159"/>
        <v>2.2385527709155384</v>
      </c>
      <c r="E5028" s="112">
        <v>-4.9955429186813258E-3</v>
      </c>
      <c r="G5028">
        <v>5020</v>
      </c>
      <c r="H5028">
        <f t="shared" ca="1" si="160"/>
        <v>-4.1723028586745647E-3</v>
      </c>
    </row>
    <row r="5029" spans="2:8" x14ac:dyDescent="0.35">
      <c r="B5029" s="45" t="s">
        <v>5227</v>
      </c>
      <c r="C5029" s="146">
        <v>656.2547607421875</v>
      </c>
      <c r="D5029" s="112">
        <f t="shared" si="159"/>
        <v>-0.73219818266701175</v>
      </c>
      <c r="E5029" s="112">
        <v>-4.9998579506939922E-3</v>
      </c>
      <c r="G5029">
        <v>5021</v>
      </c>
      <c r="H5029">
        <f t="shared" ca="1" si="160"/>
        <v>-3.6481975328784204E-3</v>
      </c>
    </row>
    <row r="5030" spans="2:8" x14ac:dyDescent="0.35">
      <c r="B5030" s="45" t="s">
        <v>7678</v>
      </c>
      <c r="C5030" s="146">
        <v>2450.52392578125</v>
      </c>
      <c r="D5030" s="112">
        <f t="shared" si="159"/>
        <v>11.903661281247164</v>
      </c>
      <c r="E5030" s="112">
        <v>-5.0050377504154506E-3</v>
      </c>
      <c r="G5030">
        <v>5022</v>
      </c>
      <c r="H5030">
        <f t="shared" ca="1" si="160"/>
        <v>1.0461069095789586E-2</v>
      </c>
    </row>
    <row r="5031" spans="2:8" x14ac:dyDescent="0.35">
      <c r="B5031" s="45" t="s">
        <v>3109</v>
      </c>
      <c r="C5031" s="146">
        <v>189.90919494628909</v>
      </c>
      <c r="D5031" s="112">
        <f t="shared" si="159"/>
        <v>0.7100586585853792</v>
      </c>
      <c r="E5031" s="112">
        <v>-5.0058740033281351E-3</v>
      </c>
      <c r="G5031">
        <v>5023</v>
      </c>
      <c r="H5031">
        <f t="shared" ca="1" si="160"/>
        <v>-3.2145468949652964E-2</v>
      </c>
    </row>
    <row r="5032" spans="2:8" x14ac:dyDescent="0.35">
      <c r="B5032" s="45" t="s">
        <v>1739</v>
      </c>
      <c r="C5032" s="146">
        <v>111.05419921875</v>
      </c>
      <c r="D5032" s="112">
        <f t="shared" si="159"/>
        <v>-0.94529453414972575</v>
      </c>
      <c r="E5032" s="112">
        <v>-5.0099836705415381E-3</v>
      </c>
      <c r="G5032">
        <v>5024</v>
      </c>
      <c r="H5032">
        <f t="shared" ca="1" si="160"/>
        <v>5.479465860957349E-3</v>
      </c>
    </row>
    <row r="5033" spans="2:8" x14ac:dyDescent="0.35">
      <c r="B5033" s="45" t="s">
        <v>6621</v>
      </c>
      <c r="C5033" s="146">
        <v>2030.038452148438</v>
      </c>
      <c r="D5033" s="112">
        <f t="shared" si="159"/>
        <v>14.00809908008123</v>
      </c>
      <c r="E5033" s="112">
        <v>-5.0164177533707074E-3</v>
      </c>
      <c r="G5033">
        <v>5025</v>
      </c>
      <c r="H5033">
        <f t="shared" ca="1" si="160"/>
        <v>-1.1844345706768428E-2</v>
      </c>
    </row>
    <row r="5034" spans="2:8" x14ac:dyDescent="0.35">
      <c r="B5034" s="45" t="s">
        <v>3415</v>
      </c>
      <c r="C5034" s="146">
        <v>135.26286315917969</v>
      </c>
      <c r="D5034" s="112">
        <f t="shared" si="159"/>
        <v>-0.88124942463904843</v>
      </c>
      <c r="E5034" s="112">
        <v>-5.0300794598782438E-3</v>
      </c>
      <c r="G5034">
        <v>5026</v>
      </c>
      <c r="H5034">
        <f t="shared" ca="1" si="160"/>
        <v>-2.9569112797423291E-3</v>
      </c>
    </row>
    <row r="5035" spans="2:8" x14ac:dyDescent="0.35">
      <c r="B5035" s="45" t="s">
        <v>6033</v>
      </c>
      <c r="C5035" s="146">
        <v>1139.050170898438</v>
      </c>
      <c r="D5035" s="112">
        <f t="shared" si="159"/>
        <v>7.6927845692833161</v>
      </c>
      <c r="E5035" s="112">
        <v>-5.0396854973517209E-3</v>
      </c>
      <c r="G5035">
        <v>5027</v>
      </c>
      <c r="H5035">
        <f t="shared" ca="1" si="160"/>
        <v>-4.9401348394165151E-3</v>
      </c>
    </row>
    <row r="5036" spans="2:8" x14ac:dyDescent="0.35">
      <c r="B5036" s="45" t="s">
        <v>1467</v>
      </c>
      <c r="C5036" s="146">
        <v>131.03398132324219</v>
      </c>
      <c r="D5036" s="112">
        <f t="shared" si="159"/>
        <v>-0.82939947262184566</v>
      </c>
      <c r="E5036" s="112">
        <v>-5.0496887566218946E-3</v>
      </c>
      <c r="G5036">
        <v>5028</v>
      </c>
      <c r="H5036">
        <f t="shared" ca="1" si="160"/>
        <v>2.4883194506885559E-2</v>
      </c>
    </row>
    <row r="5037" spans="2:8" x14ac:dyDescent="0.35">
      <c r="B5037" s="45" t="s">
        <v>5620</v>
      </c>
      <c r="C5037" s="146">
        <v>768.07489013671875</v>
      </c>
      <c r="D5037" s="112">
        <f t="shared" si="159"/>
        <v>3.211736135503684</v>
      </c>
      <c r="E5037" s="112">
        <v>-5.0690790997713992E-3</v>
      </c>
      <c r="G5037">
        <v>5029</v>
      </c>
      <c r="H5037">
        <f t="shared" ca="1" si="160"/>
        <v>-2.9733689600260679E-2</v>
      </c>
    </row>
    <row r="5038" spans="2:8" x14ac:dyDescent="0.35">
      <c r="B5038" s="45" t="s">
        <v>4051</v>
      </c>
      <c r="C5038" s="146">
        <v>182.3653869628906</v>
      </c>
      <c r="D5038" s="112">
        <f t="shared" si="159"/>
        <v>-0.9263175677541875</v>
      </c>
      <c r="E5038" s="112">
        <v>-5.0779617260261305E-3</v>
      </c>
      <c r="G5038">
        <v>5030</v>
      </c>
      <c r="H5038">
        <f t="shared" ca="1" si="160"/>
        <v>6.8658897294055048E-3</v>
      </c>
    </row>
    <row r="5039" spans="2:8" x14ac:dyDescent="0.35">
      <c r="B5039" s="45" t="s">
        <v>7321</v>
      </c>
      <c r="C5039" s="146">
        <v>2475.0185546875</v>
      </c>
      <c r="D5039" s="112">
        <f t="shared" si="159"/>
        <v>11.570815475257699</v>
      </c>
      <c r="E5039" s="112">
        <v>-5.0793802834152094E-3</v>
      </c>
      <c r="G5039">
        <v>5031</v>
      </c>
      <c r="H5039">
        <f t="shared" ca="1" si="160"/>
        <v>-2.017627715017011E-3</v>
      </c>
    </row>
    <row r="5040" spans="2:8" x14ac:dyDescent="0.35">
      <c r="B5040" s="45" t="s">
        <v>3983</v>
      </c>
      <c r="C5040" s="146">
        <v>196.8860778808594</v>
      </c>
      <c r="D5040" s="112">
        <f t="shared" si="159"/>
        <v>-0.88983584907786772</v>
      </c>
      <c r="E5040" s="112">
        <v>-5.0799567707875684E-3</v>
      </c>
      <c r="G5040">
        <v>5032</v>
      </c>
      <c r="H5040">
        <f t="shared" ca="1" si="160"/>
        <v>6.4717957980375889E-3</v>
      </c>
    </row>
    <row r="5041" spans="2:8" x14ac:dyDescent="0.35">
      <c r="B5041" s="45" t="s">
        <v>6575</v>
      </c>
      <c r="C5041" s="146">
        <v>1787.206420898438</v>
      </c>
      <c r="D5041" s="112">
        <f t="shared" si="159"/>
        <v>-0.17252994951124248</v>
      </c>
      <c r="E5041" s="112">
        <v>-5.0806765084030966E-3</v>
      </c>
      <c r="G5041">
        <v>5033</v>
      </c>
      <c r="H5041">
        <f t="shared" ca="1" si="160"/>
        <v>7.3068550973447088E-3</v>
      </c>
    </row>
    <row r="5042" spans="2:8" x14ac:dyDescent="0.35">
      <c r="B5042" s="45" t="s">
        <v>6954</v>
      </c>
      <c r="C5042" s="146">
        <v>2159.84423828125</v>
      </c>
      <c r="D5042" s="112">
        <f t="shared" si="159"/>
        <v>12.4222340900867</v>
      </c>
      <c r="E5042" s="112">
        <v>-5.0872934847420561E-3</v>
      </c>
      <c r="G5042">
        <v>5034</v>
      </c>
      <c r="H5042">
        <f t="shared" ca="1" si="160"/>
        <v>-8.1889418705995906E-3</v>
      </c>
    </row>
    <row r="5043" spans="2:8" x14ac:dyDescent="0.35">
      <c r="B5043" s="45" t="s">
        <v>3073</v>
      </c>
      <c r="C5043" s="146">
        <v>160.9154052734375</v>
      </c>
      <c r="D5043" s="112">
        <f t="shared" si="159"/>
        <v>0.39623456630347026</v>
      </c>
      <c r="E5043" s="112">
        <v>-5.0928631706356952E-3</v>
      </c>
      <c r="G5043">
        <v>5035</v>
      </c>
      <c r="H5043">
        <f t="shared" ca="1" si="160"/>
        <v>1.7186908679925294E-2</v>
      </c>
    </row>
    <row r="5044" spans="2:8" x14ac:dyDescent="0.35">
      <c r="B5044" s="45" t="s">
        <v>1862</v>
      </c>
      <c r="C5044" s="146">
        <v>115.2495498657227</v>
      </c>
      <c r="D5044" s="112">
        <f t="shared" si="159"/>
        <v>-0.75773592137718226</v>
      </c>
      <c r="E5044" s="112">
        <v>-5.1168092901840278E-3</v>
      </c>
      <c r="G5044">
        <v>5036</v>
      </c>
      <c r="H5044">
        <f t="shared" ca="1" si="160"/>
        <v>9.5088789896121493E-3</v>
      </c>
    </row>
    <row r="5045" spans="2:8" x14ac:dyDescent="0.35">
      <c r="B5045" s="45" t="s">
        <v>4861</v>
      </c>
      <c r="C5045" s="146">
        <v>475.71868896484381</v>
      </c>
      <c r="D5045" s="112">
        <f t="shared" si="159"/>
        <v>4.7125340271187195</v>
      </c>
      <c r="E5045" s="112">
        <v>-5.121454404721274E-3</v>
      </c>
      <c r="G5045">
        <v>5037</v>
      </c>
      <c r="H5045">
        <f t="shared" ca="1" si="160"/>
        <v>1.7174923152074594E-2</v>
      </c>
    </row>
    <row r="5046" spans="2:8" x14ac:dyDescent="0.35">
      <c r="B5046" s="45" t="s">
        <v>852</v>
      </c>
      <c r="C5046" s="146">
        <v>83.276298522949219</v>
      </c>
      <c r="D5046" s="112">
        <f t="shared" si="159"/>
        <v>-0.96086930569632556</v>
      </c>
      <c r="E5046" s="112">
        <v>-5.1264939247697384E-3</v>
      </c>
      <c r="G5046">
        <v>5038</v>
      </c>
      <c r="H5046">
        <f t="shared" ca="1" si="160"/>
        <v>1.4908178870252009E-3</v>
      </c>
    </row>
    <row r="5047" spans="2:8" x14ac:dyDescent="0.35">
      <c r="B5047" s="45" t="s">
        <v>6996</v>
      </c>
      <c r="C5047" s="146">
        <v>2128.157958984375</v>
      </c>
      <c r="D5047" s="112">
        <f t="shared" si="159"/>
        <v>-0.12015446718480739</v>
      </c>
      <c r="E5047" s="112">
        <v>-5.140847746838928E-3</v>
      </c>
      <c r="G5047">
        <v>5039</v>
      </c>
      <c r="H5047">
        <f t="shared" ca="1" si="160"/>
        <v>9.6916860922406037E-3</v>
      </c>
    </row>
    <row r="5048" spans="2:8" x14ac:dyDescent="0.35">
      <c r="B5048" s="45" t="s">
        <v>7857</v>
      </c>
      <c r="C5048" s="146">
        <v>2418.785888671875</v>
      </c>
      <c r="D5048" s="112">
        <f t="shared" si="159"/>
        <v>2.5017140372921074</v>
      </c>
      <c r="E5048" s="112">
        <v>-5.1420115811994394E-3</v>
      </c>
      <c r="G5048">
        <v>5040</v>
      </c>
      <c r="H5048">
        <f t="shared" ca="1" si="160"/>
        <v>-1.3827608808177948E-2</v>
      </c>
    </row>
    <row r="5049" spans="2:8" x14ac:dyDescent="0.35">
      <c r="B5049" s="45" t="s">
        <v>5473</v>
      </c>
      <c r="C5049" s="146">
        <v>690.743408203125</v>
      </c>
      <c r="D5049" s="112">
        <f t="shared" si="159"/>
        <v>-0.74164881036193464</v>
      </c>
      <c r="E5049" s="112">
        <v>-5.1459785389513894E-3</v>
      </c>
      <c r="G5049">
        <v>5041</v>
      </c>
      <c r="H5049">
        <f t="shared" ca="1" si="160"/>
        <v>-2.5859834336720466E-2</v>
      </c>
    </row>
    <row r="5050" spans="2:8" x14ac:dyDescent="0.35">
      <c r="B5050" s="45" t="s">
        <v>7661</v>
      </c>
      <c r="C5050" s="146">
        <v>2673.66064453125</v>
      </c>
      <c r="D5050" s="112">
        <f t="shared" si="159"/>
        <v>0.4522019336898076</v>
      </c>
      <c r="E5050" s="112">
        <v>-5.1464548491519683E-3</v>
      </c>
      <c r="G5050">
        <v>5042</v>
      </c>
      <c r="H5050">
        <f t="shared" ca="1" si="160"/>
        <v>2.0843810373906323E-2</v>
      </c>
    </row>
    <row r="5051" spans="2:8" x14ac:dyDescent="0.35">
      <c r="B5051" s="45" t="s">
        <v>6461</v>
      </c>
      <c r="C5051" s="146">
        <v>1841.108032226562</v>
      </c>
      <c r="D5051" s="112">
        <f t="shared" si="159"/>
        <v>23.361743623632723</v>
      </c>
      <c r="E5051" s="112">
        <v>-5.1514285026410768E-3</v>
      </c>
      <c r="G5051">
        <v>5043</v>
      </c>
      <c r="H5051">
        <f t="shared" ca="1" si="160"/>
        <v>2.6568850197437544E-2</v>
      </c>
    </row>
    <row r="5052" spans="2:8" x14ac:dyDescent="0.35">
      <c r="B5052" s="45" t="s">
        <v>871</v>
      </c>
      <c r="C5052" s="146">
        <v>75.573738098144531</v>
      </c>
      <c r="D5052" s="112">
        <f t="shared" si="159"/>
        <v>-0.96730885517005838</v>
      </c>
      <c r="E5052" s="112">
        <v>-5.1515060821175759E-3</v>
      </c>
      <c r="G5052">
        <v>5044</v>
      </c>
      <c r="H5052">
        <f t="shared" ca="1" si="160"/>
        <v>-2.5990942084523041E-2</v>
      </c>
    </row>
    <row r="5053" spans="2:8" x14ac:dyDescent="0.35">
      <c r="B5053" s="45" t="s">
        <v>7275</v>
      </c>
      <c r="C5053" s="146">
        <v>2311.74951171875</v>
      </c>
      <c r="D5053" s="112">
        <f t="shared" si="159"/>
        <v>-0.15502378382574919</v>
      </c>
      <c r="E5053" s="112">
        <v>-5.1525703805686256E-3</v>
      </c>
      <c r="G5053">
        <v>5045</v>
      </c>
      <c r="H5053">
        <f t="shared" ca="1" si="160"/>
        <v>-2.1422986094841917E-2</v>
      </c>
    </row>
    <row r="5054" spans="2:8" x14ac:dyDescent="0.35">
      <c r="B5054" s="45" t="s">
        <v>7659</v>
      </c>
      <c r="C5054" s="146">
        <v>2735.875244140625</v>
      </c>
      <c r="D5054" s="112">
        <f t="shared" si="159"/>
        <v>1.5167126444758177</v>
      </c>
      <c r="E5054" s="112">
        <v>-5.1527025565806534E-3</v>
      </c>
      <c r="G5054">
        <v>5046</v>
      </c>
      <c r="H5054">
        <f t="shared" ca="1" si="160"/>
        <v>2.2480938795495373E-2</v>
      </c>
    </row>
    <row r="5055" spans="2:8" x14ac:dyDescent="0.35">
      <c r="B5055" s="45" t="s">
        <v>5952</v>
      </c>
      <c r="C5055" s="146">
        <v>1087.082885742188</v>
      </c>
      <c r="D5055" s="112">
        <f t="shared" si="159"/>
        <v>-0.50047807324869686</v>
      </c>
      <c r="E5055" s="112">
        <v>-5.1588756064164416E-3</v>
      </c>
      <c r="G5055">
        <v>5047</v>
      </c>
      <c r="H5055">
        <f t="shared" ca="1" si="160"/>
        <v>-9.4249829590011252E-3</v>
      </c>
    </row>
    <row r="5056" spans="2:8" x14ac:dyDescent="0.35">
      <c r="B5056" s="45" t="s">
        <v>6838</v>
      </c>
      <c r="C5056" s="146">
        <v>2176.24658203125</v>
      </c>
      <c r="D5056" s="112">
        <f t="shared" si="159"/>
        <v>1.7120565174928577</v>
      </c>
      <c r="E5056" s="112">
        <v>-5.1704006837321433E-3</v>
      </c>
      <c r="G5056">
        <v>5048</v>
      </c>
      <c r="H5056">
        <f t="shared" ca="1" si="160"/>
        <v>-4.481525995015328E-3</v>
      </c>
    </row>
    <row r="5057" spans="2:8" x14ac:dyDescent="0.35">
      <c r="B5057" s="45" t="s">
        <v>5664</v>
      </c>
      <c r="C5057" s="146">
        <v>802.43408203125</v>
      </c>
      <c r="D5057" s="112">
        <f t="shared" si="159"/>
        <v>7.7192491158607863</v>
      </c>
      <c r="E5057" s="112">
        <v>-5.1715328997389721E-3</v>
      </c>
      <c r="G5057">
        <v>5049</v>
      </c>
      <c r="H5057">
        <f t="shared" ca="1" si="160"/>
        <v>-9.4282930563436684E-3</v>
      </c>
    </row>
    <row r="5058" spans="2:8" x14ac:dyDescent="0.35">
      <c r="B5058" s="45" t="s">
        <v>2777</v>
      </c>
      <c r="C5058" s="146">
        <v>92.030181884765625</v>
      </c>
      <c r="D5058" s="112">
        <f t="shared" si="159"/>
        <v>1.4983172068242907</v>
      </c>
      <c r="E5058" s="112">
        <v>-5.1727375675045097E-3</v>
      </c>
      <c r="G5058">
        <v>5050</v>
      </c>
      <c r="H5058">
        <f t="shared" ca="1" si="160"/>
        <v>1.791635070640404E-2</v>
      </c>
    </row>
    <row r="5059" spans="2:8" x14ac:dyDescent="0.35">
      <c r="B5059" s="45" t="s">
        <v>462</v>
      </c>
      <c r="C5059" s="146">
        <v>36.836868286132813</v>
      </c>
      <c r="D5059" s="112">
        <f t="shared" si="159"/>
        <v>-0.98443509449860311</v>
      </c>
      <c r="E5059" s="112">
        <v>-5.1745210982163982E-3</v>
      </c>
      <c r="G5059">
        <v>5051</v>
      </c>
      <c r="H5059">
        <f t="shared" ca="1" si="160"/>
        <v>2.632086021354538E-3</v>
      </c>
    </row>
    <row r="5060" spans="2:8" x14ac:dyDescent="0.35">
      <c r="B5060" s="45" t="s">
        <v>7688</v>
      </c>
      <c r="C5060" s="146">
        <v>2366.661865234375</v>
      </c>
      <c r="D5060" s="112">
        <f t="shared" si="159"/>
        <v>2.409875110561511</v>
      </c>
      <c r="E5060" s="112">
        <v>-5.1797354766674325E-3</v>
      </c>
      <c r="G5060">
        <v>5052</v>
      </c>
      <c r="H5060">
        <f t="shared" ca="1" si="160"/>
        <v>-6.9478824064712662E-3</v>
      </c>
    </row>
    <row r="5061" spans="2:8" x14ac:dyDescent="0.35">
      <c r="B5061" s="45" t="s">
        <v>5481</v>
      </c>
      <c r="C5061" s="146">
        <v>694.0611572265625</v>
      </c>
      <c r="D5061" s="112">
        <f t="shared" si="159"/>
        <v>6.8906857244067456</v>
      </c>
      <c r="E5061" s="112">
        <v>-5.1818212835050776E-3</v>
      </c>
      <c r="G5061">
        <v>5053</v>
      </c>
      <c r="H5061">
        <f t="shared" ca="1" si="160"/>
        <v>-9.4142537427297276E-3</v>
      </c>
    </row>
    <row r="5062" spans="2:8" x14ac:dyDescent="0.35">
      <c r="B5062" s="45" t="s">
        <v>2606</v>
      </c>
      <c r="C5062" s="146">
        <v>87.959548950195313</v>
      </c>
      <c r="D5062" s="112">
        <f t="shared" si="159"/>
        <v>-0.42605597622866193</v>
      </c>
      <c r="E5062" s="112">
        <v>-5.1819435662236752E-3</v>
      </c>
      <c r="G5062">
        <v>5054</v>
      </c>
      <c r="H5062">
        <f t="shared" ca="1" si="160"/>
        <v>1.1104970564321243E-2</v>
      </c>
    </row>
    <row r="5063" spans="2:8" x14ac:dyDescent="0.35">
      <c r="B5063" s="45" t="s">
        <v>3470</v>
      </c>
      <c r="C5063" s="146">
        <v>153.25457763671881</v>
      </c>
      <c r="D5063" s="112">
        <f t="shared" si="159"/>
        <v>-0.89831716428125163</v>
      </c>
      <c r="E5063" s="112">
        <v>-5.1825398436902504E-3</v>
      </c>
      <c r="G5063">
        <v>5055</v>
      </c>
      <c r="H5063">
        <f t="shared" ca="1" si="160"/>
        <v>9.0815027303576042E-3</v>
      </c>
    </row>
    <row r="5064" spans="2:8" x14ac:dyDescent="0.35">
      <c r="B5064" s="45" t="s">
        <v>6319</v>
      </c>
      <c r="C5064" s="146">
        <v>1507.182373046875</v>
      </c>
      <c r="D5064" s="112">
        <f t="shared" si="159"/>
        <v>9.9508326926157746</v>
      </c>
      <c r="E5064" s="112">
        <v>-5.1841166741696098E-3</v>
      </c>
      <c r="G5064">
        <v>5056</v>
      </c>
      <c r="H5064">
        <f t="shared" ca="1" si="160"/>
        <v>-3.8616898043627397E-2</v>
      </c>
    </row>
    <row r="5065" spans="2:8" x14ac:dyDescent="0.35">
      <c r="B5065" s="45" t="s">
        <v>1419</v>
      </c>
      <c r="C5065" s="146">
        <v>137.63175964355469</v>
      </c>
      <c r="D5065" s="112">
        <f t="shared" ref="D5065:D5128" si="161">(C5065-C5066)/C5066</f>
        <v>-0.88521434157741896</v>
      </c>
      <c r="E5065" s="112">
        <v>-5.1859216894941133E-3</v>
      </c>
      <c r="G5065">
        <v>5057</v>
      </c>
      <c r="H5065">
        <f t="shared" ca="1" si="160"/>
        <v>-1.9063402934711465E-2</v>
      </c>
    </row>
    <row r="5066" spans="2:8" x14ac:dyDescent="0.35">
      <c r="B5066" s="45" t="s">
        <v>5996</v>
      </c>
      <c r="C5066" s="146">
        <v>1199.03271484375</v>
      </c>
      <c r="D5066" s="112">
        <f t="shared" si="161"/>
        <v>6.4364437548246389</v>
      </c>
      <c r="E5066" s="112">
        <v>-5.1886287490608852E-3</v>
      </c>
      <c r="G5066">
        <v>5058</v>
      </c>
      <c r="H5066">
        <f t="shared" ref="H5066:H5129" ca="1" si="162">_xlfn.NORM.INV(RAND(),$N$11,$N$12)</f>
        <v>-1.2590407531974947E-3</v>
      </c>
    </row>
    <row r="5067" spans="2:8" x14ac:dyDescent="0.35">
      <c r="B5067" s="45" t="s">
        <v>3261</v>
      </c>
      <c r="C5067" s="146">
        <v>161.23738098144531</v>
      </c>
      <c r="D5067" s="112">
        <f t="shared" si="161"/>
        <v>-0.61126874273946818</v>
      </c>
      <c r="E5067" s="112">
        <v>-5.1972974354595469E-3</v>
      </c>
      <c r="G5067">
        <v>5059</v>
      </c>
      <c r="H5067">
        <f t="shared" ca="1" si="162"/>
        <v>-2.0031246442517768E-2</v>
      </c>
    </row>
    <row r="5068" spans="2:8" x14ac:dyDescent="0.35">
      <c r="B5068" s="45" t="s">
        <v>4765</v>
      </c>
      <c r="C5068" s="146">
        <v>414.77853393554688</v>
      </c>
      <c r="D5068" s="112">
        <f t="shared" si="161"/>
        <v>-0.4529034817113527</v>
      </c>
      <c r="E5068" s="112">
        <v>-5.1994872681070618E-3</v>
      </c>
      <c r="G5068">
        <v>5060</v>
      </c>
      <c r="H5068">
        <f t="shared" ca="1" si="162"/>
        <v>5.9162995628438825E-2</v>
      </c>
    </row>
    <row r="5069" spans="2:8" x14ac:dyDescent="0.35">
      <c r="B5069" s="45" t="s">
        <v>5283</v>
      </c>
      <c r="C5069" s="146">
        <v>758.14508056640625</v>
      </c>
      <c r="D5069" s="112">
        <f t="shared" si="161"/>
        <v>-0.69083036661349506</v>
      </c>
      <c r="E5069" s="112">
        <v>-5.2031735602636403E-3</v>
      </c>
      <c r="G5069">
        <v>5061</v>
      </c>
      <c r="H5069">
        <f t="shared" ca="1" si="162"/>
        <v>1.0816397744015133E-2</v>
      </c>
    </row>
    <row r="5070" spans="2:8" x14ac:dyDescent="0.35">
      <c r="B5070" s="45" t="s">
        <v>7366</v>
      </c>
      <c r="C5070" s="146">
        <v>2452.19775390625</v>
      </c>
      <c r="D5070" s="112">
        <f t="shared" si="161"/>
        <v>4.7226401385507417</v>
      </c>
      <c r="E5070" s="112">
        <v>-5.2064174978730818E-3</v>
      </c>
      <c r="G5070">
        <v>5062</v>
      </c>
      <c r="H5070">
        <f t="shared" ca="1" si="162"/>
        <v>-3.0702665090054922E-2</v>
      </c>
    </row>
    <row r="5071" spans="2:8" x14ac:dyDescent="0.35">
      <c r="B5071" s="45" t="s">
        <v>4739</v>
      </c>
      <c r="C5071" s="146">
        <v>428.50811767578119</v>
      </c>
      <c r="D5071" s="112">
        <f t="shared" si="161"/>
        <v>2.4248733541033665</v>
      </c>
      <c r="E5071" s="112">
        <v>-5.2191204519556342E-3</v>
      </c>
      <c r="G5071">
        <v>5063</v>
      </c>
      <c r="H5071">
        <f t="shared" ca="1" si="162"/>
        <v>-2.3478694640447193E-2</v>
      </c>
    </row>
    <row r="5072" spans="2:8" x14ac:dyDescent="0.35">
      <c r="B5072" s="45" t="s">
        <v>2018</v>
      </c>
      <c r="C5072" s="146">
        <v>125.1164855957031</v>
      </c>
      <c r="D5072" s="112">
        <f t="shared" si="161"/>
        <v>-0.86480119381257803</v>
      </c>
      <c r="E5072" s="112">
        <v>-5.2200375582595153E-3</v>
      </c>
      <c r="G5072">
        <v>5064</v>
      </c>
      <c r="H5072">
        <f t="shared" ca="1" si="162"/>
        <v>-1.1475140954459794E-2</v>
      </c>
    </row>
    <row r="5073" spans="2:8" x14ac:dyDescent="0.35">
      <c r="B5073" s="45" t="s">
        <v>5843</v>
      </c>
      <c r="C5073" s="146">
        <v>925.42596435546875</v>
      </c>
      <c r="D5073" s="112">
        <f t="shared" si="161"/>
        <v>6.7672973465697392</v>
      </c>
      <c r="E5073" s="112">
        <v>-5.2211821483334041E-3</v>
      </c>
      <c r="G5073">
        <v>5065</v>
      </c>
      <c r="H5073">
        <f t="shared" ca="1" si="162"/>
        <v>2.7832949915427554E-3</v>
      </c>
    </row>
    <row r="5074" spans="2:8" x14ac:dyDescent="0.35">
      <c r="B5074" s="45" t="s">
        <v>1297</v>
      </c>
      <c r="C5074" s="146">
        <v>119.1438827514648</v>
      </c>
      <c r="D5074" s="112">
        <f t="shared" si="161"/>
        <v>0.28662494532446592</v>
      </c>
      <c r="E5074" s="112">
        <v>-5.2298533977201932E-3</v>
      </c>
      <c r="G5074">
        <v>5066</v>
      </c>
      <c r="H5074">
        <f t="shared" ca="1" si="162"/>
        <v>2.5870906609100436E-2</v>
      </c>
    </row>
    <row r="5075" spans="2:8" x14ac:dyDescent="0.35">
      <c r="B5075" s="45" t="s">
        <v>2602</v>
      </c>
      <c r="C5075" s="146">
        <v>92.601875305175781</v>
      </c>
      <c r="D5075" s="112">
        <f t="shared" si="161"/>
        <v>-0.51927385973465934</v>
      </c>
      <c r="E5075" s="112">
        <v>-5.2494090101891855E-3</v>
      </c>
      <c r="G5075">
        <v>5067</v>
      </c>
      <c r="H5075">
        <f t="shared" ca="1" si="162"/>
        <v>1.5116329189647781E-2</v>
      </c>
    </row>
    <row r="5076" spans="2:8" x14ac:dyDescent="0.35">
      <c r="B5076" s="45" t="s">
        <v>4164</v>
      </c>
      <c r="C5076" s="146">
        <v>192.62916564941409</v>
      </c>
      <c r="D5076" s="112">
        <f t="shared" si="161"/>
        <v>-0.87909106912379198</v>
      </c>
      <c r="E5076" s="112">
        <v>-5.2602250021314472E-3</v>
      </c>
      <c r="G5076">
        <v>5068</v>
      </c>
      <c r="H5076">
        <f t="shared" ca="1" si="162"/>
        <v>-9.4644835339491844E-3</v>
      </c>
    </row>
    <row r="5077" spans="2:8" x14ac:dyDescent="0.35">
      <c r="B5077" s="45" t="s">
        <v>6267</v>
      </c>
      <c r="C5077" s="146">
        <v>1593.175659179688</v>
      </c>
      <c r="D5077" s="112">
        <f t="shared" si="161"/>
        <v>15.947597433537807</v>
      </c>
      <c r="E5077" s="112">
        <v>-5.2660790214432889E-3</v>
      </c>
      <c r="G5077">
        <v>5069</v>
      </c>
      <c r="H5077">
        <f t="shared" ca="1" si="162"/>
        <v>-5.5898827127464617E-3</v>
      </c>
    </row>
    <row r="5078" spans="2:8" x14ac:dyDescent="0.35">
      <c r="B5078" s="45" t="s">
        <v>2309</v>
      </c>
      <c r="C5078" s="146">
        <v>94.005989074707031</v>
      </c>
      <c r="D5078" s="112">
        <f t="shared" si="161"/>
        <v>0.11584143899321768</v>
      </c>
      <c r="E5078" s="112">
        <v>-5.2678636662157833E-3</v>
      </c>
      <c r="G5078">
        <v>5070</v>
      </c>
      <c r="H5078">
        <f t="shared" ca="1" si="162"/>
        <v>3.2900369661386063E-3</v>
      </c>
    </row>
    <row r="5079" spans="2:8" x14ac:dyDescent="0.35">
      <c r="B5079" s="45" t="s">
        <v>2848</v>
      </c>
      <c r="C5079" s="146">
        <v>84.246726989746094</v>
      </c>
      <c r="D5079" s="112">
        <f t="shared" si="161"/>
        <v>-0.77293240630818638</v>
      </c>
      <c r="E5079" s="112">
        <v>-5.2730750406970667E-3</v>
      </c>
      <c r="G5079">
        <v>5071</v>
      </c>
      <c r="H5079">
        <f t="shared" ca="1" si="162"/>
        <v>7.7346222584824421E-3</v>
      </c>
    </row>
    <row r="5080" spans="2:8" x14ac:dyDescent="0.35">
      <c r="B5080" s="45" t="s">
        <v>4791</v>
      </c>
      <c r="C5080" s="146">
        <v>371.02047729492188</v>
      </c>
      <c r="D5080" s="112">
        <f t="shared" si="161"/>
        <v>-0.83476778059525358</v>
      </c>
      <c r="E5080" s="112">
        <v>-5.2739076572789669E-3</v>
      </c>
      <c r="G5080">
        <v>5072</v>
      </c>
      <c r="H5080">
        <f t="shared" ca="1" si="162"/>
        <v>-2.1382337841185806E-2</v>
      </c>
    </row>
    <row r="5081" spans="2:8" x14ac:dyDescent="0.35">
      <c r="B5081" s="45" t="s">
        <v>7835</v>
      </c>
      <c r="C5081" s="146">
        <v>2245.44873046875</v>
      </c>
      <c r="D5081" s="112">
        <f t="shared" si="161"/>
        <v>10.146920206710538</v>
      </c>
      <c r="E5081" s="112">
        <v>-5.2744252025118408E-3</v>
      </c>
      <c r="G5081">
        <v>5073</v>
      </c>
      <c r="H5081">
        <f t="shared" ca="1" si="162"/>
        <v>1.1921517150662543E-3</v>
      </c>
    </row>
    <row r="5082" spans="2:8" x14ac:dyDescent="0.35">
      <c r="B5082" s="45" t="s">
        <v>3896</v>
      </c>
      <c r="C5082" s="146">
        <v>201.44117736816409</v>
      </c>
      <c r="D5082" s="112">
        <f t="shared" si="161"/>
        <v>-0.78922188203902999</v>
      </c>
      <c r="E5082" s="112">
        <v>-5.2746259470934313E-3</v>
      </c>
      <c r="G5082">
        <v>5074</v>
      </c>
      <c r="H5082">
        <f t="shared" ca="1" si="162"/>
        <v>2.0990520142527649E-3</v>
      </c>
    </row>
    <row r="5083" spans="2:8" x14ac:dyDescent="0.35">
      <c r="B5083" s="45" t="s">
        <v>5861</v>
      </c>
      <c r="C5083" s="146">
        <v>955.7025146484375</v>
      </c>
      <c r="D5083" s="112">
        <f t="shared" si="161"/>
        <v>5.8491040919055957</v>
      </c>
      <c r="E5083" s="112">
        <v>-5.2828879787617227E-3</v>
      </c>
      <c r="G5083">
        <v>5075</v>
      </c>
      <c r="H5083">
        <f t="shared" ca="1" si="162"/>
        <v>-6.4670117828075548E-3</v>
      </c>
    </row>
    <row r="5084" spans="2:8" x14ac:dyDescent="0.35">
      <c r="B5084" s="45" t="s">
        <v>3352</v>
      </c>
      <c r="C5084" s="146">
        <v>139.536865234375</v>
      </c>
      <c r="D5084" s="112">
        <f t="shared" si="161"/>
        <v>2.3507439949742621</v>
      </c>
      <c r="E5084" s="112">
        <v>-5.2847343143986166E-3</v>
      </c>
      <c r="G5084">
        <v>5076</v>
      </c>
      <c r="H5084">
        <f t="shared" ca="1" si="162"/>
        <v>-1.9586656583104628E-2</v>
      </c>
    </row>
    <row r="5085" spans="2:8" x14ac:dyDescent="0.35">
      <c r="B5085" s="45" t="s">
        <v>527</v>
      </c>
      <c r="C5085" s="146">
        <v>41.643547058105469</v>
      </c>
      <c r="D5085" s="112">
        <f t="shared" si="161"/>
        <v>-0.93654716169750096</v>
      </c>
      <c r="E5085" s="112">
        <v>-5.2863779727447564E-3</v>
      </c>
      <c r="G5085">
        <v>5077</v>
      </c>
      <c r="H5085">
        <f t="shared" ca="1" si="162"/>
        <v>-1.5512993763931381E-2</v>
      </c>
    </row>
    <row r="5086" spans="2:8" x14ac:dyDescent="0.35">
      <c r="B5086" s="45" t="s">
        <v>5511</v>
      </c>
      <c r="C5086" s="146">
        <v>656.29132080078125</v>
      </c>
      <c r="D5086" s="112">
        <f t="shared" si="161"/>
        <v>-0.7394960680725241</v>
      </c>
      <c r="E5086" s="112">
        <v>-5.2863960202119888E-3</v>
      </c>
      <c r="G5086">
        <v>5078</v>
      </c>
      <c r="H5086">
        <f t="shared" ca="1" si="162"/>
        <v>9.1641467227505206E-3</v>
      </c>
    </row>
    <row r="5087" spans="2:8" x14ac:dyDescent="0.35">
      <c r="B5087" s="45" t="s">
        <v>7316</v>
      </c>
      <c r="C5087" s="146">
        <v>2519.314453125</v>
      </c>
      <c r="D5087" s="112">
        <f t="shared" si="161"/>
        <v>21.173758136835755</v>
      </c>
      <c r="E5087" s="112">
        <v>-5.2878512831348624E-3</v>
      </c>
      <c r="G5087">
        <v>5079</v>
      </c>
      <c r="H5087">
        <f t="shared" ca="1" si="162"/>
        <v>-1.4831859264557087E-2</v>
      </c>
    </row>
    <row r="5088" spans="2:8" x14ac:dyDescent="0.35">
      <c r="B5088" s="45" t="s">
        <v>1301</v>
      </c>
      <c r="C5088" s="146">
        <v>113.6169357299805</v>
      </c>
      <c r="D5088" s="112">
        <f t="shared" si="161"/>
        <v>-0.94272908980934611</v>
      </c>
      <c r="E5088" s="112">
        <v>-5.290755428686106E-3</v>
      </c>
      <c r="G5088">
        <v>5080</v>
      </c>
      <c r="H5088">
        <f t="shared" ca="1" si="162"/>
        <v>-2.3536974795058851E-2</v>
      </c>
    </row>
    <row r="5089" spans="2:8" x14ac:dyDescent="0.35">
      <c r="B5089" s="45" t="s">
        <v>6642</v>
      </c>
      <c r="C5089" s="146">
        <v>1983.850708007812</v>
      </c>
      <c r="D5089" s="112">
        <f t="shared" si="161"/>
        <v>-0.16878922839306343</v>
      </c>
      <c r="E5089" s="112">
        <v>-5.2915995436452895E-3</v>
      </c>
      <c r="G5089">
        <v>5081</v>
      </c>
      <c r="H5089">
        <f t="shared" ca="1" si="162"/>
        <v>-1.5680389699295114E-2</v>
      </c>
    </row>
    <row r="5090" spans="2:8" x14ac:dyDescent="0.35">
      <c r="B5090" s="45" t="s">
        <v>7971</v>
      </c>
      <c r="C5090" s="146">
        <v>2386.699951171875</v>
      </c>
      <c r="D5090" s="112">
        <f t="shared" si="161"/>
        <v>0.44493552833421057</v>
      </c>
      <c r="E5090" s="112">
        <v>-5.2929697794309328E-3</v>
      </c>
      <c r="G5090">
        <v>5082</v>
      </c>
      <c r="H5090">
        <f t="shared" ca="1" si="162"/>
        <v>8.4119177241536794E-3</v>
      </c>
    </row>
    <row r="5091" spans="2:8" x14ac:dyDescent="0.35">
      <c r="B5091" s="45" t="s">
        <v>6226</v>
      </c>
      <c r="C5091" s="146">
        <v>1651.769165039062</v>
      </c>
      <c r="D5091" s="112">
        <f t="shared" si="161"/>
        <v>18.688336711865421</v>
      </c>
      <c r="E5091" s="112">
        <v>-5.2941522839555335E-3</v>
      </c>
      <c r="G5091">
        <v>5083</v>
      </c>
      <c r="H5091">
        <f t="shared" ca="1" si="162"/>
        <v>1.3548814260753902E-2</v>
      </c>
    </row>
    <row r="5092" spans="2:8" x14ac:dyDescent="0.35">
      <c r="B5092" s="45" t="s">
        <v>2845</v>
      </c>
      <c r="C5092" s="146">
        <v>83.895820617675781</v>
      </c>
      <c r="D5092" s="112">
        <f t="shared" si="161"/>
        <v>-0.19709350350214949</v>
      </c>
      <c r="E5092" s="112">
        <v>-5.2948336972283945E-3</v>
      </c>
      <c r="G5092">
        <v>5084</v>
      </c>
      <c r="H5092">
        <f t="shared" ca="1" si="162"/>
        <v>-7.0355909470632208E-3</v>
      </c>
    </row>
    <row r="5093" spans="2:8" x14ac:dyDescent="0.35">
      <c r="B5093" s="45" t="s">
        <v>2272</v>
      </c>
      <c r="C5093" s="146">
        <v>104.4901504516602</v>
      </c>
      <c r="D5093" s="112">
        <f t="shared" si="161"/>
        <v>-0.78524992936127846</v>
      </c>
      <c r="E5093" s="112">
        <v>-5.297099566718322E-3</v>
      </c>
      <c r="G5093">
        <v>5085</v>
      </c>
      <c r="H5093">
        <f t="shared" ca="1" si="162"/>
        <v>1.3824645682955414E-2</v>
      </c>
    </row>
    <row r="5094" spans="2:8" x14ac:dyDescent="0.35">
      <c r="B5094" s="45" t="s">
        <v>4910</v>
      </c>
      <c r="C5094" s="146">
        <v>486.56631469726563</v>
      </c>
      <c r="D5094" s="112">
        <f t="shared" si="161"/>
        <v>0.591116801217343</v>
      </c>
      <c r="E5094" s="112">
        <v>-5.3051870687344143E-3</v>
      </c>
      <c r="G5094">
        <v>5086</v>
      </c>
      <c r="H5094">
        <f t="shared" ca="1" si="162"/>
        <v>-5.0228849889259334E-3</v>
      </c>
    </row>
    <row r="5095" spans="2:8" x14ac:dyDescent="0.35">
      <c r="B5095" s="45" t="s">
        <v>4516</v>
      </c>
      <c r="C5095" s="146">
        <v>305.8017578125</v>
      </c>
      <c r="D5095" s="112">
        <f t="shared" si="161"/>
        <v>1.0145395278397855</v>
      </c>
      <c r="E5095" s="112">
        <v>-5.3104970116168385E-3</v>
      </c>
      <c r="G5095">
        <v>5087</v>
      </c>
      <c r="H5095">
        <f t="shared" ca="1" si="162"/>
        <v>1.3833288615200468E-2</v>
      </c>
    </row>
    <row r="5096" spans="2:8" x14ac:dyDescent="0.35">
      <c r="B5096" s="45" t="s">
        <v>3524</v>
      </c>
      <c r="C5096" s="146">
        <v>151.79734802246091</v>
      </c>
      <c r="D5096" s="112">
        <f t="shared" si="161"/>
        <v>-0.90743920841535985</v>
      </c>
      <c r="E5096" s="112">
        <v>-5.3130938898224142E-3</v>
      </c>
      <c r="G5096">
        <v>5088</v>
      </c>
      <c r="H5096">
        <f t="shared" ca="1" si="162"/>
        <v>-1.6466572860551469E-2</v>
      </c>
    </row>
    <row r="5097" spans="2:8" x14ac:dyDescent="0.35">
      <c r="B5097" s="45" t="s">
        <v>6404</v>
      </c>
      <c r="C5097" s="146">
        <v>1639.974609375</v>
      </c>
      <c r="D5097" s="112">
        <f t="shared" si="161"/>
        <v>-0.32659750660060827</v>
      </c>
      <c r="E5097" s="112">
        <v>-5.316190938050358E-3</v>
      </c>
      <c r="G5097">
        <v>5089</v>
      </c>
      <c r="H5097">
        <f t="shared" ca="1" si="162"/>
        <v>-1.8549547441176623E-3</v>
      </c>
    </row>
    <row r="5098" spans="2:8" x14ac:dyDescent="0.35">
      <c r="B5098" s="45" t="s">
        <v>7375</v>
      </c>
      <c r="C5098" s="146">
        <v>2435.355712890625</v>
      </c>
      <c r="D5098" s="112">
        <f t="shared" si="161"/>
        <v>52.657712926722517</v>
      </c>
      <c r="E5098" s="112">
        <v>-5.3199021036702352E-3</v>
      </c>
      <c r="G5098">
        <v>5090</v>
      </c>
      <c r="H5098">
        <f t="shared" ca="1" si="162"/>
        <v>1.7029944354427277E-2</v>
      </c>
    </row>
    <row r="5099" spans="2:8" x14ac:dyDescent="0.35">
      <c r="B5099" s="45" t="s">
        <v>603</v>
      </c>
      <c r="C5099" s="146">
        <v>45.386871337890618</v>
      </c>
      <c r="D5099" s="112">
        <f t="shared" si="161"/>
        <v>-0.90420325461216489</v>
      </c>
      <c r="E5099" s="112">
        <v>-5.3234637283910624E-3</v>
      </c>
      <c r="G5099">
        <v>5091</v>
      </c>
      <c r="H5099">
        <f t="shared" ca="1" si="162"/>
        <v>1.8896056166515313E-2</v>
      </c>
    </row>
    <row r="5100" spans="2:8" x14ac:dyDescent="0.35">
      <c r="B5100" s="45" t="s">
        <v>4986</v>
      </c>
      <c r="C5100" s="146">
        <v>473.78302001953119</v>
      </c>
      <c r="D5100" s="112">
        <f t="shared" si="161"/>
        <v>1.5678487348381414</v>
      </c>
      <c r="E5100" s="112">
        <v>-5.3252048720027279E-3</v>
      </c>
      <c r="G5100">
        <v>5092</v>
      </c>
      <c r="H5100">
        <f t="shared" ca="1" si="162"/>
        <v>1.2403447086679929E-2</v>
      </c>
    </row>
    <row r="5101" spans="2:8" x14ac:dyDescent="0.35">
      <c r="B5101" s="45" t="s">
        <v>3098</v>
      </c>
      <c r="C5101" s="146">
        <v>184.50581359863281</v>
      </c>
      <c r="D5101" s="112">
        <f t="shared" si="161"/>
        <v>-0.91895920405345632</v>
      </c>
      <c r="E5101" s="112">
        <v>-5.3284040831325053E-3</v>
      </c>
      <c r="G5101">
        <v>5093</v>
      </c>
      <c r="H5101">
        <f t="shared" ca="1" si="162"/>
        <v>-1.3300869543206596E-2</v>
      </c>
    </row>
    <row r="5102" spans="2:8" x14ac:dyDescent="0.35">
      <c r="B5102" s="45" t="s">
        <v>7839</v>
      </c>
      <c r="C5102" s="146">
        <v>2276.702880859375</v>
      </c>
      <c r="D5102" s="112">
        <f t="shared" si="161"/>
        <v>11.478041996289354</v>
      </c>
      <c r="E5102" s="112">
        <v>-5.3317407903822811E-3</v>
      </c>
      <c r="G5102">
        <v>5094</v>
      </c>
      <c r="H5102">
        <f t="shared" ca="1" si="162"/>
        <v>-1.0900871662210881E-2</v>
      </c>
    </row>
    <row r="5103" spans="2:8" x14ac:dyDescent="0.35">
      <c r="B5103" s="45" t="s">
        <v>3809</v>
      </c>
      <c r="C5103" s="146">
        <v>182.45674133300781</v>
      </c>
      <c r="D5103" s="112">
        <f t="shared" si="161"/>
        <v>-0.84932431431167654</v>
      </c>
      <c r="E5103" s="112">
        <v>-5.3379501126966204E-3</v>
      </c>
      <c r="G5103">
        <v>5095</v>
      </c>
      <c r="H5103">
        <f t="shared" ca="1" si="162"/>
        <v>9.6614233084437364E-3</v>
      </c>
    </row>
    <row r="5104" spans="2:8" x14ac:dyDescent="0.35">
      <c r="B5104" s="45" t="s">
        <v>6054</v>
      </c>
      <c r="C5104" s="146">
        <v>1210.923583984375</v>
      </c>
      <c r="D5104" s="112">
        <f t="shared" si="161"/>
        <v>13.63590472499315</v>
      </c>
      <c r="E5104" s="112">
        <v>-5.3537051000272732E-3</v>
      </c>
      <c r="G5104">
        <v>5096</v>
      </c>
      <c r="H5104">
        <f t="shared" ca="1" si="162"/>
        <v>1.728454709783491E-3</v>
      </c>
    </row>
    <row r="5105" spans="2:8" x14ac:dyDescent="0.35">
      <c r="B5105" s="45" t="s">
        <v>996</v>
      </c>
      <c r="C5105" s="146">
        <v>82.736503601074219</v>
      </c>
      <c r="D5105" s="112">
        <f t="shared" si="161"/>
        <v>-0.26423618880547134</v>
      </c>
      <c r="E5105" s="112">
        <v>-5.3540311110536337E-3</v>
      </c>
      <c r="G5105">
        <v>5097</v>
      </c>
      <c r="H5105">
        <f t="shared" ca="1" si="162"/>
        <v>1.9186462208924164E-2</v>
      </c>
    </row>
    <row r="5106" spans="2:8" x14ac:dyDescent="0.35">
      <c r="B5106" s="45" t="s">
        <v>2118</v>
      </c>
      <c r="C5106" s="146">
        <v>112.44981384277339</v>
      </c>
      <c r="D5106" s="112">
        <f t="shared" si="161"/>
        <v>-0.19763348230903977</v>
      </c>
      <c r="E5106" s="112">
        <v>-5.3610815965082674E-3</v>
      </c>
      <c r="G5106">
        <v>5098</v>
      </c>
      <c r="H5106">
        <f t="shared" ca="1" si="162"/>
        <v>-8.8044886560880789E-3</v>
      </c>
    </row>
    <row r="5107" spans="2:8" x14ac:dyDescent="0.35">
      <c r="B5107" s="45" t="s">
        <v>1378</v>
      </c>
      <c r="C5107" s="146">
        <v>140.14768981933591</v>
      </c>
      <c r="D5107" s="112">
        <f t="shared" si="161"/>
        <v>-0.10266956400423449</v>
      </c>
      <c r="E5107" s="112">
        <v>-5.3613583465082527E-3</v>
      </c>
      <c r="G5107">
        <v>5099</v>
      </c>
      <c r="H5107">
        <f t="shared" ca="1" si="162"/>
        <v>3.1714189223530566E-2</v>
      </c>
    </row>
    <row r="5108" spans="2:8" x14ac:dyDescent="0.35">
      <c r="B5108" s="45" t="s">
        <v>3231</v>
      </c>
      <c r="C5108" s="146">
        <v>156.18292236328119</v>
      </c>
      <c r="D5108" s="112">
        <f t="shared" si="161"/>
        <v>-0.93732633039623536</v>
      </c>
      <c r="E5108" s="112">
        <v>-5.3648822498284371E-3</v>
      </c>
      <c r="G5108">
        <v>5100</v>
      </c>
      <c r="H5108">
        <f t="shared" ca="1" si="162"/>
        <v>-1.5605496067258072E-2</v>
      </c>
    </row>
    <row r="5109" spans="2:8" x14ac:dyDescent="0.35">
      <c r="B5109" s="45" t="s">
        <v>7474</v>
      </c>
      <c r="C5109" s="146">
        <v>2492.002197265625</v>
      </c>
      <c r="D5109" s="112">
        <f t="shared" si="161"/>
        <v>2.339805396388845</v>
      </c>
      <c r="E5109" s="112">
        <v>-5.3711806307358868E-3</v>
      </c>
      <c r="G5109">
        <v>5101</v>
      </c>
      <c r="H5109">
        <f t="shared" ca="1" si="162"/>
        <v>-2.6354371154015642E-2</v>
      </c>
    </row>
    <row r="5110" spans="2:8" x14ac:dyDescent="0.35">
      <c r="B5110" s="45" t="s">
        <v>5755</v>
      </c>
      <c r="C5110" s="146">
        <v>746.15191650390625</v>
      </c>
      <c r="D5110" s="112">
        <f t="shared" si="161"/>
        <v>-0.54582932256049954</v>
      </c>
      <c r="E5110" s="112">
        <v>-5.3760343925610792E-3</v>
      </c>
      <c r="G5110">
        <v>5102</v>
      </c>
      <c r="H5110">
        <f t="shared" ca="1" si="162"/>
        <v>5.3755735631342222E-3</v>
      </c>
    </row>
    <row r="5111" spans="2:8" x14ac:dyDescent="0.35">
      <c r="B5111" s="45" t="s">
        <v>6227</v>
      </c>
      <c r="C5111" s="146">
        <v>1642.888793945312</v>
      </c>
      <c r="D5111" s="112">
        <f t="shared" si="161"/>
        <v>3.9758238841150986</v>
      </c>
      <c r="E5111" s="112">
        <v>-5.3762785271148899E-3</v>
      </c>
      <c r="G5111">
        <v>5103</v>
      </c>
      <c r="H5111">
        <f t="shared" ca="1" si="162"/>
        <v>1.2515234175177825E-3</v>
      </c>
    </row>
    <row r="5112" spans="2:8" x14ac:dyDescent="0.35">
      <c r="B5112" s="45" t="s">
        <v>4610</v>
      </c>
      <c r="C5112" s="146">
        <v>330.17422485351563</v>
      </c>
      <c r="D5112" s="112">
        <f t="shared" si="161"/>
        <v>-0.87993862805532508</v>
      </c>
      <c r="E5112" s="112">
        <v>-5.3861381842436494E-3</v>
      </c>
      <c r="G5112">
        <v>5104</v>
      </c>
      <c r="H5112">
        <f t="shared" ca="1" si="162"/>
        <v>-1.7089826400748687E-2</v>
      </c>
    </row>
    <row r="5113" spans="2:8" x14ac:dyDescent="0.35">
      <c r="B5113" s="45" t="s">
        <v>7658</v>
      </c>
      <c r="C5113" s="146">
        <v>2750.04541015625</v>
      </c>
      <c r="D5113" s="112">
        <f t="shared" si="161"/>
        <v>30.726909167501898</v>
      </c>
      <c r="E5113" s="112">
        <v>-5.3883327549776117E-3</v>
      </c>
      <c r="G5113">
        <v>5105</v>
      </c>
      <c r="H5113">
        <f t="shared" ca="1" si="162"/>
        <v>2.2509006537183476E-2</v>
      </c>
    </row>
    <row r="5114" spans="2:8" x14ac:dyDescent="0.35">
      <c r="B5114" s="45" t="s">
        <v>1122</v>
      </c>
      <c r="C5114" s="146">
        <v>86.678642272949219</v>
      </c>
      <c r="D5114" s="112">
        <f t="shared" si="161"/>
        <v>0.51415122503301192</v>
      </c>
      <c r="E5114" s="112">
        <v>-5.3901380521422541E-3</v>
      </c>
      <c r="G5114">
        <v>5106</v>
      </c>
      <c r="H5114">
        <f t="shared" ca="1" si="162"/>
        <v>-4.6477303000674848E-3</v>
      </c>
    </row>
    <row r="5115" spans="2:8" x14ac:dyDescent="0.35">
      <c r="B5115" s="45" t="s">
        <v>791</v>
      </c>
      <c r="C5115" s="146">
        <v>57.245697021484382</v>
      </c>
      <c r="D5115" s="112">
        <f t="shared" si="161"/>
        <v>-0.95203831418251483</v>
      </c>
      <c r="E5115" s="112">
        <v>-5.3929007347832646E-3</v>
      </c>
      <c r="G5115">
        <v>5107</v>
      </c>
      <c r="H5115">
        <f t="shared" ca="1" si="162"/>
        <v>1.9773786820978297E-2</v>
      </c>
    </row>
    <row r="5116" spans="2:8" x14ac:dyDescent="0.35">
      <c r="B5116" s="45" t="s">
        <v>6005</v>
      </c>
      <c r="C5116" s="146">
        <v>1193.571411132812</v>
      </c>
      <c r="D5116" s="112">
        <f t="shared" si="161"/>
        <v>-0.3554771578137973</v>
      </c>
      <c r="E5116" s="112">
        <v>-5.3948962100945691E-3</v>
      </c>
      <c r="G5116">
        <v>5108</v>
      </c>
      <c r="H5116">
        <f t="shared" ca="1" si="162"/>
        <v>-9.9004883884383117E-3</v>
      </c>
    </row>
    <row r="5117" spans="2:8" x14ac:dyDescent="0.35">
      <c r="B5117" s="45" t="s">
        <v>6660</v>
      </c>
      <c r="C5117" s="146">
        <v>1851.868286132812</v>
      </c>
      <c r="D5117" s="112">
        <f t="shared" si="161"/>
        <v>-5.3571084333741976E-2</v>
      </c>
      <c r="E5117" s="112">
        <v>-5.3980763321403551E-3</v>
      </c>
      <c r="G5117">
        <v>5109</v>
      </c>
      <c r="H5117">
        <f t="shared" ca="1" si="162"/>
        <v>4.0514583092255724E-2</v>
      </c>
    </row>
    <row r="5118" spans="2:8" x14ac:dyDescent="0.35">
      <c r="B5118" s="45" t="s">
        <v>6710</v>
      </c>
      <c r="C5118" s="146">
        <v>1956.690307617188</v>
      </c>
      <c r="D5118" s="112">
        <f t="shared" si="161"/>
        <v>-0.11145662357877281</v>
      </c>
      <c r="E5118" s="112">
        <v>-5.3990948249649281E-3</v>
      </c>
      <c r="G5118">
        <v>5110</v>
      </c>
      <c r="H5118">
        <f t="shared" ca="1" si="162"/>
        <v>-5.9783445172862711E-3</v>
      </c>
    </row>
    <row r="5119" spans="2:8" x14ac:dyDescent="0.35">
      <c r="B5119" s="45" t="s">
        <v>6812</v>
      </c>
      <c r="C5119" s="146">
        <v>2202.132568359375</v>
      </c>
      <c r="D5119" s="112">
        <f t="shared" si="161"/>
        <v>0.96792563543783905</v>
      </c>
      <c r="E5119" s="112">
        <v>-5.3995505299814098E-3</v>
      </c>
      <c r="G5119">
        <v>5111</v>
      </c>
      <c r="H5119">
        <f t="shared" ca="1" si="162"/>
        <v>-2.747149868201831E-2</v>
      </c>
    </row>
    <row r="5120" spans="2:8" x14ac:dyDescent="0.35">
      <c r="B5120" s="45" t="s">
        <v>5963</v>
      </c>
      <c r="C5120" s="146">
        <v>1119.012084960938</v>
      </c>
      <c r="D5120" s="112">
        <f t="shared" si="161"/>
        <v>3.5114168678235691</v>
      </c>
      <c r="E5120" s="112">
        <v>-5.4015891966910047E-3</v>
      </c>
      <c r="G5120">
        <v>5112</v>
      </c>
      <c r="H5120">
        <f t="shared" ca="1" si="162"/>
        <v>-5.2218284632122398E-3</v>
      </c>
    </row>
    <row r="5121" spans="2:8" x14ac:dyDescent="0.35">
      <c r="B5121" s="45" t="s">
        <v>4414</v>
      </c>
      <c r="C5121" s="146">
        <v>248.04005432128909</v>
      </c>
      <c r="D5121" s="112">
        <f t="shared" si="161"/>
        <v>-0.89785864590016851</v>
      </c>
      <c r="E5121" s="112">
        <v>-5.405746387154387E-3</v>
      </c>
      <c r="G5121">
        <v>5113</v>
      </c>
      <c r="H5121">
        <f t="shared" ca="1" si="162"/>
        <v>8.3184491144567309E-3</v>
      </c>
    </row>
    <row r="5122" spans="2:8" x14ac:dyDescent="0.35">
      <c r="B5122" s="45" t="s">
        <v>7937</v>
      </c>
      <c r="C5122" s="146">
        <v>2428.39990234375</v>
      </c>
      <c r="D5122" s="112">
        <f t="shared" si="161"/>
        <v>6.4574020595959541E-2</v>
      </c>
      <c r="E5122" s="112">
        <v>-5.406370734163707E-3</v>
      </c>
      <c r="G5122">
        <v>5114</v>
      </c>
      <c r="H5122">
        <f t="shared" ca="1" si="162"/>
        <v>5.3513149173570131E-5</v>
      </c>
    </row>
    <row r="5123" spans="2:8" x14ac:dyDescent="0.35">
      <c r="B5123" s="45" t="s">
        <v>7955</v>
      </c>
      <c r="C5123" s="146">
        <v>2281.10009765625</v>
      </c>
      <c r="D5123" s="112">
        <f t="shared" si="161"/>
        <v>24.65507747062658</v>
      </c>
      <c r="E5123" s="112">
        <v>-5.4065412442773058E-3</v>
      </c>
      <c r="G5123">
        <v>5115</v>
      </c>
      <c r="H5123">
        <f t="shared" ca="1" si="162"/>
        <v>-7.0525029522697782E-3</v>
      </c>
    </row>
    <row r="5124" spans="2:8" x14ac:dyDescent="0.35">
      <c r="B5124" s="45" t="s">
        <v>1199</v>
      </c>
      <c r="C5124" s="146">
        <v>88.914176940917969</v>
      </c>
      <c r="D5124" s="112">
        <f t="shared" si="161"/>
        <v>1.0178209562408582</v>
      </c>
      <c r="E5124" s="112">
        <v>-5.4080519372345431E-3</v>
      </c>
      <c r="G5124">
        <v>5116</v>
      </c>
      <c r="H5124">
        <f t="shared" ca="1" si="162"/>
        <v>-2.3520424883786552E-3</v>
      </c>
    </row>
    <row r="5125" spans="2:8" x14ac:dyDescent="0.35">
      <c r="B5125" s="45" t="s">
        <v>564</v>
      </c>
      <c r="C5125" s="146">
        <v>44.064453125</v>
      </c>
      <c r="D5125" s="112">
        <f t="shared" si="161"/>
        <v>-0.98179313711990646</v>
      </c>
      <c r="E5125" s="112">
        <v>-5.4212964892274935E-3</v>
      </c>
      <c r="G5125">
        <v>5117</v>
      </c>
      <c r="H5125">
        <f t="shared" ca="1" si="162"/>
        <v>1.3872038882339005E-2</v>
      </c>
    </row>
    <row r="5126" spans="2:8" x14ac:dyDescent="0.35">
      <c r="B5126" s="45" t="s">
        <v>7138</v>
      </c>
      <c r="C5126" s="146">
        <v>2420.211181640625</v>
      </c>
      <c r="D5126" s="112">
        <f t="shared" si="161"/>
        <v>2.0562138785684034</v>
      </c>
      <c r="E5126" s="112">
        <v>-5.4281560412264562E-3</v>
      </c>
      <c r="G5126">
        <v>5118</v>
      </c>
      <c r="H5126">
        <f t="shared" ca="1" si="162"/>
        <v>-8.3859015808369457E-3</v>
      </c>
    </row>
    <row r="5127" spans="2:8" x14ac:dyDescent="0.35">
      <c r="B5127" s="45" t="s">
        <v>5662</v>
      </c>
      <c r="C5127" s="146">
        <v>791.89849853515625</v>
      </c>
      <c r="D5127" s="112">
        <f t="shared" si="161"/>
        <v>-0.6607296483000743</v>
      </c>
      <c r="E5127" s="112">
        <v>-5.4546260109903516E-3</v>
      </c>
      <c r="G5127">
        <v>5119</v>
      </c>
      <c r="H5127">
        <f t="shared" ca="1" si="162"/>
        <v>3.2917834736398047E-2</v>
      </c>
    </row>
    <row r="5128" spans="2:8" x14ac:dyDescent="0.35">
      <c r="B5128" s="45" t="s">
        <v>7488</v>
      </c>
      <c r="C5128" s="146">
        <v>2334.122314453125</v>
      </c>
      <c r="D5128" s="112">
        <f t="shared" si="161"/>
        <v>0.34013392417224636</v>
      </c>
      <c r="E5128" s="112">
        <v>-5.4676283240227995E-3</v>
      </c>
      <c r="G5128">
        <v>5120</v>
      </c>
      <c r="H5128">
        <f t="shared" ca="1" si="162"/>
        <v>-4.5223146767416544E-3</v>
      </c>
    </row>
    <row r="5129" spans="2:8" x14ac:dyDescent="0.35">
      <c r="B5129" s="45" t="s">
        <v>6481</v>
      </c>
      <c r="C5129" s="146">
        <v>1741.708251953125</v>
      </c>
      <c r="D5129" s="112">
        <f t="shared" ref="D5129:D5192" si="163">(C5129-C5130)/C5130</f>
        <v>12.723213533761454</v>
      </c>
      <c r="E5129" s="112">
        <v>-5.4696099632078636E-3</v>
      </c>
      <c r="G5129">
        <v>5121</v>
      </c>
      <c r="H5129">
        <f t="shared" ca="1" si="162"/>
        <v>4.3135177874443514E-2</v>
      </c>
    </row>
    <row r="5130" spans="2:8" x14ac:dyDescent="0.35">
      <c r="B5130" s="45" t="s">
        <v>1453</v>
      </c>
      <c r="C5130" s="146">
        <v>126.9169387817383</v>
      </c>
      <c r="D5130" s="112">
        <f t="shared" si="163"/>
        <v>-0.94807392413455005</v>
      </c>
      <c r="E5130" s="112">
        <v>-5.4705151822280473E-3</v>
      </c>
      <c r="G5130">
        <v>5122</v>
      </c>
      <c r="H5130">
        <f t="shared" ref="H5130:H5193" ca="1" si="164">_xlfn.NORM.INV(RAND(),$N$11,$N$12)</f>
        <v>-2.570275995436979E-2</v>
      </c>
    </row>
    <row r="5131" spans="2:8" x14ac:dyDescent="0.35">
      <c r="B5131" s="45" t="s">
        <v>7167</v>
      </c>
      <c r="C5131" s="146">
        <v>2444.18505859375</v>
      </c>
      <c r="D5131" s="112">
        <f t="shared" si="163"/>
        <v>0.31449743038753675</v>
      </c>
      <c r="E5131" s="112">
        <v>-5.4706464601430574E-3</v>
      </c>
      <c r="G5131">
        <v>5123</v>
      </c>
      <c r="H5131">
        <f t="shared" ca="1" si="164"/>
        <v>-4.804737896964657E-3</v>
      </c>
    </row>
    <row r="5132" spans="2:8" x14ac:dyDescent="0.35">
      <c r="B5132" s="45" t="s">
        <v>6447</v>
      </c>
      <c r="C5132" s="146">
        <v>1859.406494140625</v>
      </c>
      <c r="D5132" s="112">
        <f t="shared" si="163"/>
        <v>13.970709414171703</v>
      </c>
      <c r="E5132" s="112">
        <v>-5.4856669485889454E-3</v>
      </c>
      <c r="G5132">
        <v>5124</v>
      </c>
      <c r="H5132">
        <f t="shared" ca="1" si="164"/>
        <v>1.8779377536291827E-2</v>
      </c>
    </row>
    <row r="5133" spans="2:8" x14ac:dyDescent="0.35">
      <c r="B5133" s="45" t="s">
        <v>1887</v>
      </c>
      <c r="C5133" s="146">
        <v>124.2029647827148</v>
      </c>
      <c r="D5133" s="112">
        <f t="shared" si="163"/>
        <v>-0.70836661178737304</v>
      </c>
      <c r="E5133" s="112">
        <v>-5.485929419722313E-3</v>
      </c>
      <c r="G5133">
        <v>5125</v>
      </c>
      <c r="H5133">
        <f t="shared" ca="1" si="164"/>
        <v>-1.3321397173726329E-2</v>
      </c>
    </row>
    <row r="5134" spans="2:8" x14ac:dyDescent="0.35">
      <c r="B5134" s="45" t="s">
        <v>4699</v>
      </c>
      <c r="C5134" s="146">
        <v>425.8873291015625</v>
      </c>
      <c r="D5134" s="112">
        <f t="shared" si="163"/>
        <v>1.0632709927890729</v>
      </c>
      <c r="E5134" s="112">
        <v>-5.4958465635405905E-3</v>
      </c>
      <c r="G5134">
        <v>5126</v>
      </c>
      <c r="H5134">
        <f t="shared" ca="1" si="164"/>
        <v>1.4412657445572383E-2</v>
      </c>
    </row>
    <row r="5135" spans="2:8" x14ac:dyDescent="0.35">
      <c r="B5135" s="45" t="s">
        <v>3959</v>
      </c>
      <c r="C5135" s="146">
        <v>206.4136657714844</v>
      </c>
      <c r="D5135" s="112">
        <f t="shared" si="163"/>
        <v>1.0531190312726886</v>
      </c>
      <c r="E5135" s="112">
        <v>-5.5011797589460164E-3</v>
      </c>
      <c r="G5135">
        <v>5127</v>
      </c>
      <c r="H5135">
        <f t="shared" ca="1" si="164"/>
        <v>-2.9317908524113333E-2</v>
      </c>
    </row>
    <row r="5136" spans="2:8" x14ac:dyDescent="0.35">
      <c r="B5136" s="45" t="s">
        <v>2237</v>
      </c>
      <c r="C5136" s="146">
        <v>100.5366287231445</v>
      </c>
      <c r="D5136" s="112">
        <f t="shared" si="163"/>
        <v>-0.93397334738370541</v>
      </c>
      <c r="E5136" s="112">
        <v>-5.5039569548759092E-3</v>
      </c>
      <c r="G5136">
        <v>5128</v>
      </c>
      <c r="H5136">
        <f t="shared" ca="1" si="164"/>
        <v>1.4247084139555036E-2</v>
      </c>
    </row>
    <row r="5137" spans="2:8" x14ac:dyDescent="0.35">
      <c r="B5137" s="45" t="s">
        <v>6205</v>
      </c>
      <c r="C5137" s="146">
        <v>1522.667358398438</v>
      </c>
      <c r="D5137" s="112">
        <f t="shared" si="163"/>
        <v>8.1460520241338159</v>
      </c>
      <c r="E5137" s="112">
        <v>-5.5085063657722517E-3</v>
      </c>
      <c r="G5137">
        <v>5129</v>
      </c>
      <c r="H5137">
        <f t="shared" ca="1" si="164"/>
        <v>-2.0660769774073957E-2</v>
      </c>
    </row>
    <row r="5138" spans="2:8" x14ac:dyDescent="0.35">
      <c r="B5138" s="45" t="s">
        <v>3084</v>
      </c>
      <c r="C5138" s="146">
        <v>166.48356628417969</v>
      </c>
      <c r="D5138" s="112">
        <f t="shared" si="163"/>
        <v>1.310786190052557</v>
      </c>
      <c r="E5138" s="112">
        <v>-5.510465975087509E-3</v>
      </c>
      <c r="G5138">
        <v>5130</v>
      </c>
      <c r="H5138">
        <f t="shared" ca="1" si="164"/>
        <v>3.2003224997741886E-2</v>
      </c>
    </row>
    <row r="5139" spans="2:8" x14ac:dyDescent="0.35">
      <c r="B5139" s="45" t="s">
        <v>938</v>
      </c>
      <c r="C5139" s="146">
        <v>72.046287536621094</v>
      </c>
      <c r="D5139" s="112">
        <f t="shared" si="163"/>
        <v>-0.78135547297877384</v>
      </c>
      <c r="E5139" s="112">
        <v>-5.513393355493763E-3</v>
      </c>
      <c r="G5139">
        <v>5131</v>
      </c>
      <c r="H5139">
        <f t="shared" ca="1" si="164"/>
        <v>8.5355072182469391E-3</v>
      </c>
    </row>
    <row r="5140" spans="2:8" x14ac:dyDescent="0.35">
      <c r="B5140" s="45" t="s">
        <v>4608</v>
      </c>
      <c r="C5140" s="146">
        <v>329.51333618164063</v>
      </c>
      <c r="D5140" s="112">
        <f t="shared" si="163"/>
        <v>-0.82005736636540616</v>
      </c>
      <c r="E5140" s="112">
        <v>-5.513772319196056E-3</v>
      </c>
      <c r="G5140">
        <v>5132</v>
      </c>
      <c r="H5140">
        <f t="shared" ca="1" si="164"/>
        <v>1.4174107321815359E-2</v>
      </c>
    </row>
    <row r="5141" spans="2:8" x14ac:dyDescent="0.35">
      <c r="B5141" s="45" t="s">
        <v>6450</v>
      </c>
      <c r="C5141" s="146">
        <v>1831.213256835938</v>
      </c>
      <c r="D5141" s="112">
        <f t="shared" si="163"/>
        <v>7.1730526732148983</v>
      </c>
      <c r="E5141" s="112">
        <v>-5.5208040954142883E-3</v>
      </c>
      <c r="G5141">
        <v>5133</v>
      </c>
      <c r="H5141">
        <f t="shared" ca="1" si="164"/>
        <v>2.6390561264344085E-2</v>
      </c>
    </row>
    <row r="5142" spans="2:8" x14ac:dyDescent="0.35">
      <c r="B5142" s="45" t="s">
        <v>4215</v>
      </c>
      <c r="C5142" s="146">
        <v>224.05499267578119</v>
      </c>
      <c r="D5142" s="112">
        <f t="shared" si="163"/>
        <v>1.1001764179497056</v>
      </c>
      <c r="E5142" s="112">
        <v>-5.5256072448462198E-3</v>
      </c>
      <c r="G5142">
        <v>5134</v>
      </c>
      <c r="H5142">
        <f t="shared" ca="1" si="164"/>
        <v>-8.0207309442413381E-3</v>
      </c>
    </row>
    <row r="5143" spans="2:8" x14ac:dyDescent="0.35">
      <c r="B5143" s="45" t="s">
        <v>2934</v>
      </c>
      <c r="C5143" s="146">
        <v>106.6838912963867</v>
      </c>
      <c r="D5143" s="112">
        <f t="shared" si="163"/>
        <v>-0.48098068437808489</v>
      </c>
      <c r="E5143" s="112">
        <v>-5.52819738392747E-3</v>
      </c>
      <c r="G5143">
        <v>5135</v>
      </c>
      <c r="H5143">
        <f t="shared" ca="1" si="164"/>
        <v>7.3676567415021377E-3</v>
      </c>
    </row>
    <row r="5144" spans="2:8" x14ac:dyDescent="0.35">
      <c r="B5144" s="45" t="s">
        <v>4287</v>
      </c>
      <c r="C5144" s="146">
        <v>205.5489807128906</v>
      </c>
      <c r="D5144" s="112">
        <f t="shared" si="163"/>
        <v>0.47557471453226852</v>
      </c>
      <c r="E5144" s="112">
        <v>-5.5321961145729757E-3</v>
      </c>
      <c r="G5144">
        <v>5136</v>
      </c>
      <c r="H5144">
        <f t="shared" ca="1" si="164"/>
        <v>-5.8255594601197959E-4</v>
      </c>
    </row>
    <row r="5145" spans="2:8" x14ac:dyDescent="0.35">
      <c r="B5145" s="45" t="s">
        <v>3348</v>
      </c>
      <c r="C5145" s="146">
        <v>139.30096435546881</v>
      </c>
      <c r="D5145" s="112">
        <f t="shared" si="163"/>
        <v>-0.94379437972117886</v>
      </c>
      <c r="E5145" s="112">
        <v>-5.5331022082515842E-3</v>
      </c>
      <c r="G5145">
        <v>5137</v>
      </c>
      <c r="H5145">
        <f t="shared" ca="1" si="164"/>
        <v>1.4768640432513603E-2</v>
      </c>
    </row>
    <row r="5146" spans="2:8" x14ac:dyDescent="0.35">
      <c r="B5146" s="45" t="s">
        <v>7902</v>
      </c>
      <c r="C5146" s="146">
        <v>2478.4169921875</v>
      </c>
      <c r="D5146" s="112">
        <f t="shared" si="163"/>
        <v>12.39755582537085</v>
      </c>
      <c r="E5146" s="112">
        <v>-5.5339457823978186E-3</v>
      </c>
      <c r="G5146">
        <v>5138</v>
      </c>
      <c r="H5146">
        <f t="shared" ca="1" si="164"/>
        <v>-1.4210897425382743E-2</v>
      </c>
    </row>
    <row r="5147" spans="2:8" x14ac:dyDescent="0.35">
      <c r="B5147" s="45" t="s">
        <v>3118</v>
      </c>
      <c r="C5147" s="146">
        <v>184.990234375</v>
      </c>
      <c r="D5147" s="112">
        <f t="shared" si="163"/>
        <v>7.0497109481559198E-2</v>
      </c>
      <c r="E5147" s="112">
        <v>-5.5386569909281046E-3</v>
      </c>
      <c r="G5147">
        <v>5139</v>
      </c>
      <c r="H5147">
        <f t="shared" ca="1" si="164"/>
        <v>1.112670226665818E-2</v>
      </c>
    </row>
    <row r="5148" spans="2:8" x14ac:dyDescent="0.35">
      <c r="B5148" s="45" t="s">
        <v>3593</v>
      </c>
      <c r="C5148" s="146">
        <v>172.80778503417969</v>
      </c>
      <c r="D5148" s="112">
        <f t="shared" si="163"/>
        <v>-0.61945272659555484</v>
      </c>
      <c r="E5148" s="112">
        <v>-5.5514612165606259E-3</v>
      </c>
      <c r="G5148">
        <v>5140</v>
      </c>
      <c r="H5148">
        <f t="shared" ca="1" si="164"/>
        <v>1.329552153082356E-2</v>
      </c>
    </row>
    <row r="5149" spans="2:8" x14ac:dyDescent="0.35">
      <c r="B5149" s="45" t="s">
        <v>4998</v>
      </c>
      <c r="C5149" s="146">
        <v>454.10333251953119</v>
      </c>
      <c r="D5149" s="112">
        <f t="shared" si="163"/>
        <v>-0.78467465451125096</v>
      </c>
      <c r="E5149" s="112">
        <v>-5.5549032134019306E-3</v>
      </c>
      <c r="G5149">
        <v>5141</v>
      </c>
      <c r="H5149">
        <f t="shared" ca="1" si="164"/>
        <v>1.950183368543116E-3</v>
      </c>
    </row>
    <row r="5150" spans="2:8" x14ac:dyDescent="0.35">
      <c r="B5150" s="45" t="s">
        <v>6615</v>
      </c>
      <c r="C5150" s="146">
        <v>2108.917236328125</v>
      </c>
      <c r="D5150" s="112">
        <f t="shared" si="163"/>
        <v>-4.0024764735567771E-2</v>
      </c>
      <c r="E5150" s="112">
        <v>-5.5559354603859417E-3</v>
      </c>
      <c r="G5150">
        <v>5142</v>
      </c>
      <c r="H5150">
        <f t="shared" ca="1" si="164"/>
        <v>1.8625473071989619E-2</v>
      </c>
    </row>
    <row r="5151" spans="2:8" x14ac:dyDescent="0.35">
      <c r="B5151" s="45" t="s">
        <v>6726</v>
      </c>
      <c r="C5151" s="146">
        <v>2196.845458984375</v>
      </c>
      <c r="D5151" s="112">
        <f t="shared" si="163"/>
        <v>56.63150035781397</v>
      </c>
      <c r="E5151" s="112">
        <v>-5.5572353801111429E-3</v>
      </c>
      <c r="G5151">
        <v>5143</v>
      </c>
      <c r="H5151">
        <f t="shared" ca="1" si="164"/>
        <v>1.2658091934568004E-2</v>
      </c>
    </row>
    <row r="5152" spans="2:8" x14ac:dyDescent="0.35">
      <c r="B5152" s="45" t="s">
        <v>492</v>
      </c>
      <c r="C5152" s="146">
        <v>38.118831634521477</v>
      </c>
      <c r="D5152" s="112">
        <f t="shared" si="163"/>
        <v>-0.98061713017648644</v>
      </c>
      <c r="E5152" s="112">
        <v>-5.5618190595601684E-3</v>
      </c>
      <c r="G5152">
        <v>5144</v>
      </c>
      <c r="H5152">
        <f t="shared" ca="1" si="164"/>
        <v>-1.2818461248402952E-2</v>
      </c>
    </row>
    <row r="5153" spans="2:8" x14ac:dyDescent="0.35">
      <c r="B5153" s="45" t="s">
        <v>6604</v>
      </c>
      <c r="C5153" s="146">
        <v>1966.624755859375</v>
      </c>
      <c r="D5153" s="112">
        <f t="shared" si="163"/>
        <v>16.61277595566958</v>
      </c>
      <c r="E5153" s="112">
        <v>-5.5664634726337228E-3</v>
      </c>
      <c r="G5153">
        <v>5145</v>
      </c>
      <c r="H5153">
        <f t="shared" ca="1" si="164"/>
        <v>-4.1003454574087425E-2</v>
      </c>
    </row>
    <row r="5154" spans="2:8" x14ac:dyDescent="0.35">
      <c r="B5154" s="45" t="s">
        <v>3004</v>
      </c>
      <c r="C5154" s="146">
        <v>111.6589889526367</v>
      </c>
      <c r="D5154" s="112">
        <f t="shared" si="163"/>
        <v>2.5518334490676406E-2</v>
      </c>
      <c r="E5154" s="112">
        <v>-5.5749596260644164E-3</v>
      </c>
      <c r="G5154">
        <v>5146</v>
      </c>
      <c r="H5154">
        <f t="shared" ca="1" si="164"/>
        <v>-3.135828093002288E-2</v>
      </c>
    </row>
    <row r="5155" spans="2:8" x14ac:dyDescent="0.35">
      <c r="B5155" s="45" t="s">
        <v>2497</v>
      </c>
      <c r="C5155" s="146">
        <v>108.8805389404297</v>
      </c>
      <c r="D5155" s="112">
        <f t="shared" si="163"/>
        <v>-0.13990359647617681</v>
      </c>
      <c r="E5155" s="112">
        <v>-5.5786081351801194E-3</v>
      </c>
      <c r="G5155">
        <v>5147</v>
      </c>
      <c r="H5155">
        <f t="shared" ca="1" si="164"/>
        <v>-1.21950288581953E-2</v>
      </c>
    </row>
    <row r="5156" spans="2:8" x14ac:dyDescent="0.35">
      <c r="B5156" s="45" t="s">
        <v>1572</v>
      </c>
      <c r="C5156" s="146">
        <v>126.59108734130859</v>
      </c>
      <c r="D5156" s="112">
        <f t="shared" si="163"/>
        <v>2.92552691610438E-2</v>
      </c>
      <c r="E5156" s="112">
        <v>-5.5876317686301621E-3</v>
      </c>
      <c r="G5156">
        <v>5148</v>
      </c>
      <c r="H5156">
        <f t="shared" ca="1" si="164"/>
        <v>-4.0359925938900183E-3</v>
      </c>
    </row>
    <row r="5157" spans="2:8" x14ac:dyDescent="0.35">
      <c r="B5157" s="45" t="s">
        <v>3041</v>
      </c>
      <c r="C5157" s="146">
        <v>122.99289703369141</v>
      </c>
      <c r="D5157" s="112">
        <f t="shared" si="163"/>
        <v>-0.93282037856728328</v>
      </c>
      <c r="E5157" s="112">
        <v>-5.5938919333799984E-3</v>
      </c>
      <c r="G5157">
        <v>5149</v>
      </c>
      <c r="H5157">
        <f t="shared" ca="1" si="164"/>
        <v>-8.8107567211742101E-3</v>
      </c>
    </row>
    <row r="5158" spans="2:8" x14ac:dyDescent="0.35">
      <c r="B5158" s="45" t="s">
        <v>6462</v>
      </c>
      <c r="C5158" s="146">
        <v>1830.806640625</v>
      </c>
      <c r="D5158" s="112">
        <f t="shared" si="163"/>
        <v>4.0527359808428205</v>
      </c>
      <c r="E5158" s="112">
        <v>-5.595213002848049E-3</v>
      </c>
      <c r="G5158">
        <v>5150</v>
      </c>
      <c r="H5158">
        <f t="shared" ca="1" si="164"/>
        <v>-2.0571869643077105E-2</v>
      </c>
    </row>
    <row r="5159" spans="2:8" x14ac:dyDescent="0.35">
      <c r="B5159" s="45" t="s">
        <v>4655</v>
      </c>
      <c r="C5159" s="146">
        <v>362.33966064453119</v>
      </c>
      <c r="D5159" s="112">
        <f t="shared" si="163"/>
        <v>1.8184261990537387</v>
      </c>
      <c r="E5159" s="112">
        <v>-5.5980797969044571E-3</v>
      </c>
      <c r="G5159">
        <v>5151</v>
      </c>
      <c r="H5159">
        <f t="shared" ca="1" si="164"/>
        <v>-2.4998053700045788E-2</v>
      </c>
    </row>
    <row r="5160" spans="2:8" x14ac:dyDescent="0.35">
      <c r="B5160" s="45" t="s">
        <v>3050</v>
      </c>
      <c r="C5160" s="146">
        <v>128.56098937988281</v>
      </c>
      <c r="D5160" s="112">
        <f t="shared" si="163"/>
        <v>-1.7237875993391039E-2</v>
      </c>
      <c r="E5160" s="112">
        <v>-5.6068309248837557E-3</v>
      </c>
      <c r="G5160">
        <v>5152</v>
      </c>
      <c r="H5160">
        <f t="shared" ca="1" si="164"/>
        <v>-2.8887244949049903E-3</v>
      </c>
    </row>
    <row r="5161" spans="2:8" x14ac:dyDescent="0.35">
      <c r="B5161" s="45" t="s">
        <v>1345</v>
      </c>
      <c r="C5161" s="146">
        <v>130.81597900390619</v>
      </c>
      <c r="D5161" s="112">
        <f t="shared" si="163"/>
        <v>0.53058917773703596</v>
      </c>
      <c r="E5161" s="112">
        <v>-5.6172959360379715E-3</v>
      </c>
      <c r="G5161">
        <v>5153</v>
      </c>
      <c r="H5161">
        <f t="shared" ca="1" si="164"/>
        <v>1.5782849118581899E-2</v>
      </c>
    </row>
    <row r="5162" spans="2:8" x14ac:dyDescent="0.35">
      <c r="B5162" s="45" t="s">
        <v>1066</v>
      </c>
      <c r="C5162" s="146">
        <v>85.467727661132813</v>
      </c>
      <c r="D5162" s="112">
        <f t="shared" si="163"/>
        <v>-0.34869464812708895</v>
      </c>
      <c r="E5162" s="112">
        <v>-5.62260774209022E-3</v>
      </c>
      <c r="G5162">
        <v>5154</v>
      </c>
      <c r="H5162">
        <f t="shared" ca="1" si="164"/>
        <v>3.6065271761330656E-3</v>
      </c>
    </row>
    <row r="5163" spans="2:8" x14ac:dyDescent="0.35">
      <c r="B5163" s="45" t="s">
        <v>2059</v>
      </c>
      <c r="C5163" s="146">
        <v>131.22528076171881</v>
      </c>
      <c r="D5163" s="112">
        <f t="shared" si="163"/>
        <v>-0.91238080093425922</v>
      </c>
      <c r="E5163" s="112">
        <v>-5.624363554752522E-3</v>
      </c>
      <c r="G5163">
        <v>5155</v>
      </c>
      <c r="H5163">
        <f t="shared" ca="1" si="164"/>
        <v>-2.292168813677312E-2</v>
      </c>
    </row>
    <row r="5164" spans="2:8" x14ac:dyDescent="0.35">
      <c r="B5164" s="45" t="s">
        <v>6291</v>
      </c>
      <c r="C5164" s="146">
        <v>1497.67724609375</v>
      </c>
      <c r="D5164" s="112">
        <f t="shared" si="163"/>
        <v>15.642957621336242</v>
      </c>
      <c r="E5164" s="112">
        <v>-5.6293228254582729E-3</v>
      </c>
      <c r="G5164">
        <v>5156</v>
      </c>
      <c r="H5164">
        <f t="shared" ca="1" si="164"/>
        <v>1.6280126906280407E-3</v>
      </c>
    </row>
    <row r="5165" spans="2:8" x14ac:dyDescent="0.35">
      <c r="B5165" s="45" t="s">
        <v>2787</v>
      </c>
      <c r="C5165" s="146">
        <v>89.9886474609375</v>
      </c>
      <c r="D5165" s="112">
        <f t="shared" si="163"/>
        <v>-0.47251622052852871</v>
      </c>
      <c r="E5165" s="112">
        <v>-5.6396582365591183E-3</v>
      </c>
      <c r="G5165">
        <v>5157</v>
      </c>
      <c r="H5165">
        <f t="shared" ca="1" si="164"/>
        <v>1.6112208394798159E-2</v>
      </c>
    </row>
    <row r="5166" spans="2:8" x14ac:dyDescent="0.35">
      <c r="B5166" s="45" t="s">
        <v>4077</v>
      </c>
      <c r="C5166" s="146">
        <v>170.59983825683591</v>
      </c>
      <c r="D5166" s="112">
        <f t="shared" si="163"/>
        <v>-0.92508253335105906</v>
      </c>
      <c r="E5166" s="112">
        <v>-5.6424502800369349E-3</v>
      </c>
      <c r="G5166">
        <v>5158</v>
      </c>
      <c r="H5166">
        <f t="shared" ca="1" si="164"/>
        <v>2.5254821213642985E-2</v>
      </c>
    </row>
    <row r="5167" spans="2:8" x14ac:dyDescent="0.35">
      <c r="B5167" s="45" t="s">
        <v>7566</v>
      </c>
      <c r="C5167" s="146">
        <v>2277.17041015625</v>
      </c>
      <c r="D5167" s="112">
        <f t="shared" si="163"/>
        <v>1.4053287451186394</v>
      </c>
      <c r="E5167" s="112">
        <v>-5.645374934236792E-3</v>
      </c>
      <c r="G5167">
        <v>5159</v>
      </c>
      <c r="H5167">
        <f t="shared" ca="1" si="164"/>
        <v>3.5669681291497835E-2</v>
      </c>
    </row>
    <row r="5168" spans="2:8" x14ac:dyDescent="0.35">
      <c r="B5168" s="45" t="s">
        <v>5847</v>
      </c>
      <c r="C5168" s="146">
        <v>946.718994140625</v>
      </c>
      <c r="D5168" s="112">
        <f t="shared" si="163"/>
        <v>-0.58185061592951881</v>
      </c>
      <c r="E5168" s="112">
        <v>-5.6474270791484066E-3</v>
      </c>
      <c r="G5168">
        <v>5160</v>
      </c>
      <c r="H5168">
        <f t="shared" ca="1" si="164"/>
        <v>2.6804788335740857E-3</v>
      </c>
    </row>
    <row r="5169" spans="2:8" x14ac:dyDescent="0.35">
      <c r="B5169" s="45" t="s">
        <v>6797</v>
      </c>
      <c r="C5169" s="146">
        <v>2264.06884765625</v>
      </c>
      <c r="D5169" s="112">
        <f t="shared" si="163"/>
        <v>15.704593363015782</v>
      </c>
      <c r="E5169" s="112">
        <v>-5.6540827619956258E-3</v>
      </c>
      <c r="G5169">
        <v>5161</v>
      </c>
      <c r="H5169">
        <f t="shared" ca="1" si="164"/>
        <v>1.4413951914800559E-2</v>
      </c>
    </row>
    <row r="5170" spans="2:8" x14ac:dyDescent="0.35">
      <c r="B5170" s="45" t="s">
        <v>2052</v>
      </c>
      <c r="C5170" s="146">
        <v>135.53570556640619</v>
      </c>
      <c r="D5170" s="112">
        <f t="shared" si="163"/>
        <v>-0.91755158982456442</v>
      </c>
      <c r="E5170" s="112">
        <v>-5.6546633201171844E-3</v>
      </c>
      <c r="G5170">
        <v>5162</v>
      </c>
      <c r="H5170">
        <f t="shared" ca="1" si="164"/>
        <v>4.4820603218177074E-3</v>
      </c>
    </row>
    <row r="5171" spans="2:8" x14ac:dyDescent="0.35">
      <c r="B5171" s="45" t="s">
        <v>6388</v>
      </c>
      <c r="C5171" s="146">
        <v>1643.885009765625</v>
      </c>
      <c r="D5171" s="112">
        <f t="shared" si="163"/>
        <v>3.2385505961860708</v>
      </c>
      <c r="E5171" s="112">
        <v>-5.6551230701246411E-3</v>
      </c>
      <c r="G5171">
        <v>5163</v>
      </c>
      <c r="H5171">
        <f t="shared" ca="1" si="164"/>
        <v>-2.188009410954752E-2</v>
      </c>
    </row>
    <row r="5172" spans="2:8" x14ac:dyDescent="0.35">
      <c r="B5172" s="45" t="s">
        <v>4832</v>
      </c>
      <c r="C5172" s="146">
        <v>387.84130859375</v>
      </c>
      <c r="D5172" s="112">
        <f t="shared" si="163"/>
        <v>4.178937596796005</v>
      </c>
      <c r="E5172" s="112">
        <v>-5.6607648694736419E-3</v>
      </c>
      <c r="G5172">
        <v>5164</v>
      </c>
      <c r="H5172">
        <f t="shared" ca="1" si="164"/>
        <v>3.9092922247695727E-3</v>
      </c>
    </row>
    <row r="5173" spans="2:8" x14ac:dyDescent="0.35">
      <c r="B5173" s="45" t="s">
        <v>961</v>
      </c>
      <c r="C5173" s="146">
        <v>74.888198852539063</v>
      </c>
      <c r="D5173" s="112">
        <f t="shared" si="163"/>
        <v>-0.15508063094454375</v>
      </c>
      <c r="E5173" s="112">
        <v>-5.6622798922408247E-3</v>
      </c>
      <c r="G5173">
        <v>5165</v>
      </c>
      <c r="H5173">
        <f t="shared" ca="1" si="164"/>
        <v>-1.4337441989374302E-2</v>
      </c>
    </row>
    <row r="5174" spans="2:8" x14ac:dyDescent="0.35">
      <c r="B5174" s="45" t="s">
        <v>1026</v>
      </c>
      <c r="C5174" s="146">
        <v>88.633544921875</v>
      </c>
      <c r="D5174" s="112">
        <f t="shared" si="163"/>
        <v>-0.61008003622711471</v>
      </c>
      <c r="E5174" s="112">
        <v>-5.6658181534022167E-3</v>
      </c>
      <c r="G5174">
        <v>5166</v>
      </c>
      <c r="H5174">
        <f t="shared" ca="1" si="164"/>
        <v>-4.29846609282548E-2</v>
      </c>
    </row>
    <row r="5175" spans="2:8" x14ac:dyDescent="0.35">
      <c r="B5175" s="45" t="s">
        <v>4281</v>
      </c>
      <c r="C5175" s="146">
        <v>227.31214904785159</v>
      </c>
      <c r="D5175" s="112">
        <f t="shared" si="163"/>
        <v>0.4283050661389553</v>
      </c>
      <c r="E5175" s="112">
        <v>-5.6685811346585636E-3</v>
      </c>
      <c r="G5175">
        <v>5167</v>
      </c>
      <c r="H5175">
        <f t="shared" ca="1" si="164"/>
        <v>-3.1399283945693551E-2</v>
      </c>
    </row>
    <row r="5176" spans="2:8" x14ac:dyDescent="0.35">
      <c r="B5176" s="45" t="s">
        <v>3240</v>
      </c>
      <c r="C5176" s="146">
        <v>159.14817810058591</v>
      </c>
      <c r="D5176" s="112">
        <f t="shared" si="163"/>
        <v>0.27636863395703826</v>
      </c>
      <c r="E5176" s="112">
        <v>-5.6843179614479303E-3</v>
      </c>
      <c r="G5176">
        <v>5168</v>
      </c>
      <c r="H5176">
        <f t="shared" ca="1" si="164"/>
        <v>-1.0273152054413089E-2</v>
      </c>
    </row>
    <row r="5177" spans="2:8" x14ac:dyDescent="0.35">
      <c r="B5177" s="45" t="s">
        <v>1918</v>
      </c>
      <c r="C5177" s="146">
        <v>124.68825531005859</v>
      </c>
      <c r="D5177" s="112">
        <f t="shared" si="163"/>
        <v>0.1426500011641047</v>
      </c>
      <c r="E5177" s="112">
        <v>-5.6906886581379748E-3</v>
      </c>
      <c r="G5177">
        <v>5169</v>
      </c>
      <c r="H5177">
        <f t="shared" ca="1" si="164"/>
        <v>-2.2707600230512968E-2</v>
      </c>
    </row>
    <row r="5178" spans="2:8" x14ac:dyDescent="0.35">
      <c r="B5178" s="45" t="s">
        <v>2956</v>
      </c>
      <c r="C5178" s="146">
        <v>109.1220016479492</v>
      </c>
      <c r="D5178" s="112">
        <f t="shared" si="163"/>
        <v>-0.93186730167583454</v>
      </c>
      <c r="E5178" s="112">
        <v>-5.7036948363722671E-3</v>
      </c>
      <c r="G5178">
        <v>5170</v>
      </c>
      <c r="H5178">
        <f t="shared" ca="1" si="164"/>
        <v>3.5997489568457969E-3</v>
      </c>
    </row>
    <row r="5179" spans="2:8" x14ac:dyDescent="0.35">
      <c r="B5179" s="45" t="s">
        <v>6266</v>
      </c>
      <c r="C5179" s="146">
        <v>1601.60986328125</v>
      </c>
      <c r="D5179" s="112">
        <f t="shared" si="163"/>
        <v>-2.1670987243473987E-2</v>
      </c>
      <c r="E5179" s="112">
        <v>-5.7070876968451376E-3</v>
      </c>
      <c r="G5179">
        <v>5171</v>
      </c>
      <c r="H5179">
        <f t="shared" ca="1" si="164"/>
        <v>-2.3475688971625209E-2</v>
      </c>
    </row>
    <row r="5180" spans="2:8" x14ac:dyDescent="0.35">
      <c r="B5180" s="45" t="s">
        <v>6229</v>
      </c>
      <c r="C5180" s="146">
        <v>1637.087158203125</v>
      </c>
      <c r="D5180" s="112">
        <f t="shared" si="163"/>
        <v>1.243723863897777</v>
      </c>
      <c r="E5180" s="112">
        <v>-5.718943345554426E-3</v>
      </c>
      <c r="G5180">
        <v>5172</v>
      </c>
      <c r="H5180">
        <f t="shared" ca="1" si="164"/>
        <v>1.0518867165680338E-3</v>
      </c>
    </row>
    <row r="5181" spans="2:8" x14ac:dyDescent="0.35">
      <c r="B5181" s="45" t="s">
        <v>5775</v>
      </c>
      <c r="C5181" s="146">
        <v>729.6295166015625</v>
      </c>
      <c r="D5181" s="112">
        <f t="shared" si="163"/>
        <v>2.999713260617408</v>
      </c>
      <c r="E5181" s="112">
        <v>-5.7323479804121556E-3</v>
      </c>
      <c r="G5181">
        <v>5173</v>
      </c>
      <c r="H5181">
        <f t="shared" ca="1" si="164"/>
        <v>2.6788628884140714E-2</v>
      </c>
    </row>
    <row r="5182" spans="2:8" x14ac:dyDescent="0.35">
      <c r="B5182" s="45" t="s">
        <v>3699</v>
      </c>
      <c r="C5182" s="146">
        <v>182.42045593261719</v>
      </c>
      <c r="D5182" s="112">
        <f t="shared" si="163"/>
        <v>-0.92469814398427519</v>
      </c>
      <c r="E5182" s="112">
        <v>-5.7324355536584604E-3</v>
      </c>
      <c r="G5182">
        <v>5174</v>
      </c>
      <c r="H5182">
        <f t="shared" ca="1" si="164"/>
        <v>3.5154890927735452E-2</v>
      </c>
    </row>
    <row r="5183" spans="2:8" x14ac:dyDescent="0.35">
      <c r="B5183" s="45" t="s">
        <v>7594</v>
      </c>
      <c r="C5183" s="146">
        <v>2422.522705078125</v>
      </c>
      <c r="D5183" s="112">
        <f t="shared" si="163"/>
        <v>2.5054286497295282</v>
      </c>
      <c r="E5183" s="112">
        <v>-5.7363294485586582E-3</v>
      </c>
      <c r="G5183">
        <v>5175</v>
      </c>
      <c r="H5183">
        <f t="shared" ca="1" si="164"/>
        <v>-2.1454867750784406E-2</v>
      </c>
    </row>
    <row r="5184" spans="2:8" x14ac:dyDescent="0.35">
      <c r="B5184" s="45" t="s">
        <v>5734</v>
      </c>
      <c r="C5184" s="146">
        <v>691.07745361328125</v>
      </c>
      <c r="D5184" s="112">
        <f t="shared" si="163"/>
        <v>3.9335886123148716</v>
      </c>
      <c r="E5184" s="112">
        <v>-5.7398249276561647E-3</v>
      </c>
      <c r="G5184">
        <v>5176</v>
      </c>
      <c r="H5184">
        <f t="shared" ca="1" si="164"/>
        <v>-1.7197869055773758E-2</v>
      </c>
    </row>
    <row r="5185" spans="2:8" x14ac:dyDescent="0.35">
      <c r="B5185" s="45" t="s">
        <v>3302</v>
      </c>
      <c r="C5185" s="146">
        <v>140.0760192871094</v>
      </c>
      <c r="D5185" s="112">
        <f t="shared" si="163"/>
        <v>-0.90595137070528686</v>
      </c>
      <c r="E5185" s="112">
        <v>-5.7402657548092043E-3</v>
      </c>
      <c r="G5185">
        <v>5177</v>
      </c>
      <c r="H5185">
        <f t="shared" ca="1" si="164"/>
        <v>6.646202459297164E-3</v>
      </c>
    </row>
    <row r="5186" spans="2:8" x14ac:dyDescent="0.35">
      <c r="B5186" s="45" t="s">
        <v>6118</v>
      </c>
      <c r="C5186" s="146">
        <v>1489.39990234375</v>
      </c>
      <c r="D5186" s="112">
        <f t="shared" si="163"/>
        <v>6.7987008571920056</v>
      </c>
      <c r="E5186" s="112">
        <v>-5.7464005341729034E-3</v>
      </c>
      <c r="G5186">
        <v>5178</v>
      </c>
      <c r="H5186">
        <f t="shared" ca="1" si="164"/>
        <v>9.1052319693222077E-3</v>
      </c>
    </row>
    <row r="5187" spans="2:8" x14ac:dyDescent="0.35">
      <c r="B5187" s="45" t="s">
        <v>3885</v>
      </c>
      <c r="C5187" s="146">
        <v>190.98051452636719</v>
      </c>
      <c r="D5187" s="112">
        <f t="shared" si="163"/>
        <v>0.46988417178859393</v>
      </c>
      <c r="E5187" s="112">
        <v>-5.7527030388090988E-3</v>
      </c>
      <c r="G5187">
        <v>5179</v>
      </c>
      <c r="H5187">
        <f t="shared" ca="1" si="164"/>
        <v>6.1910751835200679E-3</v>
      </c>
    </row>
    <row r="5188" spans="2:8" x14ac:dyDescent="0.35">
      <c r="B5188" s="45" t="s">
        <v>3365</v>
      </c>
      <c r="C5188" s="146">
        <v>129.928955078125</v>
      </c>
      <c r="D5188" s="112">
        <f t="shared" si="163"/>
        <v>-0.43607084678607988</v>
      </c>
      <c r="E5188" s="112">
        <v>-5.756205803564853E-3</v>
      </c>
      <c r="G5188">
        <v>5180</v>
      </c>
      <c r="H5188">
        <f t="shared" ca="1" si="164"/>
        <v>-6.6635708997578411E-4</v>
      </c>
    </row>
    <row r="5189" spans="2:8" x14ac:dyDescent="0.35">
      <c r="B5189" s="45" t="s">
        <v>4363</v>
      </c>
      <c r="C5189" s="146">
        <v>230.39942932128909</v>
      </c>
      <c r="D5189" s="112">
        <f t="shared" si="163"/>
        <v>0.38391098877672025</v>
      </c>
      <c r="E5189" s="112">
        <v>-5.7564819107017466E-3</v>
      </c>
      <c r="G5189">
        <v>5181</v>
      </c>
      <c r="H5189">
        <f t="shared" ca="1" si="164"/>
        <v>4.4084296831612335E-3</v>
      </c>
    </row>
    <row r="5190" spans="2:8" x14ac:dyDescent="0.35">
      <c r="B5190" s="45" t="s">
        <v>3637</v>
      </c>
      <c r="C5190" s="146">
        <v>166.4842834472656</v>
      </c>
      <c r="D5190" s="112">
        <f t="shared" si="163"/>
        <v>0.85154028397816484</v>
      </c>
      <c r="E5190" s="112">
        <v>-5.7604710218194157E-3</v>
      </c>
      <c r="G5190">
        <v>5182</v>
      </c>
      <c r="H5190">
        <f t="shared" ca="1" si="164"/>
        <v>2.0245826195247337E-2</v>
      </c>
    </row>
    <row r="5191" spans="2:8" x14ac:dyDescent="0.35">
      <c r="B5191" s="45" t="s">
        <v>1176</v>
      </c>
      <c r="C5191" s="146">
        <v>89.916641235351563</v>
      </c>
      <c r="D5191" s="112">
        <f t="shared" si="163"/>
        <v>-0.29673999262103967</v>
      </c>
      <c r="E5191" s="112">
        <v>-5.7687168211470012E-3</v>
      </c>
      <c r="G5191">
        <v>5183</v>
      </c>
      <c r="H5191">
        <f t="shared" ca="1" si="164"/>
        <v>-1.0116165292504626E-2</v>
      </c>
    </row>
    <row r="5192" spans="2:8" x14ac:dyDescent="0.35">
      <c r="B5192" s="45" t="s">
        <v>1943</v>
      </c>
      <c r="C5192" s="146">
        <v>127.8568954467773</v>
      </c>
      <c r="D5192" s="112">
        <f t="shared" si="163"/>
        <v>-0.78389078218200847</v>
      </c>
      <c r="E5192" s="112">
        <v>-5.7706792610800074E-3</v>
      </c>
      <c r="G5192">
        <v>5184</v>
      </c>
      <c r="H5192">
        <f t="shared" ca="1" si="164"/>
        <v>-1.3368050170468373E-2</v>
      </c>
    </row>
    <row r="5193" spans="2:8" x14ac:dyDescent="0.35">
      <c r="B5193" s="45" t="s">
        <v>5160</v>
      </c>
      <c r="C5193" s="146">
        <v>591.63092041015625</v>
      </c>
      <c r="D5193" s="112">
        <f t="shared" ref="D5193:D5256" si="165">(C5193-C5194)/C5194</f>
        <v>-0.1750326832652235</v>
      </c>
      <c r="E5193" s="112">
        <v>-5.7746071343989036E-3</v>
      </c>
      <c r="G5193">
        <v>5185</v>
      </c>
      <c r="H5193">
        <f t="shared" ca="1" si="164"/>
        <v>3.4796734958144728E-3</v>
      </c>
    </row>
    <row r="5194" spans="2:8" x14ac:dyDescent="0.35">
      <c r="B5194" s="45" t="s">
        <v>5499</v>
      </c>
      <c r="C5194" s="146">
        <v>717.15679931640625</v>
      </c>
      <c r="D5194" s="112">
        <f t="shared" si="165"/>
        <v>-0.66381173085887446</v>
      </c>
      <c r="E5194" s="112">
        <v>-5.7786344609453734E-3</v>
      </c>
      <c r="G5194">
        <v>5186</v>
      </c>
      <c r="H5194">
        <f t="shared" ref="H5194:H5257" ca="1" si="166">_xlfn.NORM.INV(RAND(),$N$11,$N$12)</f>
        <v>-7.8757490421398867E-3</v>
      </c>
    </row>
    <row r="5195" spans="2:8" x14ac:dyDescent="0.35">
      <c r="B5195" s="45" t="s">
        <v>8031</v>
      </c>
      <c r="C5195" s="146">
        <v>2133.199951171875</v>
      </c>
      <c r="D5195" s="112">
        <f t="shared" si="165"/>
        <v>16.378811747387935</v>
      </c>
      <c r="E5195" s="112">
        <v>-5.7793372110302946E-3</v>
      </c>
      <c r="G5195">
        <v>5187</v>
      </c>
      <c r="H5195">
        <f t="shared" ca="1" si="166"/>
        <v>-2.8050208817608068E-2</v>
      </c>
    </row>
    <row r="5196" spans="2:8" x14ac:dyDescent="0.35">
      <c r="B5196" s="45" t="s">
        <v>1995</v>
      </c>
      <c r="C5196" s="146">
        <v>122.74716949462891</v>
      </c>
      <c r="D5196" s="112">
        <f t="shared" si="165"/>
        <v>0.31544982896153267</v>
      </c>
      <c r="E5196" s="112">
        <v>-5.7800364114976611E-3</v>
      </c>
      <c r="G5196">
        <v>5188</v>
      </c>
      <c r="H5196">
        <f t="shared" ca="1" si="166"/>
        <v>-2.5535746334500748E-2</v>
      </c>
    </row>
    <row r="5197" spans="2:8" x14ac:dyDescent="0.35">
      <c r="B5197" s="45" t="s">
        <v>1225</v>
      </c>
      <c r="C5197" s="146">
        <v>93.311935424804688</v>
      </c>
      <c r="D5197" s="112">
        <f t="shared" si="165"/>
        <v>-0.94294052317327481</v>
      </c>
      <c r="E5197" s="112">
        <v>-5.7917394573214348E-3</v>
      </c>
      <c r="G5197">
        <v>5189</v>
      </c>
      <c r="H5197">
        <f t="shared" ca="1" si="166"/>
        <v>-2.3517622884485584E-2</v>
      </c>
    </row>
    <row r="5198" spans="2:8" x14ac:dyDescent="0.35">
      <c r="B5198" s="45" t="s">
        <v>6402</v>
      </c>
      <c r="C5198" s="146">
        <v>1635.345092773438</v>
      </c>
      <c r="D5198" s="112">
        <f t="shared" si="165"/>
        <v>6.2448098902089778E-2</v>
      </c>
      <c r="E5198" s="112">
        <v>-5.7930328798030265E-3</v>
      </c>
      <c r="G5198">
        <v>5190</v>
      </c>
      <c r="H5198">
        <f t="shared" ca="1" si="166"/>
        <v>3.2143551291553128E-2</v>
      </c>
    </row>
    <row r="5199" spans="2:8" x14ac:dyDescent="0.35">
      <c r="B5199" s="45" t="s">
        <v>6279</v>
      </c>
      <c r="C5199" s="146">
        <v>1539.223510742188</v>
      </c>
      <c r="D5199" s="112">
        <f t="shared" si="165"/>
        <v>6.0030933156348985</v>
      </c>
      <c r="E5199" s="112">
        <v>-5.7937521682906203E-3</v>
      </c>
      <c r="G5199">
        <v>5191</v>
      </c>
      <c r="H5199">
        <f t="shared" ca="1" si="166"/>
        <v>2.6154941555965063E-4</v>
      </c>
    </row>
    <row r="5200" spans="2:8" x14ac:dyDescent="0.35">
      <c r="B5200" s="45" t="s">
        <v>4223</v>
      </c>
      <c r="C5200" s="146">
        <v>219.79194641113281</v>
      </c>
      <c r="D5200" s="112">
        <f t="shared" si="165"/>
        <v>4.0582948696844987</v>
      </c>
      <c r="E5200" s="112">
        <v>-5.8023166335491282E-3</v>
      </c>
      <c r="G5200">
        <v>5192</v>
      </c>
      <c r="H5200">
        <f t="shared" ca="1" si="166"/>
        <v>1.8614401062841939E-3</v>
      </c>
    </row>
    <row r="5201" spans="2:8" x14ac:dyDescent="0.35">
      <c r="B5201" s="45" t="s">
        <v>698</v>
      </c>
      <c r="C5201" s="146">
        <v>43.451786041259773</v>
      </c>
      <c r="D5201" s="112">
        <f t="shared" si="165"/>
        <v>-0.98140748772981112</v>
      </c>
      <c r="E5201" s="112">
        <v>-5.8049426501375293E-3</v>
      </c>
      <c r="G5201">
        <v>5193</v>
      </c>
      <c r="H5201">
        <f t="shared" ca="1" si="166"/>
        <v>-1.4573633502787949E-2</v>
      </c>
    </row>
    <row r="5202" spans="2:8" x14ac:dyDescent="0.35">
      <c r="B5202" s="45" t="s">
        <v>7815</v>
      </c>
      <c r="C5202" s="146">
        <v>2337.058349609375</v>
      </c>
      <c r="D5202" s="112">
        <f t="shared" si="165"/>
        <v>-5.0459618804698486E-2</v>
      </c>
      <c r="E5202" s="112">
        <v>-5.8058929886535722E-3</v>
      </c>
      <c r="G5202">
        <v>5194</v>
      </c>
      <c r="H5202">
        <f t="shared" ca="1" si="166"/>
        <v>2.2130922927034113E-2</v>
      </c>
    </row>
    <row r="5203" spans="2:8" x14ac:dyDescent="0.35">
      <c r="B5203" s="45" t="s">
        <v>7872</v>
      </c>
      <c r="C5203" s="146">
        <v>2461.252197265625</v>
      </c>
      <c r="D5203" s="112">
        <f t="shared" si="165"/>
        <v>1.4270000572466111E-2</v>
      </c>
      <c r="E5203" s="112">
        <v>-5.8114135218789182E-3</v>
      </c>
      <c r="G5203">
        <v>5195</v>
      </c>
      <c r="H5203">
        <f t="shared" ca="1" si="166"/>
        <v>-1.3646604905902958E-2</v>
      </c>
    </row>
    <row r="5204" spans="2:8" x14ac:dyDescent="0.35">
      <c r="B5204" s="45" t="s">
        <v>7926</v>
      </c>
      <c r="C5204" s="146">
        <v>2426.624267578125</v>
      </c>
      <c r="D5204" s="112">
        <f t="shared" si="165"/>
        <v>-9.209574871693554E-3</v>
      </c>
      <c r="E5204" s="112">
        <v>-5.8130131434951833E-3</v>
      </c>
      <c r="G5204">
        <v>5196</v>
      </c>
      <c r="H5204">
        <f t="shared" ca="1" si="166"/>
        <v>3.9695512442153059E-3</v>
      </c>
    </row>
    <row r="5205" spans="2:8" x14ac:dyDescent="0.35">
      <c r="B5205" s="45" t="s">
        <v>7484</v>
      </c>
      <c r="C5205" s="146">
        <v>2449.18017578125</v>
      </c>
      <c r="D5205" s="112">
        <f t="shared" si="165"/>
        <v>11.267600732649727</v>
      </c>
      <c r="E5205" s="112">
        <v>-5.8136832596584614E-3</v>
      </c>
      <c r="G5205">
        <v>5197</v>
      </c>
      <c r="H5205">
        <f t="shared" ca="1" si="166"/>
        <v>-2.1701453149222755E-2</v>
      </c>
    </row>
    <row r="5206" spans="2:8" x14ac:dyDescent="0.35">
      <c r="B5206" s="45" t="s">
        <v>4151</v>
      </c>
      <c r="C5206" s="146">
        <v>199.64622497558591</v>
      </c>
      <c r="D5206" s="112">
        <f t="shared" si="165"/>
        <v>-0.91230411883301077</v>
      </c>
      <c r="E5206" s="112">
        <v>-5.8239471540264248E-3</v>
      </c>
      <c r="G5206">
        <v>5198</v>
      </c>
      <c r="H5206">
        <f t="shared" ca="1" si="166"/>
        <v>1.7084664448756327E-2</v>
      </c>
    </row>
    <row r="5207" spans="2:8" x14ac:dyDescent="0.35">
      <c r="B5207" s="45" t="s">
        <v>7795</v>
      </c>
      <c r="C5207" s="146">
        <v>2276.57470703125</v>
      </c>
      <c r="D5207" s="112">
        <f t="shared" si="165"/>
        <v>2.9394830744727423</v>
      </c>
      <c r="E5207" s="112">
        <v>-5.8314123092951409E-3</v>
      </c>
      <c r="G5207">
        <v>5199</v>
      </c>
      <c r="H5207">
        <f t="shared" ca="1" si="166"/>
        <v>2.6985711922172303E-2</v>
      </c>
    </row>
    <row r="5208" spans="2:8" x14ac:dyDescent="0.35">
      <c r="B5208" s="45" t="s">
        <v>5157</v>
      </c>
      <c r="C5208" s="146">
        <v>577.88665771484375</v>
      </c>
      <c r="D5208" s="112">
        <f t="shared" si="165"/>
        <v>-0.75928901685549799</v>
      </c>
      <c r="E5208" s="112">
        <v>-5.8397404121145633E-3</v>
      </c>
      <c r="G5208">
        <v>5200</v>
      </c>
      <c r="H5208">
        <f t="shared" ca="1" si="166"/>
        <v>7.5920869188823101E-3</v>
      </c>
    </row>
    <row r="5209" spans="2:8" x14ac:dyDescent="0.35">
      <c r="B5209" s="45" t="s">
        <v>7112</v>
      </c>
      <c r="C5209" s="146">
        <v>2400.7490234375</v>
      </c>
      <c r="D5209" s="112">
        <f t="shared" si="165"/>
        <v>6.4098643787328253</v>
      </c>
      <c r="E5209" s="112">
        <v>-5.8400201471343364E-3</v>
      </c>
      <c r="G5209">
        <v>5201</v>
      </c>
      <c r="H5209">
        <f t="shared" ca="1" si="166"/>
        <v>1.4197564938630265E-3</v>
      </c>
    </row>
    <row r="5210" spans="2:8" x14ac:dyDescent="0.35">
      <c r="B5210" s="45" t="s">
        <v>4509</v>
      </c>
      <c r="C5210" s="146">
        <v>323.99365234375</v>
      </c>
      <c r="D5210" s="112">
        <f t="shared" si="165"/>
        <v>-0.86923208964298226</v>
      </c>
      <c r="E5210" s="112">
        <v>-5.8446270305783131E-3</v>
      </c>
      <c r="G5210">
        <v>5202</v>
      </c>
      <c r="H5210">
        <f t="shared" ca="1" si="166"/>
        <v>-2.0662763680329769E-2</v>
      </c>
    </row>
    <row r="5211" spans="2:8" x14ac:dyDescent="0.35">
      <c r="B5211" s="45" t="s">
        <v>7921</v>
      </c>
      <c r="C5211" s="146">
        <v>2477.62353515625</v>
      </c>
      <c r="D5211" s="112">
        <f t="shared" si="165"/>
        <v>26.738641980718331</v>
      </c>
      <c r="E5211" s="112">
        <v>-5.8523208119209795E-3</v>
      </c>
      <c r="G5211">
        <v>5203</v>
      </c>
      <c r="H5211">
        <f t="shared" ca="1" si="166"/>
        <v>1.6429541720607409E-2</v>
      </c>
    </row>
    <row r="5212" spans="2:8" x14ac:dyDescent="0.35">
      <c r="B5212" s="45" t="s">
        <v>2322</v>
      </c>
      <c r="C5212" s="146">
        <v>89.320289611816406</v>
      </c>
      <c r="D5212" s="112">
        <f t="shared" si="165"/>
        <v>-0.96077226027048424</v>
      </c>
      <c r="E5212" s="112">
        <v>-5.8671166934983901E-3</v>
      </c>
      <c r="G5212">
        <v>5204</v>
      </c>
      <c r="H5212">
        <f t="shared" ca="1" si="166"/>
        <v>5.0665433580076068E-3</v>
      </c>
    </row>
    <row r="5213" spans="2:8" x14ac:dyDescent="0.35">
      <c r="B5213" s="45" t="s">
        <v>7828</v>
      </c>
      <c r="C5213" s="146">
        <v>2276.967529296875</v>
      </c>
      <c r="D5213" s="112">
        <f t="shared" si="165"/>
        <v>5.9239760568130091</v>
      </c>
      <c r="E5213" s="112">
        <v>-5.8730123368647656E-3</v>
      </c>
      <c r="G5213">
        <v>5205</v>
      </c>
      <c r="H5213">
        <f t="shared" ca="1" si="166"/>
        <v>-1.4455836891095314E-3</v>
      </c>
    </row>
    <row r="5214" spans="2:8" x14ac:dyDescent="0.35">
      <c r="B5214" s="45" t="s">
        <v>4587</v>
      </c>
      <c r="C5214" s="146">
        <v>328.85260009765619</v>
      </c>
      <c r="D5214" s="112">
        <f t="shared" si="165"/>
        <v>-0.86397436480045242</v>
      </c>
      <c r="E5214" s="112">
        <v>-5.8754397907881291E-3</v>
      </c>
      <c r="G5214">
        <v>5206</v>
      </c>
      <c r="H5214">
        <f t="shared" ca="1" si="166"/>
        <v>-1.8964002817381354E-2</v>
      </c>
    </row>
    <row r="5215" spans="2:8" x14ac:dyDescent="0.35">
      <c r="B5215" s="45" t="s">
        <v>7151</v>
      </c>
      <c r="C5215" s="146">
        <v>2417.578125</v>
      </c>
      <c r="D5215" s="112">
        <f t="shared" si="165"/>
        <v>3.0201870030030422</v>
      </c>
      <c r="E5215" s="112">
        <v>-5.8764563768361104E-3</v>
      </c>
      <c r="G5215">
        <v>5207</v>
      </c>
      <c r="H5215">
        <f t="shared" ca="1" si="166"/>
        <v>2.8311988590721055E-2</v>
      </c>
    </row>
    <row r="5216" spans="2:8" x14ac:dyDescent="0.35">
      <c r="B5216" s="45" t="s">
        <v>5201</v>
      </c>
      <c r="C5216" s="146">
        <v>601.359619140625</v>
      </c>
      <c r="D5216" s="112">
        <f t="shared" si="165"/>
        <v>3.0643125494365657</v>
      </c>
      <c r="E5216" s="112">
        <v>-5.8857775342775354E-3</v>
      </c>
      <c r="G5216">
        <v>5208</v>
      </c>
      <c r="H5216">
        <f t="shared" ca="1" si="166"/>
        <v>6.7080091637277788E-3</v>
      </c>
    </row>
    <row r="5217" spans="2:8" x14ac:dyDescent="0.35">
      <c r="B5217" s="45" t="s">
        <v>3277</v>
      </c>
      <c r="C5217" s="146">
        <v>147.9609680175781</v>
      </c>
      <c r="D5217" s="112">
        <f t="shared" si="165"/>
        <v>-0.90457568523309473</v>
      </c>
      <c r="E5217" s="112">
        <v>-5.8861914142497515E-3</v>
      </c>
      <c r="G5217">
        <v>5209</v>
      </c>
      <c r="H5217">
        <f t="shared" ca="1" si="166"/>
        <v>1.4817476447595086E-2</v>
      </c>
    </row>
    <row r="5218" spans="2:8" x14ac:dyDescent="0.35">
      <c r="B5218" s="45" t="s">
        <v>6286</v>
      </c>
      <c r="C5218" s="146">
        <v>1550.558349609375</v>
      </c>
      <c r="D5218" s="112">
        <f t="shared" si="165"/>
        <v>11.390093864502644</v>
      </c>
      <c r="E5218" s="112">
        <v>-5.8938837954238482E-3</v>
      </c>
      <c r="G5218">
        <v>5210</v>
      </c>
      <c r="H5218">
        <f t="shared" ca="1" si="166"/>
        <v>-2.4673596194302334E-2</v>
      </c>
    </row>
    <row r="5219" spans="2:8" x14ac:dyDescent="0.35">
      <c r="B5219" s="45" t="s">
        <v>2022</v>
      </c>
      <c r="C5219" s="146">
        <v>125.14500427246089</v>
      </c>
      <c r="D5219" s="112">
        <f t="shared" si="165"/>
        <v>-0.94725406763824882</v>
      </c>
      <c r="E5219" s="112">
        <v>-5.8958963751552934E-3</v>
      </c>
      <c r="G5219">
        <v>5211</v>
      </c>
      <c r="H5219">
        <f t="shared" ca="1" si="166"/>
        <v>-9.9595998838491497E-3</v>
      </c>
    </row>
    <row r="5220" spans="2:8" x14ac:dyDescent="0.35">
      <c r="B5220" s="45" t="s">
        <v>7972</v>
      </c>
      <c r="C5220" s="146">
        <v>2372.60009765625</v>
      </c>
      <c r="D5220" s="112">
        <f t="shared" si="165"/>
        <v>30.50250383877373</v>
      </c>
      <c r="E5220" s="112">
        <v>-5.9076774643171803E-3</v>
      </c>
      <c r="G5220">
        <v>5212</v>
      </c>
      <c r="H5220">
        <f t="shared" ca="1" si="166"/>
        <v>-2.7563177829648185E-2</v>
      </c>
    </row>
    <row r="5221" spans="2:8" x14ac:dyDescent="0.35">
      <c r="B5221" s="45" t="s">
        <v>960</v>
      </c>
      <c r="C5221" s="146">
        <v>75.314651489257813</v>
      </c>
      <c r="D5221" s="112">
        <f t="shared" si="165"/>
        <v>-0.37389759772057973</v>
      </c>
      <c r="E5221" s="112">
        <v>-5.9130780844724581E-3</v>
      </c>
      <c r="G5221">
        <v>5213</v>
      </c>
      <c r="H5221">
        <f t="shared" ca="1" si="166"/>
        <v>6.6579345436641501E-3</v>
      </c>
    </row>
    <row r="5222" spans="2:8" x14ac:dyDescent="0.35">
      <c r="B5222" s="45" t="s">
        <v>1272</v>
      </c>
      <c r="C5222" s="146">
        <v>120.2912673950195</v>
      </c>
      <c r="D5222" s="112">
        <f t="shared" si="165"/>
        <v>-0.38775981484790756</v>
      </c>
      <c r="E5222" s="112">
        <v>-5.9144583466579706E-3</v>
      </c>
      <c r="G5222">
        <v>5214</v>
      </c>
      <c r="H5222">
        <f t="shared" ca="1" si="166"/>
        <v>-2.3649186502529011E-2</v>
      </c>
    </row>
    <row r="5223" spans="2:8" x14ac:dyDescent="0.35">
      <c r="B5223" s="45" t="s">
        <v>4157</v>
      </c>
      <c r="C5223" s="146">
        <v>196.47724914550781</v>
      </c>
      <c r="D5223" s="112">
        <f t="shared" si="165"/>
        <v>4.8619733547969366</v>
      </c>
      <c r="E5223" s="112">
        <v>-5.9172488429109632E-3</v>
      </c>
      <c r="G5223">
        <v>5215</v>
      </c>
      <c r="H5223">
        <f t="shared" ca="1" si="166"/>
        <v>2.5341086004607412E-3</v>
      </c>
    </row>
    <row r="5224" spans="2:8" x14ac:dyDescent="0.35">
      <c r="B5224" s="45" t="s">
        <v>435</v>
      </c>
      <c r="C5224" s="146">
        <v>33.517253875732422</v>
      </c>
      <c r="D5224" s="112">
        <f t="shared" si="165"/>
        <v>-0.88827952533719279</v>
      </c>
      <c r="E5224" s="112">
        <v>-5.9234935261433383E-3</v>
      </c>
      <c r="G5224">
        <v>5216</v>
      </c>
      <c r="H5224">
        <f t="shared" ca="1" si="166"/>
        <v>4.5056679320407403E-3</v>
      </c>
    </row>
    <row r="5225" spans="2:8" x14ac:dyDescent="0.35">
      <c r="B5225" s="45" t="s">
        <v>4550</v>
      </c>
      <c r="C5225" s="146">
        <v>300.00994873046881</v>
      </c>
      <c r="D5225" s="112">
        <f t="shared" si="165"/>
        <v>1.18920481059488</v>
      </c>
      <c r="E5225" s="112">
        <v>-5.9248771325910443E-3</v>
      </c>
      <c r="G5225">
        <v>5217</v>
      </c>
      <c r="H5225">
        <f t="shared" ca="1" si="166"/>
        <v>-6.9496615066912647E-3</v>
      </c>
    </row>
    <row r="5226" spans="2:8" x14ac:dyDescent="0.35">
      <c r="B5226" s="45" t="s">
        <v>1554</v>
      </c>
      <c r="C5226" s="146">
        <v>137.04060363769531</v>
      </c>
      <c r="D5226" s="112">
        <f t="shared" si="165"/>
        <v>0.24012172702249901</v>
      </c>
      <c r="E5226" s="112">
        <v>-5.9249843629333677E-3</v>
      </c>
      <c r="G5226">
        <v>5218</v>
      </c>
      <c r="H5226">
        <f t="shared" ca="1" si="166"/>
        <v>-4.4322571978183567E-2</v>
      </c>
    </row>
    <row r="5227" spans="2:8" x14ac:dyDescent="0.35">
      <c r="B5227" s="45" t="s">
        <v>2942</v>
      </c>
      <c r="C5227" s="146">
        <v>110.5057678222656</v>
      </c>
      <c r="D5227" s="112">
        <f t="shared" si="165"/>
        <v>-0.9492207711127435</v>
      </c>
      <c r="E5227" s="112">
        <v>-5.9276973287687188E-3</v>
      </c>
      <c r="G5227">
        <v>5219</v>
      </c>
      <c r="H5227">
        <f t="shared" ca="1" si="166"/>
        <v>2.6434520870745235E-3</v>
      </c>
    </row>
    <row r="5228" spans="2:8" x14ac:dyDescent="0.35">
      <c r="B5228" s="45" t="s">
        <v>6952</v>
      </c>
      <c r="C5228" s="146">
        <v>2176.2001953125</v>
      </c>
      <c r="D5228" s="112">
        <f t="shared" si="165"/>
        <v>13.754243050752951</v>
      </c>
      <c r="E5228" s="112">
        <v>-5.9384634669073129E-3</v>
      </c>
      <c r="G5228">
        <v>5220</v>
      </c>
      <c r="H5228">
        <f t="shared" ca="1" si="166"/>
        <v>6.748888729603394E-3</v>
      </c>
    </row>
    <row r="5229" spans="2:8" x14ac:dyDescent="0.35">
      <c r="B5229" s="45" t="s">
        <v>3506</v>
      </c>
      <c r="C5229" s="146">
        <v>147.49656677246091</v>
      </c>
      <c r="D5229" s="112">
        <f t="shared" si="165"/>
        <v>0.43409188269962218</v>
      </c>
      <c r="E5229" s="112">
        <v>-5.9392710206584614E-3</v>
      </c>
      <c r="G5229">
        <v>5221</v>
      </c>
      <c r="H5229">
        <f t="shared" ca="1" si="166"/>
        <v>-6.308470101305466E-4</v>
      </c>
    </row>
    <row r="5230" spans="2:8" x14ac:dyDescent="0.35">
      <c r="B5230" s="45" t="s">
        <v>2209</v>
      </c>
      <c r="C5230" s="146">
        <v>102.8501510620117</v>
      </c>
      <c r="D5230" s="112">
        <f t="shared" si="165"/>
        <v>-0.94478451848871758</v>
      </c>
      <c r="E5230" s="112">
        <v>-5.9441564453662785E-3</v>
      </c>
      <c r="G5230">
        <v>5222</v>
      </c>
      <c r="H5230">
        <f t="shared" ca="1" si="166"/>
        <v>1.2938254884207407E-2</v>
      </c>
    </row>
    <row r="5231" spans="2:8" x14ac:dyDescent="0.35">
      <c r="B5231" s="45" t="s">
        <v>6497</v>
      </c>
      <c r="C5231" s="146">
        <v>1862.704956054688</v>
      </c>
      <c r="D5231" s="112">
        <f t="shared" si="165"/>
        <v>3.4904071131880317</v>
      </c>
      <c r="E5231" s="112">
        <v>-5.9555586419143052E-3</v>
      </c>
      <c r="G5231">
        <v>5223</v>
      </c>
      <c r="H5231">
        <f t="shared" ca="1" si="166"/>
        <v>-2.0416676126526083E-2</v>
      </c>
    </row>
    <row r="5232" spans="2:8" x14ac:dyDescent="0.35">
      <c r="B5232" s="45" t="s">
        <v>4747</v>
      </c>
      <c r="C5232" s="146">
        <v>414.8187255859375</v>
      </c>
      <c r="D5232" s="112">
        <f t="shared" si="165"/>
        <v>3.610801502257567</v>
      </c>
      <c r="E5232" s="112">
        <v>-5.9642379736582476E-3</v>
      </c>
      <c r="G5232">
        <v>5224</v>
      </c>
      <c r="H5232">
        <f t="shared" ca="1" si="166"/>
        <v>1.0613776976744305E-2</v>
      </c>
    </row>
    <row r="5233" spans="2:8" x14ac:dyDescent="0.35">
      <c r="B5233" s="45" t="s">
        <v>1110</v>
      </c>
      <c r="C5233" s="146">
        <v>89.966728210449219</v>
      </c>
      <c r="D5233" s="112">
        <f t="shared" si="165"/>
        <v>1.109407977334826</v>
      </c>
      <c r="E5233" s="112">
        <v>-5.969601454479734E-3</v>
      </c>
      <c r="G5233">
        <v>5225</v>
      </c>
      <c r="H5233">
        <f t="shared" ca="1" si="166"/>
        <v>2.2093279287619741E-2</v>
      </c>
    </row>
    <row r="5234" spans="2:8" x14ac:dyDescent="0.35">
      <c r="B5234" s="45" t="s">
        <v>652</v>
      </c>
      <c r="C5234" s="146">
        <v>42.650226593017578</v>
      </c>
      <c r="D5234" s="112">
        <f t="shared" si="165"/>
        <v>-0.75349538029592988</v>
      </c>
      <c r="E5234" s="112">
        <v>-5.9755264003914753E-3</v>
      </c>
      <c r="G5234">
        <v>5226</v>
      </c>
      <c r="H5234">
        <f t="shared" ca="1" si="166"/>
        <v>6.6897277106643376E-3</v>
      </c>
    </row>
    <row r="5235" spans="2:8" x14ac:dyDescent="0.35">
      <c r="B5235" s="45" t="s">
        <v>4097</v>
      </c>
      <c r="C5235" s="146">
        <v>173.0199890136719</v>
      </c>
      <c r="D5235" s="112">
        <f t="shared" si="165"/>
        <v>0.98793898893856558</v>
      </c>
      <c r="E5235" s="112">
        <v>-5.9892039866542542E-3</v>
      </c>
      <c r="G5235">
        <v>5227</v>
      </c>
      <c r="H5235">
        <f t="shared" ca="1" si="166"/>
        <v>-3.6930616916135541E-4</v>
      </c>
    </row>
    <row r="5236" spans="2:8" x14ac:dyDescent="0.35">
      <c r="B5236" s="45" t="s">
        <v>1184</v>
      </c>
      <c r="C5236" s="146">
        <v>87.034858703613281</v>
      </c>
      <c r="D5236" s="112">
        <f t="shared" si="165"/>
        <v>-0.92163880361473516</v>
      </c>
      <c r="E5236" s="112">
        <v>-5.9898527226238908E-3</v>
      </c>
      <c r="G5236">
        <v>5228</v>
      </c>
      <c r="H5236">
        <f t="shared" ca="1" si="166"/>
        <v>-2.7627787214877957E-2</v>
      </c>
    </row>
    <row r="5237" spans="2:8" x14ac:dyDescent="0.35">
      <c r="B5237" s="45" t="s">
        <v>5972</v>
      </c>
      <c r="C5237" s="146">
        <v>1110.688232421875</v>
      </c>
      <c r="D5237" s="112">
        <f t="shared" si="165"/>
        <v>-0.41661401049712377</v>
      </c>
      <c r="E5237" s="112">
        <v>-5.9909781914144018E-3</v>
      </c>
      <c r="G5237">
        <v>5229</v>
      </c>
      <c r="H5237">
        <f t="shared" ca="1" si="166"/>
        <v>3.8126691171540841E-2</v>
      </c>
    </row>
    <row r="5238" spans="2:8" x14ac:dyDescent="0.35">
      <c r="B5238" s="45" t="s">
        <v>6587</v>
      </c>
      <c r="C5238" s="146">
        <v>1903.865112304688</v>
      </c>
      <c r="D5238" s="112">
        <f t="shared" si="165"/>
        <v>25.278866631149864</v>
      </c>
      <c r="E5238" s="112">
        <v>-5.9918505988151719E-3</v>
      </c>
      <c r="G5238">
        <v>5230</v>
      </c>
      <c r="H5238">
        <f t="shared" ca="1" si="166"/>
        <v>1.4517500256222749E-2</v>
      </c>
    </row>
    <row r="5239" spans="2:8" x14ac:dyDescent="0.35">
      <c r="B5239" s="45" t="s">
        <v>2677</v>
      </c>
      <c r="C5239" s="146">
        <v>72.448524475097656</v>
      </c>
      <c r="D5239" s="112">
        <f t="shared" si="165"/>
        <v>-0.40323713353669172</v>
      </c>
      <c r="E5239" s="112">
        <v>-5.9933662220386427E-3</v>
      </c>
      <c r="G5239">
        <v>5231</v>
      </c>
      <c r="H5239">
        <f t="shared" ca="1" si="166"/>
        <v>-8.7975462748588092E-3</v>
      </c>
    </row>
    <row r="5240" spans="2:8" x14ac:dyDescent="0.35">
      <c r="B5240" s="45" t="s">
        <v>2511</v>
      </c>
      <c r="C5240" s="146">
        <v>121.4025344848633</v>
      </c>
      <c r="D5240" s="112">
        <f t="shared" si="165"/>
        <v>0.43668369593049244</v>
      </c>
      <c r="E5240" s="112">
        <v>-6.0014812086639233E-3</v>
      </c>
      <c r="G5240">
        <v>5232</v>
      </c>
      <c r="H5240">
        <f t="shared" ca="1" si="166"/>
        <v>1.0560153762585622E-2</v>
      </c>
    </row>
    <row r="5241" spans="2:8" x14ac:dyDescent="0.35">
      <c r="B5241" s="45" t="s">
        <v>2865</v>
      </c>
      <c r="C5241" s="146">
        <v>84.501922607421875</v>
      </c>
      <c r="D5241" s="112">
        <f t="shared" si="165"/>
        <v>-0.41666846612397845</v>
      </c>
      <c r="E5241" s="112">
        <v>-6.0036438098265482E-3</v>
      </c>
      <c r="G5241">
        <v>5233</v>
      </c>
      <c r="H5241">
        <f t="shared" ca="1" si="166"/>
        <v>1.414694847473452E-2</v>
      </c>
    </row>
    <row r="5242" spans="2:8" x14ac:dyDescent="0.35">
      <c r="B5242" s="45" t="s">
        <v>3298</v>
      </c>
      <c r="C5242" s="146">
        <v>144.86088562011719</v>
      </c>
      <c r="D5242" s="112">
        <f t="shared" si="165"/>
        <v>0.52592677125772469</v>
      </c>
      <c r="E5242" s="112">
        <v>-6.011921445482662E-3</v>
      </c>
      <c r="G5242">
        <v>5234</v>
      </c>
      <c r="H5242">
        <f t="shared" ca="1" si="166"/>
        <v>2.84405842049851E-2</v>
      </c>
    </row>
    <row r="5243" spans="2:8" x14ac:dyDescent="0.35">
      <c r="B5243" s="45" t="s">
        <v>2772</v>
      </c>
      <c r="C5243" s="146">
        <v>94.933052062988281</v>
      </c>
      <c r="D5243" s="112">
        <f t="shared" si="165"/>
        <v>-0.85935971309214865</v>
      </c>
      <c r="E5243" s="112">
        <v>-6.0119864278967037E-3</v>
      </c>
      <c r="G5243">
        <v>5235</v>
      </c>
      <c r="H5243">
        <f t="shared" ca="1" si="166"/>
        <v>2.0145463872988278E-2</v>
      </c>
    </row>
    <row r="5244" spans="2:8" x14ac:dyDescent="0.35">
      <c r="B5244" s="45" t="s">
        <v>5466</v>
      </c>
      <c r="C5244" s="146">
        <v>675.006103515625</v>
      </c>
      <c r="D5244" s="112">
        <f t="shared" si="165"/>
        <v>-0.72229152818030473</v>
      </c>
      <c r="E5244" s="112">
        <v>-6.0127452331204933E-3</v>
      </c>
      <c r="G5244">
        <v>5236</v>
      </c>
      <c r="H5244">
        <f t="shared" ca="1" si="166"/>
        <v>1.9416293707456938E-2</v>
      </c>
    </row>
    <row r="5245" spans="2:8" x14ac:dyDescent="0.35">
      <c r="B5245" s="45" t="s">
        <v>7224</v>
      </c>
      <c r="C5245" s="146">
        <v>2430.62841796875</v>
      </c>
      <c r="D5245" s="112">
        <f t="shared" si="165"/>
        <v>13.746382132561635</v>
      </c>
      <c r="E5245" s="112">
        <v>-6.0187862808213826E-3</v>
      </c>
      <c r="G5245">
        <v>5237</v>
      </c>
      <c r="H5245">
        <f t="shared" ca="1" si="166"/>
        <v>-1.3118765802277031E-2</v>
      </c>
    </row>
    <row r="5246" spans="2:8" x14ac:dyDescent="0.35">
      <c r="B5246" s="45" t="s">
        <v>4081</v>
      </c>
      <c r="C5246" s="146">
        <v>164.82879638671881</v>
      </c>
      <c r="D5246" s="112">
        <f t="shared" si="165"/>
        <v>-0.75139146140731372</v>
      </c>
      <c r="E5246" s="112">
        <v>-6.0619600368121435E-3</v>
      </c>
      <c r="G5246">
        <v>5238</v>
      </c>
      <c r="H5246">
        <f t="shared" ca="1" si="166"/>
        <v>3.4856050802775047E-2</v>
      </c>
    </row>
    <row r="5247" spans="2:8" x14ac:dyDescent="0.35">
      <c r="B5247" s="45" t="s">
        <v>5430</v>
      </c>
      <c r="C5247" s="146">
        <v>663.00537109375</v>
      </c>
      <c r="D5247" s="112">
        <f t="shared" si="165"/>
        <v>1.17112390101478</v>
      </c>
      <c r="E5247" s="112">
        <v>-6.0706233108055556E-3</v>
      </c>
      <c r="G5247">
        <v>5239</v>
      </c>
      <c r="H5247">
        <f t="shared" ca="1" si="166"/>
        <v>-2.2771337024099142E-2</v>
      </c>
    </row>
    <row r="5248" spans="2:8" x14ac:dyDescent="0.35">
      <c r="B5248" s="45" t="s">
        <v>4502</v>
      </c>
      <c r="C5248" s="146">
        <v>305.374267578125</v>
      </c>
      <c r="D5248" s="112">
        <f t="shared" si="165"/>
        <v>-0.87384175009972631</v>
      </c>
      <c r="E5248" s="112">
        <v>-6.0727228878418747E-3</v>
      </c>
      <c r="G5248">
        <v>5240</v>
      </c>
      <c r="H5248">
        <f t="shared" ca="1" si="166"/>
        <v>-9.9895783773369922E-3</v>
      </c>
    </row>
    <row r="5249" spans="2:8" x14ac:dyDescent="0.35">
      <c r="B5249" s="45" t="s">
        <v>7376</v>
      </c>
      <c r="C5249" s="146">
        <v>2420.565185546875</v>
      </c>
      <c r="D5249" s="112">
        <f t="shared" si="165"/>
        <v>6.9498280430585435</v>
      </c>
      <c r="E5249" s="112">
        <v>-6.0732513387929303E-3</v>
      </c>
      <c r="G5249">
        <v>5241</v>
      </c>
      <c r="H5249">
        <f t="shared" ca="1" si="166"/>
        <v>-6.4093972855374564E-3</v>
      </c>
    </row>
    <row r="5250" spans="2:8" x14ac:dyDescent="0.35">
      <c r="B5250" s="45" t="s">
        <v>4522</v>
      </c>
      <c r="C5250" s="146">
        <v>304.48019409179688</v>
      </c>
      <c r="D5250" s="112">
        <f t="shared" si="165"/>
        <v>-0.85968908804552768</v>
      </c>
      <c r="E5250" s="112">
        <v>-6.0904461841070415E-3</v>
      </c>
      <c r="G5250">
        <v>5242</v>
      </c>
      <c r="H5250">
        <f t="shared" ca="1" si="166"/>
        <v>2.0586063499084667E-4</v>
      </c>
    </row>
    <row r="5251" spans="2:8" x14ac:dyDescent="0.35">
      <c r="B5251" s="45" t="s">
        <v>6821</v>
      </c>
      <c r="C5251" s="146">
        <v>2170.039306640625</v>
      </c>
      <c r="D5251" s="112">
        <f t="shared" si="165"/>
        <v>15.883782471130672</v>
      </c>
      <c r="E5251" s="112">
        <v>-6.106834378925864E-3</v>
      </c>
      <c r="G5251">
        <v>5243</v>
      </c>
      <c r="H5251">
        <f t="shared" ca="1" si="166"/>
        <v>-1.706146026238619E-2</v>
      </c>
    </row>
    <row r="5252" spans="2:8" x14ac:dyDescent="0.35">
      <c r="B5252" s="45" t="s">
        <v>3035</v>
      </c>
      <c r="C5252" s="146">
        <v>128.52803039550781</v>
      </c>
      <c r="D5252" s="112">
        <f t="shared" si="165"/>
        <v>-0.93986695334096271</v>
      </c>
      <c r="E5252" s="112">
        <v>-6.1151341014475747E-3</v>
      </c>
      <c r="G5252">
        <v>5244</v>
      </c>
      <c r="H5252">
        <f t="shared" ca="1" si="166"/>
        <v>4.9911642076932348E-2</v>
      </c>
    </row>
    <row r="5253" spans="2:8" x14ac:dyDescent="0.35">
      <c r="B5253" s="45" t="s">
        <v>7760</v>
      </c>
      <c r="C5253" s="146">
        <v>2137.394287109375</v>
      </c>
      <c r="D5253" s="112">
        <f t="shared" si="165"/>
        <v>9.5700845516079944</v>
      </c>
      <c r="E5253" s="112">
        <v>-6.1178452061420941E-3</v>
      </c>
      <c r="G5253">
        <v>5245</v>
      </c>
      <c r="H5253">
        <f t="shared" ca="1" si="166"/>
        <v>2.298904969488055E-3</v>
      </c>
    </row>
    <row r="5254" spans="2:8" x14ac:dyDescent="0.35">
      <c r="B5254" s="45" t="s">
        <v>4178</v>
      </c>
      <c r="C5254" s="146">
        <v>202.21165466308591</v>
      </c>
      <c r="D5254" s="112">
        <f t="shared" si="165"/>
        <v>1.6604889730025114</v>
      </c>
      <c r="E5254" s="112">
        <v>-6.1185448088556579E-3</v>
      </c>
      <c r="G5254">
        <v>5246</v>
      </c>
      <c r="H5254">
        <f t="shared" ca="1" si="166"/>
        <v>3.801399392507536E-3</v>
      </c>
    </row>
    <row r="5255" spans="2:8" x14ac:dyDescent="0.35">
      <c r="B5255" s="45" t="s">
        <v>2664</v>
      </c>
      <c r="C5255" s="146">
        <v>76.005447387695313</v>
      </c>
      <c r="D5255" s="112">
        <f t="shared" si="165"/>
        <v>-0.56948473877390404</v>
      </c>
      <c r="E5255" s="112">
        <v>-6.1201979501836279E-3</v>
      </c>
      <c r="G5255">
        <v>5247</v>
      </c>
      <c r="H5255">
        <f t="shared" ca="1" si="166"/>
        <v>-8.9794394506357185E-3</v>
      </c>
    </row>
    <row r="5256" spans="2:8" x14ac:dyDescent="0.35">
      <c r="B5256" s="45" t="s">
        <v>3689</v>
      </c>
      <c r="C5256" s="146">
        <v>176.54530334472659</v>
      </c>
      <c r="D5256" s="112">
        <f t="shared" si="165"/>
        <v>0.68911501442965239</v>
      </c>
      <c r="E5256" s="112">
        <v>-6.1247071114376404E-3</v>
      </c>
      <c r="G5256">
        <v>5248</v>
      </c>
      <c r="H5256">
        <f t="shared" ca="1" si="166"/>
        <v>-9.1952548594080325E-3</v>
      </c>
    </row>
    <row r="5257" spans="2:8" x14ac:dyDescent="0.35">
      <c r="B5257" s="45" t="s">
        <v>2171</v>
      </c>
      <c r="C5257" s="146">
        <v>104.5194091796875</v>
      </c>
      <c r="D5257" s="112">
        <f t="shared" ref="D5257:D5320" si="167">(C5257-C5258)/C5258</f>
        <v>-0.86221850251852405</v>
      </c>
      <c r="E5257" s="112">
        <v>-6.1265163940610635E-3</v>
      </c>
      <c r="G5257">
        <v>5249</v>
      </c>
      <c r="H5257">
        <f t="shared" ca="1" si="166"/>
        <v>-9.5541223043680186E-3</v>
      </c>
    </row>
    <row r="5258" spans="2:8" x14ac:dyDescent="0.35">
      <c r="B5258" s="45" t="s">
        <v>5392</v>
      </c>
      <c r="C5258" s="146">
        <v>758.588134765625</v>
      </c>
      <c r="D5258" s="112">
        <f t="shared" si="167"/>
        <v>-0.50963557756572475</v>
      </c>
      <c r="E5258" s="112">
        <v>-6.1341412178305436E-3</v>
      </c>
      <c r="G5258">
        <v>5250</v>
      </c>
      <c r="H5258">
        <f t="shared" ref="H5258:H5321" ca="1" si="168">_xlfn.NORM.INV(RAND(),$N$11,$N$12)</f>
        <v>1.4214971836418802E-2</v>
      </c>
    </row>
    <row r="5259" spans="2:8" x14ac:dyDescent="0.35">
      <c r="B5259" s="45" t="s">
        <v>6212</v>
      </c>
      <c r="C5259" s="146">
        <v>1546.988525390625</v>
      </c>
      <c r="D5259" s="112">
        <f t="shared" si="167"/>
        <v>4.2337633911240697</v>
      </c>
      <c r="E5259" s="112">
        <v>-6.1353619273789928E-3</v>
      </c>
      <c r="G5259">
        <v>5251</v>
      </c>
      <c r="H5259">
        <f t="shared" ca="1" si="168"/>
        <v>-2.6628661368839509E-2</v>
      </c>
    </row>
    <row r="5260" spans="2:8" x14ac:dyDescent="0.35">
      <c r="B5260" s="45" t="s">
        <v>4557</v>
      </c>
      <c r="C5260" s="146">
        <v>295.57861328125</v>
      </c>
      <c r="D5260" s="112">
        <f t="shared" si="167"/>
        <v>-0.59073260466097788</v>
      </c>
      <c r="E5260" s="112">
        <v>-6.1428056606081406E-3</v>
      </c>
      <c r="G5260">
        <v>5252</v>
      </c>
      <c r="H5260">
        <f t="shared" ca="1" si="168"/>
        <v>3.6056137868163292E-3</v>
      </c>
    </row>
    <row r="5261" spans="2:8" x14ac:dyDescent="0.35">
      <c r="B5261" s="45" t="s">
        <v>5718</v>
      </c>
      <c r="C5261" s="146">
        <v>722.21392822265625</v>
      </c>
      <c r="D5261" s="112">
        <f t="shared" si="167"/>
        <v>0.56157484937047086</v>
      </c>
      <c r="E5261" s="112">
        <v>-6.1466823059255745E-3</v>
      </c>
      <c r="G5261">
        <v>5253</v>
      </c>
      <c r="H5261">
        <f t="shared" ca="1" si="168"/>
        <v>-3.0887748191999135E-2</v>
      </c>
    </row>
    <row r="5262" spans="2:8" x14ac:dyDescent="0.35">
      <c r="B5262" s="45" t="s">
        <v>5000</v>
      </c>
      <c r="C5262" s="146">
        <v>462.49075317382813</v>
      </c>
      <c r="D5262" s="112">
        <f t="shared" si="167"/>
        <v>1.586495126800137</v>
      </c>
      <c r="E5262" s="112">
        <v>-6.1544085204656854E-3</v>
      </c>
      <c r="G5262">
        <v>5254</v>
      </c>
      <c r="H5262">
        <f t="shared" ca="1" si="168"/>
        <v>-1.0538633307214742E-2</v>
      </c>
    </row>
    <row r="5263" spans="2:8" x14ac:dyDescent="0.35">
      <c r="B5263" s="45" t="s">
        <v>3609</v>
      </c>
      <c r="C5263" s="146">
        <v>178.80982971191409</v>
      </c>
      <c r="D5263" s="112">
        <f t="shared" si="167"/>
        <v>-0.75894236116036662</v>
      </c>
      <c r="E5263" s="112">
        <v>-6.1555948056248016E-3</v>
      </c>
      <c r="G5263">
        <v>5255</v>
      </c>
      <c r="H5263">
        <f t="shared" ca="1" si="168"/>
        <v>5.3490048507754111E-3</v>
      </c>
    </row>
    <row r="5264" spans="2:8" x14ac:dyDescent="0.35">
      <c r="B5264" s="45" t="s">
        <v>5767</v>
      </c>
      <c r="C5264" s="146">
        <v>741.7720947265625</v>
      </c>
      <c r="D5264" s="112">
        <f t="shared" si="167"/>
        <v>5.2643872781051932</v>
      </c>
      <c r="E5264" s="112">
        <v>-6.1586432683308386E-3</v>
      </c>
      <c r="G5264">
        <v>5256</v>
      </c>
      <c r="H5264">
        <f t="shared" ca="1" si="168"/>
        <v>7.3679264832160786E-3</v>
      </c>
    </row>
    <row r="5265" spans="2:8" x14ac:dyDescent="0.35">
      <c r="B5265" s="45" t="s">
        <v>1815</v>
      </c>
      <c r="C5265" s="146">
        <v>118.4109573364258</v>
      </c>
      <c r="D5265" s="112">
        <f t="shared" si="167"/>
        <v>-0.89174725217393247</v>
      </c>
      <c r="E5265" s="112">
        <v>-6.1598088592646058E-3</v>
      </c>
      <c r="G5265">
        <v>5257</v>
      </c>
      <c r="H5265">
        <f t="shared" ca="1" si="168"/>
        <v>1.7013753585059421E-2</v>
      </c>
    </row>
    <row r="5266" spans="2:8" x14ac:dyDescent="0.35">
      <c r="B5266" s="45" t="s">
        <v>5941</v>
      </c>
      <c r="C5266" s="146">
        <v>1093.837890625</v>
      </c>
      <c r="D5266" s="112">
        <f t="shared" si="167"/>
        <v>1.6214938052072112</v>
      </c>
      <c r="E5266" s="112">
        <v>-6.1620763953737128E-3</v>
      </c>
      <c r="G5266">
        <v>5258</v>
      </c>
      <c r="H5266">
        <f t="shared" ca="1" si="168"/>
        <v>8.9024849511719802E-3</v>
      </c>
    </row>
    <row r="5267" spans="2:8" x14ac:dyDescent="0.35">
      <c r="B5267" s="45" t="s">
        <v>4686</v>
      </c>
      <c r="C5267" s="146">
        <v>417.25747680664063</v>
      </c>
      <c r="D5267" s="112">
        <f t="shared" si="167"/>
        <v>2.2446401603063362</v>
      </c>
      <c r="E5267" s="112">
        <v>-6.1662976322924522E-3</v>
      </c>
      <c r="G5267">
        <v>5259</v>
      </c>
      <c r="H5267">
        <f t="shared" ca="1" si="168"/>
        <v>-8.8265801147664677E-3</v>
      </c>
    </row>
    <row r="5268" spans="2:8" x14ac:dyDescent="0.35">
      <c r="B5268" s="45" t="s">
        <v>1942</v>
      </c>
      <c r="C5268" s="146">
        <v>128.5989990234375</v>
      </c>
      <c r="D5268" s="112">
        <f t="shared" si="167"/>
        <v>-0.82886926976924835</v>
      </c>
      <c r="E5268" s="112">
        <v>-6.1775294151081139E-3</v>
      </c>
      <c r="G5268">
        <v>5260</v>
      </c>
      <c r="H5268">
        <f t="shared" ca="1" si="168"/>
        <v>-3.2867015784123536E-2</v>
      </c>
    </row>
    <row r="5269" spans="2:8" x14ac:dyDescent="0.35">
      <c r="B5269" s="45" t="s">
        <v>5276</v>
      </c>
      <c r="C5269" s="146">
        <v>751.4664306640625</v>
      </c>
      <c r="D5269" s="112">
        <f t="shared" si="167"/>
        <v>3.1873466351822772</v>
      </c>
      <c r="E5269" s="112">
        <v>-6.182529303710123E-3</v>
      </c>
      <c r="G5269">
        <v>5261</v>
      </c>
      <c r="H5269">
        <f t="shared" ca="1" si="168"/>
        <v>9.130459003422001E-3</v>
      </c>
    </row>
    <row r="5270" spans="2:8" x14ac:dyDescent="0.35">
      <c r="B5270" s="45" t="s">
        <v>4049</v>
      </c>
      <c r="C5270" s="146">
        <v>179.46124267578119</v>
      </c>
      <c r="D5270" s="112">
        <f t="shared" si="167"/>
        <v>-0.92489952353240712</v>
      </c>
      <c r="E5270" s="112">
        <v>-6.1857084817994396E-3</v>
      </c>
      <c r="G5270">
        <v>5262</v>
      </c>
      <c r="H5270">
        <f t="shared" ca="1" si="168"/>
        <v>-1.0496882437257972E-2</v>
      </c>
    </row>
    <row r="5271" spans="2:8" x14ac:dyDescent="0.35">
      <c r="B5271" s="45" t="s">
        <v>7847</v>
      </c>
      <c r="C5271" s="146">
        <v>2389.615234375</v>
      </c>
      <c r="D5271" s="112">
        <f t="shared" si="167"/>
        <v>0.19880154922879942</v>
      </c>
      <c r="E5271" s="112">
        <v>-6.1895714655881761E-3</v>
      </c>
      <c r="G5271">
        <v>5263</v>
      </c>
      <c r="H5271">
        <f t="shared" ca="1" si="168"/>
        <v>6.4530646314550529E-3</v>
      </c>
    </row>
    <row r="5272" spans="2:8" x14ac:dyDescent="0.35">
      <c r="B5272" s="45" t="s">
        <v>6765</v>
      </c>
      <c r="C5272" s="146">
        <v>1993.336791992188</v>
      </c>
      <c r="D5272" s="112">
        <f t="shared" si="167"/>
        <v>3.3995206964046853</v>
      </c>
      <c r="E5272" s="112">
        <v>-6.1895974570683526E-3</v>
      </c>
      <c r="G5272">
        <v>5264</v>
      </c>
      <c r="H5272">
        <f t="shared" ca="1" si="168"/>
        <v>2.0145677799785128E-2</v>
      </c>
    </row>
    <row r="5273" spans="2:8" x14ac:dyDescent="0.35">
      <c r="B5273" s="45" t="s">
        <v>5089</v>
      </c>
      <c r="C5273" s="146">
        <v>453.0804443359375</v>
      </c>
      <c r="D5273" s="112">
        <f t="shared" si="167"/>
        <v>-0.61842829221233431</v>
      </c>
      <c r="E5273" s="112">
        <v>-6.1924289825945411E-3</v>
      </c>
      <c r="G5273">
        <v>5265</v>
      </c>
      <c r="H5273">
        <f t="shared" ca="1" si="168"/>
        <v>-4.2364720890509348E-2</v>
      </c>
    </row>
    <row r="5274" spans="2:8" x14ac:dyDescent="0.35">
      <c r="B5274" s="45" t="s">
        <v>5986</v>
      </c>
      <c r="C5274" s="146">
        <v>1187.40576171875</v>
      </c>
      <c r="D5274" s="112">
        <f t="shared" si="167"/>
        <v>24.640426943827375</v>
      </c>
      <c r="E5274" s="112">
        <v>-6.1926833506997401E-3</v>
      </c>
      <c r="G5274">
        <v>5266</v>
      </c>
      <c r="H5274">
        <f t="shared" ca="1" si="168"/>
        <v>1.9384968714208379E-2</v>
      </c>
    </row>
    <row r="5275" spans="2:8" x14ac:dyDescent="0.35">
      <c r="B5275" s="45" t="s">
        <v>572</v>
      </c>
      <c r="C5275" s="146">
        <v>46.309906005859382</v>
      </c>
      <c r="D5275" s="112">
        <f t="shared" si="167"/>
        <v>-0.98127043674350234</v>
      </c>
      <c r="E5275" s="112">
        <v>-6.1967682040962452E-3</v>
      </c>
      <c r="G5275">
        <v>5267</v>
      </c>
      <c r="H5275">
        <f t="shared" ca="1" si="168"/>
        <v>9.4621171753658754E-3</v>
      </c>
    </row>
    <row r="5276" spans="2:8" x14ac:dyDescent="0.35">
      <c r="B5276" s="45" t="s">
        <v>6919</v>
      </c>
      <c r="C5276" s="146">
        <v>2472.556640625</v>
      </c>
      <c r="D5276" s="112">
        <f t="shared" si="167"/>
        <v>26.697739793345697</v>
      </c>
      <c r="E5276" s="112">
        <v>-6.198653859118078E-3</v>
      </c>
      <c r="G5276">
        <v>5268</v>
      </c>
      <c r="H5276">
        <f t="shared" ca="1" si="168"/>
        <v>-2.7951919637206519E-4</v>
      </c>
    </row>
    <row r="5277" spans="2:8" x14ac:dyDescent="0.35">
      <c r="B5277" s="45" t="s">
        <v>1179</v>
      </c>
      <c r="C5277" s="146">
        <v>89.269256591796875</v>
      </c>
      <c r="D5277" s="112">
        <f t="shared" si="167"/>
        <v>-0.95216828704819556</v>
      </c>
      <c r="E5277" s="112">
        <v>-6.203214188190918E-3</v>
      </c>
      <c r="G5277">
        <v>5269</v>
      </c>
      <c r="H5277">
        <f t="shared" ca="1" si="168"/>
        <v>9.5489150255477565E-3</v>
      </c>
    </row>
    <row r="5278" spans="2:8" x14ac:dyDescent="0.35">
      <c r="B5278" s="45" t="s">
        <v>6592</v>
      </c>
      <c r="C5278" s="146">
        <v>1866.319458007812</v>
      </c>
      <c r="D5278" s="112">
        <f t="shared" si="167"/>
        <v>19.307581602537699</v>
      </c>
      <c r="E5278" s="112">
        <v>-6.2070745647809962E-3</v>
      </c>
      <c r="G5278">
        <v>5270</v>
      </c>
      <c r="H5278">
        <f t="shared" ca="1" si="168"/>
        <v>-9.5141764131055576E-3</v>
      </c>
    </row>
    <row r="5279" spans="2:8" x14ac:dyDescent="0.35">
      <c r="B5279" s="45" t="s">
        <v>2779</v>
      </c>
      <c r="C5279" s="146">
        <v>91.902595520019531</v>
      </c>
      <c r="D5279" s="112">
        <f t="shared" si="167"/>
        <v>0.1505893473417928</v>
      </c>
      <c r="E5279" s="112">
        <v>-6.2092446902596464E-3</v>
      </c>
      <c r="G5279">
        <v>5271</v>
      </c>
      <c r="H5279">
        <f t="shared" ca="1" si="168"/>
        <v>-1.5466723865248199E-2</v>
      </c>
    </row>
    <row r="5280" spans="2:8" x14ac:dyDescent="0.35">
      <c r="B5280" s="45" t="s">
        <v>2640</v>
      </c>
      <c r="C5280" s="146">
        <v>79.874366760253906</v>
      </c>
      <c r="D5280" s="112">
        <f t="shared" si="167"/>
        <v>-8.6200503767080786E-2</v>
      </c>
      <c r="E5280" s="112">
        <v>-6.2109837903679297E-3</v>
      </c>
      <c r="G5280">
        <v>5272</v>
      </c>
      <c r="H5280">
        <f t="shared" ca="1" si="168"/>
        <v>1.3030787615606365E-2</v>
      </c>
    </row>
    <row r="5281" spans="2:8" x14ac:dyDescent="0.35">
      <c r="B5281" s="45" t="s">
        <v>1187</v>
      </c>
      <c r="C5281" s="146">
        <v>87.409072875976563</v>
      </c>
      <c r="D5281" s="112">
        <f t="shared" si="167"/>
        <v>-0.88314858577836841</v>
      </c>
      <c r="E5281" s="112">
        <v>-6.2115669594947891E-3</v>
      </c>
      <c r="G5281">
        <v>5273</v>
      </c>
      <c r="H5281">
        <f t="shared" ca="1" si="168"/>
        <v>-1.808559848302569E-2</v>
      </c>
    </row>
    <row r="5282" spans="2:8" x14ac:dyDescent="0.35">
      <c r="B5282" s="45" t="s">
        <v>5600</v>
      </c>
      <c r="C5282" s="146">
        <v>748.03607177734375</v>
      </c>
      <c r="D5282" s="112">
        <f t="shared" si="167"/>
        <v>0.18976767547919032</v>
      </c>
      <c r="E5282" s="112">
        <v>-6.2155401721438585E-3</v>
      </c>
      <c r="G5282">
        <v>5274</v>
      </c>
      <c r="H5282">
        <f t="shared" ca="1" si="168"/>
        <v>7.7582946008169923E-3</v>
      </c>
    </row>
    <row r="5283" spans="2:8" x14ac:dyDescent="0.35">
      <c r="B5283" s="45" t="s">
        <v>5188</v>
      </c>
      <c r="C5283" s="146">
        <v>628.7244873046875</v>
      </c>
      <c r="D5283" s="112">
        <f t="shared" si="167"/>
        <v>1.1098947420597227</v>
      </c>
      <c r="E5283" s="112">
        <v>-6.2162243513454694E-3</v>
      </c>
      <c r="G5283">
        <v>5275</v>
      </c>
      <c r="H5283">
        <f t="shared" ca="1" si="168"/>
        <v>-3.5324678712955206E-3</v>
      </c>
    </row>
    <row r="5284" spans="2:8" x14ac:dyDescent="0.35">
      <c r="B5284" s="45" t="s">
        <v>4498</v>
      </c>
      <c r="C5284" s="146">
        <v>297.98855590820313</v>
      </c>
      <c r="D5284" s="112">
        <f t="shared" si="167"/>
        <v>-0.82783834752837682</v>
      </c>
      <c r="E5284" s="112">
        <v>-6.2229069618211872E-3</v>
      </c>
      <c r="G5284">
        <v>5276</v>
      </c>
      <c r="H5284">
        <f t="shared" ca="1" si="168"/>
        <v>1.2580327407098568E-3</v>
      </c>
    </row>
    <row r="5285" spans="2:8" x14ac:dyDescent="0.35">
      <c r="B5285" s="45" t="s">
        <v>6482</v>
      </c>
      <c r="C5285" s="146">
        <v>1730.864868164062</v>
      </c>
      <c r="D5285" s="112">
        <f t="shared" si="167"/>
        <v>6.7127699647222583</v>
      </c>
      <c r="E5285" s="112">
        <v>-6.2257176406572976E-3</v>
      </c>
      <c r="G5285">
        <v>5277</v>
      </c>
      <c r="H5285">
        <f t="shared" ca="1" si="168"/>
        <v>-2.9080382047916957E-2</v>
      </c>
    </row>
    <row r="5286" spans="2:8" x14ac:dyDescent="0.35">
      <c r="B5286" s="45" t="s">
        <v>4263</v>
      </c>
      <c r="C5286" s="146">
        <v>224.41546630859381</v>
      </c>
      <c r="D5286" s="112">
        <f t="shared" si="167"/>
        <v>0.50664675464262754</v>
      </c>
      <c r="E5286" s="112">
        <v>-6.2447832603239077E-3</v>
      </c>
      <c r="G5286">
        <v>5278</v>
      </c>
      <c r="H5286">
        <f t="shared" ca="1" si="168"/>
        <v>6.5180284993898588E-3</v>
      </c>
    </row>
    <row r="5287" spans="2:8" x14ac:dyDescent="0.35">
      <c r="B5287" s="45" t="s">
        <v>3457</v>
      </c>
      <c r="C5287" s="146">
        <v>148.9502868652344</v>
      </c>
      <c r="D5287" s="112">
        <f t="shared" si="167"/>
        <v>0.70147036189863343</v>
      </c>
      <c r="E5287" s="112">
        <v>-6.2527569149507722E-3</v>
      </c>
      <c r="G5287">
        <v>5279</v>
      </c>
      <c r="H5287">
        <f t="shared" ca="1" si="168"/>
        <v>6.9908756867997166E-3</v>
      </c>
    </row>
    <row r="5288" spans="2:8" x14ac:dyDescent="0.35">
      <c r="B5288" s="45" t="s">
        <v>1015</v>
      </c>
      <c r="C5288" s="146">
        <v>87.542098999023438</v>
      </c>
      <c r="D5288" s="112">
        <f t="shared" si="167"/>
        <v>1.0839442664788492</v>
      </c>
      <c r="E5288" s="112">
        <v>-6.2565820469473159E-3</v>
      </c>
      <c r="G5288">
        <v>5280</v>
      </c>
      <c r="H5288">
        <f t="shared" ca="1" si="168"/>
        <v>-2.0399019727408409E-2</v>
      </c>
    </row>
    <row r="5289" spans="2:8" x14ac:dyDescent="0.35">
      <c r="B5289" s="45" t="s">
        <v>511</v>
      </c>
      <c r="C5289" s="146">
        <v>42.007888793945313</v>
      </c>
      <c r="D5289" s="112">
        <f t="shared" si="167"/>
        <v>-0.60611811024241646</v>
      </c>
      <c r="E5289" s="112">
        <v>-6.257121132299065E-3</v>
      </c>
      <c r="G5289">
        <v>5281</v>
      </c>
      <c r="H5289">
        <f t="shared" ca="1" si="168"/>
        <v>-1.8047704587518473E-2</v>
      </c>
    </row>
    <row r="5290" spans="2:8" x14ac:dyDescent="0.35">
      <c r="B5290" s="45" t="s">
        <v>2560</v>
      </c>
      <c r="C5290" s="146">
        <v>106.65097808837891</v>
      </c>
      <c r="D5290" s="112">
        <f t="shared" si="167"/>
        <v>-0.12727681935467328</v>
      </c>
      <c r="E5290" s="112">
        <v>-6.2604575253771676E-3</v>
      </c>
      <c r="G5290">
        <v>5282</v>
      </c>
      <c r="H5290">
        <f t="shared" ca="1" si="168"/>
        <v>-1.8771436447013227E-2</v>
      </c>
    </row>
    <row r="5291" spans="2:8" x14ac:dyDescent="0.35">
      <c r="B5291" s="45" t="s">
        <v>1964</v>
      </c>
      <c r="C5291" s="146">
        <v>122.20481872558589</v>
      </c>
      <c r="D5291" s="112">
        <f t="shared" si="167"/>
        <v>-0.75181739312809914</v>
      </c>
      <c r="E5291" s="112">
        <v>-6.2672125933139582E-3</v>
      </c>
      <c r="G5291">
        <v>5283</v>
      </c>
      <c r="H5291">
        <f t="shared" ca="1" si="168"/>
        <v>-1.3912658827262428E-2</v>
      </c>
    </row>
    <row r="5292" spans="2:8" x14ac:dyDescent="0.35">
      <c r="B5292" s="45" t="s">
        <v>5068</v>
      </c>
      <c r="C5292" s="146">
        <v>492.3988037109375</v>
      </c>
      <c r="D5292" s="112">
        <f t="shared" si="167"/>
        <v>4.7382584312519791</v>
      </c>
      <c r="E5292" s="112">
        <v>-6.2754294761097574E-3</v>
      </c>
      <c r="G5292">
        <v>5284</v>
      </c>
      <c r="H5292">
        <f t="shared" ca="1" si="168"/>
        <v>-3.1061763884755279E-2</v>
      </c>
    </row>
    <row r="5293" spans="2:8" x14ac:dyDescent="0.35">
      <c r="B5293" s="45" t="s">
        <v>2751</v>
      </c>
      <c r="C5293" s="146">
        <v>85.809799194335938</v>
      </c>
      <c r="D5293" s="112">
        <f t="shared" si="167"/>
        <v>-0.58152488229987098</v>
      </c>
      <c r="E5293" s="112">
        <v>-6.2798961685194121E-3</v>
      </c>
      <c r="G5293">
        <v>5285</v>
      </c>
      <c r="H5293">
        <f t="shared" ca="1" si="168"/>
        <v>5.525489042405584E-3</v>
      </c>
    </row>
    <row r="5294" spans="2:8" x14ac:dyDescent="0.35">
      <c r="B5294" s="45" t="s">
        <v>4319</v>
      </c>
      <c r="C5294" s="146">
        <v>205.05352783203119</v>
      </c>
      <c r="D5294" s="112">
        <f t="shared" si="167"/>
        <v>0.31300639004699921</v>
      </c>
      <c r="E5294" s="112">
        <v>-6.2803369498273219E-3</v>
      </c>
      <c r="G5294">
        <v>5286</v>
      </c>
      <c r="H5294">
        <f t="shared" ca="1" si="168"/>
        <v>1.8546618741996403E-2</v>
      </c>
    </row>
    <row r="5295" spans="2:8" x14ac:dyDescent="0.35">
      <c r="B5295" s="45" t="s">
        <v>3066</v>
      </c>
      <c r="C5295" s="146">
        <v>156.17100524902341</v>
      </c>
      <c r="D5295" s="112">
        <f t="shared" si="167"/>
        <v>-7.7195487727975756E-2</v>
      </c>
      <c r="E5295" s="112">
        <v>-6.289176889313847E-3</v>
      </c>
      <c r="G5295">
        <v>5287</v>
      </c>
      <c r="H5295">
        <f t="shared" ca="1" si="168"/>
        <v>-1.1372267498816811E-2</v>
      </c>
    </row>
    <row r="5296" spans="2:8" x14ac:dyDescent="0.35">
      <c r="B5296" s="45" t="s">
        <v>3628</v>
      </c>
      <c r="C5296" s="146">
        <v>169.2351989746094</v>
      </c>
      <c r="D5296" s="112">
        <f t="shared" si="167"/>
        <v>0.18987072343530811</v>
      </c>
      <c r="E5296" s="112">
        <v>-6.2931196604819103E-3</v>
      </c>
      <c r="G5296">
        <v>5288</v>
      </c>
      <c r="H5296">
        <f t="shared" ca="1" si="168"/>
        <v>1.8954817915551318E-3</v>
      </c>
    </row>
    <row r="5297" spans="2:8" x14ac:dyDescent="0.35">
      <c r="B5297" s="45" t="s">
        <v>1382</v>
      </c>
      <c r="C5297" s="146">
        <v>142.22990417480469</v>
      </c>
      <c r="D5297" s="112">
        <f t="shared" si="167"/>
        <v>0.54899926863910875</v>
      </c>
      <c r="E5297" s="112">
        <v>-6.2953673528933505E-3</v>
      </c>
      <c r="G5297">
        <v>5289</v>
      </c>
      <c r="H5297">
        <f t="shared" ca="1" si="168"/>
        <v>-1.815827009229485E-2</v>
      </c>
    </row>
    <row r="5298" spans="2:8" x14ac:dyDescent="0.35">
      <c r="B5298" s="45" t="s">
        <v>1160</v>
      </c>
      <c r="C5298" s="146">
        <v>91.820510864257813</v>
      </c>
      <c r="D5298" s="112">
        <f t="shared" si="167"/>
        <v>7.3238883730071785E-2</v>
      </c>
      <c r="E5298" s="112">
        <v>-6.2962407010809856E-3</v>
      </c>
      <c r="G5298">
        <v>5290</v>
      </c>
      <c r="H5298">
        <f t="shared" ca="1" si="168"/>
        <v>-2.5446563721164085E-2</v>
      </c>
    </row>
    <row r="5299" spans="2:8" x14ac:dyDescent="0.35">
      <c r="B5299" s="45" t="s">
        <v>2868</v>
      </c>
      <c r="C5299" s="146">
        <v>85.554588317871094</v>
      </c>
      <c r="D5299" s="112">
        <f t="shared" si="167"/>
        <v>0.97042329672098426</v>
      </c>
      <c r="E5299" s="112">
        <v>-6.2985992774408969E-3</v>
      </c>
      <c r="G5299">
        <v>5291</v>
      </c>
      <c r="H5299">
        <f t="shared" ca="1" si="168"/>
        <v>1.1964358677609157E-3</v>
      </c>
    </row>
    <row r="5300" spans="2:8" x14ac:dyDescent="0.35">
      <c r="B5300" s="45" t="s">
        <v>649</v>
      </c>
      <c r="C5300" s="146">
        <v>43.419395446777337</v>
      </c>
      <c r="D5300" s="112">
        <f t="shared" si="167"/>
        <v>-0.90502608205743362</v>
      </c>
      <c r="E5300" s="112">
        <v>-6.3005148633240035E-3</v>
      </c>
      <c r="G5300">
        <v>5292</v>
      </c>
      <c r="H5300">
        <f t="shared" ca="1" si="168"/>
        <v>-1.9306957388369244E-4</v>
      </c>
    </row>
    <row r="5301" spans="2:8" x14ac:dyDescent="0.35">
      <c r="B5301" s="45" t="s">
        <v>5041</v>
      </c>
      <c r="C5301" s="146">
        <v>457.17178344726563</v>
      </c>
      <c r="D5301" s="112">
        <f t="shared" si="167"/>
        <v>2.0673912215545776</v>
      </c>
      <c r="E5301" s="112">
        <v>-6.3142267039016245E-3</v>
      </c>
      <c r="G5301">
        <v>5293</v>
      </c>
      <c r="H5301">
        <f t="shared" ca="1" si="168"/>
        <v>3.4353048113129293E-3</v>
      </c>
    </row>
    <row r="5302" spans="2:8" x14ac:dyDescent="0.35">
      <c r="B5302" s="45" t="s">
        <v>1365</v>
      </c>
      <c r="C5302" s="146">
        <v>149.04254150390619</v>
      </c>
      <c r="D5302" s="112">
        <f t="shared" si="167"/>
        <v>-0.88616699812425237</v>
      </c>
      <c r="E5302" s="112">
        <v>-6.3183638257702859E-3</v>
      </c>
      <c r="G5302">
        <v>5294</v>
      </c>
      <c r="H5302">
        <f t="shared" ca="1" si="168"/>
        <v>2.6014898877925428E-2</v>
      </c>
    </row>
    <row r="5303" spans="2:8" x14ac:dyDescent="0.35">
      <c r="B5303" s="45" t="s">
        <v>6077</v>
      </c>
      <c r="C5303" s="146">
        <v>1309.308715820312</v>
      </c>
      <c r="D5303" s="112">
        <f t="shared" si="167"/>
        <v>-0.40600979238530527</v>
      </c>
      <c r="E5303" s="112">
        <v>-6.3502348068502652E-3</v>
      </c>
      <c r="G5303">
        <v>5295</v>
      </c>
      <c r="H5303">
        <f t="shared" ca="1" si="168"/>
        <v>-1.8914723597588144E-2</v>
      </c>
    </row>
    <row r="5304" spans="2:8" x14ac:dyDescent="0.35">
      <c r="B5304" s="45" t="s">
        <v>7758</v>
      </c>
      <c r="C5304" s="146">
        <v>2204.259765625</v>
      </c>
      <c r="D5304" s="112">
        <f t="shared" si="167"/>
        <v>2.1858005637206124</v>
      </c>
      <c r="E5304" s="112">
        <v>-6.3514982897441884E-3</v>
      </c>
      <c r="G5304">
        <v>5296</v>
      </c>
      <c r="H5304">
        <f t="shared" ca="1" si="168"/>
        <v>4.0059633627103776E-2</v>
      </c>
    </row>
    <row r="5305" spans="2:8" x14ac:dyDescent="0.35">
      <c r="B5305" s="45" t="s">
        <v>5712</v>
      </c>
      <c r="C5305" s="146">
        <v>691.9013671875</v>
      </c>
      <c r="D5305" s="112">
        <f t="shared" si="167"/>
        <v>-4.4902372647676173E-2</v>
      </c>
      <c r="E5305" s="112">
        <v>-6.352235536370778E-3</v>
      </c>
      <c r="G5305">
        <v>5297</v>
      </c>
      <c r="H5305">
        <f t="shared" ca="1" si="168"/>
        <v>-1.011234729913354E-2</v>
      </c>
    </row>
    <row r="5306" spans="2:8" x14ac:dyDescent="0.35">
      <c r="B5306" s="45" t="s">
        <v>5488</v>
      </c>
      <c r="C5306" s="146">
        <v>724.42999267578125</v>
      </c>
      <c r="D5306" s="112">
        <f t="shared" si="167"/>
        <v>-6.6619173457739433E-2</v>
      </c>
      <c r="E5306" s="112">
        <v>-6.3590517219728393E-3</v>
      </c>
      <c r="G5306">
        <v>5298</v>
      </c>
      <c r="H5306">
        <f t="shared" ca="1" si="168"/>
        <v>2.436273244561429E-2</v>
      </c>
    </row>
    <row r="5307" spans="2:8" x14ac:dyDescent="0.35">
      <c r="B5307" s="45" t="s">
        <v>5291</v>
      </c>
      <c r="C5307" s="146">
        <v>776.135498046875</v>
      </c>
      <c r="D5307" s="112">
        <f t="shared" si="167"/>
        <v>6.577043196601708</v>
      </c>
      <c r="E5307" s="112">
        <v>-6.359323334990937E-3</v>
      </c>
      <c r="G5307">
        <v>5299</v>
      </c>
      <c r="H5307">
        <f t="shared" ca="1" si="168"/>
        <v>1.7773438677529885E-2</v>
      </c>
    </row>
    <row r="5308" spans="2:8" x14ac:dyDescent="0.35">
      <c r="B5308" s="45" t="s">
        <v>1256</v>
      </c>
      <c r="C5308" s="146">
        <v>102.432502746582</v>
      </c>
      <c r="D5308" s="112">
        <f t="shared" si="167"/>
        <v>-0.95718875774056988</v>
      </c>
      <c r="E5308" s="112">
        <v>-6.3594761441752041E-3</v>
      </c>
      <c r="G5308">
        <v>5300</v>
      </c>
      <c r="H5308">
        <f t="shared" ca="1" si="168"/>
        <v>-3.2503122110652698E-2</v>
      </c>
    </row>
    <row r="5309" spans="2:8" x14ac:dyDescent="0.35">
      <c r="B5309" s="45" t="s">
        <v>7395</v>
      </c>
      <c r="C5309" s="146">
        <v>2392.654296875</v>
      </c>
      <c r="D5309" s="112">
        <f t="shared" si="167"/>
        <v>23.843474379200273</v>
      </c>
      <c r="E5309" s="112">
        <v>-6.3603082374974708E-3</v>
      </c>
      <c r="G5309">
        <v>5301</v>
      </c>
      <c r="H5309">
        <f t="shared" ca="1" si="168"/>
        <v>1.1241869066804353E-3</v>
      </c>
    </row>
    <row r="5310" spans="2:8" x14ac:dyDescent="0.35">
      <c r="B5310" s="45" t="s">
        <v>2899</v>
      </c>
      <c r="C5310" s="146">
        <v>96.309165954589844</v>
      </c>
      <c r="D5310" s="112">
        <f t="shared" si="167"/>
        <v>-0.19772379528457326</v>
      </c>
      <c r="E5310" s="112">
        <v>-6.3603967148288063E-3</v>
      </c>
      <c r="G5310">
        <v>5302</v>
      </c>
      <c r="H5310">
        <f t="shared" ca="1" si="168"/>
        <v>3.6050882419722558E-3</v>
      </c>
    </row>
    <row r="5311" spans="2:8" x14ac:dyDescent="0.35">
      <c r="B5311" s="45" t="s">
        <v>1287</v>
      </c>
      <c r="C5311" s="146">
        <v>120.04489898681641</v>
      </c>
      <c r="D5311" s="112">
        <f t="shared" si="167"/>
        <v>0.45341522707862203</v>
      </c>
      <c r="E5311" s="112">
        <v>-6.3672720147130192E-3</v>
      </c>
      <c r="G5311">
        <v>5303</v>
      </c>
      <c r="H5311">
        <f t="shared" ca="1" si="168"/>
        <v>-1.4394731183900025E-2</v>
      </c>
    </row>
    <row r="5312" spans="2:8" x14ac:dyDescent="0.35">
      <c r="B5312" s="45" t="s">
        <v>1089</v>
      </c>
      <c r="C5312" s="146">
        <v>82.595046997070313</v>
      </c>
      <c r="D5312" s="112">
        <f t="shared" si="167"/>
        <v>0.16133791765407959</v>
      </c>
      <c r="E5312" s="112">
        <v>-6.3696290243395841E-3</v>
      </c>
      <c r="G5312">
        <v>5304</v>
      </c>
      <c r="H5312">
        <f t="shared" ca="1" si="168"/>
        <v>-4.0793845973966035E-2</v>
      </c>
    </row>
    <row r="5313" spans="2:8" x14ac:dyDescent="0.35">
      <c r="B5313" s="45" t="s">
        <v>916</v>
      </c>
      <c r="C5313" s="146">
        <v>71.120597839355469</v>
      </c>
      <c r="D5313" s="112">
        <f t="shared" si="167"/>
        <v>-0.25710063990951881</v>
      </c>
      <c r="E5313" s="112">
        <v>-6.3725097274439698E-3</v>
      </c>
      <c r="G5313">
        <v>5305</v>
      </c>
      <c r="H5313">
        <f t="shared" ca="1" si="168"/>
        <v>-1.2345166119943759E-2</v>
      </c>
    </row>
    <row r="5314" spans="2:8" x14ac:dyDescent="0.35">
      <c r="B5314" s="45" t="s">
        <v>2230</v>
      </c>
      <c r="C5314" s="146">
        <v>95.73382568359375</v>
      </c>
      <c r="D5314" s="112">
        <f t="shared" si="167"/>
        <v>-0.20188346999388437</v>
      </c>
      <c r="E5314" s="112">
        <v>-6.382641091336288E-3</v>
      </c>
      <c r="G5314">
        <v>5306</v>
      </c>
      <c r="H5314">
        <f t="shared" ca="1" si="168"/>
        <v>3.4462084127508475E-3</v>
      </c>
    </row>
    <row r="5315" spans="2:8" x14ac:dyDescent="0.35">
      <c r="B5315" s="45" t="s">
        <v>2010</v>
      </c>
      <c r="C5315" s="146">
        <v>119.94968414306641</v>
      </c>
      <c r="D5315" s="112">
        <f t="shared" si="167"/>
        <v>1.8574275501427395</v>
      </c>
      <c r="E5315" s="112">
        <v>-6.3845393320690839E-3</v>
      </c>
      <c r="G5315">
        <v>5307</v>
      </c>
      <c r="H5315">
        <f t="shared" ca="1" si="168"/>
        <v>-1.4453863877639016E-2</v>
      </c>
    </row>
    <row r="5316" spans="2:8" x14ac:dyDescent="0.35">
      <c r="B5316" s="45" t="s">
        <v>655</v>
      </c>
      <c r="C5316" s="146">
        <v>41.978206634521477</v>
      </c>
      <c r="D5316" s="112">
        <f t="shared" si="167"/>
        <v>-0.98255284045316438</v>
      </c>
      <c r="E5316" s="112">
        <v>-6.3881231058836091E-3</v>
      </c>
      <c r="G5316">
        <v>5308</v>
      </c>
      <c r="H5316">
        <f t="shared" ca="1" si="168"/>
        <v>8.1698789551408798E-3</v>
      </c>
    </row>
    <row r="5317" spans="2:8" x14ac:dyDescent="0.35">
      <c r="B5317" s="45" t="s">
        <v>7227</v>
      </c>
      <c r="C5317" s="146">
        <v>2406.01953125</v>
      </c>
      <c r="D5317" s="112">
        <f t="shared" si="167"/>
        <v>0.31324097168619219</v>
      </c>
      <c r="E5317" s="112">
        <v>-6.3906212679996788E-3</v>
      </c>
      <c r="G5317">
        <v>5309</v>
      </c>
      <c r="H5317">
        <f t="shared" ca="1" si="168"/>
        <v>-2.1245936904631162E-2</v>
      </c>
    </row>
    <row r="5318" spans="2:8" x14ac:dyDescent="0.35">
      <c r="B5318" s="45" t="s">
        <v>7033</v>
      </c>
      <c r="C5318" s="146">
        <v>1832.123413085938</v>
      </c>
      <c r="D5318" s="112">
        <f t="shared" si="167"/>
        <v>11.487566778611338</v>
      </c>
      <c r="E5318" s="112">
        <v>-6.3935701644953101E-3</v>
      </c>
      <c r="G5318">
        <v>5310</v>
      </c>
      <c r="H5318">
        <f t="shared" ca="1" si="168"/>
        <v>-1.0277749825650878E-2</v>
      </c>
    </row>
    <row r="5319" spans="2:8" x14ac:dyDescent="0.35">
      <c r="B5319" s="45" t="s">
        <v>1389</v>
      </c>
      <c r="C5319" s="146">
        <v>146.71580505371091</v>
      </c>
      <c r="D5319" s="112">
        <f t="shared" si="167"/>
        <v>-0.26331143992721368</v>
      </c>
      <c r="E5319" s="112">
        <v>-6.3994411546027001E-3</v>
      </c>
      <c r="G5319">
        <v>5311</v>
      </c>
      <c r="H5319">
        <f t="shared" ca="1" si="168"/>
        <v>-3.3372062921246261E-2</v>
      </c>
    </row>
    <row r="5320" spans="2:8" x14ac:dyDescent="0.35">
      <c r="B5320" s="45" t="s">
        <v>4180</v>
      </c>
      <c r="C5320" s="146">
        <v>199.15580749511719</v>
      </c>
      <c r="D5320" s="112">
        <f t="shared" si="167"/>
        <v>-0.85622943384873562</v>
      </c>
      <c r="E5320" s="112">
        <v>-6.3994668671546826E-3</v>
      </c>
      <c r="G5320">
        <v>5312</v>
      </c>
      <c r="H5320">
        <f t="shared" ca="1" si="168"/>
        <v>1.4223411047033167E-3</v>
      </c>
    </row>
    <row r="5321" spans="2:8" x14ac:dyDescent="0.35">
      <c r="B5321" s="45" t="s">
        <v>6090</v>
      </c>
      <c r="C5321" s="146">
        <v>1385.233520507812</v>
      </c>
      <c r="D5321" s="112">
        <f t="shared" ref="D5321:D5384" si="169">(C5321-C5322)/C5322</f>
        <v>8.8583293868957114</v>
      </c>
      <c r="E5321" s="112">
        <v>-6.4127944534816709E-3</v>
      </c>
      <c r="G5321">
        <v>5313</v>
      </c>
      <c r="H5321">
        <f t="shared" ca="1" si="168"/>
        <v>-1.5036119355761742E-2</v>
      </c>
    </row>
    <row r="5322" spans="2:8" x14ac:dyDescent="0.35">
      <c r="B5322" s="45" t="s">
        <v>3286</v>
      </c>
      <c r="C5322" s="146">
        <v>140.51402282714841</v>
      </c>
      <c r="D5322" s="112">
        <f t="shared" si="169"/>
        <v>-0.94303460377088077</v>
      </c>
      <c r="E5322" s="112">
        <v>-6.4332897117755136E-3</v>
      </c>
      <c r="G5322">
        <v>5314</v>
      </c>
      <c r="H5322">
        <f t="shared" ref="H5322:H5385" ca="1" si="170">_xlfn.NORM.INV(RAND(),$N$11,$N$12)</f>
        <v>2.8340648510730656E-3</v>
      </c>
    </row>
    <row r="5323" spans="2:8" x14ac:dyDescent="0.35">
      <c r="B5323" s="45" t="s">
        <v>7117</v>
      </c>
      <c r="C5323" s="146">
        <v>2466.65576171875</v>
      </c>
      <c r="D5323" s="112">
        <f t="shared" si="169"/>
        <v>0.10689996158933809</v>
      </c>
      <c r="E5323" s="112">
        <v>-6.4378720662475585E-3</v>
      </c>
      <c r="G5323">
        <v>5315</v>
      </c>
      <c r="H5323">
        <f t="shared" ca="1" si="170"/>
        <v>-1.0794455006247941E-4</v>
      </c>
    </row>
    <row r="5324" spans="2:8" x14ac:dyDescent="0.35">
      <c r="B5324" s="45" t="s">
        <v>6946</v>
      </c>
      <c r="C5324" s="146">
        <v>2228.43603515625</v>
      </c>
      <c r="D5324" s="112">
        <f t="shared" si="169"/>
        <v>6.2918256418122205</v>
      </c>
      <c r="E5324" s="112">
        <v>-6.4402993847721308E-3</v>
      </c>
      <c r="G5324">
        <v>5316</v>
      </c>
      <c r="H5324">
        <f t="shared" ca="1" si="170"/>
        <v>6.0953923614906879E-3</v>
      </c>
    </row>
    <row r="5325" spans="2:8" x14ac:dyDescent="0.35">
      <c r="B5325" s="45" t="s">
        <v>4529</v>
      </c>
      <c r="C5325" s="146">
        <v>305.607421875</v>
      </c>
      <c r="D5325" s="112">
        <f t="shared" si="169"/>
        <v>-0.34951886913786184</v>
      </c>
      <c r="E5325" s="112">
        <v>-6.4451159105892832E-3</v>
      </c>
      <c r="G5325">
        <v>5317</v>
      </c>
      <c r="H5325">
        <f t="shared" ca="1" si="170"/>
        <v>-1.1177870399683492E-2</v>
      </c>
    </row>
    <row r="5326" spans="2:8" x14ac:dyDescent="0.35">
      <c r="B5326" s="45" t="s">
        <v>4881</v>
      </c>
      <c r="C5326" s="146">
        <v>469.8175048828125</v>
      </c>
      <c r="D5326" s="112">
        <f t="shared" si="169"/>
        <v>2.343833280317742</v>
      </c>
      <c r="E5326" s="112">
        <v>-6.4520359337625751E-3</v>
      </c>
      <c r="G5326">
        <v>5318</v>
      </c>
      <c r="H5326">
        <f t="shared" ca="1" si="170"/>
        <v>9.4792330566555501E-3</v>
      </c>
    </row>
    <row r="5327" spans="2:8" x14ac:dyDescent="0.35">
      <c r="B5327" s="45" t="s">
        <v>2045</v>
      </c>
      <c r="C5327" s="146">
        <v>140.50267028808591</v>
      </c>
      <c r="D5327" s="112">
        <f t="shared" si="169"/>
        <v>-0.18729331457490797</v>
      </c>
      <c r="E5327" s="112">
        <v>-6.459213931694993E-3</v>
      </c>
      <c r="G5327">
        <v>5319</v>
      </c>
      <c r="H5327">
        <f t="shared" ca="1" si="170"/>
        <v>-7.6137619958740145E-3</v>
      </c>
    </row>
    <row r="5328" spans="2:8" x14ac:dyDescent="0.35">
      <c r="B5328" s="45" t="s">
        <v>3851</v>
      </c>
      <c r="C5328" s="146">
        <v>172.88238525390619</v>
      </c>
      <c r="D5328" s="112">
        <f t="shared" si="169"/>
        <v>-0.9259944731489872</v>
      </c>
      <c r="E5328" s="112">
        <v>-6.4606252622506893E-3</v>
      </c>
      <c r="G5328">
        <v>5320</v>
      </c>
      <c r="H5328">
        <f t="shared" ca="1" si="170"/>
        <v>-1.1364642312743667E-2</v>
      </c>
    </row>
    <row r="5329" spans="2:8" x14ac:dyDescent="0.35">
      <c r="B5329" s="45" t="s">
        <v>7265</v>
      </c>
      <c r="C5329" s="146">
        <v>2336.073974609375</v>
      </c>
      <c r="D5329" s="112">
        <f t="shared" si="169"/>
        <v>0.39711702295960849</v>
      </c>
      <c r="E5329" s="112">
        <v>-6.4609492291540574E-3</v>
      </c>
      <c r="G5329">
        <v>5321</v>
      </c>
      <c r="H5329">
        <f t="shared" ca="1" si="170"/>
        <v>-1.4261551080975484E-2</v>
      </c>
    </row>
    <row r="5330" spans="2:8" x14ac:dyDescent="0.35">
      <c r="B5330" s="45" t="s">
        <v>6393</v>
      </c>
      <c r="C5330" s="146">
        <v>1672.067504882812</v>
      </c>
      <c r="D5330" s="112">
        <f t="shared" si="169"/>
        <v>-0.28846387603741636</v>
      </c>
      <c r="E5330" s="112">
        <v>-6.4631935034705178E-3</v>
      </c>
      <c r="G5330">
        <v>5322</v>
      </c>
      <c r="H5330">
        <f t="shared" ca="1" si="170"/>
        <v>-1.7617830618730776E-2</v>
      </c>
    </row>
    <row r="5331" spans="2:8" x14ac:dyDescent="0.35">
      <c r="B5331" s="45" t="s">
        <v>7285</v>
      </c>
      <c r="C5331" s="146">
        <v>2349.9404296875</v>
      </c>
      <c r="D5331" s="112">
        <f t="shared" si="169"/>
        <v>21.851749195896723</v>
      </c>
      <c r="E5331" s="112">
        <v>-6.4825518983996962E-3</v>
      </c>
      <c r="G5331">
        <v>5323</v>
      </c>
      <c r="H5331">
        <f t="shared" ca="1" si="170"/>
        <v>-1.1820390002521127E-2</v>
      </c>
    </row>
    <row r="5332" spans="2:8" x14ac:dyDescent="0.35">
      <c r="B5332" s="45" t="s">
        <v>1709</v>
      </c>
      <c r="C5332" s="146">
        <v>102.8341598510742</v>
      </c>
      <c r="D5332" s="112">
        <f t="shared" si="169"/>
        <v>-0.94125654983930607</v>
      </c>
      <c r="E5332" s="112">
        <v>-6.4831851437873247E-3</v>
      </c>
      <c r="G5332">
        <v>5324</v>
      </c>
      <c r="H5332">
        <f t="shared" ca="1" si="170"/>
        <v>3.0815022326868058E-2</v>
      </c>
    </row>
    <row r="5333" spans="2:8" x14ac:dyDescent="0.35">
      <c r="B5333" s="45" t="s">
        <v>6477</v>
      </c>
      <c r="C5333" s="146">
        <v>1750.563842773438</v>
      </c>
      <c r="D5333" s="112">
        <f t="shared" si="169"/>
        <v>-0.19127308536527987</v>
      </c>
      <c r="E5333" s="112">
        <v>-6.4875502467667745E-3</v>
      </c>
      <c r="G5333">
        <v>5325</v>
      </c>
      <c r="H5333">
        <f t="shared" ca="1" si="170"/>
        <v>2.2170773781767909E-2</v>
      </c>
    </row>
    <row r="5334" spans="2:8" x14ac:dyDescent="0.35">
      <c r="B5334" s="45" t="s">
        <v>7764</v>
      </c>
      <c r="C5334" s="146">
        <v>2164.592041015625</v>
      </c>
      <c r="D5334" s="112">
        <f t="shared" si="169"/>
        <v>20.965480002226606</v>
      </c>
      <c r="E5334" s="112">
        <v>-6.4895190340026011E-3</v>
      </c>
      <c r="G5334">
        <v>5326</v>
      </c>
      <c r="H5334">
        <f t="shared" ca="1" si="170"/>
        <v>-2.3400902922564746E-3</v>
      </c>
    </row>
    <row r="5335" spans="2:8" x14ac:dyDescent="0.35">
      <c r="B5335" s="45" t="s">
        <v>2303</v>
      </c>
      <c r="C5335" s="146">
        <v>98.545173645019531</v>
      </c>
      <c r="D5335" s="112">
        <f t="shared" si="169"/>
        <v>-0.80769234319568206</v>
      </c>
      <c r="E5335" s="112">
        <v>-6.4954434134094716E-3</v>
      </c>
      <c r="G5335">
        <v>5327</v>
      </c>
      <c r="H5335">
        <f t="shared" ca="1" si="170"/>
        <v>3.3341743403309393E-2</v>
      </c>
    </row>
    <row r="5336" spans="2:8" x14ac:dyDescent="0.35">
      <c r="B5336" s="45" t="s">
        <v>5139</v>
      </c>
      <c r="C5336" s="146">
        <v>512.43499755859375</v>
      </c>
      <c r="D5336" s="112">
        <f t="shared" si="169"/>
        <v>0.12389770280427739</v>
      </c>
      <c r="E5336" s="112">
        <v>-6.5013733812537599E-3</v>
      </c>
      <c r="G5336">
        <v>5328</v>
      </c>
      <c r="H5336">
        <f t="shared" ca="1" si="170"/>
        <v>1.6592539729580261E-2</v>
      </c>
    </row>
    <row r="5337" spans="2:8" x14ac:dyDescent="0.35">
      <c r="B5337" s="45" t="s">
        <v>4995</v>
      </c>
      <c r="C5337" s="146">
        <v>455.94451904296881</v>
      </c>
      <c r="D5337" s="112">
        <f t="shared" si="169"/>
        <v>3.9286661007425718</v>
      </c>
      <c r="E5337" s="112">
        <v>-6.5078025005025943E-3</v>
      </c>
      <c r="G5337">
        <v>5329</v>
      </c>
      <c r="H5337">
        <f t="shared" ca="1" si="170"/>
        <v>1.4471696855504966E-2</v>
      </c>
    </row>
    <row r="5338" spans="2:8" x14ac:dyDescent="0.35">
      <c r="B5338" s="45" t="s">
        <v>2767</v>
      </c>
      <c r="C5338" s="146">
        <v>92.508705139160156</v>
      </c>
      <c r="D5338" s="112">
        <f t="shared" si="169"/>
        <v>-0.19021987539112223</v>
      </c>
      <c r="E5338" s="112">
        <v>-6.5092715988740446E-3</v>
      </c>
      <c r="G5338">
        <v>5330</v>
      </c>
      <c r="H5338">
        <f t="shared" ca="1" si="170"/>
        <v>-1.3787725597423231E-2</v>
      </c>
    </row>
    <row r="5339" spans="2:8" x14ac:dyDescent="0.35">
      <c r="B5339" s="45" t="s">
        <v>2099</v>
      </c>
      <c r="C5339" s="146">
        <v>114.2392883300781</v>
      </c>
      <c r="D5339" s="112">
        <f t="shared" si="169"/>
        <v>-0.9224061436772103</v>
      </c>
      <c r="E5339" s="112">
        <v>-6.5262356824128702E-3</v>
      </c>
      <c r="G5339">
        <v>5331</v>
      </c>
      <c r="H5339">
        <f t="shared" ca="1" si="170"/>
        <v>-6.8289587319537663E-3</v>
      </c>
    </row>
    <row r="5340" spans="2:8" x14ac:dyDescent="0.35">
      <c r="B5340" s="45" t="s">
        <v>6133</v>
      </c>
      <c r="C5340" s="146">
        <v>1472.272338867188</v>
      </c>
      <c r="D5340" s="112">
        <f t="shared" si="169"/>
        <v>15.042193564573612</v>
      </c>
      <c r="E5340" s="112">
        <v>-6.5570821404551749E-3</v>
      </c>
      <c r="G5340">
        <v>5332</v>
      </c>
      <c r="H5340">
        <f t="shared" ca="1" si="170"/>
        <v>-4.9817067129059407E-3</v>
      </c>
    </row>
    <row r="5341" spans="2:8" x14ac:dyDescent="0.35">
      <c r="B5341" s="45" t="s">
        <v>2781</v>
      </c>
      <c r="C5341" s="146">
        <v>91.775001525878906</v>
      </c>
      <c r="D5341" s="112">
        <f t="shared" si="169"/>
        <v>-0.94957698200636209</v>
      </c>
      <c r="E5341" s="112">
        <v>-6.5609691378268479E-3</v>
      </c>
      <c r="G5341">
        <v>5333</v>
      </c>
      <c r="H5341">
        <f t="shared" ca="1" si="170"/>
        <v>-8.8930794532349926E-4</v>
      </c>
    </row>
    <row r="5342" spans="2:8" x14ac:dyDescent="0.35">
      <c r="B5342" s="45" t="s">
        <v>7034</v>
      </c>
      <c r="C5342" s="146">
        <v>1820.101318359375</v>
      </c>
      <c r="D5342" s="112">
        <f t="shared" si="169"/>
        <v>8.6174783376834831</v>
      </c>
      <c r="E5342" s="112">
        <v>-6.5618367412889145E-3</v>
      </c>
      <c r="G5342">
        <v>5334</v>
      </c>
      <c r="H5342">
        <f t="shared" ca="1" si="170"/>
        <v>-7.239473352529895E-4</v>
      </c>
    </row>
    <row r="5343" spans="2:8" x14ac:dyDescent="0.35">
      <c r="B5343" s="45" t="s">
        <v>3927</v>
      </c>
      <c r="C5343" s="146">
        <v>189.24932861328119</v>
      </c>
      <c r="D5343" s="112">
        <f t="shared" si="169"/>
        <v>-0.75657467438793746</v>
      </c>
      <c r="E5343" s="112">
        <v>-6.5737979141862277E-3</v>
      </c>
      <c r="G5343">
        <v>5335</v>
      </c>
      <c r="H5343">
        <f t="shared" ca="1" si="170"/>
        <v>-1.8592999778472629E-2</v>
      </c>
    </row>
    <row r="5344" spans="2:8" x14ac:dyDescent="0.35">
      <c r="B5344" s="45" t="s">
        <v>5378</v>
      </c>
      <c r="C5344" s="146">
        <v>777.44305419921875</v>
      </c>
      <c r="D5344" s="112">
        <f t="shared" si="169"/>
        <v>-0.6522212675789304</v>
      </c>
      <c r="E5344" s="112">
        <v>-6.5759919088712289E-3</v>
      </c>
      <c r="G5344">
        <v>5336</v>
      </c>
      <c r="H5344">
        <f t="shared" ca="1" si="170"/>
        <v>-1.5729958455576606E-2</v>
      </c>
    </row>
    <row r="5345" spans="2:8" x14ac:dyDescent="0.35">
      <c r="B5345" s="45" t="s">
        <v>7556</v>
      </c>
      <c r="C5345" s="146">
        <v>2235.453125</v>
      </c>
      <c r="D5345" s="112">
        <f t="shared" si="169"/>
        <v>9.1772835240768735E-2</v>
      </c>
      <c r="E5345" s="112">
        <v>-6.5784605703560249E-3</v>
      </c>
      <c r="G5345">
        <v>5337</v>
      </c>
      <c r="H5345">
        <f t="shared" ca="1" si="170"/>
        <v>5.6054478300402348E-3</v>
      </c>
    </row>
    <row r="5346" spans="2:8" x14ac:dyDescent="0.35">
      <c r="B5346" s="45" t="s">
        <v>7084</v>
      </c>
      <c r="C5346" s="146">
        <v>2047.544189453125</v>
      </c>
      <c r="D5346" s="112">
        <f t="shared" si="169"/>
        <v>15.801576335830557</v>
      </c>
      <c r="E5346" s="112">
        <v>-6.579026076240278E-3</v>
      </c>
      <c r="G5346">
        <v>5338</v>
      </c>
      <c r="H5346">
        <f t="shared" ca="1" si="170"/>
        <v>2.0919647411931228E-2</v>
      </c>
    </row>
    <row r="5347" spans="2:8" x14ac:dyDescent="0.35">
      <c r="B5347" s="45" t="s">
        <v>1333</v>
      </c>
      <c r="C5347" s="146">
        <v>121.86619567871089</v>
      </c>
      <c r="D5347" s="112">
        <f t="shared" si="169"/>
        <v>-0.80283253675926025</v>
      </c>
      <c r="E5347" s="112">
        <v>-6.5840700655607218E-3</v>
      </c>
      <c r="G5347">
        <v>5339</v>
      </c>
      <c r="H5347">
        <f t="shared" ca="1" si="170"/>
        <v>1.1858998156408895E-2</v>
      </c>
    </row>
    <row r="5348" spans="2:8" x14ac:dyDescent="0.35">
      <c r="B5348" s="45" t="s">
        <v>5190</v>
      </c>
      <c r="C5348" s="146">
        <v>618.084716796875</v>
      </c>
      <c r="D5348" s="112">
        <f t="shared" si="169"/>
        <v>3.3194969835777908</v>
      </c>
      <c r="E5348" s="112">
        <v>-6.5876948992991263E-3</v>
      </c>
      <c r="G5348">
        <v>5340</v>
      </c>
      <c r="H5348">
        <f t="shared" ca="1" si="170"/>
        <v>4.3584778080480134E-3</v>
      </c>
    </row>
    <row r="5349" spans="2:8" x14ac:dyDescent="0.35">
      <c r="B5349" s="45" t="s">
        <v>1590</v>
      </c>
      <c r="C5349" s="146">
        <v>143.0918273925781</v>
      </c>
      <c r="D5349" s="112">
        <f t="shared" si="169"/>
        <v>2.143741186931956</v>
      </c>
      <c r="E5349" s="112">
        <v>-6.5968639631182151E-3</v>
      </c>
      <c r="G5349">
        <v>5341</v>
      </c>
      <c r="H5349">
        <f t="shared" ca="1" si="170"/>
        <v>1.2135046646078165E-2</v>
      </c>
    </row>
    <row r="5350" spans="2:8" x14ac:dyDescent="0.35">
      <c r="B5350" s="45" t="s">
        <v>607</v>
      </c>
      <c r="C5350" s="146">
        <v>45.516414642333977</v>
      </c>
      <c r="D5350" s="112">
        <f t="shared" si="169"/>
        <v>-5.0608240330480198E-2</v>
      </c>
      <c r="E5350" s="112">
        <v>-6.5973163481503868E-3</v>
      </c>
      <c r="G5350">
        <v>5342</v>
      </c>
      <c r="H5350">
        <f t="shared" ca="1" si="170"/>
        <v>1.065513445604363E-2</v>
      </c>
    </row>
    <row r="5351" spans="2:8" x14ac:dyDescent="0.35">
      <c r="B5351" s="45" t="s">
        <v>717</v>
      </c>
      <c r="C5351" s="146">
        <v>47.942710876464837</v>
      </c>
      <c r="D5351" s="112">
        <f t="shared" si="169"/>
        <v>-0.98073133303013449</v>
      </c>
      <c r="E5351" s="112">
        <v>-6.5987283439584259E-3</v>
      </c>
      <c r="G5351">
        <v>5343</v>
      </c>
      <c r="H5351">
        <f t="shared" ca="1" si="170"/>
        <v>-1.8069404123439887E-2</v>
      </c>
    </row>
    <row r="5352" spans="2:8" x14ac:dyDescent="0.35">
      <c r="B5352" s="45" t="s">
        <v>6916</v>
      </c>
      <c r="C5352" s="146">
        <v>2488.11767578125</v>
      </c>
      <c r="D5352" s="112">
        <f t="shared" si="169"/>
        <v>21.81501590119689</v>
      </c>
      <c r="E5352" s="112">
        <v>-6.6011947302733239E-3</v>
      </c>
      <c r="G5352">
        <v>5344</v>
      </c>
      <c r="H5352">
        <f t="shared" ca="1" si="170"/>
        <v>-2.0263153250857258E-2</v>
      </c>
    </row>
    <row r="5353" spans="2:8" x14ac:dyDescent="0.35">
      <c r="B5353" s="45" t="s">
        <v>2950</v>
      </c>
      <c r="C5353" s="146">
        <v>109.0561447143555</v>
      </c>
      <c r="D5353" s="112">
        <f t="shared" si="169"/>
        <v>-0.95490545627622658</v>
      </c>
      <c r="E5353" s="112">
        <v>-6.6025848668718901E-3</v>
      </c>
      <c r="G5353">
        <v>5345</v>
      </c>
      <c r="H5353">
        <f t="shared" ca="1" si="170"/>
        <v>5.5570518331336848E-4</v>
      </c>
    </row>
    <row r="5354" spans="2:8" x14ac:dyDescent="0.35">
      <c r="B5354" s="45" t="s">
        <v>7861</v>
      </c>
      <c r="C5354" s="146">
        <v>2418.388916015625</v>
      </c>
      <c r="D5354" s="112">
        <f t="shared" si="169"/>
        <v>16.039387168559497</v>
      </c>
      <c r="E5354" s="112">
        <v>-6.6026780162782954E-3</v>
      </c>
      <c r="G5354">
        <v>5346</v>
      </c>
      <c r="H5354">
        <f t="shared" ca="1" si="170"/>
        <v>3.2788947685809984E-3</v>
      </c>
    </row>
    <row r="5355" spans="2:8" x14ac:dyDescent="0.35">
      <c r="B5355" s="45" t="s">
        <v>3282</v>
      </c>
      <c r="C5355" s="146">
        <v>141.92933654785159</v>
      </c>
      <c r="D5355" s="112">
        <f t="shared" si="169"/>
        <v>-0.79831457292560104</v>
      </c>
      <c r="E5355" s="112">
        <v>-6.603433336775451E-3</v>
      </c>
      <c r="G5355">
        <v>5347</v>
      </c>
      <c r="H5355">
        <f t="shared" ca="1" si="170"/>
        <v>-6.6305701748855259E-3</v>
      </c>
    </row>
    <row r="5356" spans="2:8" x14ac:dyDescent="0.35">
      <c r="B5356" s="45" t="s">
        <v>5505</v>
      </c>
      <c r="C5356" s="146">
        <v>703.71636962890625</v>
      </c>
      <c r="D5356" s="112">
        <f t="shared" si="169"/>
        <v>-0.67355443854492292</v>
      </c>
      <c r="E5356" s="112">
        <v>-6.6043208621907627E-3</v>
      </c>
      <c r="G5356">
        <v>5348</v>
      </c>
      <c r="H5356">
        <f t="shared" ca="1" si="170"/>
        <v>-1.2048339630461119E-2</v>
      </c>
    </row>
    <row r="5357" spans="2:8" x14ac:dyDescent="0.35">
      <c r="B5357" s="45" t="s">
        <v>6822</v>
      </c>
      <c r="C5357" s="146">
        <v>2155.69287109375</v>
      </c>
      <c r="D5357" s="112">
        <f t="shared" si="169"/>
        <v>-8.5524614414104458E-2</v>
      </c>
      <c r="E5357" s="112">
        <v>-6.6111408687266138E-3</v>
      </c>
      <c r="G5357">
        <v>5349</v>
      </c>
      <c r="H5357">
        <f t="shared" ca="1" si="170"/>
        <v>3.3044258427059451E-3</v>
      </c>
    </row>
    <row r="5358" spans="2:8" x14ac:dyDescent="0.35">
      <c r="B5358" s="45" t="s">
        <v>7987</v>
      </c>
      <c r="C5358" s="146">
        <v>2357.300048828125</v>
      </c>
      <c r="D5358" s="112">
        <f t="shared" si="169"/>
        <v>2.7978518765154483</v>
      </c>
      <c r="E5358" s="112">
        <v>-6.6160771900021067E-3</v>
      </c>
      <c r="G5358">
        <v>5350</v>
      </c>
      <c r="H5358">
        <f t="shared" ca="1" si="170"/>
        <v>-3.5151930101730111E-3</v>
      </c>
    </row>
    <row r="5359" spans="2:8" x14ac:dyDescent="0.35">
      <c r="B5359" s="45" t="s">
        <v>5183</v>
      </c>
      <c r="C5359" s="146">
        <v>620.6929931640625</v>
      </c>
      <c r="D5359" s="112">
        <f t="shared" si="169"/>
        <v>13.086025109702584</v>
      </c>
      <c r="E5359" s="112">
        <v>-6.6255026613075505E-3</v>
      </c>
      <c r="G5359">
        <v>5351</v>
      </c>
      <c r="H5359">
        <f t="shared" ca="1" si="170"/>
        <v>-4.6506628528317044E-3</v>
      </c>
    </row>
    <row r="5360" spans="2:8" x14ac:dyDescent="0.35">
      <c r="B5360" s="45" t="s">
        <v>647</v>
      </c>
      <c r="C5360" s="146">
        <v>44.064453125</v>
      </c>
      <c r="D5360" s="112">
        <f t="shared" si="169"/>
        <v>-0.98198435419297869</v>
      </c>
      <c r="E5360" s="112">
        <v>-6.6311264865727623E-3</v>
      </c>
      <c r="G5360">
        <v>5352</v>
      </c>
      <c r="H5360">
        <f t="shared" ca="1" si="170"/>
        <v>3.861456767039799E-2</v>
      </c>
    </row>
    <row r="5361" spans="2:8" x14ac:dyDescent="0.35">
      <c r="B5361" s="45" t="s">
        <v>7683</v>
      </c>
      <c r="C5361" s="146">
        <v>2445.899169921875</v>
      </c>
      <c r="D5361" s="112">
        <f t="shared" si="169"/>
        <v>-0.15043072057333529</v>
      </c>
      <c r="E5361" s="112">
        <v>-6.6395217228132049E-3</v>
      </c>
      <c r="G5361">
        <v>5353</v>
      </c>
      <c r="H5361">
        <f t="shared" ca="1" si="170"/>
        <v>-1.2802375574509143E-2</v>
      </c>
    </row>
    <row r="5362" spans="2:8" x14ac:dyDescent="0.35">
      <c r="B5362" s="45" t="s">
        <v>7653</v>
      </c>
      <c r="C5362" s="146">
        <v>2878.9873046875</v>
      </c>
      <c r="D5362" s="112">
        <f t="shared" si="169"/>
        <v>37.861141425324959</v>
      </c>
      <c r="E5362" s="112">
        <v>-6.6474909204981515E-3</v>
      </c>
      <c r="G5362">
        <v>5354</v>
      </c>
      <c r="H5362">
        <f t="shared" ca="1" si="170"/>
        <v>-2.1368600232426919E-2</v>
      </c>
    </row>
    <row r="5363" spans="2:8" x14ac:dyDescent="0.35">
      <c r="B5363" s="45" t="s">
        <v>900</v>
      </c>
      <c r="C5363" s="146">
        <v>74.083961486816406</v>
      </c>
      <c r="D5363" s="112">
        <f t="shared" si="169"/>
        <v>-0.39684851422671286</v>
      </c>
      <c r="E5363" s="112">
        <v>-6.6584337740099612E-3</v>
      </c>
      <c r="G5363">
        <v>5355</v>
      </c>
      <c r="H5363">
        <f t="shared" ca="1" si="170"/>
        <v>1.3846617234816614E-2</v>
      </c>
    </row>
    <row r="5364" spans="2:8" x14ac:dyDescent="0.35">
      <c r="B5364" s="45" t="s">
        <v>3046</v>
      </c>
      <c r="C5364" s="146">
        <v>122.8281173706055</v>
      </c>
      <c r="D5364" s="112">
        <f t="shared" si="169"/>
        <v>-0.72767483042566983</v>
      </c>
      <c r="E5364" s="112">
        <v>-6.6615689615777459E-3</v>
      </c>
      <c r="G5364">
        <v>5356</v>
      </c>
      <c r="H5364">
        <f t="shared" ca="1" si="170"/>
        <v>-3.3556029983649422E-4</v>
      </c>
    </row>
    <row r="5365" spans="2:8" x14ac:dyDescent="0.35">
      <c r="B5365" s="45" t="s">
        <v>5050</v>
      </c>
      <c r="C5365" s="146">
        <v>451.03475952148438</v>
      </c>
      <c r="D5365" s="112">
        <f t="shared" si="169"/>
        <v>1.3976617313690562</v>
      </c>
      <c r="E5365" s="112">
        <v>-6.6683142094923062E-3</v>
      </c>
      <c r="G5365">
        <v>5357</v>
      </c>
      <c r="H5365">
        <f t="shared" ca="1" si="170"/>
        <v>1.6608827409713617E-2</v>
      </c>
    </row>
    <row r="5366" spans="2:8" x14ac:dyDescent="0.35">
      <c r="B5366" s="45" t="s">
        <v>3115</v>
      </c>
      <c r="C5366" s="146">
        <v>188.11442565917969</v>
      </c>
      <c r="D5366" s="112">
        <f t="shared" si="169"/>
        <v>0.47533019042632191</v>
      </c>
      <c r="E5366" s="112">
        <v>-6.6690639952165153E-3</v>
      </c>
      <c r="G5366">
        <v>5358</v>
      </c>
      <c r="H5366">
        <f t="shared" ca="1" si="170"/>
        <v>-4.1313258604814232E-2</v>
      </c>
    </row>
    <row r="5367" spans="2:8" x14ac:dyDescent="0.35">
      <c r="B5367" s="45" t="s">
        <v>3037</v>
      </c>
      <c r="C5367" s="146">
        <v>127.5066604614258</v>
      </c>
      <c r="D5367" s="112">
        <f t="shared" si="169"/>
        <v>-0.6326338498856876</v>
      </c>
      <c r="E5367" s="112">
        <v>-6.6737641099425824E-3</v>
      </c>
      <c r="G5367">
        <v>5359</v>
      </c>
      <c r="H5367">
        <f t="shared" ca="1" si="170"/>
        <v>1.0253305985566947E-2</v>
      </c>
    </row>
    <row r="5368" spans="2:8" x14ac:dyDescent="0.35">
      <c r="B5368" s="45" t="s">
        <v>4627</v>
      </c>
      <c r="C5368" s="146">
        <v>347.08331298828119</v>
      </c>
      <c r="D5368" s="112">
        <f t="shared" si="169"/>
        <v>3.5980629735732856</v>
      </c>
      <c r="E5368" s="112">
        <v>-6.6747024297427685E-3</v>
      </c>
      <c r="G5368">
        <v>5360</v>
      </c>
      <c r="H5368">
        <f t="shared" ca="1" si="170"/>
        <v>2.5837911239497278E-2</v>
      </c>
    </row>
    <row r="5369" spans="2:8" x14ac:dyDescent="0.35">
      <c r="B5369" s="45" t="s">
        <v>861</v>
      </c>
      <c r="C5369" s="146">
        <v>75.48468017578125</v>
      </c>
      <c r="D5369" s="112">
        <f t="shared" si="169"/>
        <v>-0.84354573548492673</v>
      </c>
      <c r="E5369" s="112">
        <v>-6.6766193828981281E-3</v>
      </c>
      <c r="G5369">
        <v>5361</v>
      </c>
      <c r="H5369">
        <f t="shared" ca="1" si="170"/>
        <v>-1.5990677767626547E-2</v>
      </c>
    </row>
    <row r="5370" spans="2:8" x14ac:dyDescent="0.35">
      <c r="B5370" s="45" t="s">
        <v>4889</v>
      </c>
      <c r="C5370" s="146">
        <v>482.47122192382813</v>
      </c>
      <c r="D5370" s="112">
        <f t="shared" si="169"/>
        <v>10.037101284001672</v>
      </c>
      <c r="E5370" s="112">
        <v>-6.6781620851491677E-3</v>
      </c>
      <c r="G5370">
        <v>5362</v>
      </c>
      <c r="H5370">
        <f t="shared" ca="1" si="170"/>
        <v>3.0656581488388304E-2</v>
      </c>
    </row>
    <row r="5371" spans="2:8" x14ac:dyDescent="0.35">
      <c r="B5371" s="45" t="s">
        <v>696</v>
      </c>
      <c r="C5371" s="146">
        <v>43.713581085205078</v>
      </c>
      <c r="D5371" s="112">
        <f t="shared" si="169"/>
        <v>-0.56725336233201751</v>
      </c>
      <c r="E5371" s="112">
        <v>-6.684685043908959E-3</v>
      </c>
      <c r="G5371">
        <v>5363</v>
      </c>
      <c r="H5371">
        <f t="shared" ca="1" si="170"/>
        <v>-4.9298515474910185E-3</v>
      </c>
    </row>
    <row r="5372" spans="2:8" x14ac:dyDescent="0.35">
      <c r="B5372" s="45" t="s">
        <v>2917</v>
      </c>
      <c r="C5372" s="146">
        <v>101.01425933837891</v>
      </c>
      <c r="D5372" s="112">
        <f t="shared" si="169"/>
        <v>-0.956312807918833</v>
      </c>
      <c r="E5372" s="112">
        <v>-6.7004990076491274E-3</v>
      </c>
      <c r="G5372">
        <v>5364</v>
      </c>
      <c r="H5372">
        <f t="shared" ca="1" si="170"/>
        <v>-3.6094089195360307E-2</v>
      </c>
    </row>
    <row r="5373" spans="2:8" x14ac:dyDescent="0.35">
      <c r="B5373" s="45" t="s">
        <v>7802</v>
      </c>
      <c r="C5373" s="146">
        <v>2312.216796875</v>
      </c>
      <c r="D5373" s="112">
        <f t="shared" si="169"/>
        <v>18.33165506109049</v>
      </c>
      <c r="E5373" s="112">
        <v>-6.7066004417928203E-3</v>
      </c>
      <c r="G5373">
        <v>5365</v>
      </c>
      <c r="H5373">
        <f t="shared" ca="1" si="170"/>
        <v>3.4544502807700134E-2</v>
      </c>
    </row>
    <row r="5374" spans="2:8" x14ac:dyDescent="0.35">
      <c r="B5374" s="45" t="s">
        <v>2082</v>
      </c>
      <c r="C5374" s="146">
        <v>119.60780334472661</v>
      </c>
      <c r="D5374" s="112">
        <f t="shared" si="169"/>
        <v>-0.19191448204537759</v>
      </c>
      <c r="E5374" s="112">
        <v>-6.7113303039443191E-3</v>
      </c>
      <c r="G5374">
        <v>5366</v>
      </c>
      <c r="H5374">
        <f t="shared" ca="1" si="170"/>
        <v>1.7146311825167182E-2</v>
      </c>
    </row>
    <row r="5375" spans="2:8" x14ac:dyDescent="0.35">
      <c r="B5375" s="45" t="s">
        <v>3650</v>
      </c>
      <c r="C5375" s="146">
        <v>148.0137939453125</v>
      </c>
      <c r="D5375" s="112">
        <f t="shared" si="169"/>
        <v>-7.0749523171791145E-2</v>
      </c>
      <c r="E5375" s="112">
        <v>-6.7130257767166659E-3</v>
      </c>
      <c r="G5375">
        <v>5367</v>
      </c>
      <c r="H5375">
        <f t="shared" ca="1" si="170"/>
        <v>9.2742678606142579E-3</v>
      </c>
    </row>
    <row r="5376" spans="2:8" x14ac:dyDescent="0.35">
      <c r="B5376" s="45" t="s">
        <v>3189</v>
      </c>
      <c r="C5376" s="146">
        <v>159.2829895019531</v>
      </c>
      <c r="D5376" s="112">
        <f t="shared" si="169"/>
        <v>-0.77960217643581819</v>
      </c>
      <c r="E5376" s="112">
        <v>-6.7237690177960798E-3</v>
      </c>
      <c r="G5376">
        <v>5368</v>
      </c>
      <c r="H5376">
        <f t="shared" ca="1" si="170"/>
        <v>-2.0075971319446481E-2</v>
      </c>
    </row>
    <row r="5377" spans="2:8" x14ac:dyDescent="0.35">
      <c r="B5377" s="45" t="s">
        <v>5692</v>
      </c>
      <c r="C5377" s="146">
        <v>722.70672607421875</v>
      </c>
      <c r="D5377" s="112">
        <f t="shared" si="169"/>
        <v>1.8357299045750131</v>
      </c>
      <c r="E5377" s="112">
        <v>-6.7376900278396006E-3</v>
      </c>
      <c r="G5377">
        <v>5369</v>
      </c>
      <c r="H5377">
        <f t="shared" ca="1" si="170"/>
        <v>-2.5873521176984163E-2</v>
      </c>
    </row>
    <row r="5378" spans="2:8" x14ac:dyDescent="0.35">
      <c r="B5378" s="45" t="s">
        <v>4403</v>
      </c>
      <c r="C5378" s="146">
        <v>254.8573913574219</v>
      </c>
      <c r="D5378" s="112">
        <f t="shared" si="169"/>
        <v>-0.88142824665430175</v>
      </c>
      <c r="E5378" s="112">
        <v>-6.7546705740749325E-3</v>
      </c>
      <c r="G5378">
        <v>5370</v>
      </c>
      <c r="H5378">
        <f t="shared" ca="1" si="170"/>
        <v>-4.8698440795287637E-3</v>
      </c>
    </row>
    <row r="5379" spans="2:8" x14ac:dyDescent="0.35">
      <c r="B5379" s="45" t="s">
        <v>6785</v>
      </c>
      <c r="C5379" s="146">
        <v>2149.393798828125</v>
      </c>
      <c r="D5379" s="112">
        <f t="shared" si="169"/>
        <v>3.9446688952091136E-2</v>
      </c>
      <c r="E5379" s="112">
        <v>-6.7565783817922003E-3</v>
      </c>
      <c r="G5379">
        <v>5371</v>
      </c>
      <c r="H5379">
        <f t="shared" ca="1" si="170"/>
        <v>1.8507368237122386E-3</v>
      </c>
    </row>
    <row r="5380" spans="2:8" x14ac:dyDescent="0.35">
      <c r="B5380" s="45" t="s">
        <v>6750</v>
      </c>
      <c r="C5380" s="146">
        <v>2067.824951171875</v>
      </c>
      <c r="D5380" s="112">
        <f t="shared" si="169"/>
        <v>-0.15882778297908134</v>
      </c>
      <c r="E5380" s="112">
        <v>-6.7580657266424621E-3</v>
      </c>
      <c r="G5380">
        <v>5372</v>
      </c>
      <c r="H5380">
        <f t="shared" ca="1" si="170"/>
        <v>4.2833799866015248E-3</v>
      </c>
    </row>
    <row r="5381" spans="2:8" x14ac:dyDescent="0.35">
      <c r="B5381" s="45" t="s">
        <v>7322</v>
      </c>
      <c r="C5381" s="146">
        <v>2458.265869140625</v>
      </c>
      <c r="D5381" s="112">
        <f t="shared" si="169"/>
        <v>28.179363483638095</v>
      </c>
      <c r="E5381" s="112">
        <v>-6.7687110931538945E-3</v>
      </c>
      <c r="G5381">
        <v>5373</v>
      </c>
      <c r="H5381">
        <f t="shared" ca="1" si="170"/>
        <v>-3.8625986484666766E-2</v>
      </c>
    </row>
    <row r="5382" spans="2:8" x14ac:dyDescent="0.35">
      <c r="B5382" s="45" t="s">
        <v>2753</v>
      </c>
      <c r="C5382" s="146">
        <v>84.246726989746094</v>
      </c>
      <c r="D5382" s="112">
        <f t="shared" si="169"/>
        <v>-0.24169591011534119</v>
      </c>
      <c r="E5382" s="112">
        <v>-6.7693286870260123E-3</v>
      </c>
      <c r="G5382">
        <v>5374</v>
      </c>
      <c r="H5382">
        <f t="shared" ca="1" si="170"/>
        <v>-1.33309205423848E-2</v>
      </c>
    </row>
    <row r="5383" spans="2:8" x14ac:dyDescent="0.35">
      <c r="B5383" s="45" t="s">
        <v>2938</v>
      </c>
      <c r="C5383" s="146">
        <v>111.0988693237305</v>
      </c>
      <c r="D5383" s="112">
        <f t="shared" si="169"/>
        <v>-0.95424222621764232</v>
      </c>
      <c r="E5383" s="112">
        <v>-6.7745813375706225E-3</v>
      </c>
      <c r="G5383">
        <v>5375</v>
      </c>
      <c r="H5383">
        <f t="shared" ca="1" si="170"/>
        <v>1.5652610107644179E-2</v>
      </c>
    </row>
    <row r="5384" spans="2:8" x14ac:dyDescent="0.35">
      <c r="B5384" s="45" t="s">
        <v>7290</v>
      </c>
      <c r="C5384" s="146">
        <v>2427.97802734375</v>
      </c>
      <c r="D5384" s="112">
        <f t="shared" si="169"/>
        <v>0.25071431899660651</v>
      </c>
      <c r="E5384" s="112">
        <v>-6.7757978428304531E-3</v>
      </c>
      <c r="G5384">
        <v>5376</v>
      </c>
      <c r="H5384">
        <f t="shared" ca="1" si="170"/>
        <v>3.5046853594028669E-2</v>
      </c>
    </row>
    <row r="5385" spans="2:8" x14ac:dyDescent="0.35">
      <c r="B5385" s="45" t="s">
        <v>6648</v>
      </c>
      <c r="C5385" s="146">
        <v>1941.273071289062</v>
      </c>
      <c r="D5385" s="112">
        <f t="shared" ref="D5385:D5448" si="171">(C5385-C5386)/C5386</f>
        <v>1.7824835334226241</v>
      </c>
      <c r="E5385" s="112">
        <v>-6.778465050181222E-3</v>
      </c>
      <c r="G5385">
        <v>5377</v>
      </c>
      <c r="H5385">
        <f t="shared" ca="1" si="170"/>
        <v>-1.0486073350803042E-3</v>
      </c>
    </row>
    <row r="5386" spans="2:8" x14ac:dyDescent="0.35">
      <c r="B5386" s="45" t="s">
        <v>5480</v>
      </c>
      <c r="C5386" s="146">
        <v>697.6763916015625</v>
      </c>
      <c r="D5386" s="112">
        <f t="shared" si="171"/>
        <v>8.2947972178374716</v>
      </c>
      <c r="E5386" s="112">
        <v>-6.7816924801492847E-3</v>
      </c>
      <c r="G5386">
        <v>5378</v>
      </c>
      <c r="H5386">
        <f t="shared" ref="H5386:H5449" ca="1" si="172">_xlfn.NORM.INV(RAND(),$N$11,$N$12)</f>
        <v>-1.0748250280817594E-2</v>
      </c>
    </row>
    <row r="5387" spans="2:8" x14ac:dyDescent="0.35">
      <c r="B5387" s="45" t="s">
        <v>872</v>
      </c>
      <c r="C5387" s="146">
        <v>75.060958862304688</v>
      </c>
      <c r="D5387" s="112">
        <f t="shared" si="171"/>
        <v>-0.95764870269145552</v>
      </c>
      <c r="E5387" s="112">
        <v>-6.7851511483250741E-3</v>
      </c>
      <c r="G5387">
        <v>5379</v>
      </c>
      <c r="H5387">
        <f t="shared" ca="1" si="172"/>
        <v>6.0054755912435642E-3</v>
      </c>
    </row>
    <row r="5388" spans="2:8" x14ac:dyDescent="0.35">
      <c r="B5388" s="45" t="s">
        <v>6469</v>
      </c>
      <c r="C5388" s="146">
        <v>1772.341430664062</v>
      </c>
      <c r="D5388" s="112">
        <f t="shared" si="171"/>
        <v>-0.28551908373355839</v>
      </c>
      <c r="E5388" s="112">
        <v>-6.7857796884531144E-3</v>
      </c>
      <c r="G5388">
        <v>5380</v>
      </c>
      <c r="H5388">
        <f t="shared" ca="1" si="172"/>
        <v>2.5396627092975223E-2</v>
      </c>
    </row>
    <row r="5389" spans="2:8" x14ac:dyDescent="0.35">
      <c r="B5389" s="45" t="s">
        <v>7908</v>
      </c>
      <c r="C5389" s="146">
        <v>2480.60009765625</v>
      </c>
      <c r="D5389" s="112">
        <f t="shared" si="171"/>
        <v>8.7909976014048752</v>
      </c>
      <c r="E5389" s="112">
        <v>-6.7932332183092666E-3</v>
      </c>
      <c r="G5389">
        <v>5381</v>
      </c>
      <c r="H5389">
        <f t="shared" ca="1" si="172"/>
        <v>1.7239653038350448E-2</v>
      </c>
    </row>
    <row r="5390" spans="2:8" x14ac:dyDescent="0.35">
      <c r="B5390" s="45" t="s">
        <v>4449</v>
      </c>
      <c r="C5390" s="146">
        <v>253.3551940917969</v>
      </c>
      <c r="D5390" s="112">
        <f t="shared" si="171"/>
        <v>-0.44222673591827821</v>
      </c>
      <c r="E5390" s="112">
        <v>-6.7949236368159641E-3</v>
      </c>
      <c r="G5390">
        <v>5382</v>
      </c>
      <c r="H5390">
        <f t="shared" ca="1" si="172"/>
        <v>2.8557871282361515E-2</v>
      </c>
    </row>
    <row r="5391" spans="2:8" x14ac:dyDescent="0.35">
      <c r="B5391" s="45" t="s">
        <v>5019</v>
      </c>
      <c r="C5391" s="146">
        <v>454.22613525390619</v>
      </c>
      <c r="D5391" s="112">
        <f t="shared" si="171"/>
        <v>-0.81339932404891846</v>
      </c>
      <c r="E5391" s="112">
        <v>-6.7990251149542963E-3</v>
      </c>
      <c r="G5391">
        <v>5383</v>
      </c>
      <c r="H5391">
        <f t="shared" ca="1" si="172"/>
        <v>1.7127962824505665E-2</v>
      </c>
    </row>
    <row r="5392" spans="2:8" x14ac:dyDescent="0.35">
      <c r="B5392" s="45" t="s">
        <v>7696</v>
      </c>
      <c r="C5392" s="146">
        <v>2434.21484375</v>
      </c>
      <c r="D5392" s="112">
        <f t="shared" si="171"/>
        <v>24.681651346977578</v>
      </c>
      <c r="E5392" s="112">
        <v>-6.8103986955559831E-3</v>
      </c>
      <c r="G5392">
        <v>5384</v>
      </c>
      <c r="H5392">
        <f t="shared" ca="1" si="172"/>
        <v>3.2005103999558802E-4</v>
      </c>
    </row>
    <row r="5393" spans="2:8" x14ac:dyDescent="0.35">
      <c r="B5393" s="45" t="s">
        <v>1203</v>
      </c>
      <c r="C5393" s="146">
        <v>94.784202575683594</v>
      </c>
      <c r="D5393" s="112">
        <f t="shared" si="171"/>
        <v>-0.21410184830584961</v>
      </c>
      <c r="E5393" s="112">
        <v>-6.8120234091854793E-3</v>
      </c>
      <c r="G5393">
        <v>5385</v>
      </c>
      <c r="H5393">
        <f t="shared" ca="1" si="172"/>
        <v>-2.1969346678738386E-2</v>
      </c>
    </row>
    <row r="5394" spans="2:8" x14ac:dyDescent="0.35">
      <c r="B5394" s="45" t="s">
        <v>2014</v>
      </c>
      <c r="C5394" s="146">
        <v>120.60621643066411</v>
      </c>
      <c r="D5394" s="112">
        <f t="shared" si="171"/>
        <v>-0.83797628302350458</v>
      </c>
      <c r="E5394" s="112">
        <v>-6.8169705328415446E-3</v>
      </c>
      <c r="G5394">
        <v>5386</v>
      </c>
      <c r="H5394">
        <f t="shared" ca="1" si="172"/>
        <v>-4.2915853040307837E-3</v>
      </c>
    </row>
    <row r="5395" spans="2:8" x14ac:dyDescent="0.35">
      <c r="B5395" s="45" t="s">
        <v>5779</v>
      </c>
      <c r="C5395" s="146">
        <v>744.37384033203125</v>
      </c>
      <c r="D5395" s="112">
        <f t="shared" si="171"/>
        <v>5.1063097290322865</v>
      </c>
      <c r="E5395" s="112">
        <v>-6.827630923391865E-3</v>
      </c>
      <c r="G5395">
        <v>5387</v>
      </c>
      <c r="H5395">
        <f t="shared" ca="1" si="172"/>
        <v>-2.0782417851255643E-2</v>
      </c>
    </row>
    <row r="5396" spans="2:8" x14ac:dyDescent="0.35">
      <c r="B5396" s="45" t="s">
        <v>1793</v>
      </c>
      <c r="C5396" s="146">
        <v>121.90240478515619</v>
      </c>
      <c r="D5396" s="112">
        <f t="shared" si="171"/>
        <v>-0.95328313366019679</v>
      </c>
      <c r="E5396" s="112">
        <v>-6.8334467931491765E-3</v>
      </c>
      <c r="G5396">
        <v>5388</v>
      </c>
      <c r="H5396">
        <f t="shared" ca="1" si="172"/>
        <v>1.0079040864318926E-2</v>
      </c>
    </row>
    <row r="5397" spans="2:8" x14ac:dyDescent="0.35">
      <c r="B5397" s="45" t="s">
        <v>7877</v>
      </c>
      <c r="C5397" s="146">
        <v>2609.387451171875</v>
      </c>
      <c r="D5397" s="112">
        <f t="shared" si="171"/>
        <v>16.981470156504329</v>
      </c>
      <c r="E5397" s="112">
        <v>-6.8354078213754424E-3</v>
      </c>
      <c r="G5397">
        <v>5389</v>
      </c>
      <c r="H5397">
        <f t="shared" ca="1" si="172"/>
        <v>-3.7286333481553768E-3</v>
      </c>
    </row>
    <row r="5398" spans="2:8" x14ac:dyDescent="0.35">
      <c r="B5398" s="45" t="s">
        <v>1392</v>
      </c>
      <c r="C5398" s="146">
        <v>145.1153564453125</v>
      </c>
      <c r="D5398" s="112">
        <f t="shared" si="171"/>
        <v>0.93107817387516989</v>
      </c>
      <c r="E5398" s="112">
        <v>-6.8364400719150391E-3</v>
      </c>
      <c r="G5398">
        <v>5390</v>
      </c>
      <c r="H5398">
        <f t="shared" ca="1" si="172"/>
        <v>-1.081184469737565E-2</v>
      </c>
    </row>
    <row r="5399" spans="2:8" x14ac:dyDescent="0.35">
      <c r="B5399" s="45" t="s">
        <v>952</v>
      </c>
      <c r="C5399" s="146">
        <v>75.147323608398438</v>
      </c>
      <c r="D5399" s="112">
        <f t="shared" si="171"/>
        <v>-0.37395655028843677</v>
      </c>
      <c r="E5399" s="112">
        <v>-6.8480097958926863E-3</v>
      </c>
      <c r="G5399">
        <v>5391</v>
      </c>
      <c r="H5399">
        <f t="shared" ca="1" si="172"/>
        <v>1.3246938372521723E-2</v>
      </c>
    </row>
    <row r="5400" spans="2:8" x14ac:dyDescent="0.35">
      <c r="B5400" s="45" t="s">
        <v>1926</v>
      </c>
      <c r="C5400" s="146">
        <v>120.0353164672852</v>
      </c>
      <c r="D5400" s="112">
        <f t="shared" si="171"/>
        <v>-0.92689870457036372</v>
      </c>
      <c r="E5400" s="112">
        <v>-6.8493587366313504E-3</v>
      </c>
      <c r="G5400">
        <v>5392</v>
      </c>
      <c r="H5400">
        <f t="shared" ca="1" si="172"/>
        <v>1.5805361208802205E-2</v>
      </c>
    </row>
    <row r="5401" spans="2:8" x14ac:dyDescent="0.35">
      <c r="B5401" s="45" t="s">
        <v>6342</v>
      </c>
      <c r="C5401" s="146">
        <v>1642.040893554688</v>
      </c>
      <c r="D5401" s="112">
        <f t="shared" si="171"/>
        <v>21.829947293699945</v>
      </c>
      <c r="E5401" s="112">
        <v>-6.8556468311201874E-3</v>
      </c>
      <c r="G5401">
        <v>5393</v>
      </c>
      <c r="H5401">
        <f t="shared" ca="1" si="172"/>
        <v>1.6006537907148278E-2</v>
      </c>
    </row>
    <row r="5402" spans="2:8" x14ac:dyDescent="0.35">
      <c r="B5402" s="45" t="s">
        <v>972</v>
      </c>
      <c r="C5402" s="146">
        <v>71.92486572265625</v>
      </c>
      <c r="D5402" s="112">
        <f t="shared" si="171"/>
        <v>-0.97059713991946572</v>
      </c>
      <c r="E5402" s="112">
        <v>-6.8568365677723628E-3</v>
      </c>
      <c r="G5402">
        <v>5394</v>
      </c>
      <c r="H5402">
        <f t="shared" ca="1" si="172"/>
        <v>-2.4838388762004362E-2</v>
      </c>
    </row>
    <row r="5403" spans="2:8" x14ac:dyDescent="0.35">
      <c r="B5403" s="45" t="s">
        <v>7386</v>
      </c>
      <c r="C5403" s="146">
        <v>2446.18603515625</v>
      </c>
      <c r="D5403" s="112">
        <f t="shared" si="171"/>
        <v>15.909572484756008</v>
      </c>
      <c r="E5403" s="112">
        <v>-6.857137419690313E-3</v>
      </c>
      <c r="G5403">
        <v>5395</v>
      </c>
      <c r="H5403">
        <f t="shared" ca="1" si="172"/>
        <v>2.2032323459136981E-3</v>
      </c>
    </row>
    <row r="5404" spans="2:8" x14ac:dyDescent="0.35">
      <c r="B5404" s="45" t="s">
        <v>1395</v>
      </c>
      <c r="C5404" s="146">
        <v>144.66279602050781</v>
      </c>
      <c r="D5404" s="112">
        <f t="shared" si="171"/>
        <v>-0.40424983346166055</v>
      </c>
      <c r="E5404" s="112">
        <v>-6.8574723266076774E-3</v>
      </c>
      <c r="G5404">
        <v>5396</v>
      </c>
      <c r="H5404">
        <f t="shared" ca="1" si="172"/>
        <v>-1.977378006891977E-2</v>
      </c>
    </row>
    <row r="5405" spans="2:8" x14ac:dyDescent="0.35">
      <c r="B5405" s="45" t="s">
        <v>4371</v>
      </c>
      <c r="C5405" s="146">
        <v>242.82460021972659</v>
      </c>
      <c r="D5405" s="112">
        <f t="shared" si="171"/>
        <v>-0.84653137983411475</v>
      </c>
      <c r="E5405" s="112">
        <v>-6.858796768976951E-3</v>
      </c>
      <c r="G5405">
        <v>5397</v>
      </c>
      <c r="H5405">
        <f t="shared" ca="1" si="172"/>
        <v>2.435604233772553E-3</v>
      </c>
    </row>
    <row r="5406" spans="2:8" x14ac:dyDescent="0.35">
      <c r="B5406" s="45" t="s">
        <v>6268</v>
      </c>
      <c r="C5406" s="146">
        <v>1582.24267578125</v>
      </c>
      <c r="D5406" s="112">
        <f t="shared" si="171"/>
        <v>-0.35007404455349084</v>
      </c>
      <c r="E5406" s="112">
        <v>-6.8623841542163975E-3</v>
      </c>
      <c r="G5406">
        <v>5398</v>
      </c>
      <c r="H5406">
        <f t="shared" ca="1" si="172"/>
        <v>-8.899222195911877E-3</v>
      </c>
    </row>
    <row r="5407" spans="2:8" x14ac:dyDescent="0.35">
      <c r="B5407" s="45" t="s">
        <v>7371</v>
      </c>
      <c r="C5407" s="146">
        <v>2434.496826171875</v>
      </c>
      <c r="D5407" s="112">
        <f t="shared" si="171"/>
        <v>0.5113561640586326</v>
      </c>
      <c r="E5407" s="112">
        <v>-6.8704489525264366E-3</v>
      </c>
      <c r="G5407">
        <v>5399</v>
      </c>
      <c r="H5407">
        <f t="shared" ca="1" si="172"/>
        <v>-6.7648265128197995E-3</v>
      </c>
    </row>
    <row r="5408" spans="2:8" x14ac:dyDescent="0.35">
      <c r="B5408" s="45" t="s">
        <v>6265</v>
      </c>
      <c r="C5408" s="146">
        <v>1610.802856445312</v>
      </c>
      <c r="D5408" s="112">
        <f t="shared" si="171"/>
        <v>11.107621388664851</v>
      </c>
      <c r="E5408" s="112">
        <v>-6.8782560273360121E-3</v>
      </c>
      <c r="G5408">
        <v>5400</v>
      </c>
      <c r="H5408">
        <f t="shared" ca="1" si="172"/>
        <v>-1.4868775103343779E-2</v>
      </c>
    </row>
    <row r="5409" spans="2:8" x14ac:dyDescent="0.35">
      <c r="B5409" s="45" t="s">
        <v>3363</v>
      </c>
      <c r="C5409" s="146">
        <v>133.0404052734375</v>
      </c>
      <c r="D5409" s="112">
        <f t="shared" si="171"/>
        <v>-0.82943245487370554</v>
      </c>
      <c r="E5409" s="112">
        <v>-6.8914426081208777E-3</v>
      </c>
      <c r="G5409">
        <v>5401</v>
      </c>
      <c r="H5409">
        <f t="shared" ca="1" si="172"/>
        <v>-2.1039679071207351E-2</v>
      </c>
    </row>
    <row r="5410" spans="2:8" x14ac:dyDescent="0.35">
      <c r="B5410" s="45" t="s">
        <v>5651</v>
      </c>
      <c r="C5410" s="146">
        <v>779.98663330078125</v>
      </c>
      <c r="D5410" s="112">
        <f t="shared" si="171"/>
        <v>9.4048461715470726</v>
      </c>
      <c r="E5410" s="112">
        <v>-6.8988557419151081E-3</v>
      </c>
      <c r="G5410">
        <v>5402</v>
      </c>
      <c r="H5410">
        <f t="shared" ca="1" si="172"/>
        <v>-1.2054224949991432E-2</v>
      </c>
    </row>
    <row r="5411" spans="2:8" x14ac:dyDescent="0.35">
      <c r="B5411" s="45" t="s">
        <v>862</v>
      </c>
      <c r="C5411" s="146">
        <v>74.963783264160156</v>
      </c>
      <c r="D5411" s="112">
        <f t="shared" si="171"/>
        <v>-0.90363593685418298</v>
      </c>
      <c r="E5411" s="112">
        <v>-6.9006970740033684E-3</v>
      </c>
      <c r="G5411">
        <v>5403</v>
      </c>
      <c r="H5411">
        <f t="shared" ca="1" si="172"/>
        <v>-1.2218394038556131E-2</v>
      </c>
    </row>
    <row r="5412" spans="2:8" x14ac:dyDescent="0.35">
      <c r="B5412" s="45" t="s">
        <v>5657</v>
      </c>
      <c r="C5412" s="146">
        <v>777.922607421875</v>
      </c>
      <c r="D5412" s="112">
        <f t="shared" si="171"/>
        <v>8.6675765625731849</v>
      </c>
      <c r="E5412" s="112">
        <v>-6.9168787877630939E-3</v>
      </c>
      <c r="G5412">
        <v>5404</v>
      </c>
      <c r="H5412">
        <f t="shared" ca="1" si="172"/>
        <v>-1.0510950187315066E-2</v>
      </c>
    </row>
    <row r="5413" spans="2:8" x14ac:dyDescent="0.35">
      <c r="B5413" s="45" t="s">
        <v>2637</v>
      </c>
      <c r="C5413" s="146">
        <v>80.467178344726563</v>
      </c>
      <c r="D5413" s="112">
        <f t="shared" si="171"/>
        <v>-0.84582329559142377</v>
      </c>
      <c r="E5413" s="112">
        <v>-6.9309610893164746E-3</v>
      </c>
      <c r="G5413">
        <v>5405</v>
      </c>
      <c r="H5413">
        <f t="shared" ca="1" si="172"/>
        <v>1.8219361806843498E-2</v>
      </c>
    </row>
    <row r="5414" spans="2:8" x14ac:dyDescent="0.35">
      <c r="B5414" s="45" t="s">
        <v>5119</v>
      </c>
      <c r="C5414" s="146">
        <v>521.915283203125</v>
      </c>
      <c r="D5414" s="112">
        <f t="shared" si="171"/>
        <v>-0.24879180284836894</v>
      </c>
      <c r="E5414" s="112">
        <v>-6.9321479624715665E-3</v>
      </c>
      <c r="G5414">
        <v>5406</v>
      </c>
      <c r="H5414">
        <f t="shared" ca="1" si="172"/>
        <v>-8.4906207742812927E-3</v>
      </c>
    </row>
    <row r="5415" spans="2:8" x14ac:dyDescent="0.35">
      <c r="B5415" s="45" t="s">
        <v>5439</v>
      </c>
      <c r="C5415" s="146">
        <v>694.767822265625</v>
      </c>
      <c r="D5415" s="112">
        <f t="shared" si="171"/>
        <v>15.654547283417028</v>
      </c>
      <c r="E5415" s="112">
        <v>-6.9337077932195568E-3</v>
      </c>
      <c r="G5415">
        <v>5407</v>
      </c>
      <c r="H5415">
        <f t="shared" ca="1" si="172"/>
        <v>1.4671015612464011E-3</v>
      </c>
    </row>
    <row r="5416" spans="2:8" x14ac:dyDescent="0.35">
      <c r="B5416" s="45" t="s">
        <v>512</v>
      </c>
      <c r="C5416" s="146">
        <v>41.716403961181641</v>
      </c>
      <c r="D5416" s="112">
        <f t="shared" si="171"/>
        <v>-0.91906258774130445</v>
      </c>
      <c r="E5416" s="112">
        <v>-6.9388117597017681E-3</v>
      </c>
      <c r="G5416">
        <v>5408</v>
      </c>
      <c r="H5416">
        <f t="shared" ca="1" si="172"/>
        <v>-6.1407002868079383E-3</v>
      </c>
    </row>
    <row r="5417" spans="2:8" x14ac:dyDescent="0.35">
      <c r="B5417" s="45" t="s">
        <v>5142</v>
      </c>
      <c r="C5417" s="146">
        <v>515.41558837890625</v>
      </c>
      <c r="D5417" s="112">
        <f t="shared" si="171"/>
        <v>-0.78429981653948266</v>
      </c>
      <c r="E5417" s="112">
        <v>-6.9396645954216234E-3</v>
      </c>
      <c r="G5417">
        <v>5409</v>
      </c>
      <c r="H5417">
        <f t="shared" ca="1" si="172"/>
        <v>1.7623745380786645E-2</v>
      </c>
    </row>
    <row r="5418" spans="2:8" x14ac:dyDescent="0.35">
      <c r="B5418" s="45" t="s">
        <v>7974</v>
      </c>
      <c r="C5418" s="146">
        <v>2389.5</v>
      </c>
      <c r="D5418" s="112">
        <f t="shared" si="171"/>
        <v>48.933507985623073</v>
      </c>
      <c r="E5418" s="112">
        <v>-6.940383804655028E-3</v>
      </c>
      <c r="G5418">
        <v>5410</v>
      </c>
      <c r="H5418">
        <f t="shared" ca="1" si="172"/>
        <v>-2.7643184118438325E-3</v>
      </c>
    </row>
    <row r="5419" spans="2:8" x14ac:dyDescent="0.35">
      <c r="B5419" s="45" t="s">
        <v>714</v>
      </c>
      <c r="C5419" s="146">
        <v>47.8536376953125</v>
      </c>
      <c r="D5419" s="112">
        <f t="shared" si="171"/>
        <v>-0.8622963822402353</v>
      </c>
      <c r="E5419" s="112">
        <v>-6.9450667480666188E-3</v>
      </c>
      <c r="G5419">
        <v>5411</v>
      </c>
      <c r="H5419">
        <f t="shared" ca="1" si="172"/>
        <v>1.5292717983853728E-2</v>
      </c>
    </row>
    <row r="5420" spans="2:8" x14ac:dyDescent="0.35">
      <c r="B5420" s="45" t="s">
        <v>4652</v>
      </c>
      <c r="C5420" s="146">
        <v>347.5118408203125</v>
      </c>
      <c r="D5420" s="112">
        <f t="shared" si="171"/>
        <v>6.9852423403881012</v>
      </c>
      <c r="E5420" s="112">
        <v>-6.9497925387554732E-3</v>
      </c>
      <c r="G5420">
        <v>5412</v>
      </c>
      <c r="H5420">
        <f t="shared" ca="1" si="172"/>
        <v>-9.7482630185229697E-3</v>
      </c>
    </row>
    <row r="5421" spans="2:8" x14ac:dyDescent="0.35">
      <c r="B5421" s="45" t="s">
        <v>667</v>
      </c>
      <c r="C5421" s="146">
        <v>43.519260406494141</v>
      </c>
      <c r="D5421" s="112">
        <f t="shared" si="171"/>
        <v>-0.3982761146961436</v>
      </c>
      <c r="E5421" s="112">
        <v>-6.9590172924359301E-3</v>
      </c>
      <c r="G5421">
        <v>5413</v>
      </c>
      <c r="H5421">
        <f t="shared" ca="1" si="172"/>
        <v>1.7375539405055491E-2</v>
      </c>
    </row>
    <row r="5422" spans="2:8" x14ac:dyDescent="0.35">
      <c r="B5422" s="45" t="s">
        <v>836</v>
      </c>
      <c r="C5422" s="146">
        <v>72.324302673339844</v>
      </c>
      <c r="D5422" s="112">
        <f t="shared" si="171"/>
        <v>-0.96996000176950226</v>
      </c>
      <c r="E5422" s="112">
        <v>-6.9662332372950383E-3</v>
      </c>
      <c r="G5422">
        <v>5414</v>
      </c>
      <c r="H5422">
        <f t="shared" ca="1" si="172"/>
        <v>-7.7746623819825523E-3</v>
      </c>
    </row>
    <row r="5423" spans="2:8" x14ac:dyDescent="0.35">
      <c r="B5423" s="45" t="s">
        <v>7932</v>
      </c>
      <c r="C5423" s="146">
        <v>2407.60009765625</v>
      </c>
      <c r="D5423" s="112">
        <f t="shared" si="171"/>
        <v>0.20922754977755995</v>
      </c>
      <c r="E5423" s="112">
        <v>-6.9704691044545266E-3</v>
      </c>
      <c r="G5423">
        <v>5415</v>
      </c>
      <c r="H5423">
        <f t="shared" ca="1" si="172"/>
        <v>9.2721238280449644E-3</v>
      </c>
    </row>
    <row r="5424" spans="2:8" x14ac:dyDescent="0.35">
      <c r="B5424" s="45" t="s">
        <v>6640</v>
      </c>
      <c r="C5424" s="146">
        <v>1991.023193359375</v>
      </c>
      <c r="D5424" s="112">
        <f t="shared" si="171"/>
        <v>15.515316959356552</v>
      </c>
      <c r="E5424" s="112">
        <v>-6.9726082583811905E-3</v>
      </c>
      <c r="G5424">
        <v>5416</v>
      </c>
      <c r="H5424">
        <f t="shared" ca="1" si="172"/>
        <v>-6.0657626447559723E-3</v>
      </c>
    </row>
    <row r="5425" spans="2:8" x14ac:dyDescent="0.35">
      <c r="B5425" s="45" t="s">
        <v>1820</v>
      </c>
      <c r="C5425" s="146">
        <v>120.5561599731445</v>
      </c>
      <c r="D5425" s="112">
        <f t="shared" si="171"/>
        <v>-0.83219948385334119</v>
      </c>
      <c r="E5425" s="112">
        <v>-6.9752574244790928E-3</v>
      </c>
      <c r="G5425">
        <v>5417</v>
      </c>
      <c r="H5425">
        <f t="shared" ca="1" si="172"/>
        <v>-1.2758307283962267E-2</v>
      </c>
    </row>
    <row r="5426" spans="2:8" x14ac:dyDescent="0.35">
      <c r="B5426" s="45" t="s">
        <v>5327</v>
      </c>
      <c r="C5426" s="146">
        <v>718.44927978515625</v>
      </c>
      <c r="D5426" s="112">
        <f t="shared" si="171"/>
        <v>1.5084137802573352E-2</v>
      </c>
      <c r="E5426" s="112">
        <v>-6.9805351338669839E-3</v>
      </c>
      <c r="G5426">
        <v>5418</v>
      </c>
      <c r="H5426">
        <f t="shared" ca="1" si="172"/>
        <v>-7.6419471948875285E-3</v>
      </c>
    </row>
    <row r="5427" spans="2:8" x14ac:dyDescent="0.35">
      <c r="B5427" s="45" t="s">
        <v>5730</v>
      </c>
      <c r="C5427" s="146">
        <v>707.77313232421875</v>
      </c>
      <c r="D5427" s="112">
        <f t="shared" si="171"/>
        <v>-0.6993827889562656</v>
      </c>
      <c r="E5427" s="112">
        <v>-6.9967430682088896E-3</v>
      </c>
      <c r="G5427">
        <v>5419</v>
      </c>
      <c r="H5427">
        <f t="shared" ca="1" si="172"/>
        <v>5.3581066546088615E-3</v>
      </c>
    </row>
    <row r="5428" spans="2:8" x14ac:dyDescent="0.35">
      <c r="B5428" s="45" t="s">
        <v>7990</v>
      </c>
      <c r="C5428" s="146">
        <v>2354.39990234375</v>
      </c>
      <c r="D5428" s="112">
        <f t="shared" si="171"/>
        <v>19.324182522011629</v>
      </c>
      <c r="E5428" s="112">
        <v>-7.001306476697596E-3</v>
      </c>
      <c r="G5428">
        <v>5420</v>
      </c>
      <c r="H5428">
        <f t="shared" ca="1" si="172"/>
        <v>3.8532485614970911E-3</v>
      </c>
    </row>
    <row r="5429" spans="2:8" x14ac:dyDescent="0.35">
      <c r="B5429" s="45" t="s">
        <v>1861</v>
      </c>
      <c r="C5429" s="146">
        <v>115.8422927856445</v>
      </c>
      <c r="D5429" s="112">
        <f t="shared" si="171"/>
        <v>-0.39888273928999868</v>
      </c>
      <c r="E5429" s="112">
        <v>-7.0169486227073669E-3</v>
      </c>
      <c r="G5429">
        <v>5421</v>
      </c>
      <c r="H5429">
        <f t="shared" ca="1" si="172"/>
        <v>-2.0401876222732717E-2</v>
      </c>
    </row>
    <row r="5430" spans="2:8" x14ac:dyDescent="0.35">
      <c r="B5430" s="45" t="s">
        <v>3882</v>
      </c>
      <c r="C5430" s="146">
        <v>192.7116394042969</v>
      </c>
      <c r="D5430" s="112">
        <f t="shared" si="171"/>
        <v>1.287081513004505</v>
      </c>
      <c r="E5430" s="112">
        <v>-7.0224022312677797E-3</v>
      </c>
      <c r="G5430">
        <v>5422</v>
      </c>
      <c r="H5430">
        <f t="shared" ca="1" si="172"/>
        <v>2.4798550199876083E-2</v>
      </c>
    </row>
    <row r="5431" spans="2:8" x14ac:dyDescent="0.35">
      <c r="B5431" s="45" t="s">
        <v>2334</v>
      </c>
      <c r="C5431" s="146">
        <v>84.260940551757813</v>
      </c>
      <c r="D5431" s="112">
        <f t="shared" si="171"/>
        <v>-0.95798806011481885</v>
      </c>
      <c r="E5431" s="112">
        <v>-7.022879404831402E-3</v>
      </c>
      <c r="G5431">
        <v>5423</v>
      </c>
      <c r="H5431">
        <f t="shared" ca="1" si="172"/>
        <v>-1.7841400027415132E-3</v>
      </c>
    </row>
    <row r="5432" spans="2:8" x14ac:dyDescent="0.35">
      <c r="B5432" s="45" t="s">
        <v>6631</v>
      </c>
      <c r="C5432" s="146">
        <v>2005.642700195312</v>
      </c>
      <c r="D5432" s="112">
        <f t="shared" si="171"/>
        <v>2.7822453765825858E-2</v>
      </c>
      <c r="E5432" s="112">
        <v>-7.0340670886466766E-3</v>
      </c>
      <c r="G5432">
        <v>5424</v>
      </c>
      <c r="H5432">
        <f t="shared" ca="1" si="172"/>
        <v>1.0319429247627628E-2</v>
      </c>
    </row>
    <row r="5433" spans="2:8" x14ac:dyDescent="0.35">
      <c r="B5433" s="45" t="s">
        <v>6521</v>
      </c>
      <c r="C5433" s="146">
        <v>1951.351318359375</v>
      </c>
      <c r="D5433" s="112">
        <f t="shared" si="171"/>
        <v>33.392117100263398</v>
      </c>
      <c r="E5433" s="112">
        <v>-7.0353375701064621E-3</v>
      </c>
      <c r="G5433">
        <v>5425</v>
      </c>
      <c r="H5433">
        <f t="shared" ca="1" si="172"/>
        <v>-1.4539064099234944E-2</v>
      </c>
    </row>
    <row r="5434" spans="2:8" x14ac:dyDescent="0.35">
      <c r="B5434" s="45" t="s">
        <v>797</v>
      </c>
      <c r="C5434" s="146">
        <v>56.738330841064453</v>
      </c>
      <c r="D5434" s="112">
        <f t="shared" si="171"/>
        <v>-0.85870904431555939</v>
      </c>
      <c r="E5434" s="112">
        <v>-7.0374397482560113E-3</v>
      </c>
      <c r="G5434">
        <v>5426</v>
      </c>
      <c r="H5434">
        <f t="shared" ca="1" si="172"/>
        <v>-2.8213885911479848E-2</v>
      </c>
    </row>
    <row r="5435" spans="2:8" x14ac:dyDescent="0.35">
      <c r="B5435" s="45" t="s">
        <v>4769</v>
      </c>
      <c r="C5435" s="146">
        <v>401.57086181640619</v>
      </c>
      <c r="D5435" s="112">
        <f t="shared" si="171"/>
        <v>-4.3529047301092048E-2</v>
      </c>
      <c r="E5435" s="112">
        <v>-7.0477286153991974E-3</v>
      </c>
      <c r="G5435">
        <v>5427</v>
      </c>
      <c r="H5435">
        <f t="shared" ca="1" si="172"/>
        <v>1.6115657186876086E-2</v>
      </c>
    </row>
    <row r="5436" spans="2:8" x14ac:dyDescent="0.35">
      <c r="B5436" s="45" t="s">
        <v>4685</v>
      </c>
      <c r="C5436" s="146">
        <v>419.84637451171881</v>
      </c>
      <c r="D5436" s="112">
        <f t="shared" si="171"/>
        <v>-0.84108593769781193</v>
      </c>
      <c r="E5436" s="112">
        <v>-7.0504875710308973E-3</v>
      </c>
      <c r="G5436">
        <v>5428</v>
      </c>
      <c r="H5436">
        <f t="shared" ca="1" si="172"/>
        <v>-4.3796465626515452E-3</v>
      </c>
    </row>
    <row r="5437" spans="2:8" x14ac:dyDescent="0.35">
      <c r="B5437" s="45" t="s">
        <v>7622</v>
      </c>
      <c r="C5437" s="146">
        <v>2641.97119140625</v>
      </c>
      <c r="D5437" s="112">
        <f t="shared" si="171"/>
        <v>3.2092260561316284</v>
      </c>
      <c r="E5437" s="112">
        <v>-7.0584413916120105E-3</v>
      </c>
      <c r="G5437">
        <v>5429</v>
      </c>
      <c r="H5437">
        <f t="shared" ca="1" si="172"/>
        <v>-3.7300016593363045E-2</v>
      </c>
    </row>
    <row r="5438" spans="2:8" x14ac:dyDescent="0.35">
      <c r="B5438" s="45" t="s">
        <v>5219</v>
      </c>
      <c r="C5438" s="146">
        <v>627.6619873046875</v>
      </c>
      <c r="D5438" s="112">
        <f t="shared" si="171"/>
        <v>2.005657374494517</v>
      </c>
      <c r="E5438" s="112">
        <v>-7.0656055529169214E-3</v>
      </c>
      <c r="G5438">
        <v>5430</v>
      </c>
      <c r="H5438">
        <f t="shared" ca="1" si="172"/>
        <v>-9.3665950229260917E-3</v>
      </c>
    </row>
    <row r="5439" spans="2:8" x14ac:dyDescent="0.35">
      <c r="B5439" s="45" t="s">
        <v>4299</v>
      </c>
      <c r="C5439" s="146">
        <v>208.82685852050781</v>
      </c>
      <c r="D5439" s="112">
        <f t="shared" si="171"/>
        <v>9.1341002352507153E-2</v>
      </c>
      <c r="E5439" s="112">
        <v>-7.0677174613647141E-3</v>
      </c>
      <c r="G5439">
        <v>5431</v>
      </c>
      <c r="H5439">
        <f t="shared" ca="1" si="172"/>
        <v>-1.1333187231722322E-2</v>
      </c>
    </row>
    <row r="5440" spans="2:8" x14ac:dyDescent="0.35">
      <c r="B5440" s="45" t="s">
        <v>3883</v>
      </c>
      <c r="C5440" s="146">
        <v>191.34886169433591</v>
      </c>
      <c r="D5440" s="112">
        <f t="shared" si="171"/>
        <v>-0.92172556046426668</v>
      </c>
      <c r="E5440" s="112">
        <v>-7.0715900408172671E-3</v>
      </c>
      <c r="G5440">
        <v>5432</v>
      </c>
      <c r="H5440">
        <f t="shared" ca="1" si="172"/>
        <v>-1.0828904830910691E-2</v>
      </c>
    </row>
    <row r="5441" spans="2:8" x14ac:dyDescent="0.35">
      <c r="B5441" s="45" t="s">
        <v>7252</v>
      </c>
      <c r="C5441" s="146">
        <v>2444.58935546875</v>
      </c>
      <c r="D5441" s="112">
        <f t="shared" si="171"/>
        <v>2.6608148874279931</v>
      </c>
      <c r="E5441" s="112">
        <v>-7.0734222438706877E-3</v>
      </c>
      <c r="G5441">
        <v>5433</v>
      </c>
      <c r="H5441">
        <f t="shared" ca="1" si="172"/>
        <v>-1.9778455939041237E-2</v>
      </c>
    </row>
    <row r="5442" spans="2:8" x14ac:dyDescent="0.35">
      <c r="B5442" s="45" t="s">
        <v>5445</v>
      </c>
      <c r="C5442" s="146">
        <v>667.77191162109375</v>
      </c>
      <c r="D5442" s="112">
        <f t="shared" si="171"/>
        <v>-0.73638810887142014</v>
      </c>
      <c r="E5442" s="112">
        <v>-7.0870269227341545E-3</v>
      </c>
      <c r="G5442">
        <v>5434</v>
      </c>
      <c r="H5442">
        <f t="shared" ca="1" si="172"/>
        <v>-1.6654860848636439E-2</v>
      </c>
    </row>
    <row r="5443" spans="2:8" x14ac:dyDescent="0.35">
      <c r="B5443" s="45" t="s">
        <v>7356</v>
      </c>
      <c r="C5443" s="146">
        <v>2533.1630859375</v>
      </c>
      <c r="D5443" s="112">
        <f t="shared" si="171"/>
        <v>28.205972245654511</v>
      </c>
      <c r="E5443" s="112">
        <v>-7.0877219709811635E-3</v>
      </c>
      <c r="G5443">
        <v>5435</v>
      </c>
      <c r="H5443">
        <f t="shared" ca="1" si="172"/>
        <v>6.8214864689129431E-3</v>
      </c>
    </row>
    <row r="5444" spans="2:8" x14ac:dyDescent="0.35">
      <c r="B5444" s="45" t="s">
        <v>1168</v>
      </c>
      <c r="C5444" s="146">
        <v>86.734420776367188</v>
      </c>
      <c r="D5444" s="112">
        <f t="shared" si="171"/>
        <v>-0.92509613771892962</v>
      </c>
      <c r="E5444" s="112">
        <v>-7.0981611263011887E-3</v>
      </c>
      <c r="G5444">
        <v>5436</v>
      </c>
      <c r="H5444">
        <f t="shared" ca="1" si="172"/>
        <v>-3.5150675036191132E-3</v>
      </c>
    </row>
    <row r="5445" spans="2:8" x14ac:dyDescent="0.35">
      <c r="B5445" s="45" t="s">
        <v>5977</v>
      </c>
      <c r="C5445" s="146">
        <v>1157.943237304688</v>
      </c>
      <c r="D5445" s="112">
        <f t="shared" si="171"/>
        <v>-0.4931695032854666</v>
      </c>
      <c r="E5445" s="112">
        <v>-7.0996584673643131E-3</v>
      </c>
      <c r="G5445">
        <v>5437</v>
      </c>
      <c r="H5445">
        <f t="shared" ca="1" si="172"/>
        <v>-5.3370876026107971E-3</v>
      </c>
    </row>
    <row r="5446" spans="2:8" x14ac:dyDescent="0.35">
      <c r="B5446" s="45" t="s">
        <v>7716</v>
      </c>
      <c r="C5446" s="146">
        <v>2284.675537109375</v>
      </c>
      <c r="D5446" s="112">
        <f t="shared" si="171"/>
        <v>23.942812119166636</v>
      </c>
      <c r="E5446" s="112">
        <v>-7.1046214150632704E-3</v>
      </c>
      <c r="G5446">
        <v>5438</v>
      </c>
      <c r="H5446">
        <f t="shared" ca="1" si="172"/>
        <v>-4.6539657775595241E-3</v>
      </c>
    </row>
    <row r="5447" spans="2:8" x14ac:dyDescent="0.35">
      <c r="B5447" s="45" t="s">
        <v>1141</v>
      </c>
      <c r="C5447" s="146">
        <v>91.596549987792969</v>
      </c>
      <c r="D5447" s="112">
        <f t="shared" si="171"/>
        <v>-0.91127475994157814</v>
      </c>
      <c r="E5447" s="112">
        <v>-7.1057223477035379E-3</v>
      </c>
      <c r="G5447">
        <v>5439</v>
      </c>
      <c r="H5447">
        <f t="shared" ca="1" si="172"/>
        <v>7.2526968390469963E-3</v>
      </c>
    </row>
    <row r="5448" spans="2:8" x14ac:dyDescent="0.35">
      <c r="B5448" s="45" t="s">
        <v>5902</v>
      </c>
      <c r="C5448" s="146">
        <v>1032.36181640625</v>
      </c>
      <c r="D5448" s="112">
        <f t="shared" si="171"/>
        <v>-0.31457173356510765</v>
      </c>
      <c r="E5448" s="112">
        <v>-7.11190892830579E-3</v>
      </c>
      <c r="G5448">
        <v>5440</v>
      </c>
      <c r="H5448">
        <f t="shared" ca="1" si="172"/>
        <v>1.3537743810654927E-2</v>
      </c>
    </row>
    <row r="5449" spans="2:8" x14ac:dyDescent="0.35">
      <c r="B5449" s="45" t="s">
        <v>6290</v>
      </c>
      <c r="C5449" s="146">
        <v>1506.155883789062</v>
      </c>
      <c r="D5449" s="112">
        <f t="shared" ref="D5449:D5512" si="173">(C5449-C5450)/C5450</f>
        <v>10.695009071539509</v>
      </c>
      <c r="E5449" s="112">
        <v>-7.1192338490887732E-3</v>
      </c>
      <c r="G5449">
        <v>5441</v>
      </c>
      <c r="H5449">
        <f t="shared" ca="1" si="172"/>
        <v>6.0440321687431125E-4</v>
      </c>
    </row>
    <row r="5450" spans="2:8" x14ac:dyDescent="0.35">
      <c r="B5450" s="45" t="s">
        <v>2071</v>
      </c>
      <c r="C5450" s="146">
        <v>128.78620910644531</v>
      </c>
      <c r="D5450" s="112">
        <f t="shared" si="173"/>
        <v>-0.28040576631443209</v>
      </c>
      <c r="E5450" s="112">
        <v>-7.1202706613364497E-3</v>
      </c>
      <c r="G5450">
        <v>5442</v>
      </c>
      <c r="H5450">
        <f t="shared" ref="H5450:H5513" ca="1" si="174">_xlfn.NORM.INV(RAND(),$N$11,$N$12)</f>
        <v>-1.4293794963337847E-2</v>
      </c>
    </row>
    <row r="5451" spans="2:8" x14ac:dyDescent="0.35">
      <c r="B5451" s="45" t="s">
        <v>3100</v>
      </c>
      <c r="C5451" s="146">
        <v>178.97059631347659</v>
      </c>
      <c r="D5451" s="112">
        <f t="shared" si="173"/>
        <v>-0.91003709236867747</v>
      </c>
      <c r="E5451" s="112">
        <v>-7.1284501686116877E-3</v>
      </c>
      <c r="G5451">
        <v>5443</v>
      </c>
      <c r="H5451">
        <f t="shared" ca="1" si="174"/>
        <v>2.3966585157559086E-2</v>
      </c>
    </row>
    <row r="5452" spans="2:8" x14ac:dyDescent="0.35">
      <c r="B5452" s="45" t="s">
        <v>6768</v>
      </c>
      <c r="C5452" s="146">
        <v>1989.382080078125</v>
      </c>
      <c r="D5452" s="112">
        <f t="shared" si="173"/>
        <v>2.3072882672433681E-2</v>
      </c>
      <c r="E5452" s="112">
        <v>-7.137187389748229E-3</v>
      </c>
      <c r="G5452">
        <v>5444</v>
      </c>
      <c r="H5452">
        <f t="shared" ca="1" si="174"/>
        <v>1.3849543410257228E-2</v>
      </c>
    </row>
    <row r="5453" spans="2:8" x14ac:dyDescent="0.35">
      <c r="B5453" s="45" t="s">
        <v>6657</v>
      </c>
      <c r="C5453" s="146">
        <v>1944.516479492188</v>
      </c>
      <c r="D5453" s="112">
        <f t="shared" si="173"/>
        <v>-0.22152836231577505</v>
      </c>
      <c r="E5453" s="112">
        <v>-7.137995067439386E-3</v>
      </c>
      <c r="G5453">
        <v>5445</v>
      </c>
      <c r="H5453">
        <f t="shared" ca="1" si="174"/>
        <v>-2.0247833914549488E-2</v>
      </c>
    </row>
    <row r="5454" spans="2:8" x14ac:dyDescent="0.35">
      <c r="B5454" s="45" t="s">
        <v>7867</v>
      </c>
      <c r="C5454" s="146">
        <v>2497.8642578125</v>
      </c>
      <c r="D5454" s="112">
        <f t="shared" si="173"/>
        <v>19.1954058729882</v>
      </c>
      <c r="E5454" s="112">
        <v>-7.1384126173286806E-3</v>
      </c>
      <c r="G5454">
        <v>5446</v>
      </c>
      <c r="H5454">
        <f t="shared" ca="1" si="174"/>
        <v>-5.4421193841870897E-3</v>
      </c>
    </row>
    <row r="5455" spans="2:8" x14ac:dyDescent="0.35">
      <c r="B5455" s="45" t="s">
        <v>3040</v>
      </c>
      <c r="C5455" s="146">
        <v>123.6847763061523</v>
      </c>
      <c r="D5455" s="112">
        <f t="shared" si="173"/>
        <v>-0.58379444292173266</v>
      </c>
      <c r="E5455" s="112">
        <v>-7.1411974389855156E-3</v>
      </c>
      <c r="G5455">
        <v>5447</v>
      </c>
      <c r="H5455">
        <f t="shared" ca="1" si="174"/>
        <v>-1.9968771459388853E-2</v>
      </c>
    </row>
    <row r="5456" spans="2:8" x14ac:dyDescent="0.35">
      <c r="B5456" s="45" t="s">
        <v>4559</v>
      </c>
      <c r="C5456" s="146">
        <v>297.17233276367188</v>
      </c>
      <c r="D5456" s="112">
        <f t="shared" si="173"/>
        <v>-0.79038939952834875</v>
      </c>
      <c r="E5456" s="112">
        <v>-7.1428870024762949E-3</v>
      </c>
      <c r="G5456">
        <v>5448</v>
      </c>
      <c r="H5456">
        <f t="shared" ca="1" si="174"/>
        <v>5.3442663555993671E-3</v>
      </c>
    </row>
    <row r="5457" spans="2:8" x14ac:dyDescent="0.35">
      <c r="B5457" s="45" t="s">
        <v>6102</v>
      </c>
      <c r="C5457" s="146">
        <v>1417.735229492188</v>
      </c>
      <c r="D5457" s="112">
        <f t="shared" si="173"/>
        <v>9.9284510102378221</v>
      </c>
      <c r="E5457" s="112">
        <v>-7.155114651609824E-3</v>
      </c>
      <c r="G5457">
        <v>5449</v>
      </c>
      <c r="H5457">
        <f t="shared" ca="1" si="174"/>
        <v>-5.5946353080969079E-3</v>
      </c>
    </row>
    <row r="5458" spans="2:8" x14ac:dyDescent="0.35">
      <c r="B5458" s="45" t="s">
        <v>1426</v>
      </c>
      <c r="C5458" s="146">
        <v>129.72883605957031</v>
      </c>
      <c r="D5458" s="112">
        <f t="shared" si="173"/>
        <v>0.54396067380022151</v>
      </c>
      <c r="E5458" s="112">
        <v>-7.158647282969605E-3</v>
      </c>
      <c r="G5458">
        <v>5450</v>
      </c>
      <c r="H5458">
        <f t="shared" ca="1" si="174"/>
        <v>1.1442541126479079E-2</v>
      </c>
    </row>
    <row r="5459" spans="2:8" x14ac:dyDescent="0.35">
      <c r="B5459" s="45" t="s">
        <v>2875</v>
      </c>
      <c r="C5459" s="146">
        <v>84.023406982421875</v>
      </c>
      <c r="D5459" s="112">
        <f t="shared" si="173"/>
        <v>-0.96556021805465397</v>
      </c>
      <c r="E5459" s="112">
        <v>-7.1620965472178567E-3</v>
      </c>
      <c r="G5459">
        <v>5451</v>
      </c>
      <c r="H5459">
        <f t="shared" ca="1" si="174"/>
        <v>-2.1041142242328122E-2</v>
      </c>
    </row>
    <row r="5460" spans="2:8" x14ac:dyDescent="0.35">
      <c r="B5460" s="45" t="s">
        <v>7130</v>
      </c>
      <c r="C5460" s="146">
        <v>2439.719482421875</v>
      </c>
      <c r="D5460" s="112">
        <f t="shared" si="173"/>
        <v>2.3483160147595292</v>
      </c>
      <c r="E5460" s="112">
        <v>-7.1738561540850556E-3</v>
      </c>
      <c r="G5460">
        <v>5452</v>
      </c>
      <c r="H5460">
        <f t="shared" ca="1" si="174"/>
        <v>-1.1054116250348774E-2</v>
      </c>
    </row>
    <row r="5461" spans="2:8" x14ac:dyDescent="0.35">
      <c r="B5461" s="45" t="s">
        <v>5496</v>
      </c>
      <c r="C5461" s="146">
        <v>728.6407470703125</v>
      </c>
      <c r="D5461" s="112">
        <f t="shared" si="173"/>
        <v>2.8304867510169167</v>
      </c>
      <c r="E5461" s="112">
        <v>-7.1862680580859302E-3</v>
      </c>
      <c r="G5461">
        <v>5453</v>
      </c>
      <c r="H5461">
        <f t="shared" ca="1" si="174"/>
        <v>-1.3197478698742323E-2</v>
      </c>
    </row>
    <row r="5462" spans="2:8" x14ac:dyDescent="0.35">
      <c r="B5462" s="45" t="s">
        <v>4028</v>
      </c>
      <c r="C5462" s="146">
        <v>190.22145080566409</v>
      </c>
      <c r="D5462" s="112">
        <f t="shared" si="173"/>
        <v>-0.73636663278540204</v>
      </c>
      <c r="E5462" s="112">
        <v>-7.1900626887648755E-3</v>
      </c>
      <c r="G5462">
        <v>5454</v>
      </c>
      <c r="H5462">
        <f t="shared" ca="1" si="174"/>
        <v>-1.2277116923745852E-2</v>
      </c>
    </row>
    <row r="5463" spans="2:8" x14ac:dyDescent="0.35">
      <c r="B5463" s="45" t="s">
        <v>5596</v>
      </c>
      <c r="C5463" s="146">
        <v>721.537841796875</v>
      </c>
      <c r="D5463" s="112">
        <f t="shared" si="173"/>
        <v>-0.69010903260198952</v>
      </c>
      <c r="E5463" s="112">
        <v>-7.1983035071752502E-3</v>
      </c>
      <c r="G5463">
        <v>5455</v>
      </c>
      <c r="H5463">
        <f t="shared" ca="1" si="174"/>
        <v>9.8030504021290182E-3</v>
      </c>
    </row>
    <row r="5464" spans="2:8" x14ac:dyDescent="0.35">
      <c r="B5464" s="45" t="s">
        <v>7194</v>
      </c>
      <c r="C5464" s="146">
        <v>2328.3603515625</v>
      </c>
      <c r="D5464" s="112">
        <f t="shared" si="173"/>
        <v>0.27026277902898388</v>
      </c>
      <c r="E5464" s="112">
        <v>-7.2039146523181045E-3</v>
      </c>
      <c r="G5464">
        <v>5456</v>
      </c>
      <c r="H5464">
        <f t="shared" ca="1" si="174"/>
        <v>-3.368953914313611E-5</v>
      </c>
    </row>
    <row r="5465" spans="2:8" x14ac:dyDescent="0.35">
      <c r="B5465" s="45" t="s">
        <v>6459</v>
      </c>
      <c r="C5465" s="146">
        <v>1832.975341796875</v>
      </c>
      <c r="D5465" s="112">
        <f t="shared" si="173"/>
        <v>0.28416492096336271</v>
      </c>
      <c r="E5465" s="112">
        <v>-7.2190129125300094E-3</v>
      </c>
      <c r="G5465">
        <v>5457</v>
      </c>
      <c r="H5465">
        <f t="shared" ca="1" si="174"/>
        <v>-2.1660855358304618E-2</v>
      </c>
    </row>
    <row r="5466" spans="2:8" x14ac:dyDescent="0.35">
      <c r="B5466" s="45" t="s">
        <v>6174</v>
      </c>
      <c r="C5466" s="146">
        <v>1427.367553710938</v>
      </c>
      <c r="D5466" s="112">
        <f t="shared" si="173"/>
        <v>36.025777225400823</v>
      </c>
      <c r="E5466" s="112">
        <v>-7.2217369033738066E-3</v>
      </c>
      <c r="G5466">
        <v>5458</v>
      </c>
      <c r="H5466">
        <f t="shared" ca="1" si="174"/>
        <v>4.975937920797052E-3</v>
      </c>
    </row>
    <row r="5467" spans="2:8" x14ac:dyDescent="0.35">
      <c r="B5467" s="45" t="s">
        <v>473</v>
      </c>
      <c r="C5467" s="146">
        <v>38.550643920898438</v>
      </c>
      <c r="D5467" s="112">
        <f t="shared" si="173"/>
        <v>-0.893938149789959</v>
      </c>
      <c r="E5467" s="112">
        <v>-7.2280312871184802E-3</v>
      </c>
      <c r="G5467">
        <v>5459</v>
      </c>
      <c r="H5467">
        <f t="shared" ca="1" si="174"/>
        <v>-1.4770223135722181E-2</v>
      </c>
    </row>
    <row r="5468" spans="2:8" x14ac:dyDescent="0.35">
      <c r="B5468" s="45" t="s">
        <v>4786</v>
      </c>
      <c r="C5468" s="146">
        <v>363.47323608398438</v>
      </c>
      <c r="D5468" s="112">
        <f t="shared" si="173"/>
        <v>2.9577297541399385</v>
      </c>
      <c r="E5468" s="112">
        <v>-7.2366594954953196E-3</v>
      </c>
      <c r="G5468">
        <v>5460</v>
      </c>
      <c r="H5468">
        <f t="shared" ca="1" si="174"/>
        <v>-2.5040271799275288E-2</v>
      </c>
    </row>
    <row r="5469" spans="2:8" x14ac:dyDescent="0.35">
      <c r="B5469" s="45" t="s">
        <v>2768</v>
      </c>
      <c r="C5469" s="146">
        <v>91.838821411132813</v>
      </c>
      <c r="D5469" s="112">
        <f t="shared" si="173"/>
        <v>-0.84584877172280903</v>
      </c>
      <c r="E5469" s="112">
        <v>-7.2413047725578107E-3</v>
      </c>
      <c r="G5469">
        <v>5461</v>
      </c>
      <c r="H5469">
        <f t="shared" ca="1" si="174"/>
        <v>1.2186434025903211E-2</v>
      </c>
    </row>
    <row r="5470" spans="2:8" x14ac:dyDescent="0.35">
      <c r="B5470" s="45" t="s">
        <v>5162</v>
      </c>
      <c r="C5470" s="146">
        <v>595.77093505859375</v>
      </c>
      <c r="D5470" s="112">
        <f t="shared" si="173"/>
        <v>13.010438454563298</v>
      </c>
      <c r="E5470" s="112">
        <v>-7.2433492366509259E-3</v>
      </c>
      <c r="G5470">
        <v>5462</v>
      </c>
      <c r="H5470">
        <f t="shared" ca="1" si="174"/>
        <v>9.1394729476750817E-3</v>
      </c>
    </row>
    <row r="5471" spans="2:8" x14ac:dyDescent="0.35">
      <c r="B5471" s="45" t="s">
        <v>674</v>
      </c>
      <c r="C5471" s="146">
        <v>42.523361206054688</v>
      </c>
      <c r="D5471" s="112">
        <f t="shared" si="173"/>
        <v>-0.76850452921244006</v>
      </c>
      <c r="E5471" s="112">
        <v>-7.2465762245078709E-3</v>
      </c>
      <c r="G5471">
        <v>5463</v>
      </c>
      <c r="H5471">
        <f t="shared" ca="1" si="174"/>
        <v>-1.5470641184954741E-2</v>
      </c>
    </row>
    <row r="5472" spans="2:8" x14ac:dyDescent="0.35">
      <c r="B5472" s="45" t="s">
        <v>3787</v>
      </c>
      <c r="C5472" s="146">
        <v>183.6898193359375</v>
      </c>
      <c r="D5472" s="112">
        <f t="shared" si="173"/>
        <v>0.99117292633775855</v>
      </c>
      <c r="E5472" s="112">
        <v>-7.2518805096452987E-3</v>
      </c>
      <c r="G5472">
        <v>5464</v>
      </c>
      <c r="H5472">
        <f t="shared" ca="1" si="174"/>
        <v>-1.9756721843318947E-3</v>
      </c>
    </row>
    <row r="5473" spans="2:8" x14ac:dyDescent="0.35">
      <c r="B5473" s="45" t="s">
        <v>1140</v>
      </c>
      <c r="C5473" s="146">
        <v>92.252067565917969</v>
      </c>
      <c r="D5473" s="112">
        <f t="shared" si="173"/>
        <v>-0.8170343553446795</v>
      </c>
      <c r="E5473" s="112">
        <v>-7.2606963211054362E-3</v>
      </c>
      <c r="G5473">
        <v>5465</v>
      </c>
      <c r="H5473">
        <f t="shared" ca="1" si="174"/>
        <v>-1.7468906380865783E-2</v>
      </c>
    </row>
    <row r="5474" spans="2:8" x14ac:dyDescent="0.35">
      <c r="B5474" s="45" t="s">
        <v>4933</v>
      </c>
      <c r="C5474" s="146">
        <v>504.20431518554688</v>
      </c>
      <c r="D5474" s="112">
        <f t="shared" si="173"/>
        <v>0.17576931709768601</v>
      </c>
      <c r="E5474" s="112">
        <v>-7.2648185781214354E-3</v>
      </c>
      <c r="G5474">
        <v>5466</v>
      </c>
      <c r="H5474">
        <f t="shared" ca="1" si="174"/>
        <v>-2.4183336342554651E-2</v>
      </c>
    </row>
    <row r="5475" spans="2:8" x14ac:dyDescent="0.35">
      <c r="B5475" s="45" t="s">
        <v>4718</v>
      </c>
      <c r="C5475" s="146">
        <v>428.82928466796881</v>
      </c>
      <c r="D5475" s="112">
        <f t="shared" si="173"/>
        <v>1.0113002792757337</v>
      </c>
      <c r="E5475" s="112">
        <v>-7.2650713582110872E-3</v>
      </c>
      <c r="G5475">
        <v>5467</v>
      </c>
      <c r="H5475">
        <f t="shared" ca="1" si="174"/>
        <v>-2.6294579698328782E-2</v>
      </c>
    </row>
    <row r="5476" spans="2:8" x14ac:dyDescent="0.35">
      <c r="B5476" s="45" t="s">
        <v>4312</v>
      </c>
      <c r="C5476" s="146">
        <v>213.20997619628909</v>
      </c>
      <c r="D5476" s="112">
        <f t="shared" si="173"/>
        <v>-6.6577423363833543E-2</v>
      </c>
      <c r="E5476" s="112">
        <v>-7.2755639563815916E-3</v>
      </c>
      <c r="G5476">
        <v>5468</v>
      </c>
      <c r="H5476">
        <f t="shared" ca="1" si="174"/>
        <v>1.9815920486678868E-2</v>
      </c>
    </row>
    <row r="5477" spans="2:8" x14ac:dyDescent="0.35">
      <c r="B5477" s="45" t="s">
        <v>4279</v>
      </c>
      <c r="C5477" s="146">
        <v>228.41741943359381</v>
      </c>
      <c r="D5477" s="112">
        <f t="shared" si="173"/>
        <v>0.73086097058456667</v>
      </c>
      <c r="E5477" s="112">
        <v>-7.2885841095760035E-3</v>
      </c>
      <c r="G5477">
        <v>5469</v>
      </c>
      <c r="H5477">
        <f t="shared" ca="1" si="174"/>
        <v>-1.3197607389434459E-2</v>
      </c>
    </row>
    <row r="5478" spans="2:8" x14ac:dyDescent="0.35">
      <c r="B5478" s="45" t="s">
        <v>2057</v>
      </c>
      <c r="C5478" s="146">
        <v>131.96751403808591</v>
      </c>
      <c r="D5478" s="112">
        <f t="shared" si="173"/>
        <v>6.4471913559980276E-2</v>
      </c>
      <c r="E5478" s="112">
        <v>-7.3002025659581141E-3</v>
      </c>
      <c r="G5478">
        <v>5470</v>
      </c>
      <c r="H5478">
        <f t="shared" ca="1" si="174"/>
        <v>-3.5308462633423438E-3</v>
      </c>
    </row>
    <row r="5479" spans="2:8" x14ac:dyDescent="0.35">
      <c r="B5479" s="45" t="s">
        <v>2024</v>
      </c>
      <c r="C5479" s="146">
        <v>123.97463226318359</v>
      </c>
      <c r="D5479" s="112">
        <f t="shared" si="173"/>
        <v>0.34102506333919275</v>
      </c>
      <c r="E5479" s="112">
        <v>-7.3142263838253327E-3</v>
      </c>
      <c r="G5479">
        <v>5471</v>
      </c>
      <c r="H5479">
        <f t="shared" ca="1" si="174"/>
        <v>1.8187083944042431E-2</v>
      </c>
    </row>
    <row r="5480" spans="2:8" x14ac:dyDescent="0.35">
      <c r="B5480" s="45" t="s">
        <v>2891</v>
      </c>
      <c r="C5480" s="146">
        <v>92.447662353515625</v>
      </c>
      <c r="D5480" s="112">
        <f t="shared" si="173"/>
        <v>-0.88515188767823716</v>
      </c>
      <c r="E5480" s="112">
        <v>-7.3173409182886008E-3</v>
      </c>
      <c r="G5480">
        <v>5472</v>
      </c>
      <c r="H5480">
        <f t="shared" ca="1" si="174"/>
        <v>2.7406438441577867E-3</v>
      </c>
    </row>
    <row r="5481" spans="2:8" x14ac:dyDescent="0.35">
      <c r="B5481" s="45" t="s">
        <v>5822</v>
      </c>
      <c r="C5481" s="146">
        <v>804.95587158203125</v>
      </c>
      <c r="D5481" s="112">
        <f t="shared" si="173"/>
        <v>18.310890784664352</v>
      </c>
      <c r="E5481" s="112">
        <v>-7.326654140451523E-3</v>
      </c>
      <c r="G5481">
        <v>5473</v>
      </c>
      <c r="H5481">
        <f t="shared" ca="1" si="174"/>
        <v>1.6568539437487862E-2</v>
      </c>
    </row>
    <row r="5482" spans="2:8" x14ac:dyDescent="0.35">
      <c r="B5482" s="45" t="s">
        <v>532</v>
      </c>
      <c r="C5482" s="146">
        <v>41.684036254882813</v>
      </c>
      <c r="D5482" s="112">
        <f t="shared" si="173"/>
        <v>-0.65232179583774541</v>
      </c>
      <c r="E5482" s="112">
        <v>-7.3267567064733315E-3</v>
      </c>
      <c r="G5482">
        <v>5474</v>
      </c>
      <c r="H5482">
        <f t="shared" ca="1" si="174"/>
        <v>-7.0821303797911732E-3</v>
      </c>
    </row>
    <row r="5483" spans="2:8" x14ac:dyDescent="0.35">
      <c r="B5483" s="45" t="s">
        <v>1954</v>
      </c>
      <c r="C5483" s="146">
        <v>119.892578125</v>
      </c>
      <c r="D5483" s="112">
        <f t="shared" si="173"/>
        <v>-0.68493666799097885</v>
      </c>
      <c r="E5483" s="112">
        <v>-7.3269095089504186E-3</v>
      </c>
      <c r="G5483">
        <v>5475</v>
      </c>
      <c r="H5483">
        <f t="shared" ca="1" si="174"/>
        <v>-1.1688257243658857E-2</v>
      </c>
    </row>
    <row r="5484" spans="2:8" x14ac:dyDescent="0.35">
      <c r="B5484" s="45" t="s">
        <v>4780</v>
      </c>
      <c r="C5484" s="146">
        <v>380.53485107421881</v>
      </c>
      <c r="D5484" s="112">
        <f t="shared" si="173"/>
        <v>-0.82326394987482421</v>
      </c>
      <c r="E5484" s="112">
        <v>-7.3306033404265808E-3</v>
      </c>
      <c r="G5484">
        <v>5476</v>
      </c>
      <c r="H5484">
        <f t="shared" ca="1" si="174"/>
        <v>1.002559749256772E-2</v>
      </c>
    </row>
    <row r="5485" spans="2:8" x14ac:dyDescent="0.35">
      <c r="B5485" s="45" t="s">
        <v>7528</v>
      </c>
      <c r="C5485" s="146">
        <v>2153.125244140625</v>
      </c>
      <c r="D5485" s="112">
        <f t="shared" si="173"/>
        <v>2.3742895821709649</v>
      </c>
      <c r="E5485" s="112">
        <v>-7.3342359681242125E-3</v>
      </c>
      <c r="G5485">
        <v>5477</v>
      </c>
      <c r="H5485">
        <f t="shared" ca="1" si="174"/>
        <v>-1.9382875208605967E-2</v>
      </c>
    </row>
    <row r="5486" spans="2:8" x14ac:dyDescent="0.35">
      <c r="B5486" s="45" t="s">
        <v>5216</v>
      </c>
      <c r="C5486" s="146">
        <v>638.09735107421875</v>
      </c>
      <c r="D5486" s="112">
        <f t="shared" si="173"/>
        <v>-0.73121851494509804</v>
      </c>
      <c r="E5486" s="112">
        <v>-7.3377303378403848E-3</v>
      </c>
      <c r="G5486">
        <v>5478</v>
      </c>
      <c r="H5486">
        <f t="shared" ca="1" si="174"/>
        <v>3.1834410418218194E-3</v>
      </c>
    </row>
    <row r="5487" spans="2:8" x14ac:dyDescent="0.35">
      <c r="B5487" s="45" t="s">
        <v>7845</v>
      </c>
      <c r="C5487" s="146">
        <v>2374.03759765625</v>
      </c>
      <c r="D5487" s="112">
        <f t="shared" si="173"/>
        <v>5.1684065161175932</v>
      </c>
      <c r="E5487" s="112">
        <v>-7.3432073035584345E-3</v>
      </c>
      <c r="G5487">
        <v>5479</v>
      </c>
      <c r="H5487">
        <f t="shared" ca="1" si="174"/>
        <v>1.1857798204359404E-2</v>
      </c>
    </row>
    <row r="5488" spans="2:8" x14ac:dyDescent="0.35">
      <c r="B5488" s="45" t="s">
        <v>4835</v>
      </c>
      <c r="C5488" s="146">
        <v>384.8704833984375</v>
      </c>
      <c r="D5488" s="112">
        <f t="shared" si="173"/>
        <v>-0.77851569373946938</v>
      </c>
      <c r="E5488" s="112">
        <v>-7.351609469684656E-3</v>
      </c>
      <c r="G5488">
        <v>5480</v>
      </c>
      <c r="H5488">
        <f t="shared" ca="1" si="174"/>
        <v>1.5142833946455488E-2</v>
      </c>
    </row>
    <row r="5489" spans="2:8" x14ac:dyDescent="0.35">
      <c r="B5489" s="45" t="s">
        <v>6478</v>
      </c>
      <c r="C5489" s="146">
        <v>1737.687377929688</v>
      </c>
      <c r="D5489" s="112">
        <f t="shared" si="173"/>
        <v>-4.3497697192989203E-2</v>
      </c>
      <c r="E5489" s="112">
        <v>-7.3556099635587536E-3</v>
      </c>
      <c r="G5489">
        <v>5481</v>
      </c>
      <c r="H5489">
        <f t="shared" ca="1" si="174"/>
        <v>-8.3203957087801973E-3</v>
      </c>
    </row>
    <row r="5490" spans="2:8" x14ac:dyDescent="0.35">
      <c r="B5490" s="45" t="s">
        <v>6465</v>
      </c>
      <c r="C5490" s="146">
        <v>1816.710083007812</v>
      </c>
      <c r="D5490" s="112">
        <f t="shared" si="173"/>
        <v>8.7762996079213202</v>
      </c>
      <c r="E5490" s="112">
        <v>-7.3566714018331036E-3</v>
      </c>
      <c r="G5490">
        <v>5482</v>
      </c>
      <c r="H5490">
        <f t="shared" ca="1" si="174"/>
        <v>1.8629889178606755E-2</v>
      </c>
    </row>
    <row r="5491" spans="2:8" x14ac:dyDescent="0.35">
      <c r="B5491" s="45" t="s">
        <v>4123</v>
      </c>
      <c r="C5491" s="146">
        <v>185.82798767089841</v>
      </c>
      <c r="D5491" s="112">
        <f t="shared" si="173"/>
        <v>-6.2303235272558752E-2</v>
      </c>
      <c r="E5491" s="112">
        <v>-7.358884681165005E-3</v>
      </c>
      <c r="G5491">
        <v>5483</v>
      </c>
      <c r="H5491">
        <f t="shared" ca="1" si="174"/>
        <v>-5.0938303703958673E-2</v>
      </c>
    </row>
    <row r="5492" spans="2:8" x14ac:dyDescent="0.35">
      <c r="B5492" s="45" t="s">
        <v>4152</v>
      </c>
      <c r="C5492" s="146">
        <v>198.1749267578125</v>
      </c>
      <c r="D5492" s="112">
        <f t="shared" si="173"/>
        <v>-0.59107572502901728</v>
      </c>
      <c r="E5492" s="112">
        <v>-7.3695268615939485E-3</v>
      </c>
      <c r="G5492">
        <v>5484</v>
      </c>
      <c r="H5492">
        <f t="shared" ca="1" si="174"/>
        <v>-2.3764926309017801E-3</v>
      </c>
    </row>
    <row r="5493" spans="2:8" x14ac:dyDescent="0.35">
      <c r="B5493" s="45" t="s">
        <v>4976</v>
      </c>
      <c r="C5493" s="146">
        <v>484.625</v>
      </c>
      <c r="D5493" s="112">
        <f t="shared" si="173"/>
        <v>3.7308101757066621</v>
      </c>
      <c r="E5493" s="112">
        <v>-7.374778685693837E-3</v>
      </c>
      <c r="G5493">
        <v>5485</v>
      </c>
      <c r="H5493">
        <f t="shared" ca="1" si="174"/>
        <v>2.9498407557837752E-2</v>
      </c>
    </row>
    <row r="5494" spans="2:8" x14ac:dyDescent="0.35">
      <c r="B5494" s="45" t="s">
        <v>2191</v>
      </c>
      <c r="C5494" s="146">
        <v>102.44017028808589</v>
      </c>
      <c r="D5494" s="112">
        <f t="shared" si="173"/>
        <v>-0.9572028373861593</v>
      </c>
      <c r="E5494" s="112">
        <v>-7.3777785137634474E-3</v>
      </c>
      <c r="G5494">
        <v>5486</v>
      </c>
      <c r="H5494">
        <f t="shared" ca="1" si="174"/>
        <v>-4.301791803529729E-3</v>
      </c>
    </row>
    <row r="5495" spans="2:8" x14ac:dyDescent="0.35">
      <c r="B5495" s="45" t="s">
        <v>7293</v>
      </c>
      <c r="C5495" s="146">
        <v>2393.62060546875</v>
      </c>
      <c r="D5495" s="112">
        <f t="shared" si="173"/>
        <v>2.1522074972502536</v>
      </c>
      <c r="E5495" s="112">
        <v>-7.3791491578293544E-3</v>
      </c>
      <c r="G5495">
        <v>5487</v>
      </c>
      <c r="H5495">
        <f t="shared" ca="1" si="174"/>
        <v>3.2362706614271169E-3</v>
      </c>
    </row>
    <row r="5496" spans="2:8" x14ac:dyDescent="0.35">
      <c r="B5496" s="45" t="s">
        <v>5390</v>
      </c>
      <c r="C5496" s="146">
        <v>759.347412109375</v>
      </c>
      <c r="D5496" s="112">
        <f t="shared" si="173"/>
        <v>-0.68619807549216194</v>
      </c>
      <c r="E5496" s="112">
        <v>-7.3886078034874625E-3</v>
      </c>
      <c r="G5496">
        <v>5488</v>
      </c>
      <c r="H5496">
        <f t="shared" ca="1" si="174"/>
        <v>-2.3540765972927414E-2</v>
      </c>
    </row>
    <row r="5497" spans="2:8" x14ac:dyDescent="0.35">
      <c r="B5497" s="45" t="s">
        <v>7698</v>
      </c>
      <c r="C5497" s="146">
        <v>2419.830322265625</v>
      </c>
      <c r="D5497" s="112">
        <f t="shared" si="173"/>
        <v>18.099470779926975</v>
      </c>
      <c r="E5497" s="112">
        <v>-7.3907720502632583E-3</v>
      </c>
      <c r="G5497">
        <v>5489</v>
      </c>
      <c r="H5497">
        <f t="shared" ca="1" si="174"/>
        <v>-2.4993572565054984E-2</v>
      </c>
    </row>
    <row r="5498" spans="2:8" x14ac:dyDescent="0.35">
      <c r="B5498" s="45" t="s">
        <v>1471</v>
      </c>
      <c r="C5498" s="146">
        <v>126.6961975097656</v>
      </c>
      <c r="D5498" s="112">
        <f t="shared" si="173"/>
        <v>-0.94735359957651388</v>
      </c>
      <c r="E5498" s="112">
        <v>-7.3935365759922834E-3</v>
      </c>
      <c r="G5498">
        <v>5490</v>
      </c>
      <c r="H5498">
        <f t="shared" ca="1" si="174"/>
        <v>-1.6454443311208516E-2</v>
      </c>
    </row>
    <row r="5499" spans="2:8" x14ac:dyDescent="0.35">
      <c r="B5499" s="45" t="s">
        <v>7457</v>
      </c>
      <c r="C5499" s="146">
        <v>2406.550048828125</v>
      </c>
      <c r="D5499" s="112">
        <f t="shared" si="173"/>
        <v>-9.0321051260109503E-3</v>
      </c>
      <c r="E5499" s="112">
        <v>-7.3939727647398118E-3</v>
      </c>
      <c r="G5499">
        <v>5491</v>
      </c>
      <c r="H5499">
        <f t="shared" ca="1" si="174"/>
        <v>2.1007144253267834E-3</v>
      </c>
    </row>
    <row r="5500" spans="2:8" x14ac:dyDescent="0.35">
      <c r="B5500" s="45" t="s">
        <v>7175</v>
      </c>
      <c r="C5500" s="146">
        <v>2428.484375</v>
      </c>
      <c r="D5500" s="112">
        <f t="shared" si="173"/>
        <v>13.262452424707796</v>
      </c>
      <c r="E5500" s="112">
        <v>-7.3973162101711948E-3</v>
      </c>
      <c r="G5500">
        <v>5492</v>
      </c>
      <c r="H5500">
        <f t="shared" ca="1" si="174"/>
        <v>-2.2103127199543646E-2</v>
      </c>
    </row>
    <row r="5501" spans="2:8" x14ac:dyDescent="0.35">
      <c r="B5501" s="45" t="s">
        <v>3757</v>
      </c>
      <c r="C5501" s="146">
        <v>170.27116394042969</v>
      </c>
      <c r="D5501" s="112">
        <f t="shared" si="173"/>
        <v>1.9798707219100413</v>
      </c>
      <c r="E5501" s="112">
        <v>-7.3994340547069506E-3</v>
      </c>
      <c r="G5501">
        <v>5493</v>
      </c>
      <c r="H5501">
        <f t="shared" ca="1" si="174"/>
        <v>7.9534736154535774E-4</v>
      </c>
    </row>
    <row r="5502" spans="2:8" x14ac:dyDescent="0.35">
      <c r="B5502" s="45" t="s">
        <v>796</v>
      </c>
      <c r="C5502" s="146">
        <v>57.140453338623047</v>
      </c>
      <c r="D5502" s="112">
        <f t="shared" si="173"/>
        <v>-0.67270461005181126</v>
      </c>
      <c r="E5502" s="112">
        <v>-7.4070269942524605E-3</v>
      </c>
      <c r="G5502">
        <v>5494</v>
      </c>
      <c r="H5502">
        <f t="shared" ca="1" si="174"/>
        <v>-3.0203580195479317E-3</v>
      </c>
    </row>
    <row r="5503" spans="2:8" x14ac:dyDescent="0.35">
      <c r="B5503" s="45" t="s">
        <v>4055</v>
      </c>
      <c r="C5503" s="146">
        <v>174.583740234375</v>
      </c>
      <c r="D5503" s="112">
        <f t="shared" si="173"/>
        <v>-0.65768076377791007</v>
      </c>
      <c r="E5503" s="112">
        <v>-7.4092607170378163E-3</v>
      </c>
      <c r="G5503">
        <v>5495</v>
      </c>
      <c r="H5503">
        <f t="shared" ca="1" si="174"/>
        <v>-1.0899290907733302E-2</v>
      </c>
    </row>
    <row r="5504" spans="2:8" x14ac:dyDescent="0.35">
      <c r="B5504" s="45" t="s">
        <v>4942</v>
      </c>
      <c r="C5504" s="146">
        <v>510.00271606445313</v>
      </c>
      <c r="D5504" s="112">
        <f t="shared" si="173"/>
        <v>-0.74062829845217892</v>
      </c>
      <c r="E5504" s="112">
        <v>-7.4178013929128463E-3</v>
      </c>
      <c r="G5504">
        <v>5496</v>
      </c>
      <c r="H5504">
        <f t="shared" ca="1" si="174"/>
        <v>2.4527061112661397E-2</v>
      </c>
    </row>
    <row r="5505" spans="2:8" x14ac:dyDescent="0.35">
      <c r="B5505" s="45" t="s">
        <v>6707</v>
      </c>
      <c r="C5505" s="146">
        <v>1966.300537109375</v>
      </c>
      <c r="D5505" s="112">
        <f t="shared" si="173"/>
        <v>21.454492933934322</v>
      </c>
      <c r="E5505" s="112">
        <v>-7.4271961379467413E-3</v>
      </c>
      <c r="G5505">
        <v>5497</v>
      </c>
      <c r="H5505">
        <f t="shared" ca="1" si="174"/>
        <v>9.7529197458994209E-3</v>
      </c>
    </row>
    <row r="5506" spans="2:8" x14ac:dyDescent="0.35">
      <c r="B5506" s="45" t="s">
        <v>2361</v>
      </c>
      <c r="C5506" s="146">
        <v>87.568244934082031</v>
      </c>
      <c r="D5506" s="112">
        <f t="shared" si="173"/>
        <v>-2.6365485306258034E-2</v>
      </c>
      <c r="E5506" s="112">
        <v>-7.4298269380259421E-3</v>
      </c>
      <c r="G5506">
        <v>5498</v>
      </c>
      <c r="H5506">
        <f t="shared" ca="1" si="174"/>
        <v>-1.3170171054697827E-2</v>
      </c>
    </row>
    <row r="5507" spans="2:8" x14ac:dyDescent="0.35">
      <c r="B5507" s="45" t="s">
        <v>1058</v>
      </c>
      <c r="C5507" s="146">
        <v>89.939544677734375</v>
      </c>
      <c r="D5507" s="112">
        <f t="shared" si="173"/>
        <v>-0.80036584096173746</v>
      </c>
      <c r="E5507" s="112">
        <v>-7.4314517575330358E-3</v>
      </c>
      <c r="G5507">
        <v>5499</v>
      </c>
      <c r="H5507">
        <f t="shared" ca="1" si="174"/>
        <v>-1.9500033682503939E-2</v>
      </c>
    </row>
    <row r="5508" spans="2:8" x14ac:dyDescent="0.35">
      <c r="B5508" s="45" t="s">
        <v>4709</v>
      </c>
      <c r="C5508" s="146">
        <v>450.52182006835938</v>
      </c>
      <c r="D5508" s="112">
        <f t="shared" si="173"/>
        <v>-0.8161388999484287</v>
      </c>
      <c r="E5508" s="112">
        <v>-7.4324073102281733E-3</v>
      </c>
      <c r="G5508">
        <v>5500</v>
      </c>
      <c r="H5508">
        <f t="shared" ca="1" si="174"/>
        <v>1.385572621268942E-2</v>
      </c>
    </row>
    <row r="5509" spans="2:8" x14ac:dyDescent="0.35">
      <c r="B5509" s="45" t="s">
        <v>7923</v>
      </c>
      <c r="C5509" s="146">
        <v>2450.337890625</v>
      </c>
      <c r="D5509" s="112">
        <f t="shared" si="173"/>
        <v>20.469022093051713</v>
      </c>
      <c r="E5509" s="112">
        <v>-7.4353953299368288E-3</v>
      </c>
      <c r="G5509">
        <v>5501</v>
      </c>
      <c r="H5509">
        <f t="shared" ca="1" si="174"/>
        <v>-1.4439536830840108E-2</v>
      </c>
    </row>
    <row r="5510" spans="2:8" x14ac:dyDescent="0.35">
      <c r="B5510" s="45" t="s">
        <v>2506</v>
      </c>
      <c r="C5510" s="146">
        <v>114.13365173339839</v>
      </c>
      <c r="D5510" s="112">
        <f t="shared" si="173"/>
        <v>-0.23020098297313352</v>
      </c>
      <c r="E5510" s="112">
        <v>-7.4367965842462667E-3</v>
      </c>
      <c r="G5510">
        <v>5502</v>
      </c>
      <c r="H5510">
        <f t="shared" ca="1" si="174"/>
        <v>-1.0887782826390479E-2</v>
      </c>
    </row>
    <row r="5511" spans="2:8" x14ac:dyDescent="0.35">
      <c r="B5511" s="45" t="s">
        <v>3290</v>
      </c>
      <c r="C5511" s="146">
        <v>148.26422119140619</v>
      </c>
      <c r="D5511" s="112">
        <f t="shared" si="173"/>
        <v>-0.35166413303536082</v>
      </c>
      <c r="E5511" s="112">
        <v>-7.4438818017159812E-3</v>
      </c>
      <c r="G5511">
        <v>5503</v>
      </c>
      <c r="H5511">
        <f t="shared" ca="1" si="174"/>
        <v>-9.3474806535068632E-3</v>
      </c>
    </row>
    <row r="5512" spans="2:8" x14ac:dyDescent="0.35">
      <c r="B5512" s="45" t="s">
        <v>4364</v>
      </c>
      <c r="C5512" s="146">
        <v>228.68428039550781</v>
      </c>
      <c r="D5512" s="112">
        <f t="shared" si="173"/>
        <v>1.6335156246156139</v>
      </c>
      <c r="E5512" s="112">
        <v>-7.4442412068196793E-3</v>
      </c>
      <c r="G5512">
        <v>5504</v>
      </c>
      <c r="H5512">
        <f t="shared" ca="1" si="174"/>
        <v>2.0028781783840613E-2</v>
      </c>
    </row>
    <row r="5513" spans="2:8" x14ac:dyDescent="0.35">
      <c r="B5513" s="45" t="s">
        <v>1021</v>
      </c>
      <c r="C5513" s="146">
        <v>86.83612060546875</v>
      </c>
      <c r="D5513" s="112">
        <f t="shared" ref="D5513:D5576" si="175">(C5513-C5514)/C5514</f>
        <v>-0.96675776454288653</v>
      </c>
      <c r="E5513" s="112">
        <v>-7.4484636480911595E-3</v>
      </c>
      <c r="G5513">
        <v>5505</v>
      </c>
      <c r="H5513">
        <f t="shared" ca="1" si="174"/>
        <v>-3.0741046701243929E-7</v>
      </c>
    </row>
    <row r="5514" spans="2:8" x14ac:dyDescent="0.35">
      <c r="B5514" s="45" t="s">
        <v>7611</v>
      </c>
      <c r="C5514" s="146">
        <v>2612.22265625</v>
      </c>
      <c r="D5514" s="112">
        <f t="shared" si="175"/>
        <v>4.8499928615544095</v>
      </c>
      <c r="E5514" s="112">
        <v>-7.4495569097131065E-3</v>
      </c>
      <c r="G5514">
        <v>5506</v>
      </c>
      <c r="H5514">
        <f t="shared" ref="H5514:H5577" ca="1" si="176">_xlfn.NORM.INV(RAND(),$N$11,$N$12)</f>
        <v>-8.9915069041572072E-3</v>
      </c>
    </row>
    <row r="5515" spans="2:8" x14ac:dyDescent="0.35">
      <c r="B5515" s="45" t="s">
        <v>5014</v>
      </c>
      <c r="C5515" s="146">
        <v>446.53433227539063</v>
      </c>
      <c r="D5515" s="112">
        <f t="shared" si="175"/>
        <v>0.46337023153234813</v>
      </c>
      <c r="E5515" s="112">
        <v>-7.4570771380675135E-3</v>
      </c>
      <c r="G5515">
        <v>5507</v>
      </c>
      <c r="H5515">
        <f t="shared" ca="1" si="176"/>
        <v>1.8130700101736487E-2</v>
      </c>
    </row>
    <row r="5516" spans="2:8" x14ac:dyDescent="0.35">
      <c r="B5516" s="45" t="s">
        <v>4520</v>
      </c>
      <c r="C5516" s="146">
        <v>305.14105224609381</v>
      </c>
      <c r="D5516" s="112">
        <f t="shared" si="175"/>
        <v>-0.86395128792925535</v>
      </c>
      <c r="E5516" s="112">
        <v>-7.4595915628430272E-3</v>
      </c>
      <c r="G5516">
        <v>5508</v>
      </c>
      <c r="H5516">
        <f t="shared" ca="1" si="176"/>
        <v>1.4223274072430977E-2</v>
      </c>
    </row>
    <row r="5517" spans="2:8" x14ac:dyDescent="0.35">
      <c r="B5517" s="45" t="s">
        <v>6945</v>
      </c>
      <c r="C5517" s="146">
        <v>2242.880859375</v>
      </c>
      <c r="D5517" s="112">
        <f t="shared" si="175"/>
        <v>15.525527027923404</v>
      </c>
      <c r="E5517" s="112">
        <v>-7.4647255981649821E-3</v>
      </c>
      <c r="G5517">
        <v>5509</v>
      </c>
      <c r="H5517">
        <f t="shared" ca="1" si="176"/>
        <v>2.2736962050136655E-2</v>
      </c>
    </row>
    <row r="5518" spans="2:8" x14ac:dyDescent="0.35">
      <c r="B5518" s="45" t="s">
        <v>3559</v>
      </c>
      <c r="C5518" s="146">
        <v>135.7221984863281</v>
      </c>
      <c r="D5518" s="112">
        <f t="shared" si="175"/>
        <v>1.9377579039630144</v>
      </c>
      <c r="E5518" s="112">
        <v>-7.4760469233030495E-3</v>
      </c>
      <c r="G5518">
        <v>5510</v>
      </c>
      <c r="H5518">
        <f t="shared" ca="1" si="176"/>
        <v>8.5420150235791144E-3</v>
      </c>
    </row>
    <row r="5519" spans="2:8" x14ac:dyDescent="0.35">
      <c r="B5519" s="45" t="s">
        <v>593</v>
      </c>
      <c r="C5519" s="146">
        <v>46.199245452880859</v>
      </c>
      <c r="D5519" s="112">
        <f t="shared" si="175"/>
        <v>-0.98009168167339944</v>
      </c>
      <c r="E5519" s="112">
        <v>-7.4798446991814951E-3</v>
      </c>
      <c r="G5519">
        <v>5511</v>
      </c>
      <c r="H5519">
        <f t="shared" ca="1" si="176"/>
        <v>9.9340755825630608E-3</v>
      </c>
    </row>
    <row r="5520" spans="2:8" x14ac:dyDescent="0.35">
      <c r="B5520" s="45" t="s">
        <v>8007</v>
      </c>
      <c r="C5520" s="146">
        <v>2320.60009765625</v>
      </c>
      <c r="D5520" s="112">
        <f t="shared" si="175"/>
        <v>19.469236893197344</v>
      </c>
      <c r="E5520" s="112">
        <v>-7.4847094944918259E-3</v>
      </c>
      <c r="G5520">
        <v>5512</v>
      </c>
      <c r="H5520">
        <f t="shared" ca="1" si="176"/>
        <v>3.8201976625063341E-3</v>
      </c>
    </row>
    <row r="5521" spans="2:8" x14ac:dyDescent="0.35">
      <c r="B5521" s="45" t="s">
        <v>2432</v>
      </c>
      <c r="C5521" s="146">
        <v>113.37013244628911</v>
      </c>
      <c r="D5521" s="112">
        <f t="shared" si="175"/>
        <v>-0.55563239634552541</v>
      </c>
      <c r="E5521" s="112">
        <v>-7.4866391597283206E-3</v>
      </c>
      <c r="G5521">
        <v>5513</v>
      </c>
      <c r="H5521">
        <f t="shared" ca="1" si="176"/>
        <v>-2.0731127064605261E-2</v>
      </c>
    </row>
    <row r="5522" spans="2:8" x14ac:dyDescent="0.35">
      <c r="B5522" s="45" t="s">
        <v>4407</v>
      </c>
      <c r="C5522" s="146">
        <v>255.12690734863281</v>
      </c>
      <c r="D5522" s="112">
        <f t="shared" si="175"/>
        <v>-0.86163828607011084</v>
      </c>
      <c r="E5522" s="112">
        <v>-7.491953085228438E-3</v>
      </c>
      <c r="G5522">
        <v>5514</v>
      </c>
      <c r="H5522">
        <f t="shared" ca="1" si="176"/>
        <v>2.1853042482796917E-2</v>
      </c>
    </row>
    <row r="5523" spans="2:8" x14ac:dyDescent="0.35">
      <c r="B5523" s="45" t="s">
        <v>7032</v>
      </c>
      <c r="C5523" s="146">
        <v>1843.91259765625</v>
      </c>
      <c r="D5523" s="112">
        <f t="shared" si="175"/>
        <v>6.9478933777100691</v>
      </c>
      <c r="E5523" s="112">
        <v>-7.4994727148842899E-3</v>
      </c>
      <c r="G5523">
        <v>5515</v>
      </c>
      <c r="H5523">
        <f t="shared" ca="1" si="176"/>
        <v>3.3532118256490709E-3</v>
      </c>
    </row>
    <row r="5524" spans="2:8" x14ac:dyDescent="0.35">
      <c r="B5524" s="45" t="s">
        <v>4357</v>
      </c>
      <c r="C5524" s="146">
        <v>232.00016784667969</v>
      </c>
      <c r="D5524" s="112">
        <f t="shared" si="175"/>
        <v>-0.90641802991242648</v>
      </c>
      <c r="E5524" s="112">
        <v>-7.5004903955902483E-3</v>
      </c>
      <c r="G5524">
        <v>5516</v>
      </c>
      <c r="H5524">
        <f t="shared" ca="1" si="176"/>
        <v>8.0642931754444907E-3</v>
      </c>
    </row>
    <row r="5525" spans="2:8" x14ac:dyDescent="0.35">
      <c r="B5525" s="45" t="s">
        <v>7868</v>
      </c>
      <c r="C5525" s="146">
        <v>2479.11181640625</v>
      </c>
      <c r="D5525" s="112">
        <f t="shared" si="175"/>
        <v>17.143783988660179</v>
      </c>
      <c r="E5525" s="112">
        <v>-7.5073901024038893E-3</v>
      </c>
      <c r="G5525">
        <v>5517</v>
      </c>
      <c r="H5525">
        <f t="shared" ca="1" si="176"/>
        <v>9.0580244891873708E-4</v>
      </c>
    </row>
    <row r="5526" spans="2:8" x14ac:dyDescent="0.35">
      <c r="B5526" s="45" t="s">
        <v>1654</v>
      </c>
      <c r="C5526" s="146">
        <v>136.63697814941409</v>
      </c>
      <c r="D5526" s="112">
        <f t="shared" si="175"/>
        <v>-0.72515658108948677</v>
      </c>
      <c r="E5526" s="112">
        <v>-7.5139360937483213E-3</v>
      </c>
      <c r="G5526">
        <v>5518</v>
      </c>
      <c r="H5526">
        <f t="shared" ca="1" si="176"/>
        <v>7.5439020998387006E-3</v>
      </c>
    </row>
    <row r="5527" spans="2:8" x14ac:dyDescent="0.35">
      <c r="B5527" s="45" t="s">
        <v>5077</v>
      </c>
      <c r="C5527" s="146">
        <v>497.14480590820313</v>
      </c>
      <c r="D5527" s="112">
        <f t="shared" si="175"/>
        <v>-0.2908863471763023</v>
      </c>
      <c r="E5527" s="112">
        <v>-7.5142963725781855E-3</v>
      </c>
      <c r="G5527">
        <v>5519</v>
      </c>
      <c r="H5527">
        <f t="shared" ca="1" si="176"/>
        <v>-1.36623071156624E-2</v>
      </c>
    </row>
    <row r="5528" spans="2:8" x14ac:dyDescent="0.35">
      <c r="B5528" s="45" t="s">
        <v>5537</v>
      </c>
      <c r="C5528" s="146">
        <v>701.07916259765625</v>
      </c>
      <c r="D5528" s="112">
        <f t="shared" si="175"/>
        <v>-9.748292667289063E-2</v>
      </c>
      <c r="E5528" s="112">
        <v>-7.5264466363891098E-3</v>
      </c>
      <c r="G5528">
        <v>5520</v>
      </c>
      <c r="H5528">
        <f t="shared" ca="1" si="176"/>
        <v>-9.869207753544957E-3</v>
      </c>
    </row>
    <row r="5529" spans="2:8" x14ac:dyDescent="0.35">
      <c r="B5529" s="45" t="s">
        <v>5633</v>
      </c>
      <c r="C5529" s="146">
        <v>776.8043212890625</v>
      </c>
      <c r="D5529" s="112">
        <f t="shared" si="175"/>
        <v>19.08975041344214</v>
      </c>
      <c r="E5529" s="112">
        <v>-7.5272411862140447E-3</v>
      </c>
      <c r="G5529">
        <v>5521</v>
      </c>
      <c r="H5529">
        <f t="shared" ca="1" si="176"/>
        <v>1.2939983773178978E-2</v>
      </c>
    </row>
    <row r="5530" spans="2:8" x14ac:dyDescent="0.35">
      <c r="B5530" s="45" t="s">
        <v>504</v>
      </c>
      <c r="C5530" s="146">
        <v>38.666698455810547</v>
      </c>
      <c r="D5530" s="112">
        <f t="shared" si="175"/>
        <v>-0.71275708276557748</v>
      </c>
      <c r="E5530" s="112">
        <v>-7.5506975617528694E-3</v>
      </c>
      <c r="G5530">
        <v>5522</v>
      </c>
      <c r="H5530">
        <f t="shared" ca="1" si="176"/>
        <v>3.1455176471705355E-3</v>
      </c>
    </row>
    <row r="5531" spans="2:8" x14ac:dyDescent="0.35">
      <c r="B5531" s="45" t="s">
        <v>3413</v>
      </c>
      <c r="C5531" s="146">
        <v>134.61323547363281</v>
      </c>
      <c r="D5531" s="112">
        <f t="shared" si="175"/>
        <v>-0.9285954062065539</v>
      </c>
      <c r="E5531" s="112">
        <v>-7.5626271270238261E-3</v>
      </c>
      <c r="G5531">
        <v>5523</v>
      </c>
      <c r="H5531">
        <f t="shared" ca="1" si="176"/>
        <v>1.4851242621542218E-2</v>
      </c>
    </row>
    <row r="5532" spans="2:8" x14ac:dyDescent="0.35">
      <c r="B5532" s="45" t="s">
        <v>6664</v>
      </c>
      <c r="C5532" s="146">
        <v>1885.218139648438</v>
      </c>
      <c r="D5532" s="112">
        <f t="shared" si="175"/>
        <v>25.561161840694723</v>
      </c>
      <c r="E5532" s="112">
        <v>-7.5755092955128037E-3</v>
      </c>
      <c r="G5532">
        <v>5524</v>
      </c>
      <c r="H5532">
        <f t="shared" ca="1" si="176"/>
        <v>-2.8822196386222784E-2</v>
      </c>
    </row>
    <row r="5533" spans="2:8" x14ac:dyDescent="0.35">
      <c r="B5533" s="45" t="s">
        <v>2692</v>
      </c>
      <c r="C5533" s="146">
        <v>70.976493835449219</v>
      </c>
      <c r="D5533" s="112">
        <f t="shared" si="175"/>
        <v>-0.95463070639740122</v>
      </c>
      <c r="E5533" s="112">
        <v>-7.5825856979931218E-3</v>
      </c>
      <c r="G5533">
        <v>5525</v>
      </c>
      <c r="H5533">
        <f t="shared" ca="1" si="176"/>
        <v>2.3383925414144229E-2</v>
      </c>
    </row>
    <row r="5534" spans="2:8" x14ac:dyDescent="0.35">
      <c r="B5534" s="45" t="s">
        <v>6362</v>
      </c>
      <c r="C5534" s="146">
        <v>1564.4169921875</v>
      </c>
      <c r="D5534" s="112">
        <f t="shared" si="175"/>
        <v>19.996718367801666</v>
      </c>
      <c r="E5534" s="112">
        <v>-7.5846106704616414E-3</v>
      </c>
      <c r="G5534">
        <v>5526</v>
      </c>
      <c r="H5534">
        <f t="shared" ca="1" si="176"/>
        <v>-4.1455482567578673E-3</v>
      </c>
    </row>
    <row r="5535" spans="2:8" x14ac:dyDescent="0.35">
      <c r="B5535" s="45" t="s">
        <v>827</v>
      </c>
      <c r="C5535" s="146">
        <v>74.5076904296875</v>
      </c>
      <c r="D5535" s="112">
        <f t="shared" si="175"/>
        <v>-0.92768080391445262</v>
      </c>
      <c r="E5535" s="112">
        <v>-7.6206707824291071E-3</v>
      </c>
      <c r="G5535">
        <v>5527</v>
      </c>
      <c r="H5535">
        <f t="shared" ca="1" si="176"/>
        <v>-1.9776275961488825E-2</v>
      </c>
    </row>
    <row r="5536" spans="2:8" x14ac:dyDescent="0.35">
      <c r="B5536" s="45" t="s">
        <v>5897</v>
      </c>
      <c r="C5536" s="146">
        <v>1030.261596679688</v>
      </c>
      <c r="D5536" s="112">
        <f t="shared" si="175"/>
        <v>8.6303771144693791</v>
      </c>
      <c r="E5536" s="112">
        <v>-7.6284151232104127E-3</v>
      </c>
      <c r="G5536">
        <v>5528</v>
      </c>
      <c r="H5536">
        <f t="shared" ca="1" si="176"/>
        <v>4.0280197968992557E-3</v>
      </c>
    </row>
    <row r="5537" spans="2:8" x14ac:dyDescent="0.35">
      <c r="B5537" s="45" t="s">
        <v>2948</v>
      </c>
      <c r="C5537" s="146">
        <v>106.9804000854492</v>
      </c>
      <c r="D5537" s="112">
        <f t="shared" si="175"/>
        <v>-0.95387161341555049</v>
      </c>
      <c r="E5537" s="112">
        <v>-7.6405001070057746E-3</v>
      </c>
      <c r="G5537">
        <v>5529</v>
      </c>
      <c r="H5537">
        <f t="shared" ca="1" si="176"/>
        <v>7.9665175421961693E-3</v>
      </c>
    </row>
    <row r="5538" spans="2:8" x14ac:dyDescent="0.35">
      <c r="B5538" s="45" t="s">
        <v>7816</v>
      </c>
      <c r="C5538" s="146">
        <v>2319.18798828125</v>
      </c>
      <c r="D5538" s="112">
        <f t="shared" si="175"/>
        <v>17.319803415969361</v>
      </c>
      <c r="E5538" s="112">
        <v>-7.646519108567367E-3</v>
      </c>
      <c r="G5538">
        <v>5530</v>
      </c>
      <c r="H5538">
        <f t="shared" ca="1" si="176"/>
        <v>-1.5445682507955918E-3</v>
      </c>
    </row>
    <row r="5539" spans="2:8" x14ac:dyDescent="0.35">
      <c r="B5539" s="45" t="s">
        <v>2530</v>
      </c>
      <c r="C5539" s="146">
        <v>126.59458923339839</v>
      </c>
      <c r="D5539" s="112">
        <f t="shared" si="175"/>
        <v>-0.50161568609170382</v>
      </c>
      <c r="E5539" s="112">
        <v>-7.6607391067885387E-3</v>
      </c>
      <c r="G5539">
        <v>5531</v>
      </c>
      <c r="H5539">
        <f t="shared" ca="1" si="176"/>
        <v>-1.0039025047890849E-2</v>
      </c>
    </row>
    <row r="5540" spans="2:8" x14ac:dyDescent="0.35">
      <c r="B5540" s="45" t="s">
        <v>4401</v>
      </c>
      <c r="C5540" s="146">
        <v>254.0099792480469</v>
      </c>
      <c r="D5540" s="112">
        <f t="shared" si="175"/>
        <v>-0.89096852666517645</v>
      </c>
      <c r="E5540" s="112">
        <v>-7.6736779909400248E-3</v>
      </c>
      <c r="G5540">
        <v>5532</v>
      </c>
      <c r="H5540">
        <f t="shared" ca="1" si="176"/>
        <v>1.2827918000734229E-2</v>
      </c>
    </row>
    <row r="5541" spans="2:8" x14ac:dyDescent="0.35">
      <c r="B5541" s="45" t="s">
        <v>7744</v>
      </c>
      <c r="C5541" s="146">
        <v>2329.694091796875</v>
      </c>
      <c r="D5541" s="112">
        <f t="shared" si="175"/>
        <v>8.9333073055795284E-2</v>
      </c>
      <c r="E5541" s="112">
        <v>-7.6745276499816401E-3</v>
      </c>
      <c r="G5541">
        <v>5533</v>
      </c>
      <c r="H5541">
        <f t="shared" ca="1" si="176"/>
        <v>-1.1172884424719285E-2</v>
      </c>
    </row>
    <row r="5542" spans="2:8" x14ac:dyDescent="0.35">
      <c r="B5542" s="45" t="s">
        <v>7012</v>
      </c>
      <c r="C5542" s="146">
        <v>2138.642578125</v>
      </c>
      <c r="D5542" s="112">
        <f t="shared" si="175"/>
        <v>0.49747464365470234</v>
      </c>
      <c r="E5542" s="112">
        <v>-7.6755534918347915E-3</v>
      </c>
      <c r="G5542">
        <v>5534</v>
      </c>
      <c r="H5542">
        <f t="shared" ca="1" si="176"/>
        <v>-7.4127513492195122E-3</v>
      </c>
    </row>
    <row r="5543" spans="2:8" x14ac:dyDescent="0.35">
      <c r="B5543" s="45" t="s">
        <v>6111</v>
      </c>
      <c r="C5543" s="146">
        <v>1428.166137695312</v>
      </c>
      <c r="D5543" s="112">
        <f t="shared" si="175"/>
        <v>-0.44027336982257514</v>
      </c>
      <c r="E5543" s="112">
        <v>-7.6768141806396037E-3</v>
      </c>
      <c r="G5543">
        <v>5535</v>
      </c>
      <c r="H5543">
        <f t="shared" ca="1" si="176"/>
        <v>4.2001132328157612E-4</v>
      </c>
    </row>
    <row r="5544" spans="2:8" x14ac:dyDescent="0.35">
      <c r="B5544" s="45" t="s">
        <v>7329</v>
      </c>
      <c r="C5544" s="146">
        <v>2551.542236328125</v>
      </c>
      <c r="D5544" s="112">
        <f t="shared" si="175"/>
        <v>2.5646222957278306</v>
      </c>
      <c r="E5544" s="112">
        <v>-7.6930227196920359E-3</v>
      </c>
      <c r="G5544">
        <v>5536</v>
      </c>
      <c r="H5544">
        <f t="shared" ca="1" si="176"/>
        <v>2.8275203707939369E-2</v>
      </c>
    </row>
    <row r="5545" spans="2:8" x14ac:dyDescent="0.35">
      <c r="B5545" s="45" t="s">
        <v>5715</v>
      </c>
      <c r="C5545" s="146">
        <v>715.79595947265625</v>
      </c>
      <c r="D5545" s="112">
        <f t="shared" si="175"/>
        <v>-0.31290348812942947</v>
      </c>
      <c r="E5545" s="112">
        <v>-7.6950250644220591E-3</v>
      </c>
      <c r="G5545">
        <v>5537</v>
      </c>
      <c r="H5545">
        <f t="shared" ca="1" si="176"/>
        <v>1.6886644133299711E-2</v>
      </c>
    </row>
    <row r="5546" spans="2:8" x14ac:dyDescent="0.35">
      <c r="B5546" s="45" t="s">
        <v>5904</v>
      </c>
      <c r="C5546" s="146">
        <v>1041.769165039062</v>
      </c>
      <c r="D5546" s="112">
        <f t="shared" si="175"/>
        <v>4.5875096745385751</v>
      </c>
      <c r="E5546" s="112">
        <v>-7.7106089793978812E-3</v>
      </c>
      <c r="G5546">
        <v>5538</v>
      </c>
      <c r="H5546">
        <f t="shared" ca="1" si="176"/>
        <v>1.1758473693468307E-2</v>
      </c>
    </row>
    <row r="5547" spans="2:8" x14ac:dyDescent="0.35">
      <c r="B5547" s="45" t="s">
        <v>3791</v>
      </c>
      <c r="C5547" s="146">
        <v>186.44606018066409</v>
      </c>
      <c r="D5547" s="112">
        <f t="shared" si="175"/>
        <v>0.67741302667938297</v>
      </c>
      <c r="E5547" s="112">
        <v>-7.7204813805812631E-3</v>
      </c>
      <c r="G5547">
        <v>5539</v>
      </c>
      <c r="H5547">
        <f t="shared" ca="1" si="176"/>
        <v>-3.8011469555202294E-3</v>
      </c>
    </row>
    <row r="5548" spans="2:8" x14ac:dyDescent="0.35">
      <c r="B5548" s="45" t="s">
        <v>2131</v>
      </c>
      <c r="C5548" s="146">
        <v>111.1509552001953</v>
      </c>
      <c r="D5548" s="112">
        <f t="shared" si="175"/>
        <v>-0.94487318148728994</v>
      </c>
      <c r="E5548" s="112">
        <v>-7.7300025500141849E-3</v>
      </c>
      <c r="G5548">
        <v>5540</v>
      </c>
      <c r="H5548">
        <f t="shared" ca="1" si="176"/>
        <v>-1.2451568982659563E-2</v>
      </c>
    </row>
    <row r="5549" spans="2:8" x14ac:dyDescent="0.35">
      <c r="B5549" s="45" t="s">
        <v>7064</v>
      </c>
      <c r="C5549" s="146">
        <v>2016.27734375</v>
      </c>
      <c r="D5549" s="112">
        <f t="shared" si="175"/>
        <v>8.4155124224642081E-2</v>
      </c>
      <c r="E5549" s="112">
        <v>-7.7507011290450676E-3</v>
      </c>
      <c r="G5549">
        <v>5541</v>
      </c>
      <c r="H5549">
        <f t="shared" ca="1" si="176"/>
        <v>-7.7330716991055358E-3</v>
      </c>
    </row>
    <row r="5550" spans="2:8" x14ac:dyDescent="0.35">
      <c r="B5550" s="45" t="s">
        <v>6500</v>
      </c>
      <c r="C5550" s="146">
        <v>1859.768310546875</v>
      </c>
      <c r="D5550" s="112">
        <f t="shared" si="175"/>
        <v>16.758683149013923</v>
      </c>
      <c r="E5550" s="112">
        <v>-7.7619434478789859E-3</v>
      </c>
      <c r="G5550">
        <v>5542</v>
      </c>
      <c r="H5550">
        <f t="shared" ca="1" si="176"/>
        <v>2.5061398658188381E-2</v>
      </c>
    </row>
    <row r="5551" spans="2:8" x14ac:dyDescent="0.35">
      <c r="B5551" s="45" t="s">
        <v>2186</v>
      </c>
      <c r="C5551" s="146">
        <v>104.7244491577148</v>
      </c>
      <c r="D5551" s="112">
        <f t="shared" si="175"/>
        <v>-0.95458090854522137</v>
      </c>
      <c r="E5551" s="112">
        <v>-7.7686618552062518E-3</v>
      </c>
      <c r="G5551">
        <v>5543</v>
      </c>
      <c r="H5551">
        <f t="shared" ca="1" si="176"/>
        <v>8.7188446882993809E-3</v>
      </c>
    </row>
    <row r="5552" spans="2:8" x14ac:dyDescent="0.35">
      <c r="B5552" s="45" t="s">
        <v>7818</v>
      </c>
      <c r="C5552" s="146">
        <v>2305.736328125</v>
      </c>
      <c r="D5552" s="112">
        <f t="shared" si="175"/>
        <v>1.0111215111388139</v>
      </c>
      <c r="E5552" s="112">
        <v>-7.774605058026662E-3</v>
      </c>
      <c r="G5552">
        <v>5544</v>
      </c>
      <c r="H5552">
        <f t="shared" ca="1" si="176"/>
        <v>2.1593430206433319E-2</v>
      </c>
    </row>
    <row r="5553" spans="2:8" x14ac:dyDescent="0.35">
      <c r="B5553" s="45" t="s">
        <v>6046</v>
      </c>
      <c r="C5553" s="146">
        <v>1146.492797851562</v>
      </c>
      <c r="D5553" s="112">
        <f t="shared" si="175"/>
        <v>8.3632687557160104</v>
      </c>
      <c r="E5553" s="112">
        <v>-7.7754673230175306E-3</v>
      </c>
      <c r="G5553">
        <v>5545</v>
      </c>
      <c r="H5553">
        <f t="shared" ca="1" si="176"/>
        <v>-5.5872105965637919E-3</v>
      </c>
    </row>
    <row r="5554" spans="2:8" x14ac:dyDescent="0.35">
      <c r="B5554" s="45" t="s">
        <v>1579</v>
      </c>
      <c r="C5554" s="146">
        <v>122.44578552246089</v>
      </c>
      <c r="D5554" s="112">
        <f t="shared" si="175"/>
        <v>-0.74790605699732093</v>
      </c>
      <c r="E5554" s="112">
        <v>-7.7895119884371245E-3</v>
      </c>
      <c r="G5554">
        <v>5546</v>
      </c>
      <c r="H5554">
        <f t="shared" ca="1" si="176"/>
        <v>1.5608170165464605E-2</v>
      </c>
    </row>
    <row r="5555" spans="2:8" x14ac:dyDescent="0.35">
      <c r="B5555" s="45" t="s">
        <v>4888</v>
      </c>
      <c r="C5555" s="146">
        <v>485.71490478515619</v>
      </c>
      <c r="D5555" s="112">
        <f t="shared" si="175"/>
        <v>2.9929868927599723</v>
      </c>
      <c r="E5555" s="112">
        <v>-7.7908453639510076E-3</v>
      </c>
      <c r="G5555">
        <v>5547</v>
      </c>
      <c r="H5555">
        <f t="shared" ca="1" si="176"/>
        <v>-2.0086125599748282E-2</v>
      </c>
    </row>
    <row r="5556" spans="2:8" x14ac:dyDescent="0.35">
      <c r="B5556" s="45" t="s">
        <v>3044</v>
      </c>
      <c r="C5556" s="146">
        <v>121.6419982910156</v>
      </c>
      <c r="D5556" s="112">
        <f t="shared" si="175"/>
        <v>-0.13982925482361311</v>
      </c>
      <c r="E5556" s="112">
        <v>-7.7940873367926258E-3</v>
      </c>
      <c r="G5556">
        <v>5548</v>
      </c>
      <c r="H5556">
        <f t="shared" ca="1" si="176"/>
        <v>-4.8002742411916363E-3</v>
      </c>
    </row>
    <row r="5557" spans="2:8" x14ac:dyDescent="0.35">
      <c r="B5557" s="45" t="s">
        <v>2044</v>
      </c>
      <c r="C5557" s="146">
        <v>141.4161071777344</v>
      </c>
      <c r="D5557" s="112">
        <f t="shared" si="175"/>
        <v>0.60807556067992152</v>
      </c>
      <c r="E5557" s="112">
        <v>-7.8112077872484051E-3</v>
      </c>
      <c r="G5557">
        <v>5549</v>
      </c>
      <c r="H5557">
        <f t="shared" ca="1" si="176"/>
        <v>-1.5162545539558125E-2</v>
      </c>
    </row>
    <row r="5558" spans="2:8" x14ac:dyDescent="0.35">
      <c r="B5558" s="45" t="s">
        <v>1027</v>
      </c>
      <c r="C5558" s="146">
        <v>87.941207885742188</v>
      </c>
      <c r="D5558" s="112">
        <f t="shared" si="175"/>
        <v>-0.90691727243849463</v>
      </c>
      <c r="E5558" s="112">
        <v>-7.8112303501238142E-3</v>
      </c>
      <c r="G5558">
        <v>5550</v>
      </c>
      <c r="H5558">
        <f t="shared" ca="1" si="176"/>
        <v>1.8770191285820349E-2</v>
      </c>
    </row>
    <row r="5559" spans="2:8" x14ac:dyDescent="0.35">
      <c r="B5559" s="45" t="s">
        <v>5864</v>
      </c>
      <c r="C5559" s="146">
        <v>944.76397705078125</v>
      </c>
      <c r="D5559" s="112">
        <f t="shared" si="175"/>
        <v>-0.21775046467978787</v>
      </c>
      <c r="E5559" s="112">
        <v>-7.811610126376837E-3</v>
      </c>
      <c r="G5559">
        <v>5551</v>
      </c>
      <c r="H5559">
        <f t="shared" ca="1" si="176"/>
        <v>2.0139613493465144E-2</v>
      </c>
    </row>
    <row r="5560" spans="2:8" x14ac:dyDescent="0.35">
      <c r="B5560" s="45" t="s">
        <v>6002</v>
      </c>
      <c r="C5560" s="146">
        <v>1207.752685546875</v>
      </c>
      <c r="D5560" s="112">
        <f t="shared" si="175"/>
        <v>-0.5176305822067544</v>
      </c>
      <c r="E5560" s="112">
        <v>-7.8145095661935546E-3</v>
      </c>
      <c r="G5560">
        <v>5552</v>
      </c>
      <c r="H5560">
        <f t="shared" ca="1" si="176"/>
        <v>-8.5975183058975471E-3</v>
      </c>
    </row>
    <row r="5561" spans="2:8" x14ac:dyDescent="0.35">
      <c r="B5561" s="45" t="s">
        <v>7219</v>
      </c>
      <c r="C5561" s="146">
        <v>2503.7919921875</v>
      </c>
      <c r="D5561" s="112">
        <f t="shared" si="175"/>
        <v>18.759224281150704</v>
      </c>
      <c r="E5561" s="112">
        <v>-7.8200620469695194E-3</v>
      </c>
      <c r="G5561">
        <v>5553</v>
      </c>
      <c r="H5561">
        <f t="shared" ca="1" si="176"/>
        <v>-2.6576889044752298E-2</v>
      </c>
    </row>
    <row r="5562" spans="2:8" x14ac:dyDescent="0.35">
      <c r="B5562" s="45" t="s">
        <v>1906</v>
      </c>
      <c r="C5562" s="146">
        <v>126.7150955200195</v>
      </c>
      <c r="D5562" s="112">
        <f t="shared" si="175"/>
        <v>-0.94569338654252855</v>
      </c>
      <c r="E5562" s="112">
        <v>-7.8222821089739322E-3</v>
      </c>
      <c r="G5562">
        <v>5554</v>
      </c>
      <c r="H5562">
        <f t="shared" ca="1" si="176"/>
        <v>2.8495473399208779E-3</v>
      </c>
    </row>
    <row r="5563" spans="2:8" x14ac:dyDescent="0.35">
      <c r="B5563" s="45" t="s">
        <v>7826</v>
      </c>
      <c r="C5563" s="146">
        <v>2333.3271484375</v>
      </c>
      <c r="D5563" s="112">
        <f t="shared" si="175"/>
        <v>4.186448567352163</v>
      </c>
      <c r="E5563" s="112">
        <v>-7.8490243401868817E-3</v>
      </c>
      <c r="G5563">
        <v>5555</v>
      </c>
      <c r="H5563">
        <f t="shared" ca="1" si="176"/>
        <v>4.2275177700895152E-2</v>
      </c>
    </row>
    <row r="5564" spans="2:8" x14ac:dyDescent="0.35">
      <c r="B5564" s="45" t="s">
        <v>5013</v>
      </c>
      <c r="C5564" s="146">
        <v>449.88919067382813</v>
      </c>
      <c r="D5564" s="112">
        <f t="shared" si="175"/>
        <v>-0.7505364442281437</v>
      </c>
      <c r="E5564" s="112">
        <v>-7.8498610266763223E-3</v>
      </c>
      <c r="G5564">
        <v>5556</v>
      </c>
      <c r="H5564">
        <f t="shared" ca="1" si="176"/>
        <v>-1.5287000027390434E-2</v>
      </c>
    </row>
    <row r="5565" spans="2:8" x14ac:dyDescent="0.35">
      <c r="B5565" s="45" t="s">
        <v>6567</v>
      </c>
      <c r="C5565" s="146">
        <v>1803.426513671875</v>
      </c>
      <c r="D5565" s="112">
        <f t="shared" si="175"/>
        <v>0.15927821509540444</v>
      </c>
      <c r="E5565" s="112">
        <v>-7.8546038683386804E-3</v>
      </c>
      <c r="G5565">
        <v>5557</v>
      </c>
      <c r="H5565">
        <f t="shared" ca="1" si="176"/>
        <v>1.3722752644939336E-2</v>
      </c>
    </row>
    <row r="5566" spans="2:8" x14ac:dyDescent="0.35">
      <c r="B5566" s="45" t="s">
        <v>6255</v>
      </c>
      <c r="C5566" s="146">
        <v>1555.64599609375</v>
      </c>
      <c r="D5566" s="112">
        <f t="shared" si="175"/>
        <v>9.7991730502967736E-2</v>
      </c>
      <c r="E5566" s="112">
        <v>-7.8551165149273305E-3</v>
      </c>
      <c r="G5566">
        <v>5558</v>
      </c>
      <c r="H5566">
        <f t="shared" ca="1" si="176"/>
        <v>4.1627080164766524E-2</v>
      </c>
    </row>
    <row r="5567" spans="2:8" x14ac:dyDescent="0.35">
      <c r="B5567" s="45" t="s">
        <v>6104</v>
      </c>
      <c r="C5567" s="146">
        <v>1416.810302734375</v>
      </c>
      <c r="D5567" s="112">
        <f t="shared" si="175"/>
        <v>-0.25053661506298402</v>
      </c>
      <c r="E5567" s="112">
        <v>-7.8639101437397215E-3</v>
      </c>
      <c r="G5567">
        <v>5559</v>
      </c>
      <c r="H5567">
        <f t="shared" ca="1" si="176"/>
        <v>-1.1028010210840737E-2</v>
      </c>
    </row>
    <row r="5568" spans="2:8" x14ac:dyDescent="0.35">
      <c r="B5568" s="45" t="s">
        <v>6689</v>
      </c>
      <c r="C5568" s="146">
        <v>1890.432983398438</v>
      </c>
      <c r="D5568" s="112">
        <f t="shared" si="175"/>
        <v>-0.28315765023649664</v>
      </c>
      <c r="E5568" s="112">
        <v>-7.8666967343657326E-3</v>
      </c>
      <c r="G5568">
        <v>5560</v>
      </c>
      <c r="H5568">
        <f t="shared" ca="1" si="176"/>
        <v>1.9858816984411151E-2</v>
      </c>
    </row>
    <row r="5569" spans="2:8" x14ac:dyDescent="0.35">
      <c r="B5569" s="45" t="s">
        <v>7667</v>
      </c>
      <c r="C5569" s="146">
        <v>2637.1669921875</v>
      </c>
      <c r="D5569" s="112">
        <f t="shared" si="175"/>
        <v>5.20721506326979</v>
      </c>
      <c r="E5569" s="112">
        <v>-7.8686523800767603E-3</v>
      </c>
      <c r="G5569">
        <v>5561</v>
      </c>
      <c r="H5569">
        <f t="shared" ca="1" si="176"/>
        <v>-2.5251172127043224E-4</v>
      </c>
    </row>
    <row r="5570" spans="2:8" x14ac:dyDescent="0.35">
      <c r="B5570" s="45" t="s">
        <v>4725</v>
      </c>
      <c r="C5570" s="146">
        <v>424.8551025390625</v>
      </c>
      <c r="D5570" s="112">
        <f t="shared" si="175"/>
        <v>-0.78480231708249815</v>
      </c>
      <c r="E5570" s="112">
        <v>-7.8744186474101214E-3</v>
      </c>
      <c r="G5570">
        <v>5562</v>
      </c>
      <c r="H5570">
        <f t="shared" ca="1" si="176"/>
        <v>1.2656185700513045E-2</v>
      </c>
    </row>
    <row r="5571" spans="2:8" x14ac:dyDescent="0.35">
      <c r="B5571" s="45" t="s">
        <v>6763</v>
      </c>
      <c r="C5571" s="146">
        <v>1974.255004882812</v>
      </c>
      <c r="D5571" s="112">
        <f t="shared" si="175"/>
        <v>-7.9632299004747983E-2</v>
      </c>
      <c r="E5571" s="112">
        <v>-7.879072514507755E-3</v>
      </c>
      <c r="G5571">
        <v>5563</v>
      </c>
      <c r="H5571">
        <f t="shared" ca="1" si="176"/>
        <v>2.7418879559362344E-3</v>
      </c>
    </row>
    <row r="5572" spans="2:8" x14ac:dyDescent="0.35">
      <c r="B5572" s="45" t="s">
        <v>6741</v>
      </c>
      <c r="C5572" s="146">
        <v>2145.072021484375</v>
      </c>
      <c r="D5572" s="112">
        <f t="shared" si="175"/>
        <v>-6.552422903647015E-2</v>
      </c>
      <c r="E5572" s="112">
        <v>-7.8894906722327077E-3</v>
      </c>
      <c r="G5572">
        <v>5564</v>
      </c>
      <c r="H5572">
        <f t="shared" ca="1" si="176"/>
        <v>-3.6359598891103503E-3</v>
      </c>
    </row>
    <row r="5573" spans="2:8" x14ac:dyDescent="0.35">
      <c r="B5573" s="45" t="s">
        <v>7507</v>
      </c>
      <c r="C5573" s="146">
        <v>2295.481689453125</v>
      </c>
      <c r="D5573" s="112">
        <f t="shared" si="175"/>
        <v>8.1199451966766389</v>
      </c>
      <c r="E5573" s="112">
        <v>-7.8932390484935371E-3</v>
      </c>
      <c r="G5573">
        <v>5565</v>
      </c>
      <c r="H5573">
        <f t="shared" ca="1" si="176"/>
        <v>1.616966213172787E-2</v>
      </c>
    </row>
    <row r="5574" spans="2:8" x14ac:dyDescent="0.35">
      <c r="B5574" s="45" t="s">
        <v>4461</v>
      </c>
      <c r="C5574" s="146">
        <v>251.6990661621094</v>
      </c>
      <c r="D5574" s="112">
        <f t="shared" si="175"/>
        <v>-0.84074741142557996</v>
      </c>
      <c r="E5574" s="112">
        <v>-7.8945141489764978E-3</v>
      </c>
      <c r="G5574">
        <v>5566</v>
      </c>
      <c r="H5574">
        <f t="shared" ca="1" si="176"/>
        <v>1.4726482914115092E-2</v>
      </c>
    </row>
    <row r="5575" spans="2:8" x14ac:dyDescent="0.35">
      <c r="B5575" s="45" t="s">
        <v>6241</v>
      </c>
      <c r="C5575" s="146">
        <v>1580.502197265625</v>
      </c>
      <c r="D5575" s="112">
        <f t="shared" si="175"/>
        <v>-0.22801314720547336</v>
      </c>
      <c r="E5575" s="112">
        <v>-7.89927546426346E-3</v>
      </c>
      <c r="G5575">
        <v>5567</v>
      </c>
      <c r="H5575">
        <f t="shared" ca="1" si="176"/>
        <v>1.3885885655292874E-2</v>
      </c>
    </row>
    <row r="5576" spans="2:8" x14ac:dyDescent="0.35">
      <c r="B5576" s="45" t="s">
        <v>6781</v>
      </c>
      <c r="C5576" s="146">
        <v>2047.317504882812</v>
      </c>
      <c r="D5576" s="112">
        <f t="shared" si="175"/>
        <v>37.043317999528185</v>
      </c>
      <c r="E5576" s="112">
        <v>-7.9097482913982886E-3</v>
      </c>
      <c r="G5576">
        <v>5568</v>
      </c>
      <c r="H5576">
        <f t="shared" ca="1" si="176"/>
        <v>-2.7243375167653719E-4</v>
      </c>
    </row>
    <row r="5577" spans="2:8" x14ac:dyDescent="0.35">
      <c r="B5577" s="45" t="s">
        <v>756</v>
      </c>
      <c r="C5577" s="146">
        <v>53.8154296875</v>
      </c>
      <c r="D5577" s="112">
        <f t="shared" ref="D5577:D5640" si="177">(C5577-C5578)/C5578</f>
        <v>-0.35927535224796947</v>
      </c>
      <c r="E5577" s="112">
        <v>-7.9111036536364983E-3</v>
      </c>
      <c r="G5577">
        <v>5569</v>
      </c>
      <c r="H5577">
        <f t="shared" ca="1" si="176"/>
        <v>-2.6556227322297012E-3</v>
      </c>
    </row>
    <row r="5578" spans="2:8" x14ac:dyDescent="0.35">
      <c r="B5578" s="45" t="s">
        <v>2871</v>
      </c>
      <c r="C5578" s="146">
        <v>83.991508483886719</v>
      </c>
      <c r="D5578" s="112">
        <f t="shared" si="177"/>
        <v>-0.82422990882828651</v>
      </c>
      <c r="E5578" s="112">
        <v>-7.9125054588114092E-3</v>
      </c>
      <c r="G5578">
        <v>5570</v>
      </c>
      <c r="H5578">
        <f t="shared" ref="H5578:H5641" ca="1" si="178">_xlfn.NORM.INV(RAND(),$N$11,$N$12)</f>
        <v>4.3849211364314952E-2</v>
      </c>
    </row>
    <row r="5579" spans="2:8" x14ac:dyDescent="0.35">
      <c r="B5579" s="45" t="s">
        <v>4962</v>
      </c>
      <c r="C5579" s="146">
        <v>477.84869384765619</v>
      </c>
      <c r="D5579" s="112">
        <f t="shared" si="177"/>
        <v>5.3656835209894229</v>
      </c>
      <c r="E5579" s="112">
        <v>-7.9134291205170473E-3</v>
      </c>
      <c r="G5579">
        <v>5571</v>
      </c>
      <c r="H5579">
        <f t="shared" ca="1" si="178"/>
        <v>7.2949219955825645E-3</v>
      </c>
    </row>
    <row r="5580" spans="2:8" x14ac:dyDescent="0.35">
      <c r="B5580" s="45" t="s">
        <v>879</v>
      </c>
      <c r="C5580" s="146">
        <v>75.066360473632813</v>
      </c>
      <c r="D5580" s="112">
        <f t="shared" si="177"/>
        <v>-0.31755241317277916</v>
      </c>
      <c r="E5580" s="112">
        <v>-7.9180239303236477E-3</v>
      </c>
      <c r="G5580">
        <v>5572</v>
      </c>
      <c r="H5580">
        <f t="shared" ca="1" si="178"/>
        <v>1.5637654506926345E-2</v>
      </c>
    </row>
    <row r="5581" spans="2:8" x14ac:dyDescent="0.35">
      <c r="B5581" s="45" t="s">
        <v>2174</v>
      </c>
      <c r="C5581" s="146">
        <v>109.99578857421881</v>
      </c>
      <c r="D5581" s="112">
        <f t="shared" si="177"/>
        <v>0.19156331563018159</v>
      </c>
      <c r="E5581" s="112">
        <v>-7.9238827231770722E-3</v>
      </c>
      <c r="G5581">
        <v>5573</v>
      </c>
      <c r="H5581">
        <f t="shared" ca="1" si="178"/>
        <v>1.686004702671693E-2</v>
      </c>
    </row>
    <row r="5582" spans="2:8" x14ac:dyDescent="0.35">
      <c r="B5582" s="45" t="s">
        <v>1156</v>
      </c>
      <c r="C5582" s="146">
        <v>92.312164306640625</v>
      </c>
      <c r="D5582" s="112">
        <f t="shared" si="177"/>
        <v>-0.49153324440009738</v>
      </c>
      <c r="E5582" s="112">
        <v>-7.9263141642925E-3</v>
      </c>
      <c r="G5582">
        <v>5574</v>
      </c>
      <c r="H5582">
        <f t="shared" ca="1" si="178"/>
        <v>-3.3206418208361427E-2</v>
      </c>
    </row>
    <row r="5583" spans="2:8" x14ac:dyDescent="0.35">
      <c r="B5583" s="45" t="s">
        <v>3773</v>
      </c>
      <c r="C5583" s="146">
        <v>181.550048828125</v>
      </c>
      <c r="D5583" s="112">
        <f t="shared" si="177"/>
        <v>0.6059574248102354</v>
      </c>
      <c r="E5583" s="112">
        <v>-7.9270355855276739E-3</v>
      </c>
      <c r="G5583">
        <v>5575</v>
      </c>
      <c r="H5583">
        <f t="shared" ca="1" si="178"/>
        <v>-2.0875841391359362E-3</v>
      </c>
    </row>
    <row r="5584" spans="2:8" x14ac:dyDescent="0.35">
      <c r="B5584" s="45" t="s">
        <v>1842</v>
      </c>
      <c r="C5584" s="146">
        <v>113.0478591918945</v>
      </c>
      <c r="D5584" s="112">
        <f t="shared" si="177"/>
        <v>-0.96028763842151255</v>
      </c>
      <c r="E5584" s="112">
        <v>-7.9271243930781523E-3</v>
      </c>
      <c r="G5584">
        <v>5576</v>
      </c>
      <c r="H5584">
        <f t="shared" ca="1" si="178"/>
        <v>1.2118795840515124E-3</v>
      </c>
    </row>
    <row r="5585" spans="2:8" x14ac:dyDescent="0.35">
      <c r="B5585" s="45" t="s">
        <v>7643</v>
      </c>
      <c r="C5585" s="146">
        <v>2846.666748046875</v>
      </c>
      <c r="D5585" s="112">
        <f t="shared" si="177"/>
        <v>1.1850506825726356E-2</v>
      </c>
      <c r="E5585" s="112">
        <v>-7.9319856859079666E-3</v>
      </c>
      <c r="G5585">
        <v>5577</v>
      </c>
      <c r="H5585">
        <f t="shared" ca="1" si="178"/>
        <v>-4.3441890292539318E-3</v>
      </c>
    </row>
    <row r="5586" spans="2:8" x14ac:dyDescent="0.35">
      <c r="B5586" s="45" t="s">
        <v>7640</v>
      </c>
      <c r="C5586" s="146">
        <v>2813.327392578125</v>
      </c>
      <c r="D5586" s="112">
        <f t="shared" si="177"/>
        <v>20.250178963277342</v>
      </c>
      <c r="E5586" s="112">
        <v>-7.9402563100376914E-3</v>
      </c>
      <c r="G5586">
        <v>5578</v>
      </c>
      <c r="H5586">
        <f t="shared" ca="1" si="178"/>
        <v>5.704698321269997E-3</v>
      </c>
    </row>
    <row r="5587" spans="2:8" x14ac:dyDescent="0.35">
      <c r="B5587" s="45" t="s">
        <v>3371</v>
      </c>
      <c r="C5587" s="146">
        <v>132.39076232910159</v>
      </c>
      <c r="D5587" s="112">
        <f t="shared" si="177"/>
        <v>0.44557264729136797</v>
      </c>
      <c r="E5587" s="112">
        <v>-7.9428728760723901E-3</v>
      </c>
      <c r="G5587">
        <v>5579</v>
      </c>
      <c r="H5587">
        <f t="shared" ca="1" si="178"/>
        <v>1.6066558644953269E-2</v>
      </c>
    </row>
    <row r="5588" spans="2:8" x14ac:dyDescent="0.35">
      <c r="B5588" s="45" t="s">
        <v>2775</v>
      </c>
      <c r="C5588" s="146">
        <v>91.583610534667969</v>
      </c>
      <c r="D5588" s="112">
        <f t="shared" si="177"/>
        <v>-0.4447731872197685</v>
      </c>
      <c r="E5588" s="112">
        <v>-7.9472994313900813E-3</v>
      </c>
      <c r="G5588">
        <v>5580</v>
      </c>
      <c r="H5588">
        <f t="shared" ca="1" si="178"/>
        <v>1.3341318409782069E-2</v>
      </c>
    </row>
    <row r="5589" spans="2:8" x14ac:dyDescent="0.35">
      <c r="B5589" s="45" t="s">
        <v>3667</v>
      </c>
      <c r="C5589" s="146">
        <v>164.94810485839841</v>
      </c>
      <c r="D5589" s="112">
        <f t="shared" si="177"/>
        <v>1.4745918025607923</v>
      </c>
      <c r="E5589" s="112">
        <v>-7.9495897046646304E-3</v>
      </c>
      <c r="G5589">
        <v>5581</v>
      </c>
      <c r="H5589">
        <f t="shared" ca="1" si="178"/>
        <v>2.1235739424295765E-2</v>
      </c>
    </row>
    <row r="5590" spans="2:8" x14ac:dyDescent="0.35">
      <c r="B5590" s="45" t="s">
        <v>942</v>
      </c>
      <c r="C5590" s="146">
        <v>66.656692504882813</v>
      </c>
      <c r="D5590" s="112">
        <f t="shared" si="177"/>
        <v>-0.90828356661565357</v>
      </c>
      <c r="E5590" s="112">
        <v>-7.9531111400784026E-3</v>
      </c>
      <c r="G5590">
        <v>5582</v>
      </c>
      <c r="H5590">
        <f t="shared" ca="1" si="178"/>
        <v>1.1557085352443363E-2</v>
      </c>
    </row>
    <row r="5591" spans="2:8" x14ac:dyDescent="0.35">
      <c r="B5591" s="45" t="s">
        <v>5595</v>
      </c>
      <c r="C5591" s="146">
        <v>726.76934814453125</v>
      </c>
      <c r="D5591" s="112">
        <f t="shared" si="177"/>
        <v>-0.53146075117447744</v>
      </c>
      <c r="E5591" s="112">
        <v>-7.9541862599103452E-3</v>
      </c>
      <c r="G5591">
        <v>5583</v>
      </c>
      <c r="H5591">
        <f t="shared" ca="1" si="178"/>
        <v>-4.9268639854147846E-2</v>
      </c>
    </row>
    <row r="5592" spans="2:8" x14ac:dyDescent="0.35">
      <c r="B5592" s="45" t="s">
        <v>6270</v>
      </c>
      <c r="C5592" s="146">
        <v>1551.138671875</v>
      </c>
      <c r="D5592" s="112">
        <f t="shared" si="177"/>
        <v>-0.35691842185358141</v>
      </c>
      <c r="E5592" s="112">
        <v>-7.9628084265947804E-3</v>
      </c>
      <c r="G5592">
        <v>5584</v>
      </c>
      <c r="H5592">
        <f t="shared" ca="1" si="178"/>
        <v>1.1217538257717999E-2</v>
      </c>
    </row>
    <row r="5593" spans="2:8" x14ac:dyDescent="0.35">
      <c r="B5593" s="45" t="s">
        <v>7592</v>
      </c>
      <c r="C5593" s="146">
        <v>2412.040283203125</v>
      </c>
      <c r="D5593" s="112">
        <f t="shared" si="177"/>
        <v>2.6452296671160611</v>
      </c>
      <c r="E5593" s="112">
        <v>-7.9639282138923174E-3</v>
      </c>
      <c r="G5593">
        <v>5585</v>
      </c>
      <c r="H5593">
        <f t="shared" ca="1" si="178"/>
        <v>4.0441629729541073E-2</v>
      </c>
    </row>
    <row r="5594" spans="2:8" x14ac:dyDescent="0.35">
      <c r="B5594" s="45" t="s">
        <v>5434</v>
      </c>
      <c r="C5594" s="146">
        <v>661.69775390625</v>
      </c>
      <c r="D5594" s="112">
        <f t="shared" si="177"/>
        <v>-0.73749797335109235</v>
      </c>
      <c r="E5594" s="112">
        <v>-7.968185455515411E-3</v>
      </c>
      <c r="G5594">
        <v>5586</v>
      </c>
      <c r="H5594">
        <f t="shared" ca="1" si="178"/>
        <v>1.5413891850200465E-2</v>
      </c>
    </row>
    <row r="5595" spans="2:8" x14ac:dyDescent="0.35">
      <c r="B5595" s="45" t="s">
        <v>7214</v>
      </c>
      <c r="C5595" s="146">
        <v>2520.73388671875</v>
      </c>
      <c r="D5595" s="112">
        <f t="shared" si="177"/>
        <v>64.843956476912538</v>
      </c>
      <c r="E5595" s="112">
        <v>-7.9713555801074389E-3</v>
      </c>
      <c r="G5595">
        <v>5587</v>
      </c>
      <c r="H5595">
        <f t="shared" ca="1" si="178"/>
        <v>-2.2373283527172657E-2</v>
      </c>
    </row>
    <row r="5596" spans="2:8" x14ac:dyDescent="0.35">
      <c r="B5596" s="45" t="s">
        <v>476</v>
      </c>
      <c r="C5596" s="146">
        <v>38.283451080322273</v>
      </c>
      <c r="D5596" s="112">
        <f t="shared" si="177"/>
        <v>-0.10033649381974091</v>
      </c>
      <c r="E5596" s="112">
        <v>-7.9729667615121465E-3</v>
      </c>
      <c r="G5596">
        <v>5588</v>
      </c>
      <c r="H5596">
        <f t="shared" ca="1" si="178"/>
        <v>4.5008205637952457E-3</v>
      </c>
    </row>
    <row r="5597" spans="2:8" x14ac:dyDescent="0.35">
      <c r="B5597" s="45" t="s">
        <v>638</v>
      </c>
      <c r="C5597" s="146">
        <v>42.553077697753913</v>
      </c>
      <c r="D5597" s="112">
        <f t="shared" si="177"/>
        <v>-0.5327598241188517</v>
      </c>
      <c r="E5597" s="112">
        <v>-7.9902120813527492E-3</v>
      </c>
      <c r="G5597">
        <v>5589</v>
      </c>
      <c r="H5597">
        <f t="shared" ca="1" si="178"/>
        <v>-4.9459338971780016E-3</v>
      </c>
    </row>
    <row r="5598" spans="2:8" x14ac:dyDescent="0.35">
      <c r="B5598" s="45" t="s">
        <v>2819</v>
      </c>
      <c r="C5598" s="146">
        <v>91.0732421875</v>
      </c>
      <c r="D5598" s="112">
        <f t="shared" si="177"/>
        <v>-0.9618137203267243</v>
      </c>
      <c r="E5598" s="112">
        <v>-7.9916445322894322E-3</v>
      </c>
      <c r="G5598">
        <v>5590</v>
      </c>
      <c r="H5598">
        <f t="shared" ca="1" si="178"/>
        <v>-4.6333901486060744E-2</v>
      </c>
    </row>
    <row r="5599" spans="2:8" x14ac:dyDescent="0.35">
      <c r="B5599" s="45" t="s">
        <v>7414</v>
      </c>
      <c r="C5599" s="146">
        <v>2384.972900390625</v>
      </c>
      <c r="D5599" s="112">
        <f t="shared" si="177"/>
        <v>0.11855171134530565</v>
      </c>
      <c r="E5599" s="112">
        <v>-7.9974775592644102E-3</v>
      </c>
      <c r="G5599">
        <v>5591</v>
      </c>
      <c r="H5599">
        <f t="shared" ca="1" si="178"/>
        <v>-5.2309149074144428E-3</v>
      </c>
    </row>
    <row r="5600" spans="2:8" x14ac:dyDescent="0.35">
      <c r="B5600" s="45" t="s">
        <v>6786</v>
      </c>
      <c r="C5600" s="146">
        <v>2132.197265625</v>
      </c>
      <c r="D5600" s="112">
        <f t="shared" si="177"/>
        <v>-0.15400939053179982</v>
      </c>
      <c r="E5600" s="112">
        <v>-8.0006433499997791E-3</v>
      </c>
      <c r="G5600">
        <v>5592</v>
      </c>
      <c r="H5600">
        <f t="shared" ca="1" si="178"/>
        <v>-5.1574778000703465E-3</v>
      </c>
    </row>
    <row r="5601" spans="2:8" x14ac:dyDescent="0.35">
      <c r="B5601" s="45" t="s">
        <v>7204</v>
      </c>
      <c r="C5601" s="146">
        <v>2520.355712890625</v>
      </c>
      <c r="D5601" s="112">
        <f t="shared" si="177"/>
        <v>7.5800476179600559E-3</v>
      </c>
      <c r="E5601" s="112">
        <v>-8.0093378053121018E-3</v>
      </c>
      <c r="G5601">
        <v>5593</v>
      </c>
      <c r="H5601">
        <f t="shared" ca="1" si="178"/>
        <v>-4.5997645156068776E-3</v>
      </c>
    </row>
    <row r="5602" spans="2:8" x14ac:dyDescent="0.35">
      <c r="B5602" s="45" t="s">
        <v>7159</v>
      </c>
      <c r="C5602" s="146">
        <v>2501.39501953125</v>
      </c>
      <c r="D5602" s="112">
        <f t="shared" si="177"/>
        <v>63.59200483381828</v>
      </c>
      <c r="E5602" s="112">
        <v>-8.0164499978312466E-3</v>
      </c>
      <c r="G5602">
        <v>5594</v>
      </c>
      <c r="H5602">
        <f t="shared" ca="1" si="178"/>
        <v>-1.3268568444758927E-2</v>
      </c>
    </row>
    <row r="5603" spans="2:8" x14ac:dyDescent="0.35">
      <c r="B5603" s="45" t="s">
        <v>501</v>
      </c>
      <c r="C5603" s="146">
        <v>38.726078033447273</v>
      </c>
      <c r="D5603" s="112">
        <f t="shared" si="177"/>
        <v>-0.98066548010816812</v>
      </c>
      <c r="E5603" s="112">
        <v>-8.0195390213682379E-3</v>
      </c>
      <c r="G5603">
        <v>5595</v>
      </c>
      <c r="H5603">
        <f t="shared" ca="1" si="178"/>
        <v>3.1439263054712477E-3</v>
      </c>
    </row>
    <row r="5604" spans="2:8" x14ac:dyDescent="0.35">
      <c r="B5604" s="45" t="s">
        <v>7061</v>
      </c>
      <c r="C5604" s="146">
        <v>2002.950073242188</v>
      </c>
      <c r="D5604" s="112">
        <f t="shared" si="177"/>
        <v>-7.1934890854477296E-2</v>
      </c>
      <c r="E5604" s="112">
        <v>-8.0311898710423418E-3</v>
      </c>
      <c r="G5604">
        <v>5596</v>
      </c>
      <c r="H5604">
        <f t="shared" ca="1" si="178"/>
        <v>-6.4136298550333259E-3</v>
      </c>
    </row>
    <row r="5605" spans="2:8" x14ac:dyDescent="0.35">
      <c r="B5605" s="45" t="s">
        <v>8017</v>
      </c>
      <c r="C5605" s="146">
        <v>2158.199951171875</v>
      </c>
      <c r="D5605" s="112">
        <f t="shared" si="177"/>
        <v>3.3161585936723754</v>
      </c>
      <c r="E5605" s="112">
        <v>-8.0433885153024676E-3</v>
      </c>
      <c r="G5605">
        <v>5597</v>
      </c>
      <c r="H5605">
        <f t="shared" ca="1" si="178"/>
        <v>5.6026834862592343E-4</v>
      </c>
    </row>
    <row r="5606" spans="2:8" x14ac:dyDescent="0.35">
      <c r="B5606" s="45" t="s">
        <v>4913</v>
      </c>
      <c r="C5606" s="146">
        <v>500.0279541015625</v>
      </c>
      <c r="D5606" s="112">
        <f t="shared" si="177"/>
        <v>-0.76469667443537825</v>
      </c>
      <c r="E5606" s="112">
        <v>-8.0436358907574682E-3</v>
      </c>
      <c r="G5606">
        <v>5598</v>
      </c>
      <c r="H5606">
        <f t="shared" ca="1" si="178"/>
        <v>-1.6497588990554826E-2</v>
      </c>
    </row>
    <row r="5607" spans="2:8" x14ac:dyDescent="0.35">
      <c r="B5607" s="45" t="s">
        <v>7075</v>
      </c>
      <c r="C5607" s="146">
        <v>2125.03564453125</v>
      </c>
      <c r="D5607" s="112">
        <f t="shared" si="177"/>
        <v>-0.13972503092302577</v>
      </c>
      <c r="E5607" s="112">
        <v>-8.0480778632729347E-3</v>
      </c>
      <c r="G5607">
        <v>5599</v>
      </c>
      <c r="H5607">
        <f t="shared" ca="1" si="178"/>
        <v>1.4148927602718088E-2</v>
      </c>
    </row>
    <row r="5608" spans="2:8" x14ac:dyDescent="0.35">
      <c r="B5608" s="45" t="s">
        <v>7853</v>
      </c>
      <c r="C5608" s="146">
        <v>2470.181884765625</v>
      </c>
      <c r="D5608" s="112">
        <f t="shared" si="177"/>
        <v>0.20430056972342259</v>
      </c>
      <c r="E5608" s="112">
        <v>-8.04846372421693E-3</v>
      </c>
      <c r="G5608">
        <v>5600</v>
      </c>
      <c r="H5608">
        <f t="shared" ca="1" si="178"/>
        <v>-2.4871430346618532E-2</v>
      </c>
    </row>
    <row r="5609" spans="2:8" x14ac:dyDescent="0.35">
      <c r="B5609" s="45" t="s">
        <v>6751</v>
      </c>
      <c r="C5609" s="146">
        <v>2051.134033203125</v>
      </c>
      <c r="D5609" s="112">
        <f t="shared" si="177"/>
        <v>19.360343358118492</v>
      </c>
      <c r="E5609" s="112">
        <v>-8.0717267480939076E-3</v>
      </c>
      <c r="G5609">
        <v>5601</v>
      </c>
      <c r="H5609">
        <f t="shared" ca="1" si="178"/>
        <v>-1.066180317294349E-2</v>
      </c>
    </row>
    <row r="5610" spans="2:8" x14ac:dyDescent="0.35">
      <c r="B5610" s="45" t="s">
        <v>2239</v>
      </c>
      <c r="C5610" s="146">
        <v>100.7416229248047</v>
      </c>
      <c r="D5610" s="112">
        <f t="shared" si="177"/>
        <v>-0.9397955808214643</v>
      </c>
      <c r="E5610" s="112">
        <v>-8.0733912976065428E-3</v>
      </c>
      <c r="G5610">
        <v>5602</v>
      </c>
      <c r="H5610">
        <f t="shared" ca="1" si="178"/>
        <v>-1.5914780699070291E-2</v>
      </c>
    </row>
    <row r="5611" spans="2:8" x14ac:dyDescent="0.35">
      <c r="B5611" s="45" t="s">
        <v>6395</v>
      </c>
      <c r="C5611" s="146">
        <v>1673.326049804688</v>
      </c>
      <c r="D5611" s="112">
        <f t="shared" si="177"/>
        <v>2.6585316511101733</v>
      </c>
      <c r="E5611" s="112">
        <v>-8.0733997001468712E-3</v>
      </c>
      <c r="G5611">
        <v>5603</v>
      </c>
      <c r="H5611">
        <f t="shared" ca="1" si="178"/>
        <v>2.2145111510756755E-2</v>
      </c>
    </row>
    <row r="5612" spans="2:8" x14ac:dyDescent="0.35">
      <c r="B5612" s="45" t="s">
        <v>5010</v>
      </c>
      <c r="C5612" s="146">
        <v>457.37640380859381</v>
      </c>
      <c r="D5612" s="112">
        <f t="shared" si="177"/>
        <v>0.89607444674091874</v>
      </c>
      <c r="E5612" s="112">
        <v>-8.0746231198348499E-3</v>
      </c>
      <c r="G5612">
        <v>5604</v>
      </c>
      <c r="H5612">
        <f t="shared" ca="1" si="178"/>
        <v>1.7416038693702209E-2</v>
      </c>
    </row>
    <row r="5613" spans="2:8" x14ac:dyDescent="0.35">
      <c r="B5613" s="45" t="s">
        <v>4426</v>
      </c>
      <c r="C5613" s="146">
        <v>241.2228088378906</v>
      </c>
      <c r="D5613" s="112">
        <f t="shared" si="177"/>
        <v>-0.25671893858218414</v>
      </c>
      <c r="E5613" s="112">
        <v>-8.0772346544244686E-3</v>
      </c>
      <c r="G5613">
        <v>5605</v>
      </c>
      <c r="H5613">
        <f t="shared" ca="1" si="178"/>
        <v>-1.0633008409382607E-2</v>
      </c>
    </row>
    <row r="5614" spans="2:8" x14ac:dyDescent="0.35">
      <c r="B5614" s="45" t="s">
        <v>4612</v>
      </c>
      <c r="C5614" s="146">
        <v>324.53781127929688</v>
      </c>
      <c r="D5614" s="112">
        <f t="shared" si="177"/>
        <v>-0.83926441024956444</v>
      </c>
      <c r="E5614" s="112">
        <v>-8.0789510748462464E-3</v>
      </c>
      <c r="G5614">
        <v>5606</v>
      </c>
      <c r="H5614">
        <f t="shared" ca="1" si="178"/>
        <v>-8.576919306609301E-3</v>
      </c>
    </row>
    <row r="5615" spans="2:8" x14ac:dyDescent="0.35">
      <c r="B5615" s="45" t="s">
        <v>6513</v>
      </c>
      <c r="C5615" s="146">
        <v>2019.078735351562</v>
      </c>
      <c r="D5615" s="112">
        <f t="shared" si="177"/>
        <v>1.9554645822254997</v>
      </c>
      <c r="E5615" s="112">
        <v>-8.0794515484183416E-3</v>
      </c>
      <c r="G5615">
        <v>5607</v>
      </c>
      <c r="H5615">
        <f t="shared" ca="1" si="178"/>
        <v>5.8292953813864823E-3</v>
      </c>
    </row>
    <row r="5616" spans="2:8" x14ac:dyDescent="0.35">
      <c r="B5616" s="45" t="s">
        <v>5437</v>
      </c>
      <c r="C5616" s="146">
        <v>683.16796875</v>
      </c>
      <c r="D5616" s="112">
        <f t="shared" si="177"/>
        <v>16.950022932616594</v>
      </c>
      <c r="E5616" s="112">
        <v>-8.084277473848725E-3</v>
      </c>
      <c r="G5616">
        <v>5608</v>
      </c>
      <c r="H5616">
        <f t="shared" ca="1" si="178"/>
        <v>-1.2143719358561979E-2</v>
      </c>
    </row>
    <row r="5617" spans="2:8" x14ac:dyDescent="0.35">
      <c r="B5617" s="45" t="s">
        <v>469</v>
      </c>
      <c r="C5617" s="146">
        <v>38.0594482421875</v>
      </c>
      <c r="D5617" s="112">
        <f t="shared" si="177"/>
        <v>-0.50231834447178902</v>
      </c>
      <c r="E5617" s="112">
        <v>-8.0888473802589265E-3</v>
      </c>
      <c r="G5617">
        <v>5609</v>
      </c>
      <c r="H5617">
        <f t="shared" ca="1" si="178"/>
        <v>3.5648134803393267E-2</v>
      </c>
    </row>
    <row r="5618" spans="2:8" x14ac:dyDescent="0.35">
      <c r="B5618" s="45" t="s">
        <v>2663</v>
      </c>
      <c r="C5618" s="146">
        <v>76.473480224609375</v>
      </c>
      <c r="D5618" s="112">
        <f t="shared" si="177"/>
        <v>-0.43919421022672406</v>
      </c>
      <c r="E5618" s="112">
        <v>-8.0936567972457289E-3</v>
      </c>
      <c r="G5618">
        <v>5610</v>
      </c>
      <c r="H5618">
        <f t="shared" ca="1" si="178"/>
        <v>-3.7303430548432388E-2</v>
      </c>
    </row>
    <row r="5619" spans="2:8" x14ac:dyDescent="0.35">
      <c r="B5619" s="45" t="s">
        <v>2038</v>
      </c>
      <c r="C5619" s="146">
        <v>136.36357116699219</v>
      </c>
      <c r="D5619" s="112">
        <f t="shared" si="177"/>
        <v>-0.82755713849514789</v>
      </c>
      <c r="E5619" s="112">
        <v>-8.0977339819247596E-3</v>
      </c>
      <c r="G5619">
        <v>5611</v>
      </c>
      <c r="H5619">
        <f t="shared" ca="1" si="178"/>
        <v>-1.3150770586105464E-2</v>
      </c>
    </row>
    <row r="5620" spans="2:8" x14ac:dyDescent="0.35">
      <c r="B5620" s="45" t="s">
        <v>5803</v>
      </c>
      <c r="C5620" s="146">
        <v>790.775390625</v>
      </c>
      <c r="D5620" s="112">
        <f t="shared" si="177"/>
        <v>3.5750247293237032</v>
      </c>
      <c r="E5620" s="112">
        <v>-8.1047759565050434E-3</v>
      </c>
      <c r="G5620">
        <v>5612</v>
      </c>
      <c r="H5620">
        <f t="shared" ca="1" si="178"/>
        <v>-6.9931912158915244E-3</v>
      </c>
    </row>
    <row r="5621" spans="2:8" x14ac:dyDescent="0.35">
      <c r="B5621" s="45" t="s">
        <v>3845</v>
      </c>
      <c r="C5621" s="146">
        <v>172.84614562988281</v>
      </c>
      <c r="D5621" s="112">
        <f t="shared" si="177"/>
        <v>2.5671111367232342</v>
      </c>
      <c r="E5621" s="112">
        <v>-8.1160505564942809E-3</v>
      </c>
      <c r="G5621">
        <v>5613</v>
      </c>
      <c r="H5621">
        <f t="shared" ca="1" si="178"/>
        <v>-1.5252520956414805E-2</v>
      </c>
    </row>
    <row r="5622" spans="2:8" x14ac:dyDescent="0.35">
      <c r="B5622" s="45" t="s">
        <v>557</v>
      </c>
      <c r="C5622" s="146">
        <v>48.455497741699219</v>
      </c>
      <c r="D5622" s="112">
        <f t="shared" si="177"/>
        <v>-0.97810566307202673</v>
      </c>
      <c r="E5622" s="112">
        <v>-8.1210689816486811E-3</v>
      </c>
      <c r="G5622">
        <v>5614</v>
      </c>
      <c r="H5622">
        <f t="shared" ca="1" si="178"/>
        <v>3.8580991722861877E-2</v>
      </c>
    </row>
    <row r="5623" spans="2:8" x14ac:dyDescent="0.35">
      <c r="B5623" s="45" t="s">
        <v>6950</v>
      </c>
      <c r="C5623" s="146">
        <v>2213.152099609375</v>
      </c>
      <c r="D5623" s="112">
        <f t="shared" si="177"/>
        <v>19.933157159815416</v>
      </c>
      <c r="E5623" s="112">
        <v>-8.123693282954654E-3</v>
      </c>
      <c r="G5623">
        <v>5615</v>
      </c>
      <c r="H5623">
        <f t="shared" ca="1" si="178"/>
        <v>-1.7213705515990524E-2</v>
      </c>
    </row>
    <row r="5624" spans="2:8" x14ac:dyDescent="0.35">
      <c r="B5624" s="45" t="s">
        <v>2145</v>
      </c>
      <c r="C5624" s="146">
        <v>105.72471618652339</v>
      </c>
      <c r="D5624" s="112">
        <f t="shared" si="177"/>
        <v>-0.70848260288512743</v>
      </c>
      <c r="E5624" s="112">
        <v>-8.1237290233154135E-3</v>
      </c>
      <c r="G5624">
        <v>5616</v>
      </c>
      <c r="H5624">
        <f t="shared" ca="1" si="178"/>
        <v>1.1668719892287713E-2</v>
      </c>
    </row>
    <row r="5625" spans="2:8" x14ac:dyDescent="0.35">
      <c r="B5625" s="45" t="s">
        <v>4797</v>
      </c>
      <c r="C5625" s="146">
        <v>362.67034912109381</v>
      </c>
      <c r="D5625" s="112">
        <f t="shared" si="177"/>
        <v>3.6668972498585535</v>
      </c>
      <c r="E5625" s="112">
        <v>-8.1247260841806699E-3</v>
      </c>
      <c r="G5625">
        <v>5617</v>
      </c>
      <c r="H5625">
        <f t="shared" ca="1" si="178"/>
        <v>-3.5950968378457011E-3</v>
      </c>
    </row>
    <row r="5626" spans="2:8" x14ac:dyDescent="0.35">
      <c r="B5626" s="45" t="s">
        <v>905</v>
      </c>
      <c r="C5626" s="146">
        <v>77.711235046386719</v>
      </c>
      <c r="D5626" s="112">
        <f t="shared" si="177"/>
        <v>-0.97012886338294135</v>
      </c>
      <c r="E5626" s="112">
        <v>-8.1291257284979122E-3</v>
      </c>
      <c r="G5626">
        <v>5618</v>
      </c>
      <c r="H5626">
        <f t="shared" ca="1" si="178"/>
        <v>-1.2366712126812054E-2</v>
      </c>
    </row>
    <row r="5627" spans="2:8" x14ac:dyDescent="0.35">
      <c r="B5627" s="45" t="s">
        <v>7890</v>
      </c>
      <c r="C5627" s="146">
        <v>2601.54931640625</v>
      </c>
      <c r="D5627" s="112">
        <f t="shared" si="177"/>
        <v>20.195412610001725</v>
      </c>
      <c r="E5627" s="112">
        <v>-8.1331446517990749E-3</v>
      </c>
      <c r="G5627">
        <v>5619</v>
      </c>
      <c r="H5627">
        <f t="shared" ca="1" si="178"/>
        <v>-2.001776562913234E-2</v>
      </c>
    </row>
    <row r="5628" spans="2:8" x14ac:dyDescent="0.35">
      <c r="B5628" s="45" t="s">
        <v>1792</v>
      </c>
      <c r="C5628" s="146">
        <v>122.74114990234381</v>
      </c>
      <c r="D5628" s="112">
        <f t="shared" si="177"/>
        <v>-0.74365666921077822</v>
      </c>
      <c r="E5628" s="112">
        <v>-8.1337955075675983E-3</v>
      </c>
      <c r="G5628">
        <v>5620</v>
      </c>
      <c r="H5628">
        <f t="shared" ca="1" si="178"/>
        <v>1.6338843914888723E-2</v>
      </c>
    </row>
    <row r="5629" spans="2:8" x14ac:dyDescent="0.35">
      <c r="B5629" s="45" t="s">
        <v>4970</v>
      </c>
      <c r="C5629" s="146">
        <v>478.81546020507813</v>
      </c>
      <c r="D5629" s="112">
        <f t="shared" si="177"/>
        <v>-0.79269043148777052</v>
      </c>
      <c r="E5629" s="112">
        <v>-8.1361557874510063E-3</v>
      </c>
      <c r="G5629">
        <v>5621</v>
      </c>
      <c r="H5629">
        <f t="shared" ca="1" si="178"/>
        <v>-3.93978555945347E-3</v>
      </c>
    </row>
    <row r="5630" spans="2:8" x14ac:dyDescent="0.35">
      <c r="B5630" s="45" t="s">
        <v>7820</v>
      </c>
      <c r="C5630" s="146">
        <v>2309.6640625</v>
      </c>
      <c r="D5630" s="112">
        <f t="shared" si="177"/>
        <v>2.0612419303874012</v>
      </c>
      <c r="E5630" s="112">
        <v>-8.1379710052543481E-3</v>
      </c>
      <c r="G5630">
        <v>5622</v>
      </c>
      <c r="H5630">
        <f t="shared" ca="1" si="178"/>
        <v>9.6463133339221609E-3</v>
      </c>
    </row>
    <row r="5631" spans="2:8" x14ac:dyDescent="0.35">
      <c r="B5631" s="45" t="s">
        <v>5685</v>
      </c>
      <c r="C5631" s="146">
        <v>754.4859619140625</v>
      </c>
      <c r="D5631" s="112">
        <f t="shared" si="177"/>
        <v>-0.65451433004863602</v>
      </c>
      <c r="E5631" s="112">
        <v>-8.1407653208436272E-3</v>
      </c>
      <c r="G5631">
        <v>5623</v>
      </c>
      <c r="H5631">
        <f t="shared" ca="1" si="178"/>
        <v>-9.9186798857794529E-3</v>
      </c>
    </row>
    <row r="5632" spans="2:8" x14ac:dyDescent="0.35">
      <c r="B5632" s="45" t="s">
        <v>6876</v>
      </c>
      <c r="C5632" s="146">
        <v>2183.841552734375</v>
      </c>
      <c r="D5632" s="112">
        <f t="shared" si="177"/>
        <v>-0.16880335109678282</v>
      </c>
      <c r="E5632" s="112">
        <v>-8.161118273455897E-3</v>
      </c>
      <c r="G5632">
        <v>5624</v>
      </c>
      <c r="H5632">
        <f t="shared" ca="1" si="178"/>
        <v>1.9321598195443074E-2</v>
      </c>
    </row>
    <row r="5633" spans="2:8" x14ac:dyDescent="0.35">
      <c r="B5633" s="45" t="s">
        <v>7876</v>
      </c>
      <c r="C5633" s="146">
        <v>2627.346435546875</v>
      </c>
      <c r="D5633" s="112">
        <f t="shared" si="177"/>
        <v>1.7883689563668743</v>
      </c>
      <c r="E5633" s="112">
        <v>-8.1654655837012525E-3</v>
      </c>
      <c r="G5633">
        <v>5625</v>
      </c>
      <c r="H5633">
        <f t="shared" ca="1" si="178"/>
        <v>-1.2641011914976743E-2</v>
      </c>
    </row>
    <row r="5634" spans="2:8" x14ac:dyDescent="0.35">
      <c r="B5634" s="45" t="s">
        <v>5845</v>
      </c>
      <c r="C5634" s="146">
        <v>942.2520751953125</v>
      </c>
      <c r="D5634" s="112">
        <f t="shared" si="177"/>
        <v>-0.39804872099188526</v>
      </c>
      <c r="E5634" s="112">
        <v>-8.1706851285589781E-3</v>
      </c>
      <c r="G5634">
        <v>5626</v>
      </c>
      <c r="H5634">
        <f t="shared" ca="1" si="178"/>
        <v>8.3560574417566938E-3</v>
      </c>
    </row>
    <row r="5635" spans="2:8" x14ac:dyDescent="0.35">
      <c r="B5635" s="45" t="s">
        <v>6330</v>
      </c>
      <c r="C5635" s="146">
        <v>1565.329467773438</v>
      </c>
      <c r="D5635" s="112">
        <f t="shared" si="177"/>
        <v>6.0542118903454787</v>
      </c>
      <c r="E5635" s="112">
        <v>-8.1716604032733807E-3</v>
      </c>
      <c r="G5635">
        <v>5627</v>
      </c>
      <c r="H5635">
        <f t="shared" ca="1" si="178"/>
        <v>3.9293173376018916E-3</v>
      </c>
    </row>
    <row r="5636" spans="2:8" x14ac:dyDescent="0.35">
      <c r="B5636" s="45" t="s">
        <v>4260</v>
      </c>
      <c r="C5636" s="146">
        <v>221.89997863769531</v>
      </c>
      <c r="D5636" s="112">
        <f t="shared" si="177"/>
        <v>-0.25270906662457049</v>
      </c>
      <c r="E5636" s="112">
        <v>-8.1768728556017162E-3</v>
      </c>
      <c r="G5636">
        <v>5628</v>
      </c>
      <c r="H5636">
        <f t="shared" ca="1" si="178"/>
        <v>5.4284639390410295E-3</v>
      </c>
    </row>
    <row r="5637" spans="2:8" x14ac:dyDescent="0.35">
      <c r="B5637" s="45" t="s">
        <v>4547</v>
      </c>
      <c r="C5637" s="146">
        <v>296.939208984375</v>
      </c>
      <c r="D5637" s="112">
        <f t="shared" si="177"/>
        <v>-0.85820065934094125</v>
      </c>
      <c r="E5637" s="112">
        <v>-8.1793241543160807E-3</v>
      </c>
      <c r="G5637">
        <v>5629</v>
      </c>
      <c r="H5637">
        <f t="shared" ca="1" si="178"/>
        <v>4.4149055698407659E-3</v>
      </c>
    </row>
    <row r="5638" spans="2:8" x14ac:dyDescent="0.35">
      <c r="B5638" s="45" t="s">
        <v>6552</v>
      </c>
      <c r="C5638" s="146">
        <v>2094.080322265625</v>
      </c>
      <c r="D5638" s="112">
        <f t="shared" si="177"/>
        <v>35.651416925091311</v>
      </c>
      <c r="E5638" s="112">
        <v>-8.1958938895378974E-3</v>
      </c>
      <c r="G5638">
        <v>5630</v>
      </c>
      <c r="H5638">
        <f t="shared" ca="1" si="178"/>
        <v>3.514382510725899E-2</v>
      </c>
    </row>
    <row r="5639" spans="2:8" x14ac:dyDescent="0.35">
      <c r="B5639" s="45" t="s">
        <v>793</v>
      </c>
      <c r="C5639" s="146">
        <v>57.135044097900391</v>
      </c>
      <c r="D5639" s="112">
        <f t="shared" si="177"/>
        <v>-0.96350279101525882</v>
      </c>
      <c r="E5639" s="112">
        <v>-8.1987643282864352E-3</v>
      </c>
      <c r="G5639">
        <v>5631</v>
      </c>
      <c r="H5639">
        <f t="shared" ca="1" si="178"/>
        <v>-3.3821348711386791E-2</v>
      </c>
    </row>
    <row r="5640" spans="2:8" x14ac:dyDescent="0.35">
      <c r="B5640" s="45" t="s">
        <v>6215</v>
      </c>
      <c r="C5640" s="146">
        <v>1565.46337890625</v>
      </c>
      <c r="D5640" s="112">
        <f t="shared" si="177"/>
        <v>11.185171377008039</v>
      </c>
      <c r="E5640" s="112">
        <v>-8.1991181483664997E-3</v>
      </c>
      <c r="G5640">
        <v>5632</v>
      </c>
      <c r="H5640">
        <f t="shared" ca="1" si="178"/>
        <v>-3.0476769241087893E-2</v>
      </c>
    </row>
    <row r="5641" spans="2:8" x14ac:dyDescent="0.35">
      <c r="B5641" s="45" t="s">
        <v>1665</v>
      </c>
      <c r="C5641" s="146">
        <v>128.47282409667969</v>
      </c>
      <c r="D5641" s="112">
        <f t="shared" ref="D5641:D5704" si="179">(C5641-C5642)/C5642</f>
        <v>2.5110418448235756E-3</v>
      </c>
      <c r="E5641" s="112">
        <v>-8.2016948315988009E-3</v>
      </c>
      <c r="G5641">
        <v>5633</v>
      </c>
      <c r="H5641">
        <f t="shared" ca="1" si="178"/>
        <v>-3.4223184387145371E-3</v>
      </c>
    </row>
    <row r="5642" spans="2:8" x14ac:dyDescent="0.35">
      <c r="B5642" s="45" t="s">
        <v>3387</v>
      </c>
      <c r="C5642" s="146">
        <v>128.1510314941406</v>
      </c>
      <c r="D5642" s="112">
        <f t="shared" si="179"/>
        <v>-0.8766971110631645</v>
      </c>
      <c r="E5642" s="112">
        <v>-8.2026781874187625E-3</v>
      </c>
      <c r="G5642">
        <v>5634</v>
      </c>
      <c r="H5642">
        <f t="shared" ref="H5642:H5705" ca="1" si="180">_xlfn.NORM.INV(RAND(),$N$11,$N$12)</f>
        <v>-2.2249799496313203E-2</v>
      </c>
    </row>
    <row r="5643" spans="2:8" x14ac:dyDescent="0.35">
      <c r="B5643" s="45" t="s">
        <v>5930</v>
      </c>
      <c r="C5643" s="146">
        <v>1039.318969726562</v>
      </c>
      <c r="D5643" s="112">
        <f t="shared" si="179"/>
        <v>11.583958433080012</v>
      </c>
      <c r="E5643" s="112">
        <v>-8.2255497124840392E-3</v>
      </c>
      <c r="G5643">
        <v>5635</v>
      </c>
      <c r="H5643">
        <f t="shared" ca="1" si="180"/>
        <v>7.5521465682093503E-3</v>
      </c>
    </row>
    <row r="5644" spans="2:8" x14ac:dyDescent="0.35">
      <c r="B5644" s="45" t="s">
        <v>853</v>
      </c>
      <c r="C5644" s="146">
        <v>82.590782165527344</v>
      </c>
      <c r="D5644" s="112">
        <f t="shared" si="179"/>
        <v>-0.39948770832824859</v>
      </c>
      <c r="E5644" s="112">
        <v>-8.2318302996255404E-3</v>
      </c>
      <c r="G5644">
        <v>5636</v>
      </c>
      <c r="H5644">
        <f t="shared" ca="1" si="180"/>
        <v>-1.7541800260546914E-2</v>
      </c>
    </row>
    <row r="5645" spans="2:8" x14ac:dyDescent="0.35">
      <c r="B5645" s="45" t="s">
        <v>2034</v>
      </c>
      <c r="C5645" s="146">
        <v>137.53387451171881</v>
      </c>
      <c r="D5645" s="112">
        <f t="shared" si="179"/>
        <v>0.49839054786206333</v>
      </c>
      <c r="E5645" s="112">
        <v>-8.233817485894291E-3</v>
      </c>
      <c r="G5645">
        <v>5637</v>
      </c>
      <c r="H5645">
        <f t="shared" ca="1" si="180"/>
        <v>-1.5266749930520461E-2</v>
      </c>
    </row>
    <row r="5646" spans="2:8" x14ac:dyDescent="0.35">
      <c r="B5646" s="45" t="s">
        <v>1148</v>
      </c>
      <c r="C5646" s="146">
        <v>91.787734985351563</v>
      </c>
      <c r="D5646" s="112">
        <f t="shared" si="179"/>
        <v>-0.3062842193005969</v>
      </c>
      <c r="E5646" s="112">
        <v>-8.2345666484181894E-3</v>
      </c>
      <c r="G5646">
        <v>5638</v>
      </c>
      <c r="H5646">
        <f t="shared" ca="1" si="180"/>
        <v>3.4037087138363898E-3</v>
      </c>
    </row>
    <row r="5647" spans="2:8" x14ac:dyDescent="0.35">
      <c r="B5647" s="45" t="s">
        <v>1349</v>
      </c>
      <c r="C5647" s="146">
        <v>132.31317138671881</v>
      </c>
      <c r="D5647" s="112">
        <f t="shared" si="179"/>
        <v>-0.9380376851507376</v>
      </c>
      <c r="E5647" s="112">
        <v>-8.2358070491582551E-3</v>
      </c>
      <c r="G5647">
        <v>5639</v>
      </c>
      <c r="H5647">
        <f t="shared" ca="1" si="180"/>
        <v>-1.3191836283593199E-2</v>
      </c>
    </row>
    <row r="5648" spans="2:8" x14ac:dyDescent="0.35">
      <c r="B5648" s="45" t="s">
        <v>7768</v>
      </c>
      <c r="C5648" s="146">
        <v>2135.38134765625</v>
      </c>
      <c r="D5648" s="112">
        <f t="shared" si="179"/>
        <v>5.3500653000913774</v>
      </c>
      <c r="E5648" s="112">
        <v>-8.2538156308057942E-3</v>
      </c>
      <c r="G5648">
        <v>5640</v>
      </c>
      <c r="H5648">
        <f t="shared" ca="1" si="180"/>
        <v>1.5132202152360295E-2</v>
      </c>
    </row>
    <row r="5649" spans="2:8" x14ac:dyDescent="0.35">
      <c r="B5649" s="45" t="s">
        <v>4623</v>
      </c>
      <c r="C5649" s="146">
        <v>336.27706909179688</v>
      </c>
      <c r="D5649" s="112">
        <f t="shared" si="179"/>
        <v>-0.49221736109063025</v>
      </c>
      <c r="E5649" s="112">
        <v>-8.2539251100389836E-3</v>
      </c>
      <c r="G5649">
        <v>5641</v>
      </c>
      <c r="H5649">
        <f t="shared" ca="1" si="180"/>
        <v>-1.8327672572267317E-2</v>
      </c>
    </row>
    <row r="5650" spans="2:8" x14ac:dyDescent="0.35">
      <c r="B5650" s="45" t="s">
        <v>5446</v>
      </c>
      <c r="C5650" s="146">
        <v>662.24609375</v>
      </c>
      <c r="D5650" s="112">
        <f t="shared" si="179"/>
        <v>0.54749859872466111</v>
      </c>
      <c r="E5650" s="112">
        <v>-8.2750079404795372E-3</v>
      </c>
      <c r="G5650">
        <v>5642</v>
      </c>
      <c r="H5650">
        <f t="shared" ca="1" si="180"/>
        <v>-4.2705169210958044E-2</v>
      </c>
    </row>
    <row r="5651" spans="2:8" x14ac:dyDescent="0.35">
      <c r="B5651" s="45" t="s">
        <v>4720</v>
      </c>
      <c r="C5651" s="146">
        <v>427.9461669921875</v>
      </c>
      <c r="D5651" s="112">
        <f t="shared" si="179"/>
        <v>3.0969888770497804</v>
      </c>
      <c r="E5651" s="112">
        <v>-8.2800448655659612E-3</v>
      </c>
      <c r="G5651">
        <v>5643</v>
      </c>
      <c r="H5651">
        <f t="shared" ca="1" si="180"/>
        <v>-1.934704055248939E-2</v>
      </c>
    </row>
    <row r="5652" spans="2:8" x14ac:dyDescent="0.35">
      <c r="B5652" s="45" t="s">
        <v>1253</v>
      </c>
      <c r="C5652" s="146">
        <v>104.4538269042969</v>
      </c>
      <c r="D5652" s="112">
        <f t="shared" si="179"/>
        <v>-0.85497466209058937</v>
      </c>
      <c r="E5652" s="112">
        <v>-8.299056647165912E-3</v>
      </c>
      <c r="G5652">
        <v>5644</v>
      </c>
      <c r="H5652">
        <f t="shared" ca="1" si="180"/>
        <v>-1.0740577410004496E-3</v>
      </c>
    </row>
    <row r="5653" spans="2:8" x14ac:dyDescent="0.35">
      <c r="B5653" s="45" t="s">
        <v>5416</v>
      </c>
      <c r="C5653" s="146">
        <v>720.245361328125</v>
      </c>
      <c r="D5653" s="112">
        <f t="shared" si="179"/>
        <v>6.8808183582563389</v>
      </c>
      <c r="E5653" s="112">
        <v>-8.3051762763706113E-3</v>
      </c>
      <c r="G5653">
        <v>5645</v>
      </c>
      <c r="H5653">
        <f t="shared" ca="1" si="180"/>
        <v>6.0766522286051236E-3</v>
      </c>
    </row>
    <row r="5654" spans="2:8" x14ac:dyDescent="0.35">
      <c r="B5654" s="45" t="s">
        <v>2885</v>
      </c>
      <c r="C5654" s="146">
        <v>91.392204284667969</v>
      </c>
      <c r="D5654" s="112">
        <f t="shared" si="179"/>
        <v>-0.96391695143626144</v>
      </c>
      <c r="E5654" s="112">
        <v>-8.3074302192998328E-3</v>
      </c>
      <c r="G5654">
        <v>5646</v>
      </c>
      <c r="H5654">
        <f t="shared" ca="1" si="180"/>
        <v>-1.1848839704084952E-2</v>
      </c>
    </row>
    <row r="5655" spans="2:8" x14ac:dyDescent="0.35">
      <c r="B5655" s="45" t="s">
        <v>7342</v>
      </c>
      <c r="C5655" s="146">
        <v>2532.829345703125</v>
      </c>
      <c r="D5655" s="112">
        <f t="shared" si="179"/>
        <v>4.586710111507017</v>
      </c>
      <c r="E5655" s="112">
        <v>-8.3127243000767001E-3</v>
      </c>
      <c r="G5655">
        <v>5647</v>
      </c>
      <c r="H5655">
        <f t="shared" ca="1" si="180"/>
        <v>3.2359181008019787E-3</v>
      </c>
    </row>
    <row r="5656" spans="2:8" x14ac:dyDescent="0.35">
      <c r="B5656" s="45" t="s">
        <v>5042</v>
      </c>
      <c r="C5656" s="146">
        <v>453.36688232421881</v>
      </c>
      <c r="D5656" s="112">
        <f t="shared" si="179"/>
        <v>3.9225968650264509</v>
      </c>
      <c r="E5656" s="112">
        <v>-8.3226945774218155E-3</v>
      </c>
      <c r="G5656">
        <v>5648</v>
      </c>
      <c r="H5656">
        <f t="shared" ca="1" si="180"/>
        <v>1.8399175563173137E-2</v>
      </c>
    </row>
    <row r="5657" spans="2:8" x14ac:dyDescent="0.35">
      <c r="B5657" s="45" t="s">
        <v>1158</v>
      </c>
      <c r="C5657" s="146">
        <v>92.099128723144531</v>
      </c>
      <c r="D5657" s="112">
        <f t="shared" si="179"/>
        <v>-0.21786991984013743</v>
      </c>
      <c r="E5657" s="112">
        <v>-8.3232186814437108E-3</v>
      </c>
      <c r="G5657">
        <v>5649</v>
      </c>
      <c r="H5657">
        <f t="shared" ca="1" si="180"/>
        <v>-1.6712540952506506E-2</v>
      </c>
    </row>
    <row r="5658" spans="2:8" x14ac:dyDescent="0.35">
      <c r="B5658" s="45" t="s">
        <v>2978</v>
      </c>
      <c r="C5658" s="146">
        <v>117.7542343139648</v>
      </c>
      <c r="D5658" s="112">
        <f t="shared" si="179"/>
        <v>-0.83848621643161758</v>
      </c>
      <c r="E5658" s="112">
        <v>-8.3241673214435891E-3</v>
      </c>
      <c r="G5658">
        <v>5650</v>
      </c>
      <c r="H5658">
        <f t="shared" ca="1" si="180"/>
        <v>6.9401297167253203E-3</v>
      </c>
    </row>
    <row r="5659" spans="2:8" x14ac:dyDescent="0.35">
      <c r="B5659" s="45" t="s">
        <v>5487</v>
      </c>
      <c r="C5659" s="146">
        <v>729.066162109375</v>
      </c>
      <c r="D5659" s="112">
        <f t="shared" si="179"/>
        <v>0.25441854935900315</v>
      </c>
      <c r="E5659" s="112">
        <v>-8.3308372147700253E-3</v>
      </c>
      <c r="G5659">
        <v>5651</v>
      </c>
      <c r="H5659">
        <f t="shared" ca="1" si="180"/>
        <v>1.52106463294388E-2</v>
      </c>
    </row>
    <row r="5660" spans="2:8" x14ac:dyDescent="0.35">
      <c r="B5660" s="45" t="s">
        <v>5155</v>
      </c>
      <c r="C5660" s="146">
        <v>581.198486328125</v>
      </c>
      <c r="D5660" s="112">
        <f t="shared" si="179"/>
        <v>-0.68220482998560661</v>
      </c>
      <c r="E5660" s="112">
        <v>-8.3351098002341709E-3</v>
      </c>
      <c r="G5660">
        <v>5652</v>
      </c>
      <c r="H5660">
        <f t="shared" ca="1" si="180"/>
        <v>-1.8616131683004272E-2</v>
      </c>
    </row>
    <row r="5661" spans="2:8" x14ac:dyDescent="0.35">
      <c r="B5661" s="45" t="s">
        <v>6415</v>
      </c>
      <c r="C5661" s="146">
        <v>1828.84619140625</v>
      </c>
      <c r="D5661" s="112">
        <f t="shared" si="179"/>
        <v>15.143502633322678</v>
      </c>
      <c r="E5661" s="112">
        <v>-8.3354084151551003E-3</v>
      </c>
      <c r="G5661">
        <v>5653</v>
      </c>
      <c r="H5661">
        <f t="shared" ca="1" si="180"/>
        <v>7.5673877708414055E-3</v>
      </c>
    </row>
    <row r="5662" spans="2:8" x14ac:dyDescent="0.35">
      <c r="B5662" s="45" t="s">
        <v>2100</v>
      </c>
      <c r="C5662" s="146">
        <v>113.2868270874023</v>
      </c>
      <c r="D5662" s="112">
        <f t="shared" si="179"/>
        <v>7.0821380815615079E-2</v>
      </c>
      <c r="E5662" s="112">
        <v>-8.3374227605812357E-3</v>
      </c>
      <c r="G5662">
        <v>5654</v>
      </c>
      <c r="H5662">
        <f t="shared" ca="1" si="180"/>
        <v>-1.2542547115672329E-2</v>
      </c>
    </row>
    <row r="5663" spans="2:8" x14ac:dyDescent="0.35">
      <c r="B5663" s="45" t="s">
        <v>2935</v>
      </c>
      <c r="C5663" s="146">
        <v>105.79432678222661</v>
      </c>
      <c r="D5663" s="112">
        <f t="shared" si="179"/>
        <v>-0.95747780146153949</v>
      </c>
      <c r="E5663" s="112">
        <v>-8.3383208406668623E-3</v>
      </c>
      <c r="G5663">
        <v>5655</v>
      </c>
      <c r="H5663">
        <f t="shared" ca="1" si="180"/>
        <v>1.7211652066546356E-2</v>
      </c>
    </row>
    <row r="5664" spans="2:8" x14ac:dyDescent="0.35">
      <c r="B5664" s="45" t="s">
        <v>6918</v>
      </c>
      <c r="C5664" s="146">
        <v>2487.978759765625</v>
      </c>
      <c r="D5664" s="112">
        <f t="shared" si="179"/>
        <v>35.462905219515278</v>
      </c>
      <c r="E5664" s="112">
        <v>-8.3435962268880552E-3</v>
      </c>
      <c r="G5664">
        <v>5656</v>
      </c>
      <c r="H5664">
        <f t="shared" ca="1" si="180"/>
        <v>2.2177784701543433E-2</v>
      </c>
    </row>
    <row r="5665" spans="2:8" x14ac:dyDescent="0.35">
      <c r="B5665" s="45" t="s">
        <v>2687</v>
      </c>
      <c r="C5665" s="146">
        <v>68.233146667480469</v>
      </c>
      <c r="D5665" s="112">
        <f t="shared" si="179"/>
        <v>-0.83551092933160109</v>
      </c>
      <c r="E5665" s="112">
        <v>-8.3449794848845446E-3</v>
      </c>
      <c r="G5665">
        <v>5657</v>
      </c>
      <c r="H5665">
        <f t="shared" ca="1" si="180"/>
        <v>-4.1069656803536157E-2</v>
      </c>
    </row>
    <row r="5666" spans="2:8" x14ac:dyDescent="0.35">
      <c r="B5666" s="45" t="s">
        <v>4729</v>
      </c>
      <c r="C5666" s="146">
        <v>414.8187255859375</v>
      </c>
      <c r="D5666" s="112">
        <f t="shared" si="179"/>
        <v>-0.83928403870885238</v>
      </c>
      <c r="E5666" s="112">
        <v>-8.3494635093251529E-3</v>
      </c>
      <c r="G5666">
        <v>5658</v>
      </c>
      <c r="H5666">
        <f t="shared" ca="1" si="180"/>
        <v>1.9395654558603703E-2</v>
      </c>
    </row>
    <row r="5667" spans="2:8" x14ac:dyDescent="0.35">
      <c r="B5667" s="45" t="s">
        <v>7670</v>
      </c>
      <c r="C5667" s="146">
        <v>2581.0673828125</v>
      </c>
      <c r="D5667" s="112">
        <f t="shared" si="179"/>
        <v>21.245363500776378</v>
      </c>
      <c r="E5667" s="112">
        <v>-8.352795048767004E-3</v>
      </c>
      <c r="G5667">
        <v>5659</v>
      </c>
      <c r="H5667">
        <f t="shared" ca="1" si="180"/>
        <v>1.4491050305270241E-2</v>
      </c>
    </row>
    <row r="5668" spans="2:8" x14ac:dyDescent="0.35">
      <c r="B5668" s="45" t="s">
        <v>2459</v>
      </c>
      <c r="C5668" s="146">
        <v>116.02720642089839</v>
      </c>
      <c r="D5668" s="112">
        <f t="shared" si="179"/>
        <v>-0.29251900876949971</v>
      </c>
      <c r="E5668" s="112">
        <v>-8.3531439900130181E-3</v>
      </c>
      <c r="G5668">
        <v>5660</v>
      </c>
      <c r="H5668">
        <f t="shared" ca="1" si="180"/>
        <v>-2.2710788205249684E-2</v>
      </c>
    </row>
    <row r="5669" spans="2:8" x14ac:dyDescent="0.35">
      <c r="B5669" s="45" t="s">
        <v>3223</v>
      </c>
      <c r="C5669" s="146">
        <v>164.0004577636719</v>
      </c>
      <c r="D5669" s="112">
        <f t="shared" si="179"/>
        <v>0.96903585992096175</v>
      </c>
      <c r="E5669" s="112">
        <v>-8.3535744976641815E-3</v>
      </c>
      <c r="G5669">
        <v>5661</v>
      </c>
      <c r="H5669">
        <f t="shared" ca="1" si="180"/>
        <v>-3.2119559310469135E-2</v>
      </c>
    </row>
    <row r="5670" spans="2:8" x14ac:dyDescent="0.35">
      <c r="B5670" s="45" t="s">
        <v>2872</v>
      </c>
      <c r="C5670" s="146">
        <v>83.289726257324219</v>
      </c>
      <c r="D5670" s="112">
        <f t="shared" si="179"/>
        <v>-0.46785689112577067</v>
      </c>
      <c r="E5670" s="112">
        <v>-8.3553949587312493E-3</v>
      </c>
      <c r="G5670">
        <v>5662</v>
      </c>
      <c r="H5670">
        <f t="shared" ca="1" si="180"/>
        <v>1.670422710049263E-2</v>
      </c>
    </row>
    <row r="5671" spans="2:8" x14ac:dyDescent="0.35">
      <c r="B5671" s="45" t="s">
        <v>3463</v>
      </c>
      <c r="C5671" s="146">
        <v>156.51753234863281</v>
      </c>
      <c r="D5671" s="112">
        <f t="shared" si="179"/>
        <v>0.47550235245311717</v>
      </c>
      <c r="E5671" s="112">
        <v>-8.357419802161474E-3</v>
      </c>
      <c r="G5671">
        <v>5663</v>
      </c>
      <c r="H5671">
        <f t="shared" ca="1" si="180"/>
        <v>8.2329051901161611E-3</v>
      </c>
    </row>
    <row r="5672" spans="2:8" x14ac:dyDescent="0.35">
      <c r="B5672" s="45" t="s">
        <v>1680</v>
      </c>
      <c r="C5672" s="146">
        <v>106.07745361328119</v>
      </c>
      <c r="D5672" s="112">
        <f t="shared" si="179"/>
        <v>0.13158428248636894</v>
      </c>
      <c r="E5672" s="112">
        <v>-8.3637090854531554E-3</v>
      </c>
      <c r="G5672">
        <v>5664</v>
      </c>
      <c r="H5672">
        <f t="shared" ca="1" si="180"/>
        <v>2.622311927777524E-2</v>
      </c>
    </row>
    <row r="5673" spans="2:8" x14ac:dyDescent="0.35">
      <c r="B5673" s="45" t="s">
        <v>2219</v>
      </c>
      <c r="C5673" s="146">
        <v>93.742424011230469</v>
      </c>
      <c r="D5673" s="112">
        <f t="shared" si="179"/>
        <v>-0.32916083292985809</v>
      </c>
      <c r="E5673" s="112">
        <v>-8.3645336091757588E-3</v>
      </c>
      <c r="G5673">
        <v>5665</v>
      </c>
      <c r="H5673">
        <f t="shared" ca="1" si="180"/>
        <v>3.1953633070884252E-2</v>
      </c>
    </row>
    <row r="5674" spans="2:8" x14ac:dyDescent="0.35">
      <c r="B5674" s="45" t="s">
        <v>3304</v>
      </c>
      <c r="C5674" s="146">
        <v>139.7390441894531</v>
      </c>
      <c r="D5674" s="112">
        <f t="shared" si="179"/>
        <v>-0.3399341327934951</v>
      </c>
      <c r="E5674" s="112">
        <v>-8.3690408076558115E-3</v>
      </c>
      <c r="G5674">
        <v>5666</v>
      </c>
      <c r="H5674">
        <f t="shared" ca="1" si="180"/>
        <v>4.0348757748671698E-3</v>
      </c>
    </row>
    <row r="5675" spans="2:8" x14ac:dyDescent="0.35">
      <c r="B5675" s="45" t="s">
        <v>3994</v>
      </c>
      <c r="C5675" s="146">
        <v>211.70469665527341</v>
      </c>
      <c r="D5675" s="112">
        <f t="shared" si="179"/>
        <v>-0.91148986796906595</v>
      </c>
      <c r="E5675" s="112">
        <v>-8.3711404781923494E-3</v>
      </c>
      <c r="G5675">
        <v>5667</v>
      </c>
      <c r="H5675">
        <f t="shared" ca="1" si="180"/>
        <v>-1.1604729076908626E-2</v>
      </c>
    </row>
    <row r="5676" spans="2:8" x14ac:dyDescent="0.35">
      <c r="B5676" s="45" t="s">
        <v>7258</v>
      </c>
      <c r="C5676" s="146">
        <v>2391.86962890625</v>
      </c>
      <c r="D5676" s="112">
        <f t="shared" si="179"/>
        <v>3.8391929712623001</v>
      </c>
      <c r="E5676" s="112">
        <v>-8.3775419244003987E-3</v>
      </c>
      <c r="G5676">
        <v>5668</v>
      </c>
      <c r="H5676">
        <f t="shared" ca="1" si="180"/>
        <v>1.3119220100195944E-2</v>
      </c>
    </row>
    <row r="5677" spans="2:8" x14ac:dyDescent="0.35">
      <c r="B5677" s="45" t="s">
        <v>4960</v>
      </c>
      <c r="C5677" s="146">
        <v>494.27035522460938</v>
      </c>
      <c r="D5677" s="112">
        <f t="shared" si="179"/>
        <v>-0.37332297039070439</v>
      </c>
      <c r="E5677" s="112">
        <v>-8.3787513235392668E-3</v>
      </c>
      <c r="G5677">
        <v>5669</v>
      </c>
      <c r="H5677">
        <f t="shared" ca="1" si="180"/>
        <v>3.3662570463503953E-2</v>
      </c>
    </row>
    <row r="5678" spans="2:8" x14ac:dyDescent="0.35">
      <c r="B5678" s="45" t="s">
        <v>5660</v>
      </c>
      <c r="C5678" s="146">
        <v>788.71624755859375</v>
      </c>
      <c r="D5678" s="112">
        <f t="shared" si="179"/>
        <v>2.9796115511446213</v>
      </c>
      <c r="E5678" s="112">
        <v>-8.3802106490302678E-3</v>
      </c>
      <c r="G5678">
        <v>5670</v>
      </c>
      <c r="H5678">
        <f t="shared" ca="1" si="180"/>
        <v>1.486651586388214E-2</v>
      </c>
    </row>
    <row r="5679" spans="2:8" x14ac:dyDescent="0.35">
      <c r="B5679" s="45" t="s">
        <v>4141</v>
      </c>
      <c r="C5679" s="146">
        <v>198.18925476074219</v>
      </c>
      <c r="D5679" s="112">
        <f t="shared" si="179"/>
        <v>0.53141103594282713</v>
      </c>
      <c r="E5679" s="112">
        <v>-8.3826716841000452E-3</v>
      </c>
      <c r="G5679">
        <v>5671</v>
      </c>
      <c r="H5679">
        <f t="shared" ca="1" si="180"/>
        <v>4.2783128078161052E-4</v>
      </c>
    </row>
    <row r="5680" spans="2:8" x14ac:dyDescent="0.35">
      <c r="B5680" s="45" t="s">
        <v>3400</v>
      </c>
      <c r="C5680" s="146">
        <v>129.4161071777344</v>
      </c>
      <c r="D5680" s="112">
        <f t="shared" si="179"/>
        <v>-0.94139451444605493</v>
      </c>
      <c r="E5680" s="112">
        <v>-8.3831436402828901E-3</v>
      </c>
      <c r="G5680">
        <v>5672</v>
      </c>
      <c r="H5680">
        <f t="shared" ca="1" si="180"/>
        <v>3.7744869016104851E-3</v>
      </c>
    </row>
    <row r="5681" spans="2:8" x14ac:dyDescent="0.35">
      <c r="B5681" s="45" t="s">
        <v>6989</v>
      </c>
      <c r="C5681" s="146">
        <v>2208.25927734375</v>
      </c>
      <c r="D5681" s="112">
        <f t="shared" si="179"/>
        <v>49.538384617412738</v>
      </c>
      <c r="E5681" s="112">
        <v>-8.3906644977408476E-3</v>
      </c>
      <c r="G5681">
        <v>5673</v>
      </c>
      <c r="H5681">
        <f t="shared" ca="1" si="180"/>
        <v>-3.0814860770396343E-3</v>
      </c>
    </row>
    <row r="5682" spans="2:8" x14ac:dyDescent="0.35">
      <c r="B5682" s="45" t="s">
        <v>648</v>
      </c>
      <c r="C5682" s="146">
        <v>43.694694519042969</v>
      </c>
      <c r="D5682" s="112">
        <f t="shared" si="179"/>
        <v>-1.376711741389589E-2</v>
      </c>
      <c r="E5682" s="112">
        <v>-8.3913127188511155E-3</v>
      </c>
      <c r="G5682">
        <v>5674</v>
      </c>
      <c r="H5682">
        <f t="shared" ca="1" si="180"/>
        <v>8.8999387523731269E-3</v>
      </c>
    </row>
    <row r="5683" spans="2:8" x14ac:dyDescent="0.35">
      <c r="B5683" s="45" t="s">
        <v>563</v>
      </c>
      <c r="C5683" s="146">
        <v>44.304641723632813</v>
      </c>
      <c r="D5683" s="112">
        <f t="shared" si="179"/>
        <v>-0.90724839263074963</v>
      </c>
      <c r="E5683" s="112">
        <v>-8.3965554528261637E-3</v>
      </c>
      <c r="G5683">
        <v>5675</v>
      </c>
      <c r="H5683">
        <f t="shared" ca="1" si="180"/>
        <v>6.5884223146841711E-3</v>
      </c>
    </row>
    <row r="5684" spans="2:8" x14ac:dyDescent="0.35">
      <c r="B5684" s="45" t="s">
        <v>4982</v>
      </c>
      <c r="C5684" s="146">
        <v>477.6697998046875</v>
      </c>
      <c r="D5684" s="112">
        <f t="shared" si="179"/>
        <v>-0.52518920800011959</v>
      </c>
      <c r="E5684" s="112">
        <v>-8.408294223969083E-3</v>
      </c>
      <c r="G5684">
        <v>5676</v>
      </c>
      <c r="H5684">
        <f t="shared" ca="1" si="180"/>
        <v>-8.807962152771515E-3</v>
      </c>
    </row>
    <row r="5685" spans="2:8" x14ac:dyDescent="0.35">
      <c r="B5685" s="45" t="s">
        <v>5881</v>
      </c>
      <c r="C5685" s="146">
        <v>1006.021362304688</v>
      </c>
      <c r="D5685" s="112">
        <f t="shared" si="179"/>
        <v>7.9411708864471757</v>
      </c>
      <c r="E5685" s="112">
        <v>-8.4097139987352378E-3</v>
      </c>
      <c r="G5685">
        <v>5677</v>
      </c>
      <c r="H5685">
        <f t="shared" ca="1" si="180"/>
        <v>-2.0321285751021528E-2</v>
      </c>
    </row>
    <row r="5686" spans="2:8" x14ac:dyDescent="0.35">
      <c r="B5686" s="45" t="s">
        <v>2999</v>
      </c>
      <c r="C5686" s="146">
        <v>112.5156173706055</v>
      </c>
      <c r="D5686" s="112">
        <f t="shared" si="179"/>
        <v>-0.94848685851120862</v>
      </c>
      <c r="E5686" s="112">
        <v>-8.4202252690801158E-3</v>
      </c>
      <c r="G5686">
        <v>5678</v>
      </c>
      <c r="H5686">
        <f t="shared" ca="1" si="180"/>
        <v>1.4770478986517012E-2</v>
      </c>
    </row>
    <row r="5687" spans="2:8" x14ac:dyDescent="0.35">
      <c r="B5687" s="45" t="s">
        <v>6867</v>
      </c>
      <c r="C5687" s="146">
        <v>2184.2119140625</v>
      </c>
      <c r="D5687" s="112">
        <f t="shared" si="179"/>
        <v>14.763689111173564</v>
      </c>
      <c r="E5687" s="112">
        <v>-8.4308292509919537E-3</v>
      </c>
      <c r="G5687">
        <v>5679</v>
      </c>
      <c r="H5687">
        <f t="shared" ca="1" si="180"/>
        <v>1.7595483532204293E-2</v>
      </c>
    </row>
    <row r="5688" spans="2:8" x14ac:dyDescent="0.35">
      <c r="B5688" s="45" t="s">
        <v>3305</v>
      </c>
      <c r="C5688" s="146">
        <v>138.5596923828125</v>
      </c>
      <c r="D5688" s="112">
        <f t="shared" si="179"/>
        <v>-0.54701214469554649</v>
      </c>
      <c r="E5688" s="112">
        <v>-8.4396727734996849E-3</v>
      </c>
      <c r="G5688">
        <v>5680</v>
      </c>
      <c r="H5688">
        <f t="shared" ca="1" si="180"/>
        <v>2.1015341641238118E-2</v>
      </c>
    </row>
    <row r="5689" spans="2:8" x14ac:dyDescent="0.35">
      <c r="B5689" s="45" t="s">
        <v>4518</v>
      </c>
      <c r="C5689" s="146">
        <v>305.87948608398438</v>
      </c>
      <c r="D5689" s="112">
        <f t="shared" si="179"/>
        <v>-0.19796214928554809</v>
      </c>
      <c r="E5689" s="112">
        <v>-8.4426804991214726E-3</v>
      </c>
      <c r="G5689">
        <v>5681</v>
      </c>
      <c r="H5689">
        <f t="shared" ca="1" si="180"/>
        <v>-1.3523680671507545E-2</v>
      </c>
    </row>
    <row r="5690" spans="2:8" x14ac:dyDescent="0.35">
      <c r="B5690" s="45" t="s">
        <v>4830</v>
      </c>
      <c r="C5690" s="146">
        <v>381.37786865234381</v>
      </c>
      <c r="D5690" s="112">
        <f t="shared" si="179"/>
        <v>3.0968485679376845</v>
      </c>
      <c r="E5690" s="112">
        <v>-8.4543674021870935E-3</v>
      </c>
      <c r="G5690">
        <v>5682</v>
      </c>
      <c r="H5690">
        <f t="shared" ca="1" si="180"/>
        <v>1.243476530077258E-3</v>
      </c>
    </row>
    <row r="5691" spans="2:8" x14ac:dyDescent="0.35">
      <c r="B5691" s="45" t="s">
        <v>2601</v>
      </c>
      <c r="C5691" s="146">
        <v>93.090545654296875</v>
      </c>
      <c r="D5691" s="112">
        <f t="shared" si="179"/>
        <v>-0.93306471807708213</v>
      </c>
      <c r="E5691" s="112">
        <v>-8.4581493358293156E-3</v>
      </c>
      <c r="G5691">
        <v>5683</v>
      </c>
      <c r="H5691">
        <f t="shared" ca="1" si="180"/>
        <v>-3.9227041976631427E-3</v>
      </c>
    </row>
    <row r="5692" spans="2:8" x14ac:dyDescent="0.35">
      <c r="B5692" s="45" t="s">
        <v>6192</v>
      </c>
      <c r="C5692" s="146">
        <v>1390.754516601562</v>
      </c>
      <c r="D5692" s="112">
        <f t="shared" si="179"/>
        <v>1.843140311891545</v>
      </c>
      <c r="E5692" s="112">
        <v>-8.4630484972376477E-3</v>
      </c>
      <c r="G5692">
        <v>5684</v>
      </c>
      <c r="H5692">
        <f t="shared" ca="1" si="180"/>
        <v>1.2124594479681438E-3</v>
      </c>
    </row>
    <row r="5693" spans="2:8" x14ac:dyDescent="0.35">
      <c r="B5693" s="45" t="s">
        <v>4909</v>
      </c>
      <c r="C5693" s="146">
        <v>489.16140747070313</v>
      </c>
      <c r="D5693" s="112">
        <f t="shared" si="179"/>
        <v>1.516720957503358</v>
      </c>
      <c r="E5693" s="112">
        <v>-8.4654593484435655E-3</v>
      </c>
      <c r="G5693">
        <v>5685</v>
      </c>
      <c r="H5693">
        <f t="shared" ca="1" si="180"/>
        <v>1.3786148528599275E-2</v>
      </c>
    </row>
    <row r="5694" spans="2:8" x14ac:dyDescent="0.35">
      <c r="B5694" s="45" t="s">
        <v>4148</v>
      </c>
      <c r="C5694" s="146">
        <v>194.36457824707031</v>
      </c>
      <c r="D5694" s="112">
        <f t="shared" si="179"/>
        <v>-0.92562596357872118</v>
      </c>
      <c r="E5694" s="112">
        <v>-8.4681899932785541E-3</v>
      </c>
      <c r="G5694">
        <v>5686</v>
      </c>
      <c r="H5694">
        <f t="shared" ca="1" si="180"/>
        <v>-3.6478189753456444E-2</v>
      </c>
    </row>
    <row r="5695" spans="2:8" x14ac:dyDescent="0.35">
      <c r="B5695" s="45" t="s">
        <v>7614</v>
      </c>
      <c r="C5695" s="146">
        <v>2613.339111328125</v>
      </c>
      <c r="D5695" s="112">
        <f t="shared" si="179"/>
        <v>20.167363180808412</v>
      </c>
      <c r="E5695" s="112">
        <v>-8.4697815069258303E-3</v>
      </c>
      <c r="G5695">
        <v>5687</v>
      </c>
      <c r="H5695">
        <f t="shared" ca="1" si="180"/>
        <v>-1.9861931875929835E-2</v>
      </c>
    </row>
    <row r="5696" spans="2:8" x14ac:dyDescent="0.35">
      <c r="B5696" s="45" t="s">
        <v>1993</v>
      </c>
      <c r="C5696" s="146">
        <v>123.4607772827148</v>
      </c>
      <c r="D5696" s="112">
        <f t="shared" si="179"/>
        <v>-0.94763019600591902</v>
      </c>
      <c r="E5696" s="112">
        <v>-8.4829700002432527E-3</v>
      </c>
      <c r="G5696">
        <v>5688</v>
      </c>
      <c r="H5696">
        <f t="shared" ca="1" si="180"/>
        <v>-2.4441727158879212E-2</v>
      </c>
    </row>
    <row r="5697" spans="2:8" x14ac:dyDescent="0.35">
      <c r="B5697" s="45" t="s">
        <v>7493</v>
      </c>
      <c r="C5697" s="146">
        <v>2357.480224609375</v>
      </c>
      <c r="D5697" s="112">
        <f t="shared" si="179"/>
        <v>29.201571578197139</v>
      </c>
      <c r="E5697" s="112">
        <v>-8.4895467853821141E-3</v>
      </c>
      <c r="G5697">
        <v>5689</v>
      </c>
      <c r="H5697">
        <f t="shared" ca="1" si="180"/>
        <v>-1.2458067607672377E-2</v>
      </c>
    </row>
    <row r="5698" spans="2:8" x14ac:dyDescent="0.35">
      <c r="B5698" s="45" t="s">
        <v>2734</v>
      </c>
      <c r="C5698" s="146">
        <v>78.058197021484375</v>
      </c>
      <c r="D5698" s="112">
        <f t="shared" si="179"/>
        <v>-0.88482377636257958</v>
      </c>
      <c r="E5698" s="112">
        <v>-8.5091166337986548E-3</v>
      </c>
      <c r="G5698">
        <v>5690</v>
      </c>
      <c r="H5698">
        <f t="shared" ca="1" si="180"/>
        <v>1.9522256039865297E-2</v>
      </c>
    </row>
    <row r="5699" spans="2:8" x14ac:dyDescent="0.35">
      <c r="B5699" s="45" t="s">
        <v>5463</v>
      </c>
      <c r="C5699" s="146">
        <v>677.7283935546875</v>
      </c>
      <c r="D5699" s="112">
        <f t="shared" si="179"/>
        <v>-0.70392774877407838</v>
      </c>
      <c r="E5699" s="112">
        <v>-8.5244965989607815E-3</v>
      </c>
      <c r="G5699">
        <v>5691</v>
      </c>
      <c r="H5699">
        <f t="shared" ca="1" si="180"/>
        <v>-1.4292159784779681E-2</v>
      </c>
    </row>
    <row r="5700" spans="2:8" x14ac:dyDescent="0.35">
      <c r="B5700" s="45" t="s">
        <v>6851</v>
      </c>
      <c r="C5700" s="146">
        <v>2289.064208984375</v>
      </c>
      <c r="D5700" s="112">
        <f t="shared" si="179"/>
        <v>27.691929492374744</v>
      </c>
      <c r="E5700" s="112">
        <v>-8.5256578161926801E-3</v>
      </c>
      <c r="G5700">
        <v>5692</v>
      </c>
      <c r="H5700">
        <f t="shared" ca="1" si="180"/>
        <v>2.2337459985430799E-3</v>
      </c>
    </row>
    <row r="5701" spans="2:8" x14ac:dyDescent="0.35">
      <c r="B5701" s="45" t="s">
        <v>2638</v>
      </c>
      <c r="C5701" s="146">
        <v>79.780769348144531</v>
      </c>
      <c r="D5701" s="112">
        <f t="shared" si="179"/>
        <v>-0.75122121850256895</v>
      </c>
      <c r="E5701" s="112">
        <v>-8.5302978270396287E-3</v>
      </c>
      <c r="G5701">
        <v>5693</v>
      </c>
      <c r="H5701">
        <f t="shared" ca="1" si="180"/>
        <v>1.0243497552086646E-2</v>
      </c>
    </row>
    <row r="5702" spans="2:8" x14ac:dyDescent="0.35">
      <c r="B5702" s="45" t="s">
        <v>4572</v>
      </c>
      <c r="C5702" s="146">
        <v>320.68960571289063</v>
      </c>
      <c r="D5702" s="112">
        <f t="shared" si="179"/>
        <v>-0.8746737071221653</v>
      </c>
      <c r="E5702" s="112">
        <v>-8.5324826199516535E-3</v>
      </c>
      <c r="G5702">
        <v>5694</v>
      </c>
      <c r="H5702">
        <f t="shared" ca="1" si="180"/>
        <v>7.6369197668033533E-3</v>
      </c>
    </row>
    <row r="5703" spans="2:8" x14ac:dyDescent="0.35">
      <c r="B5703" s="45" t="s">
        <v>6902</v>
      </c>
      <c r="C5703" s="146">
        <v>2558.83740234375</v>
      </c>
      <c r="D5703" s="112">
        <f t="shared" si="179"/>
        <v>7.4720948654940509</v>
      </c>
      <c r="E5703" s="112">
        <v>-8.5418098216150599E-3</v>
      </c>
      <c r="G5703">
        <v>5695</v>
      </c>
      <c r="H5703">
        <f t="shared" ca="1" si="180"/>
        <v>-2.1749631055205561E-2</v>
      </c>
    </row>
    <row r="5704" spans="2:8" x14ac:dyDescent="0.35">
      <c r="B5704" s="45" t="s">
        <v>4544</v>
      </c>
      <c r="C5704" s="146">
        <v>302.03125</v>
      </c>
      <c r="D5704" s="112">
        <f t="shared" si="179"/>
        <v>6.0476930897773586</v>
      </c>
      <c r="E5704" s="112">
        <v>-8.5493306053054541E-3</v>
      </c>
      <c r="G5704">
        <v>5696</v>
      </c>
      <c r="H5704">
        <f t="shared" ca="1" si="180"/>
        <v>2.5408665741933373E-2</v>
      </c>
    </row>
    <row r="5705" spans="2:8" x14ac:dyDescent="0.35">
      <c r="B5705" s="45" t="s">
        <v>517</v>
      </c>
      <c r="C5705" s="146">
        <v>42.855335235595703</v>
      </c>
      <c r="D5705" s="112">
        <f t="shared" ref="D5705:D5768" si="181">(C5705-C5706)/C5706</f>
        <v>-0.93599496043883634</v>
      </c>
      <c r="E5705" s="112">
        <v>-8.5541705298945447E-3</v>
      </c>
      <c r="G5705">
        <v>5697</v>
      </c>
      <c r="H5705">
        <f t="shared" ca="1" si="180"/>
        <v>2.6699238801827469E-2</v>
      </c>
    </row>
    <row r="5706" spans="2:8" x14ac:dyDescent="0.35">
      <c r="B5706" s="45" t="s">
        <v>5448</v>
      </c>
      <c r="C5706" s="146">
        <v>669.5618896484375</v>
      </c>
      <c r="D5706" s="112">
        <f t="shared" si="181"/>
        <v>-5.6811814555966691E-2</v>
      </c>
      <c r="E5706" s="112">
        <v>-8.5653015903657658E-3</v>
      </c>
      <c r="G5706">
        <v>5698</v>
      </c>
      <c r="H5706">
        <f t="shared" ref="H5706:H5769" ca="1" si="182">_xlfn.NORM.INV(RAND(),$N$11,$N$12)</f>
        <v>4.3950588348634139E-3</v>
      </c>
    </row>
    <row r="5707" spans="2:8" x14ac:dyDescent="0.35">
      <c r="B5707" s="45" t="s">
        <v>5329</v>
      </c>
      <c r="C5707" s="146">
        <v>709.89215087890625</v>
      </c>
      <c r="D5707" s="112">
        <f t="shared" si="181"/>
        <v>2.0726697230346738</v>
      </c>
      <c r="E5707" s="112">
        <v>-8.5696455676629417E-3</v>
      </c>
      <c r="G5707">
        <v>5699</v>
      </c>
      <c r="H5707">
        <f t="shared" ca="1" si="182"/>
        <v>1.5717149477976493E-3</v>
      </c>
    </row>
    <row r="5708" spans="2:8" x14ac:dyDescent="0.35">
      <c r="B5708" s="45" t="s">
        <v>4201</v>
      </c>
      <c r="C5708" s="146">
        <v>231.03431701660159</v>
      </c>
      <c r="D5708" s="112">
        <f t="shared" si="181"/>
        <v>-0.88198466781566331</v>
      </c>
      <c r="E5708" s="112">
        <v>-8.5802846811413886E-3</v>
      </c>
      <c r="G5708">
        <v>5700</v>
      </c>
      <c r="H5708">
        <f t="shared" ca="1" si="182"/>
        <v>1.0256073642156763E-2</v>
      </c>
    </row>
    <row r="5709" spans="2:8" x14ac:dyDescent="0.35">
      <c r="B5709" s="45" t="s">
        <v>6602</v>
      </c>
      <c r="C5709" s="146">
        <v>1957.66357421875</v>
      </c>
      <c r="D5709" s="112">
        <f t="shared" si="181"/>
        <v>3.5948145104773888</v>
      </c>
      <c r="E5709" s="112">
        <v>-8.5926977678345319E-3</v>
      </c>
      <c r="G5709">
        <v>5701</v>
      </c>
      <c r="H5709">
        <f t="shared" ca="1" si="182"/>
        <v>-1.4051576651583502E-2</v>
      </c>
    </row>
    <row r="5710" spans="2:8" x14ac:dyDescent="0.35">
      <c r="B5710" s="45" t="s">
        <v>4742</v>
      </c>
      <c r="C5710" s="146">
        <v>426.059326171875</v>
      </c>
      <c r="D5710" s="112">
        <f t="shared" si="181"/>
        <v>-0.37221422013992211</v>
      </c>
      <c r="E5710" s="112">
        <v>-8.5940099703639972E-3</v>
      </c>
      <c r="G5710">
        <v>5702</v>
      </c>
      <c r="H5710">
        <f t="shared" ca="1" si="182"/>
        <v>-3.1105170654434449E-2</v>
      </c>
    </row>
    <row r="5711" spans="2:8" x14ac:dyDescent="0.35">
      <c r="B5711" s="45" t="s">
        <v>5234</v>
      </c>
      <c r="C5711" s="146">
        <v>678.669921875</v>
      </c>
      <c r="D5711" s="112">
        <f t="shared" si="181"/>
        <v>-0.12946383239913364</v>
      </c>
      <c r="E5711" s="112">
        <v>-8.5972827682635304E-3</v>
      </c>
      <c r="G5711">
        <v>5703</v>
      </c>
      <c r="H5711">
        <f t="shared" ca="1" si="182"/>
        <v>-1.5183487964388879E-2</v>
      </c>
    </row>
    <row r="5712" spans="2:8" x14ac:dyDescent="0.35">
      <c r="B5712" s="45" t="s">
        <v>5268</v>
      </c>
      <c r="C5712" s="146">
        <v>779.59991455078125</v>
      </c>
      <c r="D5712" s="112">
        <f t="shared" si="181"/>
        <v>3.6670467886150506</v>
      </c>
      <c r="E5712" s="112">
        <v>-8.5992780366222401E-3</v>
      </c>
      <c r="G5712">
        <v>5704</v>
      </c>
      <c r="H5712">
        <f t="shared" ca="1" si="182"/>
        <v>-1.9363532371604854E-2</v>
      </c>
    </row>
    <row r="5713" spans="2:8" x14ac:dyDescent="0.35">
      <c r="B5713" s="45" t="s">
        <v>3823</v>
      </c>
      <c r="C5713" s="146">
        <v>167.04351806640619</v>
      </c>
      <c r="D5713" s="112">
        <f t="shared" si="181"/>
        <v>-0.79168768051421501</v>
      </c>
      <c r="E5713" s="112">
        <v>-8.6093353348251304E-3</v>
      </c>
      <c r="G5713">
        <v>5705</v>
      </c>
      <c r="H5713">
        <f t="shared" ca="1" si="182"/>
        <v>2.851923378621727E-2</v>
      </c>
    </row>
    <row r="5714" spans="2:8" x14ac:dyDescent="0.35">
      <c r="B5714" s="45" t="s">
        <v>5297</v>
      </c>
      <c r="C5714" s="146">
        <v>801.8897705078125</v>
      </c>
      <c r="D5714" s="112">
        <f t="shared" si="181"/>
        <v>3.8114600548542903</v>
      </c>
      <c r="E5714" s="112">
        <v>-8.6180798426123261E-3</v>
      </c>
      <c r="G5714">
        <v>5706</v>
      </c>
      <c r="H5714">
        <f t="shared" ca="1" si="182"/>
        <v>2.5085568779627219E-3</v>
      </c>
    </row>
    <row r="5715" spans="2:8" x14ac:dyDescent="0.35">
      <c r="B5715" s="45" t="s">
        <v>3220</v>
      </c>
      <c r="C5715" s="146">
        <v>166.66246032714841</v>
      </c>
      <c r="D5715" s="112">
        <f t="shared" si="181"/>
        <v>-0.91747526477236585</v>
      </c>
      <c r="E5715" s="112">
        <v>-8.6188618168363349E-3</v>
      </c>
      <c r="G5715">
        <v>5707</v>
      </c>
      <c r="H5715">
        <f t="shared" ca="1" si="182"/>
        <v>1.9494755351604719E-3</v>
      </c>
    </row>
    <row r="5716" spans="2:8" x14ac:dyDescent="0.35">
      <c r="B5716" s="45" t="s">
        <v>6761</v>
      </c>
      <c r="C5716" s="146">
        <v>2019.545532226562</v>
      </c>
      <c r="D5716" s="112">
        <f t="shared" si="181"/>
        <v>11.583188719400162</v>
      </c>
      <c r="E5716" s="112">
        <v>-8.6221815383076203E-3</v>
      </c>
      <c r="G5716">
        <v>5708</v>
      </c>
      <c r="H5716">
        <f t="shared" ca="1" si="182"/>
        <v>-1.938222119740186E-2</v>
      </c>
    </row>
    <row r="5717" spans="2:8" x14ac:dyDescent="0.35">
      <c r="B5717" s="45" t="s">
        <v>3130</v>
      </c>
      <c r="C5717" s="146">
        <v>160.49552917480469</v>
      </c>
      <c r="D5717" s="112">
        <f t="shared" si="181"/>
        <v>2.5471340451499134</v>
      </c>
      <c r="E5717" s="112">
        <v>-8.6223797130852795E-3</v>
      </c>
      <c r="G5717">
        <v>5709</v>
      </c>
      <c r="H5717">
        <f t="shared" ca="1" si="182"/>
        <v>-3.2002221367199942E-3</v>
      </c>
    </row>
    <row r="5718" spans="2:8" x14ac:dyDescent="0.35">
      <c r="B5718" s="45" t="s">
        <v>584</v>
      </c>
      <c r="C5718" s="146">
        <v>45.246536254882813</v>
      </c>
      <c r="D5718" s="112">
        <f t="shared" si="181"/>
        <v>-0.67152600301769072</v>
      </c>
      <c r="E5718" s="112">
        <v>-8.6332787268897735E-3</v>
      </c>
      <c r="G5718">
        <v>5710</v>
      </c>
      <c r="H5718">
        <f t="shared" ca="1" si="182"/>
        <v>1.5282701842024177E-2</v>
      </c>
    </row>
    <row r="5719" spans="2:8" x14ac:dyDescent="0.35">
      <c r="B5719" s="45" t="s">
        <v>1462</v>
      </c>
      <c r="C5719" s="146">
        <v>137.74769592285159</v>
      </c>
      <c r="D5719" s="112">
        <f t="shared" si="181"/>
        <v>-0.87777307896983259</v>
      </c>
      <c r="E5719" s="112">
        <v>-8.6387166050701722E-3</v>
      </c>
      <c r="G5719">
        <v>5711</v>
      </c>
      <c r="H5719">
        <f t="shared" ca="1" si="182"/>
        <v>7.6805919336811537E-3</v>
      </c>
    </row>
    <row r="5720" spans="2:8" x14ac:dyDescent="0.35">
      <c r="B5720" s="45" t="s">
        <v>5956</v>
      </c>
      <c r="C5720" s="146">
        <v>1126.983276367188</v>
      </c>
      <c r="D5720" s="112">
        <f t="shared" si="181"/>
        <v>-0.56333419289366204</v>
      </c>
      <c r="E5720" s="112">
        <v>-8.6390627852283731E-3</v>
      </c>
      <c r="G5720">
        <v>5712</v>
      </c>
      <c r="H5720">
        <f t="shared" ca="1" si="182"/>
        <v>2.9272925191488074E-2</v>
      </c>
    </row>
    <row r="5721" spans="2:8" x14ac:dyDescent="0.35">
      <c r="B5721" s="45" t="s">
        <v>6901</v>
      </c>
      <c r="C5721" s="146">
        <v>2580.8828125</v>
      </c>
      <c r="D5721" s="112">
        <f t="shared" si="181"/>
        <v>14.131582285694556</v>
      </c>
      <c r="E5721" s="112">
        <v>-8.6456693489344802E-3</v>
      </c>
      <c r="G5721">
        <v>5713</v>
      </c>
      <c r="H5721">
        <f t="shared" ca="1" si="182"/>
        <v>-3.4089429967703325E-2</v>
      </c>
    </row>
    <row r="5722" spans="2:8" x14ac:dyDescent="0.35">
      <c r="B5722" s="45" t="s">
        <v>4040</v>
      </c>
      <c r="C5722" s="146">
        <v>170.5626525878906</v>
      </c>
      <c r="D5722" s="112">
        <f t="shared" si="181"/>
        <v>-0.70747054369682694</v>
      </c>
      <c r="E5722" s="112">
        <v>-8.6559511937065719E-3</v>
      </c>
      <c r="G5722">
        <v>5714</v>
      </c>
      <c r="H5722">
        <f t="shared" ca="1" si="182"/>
        <v>3.6155994525374742E-3</v>
      </c>
    </row>
    <row r="5723" spans="2:8" x14ac:dyDescent="0.35">
      <c r="B5723" s="45" t="s">
        <v>5165</v>
      </c>
      <c r="C5723" s="146">
        <v>583.06146240234375</v>
      </c>
      <c r="D5723" s="112">
        <f t="shared" si="181"/>
        <v>-0.75746195407556416</v>
      </c>
      <c r="E5723" s="112">
        <v>-8.6576735257604398E-3</v>
      </c>
      <c r="G5723">
        <v>5715</v>
      </c>
      <c r="H5723">
        <f t="shared" ca="1" si="182"/>
        <v>2.3671540373687742E-2</v>
      </c>
    </row>
    <row r="5724" spans="2:8" x14ac:dyDescent="0.35">
      <c r="B5724" s="45" t="s">
        <v>7935</v>
      </c>
      <c r="C5724" s="146">
        <v>2404</v>
      </c>
      <c r="D5724" s="112">
        <f t="shared" si="181"/>
        <v>0.675442899527541</v>
      </c>
      <c r="E5724" s="112">
        <v>-8.6597938144329905E-3</v>
      </c>
      <c r="G5724">
        <v>5716</v>
      </c>
      <c r="H5724">
        <f t="shared" ca="1" si="182"/>
        <v>1.6995002552942867E-2</v>
      </c>
    </row>
    <row r="5725" spans="2:8" x14ac:dyDescent="0.35">
      <c r="B5725" s="45" t="s">
        <v>6196</v>
      </c>
      <c r="C5725" s="146">
        <v>1434.844482421875</v>
      </c>
      <c r="D5725" s="112">
        <f t="shared" si="181"/>
        <v>-7.9177917528532038E-2</v>
      </c>
      <c r="E5725" s="112">
        <v>-8.6635961801370832E-3</v>
      </c>
      <c r="G5725">
        <v>5717</v>
      </c>
      <c r="H5725">
        <f t="shared" ca="1" si="182"/>
        <v>-1.3283657537324262E-2</v>
      </c>
    </row>
    <row r="5726" spans="2:8" x14ac:dyDescent="0.35">
      <c r="B5726" s="45" t="s">
        <v>6154</v>
      </c>
      <c r="C5726" s="146">
        <v>1558.22119140625</v>
      </c>
      <c r="D5726" s="112">
        <f t="shared" si="181"/>
        <v>-0.40396454608855337</v>
      </c>
      <c r="E5726" s="112">
        <v>-8.6666111652319126E-3</v>
      </c>
      <c r="G5726">
        <v>5718</v>
      </c>
      <c r="H5726">
        <f t="shared" ca="1" si="182"/>
        <v>3.3440230368902646E-2</v>
      </c>
    </row>
    <row r="5727" spans="2:8" x14ac:dyDescent="0.35">
      <c r="B5727" s="45" t="s">
        <v>7668</v>
      </c>
      <c r="C5727" s="146">
        <v>2614.3095703125</v>
      </c>
      <c r="D5727" s="112">
        <f t="shared" si="181"/>
        <v>15.546002641660415</v>
      </c>
      <c r="E5727" s="112">
        <v>-8.6674154282660835E-3</v>
      </c>
      <c r="G5727">
        <v>5719</v>
      </c>
      <c r="H5727">
        <f t="shared" ca="1" si="182"/>
        <v>3.3193373787277448E-3</v>
      </c>
    </row>
    <row r="5728" spans="2:8" x14ac:dyDescent="0.35">
      <c r="B5728" s="45" t="s">
        <v>3197</v>
      </c>
      <c r="C5728" s="146">
        <v>158.00248718261719</v>
      </c>
      <c r="D5728" s="112">
        <f t="shared" si="181"/>
        <v>-0.30257086652118892</v>
      </c>
      <c r="E5728" s="112">
        <v>-8.667842943155004E-3</v>
      </c>
      <c r="G5728">
        <v>5720</v>
      </c>
      <c r="H5728">
        <f t="shared" ca="1" si="182"/>
        <v>-8.3806836317771513E-3</v>
      </c>
    </row>
    <row r="5729" spans="2:8" x14ac:dyDescent="0.35">
      <c r="B5729" s="45" t="s">
        <v>4241</v>
      </c>
      <c r="C5729" s="146">
        <v>226.54988098144531</v>
      </c>
      <c r="D5729" s="112">
        <f t="shared" si="181"/>
        <v>-7.862826617881552E-2</v>
      </c>
      <c r="E5729" s="112">
        <v>-8.6723963181022379E-3</v>
      </c>
      <c r="G5729">
        <v>5721</v>
      </c>
      <c r="H5729">
        <f t="shared" ca="1" si="182"/>
        <v>-1.8967880164511848E-2</v>
      </c>
    </row>
    <row r="5730" spans="2:8" x14ac:dyDescent="0.35">
      <c r="B5730" s="45" t="s">
        <v>4415</v>
      </c>
      <c r="C5730" s="146">
        <v>245.88325500488281</v>
      </c>
      <c r="D5730" s="112">
        <f t="shared" si="181"/>
        <v>-0.67283177570700659</v>
      </c>
      <c r="E5730" s="112">
        <v>-8.6953670539539219E-3</v>
      </c>
      <c r="G5730">
        <v>5722</v>
      </c>
      <c r="H5730">
        <f t="shared" ca="1" si="182"/>
        <v>2.5740231895301169E-2</v>
      </c>
    </row>
    <row r="5731" spans="2:8" x14ac:dyDescent="0.35">
      <c r="B5731" s="45" t="s">
        <v>5284</v>
      </c>
      <c r="C5731" s="146">
        <v>751.5499267578125</v>
      </c>
      <c r="D5731" s="112">
        <f t="shared" si="181"/>
        <v>0.69879446431190284</v>
      </c>
      <c r="E5731" s="112">
        <v>-8.6990656243084042E-3</v>
      </c>
      <c r="G5731">
        <v>5723</v>
      </c>
      <c r="H5731">
        <f t="shared" ca="1" si="182"/>
        <v>2.8654700905664379E-2</v>
      </c>
    </row>
    <row r="5732" spans="2:8" x14ac:dyDescent="0.35">
      <c r="B5732" s="45" t="s">
        <v>4705</v>
      </c>
      <c r="C5732" s="146">
        <v>442.40191650390619</v>
      </c>
      <c r="D5732" s="112">
        <f t="shared" si="181"/>
        <v>1.6132477430705774</v>
      </c>
      <c r="E5732" s="112">
        <v>-8.701387881213966E-3</v>
      </c>
      <c r="G5732">
        <v>5724</v>
      </c>
      <c r="H5732">
        <f t="shared" ca="1" si="182"/>
        <v>-3.7019095876549259E-2</v>
      </c>
    </row>
    <row r="5733" spans="2:8" x14ac:dyDescent="0.35">
      <c r="B5733" s="45" t="s">
        <v>3821</v>
      </c>
      <c r="C5733" s="146">
        <v>169.2919921875</v>
      </c>
      <c r="D5733" s="112">
        <f t="shared" si="181"/>
        <v>-0.74847026614535184</v>
      </c>
      <c r="E5733" s="112">
        <v>-8.7068913987987349E-3</v>
      </c>
      <c r="G5733">
        <v>5725</v>
      </c>
      <c r="H5733">
        <f t="shared" ca="1" si="182"/>
        <v>8.3759203235038576E-3</v>
      </c>
    </row>
    <row r="5734" spans="2:8" x14ac:dyDescent="0.35">
      <c r="B5734" s="45" t="s">
        <v>5469</v>
      </c>
      <c r="C5734" s="146">
        <v>673.04962158203125</v>
      </c>
      <c r="D5734" s="112">
        <f t="shared" si="181"/>
        <v>-0.29708839023877809</v>
      </c>
      <c r="E5734" s="112">
        <v>-8.7074846810189181E-3</v>
      </c>
      <c r="G5734">
        <v>5726</v>
      </c>
      <c r="H5734">
        <f t="shared" ca="1" si="182"/>
        <v>-5.9410419202565725E-3</v>
      </c>
    </row>
    <row r="5735" spans="2:8" x14ac:dyDescent="0.35">
      <c r="B5735" s="45" t="s">
        <v>5854</v>
      </c>
      <c r="C5735" s="146">
        <v>957.5167236328125</v>
      </c>
      <c r="D5735" s="112">
        <f t="shared" si="181"/>
        <v>-0.51144428305919987</v>
      </c>
      <c r="E5735" s="112">
        <v>-8.7096436443524373E-3</v>
      </c>
      <c r="G5735">
        <v>5727</v>
      </c>
      <c r="H5735">
        <f t="shared" ca="1" si="182"/>
        <v>1.9734805377427358E-2</v>
      </c>
    </row>
    <row r="5736" spans="2:8" x14ac:dyDescent="0.35">
      <c r="B5736" s="45" t="s">
        <v>6598</v>
      </c>
      <c r="C5736" s="146">
        <v>1959.892578125</v>
      </c>
      <c r="D5736" s="112">
        <f t="shared" si="181"/>
        <v>21.351266525458236</v>
      </c>
      <c r="E5736" s="112">
        <v>-8.7200608322349597E-3</v>
      </c>
      <c r="G5736">
        <v>5728</v>
      </c>
      <c r="H5736">
        <f t="shared" ca="1" si="182"/>
        <v>7.6456778278231852E-4</v>
      </c>
    </row>
    <row r="5737" spans="2:8" x14ac:dyDescent="0.35">
      <c r="B5737" s="45" t="s">
        <v>1115</v>
      </c>
      <c r="C5737" s="146">
        <v>87.68597412109375</v>
      </c>
      <c r="D5737" s="112">
        <f t="shared" si="181"/>
        <v>-0.28580357332608847</v>
      </c>
      <c r="E5737" s="112">
        <v>-8.7474349048207705E-3</v>
      </c>
      <c r="G5737">
        <v>5729</v>
      </c>
      <c r="H5737">
        <f t="shared" ca="1" si="182"/>
        <v>-3.2864863726152142E-3</v>
      </c>
    </row>
    <row r="5738" spans="2:8" x14ac:dyDescent="0.35">
      <c r="B5738" s="45" t="s">
        <v>1985</v>
      </c>
      <c r="C5738" s="146">
        <v>122.7757110595703</v>
      </c>
      <c r="D5738" s="112">
        <f t="shared" si="181"/>
        <v>0.41709245595862388</v>
      </c>
      <c r="E5738" s="112">
        <v>-8.757817698183127E-3</v>
      </c>
      <c r="G5738">
        <v>5730</v>
      </c>
      <c r="H5738">
        <f t="shared" ca="1" si="182"/>
        <v>-1.8436614568969759E-3</v>
      </c>
    </row>
    <row r="5739" spans="2:8" x14ac:dyDescent="0.35">
      <c r="B5739" s="45" t="s">
        <v>2745</v>
      </c>
      <c r="C5739" s="146">
        <v>86.639167785644531</v>
      </c>
      <c r="D5739" s="112">
        <f t="shared" si="181"/>
        <v>-0.96319356083396279</v>
      </c>
      <c r="E5739" s="112">
        <v>-8.759358045110301E-3</v>
      </c>
      <c r="G5739">
        <v>5731</v>
      </c>
      <c r="H5739">
        <f t="shared" ca="1" si="182"/>
        <v>3.04913109389118E-2</v>
      </c>
    </row>
    <row r="5740" spans="2:8" x14ac:dyDescent="0.35">
      <c r="B5740" s="45" t="s">
        <v>7403</v>
      </c>
      <c r="C5740" s="146">
        <v>2353.913330078125</v>
      </c>
      <c r="D5740" s="112">
        <f t="shared" si="181"/>
        <v>21.10959369019924</v>
      </c>
      <c r="E5740" s="112">
        <v>-8.7596857065398367E-3</v>
      </c>
      <c r="G5740">
        <v>5732</v>
      </c>
      <c r="H5740">
        <f t="shared" ca="1" si="182"/>
        <v>-7.2966729213235102E-3</v>
      </c>
    </row>
    <row r="5741" spans="2:8" x14ac:dyDescent="0.35">
      <c r="B5741" s="45" t="s">
        <v>2925</v>
      </c>
      <c r="C5741" s="146">
        <v>106.4656982421875</v>
      </c>
      <c r="D5741" s="112">
        <f t="shared" si="181"/>
        <v>-0.46883610443350138</v>
      </c>
      <c r="E5741" s="112">
        <v>-8.7618843044855194E-3</v>
      </c>
      <c r="G5741">
        <v>5733</v>
      </c>
      <c r="H5741">
        <f t="shared" ca="1" si="182"/>
        <v>4.4226103573600739E-2</v>
      </c>
    </row>
    <row r="5742" spans="2:8" x14ac:dyDescent="0.35">
      <c r="B5742" s="45" t="s">
        <v>4179</v>
      </c>
      <c r="C5742" s="146">
        <v>200.4385070800781</v>
      </c>
      <c r="D5742" s="112">
        <f t="shared" si="181"/>
        <v>0.79541580453110927</v>
      </c>
      <c r="E5742" s="112">
        <v>-8.7687704547106098E-3</v>
      </c>
      <c r="G5742">
        <v>5734</v>
      </c>
      <c r="H5742">
        <f t="shared" ca="1" si="182"/>
        <v>-1.6090535354360773E-2</v>
      </c>
    </row>
    <row r="5743" spans="2:8" x14ac:dyDescent="0.35">
      <c r="B5743" s="45" t="s">
        <v>1307</v>
      </c>
      <c r="C5743" s="146">
        <v>111.639045715332</v>
      </c>
      <c r="D5743" s="112">
        <f t="shared" si="181"/>
        <v>-0.20001945177910541</v>
      </c>
      <c r="E5743" s="112">
        <v>-8.7809683275349507E-3</v>
      </c>
      <c r="G5743">
        <v>5735</v>
      </c>
      <c r="H5743">
        <f t="shared" ca="1" si="182"/>
        <v>8.4907568479349743E-3</v>
      </c>
    </row>
    <row r="5744" spans="2:8" x14ac:dyDescent="0.35">
      <c r="B5744" s="45" t="s">
        <v>1599</v>
      </c>
      <c r="C5744" s="146">
        <v>139.55220031738281</v>
      </c>
      <c r="D5744" s="112">
        <f t="shared" si="181"/>
        <v>-0.94088245050920627</v>
      </c>
      <c r="E5744" s="112">
        <v>-8.7820995601580326E-3</v>
      </c>
      <c r="G5744">
        <v>5736</v>
      </c>
      <c r="H5744">
        <f t="shared" ca="1" si="182"/>
        <v>6.7913715127205058E-3</v>
      </c>
    </row>
    <row r="5745" spans="2:8" x14ac:dyDescent="0.35">
      <c r="B5745" s="45" t="s">
        <v>7262</v>
      </c>
      <c r="C5745" s="146">
        <v>2360.58837890625</v>
      </c>
      <c r="D5745" s="112">
        <f t="shared" si="181"/>
        <v>2.768441436342266</v>
      </c>
      <c r="E5745" s="112">
        <v>-8.7831984078972827E-3</v>
      </c>
      <c r="G5745">
        <v>5737</v>
      </c>
      <c r="H5745">
        <f t="shared" ca="1" si="182"/>
        <v>-2.1963903667773035E-2</v>
      </c>
    </row>
    <row r="5746" spans="2:8" x14ac:dyDescent="0.35">
      <c r="B5746" s="45" t="s">
        <v>5246</v>
      </c>
      <c r="C5746" s="146">
        <v>626.40972900390625</v>
      </c>
      <c r="D5746" s="112">
        <f t="shared" si="181"/>
        <v>-0.58100925559483929</v>
      </c>
      <c r="E5746" s="112">
        <v>-8.7850579936871124E-3</v>
      </c>
      <c r="G5746">
        <v>5738</v>
      </c>
      <c r="H5746">
        <f t="shared" ca="1" si="182"/>
        <v>2.2762557231586818E-2</v>
      </c>
    </row>
    <row r="5747" spans="2:8" x14ac:dyDescent="0.35">
      <c r="B5747" s="45" t="s">
        <v>6210</v>
      </c>
      <c r="C5747" s="146">
        <v>1495.044311523438</v>
      </c>
      <c r="D5747" s="112">
        <f t="shared" si="181"/>
        <v>0.57009120190071361</v>
      </c>
      <c r="E5747" s="112">
        <v>-8.7870840798004359E-3</v>
      </c>
      <c r="G5747">
        <v>5739</v>
      </c>
      <c r="H5747">
        <f t="shared" ca="1" si="182"/>
        <v>-2.3289647018755272E-2</v>
      </c>
    </row>
    <row r="5748" spans="2:8" x14ac:dyDescent="0.35">
      <c r="B5748" s="45" t="s">
        <v>5866</v>
      </c>
      <c r="C5748" s="146">
        <v>952.20220947265625</v>
      </c>
      <c r="D5748" s="112">
        <f t="shared" si="181"/>
        <v>4.6830529093311011</v>
      </c>
      <c r="E5748" s="112">
        <v>-8.7905150675347231E-3</v>
      </c>
      <c r="G5748">
        <v>5740</v>
      </c>
      <c r="H5748">
        <f t="shared" ca="1" si="182"/>
        <v>-8.5494380937127165E-4</v>
      </c>
    </row>
    <row r="5749" spans="2:8" x14ac:dyDescent="0.35">
      <c r="B5749" s="45" t="s">
        <v>3866</v>
      </c>
      <c r="C5749" s="146">
        <v>167.5511779785156</v>
      </c>
      <c r="D5749" s="112">
        <f t="shared" si="181"/>
        <v>9.2688030502744809E-2</v>
      </c>
      <c r="E5749" s="112">
        <v>-8.7965580326489577E-3</v>
      </c>
      <c r="G5749">
        <v>5741</v>
      </c>
      <c r="H5749">
        <f t="shared" ca="1" si="182"/>
        <v>1.9232157245684733E-2</v>
      </c>
    </row>
    <row r="5750" spans="2:8" x14ac:dyDescent="0.35">
      <c r="B5750" s="45" t="s">
        <v>1619</v>
      </c>
      <c r="C5750" s="146">
        <v>153.3385314941406</v>
      </c>
      <c r="D5750" s="112">
        <f t="shared" si="181"/>
        <v>-0.78166517361465981</v>
      </c>
      <c r="E5750" s="112">
        <v>-8.8000952417308168E-3</v>
      </c>
      <c r="G5750">
        <v>5742</v>
      </c>
      <c r="H5750">
        <f t="shared" ca="1" si="182"/>
        <v>-1.8126794037752702E-2</v>
      </c>
    </row>
    <row r="5751" spans="2:8" x14ac:dyDescent="0.35">
      <c r="B5751" s="45" t="s">
        <v>5732</v>
      </c>
      <c r="C5751" s="146">
        <v>702.30908203125</v>
      </c>
      <c r="D5751" s="112">
        <f t="shared" si="181"/>
        <v>3.6129294843051358</v>
      </c>
      <c r="E5751" s="112">
        <v>-8.8132900965591614E-3</v>
      </c>
      <c r="G5751">
        <v>5743</v>
      </c>
      <c r="H5751">
        <f t="shared" ca="1" si="182"/>
        <v>2.4105063056247202E-3</v>
      </c>
    </row>
    <row r="5752" spans="2:8" x14ac:dyDescent="0.35">
      <c r="B5752" s="45" t="s">
        <v>3475</v>
      </c>
      <c r="C5752" s="146">
        <v>152.2479553222656</v>
      </c>
      <c r="D5752" s="112">
        <f t="shared" si="181"/>
        <v>2.3222481538458841</v>
      </c>
      <c r="E5752" s="112">
        <v>-8.8134417304545163E-3</v>
      </c>
      <c r="G5752">
        <v>5744</v>
      </c>
      <c r="H5752">
        <f t="shared" ca="1" si="182"/>
        <v>-1.3474839135391511E-2</v>
      </c>
    </row>
    <row r="5753" spans="2:8" x14ac:dyDescent="0.35">
      <c r="B5753" s="45" t="s">
        <v>581</v>
      </c>
      <c r="C5753" s="146">
        <v>45.826786041259773</v>
      </c>
      <c r="D5753" s="112">
        <f t="shared" si="181"/>
        <v>-0.63372703586525925</v>
      </c>
      <c r="E5753" s="112">
        <v>-8.8145675966681773E-3</v>
      </c>
      <c r="G5753">
        <v>5745</v>
      </c>
      <c r="H5753">
        <f t="shared" ca="1" si="182"/>
        <v>2.2366813615563436E-2</v>
      </c>
    </row>
    <row r="5754" spans="2:8" x14ac:dyDescent="0.35">
      <c r="B5754" s="45" t="s">
        <v>1909</v>
      </c>
      <c r="C5754" s="146">
        <v>125.1164855957031</v>
      </c>
      <c r="D5754" s="112">
        <f t="shared" si="181"/>
        <v>0.23352154151944265</v>
      </c>
      <c r="E5754" s="112">
        <v>-8.8190633877020582E-3</v>
      </c>
      <c r="G5754">
        <v>5746</v>
      </c>
      <c r="H5754">
        <f t="shared" ca="1" si="182"/>
        <v>6.8261219101836159E-4</v>
      </c>
    </row>
    <row r="5755" spans="2:8" x14ac:dyDescent="0.35">
      <c r="B5755" s="45" t="s">
        <v>2410</v>
      </c>
      <c r="C5755" s="146">
        <v>101.43032073974609</v>
      </c>
      <c r="D5755" s="112">
        <f t="shared" si="181"/>
        <v>-0.94410417628487941</v>
      </c>
      <c r="E5755" s="112">
        <v>-8.8259515466201331E-3</v>
      </c>
      <c r="G5755">
        <v>5747</v>
      </c>
      <c r="H5755">
        <f t="shared" ca="1" si="182"/>
        <v>3.3327725849647313E-2</v>
      </c>
    </row>
    <row r="5756" spans="2:8" x14ac:dyDescent="0.35">
      <c r="B5756" s="45" t="s">
        <v>6463</v>
      </c>
      <c r="C5756" s="146">
        <v>1814.631469726562</v>
      </c>
      <c r="D5756" s="112">
        <f t="shared" si="181"/>
        <v>-0.24680373991260071</v>
      </c>
      <c r="E5756" s="112">
        <v>-8.8349968475732003E-3</v>
      </c>
      <c r="G5756">
        <v>5748</v>
      </c>
      <c r="H5756">
        <f t="shared" ca="1" si="182"/>
        <v>-1.9606063637875752E-2</v>
      </c>
    </row>
    <row r="5757" spans="2:8" x14ac:dyDescent="0.35">
      <c r="B5757" s="45" t="s">
        <v>7443</v>
      </c>
      <c r="C5757" s="146">
        <v>2409.2412109375</v>
      </c>
      <c r="D5757" s="112">
        <f t="shared" si="181"/>
        <v>22.320615940511853</v>
      </c>
      <c r="E5757" s="112">
        <v>-8.8382691953836426E-3</v>
      </c>
      <c r="G5757">
        <v>5749</v>
      </c>
      <c r="H5757">
        <f t="shared" ca="1" si="182"/>
        <v>4.9064454786328494E-4</v>
      </c>
    </row>
    <row r="5758" spans="2:8" x14ac:dyDescent="0.35">
      <c r="B5758" s="45" t="s">
        <v>1703</v>
      </c>
      <c r="C5758" s="146">
        <v>103.3095016479492</v>
      </c>
      <c r="D5758" s="112">
        <f t="shared" si="181"/>
        <v>-0.55153273262070424</v>
      </c>
      <c r="E5758" s="112">
        <v>-8.8512526947186424E-3</v>
      </c>
      <c r="G5758">
        <v>5750</v>
      </c>
      <c r="H5758">
        <f t="shared" ca="1" si="182"/>
        <v>3.7236488979334341E-2</v>
      </c>
    </row>
    <row r="5759" spans="2:8" x14ac:dyDescent="0.35">
      <c r="B5759" s="45" t="s">
        <v>4275</v>
      </c>
      <c r="C5759" s="146">
        <v>230.3612976074219</v>
      </c>
      <c r="D5759" s="112">
        <f t="shared" si="181"/>
        <v>0.45992039799840406</v>
      </c>
      <c r="E5759" s="112">
        <v>-8.8550711250388343E-3</v>
      </c>
      <c r="G5759">
        <v>5751</v>
      </c>
      <c r="H5759">
        <f t="shared" ca="1" si="182"/>
        <v>-6.157592410831093E-3</v>
      </c>
    </row>
    <row r="5760" spans="2:8" x14ac:dyDescent="0.35">
      <c r="B5760" s="45" t="s">
        <v>3576</v>
      </c>
      <c r="C5760" s="146">
        <v>157.7903137207031</v>
      </c>
      <c r="D5760" s="112">
        <f t="shared" si="181"/>
        <v>-0.93086043418777564</v>
      </c>
      <c r="E5760" s="112">
        <v>-8.8571692559906469E-3</v>
      </c>
      <c r="G5760">
        <v>5752</v>
      </c>
      <c r="H5760">
        <f t="shared" ca="1" si="182"/>
        <v>-1.7450415465528141E-2</v>
      </c>
    </row>
    <row r="5761" spans="2:8" x14ac:dyDescent="0.35">
      <c r="B5761" s="45" t="s">
        <v>7961</v>
      </c>
      <c r="C5761" s="146">
        <v>2282.199951171875</v>
      </c>
      <c r="D5761" s="112">
        <f t="shared" si="181"/>
        <v>24.088629896206761</v>
      </c>
      <c r="E5761" s="112">
        <v>-8.8596133150257907E-3</v>
      </c>
      <c r="G5761">
        <v>5753</v>
      </c>
      <c r="H5761">
        <f t="shared" ca="1" si="182"/>
        <v>3.1657036423969595E-2</v>
      </c>
    </row>
    <row r="5762" spans="2:8" x14ac:dyDescent="0.35">
      <c r="B5762" s="45" t="s">
        <v>1216</v>
      </c>
      <c r="C5762" s="146">
        <v>90.965507507324219</v>
      </c>
      <c r="D5762" s="112">
        <f t="shared" si="181"/>
        <v>-0.13943337287902058</v>
      </c>
      <c r="E5762" s="112">
        <v>-8.8694440971566445E-3</v>
      </c>
      <c r="G5762">
        <v>5754</v>
      </c>
      <c r="H5762">
        <f t="shared" ca="1" si="182"/>
        <v>-2.8794554805575152E-3</v>
      </c>
    </row>
    <row r="5763" spans="2:8" x14ac:dyDescent="0.35">
      <c r="B5763" s="45" t="s">
        <v>2561</v>
      </c>
      <c r="C5763" s="146">
        <v>105.70420074462891</v>
      </c>
      <c r="D5763" s="112">
        <f t="shared" si="181"/>
        <v>0.51912571601373025</v>
      </c>
      <c r="E5763" s="112">
        <v>-8.8773432810473635E-3</v>
      </c>
      <c r="G5763">
        <v>5755</v>
      </c>
      <c r="H5763">
        <f t="shared" ca="1" si="182"/>
        <v>-1.4243843351501084E-2</v>
      </c>
    </row>
    <row r="5764" spans="2:8" x14ac:dyDescent="0.35">
      <c r="B5764" s="45" t="s">
        <v>976</v>
      </c>
      <c r="C5764" s="146">
        <v>69.582260131835938</v>
      </c>
      <c r="D5764" s="112">
        <f t="shared" si="181"/>
        <v>-0.20451878471726154</v>
      </c>
      <c r="E5764" s="112">
        <v>-8.8801337882923499E-3</v>
      </c>
      <c r="G5764">
        <v>5756</v>
      </c>
      <c r="H5764">
        <f t="shared" ca="1" si="182"/>
        <v>2.4886549424909709E-2</v>
      </c>
    </row>
    <row r="5765" spans="2:8" x14ac:dyDescent="0.35">
      <c r="B5765" s="45" t="s">
        <v>1129</v>
      </c>
      <c r="C5765" s="146">
        <v>87.471908569335938</v>
      </c>
      <c r="D5765" s="112">
        <f t="shared" si="181"/>
        <v>-0.28445581287073801</v>
      </c>
      <c r="E5765" s="112">
        <v>-8.8826198009988189E-3</v>
      </c>
      <c r="G5765">
        <v>5757</v>
      </c>
      <c r="H5765">
        <f t="shared" ca="1" si="182"/>
        <v>-1.0260202052434272E-2</v>
      </c>
    </row>
    <row r="5766" spans="2:8" x14ac:dyDescent="0.35">
      <c r="B5766" s="45" t="s">
        <v>1277</v>
      </c>
      <c r="C5766" s="146">
        <v>122.2452926635742</v>
      </c>
      <c r="D5766" s="112">
        <f t="shared" si="181"/>
        <v>-0.93782716245789943</v>
      </c>
      <c r="E5766" s="112">
        <v>-8.8864088783554649E-3</v>
      </c>
      <c r="G5766">
        <v>5758</v>
      </c>
      <c r="H5766">
        <f t="shared" ca="1" si="182"/>
        <v>-5.3177603610466391E-3</v>
      </c>
    </row>
    <row r="5767" spans="2:8" x14ac:dyDescent="0.35">
      <c r="B5767" s="45" t="s">
        <v>6643</v>
      </c>
      <c r="C5767" s="146">
        <v>1966.217041015625</v>
      </c>
      <c r="D5767" s="112">
        <f t="shared" si="181"/>
        <v>5.6740386433145931</v>
      </c>
      <c r="E5767" s="112">
        <v>-8.8886058416637707E-3</v>
      </c>
      <c r="G5767">
        <v>5759</v>
      </c>
      <c r="H5767">
        <f t="shared" ca="1" si="182"/>
        <v>-2.3056943282675348E-2</v>
      </c>
    </row>
    <row r="5768" spans="2:8" x14ac:dyDescent="0.35">
      <c r="B5768" s="45" t="s">
        <v>4533</v>
      </c>
      <c r="C5768" s="146">
        <v>294.60678100585938</v>
      </c>
      <c r="D5768" s="112">
        <f t="shared" si="181"/>
        <v>1.5556641409638905</v>
      </c>
      <c r="E5768" s="112">
        <v>-8.8922422006412951E-3</v>
      </c>
      <c r="G5768">
        <v>5760</v>
      </c>
      <c r="H5768">
        <f t="shared" ca="1" si="182"/>
        <v>1.3004021957196224E-2</v>
      </c>
    </row>
    <row r="5769" spans="2:8" x14ac:dyDescent="0.35">
      <c r="B5769" s="45" t="s">
        <v>1779</v>
      </c>
      <c r="C5769" s="146">
        <v>115.27601623535161</v>
      </c>
      <c r="D5769" s="112">
        <f t="shared" ref="D5769:D5832" si="183">(C5769-C5770)/C5770</f>
        <v>-0.74714826224882169</v>
      </c>
      <c r="E5769" s="112">
        <v>-8.8941656472095905E-3</v>
      </c>
      <c r="G5769">
        <v>5761</v>
      </c>
      <c r="H5769">
        <f t="shared" ca="1" si="182"/>
        <v>1.2373733155857674E-2</v>
      </c>
    </row>
    <row r="5770" spans="2:8" x14ac:dyDescent="0.35">
      <c r="B5770" s="45" t="s">
        <v>5088</v>
      </c>
      <c r="C5770" s="146">
        <v>455.90359497070313</v>
      </c>
      <c r="D5770" s="112">
        <f t="shared" si="183"/>
        <v>2.1954973132798474</v>
      </c>
      <c r="E5770" s="112">
        <v>-8.8945106708851265E-3</v>
      </c>
      <c r="G5770">
        <v>5762</v>
      </c>
      <c r="H5770">
        <f t="shared" ref="H5770:H5833" ca="1" si="184">_xlfn.NORM.INV(RAND(),$N$11,$N$12)</f>
        <v>3.6406484958107703E-3</v>
      </c>
    </row>
    <row r="5771" spans="2:8" x14ac:dyDescent="0.35">
      <c r="B5771" s="45" t="s">
        <v>3350</v>
      </c>
      <c r="C5771" s="146">
        <v>142.6706237792969</v>
      </c>
      <c r="D5771" s="112">
        <f t="shared" si="183"/>
        <v>-0.62027151827842397</v>
      </c>
      <c r="E5771" s="112">
        <v>-8.8949761060473208E-3</v>
      </c>
      <c r="G5771">
        <v>5763</v>
      </c>
      <c r="H5771">
        <f t="shared" ca="1" si="184"/>
        <v>1.1860293489376443E-2</v>
      </c>
    </row>
    <row r="5772" spans="2:8" x14ac:dyDescent="0.35">
      <c r="B5772" s="45" t="s">
        <v>4827</v>
      </c>
      <c r="C5772" s="146">
        <v>375.71746826171881</v>
      </c>
      <c r="D5772" s="112">
        <f t="shared" si="183"/>
        <v>2.7374750365922558</v>
      </c>
      <c r="E5772" s="112">
        <v>-8.8953412362959457E-3</v>
      </c>
      <c r="G5772">
        <v>5764</v>
      </c>
      <c r="H5772">
        <f t="shared" ca="1" si="184"/>
        <v>-1.3089934555098087E-2</v>
      </c>
    </row>
    <row r="5773" spans="2:8" x14ac:dyDescent="0.35">
      <c r="B5773" s="45" t="s">
        <v>2413</v>
      </c>
      <c r="C5773" s="146">
        <v>100.52708435058589</v>
      </c>
      <c r="D5773" s="112">
        <f t="shared" si="183"/>
        <v>-0.34745114780435665</v>
      </c>
      <c r="E5773" s="112">
        <v>-8.9049939167377603E-3</v>
      </c>
      <c r="G5773">
        <v>5765</v>
      </c>
      <c r="H5773">
        <f t="shared" ca="1" si="184"/>
        <v>7.4399830643217951E-3</v>
      </c>
    </row>
    <row r="5774" spans="2:8" x14ac:dyDescent="0.35">
      <c r="B5774" s="45" t="s">
        <v>3469</v>
      </c>
      <c r="C5774" s="146">
        <v>154.05296325683591</v>
      </c>
      <c r="D5774" s="112">
        <f t="shared" si="183"/>
        <v>0.77678783951032782</v>
      </c>
      <c r="E5774" s="112">
        <v>-8.9329406111603865E-3</v>
      </c>
      <c r="G5774">
        <v>5766</v>
      </c>
      <c r="H5774">
        <f t="shared" ca="1" si="184"/>
        <v>-1.1649084247566426E-2</v>
      </c>
    </row>
    <row r="5775" spans="2:8" x14ac:dyDescent="0.35">
      <c r="B5775" s="45" t="s">
        <v>1037</v>
      </c>
      <c r="C5775" s="146">
        <v>86.703071594238281</v>
      </c>
      <c r="D5775" s="112">
        <f t="shared" si="183"/>
        <v>-0.79007582754052075</v>
      </c>
      <c r="E5775" s="112">
        <v>-8.9385551837201562E-3</v>
      </c>
      <c r="G5775">
        <v>5767</v>
      </c>
      <c r="H5775">
        <f t="shared" ca="1" si="184"/>
        <v>-5.6882269665048668E-3</v>
      </c>
    </row>
    <row r="5776" spans="2:8" x14ac:dyDescent="0.35">
      <c r="B5776" s="45" t="s">
        <v>4683</v>
      </c>
      <c r="C5776" s="146">
        <v>413.02090454101563</v>
      </c>
      <c r="D5776" s="112">
        <f t="shared" si="183"/>
        <v>-0.60387175061345755</v>
      </c>
      <c r="E5776" s="112">
        <v>-8.9419433830453757E-3</v>
      </c>
      <c r="G5776">
        <v>5768</v>
      </c>
      <c r="H5776">
        <f t="shared" ca="1" si="184"/>
        <v>1.5670788966406494E-2</v>
      </c>
    </row>
    <row r="5777" spans="2:8" x14ac:dyDescent="0.35">
      <c r="B5777" s="45" t="s">
        <v>5899</v>
      </c>
      <c r="C5777" s="146">
        <v>1042.644409179688</v>
      </c>
      <c r="D5777" s="112">
        <f t="shared" si="183"/>
        <v>1.2993657480812311</v>
      </c>
      <c r="E5777" s="112">
        <v>-8.9420216654828733E-3</v>
      </c>
      <c r="G5777">
        <v>5769</v>
      </c>
      <c r="H5777">
        <f t="shared" ca="1" si="184"/>
        <v>-2.1866620380727616E-2</v>
      </c>
    </row>
    <row r="5778" spans="2:8" x14ac:dyDescent="0.35">
      <c r="B5778" s="45" t="s">
        <v>5012</v>
      </c>
      <c r="C5778" s="146">
        <v>453.44869995117188</v>
      </c>
      <c r="D5778" s="112">
        <f t="shared" si="183"/>
        <v>-0.78593215032325836</v>
      </c>
      <c r="E5778" s="112">
        <v>-8.942299560131893E-3</v>
      </c>
      <c r="G5778">
        <v>5770</v>
      </c>
      <c r="H5778">
        <f t="shared" ca="1" si="184"/>
        <v>-1.8505782308066366E-2</v>
      </c>
    </row>
    <row r="5779" spans="2:8" x14ac:dyDescent="0.35">
      <c r="B5779" s="45" t="s">
        <v>7761</v>
      </c>
      <c r="C5779" s="146">
        <v>2118.24755859375</v>
      </c>
      <c r="D5779" s="112">
        <f t="shared" si="183"/>
        <v>2.1755225031032044</v>
      </c>
      <c r="E5779" s="112">
        <v>-8.9579768370763035E-3</v>
      </c>
      <c r="G5779">
        <v>5771</v>
      </c>
      <c r="H5779">
        <f t="shared" ca="1" si="184"/>
        <v>-7.5671069339742674E-3</v>
      </c>
    </row>
    <row r="5780" spans="2:8" x14ac:dyDescent="0.35">
      <c r="B5780" s="45" t="s">
        <v>5429</v>
      </c>
      <c r="C5780" s="146">
        <v>667.0548095703125</v>
      </c>
      <c r="D5780" s="112">
        <f t="shared" si="183"/>
        <v>-0.545263238658383</v>
      </c>
      <c r="E5780" s="112">
        <v>-8.9614014552790028E-3</v>
      </c>
      <c r="G5780">
        <v>5772</v>
      </c>
      <c r="H5780">
        <f t="shared" ca="1" si="184"/>
        <v>4.2308555910709473E-4</v>
      </c>
    </row>
    <row r="5781" spans="2:8" x14ac:dyDescent="0.35">
      <c r="B5781" s="45" t="s">
        <v>6131</v>
      </c>
      <c r="C5781" s="146">
        <v>1466.903198242188</v>
      </c>
      <c r="D5781" s="112">
        <f t="shared" si="183"/>
        <v>6.4832626210771451</v>
      </c>
      <c r="E5781" s="112">
        <v>-8.9633820532939289E-3</v>
      </c>
      <c r="G5781">
        <v>5773</v>
      </c>
      <c r="H5781">
        <f t="shared" ca="1" si="184"/>
        <v>-6.2215057681089736E-6</v>
      </c>
    </row>
    <row r="5782" spans="2:8" x14ac:dyDescent="0.35">
      <c r="B5782" s="45" t="s">
        <v>4147</v>
      </c>
      <c r="C5782" s="146">
        <v>196.02455139160159</v>
      </c>
      <c r="D5782" s="112">
        <f t="shared" si="183"/>
        <v>-0.91236297651716758</v>
      </c>
      <c r="E5782" s="112">
        <v>-8.9641441946554327E-3</v>
      </c>
      <c r="G5782">
        <v>5774</v>
      </c>
      <c r="H5782">
        <f t="shared" ca="1" si="184"/>
        <v>-5.1301861711417936E-3</v>
      </c>
    </row>
    <row r="5783" spans="2:8" x14ac:dyDescent="0.35">
      <c r="B5783" s="45" t="s">
        <v>6861</v>
      </c>
      <c r="C5783" s="146">
        <v>2236.77783203125</v>
      </c>
      <c r="D5783" s="112">
        <f t="shared" si="183"/>
        <v>3.8544471032588554E-2</v>
      </c>
      <c r="E5783" s="112">
        <v>-8.9668306446326548E-3</v>
      </c>
      <c r="G5783">
        <v>5775</v>
      </c>
      <c r="H5783">
        <f t="shared" ca="1" si="184"/>
        <v>3.1324950291807936E-2</v>
      </c>
    </row>
    <row r="5784" spans="2:8" x14ac:dyDescent="0.35">
      <c r="B5784" s="45" t="s">
        <v>6833</v>
      </c>
      <c r="C5784" s="146">
        <v>2153.76220703125</v>
      </c>
      <c r="D5784" s="112">
        <f t="shared" si="183"/>
        <v>0.16964624399834055</v>
      </c>
      <c r="E5784" s="112">
        <v>-8.9706823353476392E-3</v>
      </c>
      <c r="G5784">
        <v>5776</v>
      </c>
      <c r="H5784">
        <f t="shared" ca="1" si="184"/>
        <v>-3.9342433170339183E-2</v>
      </c>
    </row>
    <row r="5785" spans="2:8" x14ac:dyDescent="0.35">
      <c r="B5785" s="45" t="s">
        <v>6449</v>
      </c>
      <c r="C5785" s="146">
        <v>1841.379150390625</v>
      </c>
      <c r="D5785" s="112">
        <f t="shared" si="183"/>
        <v>1.3228747661372515</v>
      </c>
      <c r="E5785" s="112">
        <v>-8.9729058686475582E-3</v>
      </c>
      <c r="G5785">
        <v>5777</v>
      </c>
      <c r="H5785">
        <f t="shared" ca="1" si="184"/>
        <v>2.1272953914570716E-3</v>
      </c>
    </row>
    <row r="5786" spans="2:8" x14ac:dyDescent="0.35">
      <c r="B5786" s="45" t="s">
        <v>5654</v>
      </c>
      <c r="C5786" s="146">
        <v>792.71563720703125</v>
      </c>
      <c r="D5786" s="112">
        <f t="shared" si="183"/>
        <v>3.4699057043308725</v>
      </c>
      <c r="E5786" s="112">
        <v>-8.9778255134175602E-3</v>
      </c>
      <c r="G5786">
        <v>5778</v>
      </c>
      <c r="H5786">
        <f t="shared" ca="1" si="184"/>
        <v>1.4205185941529648E-2</v>
      </c>
    </row>
    <row r="5787" spans="2:8" x14ac:dyDescent="0.35">
      <c r="B5787" s="45" t="s">
        <v>3611</v>
      </c>
      <c r="C5787" s="146">
        <v>177.34504699707031</v>
      </c>
      <c r="D5787" s="112">
        <f t="shared" si="183"/>
        <v>0.77276339431433638</v>
      </c>
      <c r="E5787" s="112">
        <v>-8.9840011569044895E-3</v>
      </c>
      <c r="G5787">
        <v>5779</v>
      </c>
      <c r="H5787">
        <f t="shared" ca="1" si="184"/>
        <v>1.9314796032587282E-2</v>
      </c>
    </row>
    <row r="5788" spans="2:8" x14ac:dyDescent="0.35">
      <c r="B5788" s="45" t="s">
        <v>2281</v>
      </c>
      <c r="C5788" s="146">
        <v>100.03875732421881</v>
      </c>
      <c r="D5788" s="112">
        <f t="shared" si="183"/>
        <v>-0.93861114635973741</v>
      </c>
      <c r="E5788" s="112">
        <v>-8.9930898545638027E-3</v>
      </c>
      <c r="G5788">
        <v>5780</v>
      </c>
      <c r="H5788">
        <f t="shared" ca="1" si="184"/>
        <v>-2.7369586637332601E-2</v>
      </c>
    </row>
    <row r="5789" spans="2:8" x14ac:dyDescent="0.35">
      <c r="B5789" s="45" t="s">
        <v>6410</v>
      </c>
      <c r="C5789" s="146">
        <v>1629.591552734375</v>
      </c>
      <c r="D5789" s="112">
        <f t="shared" si="183"/>
        <v>-6.5762830828964992E-3</v>
      </c>
      <c r="E5789" s="112">
        <v>-8.9931093706827787E-3</v>
      </c>
      <c r="G5789">
        <v>5781</v>
      </c>
      <c r="H5789">
        <f t="shared" ca="1" si="184"/>
        <v>7.395868476653274E-3</v>
      </c>
    </row>
    <row r="5790" spans="2:8" x14ac:dyDescent="0.35">
      <c r="B5790" s="45" t="s">
        <v>6386</v>
      </c>
      <c r="C5790" s="146">
        <v>1640.379150390625</v>
      </c>
      <c r="D5790" s="112">
        <f t="shared" si="183"/>
        <v>9.0469261396330154</v>
      </c>
      <c r="E5790" s="112">
        <v>-9.0151105810642278E-3</v>
      </c>
      <c r="G5790">
        <v>5782</v>
      </c>
      <c r="H5790">
        <f t="shared" ca="1" si="184"/>
        <v>-1.8621332121606052E-2</v>
      </c>
    </row>
    <row r="5791" spans="2:8" x14ac:dyDescent="0.35">
      <c r="B5791" s="45" t="s">
        <v>3856</v>
      </c>
      <c r="C5791" s="146">
        <v>163.27174377441409</v>
      </c>
      <c r="D5791" s="112">
        <f t="shared" si="183"/>
        <v>-0.90929765230944026</v>
      </c>
      <c r="E5791" s="112">
        <v>-9.024947615795139E-3</v>
      </c>
      <c r="G5791">
        <v>5783</v>
      </c>
      <c r="H5791">
        <f t="shared" ca="1" si="184"/>
        <v>-1.2426805002263369E-2</v>
      </c>
    </row>
    <row r="5792" spans="2:8" x14ac:dyDescent="0.35">
      <c r="B5792" s="45" t="s">
        <v>6563</v>
      </c>
      <c r="C5792" s="146">
        <v>1800.082885742188</v>
      </c>
      <c r="D5792" s="112">
        <f t="shared" si="183"/>
        <v>5.1173842682571191</v>
      </c>
      <c r="E5792" s="112">
        <v>-9.0291821473526754E-3</v>
      </c>
      <c r="G5792">
        <v>5784</v>
      </c>
      <c r="H5792">
        <f t="shared" ca="1" si="184"/>
        <v>-4.271609988295888E-4</v>
      </c>
    </row>
    <row r="5793" spans="2:8" x14ac:dyDescent="0.35">
      <c r="B5793" s="45" t="s">
        <v>4548</v>
      </c>
      <c r="C5793" s="146">
        <v>294.2569580078125</v>
      </c>
      <c r="D5793" s="112">
        <f t="shared" si="183"/>
        <v>-0.86867964191869396</v>
      </c>
      <c r="E5793" s="112">
        <v>-9.0329969751607991E-3</v>
      </c>
      <c r="G5793">
        <v>5785</v>
      </c>
      <c r="H5793">
        <f t="shared" ca="1" si="184"/>
        <v>2.0232666341705487E-2</v>
      </c>
    </row>
    <row r="5794" spans="2:8" x14ac:dyDescent="0.35">
      <c r="B5794" s="45" t="s">
        <v>6801</v>
      </c>
      <c r="C5794" s="146">
        <v>2240.756591796875</v>
      </c>
      <c r="D5794" s="112">
        <f t="shared" si="183"/>
        <v>20.532404569877485</v>
      </c>
      <c r="E5794" s="112">
        <v>-9.0486373977307355E-3</v>
      </c>
      <c r="G5794">
        <v>5786</v>
      </c>
      <c r="H5794">
        <f t="shared" ca="1" si="184"/>
        <v>3.2766148744390385E-2</v>
      </c>
    </row>
    <row r="5795" spans="2:8" x14ac:dyDescent="0.35">
      <c r="B5795" s="45" t="s">
        <v>1719</v>
      </c>
      <c r="C5795" s="146">
        <v>104.06439208984381</v>
      </c>
      <c r="D5795" s="112">
        <f t="shared" si="183"/>
        <v>-0.90165695920559163</v>
      </c>
      <c r="E5795" s="112">
        <v>-9.0520377564785228E-3</v>
      </c>
      <c r="G5795">
        <v>5787</v>
      </c>
      <c r="H5795">
        <f t="shared" ca="1" si="184"/>
        <v>5.0547277181875209E-3</v>
      </c>
    </row>
    <row r="5796" spans="2:8" x14ac:dyDescent="0.35">
      <c r="B5796" s="45" t="s">
        <v>5933</v>
      </c>
      <c r="C5796" s="146">
        <v>1058.177490234375</v>
      </c>
      <c r="D5796" s="112">
        <f t="shared" si="183"/>
        <v>2.2342256882941718</v>
      </c>
      <c r="E5796" s="112">
        <v>-9.0554144725444041E-3</v>
      </c>
      <c r="G5796">
        <v>5788</v>
      </c>
      <c r="H5796">
        <f t="shared" ca="1" si="184"/>
        <v>2.0861423675135774E-2</v>
      </c>
    </row>
    <row r="5797" spans="2:8" x14ac:dyDescent="0.35">
      <c r="B5797" s="45" t="s">
        <v>4611</v>
      </c>
      <c r="C5797" s="146">
        <v>327.18109130859381</v>
      </c>
      <c r="D5797" s="112">
        <f t="shared" si="183"/>
        <v>0.94892667486212767</v>
      </c>
      <c r="E5797" s="112">
        <v>-9.0653155807354294E-3</v>
      </c>
      <c r="G5797">
        <v>5789</v>
      </c>
      <c r="H5797">
        <f t="shared" ca="1" si="184"/>
        <v>-6.2336033998650897E-3</v>
      </c>
    </row>
    <row r="5798" spans="2:8" x14ac:dyDescent="0.35">
      <c r="B5798" s="45" t="s">
        <v>3630</v>
      </c>
      <c r="C5798" s="146">
        <v>167.87757873535159</v>
      </c>
      <c r="D5798" s="112">
        <f t="shared" si="183"/>
        <v>-0.92635715778954486</v>
      </c>
      <c r="E5798" s="112">
        <v>-9.0678819382988343E-3</v>
      </c>
      <c r="G5798">
        <v>5790</v>
      </c>
      <c r="H5798">
        <f t="shared" ca="1" si="184"/>
        <v>-1.4045321299915186E-2</v>
      </c>
    </row>
    <row r="5799" spans="2:8" x14ac:dyDescent="0.35">
      <c r="B5799" s="45" t="s">
        <v>7733</v>
      </c>
      <c r="C5799" s="146">
        <v>2279.618408203125</v>
      </c>
      <c r="D5799" s="112">
        <f t="shared" si="183"/>
        <v>15.539677903941119</v>
      </c>
      <c r="E5799" s="112">
        <v>-9.0698286492945819E-3</v>
      </c>
      <c r="G5799">
        <v>5791</v>
      </c>
      <c r="H5799">
        <f t="shared" ca="1" si="184"/>
        <v>-1.9150426980723941E-2</v>
      </c>
    </row>
    <row r="5800" spans="2:8" x14ac:dyDescent="0.35">
      <c r="B5800" s="45" t="s">
        <v>3381</v>
      </c>
      <c r="C5800" s="146">
        <v>137.82725524902341</v>
      </c>
      <c r="D5800" s="112">
        <f t="shared" si="183"/>
        <v>-0.17637227640797504</v>
      </c>
      <c r="E5800" s="112">
        <v>-9.0952223973199513E-3</v>
      </c>
      <c r="G5800">
        <v>5792</v>
      </c>
      <c r="H5800">
        <f t="shared" ca="1" si="184"/>
        <v>2.8630699777918892E-2</v>
      </c>
    </row>
    <row r="5801" spans="2:8" x14ac:dyDescent="0.35">
      <c r="B5801" s="45" t="s">
        <v>3642</v>
      </c>
      <c r="C5801" s="146">
        <v>167.34169006347659</v>
      </c>
      <c r="D5801" s="112">
        <f t="shared" si="183"/>
        <v>-0.90425361559010142</v>
      </c>
      <c r="E5801" s="112">
        <v>-9.0969250205054919E-3</v>
      </c>
      <c r="G5801">
        <v>5793</v>
      </c>
      <c r="H5801">
        <f t="shared" ca="1" si="184"/>
        <v>3.7601382520613381E-2</v>
      </c>
    </row>
    <row r="5802" spans="2:8" x14ac:dyDescent="0.35">
      <c r="B5802" s="45" t="s">
        <v>6420</v>
      </c>
      <c r="C5802" s="146">
        <v>1747.759887695312</v>
      </c>
      <c r="D5802" s="112">
        <f t="shared" si="183"/>
        <v>19.992135087217065</v>
      </c>
      <c r="E5802" s="112">
        <v>-9.0976588026026612E-3</v>
      </c>
      <c r="G5802">
        <v>5794</v>
      </c>
      <c r="H5802">
        <f t="shared" ca="1" si="184"/>
        <v>1.8662309928906114E-2</v>
      </c>
    </row>
    <row r="5803" spans="2:8" x14ac:dyDescent="0.35">
      <c r="B5803" s="45" t="s">
        <v>2876</v>
      </c>
      <c r="C5803" s="146">
        <v>83.257843017578125</v>
      </c>
      <c r="D5803" s="112">
        <f t="shared" si="183"/>
        <v>-0.9661845085632913</v>
      </c>
      <c r="E5803" s="112">
        <v>-9.1113178141408839E-3</v>
      </c>
      <c r="G5803">
        <v>5795</v>
      </c>
      <c r="H5803">
        <f t="shared" ca="1" si="184"/>
        <v>-2.0324099948943363E-2</v>
      </c>
    </row>
    <row r="5804" spans="2:8" x14ac:dyDescent="0.35">
      <c r="B5804" s="45" t="s">
        <v>7363</v>
      </c>
      <c r="C5804" s="146">
        <v>2462.121337890625</v>
      </c>
      <c r="D5804" s="112">
        <f t="shared" si="183"/>
        <v>0.20806199696895908</v>
      </c>
      <c r="E5804" s="112">
        <v>-9.1207453331442929E-3</v>
      </c>
      <c r="G5804">
        <v>5796</v>
      </c>
      <c r="H5804">
        <f t="shared" ca="1" si="184"/>
        <v>-6.2614950767562565E-3</v>
      </c>
    </row>
    <row r="5805" spans="2:8" x14ac:dyDescent="0.35">
      <c r="B5805" s="45" t="s">
        <v>6756</v>
      </c>
      <c r="C5805" s="146">
        <v>2038.075317382812</v>
      </c>
      <c r="D5805" s="112">
        <f t="shared" si="183"/>
        <v>21.021380641650065</v>
      </c>
      <c r="E5805" s="112">
        <v>-9.1209891179601862E-3</v>
      </c>
      <c r="G5805">
        <v>5797</v>
      </c>
      <c r="H5805">
        <f t="shared" ca="1" si="184"/>
        <v>-9.8638104327393606E-3</v>
      </c>
    </row>
    <row r="5806" spans="2:8" x14ac:dyDescent="0.35">
      <c r="B5806" s="45" t="s">
        <v>1147</v>
      </c>
      <c r="C5806" s="146">
        <v>92.549842834472656</v>
      </c>
      <c r="D5806" s="112">
        <f t="shared" si="183"/>
        <v>-0.9437343842846877</v>
      </c>
      <c r="E5806" s="112">
        <v>-9.1240331853421133E-3</v>
      </c>
      <c r="G5806">
        <v>5798</v>
      </c>
      <c r="H5806">
        <f t="shared" ca="1" si="184"/>
        <v>-9.5926963223847139E-3</v>
      </c>
    </row>
    <row r="5807" spans="2:8" x14ac:dyDescent="0.35">
      <c r="B5807" s="45" t="s">
        <v>6401</v>
      </c>
      <c r="C5807" s="146">
        <v>1644.873901367188</v>
      </c>
      <c r="D5807" s="112">
        <f t="shared" si="183"/>
        <v>14.56842438572985</v>
      </c>
      <c r="E5807" s="112">
        <v>-9.1247133130610402E-3</v>
      </c>
      <c r="G5807">
        <v>5799</v>
      </c>
      <c r="H5807">
        <f t="shared" ca="1" si="184"/>
        <v>2.4255227321977438E-2</v>
      </c>
    </row>
    <row r="5808" spans="2:8" x14ac:dyDescent="0.35">
      <c r="B5808" s="45" t="s">
        <v>2910</v>
      </c>
      <c r="C5808" s="146">
        <v>105.6544876098633</v>
      </c>
      <c r="D5808" s="112">
        <f t="shared" si="183"/>
        <v>-0.53527877142687996</v>
      </c>
      <c r="E5808" s="112">
        <v>-9.1296184728894402E-3</v>
      </c>
      <c r="G5808">
        <v>5800</v>
      </c>
      <c r="H5808">
        <f t="shared" ca="1" si="184"/>
        <v>1.0497476444212039E-3</v>
      </c>
    </row>
    <row r="5809" spans="2:8" x14ac:dyDescent="0.35">
      <c r="B5809" s="45" t="s">
        <v>4254</v>
      </c>
      <c r="C5809" s="146">
        <v>227.3502502441406</v>
      </c>
      <c r="D5809" s="112">
        <f t="shared" si="183"/>
        <v>-0.90144241912572021</v>
      </c>
      <c r="E5809" s="112">
        <v>-9.1362590217416838E-3</v>
      </c>
      <c r="G5809">
        <v>5801</v>
      </c>
      <c r="H5809">
        <f t="shared" ca="1" si="184"/>
        <v>-8.9058414240775902E-3</v>
      </c>
    </row>
    <row r="5810" spans="2:8" x14ac:dyDescent="0.35">
      <c r="B5810" s="45" t="s">
        <v>7515</v>
      </c>
      <c r="C5810" s="146">
        <v>2306.77587890625</v>
      </c>
      <c r="D5810" s="112">
        <f t="shared" si="183"/>
        <v>6.609140378818025</v>
      </c>
      <c r="E5810" s="112">
        <v>-9.1453624786356873E-3</v>
      </c>
      <c r="G5810">
        <v>5802</v>
      </c>
      <c r="H5810">
        <f t="shared" ca="1" si="184"/>
        <v>5.5244118467645445E-4</v>
      </c>
    </row>
    <row r="5811" spans="2:8" x14ac:dyDescent="0.35">
      <c r="B5811" s="45" t="s">
        <v>4531</v>
      </c>
      <c r="C5811" s="146">
        <v>303.15853881835938</v>
      </c>
      <c r="D5811" s="112">
        <f t="shared" si="183"/>
        <v>2.2562126885088185</v>
      </c>
      <c r="E5811" s="112">
        <v>-9.1476728099335759E-3</v>
      </c>
      <c r="G5811">
        <v>5803</v>
      </c>
      <c r="H5811">
        <f t="shared" ca="1" si="184"/>
        <v>1.8873545064402742E-2</v>
      </c>
    </row>
    <row r="5812" spans="2:8" x14ac:dyDescent="0.35">
      <c r="B5812" s="45" t="s">
        <v>1229</v>
      </c>
      <c r="C5812" s="146">
        <v>93.101577758789063</v>
      </c>
      <c r="D5812" s="112">
        <f t="shared" si="183"/>
        <v>-0.94154753415962567</v>
      </c>
      <c r="E5812" s="112">
        <v>-9.1574304890363924E-3</v>
      </c>
      <c r="G5812">
        <v>5804</v>
      </c>
      <c r="H5812">
        <f t="shared" ca="1" si="184"/>
        <v>2.7219957756501784E-2</v>
      </c>
    </row>
    <row r="5813" spans="2:8" x14ac:dyDescent="0.35">
      <c r="B5813" s="45" t="s">
        <v>6237</v>
      </c>
      <c r="C5813" s="146">
        <v>1592.774169921875</v>
      </c>
      <c r="D5813" s="112">
        <f t="shared" si="183"/>
        <v>-0.20987761525817164</v>
      </c>
      <c r="E5813" s="112">
        <v>-9.1610039727704692E-3</v>
      </c>
      <c r="G5813">
        <v>5805</v>
      </c>
      <c r="H5813">
        <f t="shared" ca="1" si="184"/>
        <v>7.5419969477309645E-3</v>
      </c>
    </row>
    <row r="5814" spans="2:8" x14ac:dyDescent="0.35">
      <c r="B5814" s="45" t="s">
        <v>7045</v>
      </c>
      <c r="C5814" s="146">
        <v>2015.857543945312</v>
      </c>
      <c r="D5814" s="112">
        <f t="shared" si="183"/>
        <v>8.5496870737658135</v>
      </c>
      <c r="E5814" s="112">
        <v>-9.1617366469468105E-3</v>
      </c>
      <c r="G5814">
        <v>5806</v>
      </c>
      <c r="H5814">
        <f t="shared" ca="1" si="184"/>
        <v>-1.8876586520120593E-2</v>
      </c>
    </row>
    <row r="5815" spans="2:8" x14ac:dyDescent="0.35">
      <c r="B5815" s="45" t="s">
        <v>3966</v>
      </c>
      <c r="C5815" s="146">
        <v>211.09147644042969</v>
      </c>
      <c r="D5815" s="112">
        <f t="shared" si="183"/>
        <v>-0.16020957835562166</v>
      </c>
      <c r="E5815" s="112">
        <v>-9.1632813540209659E-3</v>
      </c>
      <c r="G5815">
        <v>5807</v>
      </c>
      <c r="H5815">
        <f t="shared" ca="1" si="184"/>
        <v>-3.0299451519107311E-2</v>
      </c>
    </row>
    <row r="5816" spans="2:8" x14ac:dyDescent="0.35">
      <c r="B5816" s="45" t="s">
        <v>4394</v>
      </c>
      <c r="C5816" s="146">
        <v>251.3620910644531</v>
      </c>
      <c r="D5816" s="112">
        <f t="shared" si="183"/>
        <v>-0.89867862029289125</v>
      </c>
      <c r="E5816" s="112">
        <v>-9.1644641938702972E-3</v>
      </c>
      <c r="G5816">
        <v>5808</v>
      </c>
      <c r="H5816">
        <f t="shared" ca="1" si="184"/>
        <v>-3.6035901986007819E-2</v>
      </c>
    </row>
    <row r="5817" spans="2:8" x14ac:dyDescent="0.35">
      <c r="B5817" s="45" t="s">
        <v>7220</v>
      </c>
      <c r="C5817" s="146">
        <v>2480.839599609375</v>
      </c>
      <c r="D5817" s="112">
        <f t="shared" si="183"/>
        <v>6.5752662781444116</v>
      </c>
      <c r="E5817" s="112">
        <v>-9.1670524747034087E-3</v>
      </c>
      <c r="G5817">
        <v>5809</v>
      </c>
      <c r="H5817">
        <f t="shared" ca="1" si="184"/>
        <v>2.2062729876734959E-2</v>
      </c>
    </row>
    <row r="5818" spans="2:8" x14ac:dyDescent="0.35">
      <c r="B5818" s="45" t="s">
        <v>4583</v>
      </c>
      <c r="C5818" s="146">
        <v>327.4920654296875</v>
      </c>
      <c r="D5818" s="112">
        <f t="shared" si="183"/>
        <v>3.5146272735610209</v>
      </c>
      <c r="E5818" s="112">
        <v>-9.1733496525081264E-3</v>
      </c>
      <c r="G5818">
        <v>5810</v>
      </c>
      <c r="H5818">
        <f t="shared" ca="1" si="184"/>
        <v>-3.3567135021118724E-3</v>
      </c>
    </row>
    <row r="5819" spans="2:8" x14ac:dyDescent="0.35">
      <c r="B5819" s="45" t="s">
        <v>867</v>
      </c>
      <c r="C5819" s="146">
        <v>72.54022216796875</v>
      </c>
      <c r="D5819" s="112">
        <f t="shared" si="183"/>
        <v>-0.90060114404541391</v>
      </c>
      <c r="E5819" s="112">
        <v>-9.1785491352188962E-3</v>
      </c>
      <c r="G5819">
        <v>5811</v>
      </c>
      <c r="H5819">
        <f t="shared" ca="1" si="184"/>
        <v>1.2372404294230593E-2</v>
      </c>
    </row>
    <row r="5820" spans="2:8" x14ac:dyDescent="0.35">
      <c r="B5820" s="45" t="s">
        <v>5493</v>
      </c>
      <c r="C5820" s="146">
        <v>729.789306640625</v>
      </c>
      <c r="D5820" s="112">
        <f t="shared" si="183"/>
        <v>-0.69548471971958514</v>
      </c>
      <c r="E5820" s="112">
        <v>-9.1816406300172793E-3</v>
      </c>
      <c r="G5820">
        <v>5812</v>
      </c>
      <c r="H5820">
        <f t="shared" ca="1" si="184"/>
        <v>1.0333625972709582E-2</v>
      </c>
    </row>
    <row r="5821" spans="2:8" x14ac:dyDescent="0.35">
      <c r="B5821" s="45" t="s">
        <v>7858</v>
      </c>
      <c r="C5821" s="146">
        <v>2396.560546875</v>
      </c>
      <c r="D5821" s="112">
        <f t="shared" si="183"/>
        <v>15.922214117558326</v>
      </c>
      <c r="E5821" s="112">
        <v>-9.1886354641661384E-3</v>
      </c>
      <c r="G5821">
        <v>5813</v>
      </c>
      <c r="H5821">
        <f t="shared" ca="1" si="184"/>
        <v>-2.8076505613447026E-3</v>
      </c>
    </row>
    <row r="5822" spans="2:8" x14ac:dyDescent="0.35">
      <c r="B5822" s="45" t="s">
        <v>1584</v>
      </c>
      <c r="C5822" s="146">
        <v>141.6221618652344</v>
      </c>
      <c r="D5822" s="112">
        <f t="shared" si="183"/>
        <v>-0.65778903402881528</v>
      </c>
      <c r="E5822" s="112">
        <v>-9.1939406503819803E-3</v>
      </c>
      <c r="G5822">
        <v>5814</v>
      </c>
      <c r="H5822">
        <f t="shared" ca="1" si="184"/>
        <v>2.7005195296541306E-3</v>
      </c>
    </row>
    <row r="5823" spans="2:8" x14ac:dyDescent="0.35">
      <c r="B5823" s="45" t="s">
        <v>4692</v>
      </c>
      <c r="C5823" s="146">
        <v>413.8446044921875</v>
      </c>
      <c r="D5823" s="112">
        <f t="shared" si="183"/>
        <v>1.9481235981131906</v>
      </c>
      <c r="E5823" s="112">
        <v>-9.2037381921162061E-3</v>
      </c>
      <c r="G5823">
        <v>5815</v>
      </c>
      <c r="H5823">
        <f t="shared" ca="1" si="184"/>
        <v>2.5567756433644801E-2</v>
      </c>
    </row>
    <row r="5824" spans="2:8" x14ac:dyDescent="0.35">
      <c r="B5824" s="45" t="s">
        <v>3497</v>
      </c>
      <c r="C5824" s="146">
        <v>140.37559509277341</v>
      </c>
      <c r="D5824" s="112">
        <f t="shared" si="183"/>
        <v>2.0632074521361291E-2</v>
      </c>
      <c r="E5824" s="112">
        <v>-9.2057926586294678E-3</v>
      </c>
      <c r="G5824">
        <v>5816</v>
      </c>
      <c r="H5824">
        <f t="shared" ca="1" si="184"/>
        <v>1.9207216271158768E-2</v>
      </c>
    </row>
    <row r="5825" spans="2:8" x14ac:dyDescent="0.35">
      <c r="B5825" s="45" t="s">
        <v>1561</v>
      </c>
      <c r="C5825" s="146">
        <v>137.53790283203119</v>
      </c>
      <c r="D5825" s="112">
        <f t="shared" si="183"/>
        <v>-0.94371417538313673</v>
      </c>
      <c r="E5825" s="112">
        <v>-9.2065460173415513E-3</v>
      </c>
      <c r="G5825">
        <v>5817</v>
      </c>
      <c r="H5825">
        <f t="shared" ca="1" si="184"/>
        <v>1.4156558073052437E-2</v>
      </c>
    </row>
    <row r="5826" spans="2:8" x14ac:dyDescent="0.35">
      <c r="B5826" s="45" t="s">
        <v>7368</v>
      </c>
      <c r="C5826" s="146">
        <v>2443.56201171875</v>
      </c>
      <c r="D5826" s="112">
        <f t="shared" si="183"/>
        <v>5.6778226919224846</v>
      </c>
      <c r="E5826" s="112">
        <v>-9.208410497401863E-3</v>
      </c>
      <c r="G5826">
        <v>5818</v>
      </c>
      <c r="H5826">
        <f t="shared" ca="1" si="184"/>
        <v>1.8230852004441352E-2</v>
      </c>
    </row>
    <row r="5827" spans="2:8" x14ac:dyDescent="0.35">
      <c r="B5827" s="45" t="s">
        <v>4789</v>
      </c>
      <c r="C5827" s="146">
        <v>365.92196655273438</v>
      </c>
      <c r="D5827" s="112">
        <f t="shared" si="183"/>
        <v>-0.85091668872355419</v>
      </c>
      <c r="E5827" s="112">
        <v>-9.2394452317113487E-3</v>
      </c>
      <c r="G5827">
        <v>5819</v>
      </c>
      <c r="H5827">
        <f t="shared" ca="1" si="184"/>
        <v>-3.7486313691397738E-2</v>
      </c>
    </row>
    <row r="5828" spans="2:8" x14ac:dyDescent="0.35">
      <c r="B5828" s="45" t="s">
        <v>7222</v>
      </c>
      <c r="C5828" s="146">
        <v>2454.479736328125</v>
      </c>
      <c r="D5828" s="112">
        <f t="shared" si="183"/>
        <v>0.25433007516024991</v>
      </c>
      <c r="E5828" s="112">
        <v>-9.2456487238858388E-3</v>
      </c>
      <c r="G5828">
        <v>5820</v>
      </c>
      <c r="H5828">
        <f t="shared" ca="1" si="184"/>
        <v>-2.6893541067685859E-3</v>
      </c>
    </row>
    <row r="5829" spans="2:8" x14ac:dyDescent="0.35">
      <c r="B5829" s="45" t="s">
        <v>6646</v>
      </c>
      <c r="C5829" s="146">
        <v>1956.805297851562</v>
      </c>
      <c r="D5829" s="112">
        <f t="shared" si="183"/>
        <v>-4.7875951565787223E-2</v>
      </c>
      <c r="E5829" s="112">
        <v>-9.2524944447888394E-3</v>
      </c>
      <c r="G5829">
        <v>5821</v>
      </c>
      <c r="H5829">
        <f t="shared" ca="1" si="184"/>
        <v>-4.3273946062931746E-3</v>
      </c>
    </row>
    <row r="5830" spans="2:8" x14ac:dyDescent="0.35">
      <c r="B5830" s="45" t="s">
        <v>8025</v>
      </c>
      <c r="C5830" s="146">
        <v>2055.199951171875</v>
      </c>
      <c r="D5830" s="112">
        <f t="shared" si="183"/>
        <v>44.030117348132791</v>
      </c>
      <c r="E5830" s="112">
        <v>-9.2556652891190531E-3</v>
      </c>
      <c r="G5830">
        <v>5822</v>
      </c>
      <c r="H5830">
        <f t="shared" ca="1" si="184"/>
        <v>-4.3208405787183166E-3</v>
      </c>
    </row>
    <row r="5831" spans="2:8" x14ac:dyDescent="0.35">
      <c r="B5831" s="45" t="s">
        <v>583</v>
      </c>
      <c r="C5831" s="146">
        <v>45.64056396484375</v>
      </c>
      <c r="D5831" s="112">
        <f t="shared" si="183"/>
        <v>-0.93654342033064719</v>
      </c>
      <c r="E5831" s="112">
        <v>-9.256812601527286E-3</v>
      </c>
      <c r="G5831">
        <v>5823</v>
      </c>
      <c r="H5831">
        <f t="shared" ca="1" si="184"/>
        <v>-1.7748951094139827E-2</v>
      </c>
    </row>
    <row r="5832" spans="2:8" x14ac:dyDescent="0.35">
      <c r="B5832" s="45" t="s">
        <v>5580</v>
      </c>
      <c r="C5832" s="146">
        <v>719.2408447265625</v>
      </c>
      <c r="D5832" s="112">
        <f t="shared" si="183"/>
        <v>-0.68178064589441245</v>
      </c>
      <c r="E5832" s="112">
        <v>-9.2572406819521093E-3</v>
      </c>
      <c r="G5832">
        <v>5824</v>
      </c>
      <c r="H5832">
        <f t="shared" ca="1" si="184"/>
        <v>1.5477622418705289E-2</v>
      </c>
    </row>
    <row r="5833" spans="2:8" x14ac:dyDescent="0.35">
      <c r="B5833" s="45" t="s">
        <v>7570</v>
      </c>
      <c r="C5833" s="146">
        <v>2260.20458984375</v>
      </c>
      <c r="D5833" s="112">
        <f t="shared" ref="D5833:D5896" si="185">(C5833-C5834)/C5834</f>
        <v>49.586723410402577</v>
      </c>
      <c r="E5833" s="112">
        <v>-9.269599162794212E-3</v>
      </c>
      <c r="G5833">
        <v>5825</v>
      </c>
      <c r="H5833">
        <f t="shared" ca="1" si="184"/>
        <v>-1.7668354630652305E-2</v>
      </c>
    </row>
    <row r="5834" spans="2:8" x14ac:dyDescent="0.35">
      <c r="B5834" s="45" t="s">
        <v>562</v>
      </c>
      <c r="C5834" s="146">
        <v>44.679798126220703</v>
      </c>
      <c r="D5834" s="112">
        <f t="shared" si="185"/>
        <v>-0.93639344256241253</v>
      </c>
      <c r="E5834" s="112">
        <v>-9.2757685307499008E-3</v>
      </c>
      <c r="G5834">
        <v>5826</v>
      </c>
      <c r="H5834">
        <f t="shared" ref="H5834:H5897" ca="1" si="186">_xlfn.NORM.INV(RAND(),$N$11,$N$12)</f>
        <v>-1.8301177189166542E-2</v>
      </c>
    </row>
    <row r="5835" spans="2:8" x14ac:dyDescent="0.35">
      <c r="B5835" s="45" t="s">
        <v>5479</v>
      </c>
      <c r="C5835" s="146">
        <v>702.44012451171875</v>
      </c>
      <c r="D5835" s="112">
        <f t="shared" si="185"/>
        <v>1.6773104342786065</v>
      </c>
      <c r="E5835" s="112">
        <v>-9.2980911341021578E-3</v>
      </c>
      <c r="G5835">
        <v>5827</v>
      </c>
      <c r="H5835">
        <f t="shared" ca="1" si="186"/>
        <v>4.2415255044239014E-3</v>
      </c>
    </row>
    <row r="5836" spans="2:8" x14ac:dyDescent="0.35">
      <c r="B5836" s="45" t="s">
        <v>4453</v>
      </c>
      <c r="C5836" s="146">
        <v>262.36782836914063</v>
      </c>
      <c r="D5836" s="112">
        <f t="shared" si="185"/>
        <v>0.51158394958004616</v>
      </c>
      <c r="E5836" s="112">
        <v>-9.3077447654664677E-3</v>
      </c>
      <c r="G5836">
        <v>5828</v>
      </c>
      <c r="H5836">
        <f t="shared" ca="1" si="186"/>
        <v>-1.7433760904756643E-3</v>
      </c>
    </row>
    <row r="5837" spans="2:8" x14ac:dyDescent="0.35">
      <c r="B5837" s="45" t="s">
        <v>3726</v>
      </c>
      <c r="C5837" s="146">
        <v>173.57145690917969</v>
      </c>
      <c r="D5837" s="112">
        <f t="shared" si="185"/>
        <v>-0.7538752090134565</v>
      </c>
      <c r="E5837" s="112">
        <v>-9.3148198161439166E-3</v>
      </c>
      <c r="G5837">
        <v>5829</v>
      </c>
      <c r="H5837">
        <f t="shared" ca="1" si="186"/>
        <v>1.6175735714426269E-3</v>
      </c>
    </row>
    <row r="5838" spans="2:8" x14ac:dyDescent="0.35">
      <c r="B5838" s="45" t="s">
        <v>5341</v>
      </c>
      <c r="C5838" s="146">
        <v>705.21728515625</v>
      </c>
      <c r="D5838" s="112">
        <f t="shared" si="185"/>
        <v>8.8411068975403904</v>
      </c>
      <c r="E5838" s="112">
        <v>-9.3232308587049128E-3</v>
      </c>
      <c r="G5838">
        <v>5830</v>
      </c>
      <c r="H5838">
        <f t="shared" ca="1" si="186"/>
        <v>7.516547699298594E-3</v>
      </c>
    </row>
    <row r="5839" spans="2:8" x14ac:dyDescent="0.35">
      <c r="B5839" s="45" t="s">
        <v>882</v>
      </c>
      <c r="C5839" s="146">
        <v>71.660362243652344</v>
      </c>
      <c r="D5839" s="112">
        <f t="shared" si="185"/>
        <v>-0.96871567361882582</v>
      </c>
      <c r="E5839" s="112">
        <v>-9.3276067141133262E-3</v>
      </c>
      <c r="G5839">
        <v>5831</v>
      </c>
      <c r="H5839">
        <f t="shared" ca="1" si="186"/>
        <v>1.2419081308171312E-2</v>
      </c>
    </row>
    <row r="5840" spans="2:8" x14ac:dyDescent="0.35">
      <c r="B5840" s="45" t="s">
        <v>7803</v>
      </c>
      <c r="C5840" s="146">
        <v>2290.615478515625</v>
      </c>
      <c r="D5840" s="112">
        <f t="shared" si="185"/>
        <v>1.9241617960431991</v>
      </c>
      <c r="E5840" s="112">
        <v>-9.3422547524823572E-3</v>
      </c>
      <c r="G5840">
        <v>5832</v>
      </c>
      <c r="H5840">
        <f t="shared" ca="1" si="186"/>
        <v>-9.2563673003690124E-3</v>
      </c>
    </row>
    <row r="5841" spans="2:8" x14ac:dyDescent="0.35">
      <c r="B5841" s="45" t="s">
        <v>5656</v>
      </c>
      <c r="C5841" s="146">
        <v>783.34088134765625</v>
      </c>
      <c r="D5841" s="112">
        <f t="shared" si="185"/>
        <v>15.816211976463149</v>
      </c>
      <c r="E5841" s="112">
        <v>-9.3539842175975156E-3</v>
      </c>
      <c r="G5841">
        <v>5833</v>
      </c>
      <c r="H5841">
        <f t="shared" ca="1" si="186"/>
        <v>-5.0176761693543539E-3</v>
      </c>
    </row>
    <row r="5842" spans="2:8" x14ac:dyDescent="0.35">
      <c r="B5842" s="45" t="s">
        <v>735</v>
      </c>
      <c r="C5842" s="146">
        <v>46.582481384277337</v>
      </c>
      <c r="D5842" s="112">
        <f t="shared" si="185"/>
        <v>-0.97675840445674</v>
      </c>
      <c r="E5842" s="112">
        <v>-9.3554293266802108E-3</v>
      </c>
      <c r="G5842">
        <v>5834</v>
      </c>
      <c r="H5842">
        <f t="shared" ca="1" si="186"/>
        <v>3.0098749238992722E-3</v>
      </c>
    </row>
    <row r="5843" spans="2:8" x14ac:dyDescent="0.35">
      <c r="B5843" s="45" t="s">
        <v>6636</v>
      </c>
      <c r="C5843" s="146">
        <v>2004.272094726562</v>
      </c>
      <c r="D5843" s="112">
        <f t="shared" si="185"/>
        <v>-0.1573023137313917</v>
      </c>
      <c r="E5843" s="112">
        <v>-9.3706470658897478E-3</v>
      </c>
      <c r="G5843">
        <v>5835</v>
      </c>
      <c r="H5843">
        <f t="shared" ca="1" si="186"/>
        <v>1.3214519370882022E-2</v>
      </c>
    </row>
    <row r="5844" spans="2:8" x14ac:dyDescent="0.35">
      <c r="B5844" s="45" t="s">
        <v>7984</v>
      </c>
      <c r="C5844" s="146">
        <v>2378.39990234375</v>
      </c>
      <c r="D5844" s="112">
        <f t="shared" si="185"/>
        <v>9.4672044866849223</v>
      </c>
      <c r="E5844" s="112">
        <v>-9.3714860740489753E-3</v>
      </c>
      <c r="G5844">
        <v>5836</v>
      </c>
      <c r="H5844">
        <f t="shared" ca="1" si="186"/>
        <v>-1.1624890682314093E-2</v>
      </c>
    </row>
    <row r="5845" spans="2:8" x14ac:dyDescent="0.35">
      <c r="B5845" s="45" t="s">
        <v>4207</v>
      </c>
      <c r="C5845" s="146">
        <v>227.22398376464841</v>
      </c>
      <c r="D5845" s="112">
        <f t="shared" si="185"/>
        <v>0.31903078014345199</v>
      </c>
      <c r="E5845" s="112">
        <v>-9.3748937702519634E-3</v>
      </c>
      <c r="G5845">
        <v>5837</v>
      </c>
      <c r="H5845">
        <f t="shared" ca="1" si="186"/>
        <v>-1.3062803439284423E-2</v>
      </c>
    </row>
    <row r="5846" spans="2:8" x14ac:dyDescent="0.35">
      <c r="B5846" s="45" t="s">
        <v>3831</v>
      </c>
      <c r="C5846" s="146">
        <v>172.265869140625</v>
      </c>
      <c r="D5846" s="112">
        <f t="shared" si="185"/>
        <v>0.82503494802151156</v>
      </c>
      <c r="E5846" s="112">
        <v>-9.3847534828459932E-3</v>
      </c>
      <c r="G5846">
        <v>5838</v>
      </c>
      <c r="H5846">
        <f t="shared" ca="1" si="186"/>
        <v>-1.064226017591547E-2</v>
      </c>
    </row>
    <row r="5847" spans="2:8" x14ac:dyDescent="0.35">
      <c r="B5847" s="45" t="s">
        <v>1689</v>
      </c>
      <c r="C5847" s="146">
        <v>94.390449523925781</v>
      </c>
      <c r="D5847" s="112">
        <f t="shared" si="185"/>
        <v>-0.95664889431623412</v>
      </c>
      <c r="E5847" s="112">
        <v>-9.3902566548981197E-3</v>
      </c>
      <c r="G5847">
        <v>5839</v>
      </c>
      <c r="H5847">
        <f t="shared" ca="1" si="186"/>
        <v>8.1266084874879012E-3</v>
      </c>
    </row>
    <row r="5848" spans="2:8" x14ac:dyDescent="0.35">
      <c r="B5848" s="45" t="s">
        <v>7533</v>
      </c>
      <c r="C5848" s="146">
        <v>2177.34814453125</v>
      </c>
      <c r="D5848" s="112">
        <f t="shared" si="185"/>
        <v>0.37875967071171962</v>
      </c>
      <c r="E5848" s="112">
        <v>-9.4021303409305233E-3</v>
      </c>
      <c r="G5848">
        <v>5840</v>
      </c>
      <c r="H5848">
        <f t="shared" ca="1" si="186"/>
        <v>-1.814420589784297E-2</v>
      </c>
    </row>
    <row r="5849" spans="2:8" x14ac:dyDescent="0.35">
      <c r="B5849" s="45" t="s">
        <v>6244</v>
      </c>
      <c r="C5849" s="146">
        <v>1579.207885742188</v>
      </c>
      <c r="D5849" s="112">
        <f t="shared" si="185"/>
        <v>0.4964686250315658</v>
      </c>
      <c r="E5849" s="112">
        <v>-9.4053447773920322E-3</v>
      </c>
      <c r="G5849">
        <v>5841</v>
      </c>
      <c r="H5849">
        <f t="shared" ca="1" si="186"/>
        <v>4.7482868923728484E-3</v>
      </c>
    </row>
    <row r="5850" spans="2:8" x14ac:dyDescent="0.35">
      <c r="B5850" s="45" t="s">
        <v>5925</v>
      </c>
      <c r="C5850" s="146">
        <v>1055.289672851562</v>
      </c>
      <c r="D5850" s="112">
        <f t="shared" si="185"/>
        <v>-0.46085899516808693</v>
      </c>
      <c r="E5850" s="112">
        <v>-9.4056204320014675E-3</v>
      </c>
      <c r="G5850">
        <v>5842</v>
      </c>
      <c r="H5850">
        <f t="shared" ca="1" si="186"/>
        <v>-5.5597714156710035E-3</v>
      </c>
    </row>
    <row r="5851" spans="2:8" x14ac:dyDescent="0.35">
      <c r="B5851" s="45" t="s">
        <v>6650</v>
      </c>
      <c r="C5851" s="146">
        <v>1957.353759765625</v>
      </c>
      <c r="D5851" s="112">
        <f t="shared" si="185"/>
        <v>-0.14202020307955007</v>
      </c>
      <c r="E5851" s="112">
        <v>-9.4099200838205568E-3</v>
      </c>
      <c r="G5851">
        <v>5843</v>
      </c>
      <c r="H5851">
        <f t="shared" ca="1" si="186"/>
        <v>-4.1164571543664871E-3</v>
      </c>
    </row>
    <row r="5852" spans="2:8" x14ac:dyDescent="0.35">
      <c r="B5852" s="45" t="s">
        <v>7569</v>
      </c>
      <c r="C5852" s="146">
        <v>2281.351806640625</v>
      </c>
      <c r="D5852" s="112">
        <f t="shared" si="185"/>
        <v>1.8639126030743391</v>
      </c>
      <c r="E5852" s="112">
        <v>-9.4116534592347725E-3</v>
      </c>
      <c r="G5852">
        <v>5844</v>
      </c>
      <c r="H5852">
        <f t="shared" ca="1" si="186"/>
        <v>-1.4852876350969645E-2</v>
      </c>
    </row>
    <row r="5853" spans="2:8" x14ac:dyDescent="0.35">
      <c r="B5853" s="45" t="s">
        <v>5649</v>
      </c>
      <c r="C5853" s="146">
        <v>796.585693359375</v>
      </c>
      <c r="D5853" s="112">
        <f t="shared" si="185"/>
        <v>3.3537724047516586</v>
      </c>
      <c r="E5853" s="112">
        <v>-9.4118045309607868E-3</v>
      </c>
      <c r="G5853">
        <v>5845</v>
      </c>
      <c r="H5853">
        <f t="shared" ca="1" si="186"/>
        <v>-1.3339038436726985E-2</v>
      </c>
    </row>
    <row r="5854" spans="2:8" x14ac:dyDescent="0.35">
      <c r="B5854" s="45" t="s">
        <v>3714</v>
      </c>
      <c r="C5854" s="146">
        <v>182.9644775390625</v>
      </c>
      <c r="D5854" s="112">
        <f t="shared" si="185"/>
        <v>-0.60224683454656391</v>
      </c>
      <c r="E5854" s="112">
        <v>-9.4248204396819128E-3</v>
      </c>
      <c r="G5854">
        <v>5846</v>
      </c>
      <c r="H5854">
        <f t="shared" ca="1" si="186"/>
        <v>-1.0636987758266195E-2</v>
      </c>
    </row>
    <row r="5855" spans="2:8" x14ac:dyDescent="0.35">
      <c r="B5855" s="45" t="s">
        <v>5087</v>
      </c>
      <c r="C5855" s="146">
        <v>459.99502563476563</v>
      </c>
      <c r="D5855" s="112">
        <f t="shared" si="185"/>
        <v>-0.80148880528295652</v>
      </c>
      <c r="E5855" s="112">
        <v>-9.4270947483876943E-3</v>
      </c>
      <c r="G5855">
        <v>5847</v>
      </c>
      <c r="H5855">
        <f t="shared" ca="1" si="186"/>
        <v>-2.7641507453740177E-5</v>
      </c>
    </row>
    <row r="5856" spans="2:8" x14ac:dyDescent="0.35">
      <c r="B5856" s="45" t="s">
        <v>7805</v>
      </c>
      <c r="C5856" s="146">
        <v>2317.224609375</v>
      </c>
      <c r="D5856" s="112">
        <f t="shared" si="185"/>
        <v>47.753089412128041</v>
      </c>
      <c r="E5856" s="112">
        <v>-9.4438010399045449E-3</v>
      </c>
      <c r="G5856">
        <v>5848</v>
      </c>
      <c r="H5856">
        <f t="shared" ca="1" si="186"/>
        <v>2.340415075886719E-3</v>
      </c>
    </row>
    <row r="5857" spans="2:8" x14ac:dyDescent="0.35">
      <c r="B5857" s="45" t="s">
        <v>721</v>
      </c>
      <c r="C5857" s="146">
        <v>47.529800415039063</v>
      </c>
      <c r="D5857" s="112">
        <f t="shared" si="185"/>
        <v>-0.8918256451573694</v>
      </c>
      <c r="E5857" s="112">
        <v>-9.4488183968457744E-3</v>
      </c>
      <c r="G5857">
        <v>5849</v>
      </c>
      <c r="H5857">
        <f t="shared" ca="1" si="186"/>
        <v>8.9794460936828552E-3</v>
      </c>
    </row>
    <row r="5858" spans="2:8" x14ac:dyDescent="0.35">
      <c r="B5858" s="45" t="s">
        <v>4703</v>
      </c>
      <c r="C5858" s="146">
        <v>439.38140869140619</v>
      </c>
      <c r="D5858" s="112">
        <f t="shared" si="185"/>
        <v>-0.82708252325086806</v>
      </c>
      <c r="E5858" s="112">
        <v>-9.4626889001536308E-3</v>
      </c>
      <c r="G5858">
        <v>5850</v>
      </c>
      <c r="H5858">
        <f t="shared" ca="1" si="186"/>
        <v>-1.2637732875152659E-2</v>
      </c>
    </row>
    <row r="5859" spans="2:8" x14ac:dyDescent="0.35">
      <c r="B5859" s="45" t="s">
        <v>7213</v>
      </c>
      <c r="C5859" s="146">
        <v>2540.989013671875</v>
      </c>
      <c r="D5859" s="112">
        <f t="shared" si="185"/>
        <v>13.560342272352807</v>
      </c>
      <c r="E5859" s="112">
        <v>-9.4639628784928473E-3</v>
      </c>
      <c r="G5859">
        <v>5851</v>
      </c>
      <c r="H5859">
        <f t="shared" ca="1" si="186"/>
        <v>-3.3327415280409102E-3</v>
      </c>
    </row>
    <row r="5860" spans="2:8" x14ac:dyDescent="0.35">
      <c r="B5860" s="45" t="s">
        <v>3843</v>
      </c>
      <c r="C5860" s="146">
        <v>174.5143737792969</v>
      </c>
      <c r="D5860" s="112">
        <f t="shared" si="185"/>
        <v>-0.927297444129068</v>
      </c>
      <c r="E5860" s="112">
        <v>-9.4690024671090726E-3</v>
      </c>
      <c r="G5860">
        <v>5852</v>
      </c>
      <c r="H5860">
        <f t="shared" ca="1" si="186"/>
        <v>1.1106713724268268E-2</v>
      </c>
    </row>
    <row r="5861" spans="2:8" x14ac:dyDescent="0.35">
      <c r="B5861" s="45" t="s">
        <v>7288</v>
      </c>
      <c r="C5861" s="146">
        <v>2400.388427734375</v>
      </c>
      <c r="D5861" s="112">
        <f t="shared" si="185"/>
        <v>12.148352216889171</v>
      </c>
      <c r="E5861" s="112">
        <v>-9.4713844564237541E-3</v>
      </c>
      <c r="G5861">
        <v>5853</v>
      </c>
      <c r="H5861">
        <f t="shared" ca="1" si="186"/>
        <v>-1.3104051983325501E-2</v>
      </c>
    </row>
    <row r="5862" spans="2:8" x14ac:dyDescent="0.35">
      <c r="B5862" s="45" t="s">
        <v>3103</v>
      </c>
      <c r="C5862" s="146">
        <v>182.5619201660156</v>
      </c>
      <c r="D5862" s="112">
        <f t="shared" si="185"/>
        <v>-0.9231172336979242</v>
      </c>
      <c r="E5862" s="112">
        <v>-9.4746009957924846E-3</v>
      </c>
      <c r="G5862">
        <v>5854</v>
      </c>
      <c r="H5862">
        <f t="shared" ca="1" si="186"/>
        <v>2.4046009815820463E-2</v>
      </c>
    </row>
    <row r="5863" spans="2:8" x14ac:dyDescent="0.35">
      <c r="B5863" s="45" t="s">
        <v>7188</v>
      </c>
      <c r="C5863" s="146">
        <v>2374.54931640625</v>
      </c>
      <c r="D5863" s="112">
        <f t="shared" si="185"/>
        <v>21.814629743507336</v>
      </c>
      <c r="E5863" s="112">
        <v>-9.4754203374105509E-3</v>
      </c>
      <c r="G5863">
        <v>5855</v>
      </c>
      <c r="H5863">
        <f t="shared" ca="1" si="186"/>
        <v>1.0921500143157433E-2</v>
      </c>
    </row>
    <row r="5864" spans="2:8" x14ac:dyDescent="0.35">
      <c r="B5864" s="45" t="s">
        <v>2264</v>
      </c>
      <c r="C5864" s="146">
        <v>104.0801162719727</v>
      </c>
      <c r="D5864" s="112">
        <f t="shared" si="185"/>
        <v>-0.94950855970137582</v>
      </c>
      <c r="E5864" s="112">
        <v>-9.4761306571882423E-3</v>
      </c>
      <c r="G5864">
        <v>5856</v>
      </c>
      <c r="H5864">
        <f t="shared" ca="1" si="186"/>
        <v>3.3259471154324788E-2</v>
      </c>
    </row>
    <row r="5865" spans="2:8" x14ac:dyDescent="0.35">
      <c r="B5865" s="45" t="s">
        <v>6759</v>
      </c>
      <c r="C5865" s="146">
        <v>2061.341796875</v>
      </c>
      <c r="D5865" s="112">
        <f t="shared" si="185"/>
        <v>18.273860270033882</v>
      </c>
      <c r="E5865" s="112">
        <v>-9.4782420889415343E-3</v>
      </c>
      <c r="G5865">
        <v>5857</v>
      </c>
      <c r="H5865">
        <f t="shared" ca="1" si="186"/>
        <v>-1.115060510530675E-2</v>
      </c>
    </row>
    <row r="5866" spans="2:8" x14ac:dyDescent="0.35">
      <c r="B5866" s="45" t="s">
        <v>2257</v>
      </c>
      <c r="C5866" s="146">
        <v>106.9501266479492</v>
      </c>
      <c r="D5866" s="112">
        <f t="shared" si="185"/>
        <v>-0.93223396817298765</v>
      </c>
      <c r="E5866" s="112">
        <v>-9.4929410431331199E-3</v>
      </c>
      <c r="G5866">
        <v>5858</v>
      </c>
      <c r="H5866">
        <f t="shared" ca="1" si="186"/>
        <v>-2.3369256729019693E-2</v>
      </c>
    </row>
    <row r="5867" spans="2:8" x14ac:dyDescent="0.35">
      <c r="B5867" s="45" t="s">
        <v>6329</v>
      </c>
      <c r="C5867" s="146">
        <v>1578.226196289062</v>
      </c>
      <c r="D5867" s="112">
        <f t="shared" si="185"/>
        <v>4.8663350427633514</v>
      </c>
      <c r="E5867" s="112">
        <v>-9.4946202948651259E-3</v>
      </c>
      <c r="G5867">
        <v>5859</v>
      </c>
      <c r="H5867">
        <f t="shared" ca="1" si="186"/>
        <v>5.6611889771808026E-3</v>
      </c>
    </row>
    <row r="5868" spans="2:8" x14ac:dyDescent="0.35">
      <c r="B5868" s="45" t="s">
        <v>4442</v>
      </c>
      <c r="C5868" s="146">
        <v>269.03103637695313</v>
      </c>
      <c r="D5868" s="112">
        <f t="shared" si="185"/>
        <v>-0.87982827931763863</v>
      </c>
      <c r="E5868" s="112">
        <v>-9.5009431843372863E-3</v>
      </c>
      <c r="G5868">
        <v>5860</v>
      </c>
      <c r="H5868">
        <f t="shared" ca="1" si="186"/>
        <v>-2.2295101762847665E-2</v>
      </c>
    </row>
    <row r="5869" spans="2:8" x14ac:dyDescent="0.35">
      <c r="B5869" s="45" t="s">
        <v>7571</v>
      </c>
      <c r="C5869" s="146">
        <v>2238.7216796875</v>
      </c>
      <c r="D5869" s="112">
        <f t="shared" si="185"/>
        <v>11.550191918023733</v>
      </c>
      <c r="E5869" s="112">
        <v>-9.5048520177260301E-3</v>
      </c>
      <c r="G5869">
        <v>5861</v>
      </c>
      <c r="H5869">
        <f t="shared" ca="1" si="186"/>
        <v>3.0580975333090423E-2</v>
      </c>
    </row>
    <row r="5870" spans="2:8" x14ac:dyDescent="0.35">
      <c r="B5870" s="45" t="s">
        <v>4075</v>
      </c>
      <c r="C5870" s="146">
        <v>178.3814697265625</v>
      </c>
      <c r="D5870" s="112">
        <f t="shared" si="185"/>
        <v>0.55791469002311112</v>
      </c>
      <c r="E5870" s="112">
        <v>-9.5101499637412022E-3</v>
      </c>
      <c r="G5870">
        <v>5862</v>
      </c>
      <c r="H5870">
        <f t="shared" ca="1" si="186"/>
        <v>-3.8577179939510921E-3</v>
      </c>
    </row>
    <row r="5871" spans="2:8" x14ac:dyDescent="0.35">
      <c r="B5871" s="45" t="s">
        <v>2464</v>
      </c>
      <c r="C5871" s="146">
        <v>114.5001525878906</v>
      </c>
      <c r="D5871" s="112">
        <f t="shared" si="185"/>
        <v>0.12414179659829375</v>
      </c>
      <c r="E5871" s="112">
        <v>-9.5111654820828808E-3</v>
      </c>
      <c r="G5871">
        <v>5863</v>
      </c>
      <c r="H5871">
        <f t="shared" ca="1" si="186"/>
        <v>1.8603597559988805E-2</v>
      </c>
    </row>
    <row r="5872" spans="2:8" x14ac:dyDescent="0.35">
      <c r="B5872" s="45" t="s">
        <v>1710</v>
      </c>
      <c r="C5872" s="146">
        <v>101.85561370849609</v>
      </c>
      <c r="D5872" s="112">
        <f t="shared" si="185"/>
        <v>1.2266860362813339</v>
      </c>
      <c r="E5872" s="112">
        <v>-9.5157693124080008E-3</v>
      </c>
      <c r="G5872">
        <v>5864</v>
      </c>
      <c r="H5872">
        <f t="shared" ca="1" si="186"/>
        <v>2.351792759385337E-2</v>
      </c>
    </row>
    <row r="5873" spans="2:8" x14ac:dyDescent="0.35">
      <c r="B5873" s="45" t="s">
        <v>551</v>
      </c>
      <c r="C5873" s="146">
        <v>45.743141174316413</v>
      </c>
      <c r="D5873" s="112">
        <f t="shared" si="185"/>
        <v>-0.49079616474449794</v>
      </c>
      <c r="E5873" s="112">
        <v>-9.5251295429013508E-3</v>
      </c>
      <c r="G5873">
        <v>5865</v>
      </c>
      <c r="H5873">
        <f t="shared" ca="1" si="186"/>
        <v>-2.3227396160846602E-3</v>
      </c>
    </row>
    <row r="5874" spans="2:8" x14ac:dyDescent="0.35">
      <c r="B5874" s="45" t="s">
        <v>2327</v>
      </c>
      <c r="C5874" s="146">
        <v>89.832672119140625</v>
      </c>
      <c r="D5874" s="112">
        <f t="shared" si="185"/>
        <v>-0.87832429746764284</v>
      </c>
      <c r="E5874" s="112">
        <v>-9.5269916569108697E-3</v>
      </c>
      <c r="G5874">
        <v>5866</v>
      </c>
      <c r="H5874">
        <f t="shared" ca="1" si="186"/>
        <v>3.9458158770864201E-3</v>
      </c>
    </row>
    <row r="5875" spans="2:8" x14ac:dyDescent="0.35">
      <c r="B5875" s="45" t="s">
        <v>5574</v>
      </c>
      <c r="C5875" s="146">
        <v>738.2958984375</v>
      </c>
      <c r="D5875" s="112">
        <f t="shared" si="185"/>
        <v>-0.68309200492832456</v>
      </c>
      <c r="E5875" s="112">
        <v>-9.5293245068338341E-3</v>
      </c>
      <c r="G5875">
        <v>5867</v>
      </c>
      <c r="H5875">
        <f t="shared" ca="1" si="186"/>
        <v>2.2708579065205581E-3</v>
      </c>
    </row>
    <row r="5876" spans="2:8" x14ac:dyDescent="0.35">
      <c r="B5876" s="45" t="s">
        <v>7272</v>
      </c>
      <c r="C5876" s="146">
        <v>2329.685302734375</v>
      </c>
      <c r="D5876" s="112">
        <f t="shared" si="185"/>
        <v>1.2406066906677118</v>
      </c>
      <c r="E5876" s="112">
        <v>-9.5368907998445544E-3</v>
      </c>
      <c r="G5876">
        <v>5868</v>
      </c>
      <c r="H5876">
        <f t="shared" ca="1" si="186"/>
        <v>-1.5898699319237066E-2</v>
      </c>
    </row>
    <row r="5877" spans="2:8" x14ac:dyDescent="0.35">
      <c r="B5877" s="45" t="s">
        <v>5901</v>
      </c>
      <c r="C5877" s="146">
        <v>1039.756469726562</v>
      </c>
      <c r="D5877" s="112">
        <f t="shared" si="185"/>
        <v>23.588736247056936</v>
      </c>
      <c r="E5877" s="112">
        <v>-9.5445620264555716E-3</v>
      </c>
      <c r="G5877">
        <v>5869</v>
      </c>
      <c r="H5877">
        <f t="shared" ca="1" si="186"/>
        <v>8.8365189637419055E-3</v>
      </c>
    </row>
    <row r="5878" spans="2:8" x14ac:dyDescent="0.35">
      <c r="B5878" s="45" t="s">
        <v>522</v>
      </c>
      <c r="C5878" s="146">
        <v>42.285884857177727</v>
      </c>
      <c r="D5878" s="112">
        <f t="shared" si="185"/>
        <v>-9.4753904749740714E-2</v>
      </c>
      <c r="E5878" s="112">
        <v>-9.5453635293132246E-3</v>
      </c>
      <c r="G5878">
        <v>5870</v>
      </c>
      <c r="H5878">
        <f t="shared" ca="1" si="186"/>
        <v>6.812247328698038E-3</v>
      </c>
    </row>
    <row r="5879" spans="2:8" x14ac:dyDescent="0.35">
      <c r="B5879" s="45" t="s">
        <v>591</v>
      </c>
      <c r="C5879" s="146">
        <v>46.712032318115227</v>
      </c>
      <c r="D5879" s="112">
        <f t="shared" si="185"/>
        <v>-0.9689840894359637</v>
      </c>
      <c r="E5879" s="112">
        <v>-9.5563301699174256E-3</v>
      </c>
      <c r="G5879">
        <v>5871</v>
      </c>
      <c r="H5879">
        <f t="shared" ca="1" si="186"/>
        <v>2.9730557496953108E-2</v>
      </c>
    </row>
    <row r="5880" spans="2:8" x14ac:dyDescent="0.35">
      <c r="B5880" s="45" t="s">
        <v>6321</v>
      </c>
      <c r="C5880" s="146">
        <v>1506.066772460938</v>
      </c>
      <c r="D5880" s="112">
        <f t="shared" si="185"/>
        <v>6.6668290630742284</v>
      </c>
      <c r="E5880" s="112">
        <v>-9.5671659571786912E-3</v>
      </c>
      <c r="G5880">
        <v>5872</v>
      </c>
      <c r="H5880">
        <f t="shared" ca="1" si="186"/>
        <v>2.6501876282644374E-2</v>
      </c>
    </row>
    <row r="5881" spans="2:8" x14ac:dyDescent="0.35">
      <c r="B5881" s="45" t="s">
        <v>4007</v>
      </c>
      <c r="C5881" s="146">
        <v>196.4393310546875</v>
      </c>
      <c r="D5881" s="112">
        <f t="shared" si="185"/>
        <v>-0.35697133418885013</v>
      </c>
      <c r="E5881" s="112">
        <v>-9.5737208509733326E-3</v>
      </c>
      <c r="G5881">
        <v>5873</v>
      </c>
      <c r="H5881">
        <f t="shared" ca="1" si="186"/>
        <v>2.8541043301216554E-2</v>
      </c>
    </row>
    <row r="5882" spans="2:8" x14ac:dyDescent="0.35">
      <c r="B5882" s="45" t="s">
        <v>4496</v>
      </c>
      <c r="C5882" s="146">
        <v>305.49078369140619</v>
      </c>
      <c r="D5882" s="112">
        <f t="shared" si="185"/>
        <v>-0.73577621699249007</v>
      </c>
      <c r="E5882" s="112">
        <v>-9.5777968930043714E-3</v>
      </c>
      <c r="G5882">
        <v>5874</v>
      </c>
      <c r="H5882">
        <f t="shared" ca="1" si="186"/>
        <v>-8.1433723999007838E-3</v>
      </c>
    </row>
    <row r="5883" spans="2:8" x14ac:dyDescent="0.35">
      <c r="B5883" s="45" t="s">
        <v>6016</v>
      </c>
      <c r="C5883" s="146">
        <v>1156.182006835938</v>
      </c>
      <c r="D5883" s="112">
        <f t="shared" si="185"/>
        <v>-0.49875432701747086</v>
      </c>
      <c r="E5883" s="112">
        <v>-9.5819587756069569E-3</v>
      </c>
      <c r="G5883">
        <v>5875</v>
      </c>
      <c r="H5883">
        <f t="shared" ca="1" si="186"/>
        <v>6.3781186044218605E-2</v>
      </c>
    </row>
    <row r="5884" spans="2:8" x14ac:dyDescent="0.35">
      <c r="B5884" s="45" t="s">
        <v>6845</v>
      </c>
      <c r="C5884" s="146">
        <v>2306.617431640625</v>
      </c>
      <c r="D5884" s="112">
        <f t="shared" si="185"/>
        <v>2.4970251576069158</v>
      </c>
      <c r="E5884" s="112">
        <v>-9.5849408433854796E-3</v>
      </c>
      <c r="G5884">
        <v>5876</v>
      </c>
      <c r="H5884">
        <f t="shared" ca="1" si="186"/>
        <v>1.2051018464633058E-2</v>
      </c>
    </row>
    <row r="5885" spans="2:8" x14ac:dyDescent="0.35">
      <c r="B5885" s="45" t="s">
        <v>5238</v>
      </c>
      <c r="C5885" s="146">
        <v>659.59417724609375</v>
      </c>
      <c r="D5885" s="112">
        <f t="shared" si="185"/>
        <v>7.841170117584233</v>
      </c>
      <c r="E5885" s="112">
        <v>-9.5892167318598134E-3</v>
      </c>
      <c r="G5885">
        <v>5877</v>
      </c>
      <c r="H5885">
        <f t="shared" ca="1" si="186"/>
        <v>1.7121706299885471E-2</v>
      </c>
    </row>
    <row r="5886" spans="2:8" x14ac:dyDescent="0.35">
      <c r="B5886" s="45" t="s">
        <v>935</v>
      </c>
      <c r="C5886" s="146">
        <v>74.604850769042969</v>
      </c>
      <c r="D5886" s="112">
        <f t="shared" si="185"/>
        <v>-0.90417025213752344</v>
      </c>
      <c r="E5886" s="112">
        <v>-9.6018498168312667E-3</v>
      </c>
      <c r="G5886">
        <v>5878</v>
      </c>
      <c r="H5886">
        <f t="shared" ca="1" si="186"/>
        <v>-1.3793772903776402E-2</v>
      </c>
    </row>
    <row r="5887" spans="2:8" x14ac:dyDescent="0.35">
      <c r="B5887" s="45" t="s">
        <v>5270</v>
      </c>
      <c r="C5887" s="146">
        <v>778.5145263671875</v>
      </c>
      <c r="D5887" s="112">
        <f t="shared" si="185"/>
        <v>5.205516105080954E-2</v>
      </c>
      <c r="E5887" s="112">
        <v>-9.6114843984393787E-3</v>
      </c>
      <c r="G5887">
        <v>5879</v>
      </c>
      <c r="H5887">
        <f t="shared" ca="1" si="186"/>
        <v>1.8202103820377791E-2</v>
      </c>
    </row>
    <row r="5888" spans="2:8" x14ac:dyDescent="0.35">
      <c r="B5888" s="45" t="s">
        <v>5682</v>
      </c>
      <c r="C5888" s="146">
        <v>739.9940185546875</v>
      </c>
      <c r="D5888" s="112">
        <f t="shared" si="185"/>
        <v>-0.69331467867768815</v>
      </c>
      <c r="E5888" s="112">
        <v>-9.611554712391817E-3</v>
      </c>
      <c r="G5888">
        <v>5880</v>
      </c>
      <c r="H5888">
        <f t="shared" ca="1" si="186"/>
        <v>-3.4493852397898928E-2</v>
      </c>
    </row>
    <row r="5889" spans="2:8" x14ac:dyDescent="0.35">
      <c r="B5889" s="45" t="s">
        <v>7171</v>
      </c>
      <c r="C5889" s="146">
        <v>2412.877197265625</v>
      </c>
      <c r="D5889" s="112">
        <f t="shared" si="185"/>
        <v>29.648232153153632</v>
      </c>
      <c r="E5889" s="112">
        <v>-9.62820066123358E-3</v>
      </c>
      <c r="G5889">
        <v>5881</v>
      </c>
      <c r="H5889">
        <f t="shared" ca="1" si="186"/>
        <v>-1.2489573508342407E-2</v>
      </c>
    </row>
    <row r="5890" spans="2:8" x14ac:dyDescent="0.35">
      <c r="B5890" s="45" t="s">
        <v>2733</v>
      </c>
      <c r="C5890" s="146">
        <v>78.728103637695313</v>
      </c>
      <c r="D5890" s="112">
        <f t="shared" si="185"/>
        <v>-5.6018563750044367E-2</v>
      </c>
      <c r="E5890" s="112">
        <v>-9.6308827055075538E-3</v>
      </c>
      <c r="G5890">
        <v>5882</v>
      </c>
      <c r="H5890">
        <f t="shared" ca="1" si="186"/>
        <v>1.5635547735867956E-2</v>
      </c>
    </row>
    <row r="5891" spans="2:8" x14ac:dyDescent="0.35">
      <c r="B5891" s="45" t="s">
        <v>2635</v>
      </c>
      <c r="C5891" s="146">
        <v>83.400054931640625</v>
      </c>
      <c r="D5891" s="112">
        <f t="shared" si="185"/>
        <v>0.74774391488355441</v>
      </c>
      <c r="E5891" s="112">
        <v>-9.6332211455224404E-3</v>
      </c>
      <c r="G5891">
        <v>5883</v>
      </c>
      <c r="H5891">
        <f t="shared" ca="1" si="186"/>
        <v>-6.1786113315063812E-4</v>
      </c>
    </row>
    <row r="5892" spans="2:8" x14ac:dyDescent="0.35">
      <c r="B5892" s="45" t="s">
        <v>569</v>
      </c>
      <c r="C5892" s="146">
        <v>47.718692779541023</v>
      </c>
      <c r="D5892" s="112">
        <f t="shared" si="185"/>
        <v>-0.89763735410185452</v>
      </c>
      <c r="E5892" s="112">
        <v>-9.6343407839481181E-3</v>
      </c>
      <c r="G5892">
        <v>5884</v>
      </c>
      <c r="H5892">
        <f t="shared" ca="1" si="186"/>
        <v>-5.9236055425411927E-3</v>
      </c>
    </row>
    <row r="5893" spans="2:8" x14ac:dyDescent="0.35">
      <c r="B5893" s="45" t="s">
        <v>5025</v>
      </c>
      <c r="C5893" s="146">
        <v>466.17291259765619</v>
      </c>
      <c r="D5893" s="112">
        <f t="shared" si="185"/>
        <v>0.87447751217813996</v>
      </c>
      <c r="E5893" s="112">
        <v>-9.6479803905094759E-3</v>
      </c>
      <c r="G5893">
        <v>5885</v>
      </c>
      <c r="H5893">
        <f t="shared" ca="1" si="186"/>
        <v>-1.557665916993608E-2</v>
      </c>
    </row>
    <row r="5894" spans="2:8" x14ac:dyDescent="0.35">
      <c r="B5894" s="45" t="s">
        <v>4410</v>
      </c>
      <c r="C5894" s="146">
        <v>248.6948547363281</v>
      </c>
      <c r="D5894" s="112">
        <f t="shared" si="185"/>
        <v>-0.84279911277113728</v>
      </c>
      <c r="E5894" s="112">
        <v>-9.6627128438176186E-3</v>
      </c>
      <c r="G5894">
        <v>5886</v>
      </c>
      <c r="H5894">
        <f t="shared" ca="1" si="186"/>
        <v>3.3714951929031296E-2</v>
      </c>
    </row>
    <row r="5895" spans="2:8" x14ac:dyDescent="0.35">
      <c r="B5895" s="45" t="s">
        <v>6247</v>
      </c>
      <c r="C5895" s="146">
        <v>1582.019409179688</v>
      </c>
      <c r="D5895" s="112">
        <f t="shared" si="185"/>
        <v>-0.3665756992181744</v>
      </c>
      <c r="E5895" s="112">
        <v>-9.6656136898247928E-3</v>
      </c>
      <c r="G5895">
        <v>5887</v>
      </c>
      <c r="H5895">
        <f t="shared" ca="1" si="186"/>
        <v>9.6407636822088486E-3</v>
      </c>
    </row>
    <row r="5896" spans="2:8" x14ac:dyDescent="0.35">
      <c r="B5896" s="45" t="s">
        <v>7907</v>
      </c>
      <c r="C5896" s="146">
        <v>2497.566650390625</v>
      </c>
      <c r="D5896" s="112">
        <f t="shared" si="185"/>
        <v>58.131782200805723</v>
      </c>
      <c r="E5896" s="112">
        <v>-9.6782103481226397E-3</v>
      </c>
      <c r="G5896">
        <v>5888</v>
      </c>
      <c r="H5896">
        <f t="shared" ca="1" si="186"/>
        <v>-9.2880319746034765E-3</v>
      </c>
    </row>
    <row r="5897" spans="2:8" x14ac:dyDescent="0.35">
      <c r="B5897" s="45" t="s">
        <v>653</v>
      </c>
      <c r="C5897" s="146">
        <v>42.237297058105469</v>
      </c>
      <c r="D5897" s="112">
        <f t="shared" ref="D5897:D5960" si="187">(C5897-C5898)/C5898</f>
        <v>-0.72097447630237566</v>
      </c>
      <c r="E5897" s="112">
        <v>-9.6817664968680741E-3</v>
      </c>
      <c r="G5897">
        <v>5889</v>
      </c>
      <c r="H5897">
        <f t="shared" ca="1" si="186"/>
        <v>7.2413093672003158E-3</v>
      </c>
    </row>
    <row r="5898" spans="2:8" x14ac:dyDescent="0.35">
      <c r="B5898" s="45" t="s">
        <v>3539</v>
      </c>
      <c r="C5898" s="146">
        <v>151.37431335449219</v>
      </c>
      <c r="D5898" s="112">
        <f t="shared" si="187"/>
        <v>0.21211651361361433</v>
      </c>
      <c r="E5898" s="112">
        <v>-9.6867443227374797E-3</v>
      </c>
      <c r="G5898">
        <v>5890</v>
      </c>
      <c r="H5898">
        <f t="shared" ref="H5898:H5961" ca="1" si="188">_xlfn.NORM.INV(RAND(),$N$11,$N$12)</f>
        <v>2.1052743706650331E-2</v>
      </c>
    </row>
    <row r="5899" spans="2:8" x14ac:dyDescent="0.35">
      <c r="B5899" s="45" t="s">
        <v>2520</v>
      </c>
      <c r="C5899" s="146">
        <v>124.88429260253911</v>
      </c>
      <c r="D5899" s="112">
        <f t="shared" si="187"/>
        <v>-0.91625284678743713</v>
      </c>
      <c r="E5899" s="112">
        <v>-9.6871834531803841E-3</v>
      </c>
      <c r="G5899">
        <v>5891</v>
      </c>
      <c r="H5899">
        <f t="shared" ca="1" si="188"/>
        <v>1.0000115572375188E-2</v>
      </c>
    </row>
    <row r="5900" spans="2:8" x14ac:dyDescent="0.35">
      <c r="B5900" s="45" t="s">
        <v>6298</v>
      </c>
      <c r="C5900" s="146">
        <v>1491.206420898438</v>
      </c>
      <c r="D5900" s="112">
        <f t="shared" si="187"/>
        <v>2.2749956435133933</v>
      </c>
      <c r="E5900" s="112">
        <v>-9.6908079313173003E-3</v>
      </c>
      <c r="G5900">
        <v>5892</v>
      </c>
      <c r="H5900">
        <f t="shared" ca="1" si="188"/>
        <v>-2.2647102342037949E-2</v>
      </c>
    </row>
    <row r="5901" spans="2:8" x14ac:dyDescent="0.35">
      <c r="B5901" s="45" t="s">
        <v>5106</v>
      </c>
      <c r="C5901" s="146">
        <v>455.330810546875</v>
      </c>
      <c r="D5901" s="112">
        <f t="shared" si="187"/>
        <v>5.2872370639996698</v>
      </c>
      <c r="E5901" s="112">
        <v>-9.6990590326426901E-3</v>
      </c>
      <c r="G5901">
        <v>5893</v>
      </c>
      <c r="H5901">
        <f t="shared" ca="1" si="188"/>
        <v>-6.4648994679614288E-3</v>
      </c>
    </row>
    <row r="5902" spans="2:8" x14ac:dyDescent="0.35">
      <c r="B5902" s="45" t="s">
        <v>971</v>
      </c>
      <c r="C5902" s="146">
        <v>72.42144775390625</v>
      </c>
      <c r="D5902" s="112">
        <f t="shared" si="187"/>
        <v>-0.21791356040400392</v>
      </c>
      <c r="E5902" s="112">
        <v>-9.7058471587015294E-3</v>
      </c>
      <c r="G5902">
        <v>5894</v>
      </c>
      <c r="H5902">
        <f t="shared" ca="1" si="188"/>
        <v>2.6182769186251682E-2</v>
      </c>
    </row>
    <row r="5903" spans="2:8" x14ac:dyDescent="0.35">
      <c r="B5903" s="45" t="s">
        <v>2226</v>
      </c>
      <c r="C5903" s="146">
        <v>92.600311279296875</v>
      </c>
      <c r="D5903" s="112">
        <f t="shared" si="187"/>
        <v>-0.86472496431023094</v>
      </c>
      <c r="E5903" s="112">
        <v>-9.7083164440545499E-3</v>
      </c>
      <c r="G5903">
        <v>5895</v>
      </c>
      <c r="H5903">
        <f t="shared" ca="1" si="188"/>
        <v>-1.7350201613209472E-2</v>
      </c>
    </row>
    <row r="5904" spans="2:8" x14ac:dyDescent="0.35">
      <c r="B5904" s="45" t="s">
        <v>5526</v>
      </c>
      <c r="C5904" s="146">
        <v>684.53363037109375</v>
      </c>
      <c r="D5904" s="112">
        <f t="shared" si="187"/>
        <v>-7.0463257503017462E-2</v>
      </c>
      <c r="E5904" s="112">
        <v>-9.7218631506377114E-3</v>
      </c>
      <c r="G5904">
        <v>5896</v>
      </c>
      <c r="H5904">
        <f t="shared" ca="1" si="188"/>
        <v>-1.7424796786120328E-3</v>
      </c>
    </row>
    <row r="5905" spans="2:8" x14ac:dyDescent="0.35">
      <c r="B5905" s="45" t="s">
        <v>5606</v>
      </c>
      <c r="C5905" s="146">
        <v>736.42449951171875</v>
      </c>
      <c r="D5905" s="112">
        <f t="shared" si="187"/>
        <v>-0.62238061618892582</v>
      </c>
      <c r="E5905" s="112">
        <v>-9.7230435376757067E-3</v>
      </c>
      <c r="G5905">
        <v>5897</v>
      </c>
      <c r="H5905">
        <f t="shared" ca="1" si="188"/>
        <v>-1.3064310051404729E-3</v>
      </c>
    </row>
    <row r="5906" spans="2:8" x14ac:dyDescent="0.35">
      <c r="B5906" s="45" t="s">
        <v>6439</v>
      </c>
      <c r="C5906" s="146">
        <v>1950.176635742188</v>
      </c>
      <c r="D5906" s="112">
        <f t="shared" si="187"/>
        <v>-0.12562223935674582</v>
      </c>
      <c r="E5906" s="112">
        <v>-9.7275856981869375E-3</v>
      </c>
      <c r="G5906">
        <v>5898</v>
      </c>
      <c r="H5906">
        <f t="shared" ca="1" si="188"/>
        <v>2.1714772277135808E-2</v>
      </c>
    </row>
    <row r="5907" spans="2:8" x14ac:dyDescent="0.35">
      <c r="B5907" s="45" t="s">
        <v>7562</v>
      </c>
      <c r="C5907" s="146">
        <v>2230.359375</v>
      </c>
      <c r="D5907" s="112">
        <f t="shared" si="187"/>
        <v>22.115545997054273</v>
      </c>
      <c r="E5907" s="112">
        <v>-9.7302889429165419E-3</v>
      </c>
      <c r="G5907">
        <v>5899</v>
      </c>
      <c r="H5907">
        <f t="shared" ca="1" si="188"/>
        <v>-7.4201379013981794E-3</v>
      </c>
    </row>
    <row r="5908" spans="2:8" x14ac:dyDescent="0.35">
      <c r="B5908" s="45" t="s">
        <v>1712</v>
      </c>
      <c r="C5908" s="146">
        <v>96.487419128417969</v>
      </c>
      <c r="D5908" s="112">
        <f t="shared" si="187"/>
        <v>-0.44142101889216828</v>
      </c>
      <c r="E5908" s="112">
        <v>-9.7557094985644879E-3</v>
      </c>
      <c r="G5908">
        <v>5900</v>
      </c>
      <c r="H5908">
        <f t="shared" ca="1" si="188"/>
        <v>-1.7915414076372944E-2</v>
      </c>
    </row>
    <row r="5909" spans="2:8" x14ac:dyDescent="0.35">
      <c r="B5909" s="45" t="s">
        <v>3705</v>
      </c>
      <c r="C5909" s="146">
        <v>172.73728942871091</v>
      </c>
      <c r="D5909" s="112">
        <f t="shared" si="187"/>
        <v>-0.87511120337853521</v>
      </c>
      <c r="E5909" s="112">
        <v>-9.7713313574557883E-3</v>
      </c>
      <c r="G5909">
        <v>5901</v>
      </c>
      <c r="H5909">
        <f t="shared" ca="1" si="188"/>
        <v>-2.5344739087654826E-2</v>
      </c>
    </row>
    <row r="5910" spans="2:8" x14ac:dyDescent="0.35">
      <c r="B5910" s="45" t="s">
        <v>6178</v>
      </c>
      <c r="C5910" s="146">
        <v>1383.128784179688</v>
      </c>
      <c r="D5910" s="112">
        <f t="shared" si="187"/>
        <v>-0.29250933848327992</v>
      </c>
      <c r="E5910" s="112">
        <v>-9.7837525962322248E-3</v>
      </c>
      <c r="G5910">
        <v>5902</v>
      </c>
      <c r="H5910">
        <f t="shared" ca="1" si="188"/>
        <v>-1.1147843368164052E-2</v>
      </c>
    </row>
    <row r="5911" spans="2:8" x14ac:dyDescent="0.35">
      <c r="B5911" s="45" t="s">
        <v>6672</v>
      </c>
      <c r="C5911" s="146">
        <v>1954.978149414062</v>
      </c>
      <c r="D5911" s="112">
        <f t="shared" si="187"/>
        <v>14.04515055960117</v>
      </c>
      <c r="E5911" s="112">
        <v>-9.7881780617543723E-3</v>
      </c>
      <c r="G5911">
        <v>5903</v>
      </c>
      <c r="H5911">
        <f t="shared" ca="1" si="188"/>
        <v>5.6496050671339072E-3</v>
      </c>
    </row>
    <row r="5912" spans="2:8" x14ac:dyDescent="0.35">
      <c r="B5912" s="45" t="s">
        <v>2060</v>
      </c>
      <c r="C5912" s="146">
        <v>129.94075012207031</v>
      </c>
      <c r="D5912" s="112">
        <f t="shared" si="187"/>
        <v>3.5760369739751448E-2</v>
      </c>
      <c r="E5912" s="112">
        <v>-9.7887436947532071E-3</v>
      </c>
      <c r="G5912">
        <v>5904</v>
      </c>
      <c r="H5912">
        <f t="shared" ca="1" si="188"/>
        <v>6.6929688810763556E-3</v>
      </c>
    </row>
    <row r="5913" spans="2:8" x14ac:dyDescent="0.35">
      <c r="B5913" s="45" t="s">
        <v>1472</v>
      </c>
      <c r="C5913" s="146">
        <v>125.45445251464839</v>
      </c>
      <c r="D5913" s="112">
        <f t="shared" si="187"/>
        <v>-3.3092352701750608E-2</v>
      </c>
      <c r="E5913" s="112">
        <v>-9.8009649817745268E-3</v>
      </c>
      <c r="G5913">
        <v>5905</v>
      </c>
      <c r="H5913">
        <f t="shared" ca="1" si="188"/>
        <v>1.9391518706736402E-2</v>
      </c>
    </row>
    <row r="5914" spans="2:8" x14ac:dyDescent="0.35">
      <c r="B5914" s="45" t="s">
        <v>1468</v>
      </c>
      <c r="C5914" s="146">
        <v>129.74812316894531</v>
      </c>
      <c r="D5914" s="112">
        <f t="shared" si="187"/>
        <v>-0.2169615946953013</v>
      </c>
      <c r="E5914" s="112">
        <v>-9.8131655721033599E-3</v>
      </c>
      <c r="G5914">
        <v>5906</v>
      </c>
      <c r="H5914">
        <f t="shared" ca="1" si="188"/>
        <v>4.0024560720875743E-3</v>
      </c>
    </row>
    <row r="5915" spans="2:8" x14ac:dyDescent="0.35">
      <c r="B5915" s="45" t="s">
        <v>3643</v>
      </c>
      <c r="C5915" s="146">
        <v>165.69828796386719</v>
      </c>
      <c r="D5915" s="112">
        <f t="shared" si="187"/>
        <v>-0.89729529923725859</v>
      </c>
      <c r="E5915" s="112">
        <v>-9.8206376365986437E-3</v>
      </c>
      <c r="G5915">
        <v>5907</v>
      </c>
      <c r="H5915">
        <f t="shared" ca="1" si="188"/>
        <v>3.1064925099561023E-2</v>
      </c>
    </row>
    <row r="5916" spans="2:8" x14ac:dyDescent="0.35">
      <c r="B5916" s="45" t="s">
        <v>6217</v>
      </c>
      <c r="C5916" s="146">
        <v>1613.3466796875</v>
      </c>
      <c r="D5916" s="112">
        <f t="shared" si="187"/>
        <v>5.6215918844199315</v>
      </c>
      <c r="E5916" s="112">
        <v>-9.832423781128221E-3</v>
      </c>
      <c r="G5916">
        <v>5908</v>
      </c>
      <c r="H5916">
        <f t="shared" ca="1" si="188"/>
        <v>-1.9619564045107639E-2</v>
      </c>
    </row>
    <row r="5917" spans="2:8" x14ac:dyDescent="0.35">
      <c r="B5917" s="45" t="s">
        <v>4419</v>
      </c>
      <c r="C5917" s="146">
        <v>243.64936828613281</v>
      </c>
      <c r="D5917" s="112">
        <f t="shared" si="187"/>
        <v>0.93326603302840294</v>
      </c>
      <c r="E5917" s="112">
        <v>-9.8605280246129058E-3</v>
      </c>
      <c r="G5917">
        <v>5909</v>
      </c>
      <c r="H5917">
        <f t="shared" ca="1" si="188"/>
        <v>3.5321943198139659E-3</v>
      </c>
    </row>
    <row r="5918" spans="2:8" x14ac:dyDescent="0.35">
      <c r="B5918" s="45" t="s">
        <v>1999</v>
      </c>
      <c r="C5918" s="146">
        <v>126.02992248535161</v>
      </c>
      <c r="D5918" s="112">
        <f t="shared" si="187"/>
        <v>0.38525626914854011</v>
      </c>
      <c r="E5918" s="112">
        <v>-9.8679381887397076E-3</v>
      </c>
      <c r="G5918">
        <v>5910</v>
      </c>
      <c r="H5918">
        <f t="shared" ca="1" si="188"/>
        <v>-1.5167586475597522E-2</v>
      </c>
    </row>
    <row r="5919" spans="2:8" x14ac:dyDescent="0.35">
      <c r="B5919" s="45" t="s">
        <v>1100</v>
      </c>
      <c r="C5919" s="146">
        <v>90.979499816894531</v>
      </c>
      <c r="D5919" s="112">
        <f t="shared" si="187"/>
        <v>-0.24763062478974412</v>
      </c>
      <c r="E5919" s="112">
        <v>-9.8690396866417986E-3</v>
      </c>
      <c r="G5919">
        <v>5911</v>
      </c>
      <c r="H5919">
        <f t="shared" ca="1" si="188"/>
        <v>4.6340262891973912E-2</v>
      </c>
    </row>
    <row r="5920" spans="2:8" x14ac:dyDescent="0.35">
      <c r="B5920" s="45" t="s">
        <v>1314</v>
      </c>
      <c r="C5920" s="146">
        <v>120.9239807128906</v>
      </c>
      <c r="D5920" s="112">
        <f t="shared" si="187"/>
        <v>0.13123772435887573</v>
      </c>
      <c r="E5920" s="112">
        <v>-9.8965690902658981E-3</v>
      </c>
      <c r="G5920">
        <v>5912</v>
      </c>
      <c r="H5920">
        <f t="shared" ca="1" si="188"/>
        <v>-1.5052606397805141E-2</v>
      </c>
    </row>
    <row r="5921" spans="2:8" x14ac:dyDescent="0.35">
      <c r="B5921" s="45" t="s">
        <v>2476</v>
      </c>
      <c r="C5921" s="146">
        <v>106.89528656005859</v>
      </c>
      <c r="D5921" s="112">
        <f t="shared" si="187"/>
        <v>-0.54007586215635051</v>
      </c>
      <c r="E5921" s="112">
        <v>-9.9010047919277661E-3</v>
      </c>
      <c r="G5921">
        <v>5913</v>
      </c>
      <c r="H5921">
        <f t="shared" ca="1" si="188"/>
        <v>-1.1916780790001958E-2</v>
      </c>
    </row>
    <row r="5922" spans="2:8" x14ac:dyDescent="0.35">
      <c r="B5922" s="45" t="s">
        <v>4274</v>
      </c>
      <c r="C5922" s="146">
        <v>232.41938781738281</v>
      </c>
      <c r="D5922" s="112">
        <f t="shared" si="187"/>
        <v>-0.8731947794984134</v>
      </c>
      <c r="E5922" s="112">
        <v>-9.9044416258256655E-3</v>
      </c>
      <c r="G5922">
        <v>5914</v>
      </c>
      <c r="H5922">
        <f t="shared" ca="1" si="188"/>
        <v>1.3805411985946913E-2</v>
      </c>
    </row>
    <row r="5923" spans="2:8" x14ac:dyDescent="0.35">
      <c r="B5923" s="45" t="s">
        <v>6452</v>
      </c>
      <c r="C5923" s="146">
        <v>1832.885009765625</v>
      </c>
      <c r="D5923" s="112">
        <f t="shared" si="187"/>
        <v>9.9517097967149617</v>
      </c>
      <c r="E5923" s="112">
        <v>-9.9088284912151881E-3</v>
      </c>
      <c r="G5923">
        <v>5915</v>
      </c>
      <c r="H5923">
        <f t="shared" ca="1" si="188"/>
        <v>1.5986021905615266E-2</v>
      </c>
    </row>
    <row r="5924" spans="2:8" x14ac:dyDescent="0.35">
      <c r="B5924" s="45" t="s">
        <v>4086</v>
      </c>
      <c r="C5924" s="146">
        <v>167.3606262207031</v>
      </c>
      <c r="D5924" s="112">
        <f t="shared" si="187"/>
        <v>-0.62762341549387823</v>
      </c>
      <c r="E5924" s="112">
        <v>-9.9121209407661143E-3</v>
      </c>
      <c r="G5924">
        <v>5916</v>
      </c>
      <c r="H5924">
        <f t="shared" ca="1" si="188"/>
        <v>-6.7701201828648614E-3</v>
      </c>
    </row>
    <row r="5925" spans="2:8" x14ac:dyDescent="0.35">
      <c r="B5925" s="45" t="s">
        <v>5047</v>
      </c>
      <c r="C5925" s="146">
        <v>449.43917846679688</v>
      </c>
      <c r="D5925" s="112">
        <f t="shared" si="187"/>
        <v>-0.81623099584995551</v>
      </c>
      <c r="E5925" s="112">
        <v>-9.9142207564069454E-3</v>
      </c>
      <c r="G5925">
        <v>5917</v>
      </c>
      <c r="H5925">
        <f t="shared" ca="1" si="188"/>
        <v>1.3803846711635115E-2</v>
      </c>
    </row>
    <row r="5926" spans="2:8" x14ac:dyDescent="0.35">
      <c r="B5926" s="45" t="s">
        <v>7854</v>
      </c>
      <c r="C5926" s="146">
        <v>2445.674560546875</v>
      </c>
      <c r="D5926" s="112">
        <f t="shared" si="187"/>
        <v>55.061925657661057</v>
      </c>
      <c r="E5926" s="112">
        <v>-9.921263033258498E-3</v>
      </c>
      <c r="G5926">
        <v>5918</v>
      </c>
      <c r="H5926">
        <f t="shared" ca="1" si="188"/>
        <v>-7.4726451672941585E-3</v>
      </c>
    </row>
    <row r="5927" spans="2:8" x14ac:dyDescent="0.35">
      <c r="B5927" s="45" t="s">
        <v>688</v>
      </c>
      <c r="C5927" s="146">
        <v>43.624519348144531</v>
      </c>
      <c r="D5927" s="112">
        <f t="shared" si="187"/>
        <v>-0.94382239533214696</v>
      </c>
      <c r="E5927" s="112">
        <v>-9.9227575834471161E-3</v>
      </c>
      <c r="G5927">
        <v>5919</v>
      </c>
      <c r="H5927">
        <f t="shared" ca="1" si="188"/>
        <v>-8.8102091069412476E-4</v>
      </c>
    </row>
    <row r="5928" spans="2:8" x14ac:dyDescent="0.35">
      <c r="B5928" s="45" t="s">
        <v>5672</v>
      </c>
      <c r="C5928" s="146">
        <v>776.54644775390625</v>
      </c>
      <c r="D5928" s="112">
        <f t="shared" si="187"/>
        <v>-0.67879073745346319</v>
      </c>
      <c r="E5928" s="112">
        <v>-9.9238447673052708E-3</v>
      </c>
      <c r="G5928">
        <v>5920</v>
      </c>
      <c r="H5928">
        <f t="shared" ca="1" si="188"/>
        <v>-4.1395848885835435E-3</v>
      </c>
    </row>
    <row r="5929" spans="2:8" x14ac:dyDescent="0.35">
      <c r="B5929" s="45" t="s">
        <v>7694</v>
      </c>
      <c r="C5929" s="146">
        <v>2417.57177734375</v>
      </c>
      <c r="D5929" s="112">
        <f t="shared" si="187"/>
        <v>4.810586551042201</v>
      </c>
      <c r="E5929" s="112">
        <v>-9.9320996245442772E-3</v>
      </c>
      <c r="G5929">
        <v>5921</v>
      </c>
      <c r="H5929">
        <f t="shared" ca="1" si="188"/>
        <v>1.42355873547834E-2</v>
      </c>
    </row>
    <row r="5930" spans="2:8" x14ac:dyDescent="0.35">
      <c r="B5930" s="45" t="s">
        <v>4755</v>
      </c>
      <c r="C5930" s="146">
        <v>416.06329345703119</v>
      </c>
      <c r="D5930" s="112">
        <f t="shared" si="187"/>
        <v>-0.72401164492076853</v>
      </c>
      <c r="E5930" s="112">
        <v>-9.9350983401175989E-3</v>
      </c>
      <c r="G5930">
        <v>5922</v>
      </c>
      <c r="H5930">
        <f t="shared" ca="1" si="188"/>
        <v>3.5016179788122702E-3</v>
      </c>
    </row>
    <row r="5931" spans="2:8" x14ac:dyDescent="0.35">
      <c r="B5931" s="45" t="s">
        <v>6206</v>
      </c>
      <c r="C5931" s="146">
        <v>1507.539306640625</v>
      </c>
      <c r="D5931" s="112">
        <f t="shared" si="187"/>
        <v>-0.41549416164439473</v>
      </c>
      <c r="E5931" s="112">
        <v>-9.9352308791362306E-3</v>
      </c>
      <c r="G5931">
        <v>5923</v>
      </c>
      <c r="H5931">
        <f t="shared" ca="1" si="188"/>
        <v>-3.3050943341747477E-2</v>
      </c>
    </row>
    <row r="5932" spans="2:8" x14ac:dyDescent="0.35">
      <c r="B5932" s="45" t="s">
        <v>6908</v>
      </c>
      <c r="C5932" s="146">
        <v>2579.1689453125</v>
      </c>
      <c r="D5932" s="112">
        <f t="shared" si="187"/>
        <v>29.067991333335705</v>
      </c>
      <c r="E5932" s="112">
        <v>-9.9381283727318741E-3</v>
      </c>
      <c r="G5932">
        <v>5924</v>
      </c>
      <c r="H5932">
        <f t="shared" ca="1" si="188"/>
        <v>-9.1540916882533584E-3</v>
      </c>
    </row>
    <row r="5933" spans="2:8" x14ac:dyDescent="0.35">
      <c r="B5933" s="45" t="s">
        <v>2746</v>
      </c>
      <c r="C5933" s="146">
        <v>85.77789306640625</v>
      </c>
      <c r="D5933" s="112">
        <f t="shared" si="187"/>
        <v>-0.87962462765591598</v>
      </c>
      <c r="E5933" s="112">
        <v>-9.9409394301798459E-3</v>
      </c>
      <c r="G5933">
        <v>5925</v>
      </c>
      <c r="H5933">
        <f t="shared" ca="1" si="188"/>
        <v>1.1464065803078521E-2</v>
      </c>
    </row>
    <row r="5934" spans="2:8" x14ac:dyDescent="0.35">
      <c r="B5934" s="45" t="s">
        <v>5744</v>
      </c>
      <c r="C5934" s="146">
        <v>712.58673095703125</v>
      </c>
      <c r="D5934" s="112">
        <f t="shared" si="187"/>
        <v>4.8755680229768252</v>
      </c>
      <c r="E5934" s="112">
        <v>-9.9415260220819535E-3</v>
      </c>
      <c r="G5934">
        <v>5926</v>
      </c>
      <c r="H5934">
        <f t="shared" ca="1" si="188"/>
        <v>-1.5683439672931992E-2</v>
      </c>
    </row>
    <row r="5935" spans="2:8" x14ac:dyDescent="0.35">
      <c r="B5935" s="45" t="s">
        <v>2973</v>
      </c>
      <c r="C5935" s="146">
        <v>121.2796325683594</v>
      </c>
      <c r="D5935" s="112">
        <f t="shared" si="187"/>
        <v>-0.84754491164981094</v>
      </c>
      <c r="E5935" s="112">
        <v>-9.9517624118005878E-3</v>
      </c>
      <c r="G5935">
        <v>5927</v>
      </c>
      <c r="H5935">
        <f t="shared" ca="1" si="188"/>
        <v>7.8106081313159765E-3</v>
      </c>
    </row>
    <row r="5936" spans="2:8" x14ac:dyDescent="0.35">
      <c r="B5936" s="45" t="s">
        <v>5646</v>
      </c>
      <c r="C5936" s="146">
        <v>795.51055908203125</v>
      </c>
      <c r="D5936" s="112">
        <f t="shared" si="187"/>
        <v>18.001868128123228</v>
      </c>
      <c r="E5936" s="112">
        <v>-9.9548056442164985E-3</v>
      </c>
      <c r="G5936">
        <v>5928</v>
      </c>
      <c r="H5936">
        <f t="shared" ca="1" si="188"/>
        <v>-7.0528733871499062E-3</v>
      </c>
    </row>
    <row r="5937" spans="2:8" x14ac:dyDescent="0.35">
      <c r="B5937" s="45" t="s">
        <v>523</v>
      </c>
      <c r="C5937" s="146">
        <v>41.864860534667969</v>
      </c>
      <c r="D5937" s="112">
        <f t="shared" si="187"/>
        <v>-0.97868538982169795</v>
      </c>
      <c r="E5937" s="112">
        <v>-9.9566161127237866E-3</v>
      </c>
      <c r="G5937">
        <v>5929</v>
      </c>
      <c r="H5937">
        <f t="shared" ca="1" si="188"/>
        <v>2.2740960017158928E-3</v>
      </c>
    </row>
    <row r="5938" spans="2:8" x14ac:dyDescent="0.35">
      <c r="B5938" s="45" t="s">
        <v>6705</v>
      </c>
      <c r="C5938" s="146">
        <v>1964.13916015625</v>
      </c>
      <c r="D5938" s="112">
        <f t="shared" si="187"/>
        <v>20.110791049754962</v>
      </c>
      <c r="E5938" s="112">
        <v>-9.9660365939425542E-3</v>
      </c>
      <c r="G5938">
        <v>5930</v>
      </c>
      <c r="H5938">
        <f t="shared" ca="1" si="188"/>
        <v>3.587499381807642E-3</v>
      </c>
    </row>
    <row r="5939" spans="2:8" x14ac:dyDescent="0.35">
      <c r="B5939" s="45" t="s">
        <v>2222</v>
      </c>
      <c r="C5939" s="146">
        <v>93.039581298828125</v>
      </c>
      <c r="D5939" s="112">
        <f t="shared" si="187"/>
        <v>-0.57605358205278512</v>
      </c>
      <c r="E5939" s="112">
        <v>-9.9718178226901513E-3</v>
      </c>
      <c r="G5939">
        <v>5931</v>
      </c>
      <c r="H5939">
        <f t="shared" ca="1" si="188"/>
        <v>3.0211159585072381E-2</v>
      </c>
    </row>
    <row r="5940" spans="2:8" x14ac:dyDescent="0.35">
      <c r="B5940" s="45" t="s">
        <v>4309</v>
      </c>
      <c r="C5940" s="146">
        <v>219.46070861816409</v>
      </c>
      <c r="D5940" s="112">
        <f t="shared" si="187"/>
        <v>-0.70947326800736954</v>
      </c>
      <c r="E5940" s="112">
        <v>-9.972021921266826E-3</v>
      </c>
      <c r="G5940">
        <v>5932</v>
      </c>
      <c r="H5940">
        <f t="shared" ca="1" si="188"/>
        <v>3.629571595054355E-3</v>
      </c>
    </row>
    <row r="5941" spans="2:8" x14ac:dyDescent="0.35">
      <c r="B5941" s="45" t="s">
        <v>5679</v>
      </c>
      <c r="C5941" s="146">
        <v>755.3890380859375</v>
      </c>
      <c r="D5941" s="112">
        <f t="shared" si="187"/>
        <v>2.6905402259254139</v>
      </c>
      <c r="E5941" s="112">
        <v>-9.9757611410478241E-3</v>
      </c>
      <c r="G5941">
        <v>5933</v>
      </c>
      <c r="H5941">
        <f t="shared" ca="1" si="188"/>
        <v>1.3216251725894763E-2</v>
      </c>
    </row>
    <row r="5942" spans="2:8" x14ac:dyDescent="0.35">
      <c r="B5942" s="45" t="s">
        <v>3971</v>
      </c>
      <c r="C5942" s="146">
        <v>204.68251037597659</v>
      </c>
      <c r="D5942" s="112">
        <f t="shared" si="187"/>
        <v>-0.90757182458371577</v>
      </c>
      <c r="E5942" s="112">
        <v>-9.9768607152626917E-3</v>
      </c>
      <c r="G5942">
        <v>5934</v>
      </c>
      <c r="H5942">
        <f t="shared" ca="1" si="188"/>
        <v>2.2123132566234799E-3</v>
      </c>
    </row>
    <row r="5943" spans="2:8" x14ac:dyDescent="0.35">
      <c r="B5943" s="45" t="s">
        <v>6942</v>
      </c>
      <c r="C5943" s="146">
        <v>2214.50341796875</v>
      </c>
      <c r="D5943" s="112">
        <f t="shared" si="187"/>
        <v>18.387840446809644</v>
      </c>
      <c r="E5943" s="112">
        <v>-9.9783585031610906E-3</v>
      </c>
      <c r="G5943">
        <v>5935</v>
      </c>
      <c r="H5943">
        <f t="shared" ca="1" si="188"/>
        <v>1.373609517732925E-2</v>
      </c>
    </row>
    <row r="5944" spans="2:8" x14ac:dyDescent="0.35">
      <c r="B5944" s="45" t="s">
        <v>1300</v>
      </c>
      <c r="C5944" s="146">
        <v>114.22125244140619</v>
      </c>
      <c r="D5944" s="112">
        <f t="shared" si="187"/>
        <v>-0.39668590077238952</v>
      </c>
      <c r="E5944" s="112">
        <v>-9.9997824423581332E-3</v>
      </c>
      <c r="G5944">
        <v>5936</v>
      </c>
      <c r="H5944">
        <f t="shared" ca="1" si="188"/>
        <v>-4.2075562690291439E-3</v>
      </c>
    </row>
    <row r="5945" spans="2:8" x14ac:dyDescent="0.35">
      <c r="B5945" s="45" t="s">
        <v>3947</v>
      </c>
      <c r="C5945" s="146">
        <v>189.3230285644531</v>
      </c>
      <c r="D5945" s="112">
        <f t="shared" si="187"/>
        <v>3.9634899197839135</v>
      </c>
      <c r="E5945" s="112">
        <v>-1.0015322752835648E-2</v>
      </c>
      <c r="G5945">
        <v>5937</v>
      </c>
      <c r="H5945">
        <f t="shared" ca="1" si="188"/>
        <v>1.03216170732925E-2</v>
      </c>
    </row>
    <row r="5946" spans="2:8" x14ac:dyDescent="0.35">
      <c r="B5946" s="45" t="s">
        <v>495</v>
      </c>
      <c r="C5946" s="146">
        <v>38.14312744140625</v>
      </c>
      <c r="D5946" s="112">
        <f t="shared" si="187"/>
        <v>-0.98358208759169341</v>
      </c>
      <c r="E5946" s="112">
        <v>-1.0016474986534867E-2</v>
      </c>
      <c r="G5946">
        <v>5938</v>
      </c>
      <c r="H5946">
        <f t="shared" ca="1" si="188"/>
        <v>-6.5117873785982402E-3</v>
      </c>
    </row>
    <row r="5947" spans="2:8" x14ac:dyDescent="0.35">
      <c r="B5947" s="45" t="s">
        <v>7706</v>
      </c>
      <c r="C5947" s="146">
        <v>2323.262939453125</v>
      </c>
      <c r="D5947" s="112">
        <f t="shared" si="187"/>
        <v>0.30449215049833733</v>
      </c>
      <c r="E5947" s="112">
        <v>-1.0020591096486032E-2</v>
      </c>
      <c r="G5947">
        <v>5939</v>
      </c>
      <c r="H5947">
        <f t="shared" ca="1" si="188"/>
        <v>-7.036419734137757E-3</v>
      </c>
    </row>
    <row r="5948" spans="2:8" x14ac:dyDescent="0.35">
      <c r="B5948" s="45" t="s">
        <v>6573</v>
      </c>
      <c r="C5948" s="146">
        <v>1780.97119140625</v>
      </c>
      <c r="D5948" s="112">
        <f t="shared" si="187"/>
        <v>0.15633199595664282</v>
      </c>
      <c r="E5948" s="112">
        <v>-1.0020766219486808E-2</v>
      </c>
      <c r="G5948">
        <v>5940</v>
      </c>
      <c r="H5948">
        <f t="shared" ca="1" si="188"/>
        <v>3.0269808970921845E-2</v>
      </c>
    </row>
    <row r="5949" spans="2:8" x14ac:dyDescent="0.35">
      <c r="B5949" s="45" t="s">
        <v>6376</v>
      </c>
      <c r="C5949" s="146">
        <v>1540.190185546875</v>
      </c>
      <c r="D5949" s="112">
        <f t="shared" si="187"/>
        <v>-0.32346161064253043</v>
      </c>
      <c r="E5949" s="112">
        <v>-1.0024946241688705E-2</v>
      </c>
      <c r="G5949">
        <v>5941</v>
      </c>
      <c r="H5949">
        <f t="shared" ca="1" si="188"/>
        <v>9.7726326822430358E-5</v>
      </c>
    </row>
    <row r="5950" spans="2:8" x14ac:dyDescent="0.35">
      <c r="B5950" s="45" t="s">
        <v>7798</v>
      </c>
      <c r="C5950" s="146">
        <v>2276.57470703125</v>
      </c>
      <c r="D5950" s="112">
        <f t="shared" si="187"/>
        <v>14.233671120579102</v>
      </c>
      <c r="E5950" s="112">
        <v>-1.0033800590740646E-2</v>
      </c>
      <c r="G5950">
        <v>5942</v>
      </c>
      <c r="H5950">
        <f t="shared" ca="1" si="188"/>
        <v>2.5968100686169959E-2</v>
      </c>
    </row>
    <row r="5951" spans="2:8" x14ac:dyDescent="0.35">
      <c r="B5951" s="45" t="s">
        <v>3293</v>
      </c>
      <c r="C5951" s="146">
        <v>149.443603515625</v>
      </c>
      <c r="D5951" s="112">
        <f t="shared" si="187"/>
        <v>1.1449807527565012</v>
      </c>
      <c r="E5951" s="112">
        <v>-1.0044665532095185E-2</v>
      </c>
      <c r="G5951">
        <v>5943</v>
      </c>
      <c r="H5951">
        <f t="shared" ca="1" si="188"/>
        <v>3.0620670427196649E-2</v>
      </c>
    </row>
    <row r="5952" spans="2:8" x14ac:dyDescent="0.35">
      <c r="B5952" s="45" t="s">
        <v>921</v>
      </c>
      <c r="C5952" s="146">
        <v>69.671302795410156</v>
      </c>
      <c r="D5952" s="112">
        <f t="shared" si="187"/>
        <v>-0.78053740710887198</v>
      </c>
      <c r="E5952" s="112">
        <v>-1.0047329760294169E-2</v>
      </c>
      <c r="G5952">
        <v>5944</v>
      </c>
      <c r="H5952">
        <f t="shared" ca="1" si="188"/>
        <v>2.2329703245232372E-2</v>
      </c>
    </row>
    <row r="5953" spans="2:8" x14ac:dyDescent="0.35">
      <c r="B5953" s="45" t="s">
        <v>4573</v>
      </c>
      <c r="C5953" s="146">
        <v>317.46322631835938</v>
      </c>
      <c r="D5953" s="112">
        <f t="shared" si="187"/>
        <v>1.4066586017755249</v>
      </c>
      <c r="E5953" s="112">
        <v>-1.0060754502345134E-2</v>
      </c>
      <c r="G5953">
        <v>5945</v>
      </c>
      <c r="H5953">
        <f t="shared" ca="1" si="188"/>
        <v>-8.1034683560723252E-3</v>
      </c>
    </row>
    <row r="5954" spans="2:8" x14ac:dyDescent="0.35">
      <c r="B5954" s="45" t="s">
        <v>2031</v>
      </c>
      <c r="C5954" s="146">
        <v>131.9103698730469</v>
      </c>
      <c r="D5954" s="112">
        <f t="shared" si="187"/>
        <v>1.2399704200541466</v>
      </c>
      <c r="E5954" s="112">
        <v>-1.0068359494654596E-2</v>
      </c>
      <c r="G5954">
        <v>5946</v>
      </c>
      <c r="H5954">
        <f t="shared" ca="1" si="188"/>
        <v>-1.7343803296573122E-2</v>
      </c>
    </row>
    <row r="5955" spans="2:8" x14ac:dyDescent="0.35">
      <c r="B5955" s="45" t="s">
        <v>782</v>
      </c>
      <c r="C5955" s="146">
        <v>58.889335632324219</v>
      </c>
      <c r="D5955" s="112">
        <f t="shared" si="187"/>
        <v>9.9299659140246119E-2</v>
      </c>
      <c r="E5955" s="112">
        <v>-1.007146985875703E-2</v>
      </c>
      <c r="G5955">
        <v>5947</v>
      </c>
      <c r="H5955">
        <f t="shared" ca="1" si="188"/>
        <v>-7.9394148165523176E-3</v>
      </c>
    </row>
    <row r="5956" spans="2:8" x14ac:dyDescent="0.35">
      <c r="B5956" s="45" t="s">
        <v>748</v>
      </c>
      <c r="C5956" s="146">
        <v>53.569866180419922</v>
      </c>
      <c r="D5956" s="112">
        <f t="shared" si="187"/>
        <v>-0.67523199962553326</v>
      </c>
      <c r="E5956" s="112">
        <v>-1.0074136838402688E-2</v>
      </c>
      <c r="G5956">
        <v>5948</v>
      </c>
      <c r="H5956">
        <f t="shared" ca="1" si="188"/>
        <v>-5.0600062991383726E-3</v>
      </c>
    </row>
    <row r="5957" spans="2:8" x14ac:dyDescent="0.35">
      <c r="B5957" s="45" t="s">
        <v>3670</v>
      </c>
      <c r="C5957" s="146">
        <v>164.94810485839841</v>
      </c>
      <c r="D5957" s="112">
        <f t="shared" si="187"/>
        <v>-0.93213773937651212</v>
      </c>
      <c r="E5957" s="112">
        <v>-1.0076578221617281E-2</v>
      </c>
      <c r="G5957">
        <v>5949</v>
      </c>
      <c r="H5957">
        <f t="shared" ca="1" si="188"/>
        <v>2.1271526559557916E-3</v>
      </c>
    </row>
    <row r="5958" spans="2:8" x14ac:dyDescent="0.35">
      <c r="B5958" s="45" t="s">
        <v>7681</v>
      </c>
      <c r="C5958" s="146">
        <v>2430.630859375</v>
      </c>
      <c r="D5958" s="112">
        <f t="shared" si="187"/>
        <v>11.215864613831044</v>
      </c>
      <c r="E5958" s="112">
        <v>-1.0077146628707836E-2</v>
      </c>
      <c r="G5958">
        <v>5950</v>
      </c>
      <c r="H5958">
        <f t="shared" ca="1" si="188"/>
        <v>1.7911828434096805E-2</v>
      </c>
    </row>
    <row r="5959" spans="2:8" x14ac:dyDescent="0.35">
      <c r="B5959" s="45" t="s">
        <v>3893</v>
      </c>
      <c r="C5959" s="146">
        <v>198.9732971191406</v>
      </c>
      <c r="D5959" s="112">
        <f t="shared" si="187"/>
        <v>-0.56551239920504237</v>
      </c>
      <c r="E5959" s="112">
        <v>-1.0079116000893808E-2</v>
      </c>
      <c r="G5959">
        <v>5951</v>
      </c>
      <c r="H5959">
        <f t="shared" ca="1" si="188"/>
        <v>9.9164010671004606E-3</v>
      </c>
    </row>
    <row r="5960" spans="2:8" x14ac:dyDescent="0.35">
      <c r="B5960" s="45" t="s">
        <v>4989</v>
      </c>
      <c r="C5960" s="146">
        <v>457.94931030273438</v>
      </c>
      <c r="D5960" s="112">
        <f t="shared" si="187"/>
        <v>2.7195892387569103</v>
      </c>
      <c r="E5960" s="112">
        <v>-1.008218396590059E-2</v>
      </c>
      <c r="G5960">
        <v>5952</v>
      </c>
      <c r="H5960">
        <f t="shared" ca="1" si="188"/>
        <v>4.8943616862438966E-3</v>
      </c>
    </row>
    <row r="5961" spans="2:8" x14ac:dyDescent="0.35">
      <c r="B5961" s="45" t="s">
        <v>1981</v>
      </c>
      <c r="C5961" s="146">
        <v>123.1182479858398</v>
      </c>
      <c r="D5961" s="112">
        <f t="shared" ref="D5961:D6024" si="189">(C5961-C5962)/C5962</f>
        <v>-0.94475704355649537</v>
      </c>
      <c r="E5961" s="112">
        <v>-1.0098830903180209E-2</v>
      </c>
      <c r="G5961">
        <v>5953</v>
      </c>
      <c r="H5961">
        <f t="shared" ca="1" si="188"/>
        <v>-1.0067815194816448E-2</v>
      </c>
    </row>
    <row r="5962" spans="2:8" x14ac:dyDescent="0.35">
      <c r="B5962" s="45" t="s">
        <v>6981</v>
      </c>
      <c r="C5962" s="146">
        <v>2228.668701171875</v>
      </c>
      <c r="D5962" s="112">
        <f t="shared" si="189"/>
        <v>-3.4534388912714813E-2</v>
      </c>
      <c r="E5962" s="112">
        <v>-1.0100445998930141E-2</v>
      </c>
      <c r="G5962">
        <v>5954</v>
      </c>
      <c r="H5962">
        <f t="shared" ref="H5962:H6025" ca="1" si="190">_xlfn.NORM.INV(RAND(),$N$11,$N$12)</f>
        <v>4.6144035112622847E-3</v>
      </c>
    </row>
    <row r="5963" spans="2:8" x14ac:dyDescent="0.35">
      <c r="B5963" s="45" t="s">
        <v>7790</v>
      </c>
      <c r="C5963" s="146">
        <v>2308.387451171875</v>
      </c>
      <c r="D5963" s="112">
        <f t="shared" si="189"/>
        <v>25.639060731414066</v>
      </c>
      <c r="E5963" s="112">
        <v>-1.0105241205287826E-2</v>
      </c>
      <c r="G5963">
        <v>5955</v>
      </c>
      <c r="H5963">
        <f t="shared" ca="1" si="190"/>
        <v>-2.0771796077202802E-2</v>
      </c>
    </row>
    <row r="5964" spans="2:8" x14ac:dyDescent="0.35">
      <c r="B5964" s="45" t="s">
        <v>1016</v>
      </c>
      <c r="C5964" s="146">
        <v>86.65423583984375</v>
      </c>
      <c r="D5964" s="112">
        <f t="shared" si="189"/>
        <v>-0.34696769699243724</v>
      </c>
      <c r="E5964" s="112">
        <v>-1.0142127837140299E-2</v>
      </c>
      <c r="G5964">
        <v>5956</v>
      </c>
      <c r="H5964">
        <f t="shared" ca="1" si="190"/>
        <v>1.1057925628590563E-2</v>
      </c>
    </row>
    <row r="5965" spans="2:8" x14ac:dyDescent="0.35">
      <c r="B5965" s="45" t="s">
        <v>1649</v>
      </c>
      <c r="C5965" s="146">
        <v>132.69517517089841</v>
      </c>
      <c r="D5965" s="112">
        <f t="shared" si="189"/>
        <v>-0.83120565473443053</v>
      </c>
      <c r="E5965" s="112">
        <v>-1.0155446477231607E-2</v>
      </c>
      <c r="G5965">
        <v>5957</v>
      </c>
      <c r="H5965">
        <f t="shared" ca="1" si="190"/>
        <v>2.6495155021087857E-2</v>
      </c>
    </row>
    <row r="5966" spans="2:8" x14ac:dyDescent="0.35">
      <c r="B5966" s="45" t="s">
        <v>5816</v>
      </c>
      <c r="C5966" s="146">
        <v>786.13519287109375</v>
      </c>
      <c r="D5966" s="112">
        <f t="shared" si="189"/>
        <v>-0.66187985724652798</v>
      </c>
      <c r="E5966" s="112">
        <v>-1.015624267513995E-2</v>
      </c>
      <c r="G5966">
        <v>5958</v>
      </c>
      <c r="H5966">
        <f t="shared" ca="1" si="190"/>
        <v>-4.3218810067977712E-3</v>
      </c>
    </row>
    <row r="5967" spans="2:8" x14ac:dyDescent="0.35">
      <c r="B5967" s="45" t="s">
        <v>7105</v>
      </c>
      <c r="C5967" s="146">
        <v>2325.017333984375</v>
      </c>
      <c r="D5967" s="112">
        <f t="shared" si="189"/>
        <v>18.272214817458742</v>
      </c>
      <c r="E5967" s="112">
        <v>-1.0186587458902293E-2</v>
      </c>
      <c r="G5967">
        <v>5959</v>
      </c>
      <c r="H5967">
        <f t="shared" ca="1" si="190"/>
        <v>-1.7969794274361937E-2</v>
      </c>
    </row>
    <row r="5968" spans="2:8" x14ac:dyDescent="0.35">
      <c r="B5968" s="45" t="s">
        <v>1810</v>
      </c>
      <c r="C5968" s="146">
        <v>120.6408996582031</v>
      </c>
      <c r="D5968" s="112">
        <f t="shared" si="189"/>
        <v>1.6757175743844821</v>
      </c>
      <c r="E5968" s="112">
        <v>-1.0189400919813065E-2</v>
      </c>
      <c r="G5968">
        <v>5960</v>
      </c>
      <c r="H5968">
        <f t="shared" ca="1" si="190"/>
        <v>7.598217983987016E-3</v>
      </c>
    </row>
    <row r="5969" spans="2:8" x14ac:dyDescent="0.35">
      <c r="B5969" s="45" t="s">
        <v>597</v>
      </c>
      <c r="C5969" s="146">
        <v>45.087306976318359</v>
      </c>
      <c r="D5969" s="112">
        <f t="shared" si="189"/>
        <v>-0.9719519170880464</v>
      </c>
      <c r="E5969" s="112">
        <v>-1.0190392788708464E-2</v>
      </c>
      <c r="G5969">
        <v>5961</v>
      </c>
      <c r="H5969">
        <f t="shared" ca="1" si="190"/>
        <v>3.8917716523587421E-2</v>
      </c>
    </row>
    <row r="5970" spans="2:8" x14ac:dyDescent="0.35">
      <c r="B5970" s="45" t="s">
        <v>6236</v>
      </c>
      <c r="C5970" s="146">
        <v>1607.50048828125</v>
      </c>
      <c r="D5970" s="112">
        <f t="shared" si="189"/>
        <v>-0.32613149413617742</v>
      </c>
      <c r="E5970" s="112">
        <v>-1.0194393936444052E-2</v>
      </c>
      <c r="G5970">
        <v>5962</v>
      </c>
      <c r="H5970">
        <f t="shared" ca="1" si="190"/>
        <v>-2.4027694573834364E-2</v>
      </c>
    </row>
    <row r="5971" spans="2:8" x14ac:dyDescent="0.35">
      <c r="B5971" s="45" t="s">
        <v>7186</v>
      </c>
      <c r="C5971" s="146">
        <v>2385.48095703125</v>
      </c>
      <c r="D5971" s="112">
        <f t="shared" si="189"/>
        <v>12.306989726538108</v>
      </c>
      <c r="E5971" s="112">
        <v>-1.0210675396513701E-2</v>
      </c>
      <c r="G5971">
        <v>5963</v>
      </c>
      <c r="H5971">
        <f t="shared" ca="1" si="190"/>
        <v>-5.3398001587677772E-3</v>
      </c>
    </row>
    <row r="5972" spans="2:8" x14ac:dyDescent="0.35">
      <c r="B5972" s="45" t="s">
        <v>3709</v>
      </c>
      <c r="C5972" s="146">
        <v>179.2652587890625</v>
      </c>
      <c r="D5972" s="112">
        <f t="shared" si="189"/>
        <v>3.5868730845824918E-2</v>
      </c>
      <c r="E5972" s="112">
        <v>-1.0212522029064815E-2</v>
      </c>
      <c r="G5972">
        <v>5964</v>
      </c>
      <c r="H5972">
        <f t="shared" ca="1" si="190"/>
        <v>1.096982661221225E-2</v>
      </c>
    </row>
    <row r="5973" spans="2:8" x14ac:dyDescent="0.35">
      <c r="B5973" s="45" t="s">
        <v>3588</v>
      </c>
      <c r="C5973" s="146">
        <v>173.0578918457031</v>
      </c>
      <c r="D5973" s="112">
        <f t="shared" si="189"/>
        <v>4.3560503940798141E-2</v>
      </c>
      <c r="E5973" s="112">
        <v>-1.0216960300714034E-2</v>
      </c>
      <c r="G5973">
        <v>5965</v>
      </c>
      <c r="H5973">
        <f t="shared" ca="1" si="190"/>
        <v>1.0406214966367051E-2</v>
      </c>
    </row>
    <row r="5974" spans="2:8" x14ac:dyDescent="0.35">
      <c r="B5974" s="45" t="s">
        <v>4080</v>
      </c>
      <c r="C5974" s="146">
        <v>165.8340759277344</v>
      </c>
      <c r="D5974" s="112">
        <f t="shared" si="189"/>
        <v>-0.89232251691396458</v>
      </c>
      <c r="E5974" s="112">
        <v>-1.0222174257730516E-2</v>
      </c>
      <c r="G5974">
        <v>5966</v>
      </c>
      <c r="H5974">
        <f t="shared" ca="1" si="190"/>
        <v>-2.054146717282225E-2</v>
      </c>
    </row>
    <row r="5975" spans="2:8" x14ac:dyDescent="0.35">
      <c r="B5975" s="45" t="s">
        <v>6365</v>
      </c>
      <c r="C5975" s="146">
        <v>1540.099853515625</v>
      </c>
      <c r="D5975" s="112">
        <f t="shared" si="189"/>
        <v>-0.276718619793279</v>
      </c>
      <c r="E5975" s="112">
        <v>-1.0225979805045412E-2</v>
      </c>
      <c r="G5975">
        <v>5967</v>
      </c>
      <c r="H5975">
        <f t="shared" ca="1" si="190"/>
        <v>-2.1843363156914524E-2</v>
      </c>
    </row>
    <row r="5976" spans="2:8" x14ac:dyDescent="0.35">
      <c r="B5976" s="45" t="s">
        <v>7080</v>
      </c>
      <c r="C5976" s="146">
        <v>2129.3232421875</v>
      </c>
      <c r="D5976" s="112">
        <f t="shared" si="189"/>
        <v>1.9043797845135797</v>
      </c>
      <c r="E5976" s="112">
        <v>-1.024479728460727E-2</v>
      </c>
      <c r="G5976">
        <v>5968</v>
      </c>
      <c r="H5976">
        <f t="shared" ca="1" si="190"/>
        <v>7.0157682734503669E-3</v>
      </c>
    </row>
    <row r="5977" spans="2:8" x14ac:dyDescent="0.35">
      <c r="B5977" s="45" t="s">
        <v>5764</v>
      </c>
      <c r="C5977" s="146">
        <v>733.14215087890625</v>
      </c>
      <c r="D5977" s="112">
        <f t="shared" si="189"/>
        <v>-0.61403488421561603</v>
      </c>
      <c r="E5977" s="112">
        <v>-1.0245105176383556E-2</v>
      </c>
      <c r="G5977">
        <v>5969</v>
      </c>
      <c r="H5977">
        <f t="shared" ca="1" si="190"/>
        <v>3.0958469940822606E-2</v>
      </c>
    </row>
    <row r="5978" spans="2:8" x14ac:dyDescent="0.35">
      <c r="B5978" s="45" t="s">
        <v>7027</v>
      </c>
      <c r="C5978" s="146">
        <v>1899.503662109375</v>
      </c>
      <c r="D5978" s="112">
        <f t="shared" si="189"/>
        <v>13.928146334981966</v>
      </c>
      <c r="E5978" s="112">
        <v>-1.0246266590950261E-2</v>
      </c>
      <c r="G5978">
        <v>5970</v>
      </c>
      <c r="H5978">
        <f t="shared" ca="1" si="190"/>
        <v>-1.5659201467224377E-3</v>
      </c>
    </row>
    <row r="5979" spans="2:8" x14ac:dyDescent="0.35">
      <c r="B5979" s="45" t="s">
        <v>3027</v>
      </c>
      <c r="C5979" s="146">
        <v>127.24310302734381</v>
      </c>
      <c r="D5979" s="112">
        <f t="shared" si="189"/>
        <v>-0.81880073479211091</v>
      </c>
      <c r="E5979" s="112">
        <v>-1.0251059507988106E-2</v>
      </c>
      <c r="G5979">
        <v>5971</v>
      </c>
      <c r="H5979">
        <f t="shared" ca="1" si="190"/>
        <v>1.0022371410054968E-2</v>
      </c>
    </row>
    <row r="5980" spans="2:8" x14ac:dyDescent="0.35">
      <c r="B5980" s="45" t="s">
        <v>5587</v>
      </c>
      <c r="C5980" s="146">
        <v>702.22747802734375</v>
      </c>
      <c r="D5980" s="112">
        <f t="shared" si="189"/>
        <v>-0.7143238212019376</v>
      </c>
      <c r="E5980" s="112">
        <v>-1.0251228874287494E-2</v>
      </c>
      <c r="G5980">
        <v>5972</v>
      </c>
      <c r="H5980">
        <f t="shared" ca="1" si="190"/>
        <v>1.339821341585579E-2</v>
      </c>
    </row>
    <row r="5981" spans="2:8" x14ac:dyDescent="0.35">
      <c r="B5981" s="45" t="s">
        <v>7236</v>
      </c>
      <c r="C5981" s="146">
        <v>2458.1240234375</v>
      </c>
      <c r="D5981" s="112">
        <f t="shared" si="189"/>
        <v>0.92103705148109194</v>
      </c>
      <c r="E5981" s="112">
        <v>-1.025129856597423E-2</v>
      </c>
      <c r="G5981">
        <v>5973</v>
      </c>
      <c r="H5981">
        <f t="shared" ca="1" si="190"/>
        <v>3.2972849685159425E-3</v>
      </c>
    </row>
    <row r="5982" spans="2:8" x14ac:dyDescent="0.35">
      <c r="B5982" s="45" t="s">
        <v>6065</v>
      </c>
      <c r="C5982" s="146">
        <v>1279.581787109375</v>
      </c>
      <c r="D5982" s="112">
        <f t="shared" si="189"/>
        <v>6.9776500492165825</v>
      </c>
      <c r="E5982" s="112">
        <v>-1.0253492422949151E-2</v>
      </c>
      <c r="G5982">
        <v>5974</v>
      </c>
      <c r="H5982">
        <f t="shared" ca="1" si="190"/>
        <v>-2.9165142942248489E-2</v>
      </c>
    </row>
    <row r="5983" spans="2:8" x14ac:dyDescent="0.35">
      <c r="B5983" s="45" t="s">
        <v>3164</v>
      </c>
      <c r="C5983" s="146">
        <v>160.39582824707031</v>
      </c>
      <c r="D5983" s="112">
        <f t="shared" si="189"/>
        <v>0.13882081024551887</v>
      </c>
      <c r="E5983" s="112">
        <v>-1.0254216166740578E-2</v>
      </c>
      <c r="G5983">
        <v>5975</v>
      </c>
      <c r="H5983">
        <f t="shared" ca="1" si="190"/>
        <v>-1.8484232562153858E-2</v>
      </c>
    </row>
    <row r="5984" spans="2:8" x14ac:dyDescent="0.35">
      <c r="B5984" s="45" t="s">
        <v>1494</v>
      </c>
      <c r="C5984" s="146">
        <v>140.8437805175781</v>
      </c>
      <c r="D5984" s="112">
        <f t="shared" si="189"/>
        <v>-7.8579055221740052E-2</v>
      </c>
      <c r="E5984" s="112">
        <v>-1.0257771765436038E-2</v>
      </c>
      <c r="G5984">
        <v>5976</v>
      </c>
      <c r="H5984">
        <f t="shared" ca="1" si="190"/>
        <v>-1.8881950213827901E-2</v>
      </c>
    </row>
    <row r="5985" spans="2:8" x14ac:dyDescent="0.35">
      <c r="B5985" s="45" t="s">
        <v>3538</v>
      </c>
      <c r="C5985" s="146">
        <v>152.85498046875</v>
      </c>
      <c r="D5985" s="112">
        <f t="shared" si="189"/>
        <v>1.168216992602525</v>
      </c>
      <c r="E5985" s="112">
        <v>-1.0271241393537536E-2</v>
      </c>
      <c r="G5985">
        <v>5977</v>
      </c>
      <c r="H5985">
        <f t="shared" ca="1" si="190"/>
        <v>-3.1886332361361612E-3</v>
      </c>
    </row>
    <row r="5986" spans="2:8" x14ac:dyDescent="0.35">
      <c r="B5986" s="45" t="s">
        <v>2682</v>
      </c>
      <c r="C5986" s="146">
        <v>70.498008728027344</v>
      </c>
      <c r="D5986" s="112">
        <f t="shared" si="189"/>
        <v>-0.89857379641934676</v>
      </c>
      <c r="E5986" s="112">
        <v>-1.029992031258033E-2</v>
      </c>
      <c r="G5986">
        <v>5978</v>
      </c>
      <c r="H5986">
        <f t="shared" ca="1" si="190"/>
        <v>-1.4542985019897536E-2</v>
      </c>
    </row>
    <row r="5987" spans="2:8" x14ac:dyDescent="0.35">
      <c r="B5987" s="45" t="s">
        <v>5733</v>
      </c>
      <c r="C5987" s="146">
        <v>695.0670166015625</v>
      </c>
      <c r="D5987" s="112">
        <f t="shared" si="189"/>
        <v>4.5301261768855881</v>
      </c>
      <c r="E5987" s="112">
        <v>-1.031179236461199E-2</v>
      </c>
      <c r="G5987">
        <v>5979</v>
      </c>
      <c r="H5987">
        <f t="shared" ca="1" si="190"/>
        <v>-6.7477734792084406E-3</v>
      </c>
    </row>
    <row r="5988" spans="2:8" x14ac:dyDescent="0.35">
      <c r="B5988" s="45" t="s">
        <v>2001</v>
      </c>
      <c r="C5988" s="146">
        <v>125.687370300293</v>
      </c>
      <c r="D5988" s="112">
        <f t="shared" si="189"/>
        <v>-0.42913303015715415</v>
      </c>
      <c r="E5988" s="112">
        <v>-1.0339471908556969E-2</v>
      </c>
      <c r="G5988">
        <v>5980</v>
      </c>
      <c r="H5988">
        <f t="shared" ca="1" si="190"/>
        <v>-1.5548093281782976E-2</v>
      </c>
    </row>
    <row r="5989" spans="2:8" x14ac:dyDescent="0.35">
      <c r="B5989" s="45" t="s">
        <v>4211</v>
      </c>
      <c r="C5989" s="146">
        <v>220.1692810058594</v>
      </c>
      <c r="D5989" s="112">
        <f t="shared" si="189"/>
        <v>0.79243122457132775</v>
      </c>
      <c r="E5989" s="112">
        <v>-1.0343678383475319E-2</v>
      </c>
      <c r="G5989">
        <v>5981</v>
      </c>
      <c r="H5989">
        <f t="shared" ca="1" si="190"/>
        <v>-1.2810532749437381E-2</v>
      </c>
    </row>
    <row r="5990" spans="2:8" x14ac:dyDescent="0.35">
      <c r="B5990" s="45" t="s">
        <v>1960</v>
      </c>
      <c r="C5990" s="146">
        <v>122.832763671875</v>
      </c>
      <c r="D5990" s="112">
        <f t="shared" si="189"/>
        <v>-8.3711667926944771E-3</v>
      </c>
      <c r="E5990" s="112">
        <v>-1.0349510904792867E-2</v>
      </c>
      <c r="G5990">
        <v>5982</v>
      </c>
      <c r="H5990">
        <f t="shared" ca="1" si="190"/>
        <v>-2.2510901239725847E-2</v>
      </c>
    </row>
    <row r="5991" spans="2:8" x14ac:dyDescent="0.35">
      <c r="B5991" s="45" t="s">
        <v>3142</v>
      </c>
      <c r="C5991" s="146">
        <v>123.8696975708008</v>
      </c>
      <c r="D5991" s="112">
        <f t="shared" si="189"/>
        <v>-0.92367781921038317</v>
      </c>
      <c r="E5991" s="112">
        <v>-1.0355944801291185E-2</v>
      </c>
      <c r="G5991">
        <v>5983</v>
      </c>
      <c r="H5991">
        <f t="shared" ca="1" si="190"/>
        <v>-6.2950866368050133E-3</v>
      </c>
    </row>
    <row r="5992" spans="2:8" x14ac:dyDescent="0.35">
      <c r="B5992" s="45" t="s">
        <v>6405</v>
      </c>
      <c r="C5992" s="146">
        <v>1622.984252929688</v>
      </c>
      <c r="D5992" s="112">
        <f t="shared" si="189"/>
        <v>9.5480078422894579</v>
      </c>
      <c r="E5992" s="112">
        <v>-1.0360133838771522E-2</v>
      </c>
      <c r="G5992">
        <v>5984</v>
      </c>
      <c r="H5992">
        <f t="shared" ca="1" si="190"/>
        <v>-1.6995785793056488E-2</v>
      </c>
    </row>
    <row r="5993" spans="2:8" x14ac:dyDescent="0.35">
      <c r="B5993" s="45" t="s">
        <v>1612</v>
      </c>
      <c r="C5993" s="146">
        <v>153.8664245605469</v>
      </c>
      <c r="D5993" s="112">
        <f t="shared" si="189"/>
        <v>-0.92411026691766696</v>
      </c>
      <c r="E5993" s="112">
        <v>-1.0364498471842986E-2</v>
      </c>
      <c r="G5993">
        <v>5985</v>
      </c>
      <c r="H5993">
        <f t="shared" ca="1" si="190"/>
        <v>4.3000051054874798E-3</v>
      </c>
    </row>
    <row r="5994" spans="2:8" x14ac:dyDescent="0.35">
      <c r="B5994" s="45" t="s">
        <v>6778</v>
      </c>
      <c r="C5994" s="146">
        <v>2027.499877929688</v>
      </c>
      <c r="D5994" s="112">
        <f t="shared" si="189"/>
        <v>13.726909374924844</v>
      </c>
      <c r="E5994" s="112">
        <v>-1.0368699838529746E-2</v>
      </c>
      <c r="G5994">
        <v>5986</v>
      </c>
      <c r="H5994">
        <f t="shared" ca="1" si="190"/>
        <v>1.7624592454136393E-2</v>
      </c>
    </row>
    <row r="5995" spans="2:8" x14ac:dyDescent="0.35">
      <c r="B5995" s="45" t="s">
        <v>1414</v>
      </c>
      <c r="C5995" s="146">
        <v>137.67314147949219</v>
      </c>
      <c r="D5995" s="112">
        <f t="shared" si="189"/>
        <v>0.81904264118172132</v>
      </c>
      <c r="E5995" s="112">
        <v>-1.0374207672809114E-2</v>
      </c>
      <c r="G5995">
        <v>5987</v>
      </c>
      <c r="H5995">
        <f t="shared" ca="1" si="190"/>
        <v>1.298357778674707E-2</v>
      </c>
    </row>
    <row r="5996" spans="2:8" x14ac:dyDescent="0.35">
      <c r="B5996" s="45" t="s">
        <v>949</v>
      </c>
      <c r="C5996" s="146">
        <v>75.684394836425781</v>
      </c>
      <c r="D5996" s="112">
        <f t="shared" si="189"/>
        <v>-0.47881965459558512</v>
      </c>
      <c r="E5996" s="112">
        <v>-1.0374892359456765E-2</v>
      </c>
      <c r="G5996">
        <v>5988</v>
      </c>
      <c r="H5996">
        <f t="shared" ca="1" si="190"/>
        <v>-1.0417048444817298E-2</v>
      </c>
    </row>
    <row r="5997" spans="2:8" x14ac:dyDescent="0.35">
      <c r="B5997" s="45" t="s">
        <v>1537</v>
      </c>
      <c r="C5997" s="146">
        <v>145.21728515625</v>
      </c>
      <c r="D5997" s="112">
        <f t="shared" si="189"/>
        <v>9.7124201391210044E-2</v>
      </c>
      <c r="E5997" s="112">
        <v>-1.0376069072858755E-2</v>
      </c>
      <c r="G5997">
        <v>5989</v>
      </c>
      <c r="H5997">
        <f t="shared" ca="1" si="190"/>
        <v>1.9069032886950686E-2</v>
      </c>
    </row>
    <row r="5998" spans="2:8" x14ac:dyDescent="0.35">
      <c r="B5998" s="45" t="s">
        <v>1631</v>
      </c>
      <c r="C5998" s="146">
        <v>132.36175537109381</v>
      </c>
      <c r="D5998" s="112">
        <f t="shared" si="189"/>
        <v>-0.88925562276863312</v>
      </c>
      <c r="E5998" s="112">
        <v>-1.0386850456778471E-2</v>
      </c>
      <c r="G5998">
        <v>5990</v>
      </c>
      <c r="H5998">
        <f t="shared" ca="1" si="190"/>
        <v>-9.7860406002271121E-3</v>
      </c>
    </row>
    <row r="5999" spans="2:8" x14ac:dyDescent="0.35">
      <c r="B5999" s="45" t="s">
        <v>6003</v>
      </c>
      <c r="C5999" s="146">
        <v>1195.20068359375</v>
      </c>
      <c r="D5999" s="112">
        <f t="shared" si="189"/>
        <v>8.7699826693060494</v>
      </c>
      <c r="E5999" s="112">
        <v>-1.0392857828704728E-2</v>
      </c>
      <c r="G5999">
        <v>5991</v>
      </c>
      <c r="H5999">
        <f t="shared" ca="1" si="190"/>
        <v>3.4272932641208932E-3</v>
      </c>
    </row>
    <row r="6000" spans="2:8" x14ac:dyDescent="0.35">
      <c r="B6000" s="45" t="s">
        <v>3014</v>
      </c>
      <c r="C6000" s="146">
        <v>122.33396148681641</v>
      </c>
      <c r="D6000" s="112">
        <f t="shared" si="189"/>
        <v>-0.95643737256051242</v>
      </c>
      <c r="E6000" s="112">
        <v>-1.039438616743061E-2</v>
      </c>
      <c r="G6000">
        <v>5992</v>
      </c>
      <c r="H6000">
        <f t="shared" ca="1" si="190"/>
        <v>2.2075771792752469E-2</v>
      </c>
    </row>
    <row r="6001" spans="2:8" x14ac:dyDescent="0.35">
      <c r="B6001" s="45" t="s">
        <v>7656</v>
      </c>
      <c r="C6001" s="146">
        <v>2808.23193359375</v>
      </c>
      <c r="D6001" s="112">
        <f t="shared" si="189"/>
        <v>3.6290145898745769</v>
      </c>
      <c r="E6001" s="112">
        <v>-1.0397584246844699E-2</v>
      </c>
      <c r="G6001">
        <v>5993</v>
      </c>
      <c r="H6001">
        <f t="shared" ca="1" si="190"/>
        <v>-1.3777903354446511E-2</v>
      </c>
    </row>
    <row r="6002" spans="2:8" x14ac:dyDescent="0.35">
      <c r="B6002" s="45" t="s">
        <v>5171</v>
      </c>
      <c r="C6002" s="146">
        <v>606.65869140625</v>
      </c>
      <c r="D6002" s="112">
        <f t="shared" si="189"/>
        <v>4.3038242899055144</v>
      </c>
      <c r="E6002" s="112">
        <v>-1.0399791874731367E-2</v>
      </c>
      <c r="G6002">
        <v>5994</v>
      </c>
      <c r="H6002">
        <f t="shared" ca="1" si="190"/>
        <v>-1.2051082905498323E-2</v>
      </c>
    </row>
    <row r="6003" spans="2:8" x14ac:dyDescent="0.35">
      <c r="B6003" s="45" t="s">
        <v>1746</v>
      </c>
      <c r="C6003" s="146">
        <v>114.38137054443359</v>
      </c>
      <c r="D6003" s="112">
        <f t="shared" si="189"/>
        <v>-0.81616134829869058</v>
      </c>
      <c r="E6003" s="112">
        <v>-1.0401409288349414E-2</v>
      </c>
      <c r="G6003">
        <v>5995</v>
      </c>
      <c r="H6003">
        <f t="shared" ca="1" si="190"/>
        <v>1.5295184773524827E-2</v>
      </c>
    </row>
    <row r="6004" spans="2:8" x14ac:dyDescent="0.35">
      <c r="B6004" s="45" t="s">
        <v>5189</v>
      </c>
      <c r="C6004" s="146">
        <v>622.1834716796875</v>
      </c>
      <c r="D6004" s="112">
        <f t="shared" si="189"/>
        <v>-0.15954655097912909</v>
      </c>
      <c r="E6004" s="112">
        <v>-1.0403627911871268E-2</v>
      </c>
      <c r="G6004">
        <v>5996</v>
      </c>
      <c r="H6004">
        <f t="shared" ca="1" si="190"/>
        <v>-2.2705814567354644E-2</v>
      </c>
    </row>
    <row r="6005" spans="2:8" x14ac:dyDescent="0.35">
      <c r="B6005" s="45" t="s">
        <v>5611</v>
      </c>
      <c r="C6005" s="146">
        <v>740.29498291015625</v>
      </c>
      <c r="D6005" s="112">
        <f t="shared" si="189"/>
        <v>-3.8316478027314714E-2</v>
      </c>
      <c r="E6005" s="112">
        <v>-1.0404829429560756E-2</v>
      </c>
      <c r="G6005">
        <v>5997</v>
      </c>
      <c r="H6005">
        <f t="shared" ca="1" si="190"/>
        <v>8.8695796461062629E-3</v>
      </c>
    </row>
    <row r="6006" spans="2:8" x14ac:dyDescent="0.35">
      <c r="B6006" s="45" t="s">
        <v>5301</v>
      </c>
      <c r="C6006" s="146">
        <v>769.7906494140625</v>
      </c>
      <c r="D6006" s="112">
        <f t="shared" si="189"/>
        <v>0.81876428001608192</v>
      </c>
      <c r="E6006" s="112">
        <v>-1.0410103597306097E-2</v>
      </c>
      <c r="G6006">
        <v>5998</v>
      </c>
      <c r="H6006">
        <f t="shared" ca="1" si="190"/>
        <v>8.2787667860243896E-3</v>
      </c>
    </row>
    <row r="6007" spans="2:8" x14ac:dyDescent="0.35">
      <c r="B6007" s="45" t="s">
        <v>4752</v>
      </c>
      <c r="C6007" s="146">
        <v>423.249267578125</v>
      </c>
      <c r="D6007" s="112">
        <f t="shared" si="189"/>
        <v>-0.64364381668847948</v>
      </c>
      <c r="E6007" s="112">
        <v>-1.0418304043975599E-2</v>
      </c>
      <c r="G6007">
        <v>5999</v>
      </c>
      <c r="H6007">
        <f t="shared" ca="1" si="190"/>
        <v>-1.9552463442880263E-2</v>
      </c>
    </row>
    <row r="6008" spans="2:8" x14ac:dyDescent="0.35">
      <c r="B6008" s="45" t="s">
        <v>5984</v>
      </c>
      <c r="C6008" s="146">
        <v>1187.714111328125</v>
      </c>
      <c r="D6008" s="112">
        <f t="shared" si="189"/>
        <v>26.105101609266807</v>
      </c>
      <c r="E6008" s="112">
        <v>-1.0420947873902645E-2</v>
      </c>
      <c r="G6008">
        <v>6000</v>
      </c>
      <c r="H6008">
        <f t="shared" ca="1" si="190"/>
        <v>8.52798322731269E-4</v>
      </c>
    </row>
    <row r="6009" spans="2:8" x14ac:dyDescent="0.35">
      <c r="B6009" s="45" t="s">
        <v>614</v>
      </c>
      <c r="C6009" s="146">
        <v>43.818840026855469</v>
      </c>
      <c r="D6009" s="112">
        <f t="shared" si="189"/>
        <v>-0.981737583641621</v>
      </c>
      <c r="E6009" s="112">
        <v>-1.0422364151360974E-2</v>
      </c>
      <c r="G6009">
        <v>6001</v>
      </c>
      <c r="H6009">
        <f t="shared" ca="1" si="190"/>
        <v>1.9559317870277537E-2</v>
      </c>
    </row>
    <row r="6010" spans="2:8" x14ac:dyDescent="0.35">
      <c r="B6010" s="45" t="s">
        <v>7970</v>
      </c>
      <c r="C6010" s="146">
        <v>2399.39990234375</v>
      </c>
      <c r="D6010" s="112">
        <f t="shared" si="189"/>
        <v>35.195706752460723</v>
      </c>
      <c r="E6010" s="112">
        <v>-1.043430087747447E-2</v>
      </c>
      <c r="G6010">
        <v>6002</v>
      </c>
      <c r="H6010">
        <f t="shared" ca="1" si="190"/>
        <v>2.4230964624961927E-2</v>
      </c>
    </row>
    <row r="6011" spans="2:8" x14ac:dyDescent="0.35">
      <c r="B6011" s="45" t="s">
        <v>806</v>
      </c>
      <c r="C6011" s="146">
        <v>66.289627075195313</v>
      </c>
      <c r="D6011" s="112">
        <f t="shared" si="189"/>
        <v>-0.97340125407434319</v>
      </c>
      <c r="E6011" s="112">
        <v>-1.0434570078378577E-2</v>
      </c>
      <c r="G6011">
        <v>6003</v>
      </c>
      <c r="H6011">
        <f t="shared" ca="1" si="190"/>
        <v>6.3846955907583534E-4</v>
      </c>
    </row>
    <row r="6012" spans="2:8" x14ac:dyDescent="0.35">
      <c r="B6012" s="45" t="s">
        <v>7901</v>
      </c>
      <c r="C6012" s="146">
        <v>2492.208740234375</v>
      </c>
      <c r="D6012" s="112">
        <f t="shared" si="189"/>
        <v>1.5622727230217065E-2</v>
      </c>
      <c r="E6012" s="112">
        <v>-1.0440116772499621E-2</v>
      </c>
      <c r="G6012">
        <v>6004</v>
      </c>
      <c r="H6012">
        <f t="shared" ca="1" si="190"/>
        <v>-1.9147137019083164E-2</v>
      </c>
    </row>
    <row r="6013" spans="2:8" x14ac:dyDescent="0.35">
      <c r="B6013" s="45" t="s">
        <v>7676</v>
      </c>
      <c r="C6013" s="146">
        <v>2453.87255859375</v>
      </c>
      <c r="D6013" s="112">
        <f t="shared" si="189"/>
        <v>0.54058506924619698</v>
      </c>
      <c r="E6013" s="112">
        <v>-1.0450312723732742E-2</v>
      </c>
      <c r="G6013">
        <v>6005</v>
      </c>
      <c r="H6013">
        <f t="shared" ca="1" si="190"/>
        <v>-1.2602311601499958E-3</v>
      </c>
    </row>
    <row r="6014" spans="2:8" x14ac:dyDescent="0.35">
      <c r="B6014" s="45" t="s">
        <v>6231</v>
      </c>
      <c r="C6014" s="146">
        <v>1592.818603515625</v>
      </c>
      <c r="D6014" s="112">
        <f t="shared" si="189"/>
        <v>8.1309447448478718</v>
      </c>
      <c r="E6014" s="112">
        <v>-1.0452069069518118E-2</v>
      </c>
      <c r="G6014">
        <v>6006</v>
      </c>
      <c r="H6014">
        <f t="shared" ca="1" si="190"/>
        <v>3.5319699026117556E-2</v>
      </c>
    </row>
    <row r="6015" spans="2:8" x14ac:dyDescent="0.35">
      <c r="B6015" s="45" t="s">
        <v>3704</v>
      </c>
      <c r="C6015" s="146">
        <v>174.44181823730469</v>
      </c>
      <c r="D6015" s="112">
        <f t="shared" si="189"/>
        <v>-0.90669878315084118</v>
      </c>
      <c r="E6015" s="112">
        <v>-1.049194278724158E-2</v>
      </c>
      <c r="G6015">
        <v>6007</v>
      </c>
      <c r="H6015">
        <f t="shared" ca="1" si="190"/>
        <v>-2.1073334388307673E-2</v>
      </c>
    </row>
    <row r="6016" spans="2:8" x14ac:dyDescent="0.35">
      <c r="B6016" s="45" t="s">
        <v>6446</v>
      </c>
      <c r="C6016" s="146">
        <v>1869.662841796875</v>
      </c>
      <c r="D6016" s="112">
        <f t="shared" si="189"/>
        <v>4.7992030216192081</v>
      </c>
      <c r="E6016" s="112">
        <v>-1.0497158008964433E-2</v>
      </c>
      <c r="G6016">
        <v>6008</v>
      </c>
      <c r="H6016">
        <f t="shared" ca="1" si="190"/>
        <v>-1.4093323050051319E-2</v>
      </c>
    </row>
    <row r="6017" spans="2:8" x14ac:dyDescent="0.35">
      <c r="B6017" s="45" t="s">
        <v>4591</v>
      </c>
      <c r="C6017" s="146">
        <v>322.39996337890619</v>
      </c>
      <c r="D6017" s="112">
        <f t="shared" si="189"/>
        <v>-0.79170325128520347</v>
      </c>
      <c r="E6017" s="112">
        <v>-1.0498581462634257E-2</v>
      </c>
      <c r="G6017">
        <v>6009</v>
      </c>
      <c r="H6017">
        <f t="shared" ca="1" si="190"/>
        <v>-1.2739806204390578E-2</v>
      </c>
    </row>
    <row r="6018" spans="2:8" x14ac:dyDescent="0.35">
      <c r="B6018" s="45" t="s">
        <v>6312</v>
      </c>
      <c r="C6018" s="146">
        <v>1547.791625976562</v>
      </c>
      <c r="D6018" s="112">
        <f t="shared" si="189"/>
        <v>-0.39054587574402683</v>
      </c>
      <c r="E6018" s="112">
        <v>-1.049864137295098E-2</v>
      </c>
      <c r="G6018">
        <v>6010</v>
      </c>
      <c r="H6018">
        <f t="shared" ca="1" si="190"/>
        <v>-1.3782732467044218E-2</v>
      </c>
    </row>
    <row r="6019" spans="2:8" x14ac:dyDescent="0.35">
      <c r="B6019" s="45" t="s">
        <v>7896</v>
      </c>
      <c r="C6019" s="146">
        <v>2539.635986328125</v>
      </c>
      <c r="D6019" s="112">
        <f t="shared" si="189"/>
        <v>9.7509069286138728E-2</v>
      </c>
      <c r="E6019" s="112">
        <v>-1.0514900230583575E-2</v>
      </c>
      <c r="G6019">
        <v>6011</v>
      </c>
      <c r="H6019">
        <f t="shared" ca="1" si="190"/>
        <v>5.7717651714368715E-3</v>
      </c>
    </row>
    <row r="6020" spans="2:8" x14ac:dyDescent="0.35">
      <c r="B6020" s="45" t="s">
        <v>7949</v>
      </c>
      <c r="C6020" s="146">
        <v>2314</v>
      </c>
      <c r="D6020" s="112">
        <f t="shared" si="189"/>
        <v>0.62050220443424076</v>
      </c>
      <c r="E6020" s="112">
        <v>-1.0519155318989455E-2</v>
      </c>
      <c r="G6020">
        <v>6012</v>
      </c>
      <c r="H6020">
        <f t="shared" ca="1" si="190"/>
        <v>9.3962209519693491E-3</v>
      </c>
    </row>
    <row r="6021" spans="2:8" x14ac:dyDescent="0.35">
      <c r="B6021" s="45" t="s">
        <v>6101</v>
      </c>
      <c r="C6021" s="146">
        <v>1427.952392578125</v>
      </c>
      <c r="D6021" s="112">
        <f t="shared" si="189"/>
        <v>9.0998725405231582</v>
      </c>
      <c r="E6021" s="112">
        <v>-1.0528279970976769E-2</v>
      </c>
      <c r="G6021">
        <v>6013</v>
      </c>
      <c r="H6021">
        <f t="shared" ca="1" si="190"/>
        <v>-1.0913495750264632E-2</v>
      </c>
    </row>
    <row r="6022" spans="2:8" x14ac:dyDescent="0.35">
      <c r="B6022" s="45" t="s">
        <v>3423</v>
      </c>
      <c r="C6022" s="146">
        <v>141.3832092285156</v>
      </c>
      <c r="D6022" s="112">
        <f t="shared" si="189"/>
        <v>-0.80500913074345815</v>
      </c>
      <c r="E6022" s="112">
        <v>-1.0528728090690708E-2</v>
      </c>
      <c r="G6022">
        <v>6014</v>
      </c>
      <c r="H6022">
        <f t="shared" ca="1" si="190"/>
        <v>4.9988994622815214E-3</v>
      </c>
    </row>
    <row r="6023" spans="2:8" x14ac:dyDescent="0.35">
      <c r="B6023" s="45" t="s">
        <v>5723</v>
      </c>
      <c r="C6023" s="146">
        <v>725.0760498046875</v>
      </c>
      <c r="D6023" s="112">
        <f t="shared" si="189"/>
        <v>6.2416835312854397</v>
      </c>
      <c r="E6023" s="112">
        <v>-1.0533962767982123E-2</v>
      </c>
      <c r="G6023">
        <v>6015</v>
      </c>
      <c r="H6023">
        <f t="shared" ca="1" si="190"/>
        <v>-5.9799349593330064E-3</v>
      </c>
    </row>
    <row r="6024" spans="2:8" x14ac:dyDescent="0.35">
      <c r="B6024" s="45" t="s">
        <v>2149</v>
      </c>
      <c r="C6024" s="146">
        <v>100.12534332275391</v>
      </c>
      <c r="D6024" s="112">
        <f t="shared" si="189"/>
        <v>-3.9349148701228805E-2</v>
      </c>
      <c r="E6024" s="112">
        <v>-1.0553464872222671E-2</v>
      </c>
      <c r="G6024">
        <v>6016</v>
      </c>
      <c r="H6024">
        <f t="shared" ca="1" si="190"/>
        <v>-1.1376635934459011E-2</v>
      </c>
    </row>
    <row r="6025" spans="2:8" x14ac:dyDescent="0.35">
      <c r="B6025" s="45" t="s">
        <v>2166</v>
      </c>
      <c r="C6025" s="146">
        <v>104.2265701293945</v>
      </c>
      <c r="D6025" s="112">
        <f t="shared" ref="D6025:D6088" si="191">(C6025-C6026)/C6026</f>
        <v>-0.86600631163420216</v>
      </c>
      <c r="E6025" s="112">
        <v>-1.0564028807616789E-2</v>
      </c>
      <c r="G6025">
        <v>6017</v>
      </c>
      <c r="H6025">
        <f t="shared" ca="1" si="190"/>
        <v>-5.9073354616559243E-4</v>
      </c>
    </row>
    <row r="6026" spans="2:8" x14ac:dyDescent="0.35">
      <c r="B6026" s="45" t="s">
        <v>5299</v>
      </c>
      <c r="C6026" s="146">
        <v>777.84686279296875</v>
      </c>
      <c r="D6026" s="112">
        <f t="shared" si="191"/>
        <v>4.0335730034373105</v>
      </c>
      <c r="E6026" s="112">
        <v>-1.0566027891972082E-2</v>
      </c>
      <c r="G6026">
        <v>6018</v>
      </c>
      <c r="H6026">
        <f t="shared" ref="H6026:H6089" ca="1" si="192">_xlfn.NORM.INV(RAND(),$N$11,$N$12)</f>
        <v>-7.8455037068771456E-3</v>
      </c>
    </row>
    <row r="6027" spans="2:8" x14ac:dyDescent="0.35">
      <c r="B6027" s="45" t="s">
        <v>3233</v>
      </c>
      <c r="C6027" s="146">
        <v>154.53175354003909</v>
      </c>
      <c r="D6027" s="112">
        <f t="shared" si="191"/>
        <v>-0.93612217336290393</v>
      </c>
      <c r="E6027" s="112">
        <v>-1.0572019003470089E-2</v>
      </c>
      <c r="G6027">
        <v>6019</v>
      </c>
      <c r="H6027">
        <f t="shared" ca="1" si="192"/>
        <v>1.0087665677933596E-2</v>
      </c>
    </row>
    <row r="6028" spans="2:8" x14ac:dyDescent="0.35">
      <c r="B6028" s="45" t="s">
        <v>7145</v>
      </c>
      <c r="C6028" s="146">
        <v>2419.1767578125</v>
      </c>
      <c r="D6028" s="112">
        <f t="shared" si="191"/>
        <v>2.5225552790615002</v>
      </c>
      <c r="E6028" s="112">
        <v>-1.0574299280428421E-2</v>
      </c>
      <c r="G6028">
        <v>6020</v>
      </c>
      <c r="H6028">
        <f t="shared" ca="1" si="192"/>
        <v>-1.2558264042633663E-2</v>
      </c>
    </row>
    <row r="6029" spans="2:8" x14ac:dyDescent="0.35">
      <c r="B6029" s="45" t="s">
        <v>5353</v>
      </c>
      <c r="C6029" s="146">
        <v>686.767578125</v>
      </c>
      <c r="D6029" s="112">
        <f t="shared" si="191"/>
        <v>-0.65710606539510263</v>
      </c>
      <c r="E6029" s="112">
        <v>-1.0583903223639342E-2</v>
      </c>
      <c r="G6029">
        <v>6021</v>
      </c>
      <c r="H6029">
        <f t="shared" ca="1" si="192"/>
        <v>-2.7345519315744117E-2</v>
      </c>
    </row>
    <row r="6030" spans="2:8" x14ac:dyDescent="0.35">
      <c r="B6030" s="45" t="s">
        <v>7018</v>
      </c>
      <c r="C6030" s="146">
        <v>2002.857177734375</v>
      </c>
      <c r="D6030" s="112">
        <f t="shared" si="191"/>
        <v>15.689537414511875</v>
      </c>
      <c r="E6030" s="112">
        <v>-1.0588855418871187E-2</v>
      </c>
      <c r="G6030">
        <v>6022</v>
      </c>
      <c r="H6030">
        <f t="shared" ca="1" si="192"/>
        <v>-3.4622438770587579E-3</v>
      </c>
    </row>
    <row r="6031" spans="2:8" x14ac:dyDescent="0.35">
      <c r="B6031" s="45" t="s">
        <v>1976</v>
      </c>
      <c r="C6031" s="146">
        <v>120.0067520141602</v>
      </c>
      <c r="D6031" s="112">
        <f t="shared" si="191"/>
        <v>-0.4084871087661473</v>
      </c>
      <c r="E6031" s="112">
        <v>-1.0590772514802402E-2</v>
      </c>
      <c r="G6031">
        <v>6023</v>
      </c>
      <c r="H6031">
        <f t="shared" ca="1" si="192"/>
        <v>-1.8284888768134087E-2</v>
      </c>
    </row>
    <row r="6032" spans="2:8" x14ac:dyDescent="0.35">
      <c r="B6032" s="45" t="s">
        <v>4320</v>
      </c>
      <c r="C6032" s="146">
        <v>202.88104248046881</v>
      </c>
      <c r="D6032" s="112">
        <f t="shared" si="191"/>
        <v>1.6750867978972348</v>
      </c>
      <c r="E6032" s="112">
        <v>-1.0594723117087599E-2</v>
      </c>
      <c r="G6032">
        <v>6024</v>
      </c>
      <c r="H6032">
        <f t="shared" ca="1" si="192"/>
        <v>-1.0432014262147859E-2</v>
      </c>
    </row>
    <row r="6033" spans="2:8" x14ac:dyDescent="0.35">
      <c r="B6033" s="45" t="s">
        <v>877</v>
      </c>
      <c r="C6033" s="146">
        <v>75.840919494628906</v>
      </c>
      <c r="D6033" s="112">
        <f t="shared" si="191"/>
        <v>-0.90433429606412385</v>
      </c>
      <c r="E6033" s="112">
        <v>-1.059808197409382E-2</v>
      </c>
      <c r="G6033">
        <v>6025</v>
      </c>
      <c r="H6033">
        <f t="shared" ca="1" si="192"/>
        <v>-1.7473578528283615E-3</v>
      </c>
    </row>
    <row r="6034" spans="2:8" x14ac:dyDescent="0.35">
      <c r="B6034" s="45" t="s">
        <v>5812</v>
      </c>
      <c r="C6034" s="146">
        <v>792.77020263671875</v>
      </c>
      <c r="D6034" s="112">
        <f t="shared" si="191"/>
        <v>-0.62873123940038345</v>
      </c>
      <c r="E6034" s="112">
        <v>-1.060778003910114E-2</v>
      </c>
      <c r="G6034">
        <v>6026</v>
      </c>
      <c r="H6034">
        <f t="shared" ca="1" si="192"/>
        <v>-1.2759651695880466E-2</v>
      </c>
    </row>
    <row r="6035" spans="2:8" x14ac:dyDescent="0.35">
      <c r="B6035" s="45" t="s">
        <v>8018</v>
      </c>
      <c r="C6035" s="146">
        <v>2135.300048828125</v>
      </c>
      <c r="D6035" s="112">
        <f t="shared" si="191"/>
        <v>20.745770527686698</v>
      </c>
      <c r="E6035" s="112">
        <v>-1.0610649088058614E-2</v>
      </c>
      <c r="G6035">
        <v>6027</v>
      </c>
      <c r="H6035">
        <f t="shared" ca="1" si="192"/>
        <v>-1.8381571703235617E-3</v>
      </c>
    </row>
    <row r="6036" spans="2:8" x14ac:dyDescent="0.35">
      <c r="B6036" s="45" t="s">
        <v>2290</v>
      </c>
      <c r="C6036" s="146">
        <v>98.193809509277344</v>
      </c>
      <c r="D6036" s="112">
        <f t="shared" si="191"/>
        <v>-0.95712390752814169</v>
      </c>
      <c r="E6036" s="112">
        <v>-1.0622476149126392E-2</v>
      </c>
      <c r="G6036">
        <v>6028</v>
      </c>
      <c r="H6036">
        <f t="shared" ca="1" si="192"/>
        <v>3.5495833550757458E-4</v>
      </c>
    </row>
    <row r="6037" spans="2:8" x14ac:dyDescent="0.35">
      <c r="B6037" s="45" t="s">
        <v>6855</v>
      </c>
      <c r="C6037" s="146">
        <v>2290.17626953125</v>
      </c>
      <c r="D6037" s="112">
        <f t="shared" si="191"/>
        <v>-4.191337025797235E-2</v>
      </c>
      <c r="E6037" s="112">
        <v>-1.0623975152750823E-2</v>
      </c>
      <c r="G6037">
        <v>6029</v>
      </c>
      <c r="H6037">
        <f t="shared" ca="1" si="192"/>
        <v>4.3207123523416715E-3</v>
      </c>
    </row>
    <row r="6038" spans="2:8" x14ac:dyDescent="0.35">
      <c r="B6038" s="45" t="s">
        <v>7390</v>
      </c>
      <c r="C6038" s="146">
        <v>2390.364501953125</v>
      </c>
      <c r="D6038" s="112">
        <f t="shared" si="191"/>
        <v>11.646030458013268</v>
      </c>
      <c r="E6038" s="112">
        <v>-1.0624116442183614E-2</v>
      </c>
      <c r="G6038">
        <v>6030</v>
      </c>
      <c r="H6038">
        <f t="shared" ca="1" si="192"/>
        <v>-2.0978286932283458E-2</v>
      </c>
    </row>
    <row r="6039" spans="2:8" x14ac:dyDescent="0.35">
      <c r="B6039" s="45" t="s">
        <v>3797</v>
      </c>
      <c r="C6039" s="146">
        <v>189.02093505859381</v>
      </c>
      <c r="D6039" s="112">
        <f t="shared" si="191"/>
        <v>-0.63098278990741907</v>
      </c>
      <c r="E6039" s="112">
        <v>-1.0630331538556099E-2</v>
      </c>
      <c r="G6039">
        <v>6031</v>
      </c>
      <c r="H6039">
        <f t="shared" ca="1" si="192"/>
        <v>-1.6433348912303403E-2</v>
      </c>
    </row>
    <row r="6040" spans="2:8" x14ac:dyDescent="0.35">
      <c r="B6040" s="45" t="s">
        <v>5126</v>
      </c>
      <c r="C6040" s="146">
        <v>512.22796630859375</v>
      </c>
      <c r="D6040" s="112">
        <f t="shared" si="191"/>
        <v>-0.53550542825401903</v>
      </c>
      <c r="E6040" s="112">
        <v>-1.063511988603435E-2</v>
      </c>
      <c r="G6040">
        <v>6032</v>
      </c>
      <c r="H6040">
        <f t="shared" ca="1" si="192"/>
        <v>9.5289964091839832E-4</v>
      </c>
    </row>
    <row r="6041" spans="2:8" x14ac:dyDescent="0.35">
      <c r="B6041" s="45" t="s">
        <v>5945</v>
      </c>
      <c r="C6041" s="146">
        <v>1102.76416015625</v>
      </c>
      <c r="D6041" s="112">
        <f t="shared" si="191"/>
        <v>7.5777510384406721</v>
      </c>
      <c r="E6041" s="112">
        <v>-1.0638069517182165E-2</v>
      </c>
      <c r="G6041">
        <v>6033</v>
      </c>
      <c r="H6041">
        <f t="shared" ca="1" si="192"/>
        <v>-1.252291317833305E-2</v>
      </c>
    </row>
    <row r="6042" spans="2:8" x14ac:dyDescent="0.35">
      <c r="B6042" s="45" t="s">
        <v>3033</v>
      </c>
      <c r="C6042" s="146">
        <v>128.56098937988281</v>
      </c>
      <c r="D6042" s="112">
        <f t="shared" si="191"/>
        <v>-0.74860965662583989</v>
      </c>
      <c r="E6042" s="112">
        <v>-1.0649170943095745E-2</v>
      </c>
      <c r="G6042">
        <v>6034</v>
      </c>
      <c r="H6042">
        <f t="shared" ca="1" si="192"/>
        <v>-3.2717798513677294E-2</v>
      </c>
    </row>
    <row r="6043" spans="2:8" x14ac:dyDescent="0.35">
      <c r="B6043" s="45" t="s">
        <v>5123</v>
      </c>
      <c r="C6043" s="146">
        <v>511.39987182617188</v>
      </c>
      <c r="D6043" s="112">
        <f t="shared" si="191"/>
        <v>5.1095196654293931</v>
      </c>
      <c r="E6043" s="112">
        <v>-1.065244962475459E-2</v>
      </c>
      <c r="G6043">
        <v>6035</v>
      </c>
      <c r="H6043">
        <f t="shared" ca="1" si="192"/>
        <v>9.972576235912748E-3</v>
      </c>
    </row>
    <row r="6044" spans="2:8" x14ac:dyDescent="0.35">
      <c r="B6044" s="45" t="s">
        <v>851</v>
      </c>
      <c r="C6044" s="146">
        <v>83.705413818359375</v>
      </c>
      <c r="D6044" s="112">
        <f t="shared" si="191"/>
        <v>-8.8245153996595119E-2</v>
      </c>
      <c r="E6044" s="112">
        <v>-1.0654496694647863E-2</v>
      </c>
      <c r="G6044">
        <v>6036</v>
      </c>
      <c r="H6044">
        <f t="shared" ca="1" si="192"/>
        <v>2.8373205410783892E-2</v>
      </c>
    </row>
    <row r="6045" spans="2:8" x14ac:dyDescent="0.35">
      <c r="B6045" s="45" t="s">
        <v>2818</v>
      </c>
      <c r="C6045" s="146">
        <v>91.806930541992188</v>
      </c>
      <c r="D6045" s="112">
        <f t="shared" si="191"/>
        <v>-0.46763342789709383</v>
      </c>
      <c r="E6045" s="112">
        <v>-1.065639523894364E-2</v>
      </c>
      <c r="G6045">
        <v>6037</v>
      </c>
      <c r="H6045">
        <f t="shared" ca="1" si="192"/>
        <v>-1.700418778026714E-2</v>
      </c>
    </row>
    <row r="6046" spans="2:8" x14ac:dyDescent="0.35">
      <c r="B6046" s="45" t="s">
        <v>3621</v>
      </c>
      <c r="C6046" s="146">
        <v>172.4505920410156</v>
      </c>
      <c r="D6046" s="112">
        <f t="shared" si="191"/>
        <v>0.384638841667579</v>
      </c>
      <c r="E6046" s="112">
        <v>-1.0657534121862603E-2</v>
      </c>
      <c r="G6046">
        <v>6038</v>
      </c>
      <c r="H6046">
        <f t="shared" ca="1" si="192"/>
        <v>-5.3061814901058319E-3</v>
      </c>
    </row>
    <row r="6047" spans="2:8" x14ac:dyDescent="0.35">
      <c r="B6047" s="45" t="s">
        <v>1947</v>
      </c>
      <c r="C6047" s="146">
        <v>124.545539855957</v>
      </c>
      <c r="D6047" s="112">
        <f t="shared" si="191"/>
        <v>-0.16829296301987431</v>
      </c>
      <c r="E6047" s="112">
        <v>-1.0657812680868593E-2</v>
      </c>
      <c r="G6047">
        <v>6039</v>
      </c>
      <c r="H6047">
        <f t="shared" ca="1" si="192"/>
        <v>4.0349402637231855E-3</v>
      </c>
    </row>
    <row r="6048" spans="2:8" x14ac:dyDescent="0.35">
      <c r="B6048" s="45" t="s">
        <v>3295</v>
      </c>
      <c r="C6048" s="146">
        <v>149.74688720703119</v>
      </c>
      <c r="D6048" s="112">
        <f t="shared" si="191"/>
        <v>0.9462976946520899</v>
      </c>
      <c r="E6048" s="112">
        <v>-1.0685686381959662E-2</v>
      </c>
      <c r="G6048">
        <v>6040</v>
      </c>
      <c r="H6048">
        <f t="shared" ca="1" si="192"/>
        <v>-2.0579352479046971E-2</v>
      </c>
    </row>
    <row r="6049" spans="2:8" x14ac:dyDescent="0.35">
      <c r="B6049" s="45" t="s">
        <v>825</v>
      </c>
      <c r="C6049" s="146">
        <v>76.939353942871094</v>
      </c>
      <c r="D6049" s="112">
        <f t="shared" si="191"/>
        <v>3.4735469026922774E-2</v>
      </c>
      <c r="E6049" s="112">
        <v>-1.068842762107953E-2</v>
      </c>
      <c r="G6049">
        <v>6041</v>
      </c>
      <c r="H6049">
        <f t="shared" ca="1" si="192"/>
        <v>-1.8802062211719216E-2</v>
      </c>
    </row>
    <row r="6050" spans="2:8" x14ac:dyDescent="0.35">
      <c r="B6050" s="45" t="s">
        <v>985</v>
      </c>
      <c r="C6050" s="146">
        <v>74.356544494628906</v>
      </c>
      <c r="D6050" s="112">
        <f t="shared" si="191"/>
        <v>-0.87384267625204337</v>
      </c>
      <c r="E6050" s="112">
        <v>-1.0700226179351435E-2</v>
      </c>
      <c r="G6050">
        <v>6042</v>
      </c>
      <c r="H6050">
        <f t="shared" ca="1" si="192"/>
        <v>2.6960311001803159E-2</v>
      </c>
    </row>
    <row r="6051" spans="2:8" x14ac:dyDescent="0.35">
      <c r="B6051" s="45" t="s">
        <v>5163</v>
      </c>
      <c r="C6051" s="146">
        <v>589.3953857421875</v>
      </c>
      <c r="D6051" s="112">
        <f t="shared" si="191"/>
        <v>3.8559085606243464</v>
      </c>
      <c r="E6051" s="112">
        <v>-1.0701343320447847E-2</v>
      </c>
      <c r="G6051">
        <v>6043</v>
      </c>
      <c r="H6051">
        <f t="shared" ca="1" si="192"/>
        <v>-1.7954168287922564E-2</v>
      </c>
    </row>
    <row r="6052" spans="2:8" x14ac:dyDescent="0.35">
      <c r="B6052" s="45" t="s">
        <v>1898</v>
      </c>
      <c r="C6052" s="146">
        <v>121.376953125</v>
      </c>
      <c r="D6052" s="112">
        <f t="shared" si="191"/>
        <v>-0.93768741419501411</v>
      </c>
      <c r="E6052" s="112">
        <v>-1.0702601063314349E-2</v>
      </c>
      <c r="G6052">
        <v>6044</v>
      </c>
      <c r="H6052">
        <f t="shared" ca="1" si="192"/>
        <v>-3.8603475445566616E-3</v>
      </c>
    </row>
    <row r="6053" spans="2:8" x14ac:dyDescent="0.35">
      <c r="B6053" s="45" t="s">
        <v>6503</v>
      </c>
      <c r="C6053" s="146">
        <v>1947.872192382812</v>
      </c>
      <c r="D6053" s="112">
        <f t="shared" si="191"/>
        <v>0.33259673057609312</v>
      </c>
      <c r="E6053" s="112">
        <v>-1.0716177286304788E-2</v>
      </c>
      <c r="G6053">
        <v>6045</v>
      </c>
      <c r="H6053">
        <f t="shared" ca="1" si="192"/>
        <v>1.3494483774563318E-2</v>
      </c>
    </row>
    <row r="6054" spans="2:8" x14ac:dyDescent="0.35">
      <c r="B6054" s="45" t="s">
        <v>6168</v>
      </c>
      <c r="C6054" s="146">
        <v>1461.711669921875</v>
      </c>
      <c r="D6054" s="112">
        <f t="shared" si="191"/>
        <v>1.3155763505845677</v>
      </c>
      <c r="E6054" s="112">
        <v>-1.0721149969531015E-2</v>
      </c>
      <c r="G6054">
        <v>6046</v>
      </c>
      <c r="H6054">
        <f t="shared" ca="1" si="192"/>
        <v>-5.0488009862204343E-3</v>
      </c>
    </row>
    <row r="6055" spans="2:8" x14ac:dyDescent="0.35">
      <c r="B6055" s="45" t="s">
        <v>5217</v>
      </c>
      <c r="C6055" s="146">
        <v>631.25177001953125</v>
      </c>
      <c r="D6055" s="112">
        <f t="shared" si="191"/>
        <v>1.0016601748951093</v>
      </c>
      <c r="E6055" s="112">
        <v>-1.0728113889147415E-2</v>
      </c>
      <c r="G6055">
        <v>6047</v>
      </c>
      <c r="H6055">
        <f t="shared" ca="1" si="192"/>
        <v>-6.187558716427452E-4</v>
      </c>
    </row>
    <row r="6056" spans="2:8" x14ac:dyDescent="0.35">
      <c r="B6056" s="45" t="s">
        <v>4575</v>
      </c>
      <c r="C6056" s="146">
        <v>315.36410522460938</v>
      </c>
      <c r="D6056" s="112">
        <f t="shared" si="191"/>
        <v>1.6061888799197042</v>
      </c>
      <c r="E6056" s="112">
        <v>-1.073048373526138E-2</v>
      </c>
      <c r="G6056">
        <v>6048</v>
      </c>
      <c r="H6056">
        <f t="shared" ca="1" si="192"/>
        <v>2.3814249984492378E-3</v>
      </c>
    </row>
    <row r="6057" spans="2:8" x14ac:dyDescent="0.35">
      <c r="B6057" s="45" t="s">
        <v>1974</v>
      </c>
      <c r="C6057" s="146">
        <v>121.0058517456055</v>
      </c>
      <c r="D6057" s="112">
        <f t="shared" si="191"/>
        <v>-0.29378630868442934</v>
      </c>
      <c r="E6057" s="112">
        <v>-1.0735318314678324E-2</v>
      </c>
      <c r="G6057">
        <v>6049</v>
      </c>
      <c r="H6057">
        <f t="shared" ca="1" si="192"/>
        <v>1.4174666150283411E-2</v>
      </c>
    </row>
    <row r="6058" spans="2:8" x14ac:dyDescent="0.35">
      <c r="B6058" s="45" t="s">
        <v>4043</v>
      </c>
      <c r="C6058" s="146">
        <v>171.34452819824219</v>
      </c>
      <c r="D6058" s="112">
        <f t="shared" si="191"/>
        <v>0.33298548311966858</v>
      </c>
      <c r="E6058" s="112">
        <v>-1.0747990659697369E-2</v>
      </c>
      <c r="G6058">
        <v>6050</v>
      </c>
      <c r="H6058">
        <f t="shared" ca="1" si="192"/>
        <v>3.1976592799896772E-2</v>
      </c>
    </row>
    <row r="6059" spans="2:8" x14ac:dyDescent="0.35">
      <c r="B6059" s="45" t="s">
        <v>2061</v>
      </c>
      <c r="C6059" s="146">
        <v>128.54193115234381</v>
      </c>
      <c r="D6059" s="112">
        <f t="shared" si="191"/>
        <v>-0.91688594614920027</v>
      </c>
      <c r="E6059" s="112">
        <v>-1.0765052290466327E-2</v>
      </c>
      <c r="G6059">
        <v>6051</v>
      </c>
      <c r="H6059">
        <f t="shared" ca="1" si="192"/>
        <v>9.1654288409160362E-3</v>
      </c>
    </row>
    <row r="6060" spans="2:8" x14ac:dyDescent="0.35">
      <c r="B6060" s="45" t="s">
        <v>6370</v>
      </c>
      <c r="C6060" s="146">
        <v>1546.57275390625</v>
      </c>
      <c r="D6060" s="112">
        <f t="shared" si="191"/>
        <v>-0.29134555546220831</v>
      </c>
      <c r="E6060" s="112">
        <v>-1.0781018118691194E-2</v>
      </c>
      <c r="G6060">
        <v>6052</v>
      </c>
      <c r="H6060">
        <f t="shared" ca="1" si="192"/>
        <v>-3.2541807902812463E-2</v>
      </c>
    </row>
    <row r="6061" spans="2:8" x14ac:dyDescent="0.35">
      <c r="B6061" s="45" t="s">
        <v>6792</v>
      </c>
      <c r="C6061" s="146">
        <v>2182.407470703125</v>
      </c>
      <c r="D6061" s="112">
        <f t="shared" si="191"/>
        <v>1.9483627428345263</v>
      </c>
      <c r="E6061" s="112">
        <v>-1.0795756282244212E-2</v>
      </c>
      <c r="G6061">
        <v>6053</v>
      </c>
      <c r="H6061">
        <f t="shared" ca="1" si="192"/>
        <v>-1.3991943554981966E-2</v>
      </c>
    </row>
    <row r="6062" spans="2:8" x14ac:dyDescent="0.35">
      <c r="B6062" s="45" t="s">
        <v>5551</v>
      </c>
      <c r="C6062" s="146">
        <v>740.2099609375</v>
      </c>
      <c r="D6062" s="112">
        <f t="shared" si="191"/>
        <v>-0.69546563303704201</v>
      </c>
      <c r="E6062" s="112">
        <v>-1.0799750897328346E-2</v>
      </c>
      <c r="G6062">
        <v>6054</v>
      </c>
      <c r="H6062">
        <f t="shared" ca="1" si="192"/>
        <v>-5.9143700241963007E-3</v>
      </c>
    </row>
    <row r="6063" spans="2:8" x14ac:dyDescent="0.35">
      <c r="B6063" s="45" t="s">
        <v>7579</v>
      </c>
      <c r="C6063" s="146">
        <v>2430.628662109375</v>
      </c>
      <c r="D6063" s="112">
        <f t="shared" si="191"/>
        <v>18.811130130522965</v>
      </c>
      <c r="E6063" s="112">
        <v>-1.0816200793325834E-2</v>
      </c>
      <c r="G6063">
        <v>6055</v>
      </c>
      <c r="H6063">
        <f t="shared" ca="1" si="192"/>
        <v>-1.3886238774346632E-2</v>
      </c>
    </row>
    <row r="6064" spans="2:8" x14ac:dyDescent="0.35">
      <c r="B6064" s="45" t="s">
        <v>1897</v>
      </c>
      <c r="C6064" s="146">
        <v>122.690055847168</v>
      </c>
      <c r="D6064" s="112">
        <f t="shared" si="191"/>
        <v>-0.94395668849976677</v>
      </c>
      <c r="E6064" s="112">
        <v>-1.0817190066092403E-2</v>
      </c>
      <c r="G6064">
        <v>6056</v>
      </c>
      <c r="H6064">
        <f t="shared" ca="1" si="192"/>
        <v>8.6194101959187405E-3</v>
      </c>
    </row>
    <row r="6065" spans="2:8" x14ac:dyDescent="0.35">
      <c r="B6065" s="45" t="s">
        <v>6951</v>
      </c>
      <c r="C6065" s="146">
        <v>2189.20068359375</v>
      </c>
      <c r="D6065" s="112">
        <f t="shared" si="191"/>
        <v>3.4846663348343493E-2</v>
      </c>
      <c r="E6065" s="112">
        <v>-1.0822309058583215E-2</v>
      </c>
      <c r="G6065">
        <v>6057</v>
      </c>
      <c r="H6065">
        <f t="shared" ca="1" si="192"/>
        <v>1.7806184973791889E-3</v>
      </c>
    </row>
    <row r="6066" spans="2:8" x14ac:dyDescent="0.35">
      <c r="B6066" s="45" t="s">
        <v>7013</v>
      </c>
      <c r="C6066" s="146">
        <v>2115.483154296875</v>
      </c>
      <c r="D6066" s="112">
        <f t="shared" si="191"/>
        <v>18.007633953038329</v>
      </c>
      <c r="E6066" s="112">
        <v>-1.0829029621410339E-2</v>
      </c>
      <c r="G6066">
        <v>6058</v>
      </c>
      <c r="H6066">
        <f t="shared" ca="1" si="192"/>
        <v>5.2702305304651255E-4</v>
      </c>
    </row>
    <row r="6067" spans="2:8" x14ac:dyDescent="0.35">
      <c r="B6067" s="45" t="s">
        <v>3000</v>
      </c>
      <c r="C6067" s="146">
        <v>111.296501159668</v>
      </c>
      <c r="D6067" s="112">
        <f t="shared" si="191"/>
        <v>-0.82295168304861299</v>
      </c>
      <c r="E6067" s="112">
        <v>-1.0835084403634015E-2</v>
      </c>
      <c r="G6067">
        <v>6059</v>
      </c>
      <c r="H6067">
        <f t="shared" ca="1" si="192"/>
        <v>2.6032862154056823E-2</v>
      </c>
    </row>
    <row r="6068" spans="2:8" x14ac:dyDescent="0.35">
      <c r="B6068" s="45" t="s">
        <v>5222</v>
      </c>
      <c r="C6068" s="146">
        <v>628.6221923828125</v>
      </c>
      <c r="D6068" s="112">
        <f t="shared" si="191"/>
        <v>-9.7228209430409496E-2</v>
      </c>
      <c r="E6068" s="112">
        <v>-1.0837491601188914E-2</v>
      </c>
      <c r="G6068">
        <v>6060</v>
      </c>
      <c r="H6068">
        <f t="shared" ca="1" si="192"/>
        <v>-4.343589806968081E-3</v>
      </c>
    </row>
    <row r="6069" spans="2:8" x14ac:dyDescent="0.35">
      <c r="B6069" s="45" t="s">
        <v>5711</v>
      </c>
      <c r="C6069" s="146">
        <v>696.3245849609375</v>
      </c>
      <c r="D6069" s="112">
        <f t="shared" si="191"/>
        <v>-0.70401914645219876</v>
      </c>
      <c r="E6069" s="112">
        <v>-1.0842119016986064E-2</v>
      </c>
      <c r="G6069">
        <v>6061</v>
      </c>
      <c r="H6069">
        <f t="shared" ca="1" si="192"/>
        <v>6.521768745640125E-3</v>
      </c>
    </row>
    <row r="6070" spans="2:8" x14ac:dyDescent="0.35">
      <c r="B6070" s="45" t="s">
        <v>7985</v>
      </c>
      <c r="C6070" s="146">
        <v>2352.60009765625</v>
      </c>
      <c r="D6070" s="112">
        <f t="shared" si="191"/>
        <v>9.2630209942608926E-2</v>
      </c>
      <c r="E6070" s="112">
        <v>-1.0847546984035806E-2</v>
      </c>
      <c r="G6070">
        <v>6062</v>
      </c>
      <c r="H6070">
        <f t="shared" ca="1" si="192"/>
        <v>-1.4266034349218358E-2</v>
      </c>
    </row>
    <row r="6071" spans="2:8" x14ac:dyDescent="0.35">
      <c r="B6071" s="45" t="s">
        <v>7767</v>
      </c>
      <c r="C6071" s="146">
        <v>2153.153076171875</v>
      </c>
      <c r="D6071" s="112">
        <f t="shared" si="191"/>
        <v>7.4874396646960353</v>
      </c>
      <c r="E6071" s="112">
        <v>-1.0848204101418141E-2</v>
      </c>
      <c r="G6071">
        <v>6063</v>
      </c>
      <c r="H6071">
        <f t="shared" ca="1" si="192"/>
        <v>1.0889327766170662E-2</v>
      </c>
    </row>
    <row r="6072" spans="2:8" x14ac:dyDescent="0.35">
      <c r="B6072" s="45" t="s">
        <v>4393</v>
      </c>
      <c r="C6072" s="146">
        <v>253.68699645996091</v>
      </c>
      <c r="D6072" s="112">
        <f t="shared" si="191"/>
        <v>-0.68361638870749197</v>
      </c>
      <c r="E6072" s="112">
        <v>-1.0848836189576275E-2</v>
      </c>
      <c r="G6072">
        <v>6064</v>
      </c>
      <c r="H6072">
        <f t="shared" ca="1" si="192"/>
        <v>-3.2506881878640874E-3</v>
      </c>
    </row>
    <row r="6073" spans="2:8" x14ac:dyDescent="0.35">
      <c r="B6073" s="45" t="s">
        <v>5807</v>
      </c>
      <c r="C6073" s="146">
        <v>801.83355712890625</v>
      </c>
      <c r="D6073" s="112">
        <f t="shared" si="191"/>
        <v>1.4112006354866349</v>
      </c>
      <c r="E6073" s="112">
        <v>-1.0859713311941129E-2</v>
      </c>
      <c r="G6073">
        <v>6065</v>
      </c>
      <c r="H6073">
        <f t="shared" ca="1" si="192"/>
        <v>3.6436167957373941E-3</v>
      </c>
    </row>
    <row r="6074" spans="2:8" x14ac:dyDescent="0.35">
      <c r="B6074" s="45" t="s">
        <v>4604</v>
      </c>
      <c r="C6074" s="146">
        <v>332.54534912109381</v>
      </c>
      <c r="D6074" s="112">
        <f t="shared" si="191"/>
        <v>3.484842298788887</v>
      </c>
      <c r="E6074" s="112">
        <v>-1.0868347684734433E-2</v>
      </c>
      <c r="G6074">
        <v>6066</v>
      </c>
      <c r="H6074">
        <f t="shared" ca="1" si="192"/>
        <v>-9.9034870963546212E-3</v>
      </c>
    </row>
    <row r="6075" spans="2:8" x14ac:dyDescent="0.35">
      <c r="B6075" s="45" t="s">
        <v>863</v>
      </c>
      <c r="C6075" s="146">
        <v>74.148727416992188</v>
      </c>
      <c r="D6075" s="112">
        <f t="shared" si="191"/>
        <v>-0.96502963802353381</v>
      </c>
      <c r="E6075" s="112">
        <v>-1.0872661593076816E-2</v>
      </c>
      <c r="G6075">
        <v>6067</v>
      </c>
      <c r="H6075">
        <f t="shared" ca="1" si="192"/>
        <v>3.5150227251575086E-2</v>
      </c>
    </row>
    <row r="6076" spans="2:8" x14ac:dyDescent="0.35">
      <c r="B6076" s="45" t="s">
        <v>6547</v>
      </c>
      <c r="C6076" s="146">
        <v>2120.33056640625</v>
      </c>
      <c r="D6076" s="112">
        <f t="shared" si="191"/>
        <v>-1.3204952294556175E-2</v>
      </c>
      <c r="E6076" s="112">
        <v>-1.0875741298740702E-2</v>
      </c>
      <c r="G6076">
        <v>6068</v>
      </c>
      <c r="H6076">
        <f t="shared" ca="1" si="192"/>
        <v>1.9269605975221871E-2</v>
      </c>
    </row>
    <row r="6077" spans="2:8" x14ac:dyDescent="0.35">
      <c r="B6077" s="45" t="s">
        <v>6824</v>
      </c>
      <c r="C6077" s="146">
        <v>2148.7041015625</v>
      </c>
      <c r="D6077" s="112">
        <f t="shared" si="191"/>
        <v>20.817212109343348</v>
      </c>
      <c r="E6077" s="112">
        <v>-1.0879314714322881E-2</v>
      </c>
      <c r="G6077">
        <v>6069</v>
      </c>
      <c r="H6077">
        <f t="shared" ca="1" si="192"/>
        <v>1.4533784556747713E-3</v>
      </c>
    </row>
    <row r="6078" spans="2:8" x14ac:dyDescent="0.35">
      <c r="B6078" s="45" t="s">
        <v>2156</v>
      </c>
      <c r="C6078" s="146">
        <v>98.486648559570313</v>
      </c>
      <c r="D6078" s="112">
        <f t="shared" si="191"/>
        <v>-0.8739483557094585</v>
      </c>
      <c r="E6078" s="112">
        <v>-1.0882342980151663E-2</v>
      </c>
      <c r="G6078">
        <v>6070</v>
      </c>
      <c r="H6078">
        <f t="shared" ca="1" si="192"/>
        <v>1.7600937675254537E-2</v>
      </c>
    </row>
    <row r="6079" spans="2:8" x14ac:dyDescent="0.35">
      <c r="B6079" s="45" t="s">
        <v>5668</v>
      </c>
      <c r="C6079" s="146">
        <v>781.31982421875</v>
      </c>
      <c r="D6079" s="112">
        <f t="shared" si="191"/>
        <v>-0.58516407077116606</v>
      </c>
      <c r="E6079" s="112">
        <v>-1.0887761710776357E-2</v>
      </c>
      <c r="G6079">
        <v>6071</v>
      </c>
      <c r="H6079">
        <f t="shared" ca="1" si="192"/>
        <v>-1.6364028193155002E-2</v>
      </c>
    </row>
    <row r="6080" spans="2:8" x14ac:dyDescent="0.35">
      <c r="B6080" s="45" t="s">
        <v>6589</v>
      </c>
      <c r="C6080" s="146">
        <v>1883.442993164062</v>
      </c>
      <c r="D6080" s="112">
        <f t="shared" si="191"/>
        <v>20.76002927820188</v>
      </c>
      <c r="E6080" s="112">
        <v>-1.0891044361341595E-2</v>
      </c>
      <c r="G6080">
        <v>6072</v>
      </c>
      <c r="H6080">
        <f t="shared" ca="1" si="192"/>
        <v>-2.0997479020465771E-2</v>
      </c>
    </row>
    <row r="6081" spans="2:8" x14ac:dyDescent="0.35">
      <c r="B6081" s="45" t="s">
        <v>2356</v>
      </c>
      <c r="C6081" s="146">
        <v>86.555168151855469</v>
      </c>
      <c r="D6081" s="112">
        <f t="shared" si="191"/>
        <v>-0.58956231302316064</v>
      </c>
      <c r="E6081" s="112">
        <v>-1.0895791631912758E-2</v>
      </c>
      <c r="G6081">
        <v>6073</v>
      </c>
      <c r="H6081">
        <f t="shared" ca="1" si="192"/>
        <v>-1.3561681729891171E-2</v>
      </c>
    </row>
    <row r="6082" spans="2:8" x14ac:dyDescent="0.35">
      <c r="B6082" s="45" t="s">
        <v>4313</v>
      </c>
      <c r="C6082" s="146">
        <v>210.8850402832031</v>
      </c>
      <c r="D6082" s="112">
        <f t="shared" si="191"/>
        <v>-0.5930348179596856</v>
      </c>
      <c r="E6082" s="112">
        <v>-1.0904442440092818E-2</v>
      </c>
      <c r="G6082">
        <v>6074</v>
      </c>
      <c r="H6082">
        <f t="shared" ca="1" si="192"/>
        <v>1.9148102944610904E-2</v>
      </c>
    </row>
    <row r="6083" spans="2:8" x14ac:dyDescent="0.35">
      <c r="B6083" s="45" t="s">
        <v>5115</v>
      </c>
      <c r="C6083" s="146">
        <v>518.18939208984375</v>
      </c>
      <c r="D6083" s="112">
        <f t="shared" si="191"/>
        <v>2.7164091540379931</v>
      </c>
      <c r="E6083" s="112">
        <v>-1.0904611762688358E-2</v>
      </c>
      <c r="G6083">
        <v>6075</v>
      </c>
      <c r="H6083">
        <f t="shared" ca="1" si="192"/>
        <v>5.9808925501686049E-3</v>
      </c>
    </row>
    <row r="6084" spans="2:8" x14ac:dyDescent="0.35">
      <c r="B6084" s="45" t="s">
        <v>1657</v>
      </c>
      <c r="C6084" s="146">
        <v>139.43281555175781</v>
      </c>
      <c r="D6084" s="112">
        <f t="shared" si="191"/>
        <v>1.9724085425604876</v>
      </c>
      <c r="E6084" s="112">
        <v>-1.0908735485299748E-2</v>
      </c>
      <c r="G6084">
        <v>6076</v>
      </c>
      <c r="H6084">
        <f t="shared" ca="1" si="192"/>
        <v>-3.8668605166341905E-3</v>
      </c>
    </row>
    <row r="6085" spans="2:8" x14ac:dyDescent="0.35">
      <c r="B6085" s="45" t="s">
        <v>579</v>
      </c>
      <c r="C6085" s="146">
        <v>46.909034729003913</v>
      </c>
      <c r="D6085" s="112">
        <f t="shared" si="191"/>
        <v>-0.98102923798496589</v>
      </c>
      <c r="E6085" s="112">
        <v>-1.0925891682466842E-2</v>
      </c>
      <c r="G6085">
        <v>6077</v>
      </c>
      <c r="H6085">
        <f t="shared" ca="1" si="192"/>
        <v>3.8005970680896416E-2</v>
      </c>
    </row>
    <row r="6086" spans="2:8" x14ac:dyDescent="0.35">
      <c r="B6086" s="45" t="s">
        <v>7674</v>
      </c>
      <c r="C6086" s="146">
        <v>2472.70166015625</v>
      </c>
      <c r="D6086" s="112">
        <f t="shared" si="191"/>
        <v>20.718924366864666</v>
      </c>
      <c r="E6086" s="112">
        <v>-1.0928705069883615E-2</v>
      </c>
      <c r="G6086">
        <v>6078</v>
      </c>
      <c r="H6086">
        <f t="shared" ca="1" si="192"/>
        <v>1.0685560564250003E-2</v>
      </c>
    </row>
    <row r="6087" spans="2:8" x14ac:dyDescent="0.35">
      <c r="B6087" s="45" t="s">
        <v>1758</v>
      </c>
      <c r="C6087" s="146">
        <v>113.85009765625</v>
      </c>
      <c r="D6087" s="112">
        <f t="shared" si="191"/>
        <v>0.40900813590932378</v>
      </c>
      <c r="E6087" s="112">
        <v>-1.0930786444228905E-2</v>
      </c>
      <c r="G6087">
        <v>6079</v>
      </c>
      <c r="H6087">
        <f t="shared" ca="1" si="192"/>
        <v>-4.2495564815592246E-3</v>
      </c>
    </row>
    <row r="6088" spans="2:8" x14ac:dyDescent="0.35">
      <c r="B6088" s="45" t="s">
        <v>2727</v>
      </c>
      <c r="C6088" s="146">
        <v>80.801589965820313</v>
      </c>
      <c r="D6088" s="112">
        <f t="shared" si="191"/>
        <v>-0.9452741761796396</v>
      </c>
      <c r="E6088" s="112">
        <v>-1.0933145882893718E-2</v>
      </c>
      <c r="G6088">
        <v>6080</v>
      </c>
      <c r="H6088">
        <f t="shared" ca="1" si="192"/>
        <v>1.8911945655958211E-2</v>
      </c>
    </row>
    <row r="6089" spans="2:8" x14ac:dyDescent="0.35">
      <c r="B6089" s="45" t="s">
        <v>6202</v>
      </c>
      <c r="C6089" s="146">
        <v>1476.480102539062</v>
      </c>
      <c r="D6089" s="112">
        <f t="shared" ref="D6089:D6152" si="193">(C6089-C6090)/C6090</f>
        <v>16.455525099805989</v>
      </c>
      <c r="E6089" s="112">
        <v>-1.0940931741385496E-2</v>
      </c>
      <c r="G6089">
        <v>6081</v>
      </c>
      <c r="H6089">
        <f t="shared" ca="1" si="192"/>
        <v>-2.1841896111212476E-2</v>
      </c>
    </row>
    <row r="6090" spans="2:8" x14ac:dyDescent="0.35">
      <c r="B6090" s="45" t="s">
        <v>1064</v>
      </c>
      <c r="C6090" s="146">
        <v>84.585258483886719</v>
      </c>
      <c r="D6090" s="112">
        <f t="shared" si="193"/>
        <v>-0.60921510344022967</v>
      </c>
      <c r="E6090" s="112">
        <v>-1.0953347688366545E-2</v>
      </c>
      <c r="G6090">
        <v>6082</v>
      </c>
      <c r="H6090">
        <f t="shared" ref="H6090:H6153" ca="1" si="194">_xlfn.NORM.INV(RAND(),$N$11,$N$12)</f>
        <v>-2.6496829822131576E-3</v>
      </c>
    </row>
    <row r="6091" spans="2:8" x14ac:dyDescent="0.35">
      <c r="B6091" s="45" t="s">
        <v>4329</v>
      </c>
      <c r="C6091" s="146">
        <v>216.44966125488281</v>
      </c>
      <c r="D6091" s="112">
        <f t="shared" si="193"/>
        <v>-0.9117100171605127</v>
      </c>
      <c r="E6091" s="112">
        <v>-1.0971783446094211E-2</v>
      </c>
      <c r="G6091">
        <v>6083</v>
      </c>
      <c r="H6091">
        <f t="shared" ca="1" si="194"/>
        <v>2.8437081876359991E-2</v>
      </c>
    </row>
    <row r="6092" spans="2:8" x14ac:dyDescent="0.35">
      <c r="B6092" s="45" t="s">
        <v>6923</v>
      </c>
      <c r="C6092" s="146">
        <v>2451.57666015625</v>
      </c>
      <c r="D6092" s="112">
        <f t="shared" si="193"/>
        <v>13.859677020016832</v>
      </c>
      <c r="E6092" s="112">
        <v>-1.0985993481267631E-2</v>
      </c>
      <c r="G6092">
        <v>6084</v>
      </c>
      <c r="H6092">
        <f t="shared" ca="1" si="194"/>
        <v>2.0502424910742618E-2</v>
      </c>
    </row>
    <row r="6093" spans="2:8" x14ac:dyDescent="0.35">
      <c r="B6093" s="45" t="s">
        <v>3534</v>
      </c>
      <c r="C6093" s="146">
        <v>164.98182678222659</v>
      </c>
      <c r="D6093" s="112">
        <f t="shared" si="193"/>
        <v>-0.93253301687728962</v>
      </c>
      <c r="E6093" s="112">
        <v>-1.0989092408555305E-2</v>
      </c>
      <c r="G6093">
        <v>6085</v>
      </c>
      <c r="H6093">
        <f t="shared" ca="1" si="194"/>
        <v>9.8242760818043774E-3</v>
      </c>
    </row>
    <row r="6094" spans="2:8" x14ac:dyDescent="0.35">
      <c r="B6094" s="45" t="s">
        <v>6920</v>
      </c>
      <c r="C6094" s="146">
        <v>2445.371337890625</v>
      </c>
      <c r="D6094" s="112">
        <f t="shared" si="193"/>
        <v>6.7103377307318482E-2</v>
      </c>
      <c r="E6094" s="112">
        <v>-1.0994814957000637E-2</v>
      </c>
      <c r="G6094">
        <v>6086</v>
      </c>
      <c r="H6094">
        <f t="shared" ca="1" si="194"/>
        <v>2.4022246578373367E-2</v>
      </c>
    </row>
    <row r="6095" spans="2:8" x14ac:dyDescent="0.35">
      <c r="B6095" s="45" t="s">
        <v>7710</v>
      </c>
      <c r="C6095" s="146">
        <v>2291.597412109375</v>
      </c>
      <c r="D6095" s="112">
        <f t="shared" si="193"/>
        <v>21.898690738870258</v>
      </c>
      <c r="E6095" s="112">
        <v>-1.0996498906092543E-2</v>
      </c>
      <c r="G6095">
        <v>6087</v>
      </c>
      <c r="H6095">
        <f t="shared" ca="1" si="194"/>
        <v>1.9041776476151469E-2</v>
      </c>
    </row>
    <row r="6096" spans="2:8" x14ac:dyDescent="0.35">
      <c r="B6096" s="45" t="s">
        <v>2399</v>
      </c>
      <c r="C6096" s="146">
        <v>100.0754776000977</v>
      </c>
      <c r="D6096" s="112">
        <f t="shared" si="193"/>
        <v>-0.25748451098877739</v>
      </c>
      <c r="E6096" s="112">
        <v>-1.1008736040125609E-2</v>
      </c>
      <c r="G6096">
        <v>6088</v>
      </c>
      <c r="H6096">
        <f t="shared" ca="1" si="194"/>
        <v>1.9186937172927559E-2</v>
      </c>
    </row>
    <row r="6097" spans="2:8" x14ac:dyDescent="0.35">
      <c r="B6097" s="45" t="s">
        <v>1644</v>
      </c>
      <c r="C6097" s="146">
        <v>134.77897644042969</v>
      </c>
      <c r="D6097" s="112">
        <f t="shared" si="193"/>
        <v>-0.94515267332373065</v>
      </c>
      <c r="E6097" s="112">
        <v>-1.1009158903618775E-2</v>
      </c>
      <c r="G6097">
        <v>6089</v>
      </c>
      <c r="H6097">
        <f t="shared" ca="1" si="194"/>
        <v>-6.8302034057460973E-3</v>
      </c>
    </row>
    <row r="6098" spans="2:8" x14ac:dyDescent="0.35">
      <c r="B6098" s="45" t="s">
        <v>7129</v>
      </c>
      <c r="C6098" s="146">
        <v>2457.34814453125</v>
      </c>
      <c r="D6098" s="112">
        <f t="shared" si="193"/>
        <v>4.5284838595639147</v>
      </c>
      <c r="E6098" s="112">
        <v>-1.101091049152236E-2</v>
      </c>
      <c r="G6098">
        <v>6090</v>
      </c>
      <c r="H6098">
        <f t="shared" ca="1" si="194"/>
        <v>1.8089611633458829E-2</v>
      </c>
    </row>
    <row r="6099" spans="2:8" x14ac:dyDescent="0.35">
      <c r="B6099" s="45" t="s">
        <v>5048</v>
      </c>
      <c r="C6099" s="146">
        <v>444.48861694335938</v>
      </c>
      <c r="D6099" s="112">
        <f t="shared" si="193"/>
        <v>-0.78877595539088319</v>
      </c>
      <c r="E6099" s="112">
        <v>-1.1014975464145548E-2</v>
      </c>
      <c r="G6099">
        <v>6091</v>
      </c>
      <c r="H6099">
        <f t="shared" ca="1" si="194"/>
        <v>-3.8086932177633682E-2</v>
      </c>
    </row>
    <row r="6100" spans="2:8" x14ac:dyDescent="0.35">
      <c r="B6100" s="45" t="s">
        <v>7006</v>
      </c>
      <c r="C6100" s="146">
        <v>2104.3466796875</v>
      </c>
      <c r="D6100" s="112">
        <f t="shared" si="193"/>
        <v>19.010200800695529</v>
      </c>
      <c r="E6100" s="112">
        <v>-1.101532034017459E-2</v>
      </c>
      <c r="G6100">
        <v>6092</v>
      </c>
      <c r="H6100">
        <f t="shared" ca="1" si="194"/>
        <v>-1.3537196910930254E-2</v>
      </c>
    </row>
    <row r="6101" spans="2:8" x14ac:dyDescent="0.35">
      <c r="B6101" s="45" t="s">
        <v>2170</v>
      </c>
      <c r="C6101" s="146">
        <v>105.1636962890625</v>
      </c>
      <c r="D6101" s="112">
        <f t="shared" si="193"/>
        <v>0.12922463384622443</v>
      </c>
      <c r="E6101" s="112">
        <v>-1.1016207649046048E-2</v>
      </c>
      <c r="G6101">
        <v>6093</v>
      </c>
      <c r="H6101">
        <f t="shared" ca="1" si="194"/>
        <v>-2.3006971225943956E-2</v>
      </c>
    </row>
    <row r="6102" spans="2:8" x14ac:dyDescent="0.35">
      <c r="B6102" s="45" t="s">
        <v>2890</v>
      </c>
      <c r="C6102" s="146">
        <v>93.129119873046875</v>
      </c>
      <c r="D6102" s="112">
        <f t="shared" si="193"/>
        <v>-0.95678462625351501</v>
      </c>
      <c r="E6102" s="112">
        <v>-1.1026903141786714E-2</v>
      </c>
      <c r="G6102">
        <v>6094</v>
      </c>
      <c r="H6102">
        <f t="shared" ca="1" si="194"/>
        <v>-1.095523086647332E-2</v>
      </c>
    </row>
    <row r="6103" spans="2:8" x14ac:dyDescent="0.35">
      <c r="B6103" s="45" t="s">
        <v>7525</v>
      </c>
      <c r="C6103" s="146">
        <v>2154.999755859375</v>
      </c>
      <c r="D6103" s="112">
        <f t="shared" si="193"/>
        <v>18.377975101995705</v>
      </c>
      <c r="E6103" s="112">
        <v>-1.1027968001548854E-2</v>
      </c>
      <c r="G6103">
        <v>6095</v>
      </c>
      <c r="H6103">
        <f t="shared" ca="1" si="194"/>
        <v>1.8719260582479802E-2</v>
      </c>
    </row>
    <row r="6104" spans="2:8" x14ac:dyDescent="0.35">
      <c r="B6104" s="45" t="s">
        <v>2119</v>
      </c>
      <c r="C6104" s="146">
        <v>111.20871734619141</v>
      </c>
      <c r="D6104" s="112">
        <f t="shared" si="193"/>
        <v>-0.17622744032821697</v>
      </c>
      <c r="E6104" s="112">
        <v>-1.1036892407107776E-2</v>
      </c>
      <c r="G6104">
        <v>6096</v>
      </c>
      <c r="H6104">
        <f t="shared" ca="1" si="194"/>
        <v>-2.6635304184017706E-3</v>
      </c>
    </row>
    <row r="6105" spans="2:8" x14ac:dyDescent="0.35">
      <c r="B6105" s="45" t="s">
        <v>1404</v>
      </c>
      <c r="C6105" s="146">
        <v>134.9992980957031</v>
      </c>
      <c r="D6105" s="112">
        <f t="shared" si="193"/>
        <v>0.21424259999818843</v>
      </c>
      <c r="E6105" s="112">
        <v>-1.1037157951110044E-2</v>
      </c>
      <c r="G6105">
        <v>6097</v>
      </c>
      <c r="H6105">
        <f t="shared" ca="1" si="194"/>
        <v>1.4748880680433207E-2</v>
      </c>
    </row>
    <row r="6106" spans="2:8" x14ac:dyDescent="0.35">
      <c r="B6106" s="45" t="s">
        <v>2135</v>
      </c>
      <c r="C6106" s="146">
        <v>111.1798400878906</v>
      </c>
      <c r="D6106" s="112">
        <f t="shared" si="193"/>
        <v>0.16154670393589807</v>
      </c>
      <c r="E6106" s="112">
        <v>-1.1039861654093422E-2</v>
      </c>
      <c r="G6106">
        <v>6098</v>
      </c>
      <c r="H6106">
        <f t="shared" ca="1" si="194"/>
        <v>-8.4136050338883179E-4</v>
      </c>
    </row>
    <row r="6107" spans="2:8" x14ac:dyDescent="0.35">
      <c r="B6107" s="45" t="s">
        <v>2568</v>
      </c>
      <c r="C6107" s="146">
        <v>95.717063903808594</v>
      </c>
      <c r="D6107" s="112">
        <f t="shared" si="193"/>
        <v>9.1116056829962364E-2</v>
      </c>
      <c r="E6107" s="112">
        <v>-1.1045059003886507E-2</v>
      </c>
      <c r="G6107">
        <v>6099</v>
      </c>
      <c r="H6107">
        <f t="shared" ca="1" si="194"/>
        <v>4.376083654874104E-3</v>
      </c>
    </row>
    <row r="6108" spans="2:8" x14ac:dyDescent="0.35">
      <c r="B6108" s="45" t="s">
        <v>1047</v>
      </c>
      <c r="C6108" s="146">
        <v>87.7239990234375</v>
      </c>
      <c r="D6108" s="112">
        <f t="shared" si="193"/>
        <v>-0.90736012814772982</v>
      </c>
      <c r="E6108" s="112">
        <v>-1.1049633470747758E-2</v>
      </c>
      <c r="G6108">
        <v>6100</v>
      </c>
      <c r="H6108">
        <f t="shared" ca="1" si="194"/>
        <v>-5.4543557407563045E-3</v>
      </c>
    </row>
    <row r="6109" spans="2:8" x14ac:dyDescent="0.35">
      <c r="B6109" s="45" t="s">
        <v>5855</v>
      </c>
      <c r="C6109" s="146">
        <v>946.9356689453125</v>
      </c>
      <c r="D6109" s="112">
        <f t="shared" si="193"/>
        <v>12.034543915548396</v>
      </c>
      <c r="E6109" s="112">
        <v>-1.1050516848787292E-2</v>
      </c>
      <c r="G6109">
        <v>6101</v>
      </c>
      <c r="H6109">
        <f t="shared" ca="1" si="194"/>
        <v>-2.361796917282472E-3</v>
      </c>
    </row>
    <row r="6110" spans="2:8" x14ac:dyDescent="0.35">
      <c r="B6110" s="45" t="s">
        <v>829</v>
      </c>
      <c r="C6110" s="146">
        <v>72.648162841796875</v>
      </c>
      <c r="D6110" s="112">
        <f t="shared" si="193"/>
        <v>-0.42167037627496229</v>
      </c>
      <c r="E6110" s="112">
        <v>-1.1058389797828702E-2</v>
      </c>
      <c r="G6110">
        <v>6102</v>
      </c>
      <c r="H6110">
        <f t="shared" ca="1" si="194"/>
        <v>1.1638900451802043E-2</v>
      </c>
    </row>
    <row r="6111" spans="2:8" x14ac:dyDescent="0.35">
      <c r="B6111" s="45" t="s">
        <v>2532</v>
      </c>
      <c r="C6111" s="146">
        <v>125.6172256469727</v>
      </c>
      <c r="D6111" s="112">
        <f t="shared" si="193"/>
        <v>-0.93162824033012781</v>
      </c>
      <c r="E6111" s="112">
        <v>-1.1060452889585366E-2</v>
      </c>
      <c r="G6111">
        <v>6103</v>
      </c>
      <c r="H6111">
        <f t="shared" ca="1" si="194"/>
        <v>1.823687841664463E-2</v>
      </c>
    </row>
    <row r="6112" spans="2:8" x14ac:dyDescent="0.35">
      <c r="B6112" s="45" t="s">
        <v>6529</v>
      </c>
      <c r="C6112" s="146">
        <v>1837.267700195312</v>
      </c>
      <c r="D6112" s="112">
        <f t="shared" si="193"/>
        <v>-0.16235055248732574</v>
      </c>
      <c r="E6112" s="112">
        <v>-1.106541987298369E-2</v>
      </c>
      <c r="G6112">
        <v>6104</v>
      </c>
      <c r="H6112">
        <f t="shared" ca="1" si="194"/>
        <v>-2.8480120423575041E-2</v>
      </c>
    </row>
    <row r="6113" spans="2:8" x14ac:dyDescent="0.35">
      <c r="B6113" s="45" t="s">
        <v>7779</v>
      </c>
      <c r="C6113" s="146">
        <v>2193.361083984375</v>
      </c>
      <c r="D6113" s="112">
        <f t="shared" si="193"/>
        <v>14.718146077257062</v>
      </c>
      <c r="E6113" s="112">
        <v>-1.1067471696451668E-2</v>
      </c>
      <c r="G6113">
        <v>6105</v>
      </c>
      <c r="H6113">
        <f t="shared" ca="1" si="194"/>
        <v>2.5755193929376884E-2</v>
      </c>
    </row>
    <row r="6114" spans="2:8" x14ac:dyDescent="0.35">
      <c r="B6114" s="45" t="s">
        <v>3430</v>
      </c>
      <c r="C6114" s="146">
        <v>139.5432434082031</v>
      </c>
      <c r="D6114" s="112">
        <f t="shared" si="193"/>
        <v>-0.80769125949767062</v>
      </c>
      <c r="E6114" s="112">
        <v>-1.1069940713546332E-2</v>
      </c>
      <c r="G6114">
        <v>6106</v>
      </c>
      <c r="H6114">
        <f t="shared" ca="1" si="194"/>
        <v>-5.9967510987491974E-5</v>
      </c>
    </row>
    <row r="6115" spans="2:8" x14ac:dyDescent="0.35">
      <c r="B6115" s="45" t="s">
        <v>5583</v>
      </c>
      <c r="C6115" s="146">
        <v>725.62091064453125</v>
      </c>
      <c r="D6115" s="112">
        <f t="shared" si="193"/>
        <v>6.7187154652135259</v>
      </c>
      <c r="E6115" s="112">
        <v>-1.1071834831668632E-2</v>
      </c>
      <c r="G6115">
        <v>6107</v>
      </c>
      <c r="H6115">
        <f t="shared" ca="1" si="194"/>
        <v>1.0214328854040412E-3</v>
      </c>
    </row>
    <row r="6116" spans="2:8" x14ac:dyDescent="0.35">
      <c r="B6116" s="45" t="s">
        <v>2887</v>
      </c>
      <c r="C6116" s="146">
        <v>94.007987976074219</v>
      </c>
      <c r="D6116" s="112">
        <f t="shared" si="193"/>
        <v>-0.36709355876276811</v>
      </c>
      <c r="E6116" s="112">
        <v>-1.1073621626046666E-2</v>
      </c>
      <c r="G6116">
        <v>6108</v>
      </c>
      <c r="H6116">
        <f t="shared" ca="1" si="194"/>
        <v>2.4440960666186482E-2</v>
      </c>
    </row>
    <row r="6117" spans="2:8" x14ac:dyDescent="0.35">
      <c r="B6117" s="45" t="s">
        <v>3450</v>
      </c>
      <c r="C6117" s="146">
        <v>148.5337829589844</v>
      </c>
      <c r="D6117" s="112">
        <f t="shared" si="193"/>
        <v>-5.2098176286791073E-2</v>
      </c>
      <c r="E6117" s="112">
        <v>-1.1092599177122143E-2</v>
      </c>
      <c r="G6117">
        <v>6109</v>
      </c>
      <c r="H6117">
        <f t="shared" ca="1" si="194"/>
        <v>6.6507624647249393E-3</v>
      </c>
    </row>
    <row r="6118" spans="2:8" x14ac:dyDescent="0.35">
      <c r="B6118" s="45" t="s">
        <v>3578</v>
      </c>
      <c r="C6118" s="146">
        <v>156.69743347167969</v>
      </c>
      <c r="D6118" s="112">
        <f t="shared" si="193"/>
        <v>0.28347967153502523</v>
      </c>
      <c r="E6118" s="112">
        <v>-1.11237138825719E-2</v>
      </c>
      <c r="G6118">
        <v>6110</v>
      </c>
      <c r="H6118">
        <f t="shared" ca="1" si="194"/>
        <v>-2.4154367702032758E-2</v>
      </c>
    </row>
    <row r="6119" spans="2:8" x14ac:dyDescent="0.35">
      <c r="B6119" s="45" t="s">
        <v>1474</v>
      </c>
      <c r="C6119" s="146">
        <v>122.0879745483398</v>
      </c>
      <c r="D6119" s="112">
        <f t="shared" si="193"/>
        <v>6.9727091933084101E-2</v>
      </c>
      <c r="E6119" s="112">
        <v>-1.1130281422505771E-2</v>
      </c>
      <c r="G6119">
        <v>6111</v>
      </c>
      <c r="H6119">
        <f t="shared" ca="1" si="194"/>
        <v>2.6158570009609673E-2</v>
      </c>
    </row>
    <row r="6120" spans="2:8" x14ac:dyDescent="0.35">
      <c r="B6120" s="45" t="s">
        <v>2980</v>
      </c>
      <c r="C6120" s="146">
        <v>114.13002014160161</v>
      </c>
      <c r="D6120" s="112">
        <f t="shared" si="193"/>
        <v>-0.23370873242922824</v>
      </c>
      <c r="E6120" s="112">
        <v>-1.1133045168167334E-2</v>
      </c>
      <c r="G6120">
        <v>6112</v>
      </c>
      <c r="H6120">
        <f t="shared" ca="1" si="194"/>
        <v>2.6679488544828285E-3</v>
      </c>
    </row>
    <row r="6121" spans="2:8" x14ac:dyDescent="0.35">
      <c r="B6121" s="45" t="s">
        <v>1363</v>
      </c>
      <c r="C6121" s="146">
        <v>148.93817138671881</v>
      </c>
      <c r="D6121" s="112">
        <f t="shared" si="193"/>
        <v>9.0082946624330112E-2</v>
      </c>
      <c r="E6121" s="112">
        <v>-1.1143465777417635E-2</v>
      </c>
      <c r="G6121">
        <v>6113</v>
      </c>
      <c r="H6121">
        <f t="shared" ca="1" si="194"/>
        <v>-1.3120669168001942E-2</v>
      </c>
    </row>
    <row r="6122" spans="2:8" x14ac:dyDescent="0.35">
      <c r="B6122" s="45" t="s">
        <v>1422</v>
      </c>
      <c r="C6122" s="146">
        <v>136.630126953125</v>
      </c>
      <c r="D6122" s="112">
        <f t="shared" si="193"/>
        <v>9.6467073692052541E-2</v>
      </c>
      <c r="E6122" s="112">
        <v>-1.1143884535357473E-2</v>
      </c>
      <c r="G6122">
        <v>6114</v>
      </c>
      <c r="H6122">
        <f t="shared" ca="1" si="194"/>
        <v>-2.1873168672072965E-2</v>
      </c>
    </row>
    <row r="6123" spans="2:8" x14ac:dyDescent="0.35">
      <c r="B6123" s="45" t="s">
        <v>2534</v>
      </c>
      <c r="C6123" s="146">
        <v>124.6094207763672</v>
      </c>
      <c r="D6123" s="112">
        <f t="shared" si="193"/>
        <v>-4.6338580976058898E-2</v>
      </c>
      <c r="E6123" s="112">
        <v>-1.1148550101211427E-2</v>
      </c>
      <c r="G6123">
        <v>6115</v>
      </c>
      <c r="H6123">
        <f t="shared" ca="1" si="194"/>
        <v>-8.644449199313925E-3</v>
      </c>
    </row>
    <row r="6124" spans="2:8" x14ac:dyDescent="0.35">
      <c r="B6124" s="45" t="s">
        <v>1425</v>
      </c>
      <c r="C6124" s="146">
        <v>130.6642150878906</v>
      </c>
      <c r="D6124" s="112">
        <f t="shared" si="193"/>
        <v>-0.80587310256549527</v>
      </c>
      <c r="E6124" s="112">
        <v>-1.1152010257992792E-2</v>
      </c>
      <c r="G6124">
        <v>6116</v>
      </c>
      <c r="H6124">
        <f t="shared" ca="1" si="194"/>
        <v>1.2972359077260961E-2</v>
      </c>
    </row>
    <row r="6125" spans="2:8" x14ac:dyDescent="0.35">
      <c r="B6125" s="45" t="s">
        <v>5428</v>
      </c>
      <c r="C6125" s="146">
        <v>673.08660888671875</v>
      </c>
      <c r="D6125" s="112">
        <f t="shared" si="193"/>
        <v>-0.6947787248707995</v>
      </c>
      <c r="E6125" s="112">
        <v>-1.115452138846613E-2</v>
      </c>
      <c r="G6125">
        <v>6117</v>
      </c>
      <c r="H6125">
        <f t="shared" ca="1" si="194"/>
        <v>1.8835751992178441E-2</v>
      </c>
    </row>
    <row r="6126" spans="2:8" x14ac:dyDescent="0.35">
      <c r="B6126" s="45" t="s">
        <v>7776</v>
      </c>
      <c r="C6126" s="146">
        <v>2205.241455078125</v>
      </c>
      <c r="D6126" s="112">
        <f t="shared" si="193"/>
        <v>2.0484010031101882</v>
      </c>
      <c r="E6126" s="112">
        <v>-1.1161162443284462E-2</v>
      </c>
      <c r="G6126">
        <v>6118</v>
      </c>
      <c r="H6126">
        <f t="shared" ca="1" si="194"/>
        <v>-1.9530403570311636E-2</v>
      </c>
    </row>
    <row r="6127" spans="2:8" x14ac:dyDescent="0.35">
      <c r="B6127" s="45" t="s">
        <v>5562</v>
      </c>
      <c r="C6127" s="146">
        <v>723.40924072265625</v>
      </c>
      <c r="D6127" s="112">
        <f t="shared" si="193"/>
        <v>6.9166160634707268</v>
      </c>
      <c r="E6127" s="112">
        <v>-1.1162730938705429E-2</v>
      </c>
      <c r="G6127">
        <v>6119</v>
      </c>
      <c r="H6127">
        <f t="shared" ca="1" si="194"/>
        <v>2.9081725330315821E-3</v>
      </c>
    </row>
    <row r="6128" spans="2:8" x14ac:dyDescent="0.35">
      <c r="B6128" s="45" t="s">
        <v>1098</v>
      </c>
      <c r="C6128" s="146">
        <v>91.378593444824219</v>
      </c>
      <c r="D6128" s="112">
        <f t="shared" si="193"/>
        <v>-0.82316346939315466</v>
      </c>
      <c r="E6128" s="112">
        <v>-1.1165240154872526E-2</v>
      </c>
      <c r="G6128">
        <v>6120</v>
      </c>
      <c r="H6128">
        <f t="shared" ca="1" si="194"/>
        <v>-1.3633410192370089E-2</v>
      </c>
    </row>
    <row r="6129" spans="2:8" x14ac:dyDescent="0.35">
      <c r="B6129" s="45" t="s">
        <v>5131</v>
      </c>
      <c r="C6129" s="146">
        <v>516.740478515625</v>
      </c>
      <c r="D6129" s="112">
        <f t="shared" si="193"/>
        <v>4.9564216060637296</v>
      </c>
      <c r="E6129" s="112">
        <v>-1.1170050431486514E-2</v>
      </c>
      <c r="G6129">
        <v>6121</v>
      </c>
      <c r="H6129">
        <f t="shared" ca="1" si="194"/>
        <v>2.8012503204393552E-2</v>
      </c>
    </row>
    <row r="6130" spans="2:8" x14ac:dyDescent="0.35">
      <c r="B6130" s="45" t="s">
        <v>1189</v>
      </c>
      <c r="C6130" s="146">
        <v>86.753509521484375</v>
      </c>
      <c r="D6130" s="112">
        <f t="shared" si="193"/>
        <v>-0.51674501369107351</v>
      </c>
      <c r="E6130" s="112">
        <v>-1.1177107291829627E-2</v>
      </c>
      <c r="G6130">
        <v>6122</v>
      </c>
      <c r="H6130">
        <f t="shared" ca="1" si="194"/>
        <v>2.895777576244004E-2</v>
      </c>
    </row>
    <row r="6131" spans="2:8" x14ac:dyDescent="0.35">
      <c r="B6131" s="45" t="s">
        <v>3774</v>
      </c>
      <c r="C6131" s="146">
        <v>179.51911926269531</v>
      </c>
      <c r="D6131" s="112">
        <f t="shared" si="193"/>
        <v>-0.91961331930567347</v>
      </c>
      <c r="E6131" s="112">
        <v>-1.1186609855183162E-2</v>
      </c>
      <c r="G6131">
        <v>6123</v>
      </c>
      <c r="H6131">
        <f t="shared" ca="1" si="194"/>
        <v>1.6126546221690862E-2</v>
      </c>
    </row>
    <row r="6132" spans="2:8" x14ac:dyDescent="0.35">
      <c r="B6132" s="45" t="s">
        <v>7560</v>
      </c>
      <c r="C6132" s="146">
        <v>2233.19482421875</v>
      </c>
      <c r="D6132" s="112">
        <f t="shared" si="193"/>
        <v>18.047900268445165</v>
      </c>
      <c r="E6132" s="112">
        <v>-1.1193407470321477E-2</v>
      </c>
      <c r="G6132">
        <v>6124</v>
      </c>
      <c r="H6132">
        <f t="shared" ca="1" si="194"/>
        <v>-1.5363357165858941E-3</v>
      </c>
    </row>
    <row r="6133" spans="2:8" x14ac:dyDescent="0.35">
      <c r="B6133" s="45" t="s">
        <v>2077</v>
      </c>
      <c r="C6133" s="146">
        <v>117.2409973144531</v>
      </c>
      <c r="D6133" s="112">
        <f t="shared" si="193"/>
        <v>-0.66144260104940167</v>
      </c>
      <c r="E6133" s="112">
        <v>-1.1197772709762143E-2</v>
      </c>
      <c r="G6133">
        <v>6125</v>
      </c>
      <c r="H6133">
        <f t="shared" ca="1" si="194"/>
        <v>-1.0452857024703157E-2</v>
      </c>
    </row>
    <row r="6134" spans="2:8" x14ac:dyDescent="0.35">
      <c r="B6134" s="45" t="s">
        <v>4644</v>
      </c>
      <c r="C6134" s="146">
        <v>346.2957763671875</v>
      </c>
      <c r="D6134" s="112">
        <f t="shared" si="193"/>
        <v>1.5127448379586481</v>
      </c>
      <c r="E6134" s="112">
        <v>-1.1200892021156223E-2</v>
      </c>
      <c r="G6134">
        <v>6126</v>
      </c>
      <c r="H6134">
        <f t="shared" ca="1" si="194"/>
        <v>2.169332273534497E-2</v>
      </c>
    </row>
    <row r="6135" spans="2:8" x14ac:dyDescent="0.35">
      <c r="B6135" s="45" t="s">
        <v>1540</v>
      </c>
      <c r="C6135" s="146">
        <v>137.81573486328119</v>
      </c>
      <c r="D6135" s="112">
        <f t="shared" si="193"/>
        <v>0.53039415745727803</v>
      </c>
      <c r="E6135" s="112">
        <v>-1.1203141065951933E-2</v>
      </c>
      <c r="G6135">
        <v>6127</v>
      </c>
      <c r="H6135">
        <f t="shared" ca="1" si="194"/>
        <v>3.3029984549368903E-2</v>
      </c>
    </row>
    <row r="6136" spans="2:8" x14ac:dyDescent="0.35">
      <c r="B6136" s="45" t="s">
        <v>2789</v>
      </c>
      <c r="C6136" s="146">
        <v>90.052444458007813</v>
      </c>
      <c r="D6136" s="112">
        <f t="shared" si="193"/>
        <v>-0.87623513691802168</v>
      </c>
      <c r="E6136" s="112">
        <v>-1.1208536173452428E-2</v>
      </c>
      <c r="G6136">
        <v>6128</v>
      </c>
      <c r="H6136">
        <f t="shared" ca="1" si="194"/>
        <v>-1.1789464416536292E-3</v>
      </c>
    </row>
    <row r="6137" spans="2:8" x14ac:dyDescent="0.35">
      <c r="B6137" s="45" t="s">
        <v>5691</v>
      </c>
      <c r="C6137" s="146">
        <v>727.609130859375</v>
      </c>
      <c r="D6137" s="112">
        <f t="shared" si="193"/>
        <v>5.8114457551231107</v>
      </c>
      <c r="E6137" s="112">
        <v>-1.1220160407444231E-2</v>
      </c>
      <c r="G6137">
        <v>6129</v>
      </c>
      <c r="H6137">
        <f t="shared" ca="1" si="194"/>
        <v>2.0074627092673998E-3</v>
      </c>
    </row>
    <row r="6138" spans="2:8" x14ac:dyDescent="0.35">
      <c r="B6138" s="45" t="s">
        <v>2143</v>
      </c>
      <c r="C6138" s="146">
        <v>106.8215408325195</v>
      </c>
      <c r="D6138" s="112">
        <f t="shared" si="193"/>
        <v>-0.75856326818394737</v>
      </c>
      <c r="E6138" s="112">
        <v>-1.122060502115838E-2</v>
      </c>
      <c r="G6138">
        <v>6130</v>
      </c>
      <c r="H6138">
        <f t="shared" ca="1" si="194"/>
        <v>1.7322144300877366E-2</v>
      </c>
    </row>
    <row r="6139" spans="2:8" x14ac:dyDescent="0.35">
      <c r="B6139" s="45" t="s">
        <v>4715</v>
      </c>
      <c r="C6139" s="146">
        <v>442.44113159179688</v>
      </c>
      <c r="D6139" s="112">
        <f t="shared" si="193"/>
        <v>9.2819684757294176</v>
      </c>
      <c r="E6139" s="112">
        <v>-1.1221187522595998E-2</v>
      </c>
      <c r="G6139">
        <v>6131</v>
      </c>
      <c r="H6139">
        <f t="shared" ca="1" si="194"/>
        <v>8.2197043062761099E-3</v>
      </c>
    </row>
    <row r="6140" spans="2:8" x14ac:dyDescent="0.35">
      <c r="B6140" s="45" t="s">
        <v>668</v>
      </c>
      <c r="C6140" s="146">
        <v>43.030780792236328</v>
      </c>
      <c r="D6140" s="112">
        <f t="shared" si="193"/>
        <v>-0.76136114675332156</v>
      </c>
      <c r="E6140" s="112">
        <v>-1.1224446594338707E-2</v>
      </c>
      <c r="G6140">
        <v>6132</v>
      </c>
      <c r="H6140">
        <f t="shared" ca="1" si="194"/>
        <v>-2.2877461845802064E-3</v>
      </c>
    </row>
    <row r="6141" spans="2:8" x14ac:dyDescent="0.35">
      <c r="B6141" s="45" t="s">
        <v>4052</v>
      </c>
      <c r="C6141" s="146">
        <v>180.31758117675781</v>
      </c>
      <c r="D6141" s="112">
        <f t="shared" si="193"/>
        <v>0.75352649741061883</v>
      </c>
      <c r="E6141" s="112">
        <v>-1.1229136297391185E-2</v>
      </c>
      <c r="G6141">
        <v>6133</v>
      </c>
      <c r="H6141">
        <f t="shared" ca="1" si="194"/>
        <v>3.8198373868522331E-4</v>
      </c>
    </row>
    <row r="6142" spans="2:8" x14ac:dyDescent="0.35">
      <c r="B6142" s="45" t="s">
        <v>2922</v>
      </c>
      <c r="C6142" s="146">
        <v>102.83139801025391</v>
      </c>
      <c r="D6142" s="112">
        <f t="shared" si="193"/>
        <v>0.19564551496664059</v>
      </c>
      <c r="E6142" s="112">
        <v>-1.1232350531088949E-2</v>
      </c>
      <c r="G6142">
        <v>6134</v>
      </c>
      <c r="H6142">
        <f t="shared" ca="1" si="194"/>
        <v>-1.9393834045314438E-3</v>
      </c>
    </row>
    <row r="6143" spans="2:8" x14ac:dyDescent="0.35">
      <c r="B6143" s="45" t="s">
        <v>2614</v>
      </c>
      <c r="C6143" s="146">
        <v>86.004920959472656</v>
      </c>
      <c r="D6143" s="112">
        <f t="shared" si="193"/>
        <v>0.14654286848770914</v>
      </c>
      <c r="E6143" s="112">
        <v>-1.1235831865032835E-2</v>
      </c>
      <c r="G6143">
        <v>6135</v>
      </c>
      <c r="H6143">
        <f t="shared" ca="1" si="194"/>
        <v>-9.2790259658829411E-3</v>
      </c>
    </row>
    <row r="6144" spans="2:8" x14ac:dyDescent="0.35">
      <c r="B6144" s="45" t="s">
        <v>907</v>
      </c>
      <c r="C6144" s="146">
        <v>75.01239013671875</v>
      </c>
      <c r="D6144" s="112">
        <f t="shared" si="193"/>
        <v>-0.89475787605642199</v>
      </c>
      <c r="E6144" s="112">
        <v>-1.1241568622403006E-2</v>
      </c>
      <c r="G6144">
        <v>6136</v>
      </c>
      <c r="H6144">
        <f t="shared" ca="1" si="194"/>
        <v>2.1398512215129499E-2</v>
      </c>
    </row>
    <row r="6145" spans="2:8" x14ac:dyDescent="0.35">
      <c r="B6145" s="45" t="s">
        <v>5729</v>
      </c>
      <c r="C6145" s="146">
        <v>712.7601318359375</v>
      </c>
      <c r="D6145" s="112">
        <f t="shared" si="193"/>
        <v>-0.64115689581498214</v>
      </c>
      <c r="E6145" s="112">
        <v>-1.1249686619682833E-2</v>
      </c>
      <c r="G6145">
        <v>6137</v>
      </c>
      <c r="H6145">
        <f t="shared" ca="1" si="194"/>
        <v>1.9977046912199498E-2</v>
      </c>
    </row>
    <row r="6146" spans="2:8" x14ac:dyDescent="0.35">
      <c r="B6146" s="45" t="s">
        <v>6633</v>
      </c>
      <c r="C6146" s="146">
        <v>1986.272338867188</v>
      </c>
      <c r="D6146" s="112">
        <f t="shared" si="193"/>
        <v>13.810527083480057</v>
      </c>
      <c r="E6146" s="112">
        <v>-1.1256749720312615E-2</v>
      </c>
      <c r="G6146">
        <v>6138</v>
      </c>
      <c r="H6146">
        <f t="shared" ca="1" si="194"/>
        <v>-2.0306626851702404E-2</v>
      </c>
    </row>
    <row r="6147" spans="2:8" x14ac:dyDescent="0.35">
      <c r="B6147" s="45" t="s">
        <v>1647</v>
      </c>
      <c r="C6147" s="146">
        <v>134.11219787597659</v>
      </c>
      <c r="D6147" s="112">
        <f t="shared" si="193"/>
        <v>-0.56786760898376742</v>
      </c>
      <c r="E6147" s="112">
        <v>-1.1265874802839106E-2</v>
      </c>
      <c r="G6147">
        <v>6139</v>
      </c>
      <c r="H6147">
        <f t="shared" ca="1" si="194"/>
        <v>-6.2889654285040531E-3</v>
      </c>
    </row>
    <row r="6148" spans="2:8" x14ac:dyDescent="0.35">
      <c r="B6148" s="45" t="s">
        <v>4577</v>
      </c>
      <c r="C6148" s="146">
        <v>310.34979248046881</v>
      </c>
      <c r="D6148" s="112">
        <f t="shared" si="193"/>
        <v>1.7242355439410917</v>
      </c>
      <c r="E6148" s="112">
        <v>-1.1269411274350107E-2</v>
      </c>
      <c r="G6148">
        <v>6140</v>
      </c>
      <c r="H6148">
        <f t="shared" ca="1" si="194"/>
        <v>-1.9069736667285037E-2</v>
      </c>
    </row>
    <row r="6149" spans="2:8" x14ac:dyDescent="0.35">
      <c r="B6149" s="45" t="s">
        <v>2113</v>
      </c>
      <c r="C6149" s="146">
        <v>113.9217910766602</v>
      </c>
      <c r="D6149" s="112">
        <f t="shared" si="193"/>
        <v>-0.27231433655022746</v>
      </c>
      <c r="E6149" s="112">
        <v>-1.1272793945729914E-2</v>
      </c>
      <c r="G6149">
        <v>6141</v>
      </c>
      <c r="H6149">
        <f t="shared" ca="1" si="194"/>
        <v>3.0154813853188189E-2</v>
      </c>
    </row>
    <row r="6150" spans="2:8" x14ac:dyDescent="0.35">
      <c r="B6150" s="45" t="s">
        <v>3226</v>
      </c>
      <c r="C6150" s="146">
        <v>156.55357360839841</v>
      </c>
      <c r="D6150" s="112">
        <f t="shared" si="193"/>
        <v>-0.92760808717102827</v>
      </c>
      <c r="E6150" s="112">
        <v>-1.1278955560678205E-2</v>
      </c>
      <c r="G6150">
        <v>6142</v>
      </c>
      <c r="H6150">
        <f t="shared" ca="1" si="194"/>
        <v>2.3754045099591756E-2</v>
      </c>
    </row>
    <row r="6151" spans="2:8" x14ac:dyDescent="0.35">
      <c r="B6151" s="45" t="s">
        <v>6871</v>
      </c>
      <c r="C6151" s="146">
        <v>2162.583740234375</v>
      </c>
      <c r="D6151" s="112">
        <f t="shared" si="193"/>
        <v>29.803536752495464</v>
      </c>
      <c r="E6151" s="112">
        <v>-1.1285680672464006E-2</v>
      </c>
      <c r="G6151">
        <v>6143</v>
      </c>
      <c r="H6151">
        <f t="shared" ca="1" si="194"/>
        <v>-1.7193474787492617E-2</v>
      </c>
    </row>
    <row r="6152" spans="2:8" x14ac:dyDescent="0.35">
      <c r="B6152" s="45" t="s">
        <v>975</v>
      </c>
      <c r="C6152" s="146">
        <v>70.205696105957031</v>
      </c>
      <c r="D6152" s="112">
        <f t="shared" si="193"/>
        <v>-0.27900837257508609</v>
      </c>
      <c r="E6152" s="112">
        <v>-1.1288097422816657E-2</v>
      </c>
      <c r="G6152">
        <v>6144</v>
      </c>
      <c r="H6152">
        <f t="shared" ca="1" si="194"/>
        <v>-1.0992126053947957E-2</v>
      </c>
    </row>
    <row r="6153" spans="2:8" x14ac:dyDescent="0.35">
      <c r="B6153" s="45" t="s">
        <v>2157</v>
      </c>
      <c r="C6153" s="146">
        <v>97.373802185058594</v>
      </c>
      <c r="D6153" s="112">
        <f t="shared" ref="D6153:D6216" si="195">(C6153-C6154)/C6154</f>
        <v>-0.59441171965519068</v>
      </c>
      <c r="E6153" s="112">
        <v>-1.1299464351643626E-2</v>
      </c>
      <c r="G6153">
        <v>6145</v>
      </c>
      <c r="H6153">
        <f t="shared" ca="1" si="194"/>
        <v>-1.5905787702986292E-3</v>
      </c>
    </row>
    <row r="6154" spans="2:8" x14ac:dyDescent="0.35">
      <c r="B6154" s="45" t="s">
        <v>4372</v>
      </c>
      <c r="C6154" s="146">
        <v>240.0804138183594</v>
      </c>
      <c r="D6154" s="112">
        <f t="shared" si="195"/>
        <v>0.36583763071737285</v>
      </c>
      <c r="E6154" s="112">
        <v>-1.1301105402352291E-2</v>
      </c>
      <c r="G6154">
        <v>6146</v>
      </c>
      <c r="H6154">
        <f t="shared" ref="H6154:H6217" ca="1" si="196">_xlfn.NORM.INV(RAND(),$N$11,$N$12)</f>
        <v>1.2444401713205624E-2</v>
      </c>
    </row>
    <row r="6155" spans="2:8" x14ac:dyDescent="0.35">
      <c r="B6155" s="45" t="s">
        <v>4060</v>
      </c>
      <c r="C6155" s="146">
        <v>175.77522277832031</v>
      </c>
      <c r="D6155" s="112">
        <f t="shared" si="195"/>
        <v>-0.76962634832202637</v>
      </c>
      <c r="E6155" s="112">
        <v>-1.1308715964401273E-2</v>
      </c>
      <c r="G6155">
        <v>6147</v>
      </c>
      <c r="H6155">
        <f t="shared" ca="1" si="196"/>
        <v>1.1433434017869045E-3</v>
      </c>
    </row>
    <row r="6156" spans="2:8" x14ac:dyDescent="0.35">
      <c r="B6156" s="45" t="s">
        <v>5678</v>
      </c>
      <c r="C6156" s="146">
        <v>763.00054931640625</v>
      </c>
      <c r="D6156" s="112">
        <f t="shared" si="195"/>
        <v>2.0249200789368329</v>
      </c>
      <c r="E6156" s="112">
        <v>-1.1311744272611883E-2</v>
      </c>
      <c r="G6156">
        <v>6148</v>
      </c>
      <c r="H6156">
        <f t="shared" ca="1" si="196"/>
        <v>-1.7413272330042726E-2</v>
      </c>
    </row>
    <row r="6157" spans="2:8" x14ac:dyDescent="0.35">
      <c r="B6157" s="45" t="s">
        <v>4408</v>
      </c>
      <c r="C6157" s="146">
        <v>252.2382507324219</v>
      </c>
      <c r="D6157" s="112">
        <f t="shared" si="195"/>
        <v>-0.51279437875874001</v>
      </c>
      <c r="E6157" s="112">
        <v>-1.1322430261201491E-2</v>
      </c>
      <c r="G6157">
        <v>6149</v>
      </c>
      <c r="H6157">
        <f t="shared" ca="1" si="196"/>
        <v>1.2946349023100883E-2</v>
      </c>
    </row>
    <row r="6158" spans="2:8" x14ac:dyDescent="0.35">
      <c r="B6158" s="45" t="s">
        <v>5113</v>
      </c>
      <c r="C6158" s="146">
        <v>517.72442626953125</v>
      </c>
      <c r="D6158" s="112">
        <f t="shared" si="195"/>
        <v>1.7480491084687513</v>
      </c>
      <c r="E6158" s="112">
        <v>-1.1329318693020349E-2</v>
      </c>
      <c r="G6158">
        <v>6150</v>
      </c>
      <c r="H6158">
        <f t="shared" ca="1" si="196"/>
        <v>4.6000760273521664E-3</v>
      </c>
    </row>
    <row r="6159" spans="2:8" x14ac:dyDescent="0.35">
      <c r="B6159" s="45" t="s">
        <v>4129</v>
      </c>
      <c r="C6159" s="146">
        <v>188.39707946777341</v>
      </c>
      <c r="D6159" s="112">
        <f t="shared" si="195"/>
        <v>-0.91183626371027504</v>
      </c>
      <c r="E6159" s="112">
        <v>-1.1332276131474122E-2</v>
      </c>
      <c r="G6159">
        <v>6151</v>
      </c>
      <c r="H6159">
        <f t="shared" ca="1" si="196"/>
        <v>-2.7034584648997541E-4</v>
      </c>
    </row>
    <row r="6160" spans="2:8" x14ac:dyDescent="0.35">
      <c r="B6160" s="45" t="s">
        <v>8014</v>
      </c>
      <c r="C6160" s="146">
        <v>2136.89990234375</v>
      </c>
      <c r="D6160" s="112">
        <f t="shared" si="195"/>
        <v>3.5577085500821171</v>
      </c>
      <c r="E6160" s="112">
        <v>-1.1335246186248558E-2</v>
      </c>
      <c r="G6160">
        <v>6152</v>
      </c>
      <c r="H6160">
        <f t="shared" ca="1" si="196"/>
        <v>1.0459593306526281E-2</v>
      </c>
    </row>
    <row r="6161" spans="2:8" x14ac:dyDescent="0.35">
      <c r="B6161" s="45" t="s">
        <v>4877</v>
      </c>
      <c r="C6161" s="146">
        <v>468.85400390625</v>
      </c>
      <c r="D6161" s="112">
        <f t="shared" si="195"/>
        <v>3.8813785500994049</v>
      </c>
      <c r="E6161" s="112">
        <v>-1.1343538989823666E-2</v>
      </c>
      <c r="G6161">
        <v>6153</v>
      </c>
      <c r="H6161">
        <f t="shared" ca="1" si="196"/>
        <v>3.8337861351037048E-2</v>
      </c>
    </row>
    <row r="6162" spans="2:8" x14ac:dyDescent="0.35">
      <c r="B6162" s="45" t="s">
        <v>2895</v>
      </c>
      <c r="C6162" s="146">
        <v>96.049507141113281</v>
      </c>
      <c r="D6162" s="112">
        <f t="shared" si="195"/>
        <v>-0.7126466199654502</v>
      </c>
      <c r="E6162" s="112">
        <v>-1.135604663071936E-2</v>
      </c>
      <c r="G6162">
        <v>6154</v>
      </c>
      <c r="H6162">
        <f t="shared" ca="1" si="196"/>
        <v>1.519844357090613E-3</v>
      </c>
    </row>
    <row r="6163" spans="2:8" x14ac:dyDescent="0.35">
      <c r="B6163" s="45" t="s">
        <v>4597</v>
      </c>
      <c r="C6163" s="146">
        <v>334.25570678710938</v>
      </c>
      <c r="D6163" s="112">
        <f t="shared" si="195"/>
        <v>-0.54503258534555854</v>
      </c>
      <c r="E6163" s="112">
        <v>-1.1381992152354655E-2</v>
      </c>
      <c r="G6163">
        <v>6155</v>
      </c>
      <c r="H6163">
        <f t="shared" ca="1" si="196"/>
        <v>5.8603025128746791E-4</v>
      </c>
    </row>
    <row r="6164" spans="2:8" x14ac:dyDescent="0.35">
      <c r="B6164" s="45" t="s">
        <v>5553</v>
      </c>
      <c r="C6164" s="146">
        <v>734.6805419921875</v>
      </c>
      <c r="D6164" s="112">
        <f t="shared" si="195"/>
        <v>5.3778911892407235</v>
      </c>
      <c r="E6164" s="112">
        <v>-1.1389587868671339E-2</v>
      </c>
      <c r="G6164">
        <v>6156</v>
      </c>
      <c r="H6164">
        <f t="shared" ca="1" si="196"/>
        <v>2.0974391642304215E-2</v>
      </c>
    </row>
    <row r="6165" spans="2:8" x14ac:dyDescent="0.35">
      <c r="B6165" s="45" t="s">
        <v>2104</v>
      </c>
      <c r="C6165" s="146">
        <v>115.191764831543</v>
      </c>
      <c r="D6165" s="112">
        <f t="shared" si="195"/>
        <v>-0.94220931387246998</v>
      </c>
      <c r="E6165" s="112">
        <v>-1.1394449451285479E-2</v>
      </c>
      <c r="G6165">
        <v>6157</v>
      </c>
      <c r="H6165">
        <f t="shared" ca="1" si="196"/>
        <v>3.1276728719202798E-2</v>
      </c>
    </row>
    <row r="6166" spans="2:8" x14ac:dyDescent="0.35">
      <c r="B6166" s="45" t="s">
        <v>7065</v>
      </c>
      <c r="C6166" s="146">
        <v>1993.25830078125</v>
      </c>
      <c r="D6166" s="112">
        <f t="shared" si="195"/>
        <v>-0.14803870334365435</v>
      </c>
      <c r="E6166" s="112">
        <v>-1.1416605478459491E-2</v>
      </c>
      <c r="G6166">
        <v>6158</v>
      </c>
      <c r="H6166">
        <f t="shared" ca="1" si="196"/>
        <v>7.1119000322338128E-3</v>
      </c>
    </row>
    <row r="6167" spans="2:8" x14ac:dyDescent="0.35">
      <c r="B6167" s="45" t="s">
        <v>7689</v>
      </c>
      <c r="C6167" s="146">
        <v>2339.611328125</v>
      </c>
      <c r="D6167" s="112">
        <f t="shared" si="195"/>
        <v>53.800293178384464</v>
      </c>
      <c r="E6167" s="112">
        <v>-1.1429827600951408E-2</v>
      </c>
      <c r="G6167">
        <v>6159</v>
      </c>
      <c r="H6167">
        <f t="shared" ca="1" si="196"/>
        <v>-3.7426092952883446E-3</v>
      </c>
    </row>
    <row r="6168" spans="2:8" x14ac:dyDescent="0.35">
      <c r="B6168" s="45" t="s">
        <v>521</v>
      </c>
      <c r="C6168" s="146">
        <v>42.693408966064453</v>
      </c>
      <c r="D6168" s="112">
        <f t="shared" si="195"/>
        <v>-0.75132463080049239</v>
      </c>
      <c r="E6168" s="112">
        <v>-1.1436324201427324E-2</v>
      </c>
      <c r="G6168">
        <v>6160</v>
      </c>
      <c r="H6168">
        <f t="shared" ca="1" si="196"/>
        <v>8.4637717725980863E-3</v>
      </c>
    </row>
    <row r="6169" spans="2:8" x14ac:dyDescent="0.35">
      <c r="B6169" s="45" t="s">
        <v>3217</v>
      </c>
      <c r="C6169" s="146">
        <v>171.68330383300781</v>
      </c>
      <c r="D6169" s="112">
        <f t="shared" si="195"/>
        <v>-0.42498470399131294</v>
      </c>
      <c r="E6169" s="112">
        <v>-1.1447122470451536E-2</v>
      </c>
      <c r="G6169">
        <v>6161</v>
      </c>
      <c r="H6169">
        <f t="shared" ca="1" si="196"/>
        <v>1.6371081690595538E-2</v>
      </c>
    </row>
    <row r="6170" spans="2:8" x14ac:dyDescent="0.35">
      <c r="B6170" s="45" t="s">
        <v>4545</v>
      </c>
      <c r="C6170" s="146">
        <v>298.57171630859381</v>
      </c>
      <c r="D6170" s="112">
        <f t="shared" si="195"/>
        <v>1.4194053480971607</v>
      </c>
      <c r="E6170" s="112">
        <v>-1.1454224327470066E-2</v>
      </c>
      <c r="G6170">
        <v>6162</v>
      </c>
      <c r="H6170">
        <f t="shared" ca="1" si="196"/>
        <v>-8.5564145121866267E-4</v>
      </c>
    </row>
    <row r="6171" spans="2:8" x14ac:dyDescent="0.35">
      <c r="B6171" s="45" t="s">
        <v>1578</v>
      </c>
      <c r="C6171" s="146">
        <v>123.4070663452148</v>
      </c>
      <c r="D6171" s="112">
        <f t="shared" si="195"/>
        <v>0.11712319287393091</v>
      </c>
      <c r="E6171" s="112">
        <v>-1.1461820800625874E-2</v>
      </c>
      <c r="G6171">
        <v>6163</v>
      </c>
      <c r="H6171">
        <f t="shared" ca="1" si="196"/>
        <v>1.1126502920263364E-2</v>
      </c>
    </row>
    <row r="6172" spans="2:8" x14ac:dyDescent="0.35">
      <c r="B6172" s="45" t="s">
        <v>2482</v>
      </c>
      <c r="C6172" s="146">
        <v>110.4686279296875</v>
      </c>
      <c r="D6172" s="112">
        <f t="shared" si="195"/>
        <v>0.27048176517221817</v>
      </c>
      <c r="E6172" s="112">
        <v>-1.1479172021681538E-2</v>
      </c>
      <c r="G6172">
        <v>6164</v>
      </c>
      <c r="H6172">
        <f t="shared" ca="1" si="196"/>
        <v>-9.4152392866916901E-3</v>
      </c>
    </row>
    <row r="6173" spans="2:8" x14ac:dyDescent="0.35">
      <c r="B6173" s="45" t="s">
        <v>1127</v>
      </c>
      <c r="C6173" s="146">
        <v>86.950187683105469</v>
      </c>
      <c r="D6173" s="112">
        <f t="shared" si="195"/>
        <v>-0.30930360645595867</v>
      </c>
      <c r="E6173" s="112">
        <v>-1.1482920253344509E-2</v>
      </c>
      <c r="G6173">
        <v>6165</v>
      </c>
      <c r="H6173">
        <f t="shared" ca="1" si="196"/>
        <v>-1.3725895120761177E-2</v>
      </c>
    </row>
    <row r="6174" spans="2:8" x14ac:dyDescent="0.35">
      <c r="B6174" s="45" t="s">
        <v>1479</v>
      </c>
      <c r="C6174" s="146">
        <v>125.88771057128911</v>
      </c>
      <c r="D6174" s="112">
        <f t="shared" si="195"/>
        <v>1.2624339674822556</v>
      </c>
      <c r="E6174" s="112">
        <v>-1.1483736470572787E-2</v>
      </c>
      <c r="G6174">
        <v>6166</v>
      </c>
      <c r="H6174">
        <f t="shared" ca="1" si="196"/>
        <v>-4.0625262159295931E-3</v>
      </c>
    </row>
    <row r="6175" spans="2:8" x14ac:dyDescent="0.35">
      <c r="B6175" s="45" t="s">
        <v>741</v>
      </c>
      <c r="C6175" s="146">
        <v>55.642601013183587</v>
      </c>
      <c r="D6175" s="112">
        <f t="shared" si="195"/>
        <v>-0.39757387006283235</v>
      </c>
      <c r="E6175" s="112">
        <v>-1.1506511921863716E-2</v>
      </c>
      <c r="G6175">
        <v>6167</v>
      </c>
      <c r="H6175">
        <f t="shared" ca="1" si="196"/>
        <v>-3.6384778762286123E-2</v>
      </c>
    </row>
    <row r="6176" spans="2:8" x14ac:dyDescent="0.35">
      <c r="B6176" s="45" t="s">
        <v>1107</v>
      </c>
      <c r="C6176" s="146">
        <v>92.364189147949219</v>
      </c>
      <c r="D6176" s="112">
        <f t="shared" si="195"/>
        <v>-0.53613961438735291</v>
      </c>
      <c r="E6176" s="112">
        <v>-1.1506955662347452E-2</v>
      </c>
      <c r="G6176">
        <v>6168</v>
      </c>
      <c r="H6176">
        <f t="shared" ca="1" si="196"/>
        <v>-2.7551780244030625E-3</v>
      </c>
    </row>
    <row r="6177" spans="2:8" x14ac:dyDescent="0.35">
      <c r="B6177" s="45" t="s">
        <v>3897</v>
      </c>
      <c r="C6177" s="146">
        <v>199.12066650390619</v>
      </c>
      <c r="D6177" s="112">
        <f t="shared" si="195"/>
        <v>1.3475422764855072</v>
      </c>
      <c r="E6177" s="112">
        <v>-1.1519545777955888E-2</v>
      </c>
      <c r="G6177">
        <v>6169</v>
      </c>
      <c r="H6177">
        <f t="shared" ca="1" si="196"/>
        <v>2.0571111740505698E-2</v>
      </c>
    </row>
    <row r="6178" spans="2:8" x14ac:dyDescent="0.35">
      <c r="B6178" s="45" t="s">
        <v>2752</v>
      </c>
      <c r="C6178" s="146">
        <v>84.820907592773438</v>
      </c>
      <c r="D6178" s="112">
        <f t="shared" si="195"/>
        <v>-0.28462650207962314</v>
      </c>
      <c r="E6178" s="112">
        <v>-1.1524226962971076E-2</v>
      </c>
      <c r="G6178">
        <v>6170</v>
      </c>
      <c r="H6178">
        <f t="shared" ca="1" si="196"/>
        <v>6.7029472610131511E-3</v>
      </c>
    </row>
    <row r="6179" spans="2:8" x14ac:dyDescent="0.35">
      <c r="B6179" s="45" t="s">
        <v>2076</v>
      </c>
      <c r="C6179" s="146">
        <v>118.56870269775391</v>
      </c>
      <c r="D6179" s="112">
        <f t="shared" si="195"/>
        <v>-0.93440983306061354</v>
      </c>
      <c r="E6179" s="112">
        <v>-1.1550099585724307E-2</v>
      </c>
      <c r="G6179">
        <v>6171</v>
      </c>
      <c r="H6179">
        <f t="shared" ca="1" si="196"/>
        <v>-1.245468890079794E-2</v>
      </c>
    </row>
    <row r="6180" spans="2:8" x14ac:dyDescent="0.35">
      <c r="B6180" s="45" t="s">
        <v>6416</v>
      </c>
      <c r="C6180" s="146">
        <v>1807.720703125</v>
      </c>
      <c r="D6180" s="112">
        <f t="shared" si="195"/>
        <v>12.345091625100817</v>
      </c>
      <c r="E6180" s="112">
        <v>-1.1551265699936216E-2</v>
      </c>
      <c r="G6180">
        <v>6172</v>
      </c>
      <c r="H6180">
        <f t="shared" ca="1" si="196"/>
        <v>3.9491050005734359E-3</v>
      </c>
    </row>
    <row r="6181" spans="2:8" x14ac:dyDescent="0.35">
      <c r="B6181" s="45" t="s">
        <v>3308</v>
      </c>
      <c r="C6181" s="146">
        <v>135.4595947265625</v>
      </c>
      <c r="D6181" s="112">
        <f t="shared" si="195"/>
        <v>-0.9438043125974841</v>
      </c>
      <c r="E6181" s="112">
        <v>-1.1556382164617698E-2</v>
      </c>
      <c r="G6181">
        <v>6173</v>
      </c>
      <c r="H6181">
        <f t="shared" ca="1" si="196"/>
        <v>3.3056255321741723E-2</v>
      </c>
    </row>
    <row r="6182" spans="2:8" x14ac:dyDescent="0.35">
      <c r="B6182" s="45" t="s">
        <v>7388</v>
      </c>
      <c r="C6182" s="146">
        <v>2410.498046875</v>
      </c>
      <c r="D6182" s="112">
        <f t="shared" si="195"/>
        <v>11.969024212576722</v>
      </c>
      <c r="E6182" s="112">
        <v>-1.1562537885814621E-2</v>
      </c>
      <c r="G6182">
        <v>6174</v>
      </c>
      <c r="H6182">
        <f t="shared" ca="1" si="196"/>
        <v>-1.2960981169168736E-2</v>
      </c>
    </row>
    <row r="6183" spans="2:8" x14ac:dyDescent="0.35">
      <c r="B6183" s="45" t="s">
        <v>3803</v>
      </c>
      <c r="C6183" s="146">
        <v>185.86579895019531</v>
      </c>
      <c r="D6183" s="112">
        <f t="shared" si="195"/>
        <v>1.3532295638433898</v>
      </c>
      <c r="E6183" s="112">
        <v>-1.1571868300151897E-2</v>
      </c>
      <c r="G6183">
        <v>6175</v>
      </c>
      <c r="H6183">
        <f t="shared" ca="1" si="196"/>
        <v>-2.9626289797560539E-2</v>
      </c>
    </row>
    <row r="6184" spans="2:8" x14ac:dyDescent="0.35">
      <c r="B6184" s="45" t="s">
        <v>2709</v>
      </c>
      <c r="C6184" s="146">
        <v>78.983283996582031</v>
      </c>
      <c r="D6184" s="112">
        <f t="shared" si="195"/>
        <v>-0.95703265544035432</v>
      </c>
      <c r="E6184" s="112">
        <v>-1.1576846879102518E-2</v>
      </c>
      <c r="G6184">
        <v>6176</v>
      </c>
      <c r="H6184">
        <f t="shared" ca="1" si="196"/>
        <v>-1.6817300662947164E-3</v>
      </c>
    </row>
    <row r="6185" spans="2:8" x14ac:dyDescent="0.35">
      <c r="B6185" s="45" t="s">
        <v>6501</v>
      </c>
      <c r="C6185" s="146">
        <v>1838.216552734375</v>
      </c>
      <c r="D6185" s="112">
        <f t="shared" si="195"/>
        <v>2.2335132357603609</v>
      </c>
      <c r="E6185" s="112">
        <v>-1.1588410067145723E-2</v>
      </c>
      <c r="G6185">
        <v>6177</v>
      </c>
      <c r="H6185">
        <f t="shared" ca="1" si="196"/>
        <v>-2.013599325408066E-3</v>
      </c>
    </row>
    <row r="6186" spans="2:8" x14ac:dyDescent="0.35">
      <c r="B6186" s="45" t="s">
        <v>5150</v>
      </c>
      <c r="C6186" s="146">
        <v>568.48895263671875</v>
      </c>
      <c r="D6186" s="112">
        <f t="shared" si="195"/>
        <v>-0.5621129047393294</v>
      </c>
      <c r="E6186" s="112">
        <v>-1.1588583478911799E-2</v>
      </c>
      <c r="G6186">
        <v>6178</v>
      </c>
      <c r="H6186">
        <f t="shared" ca="1" si="196"/>
        <v>-5.5811400636891833E-3</v>
      </c>
    </row>
    <row r="6187" spans="2:8" x14ac:dyDescent="0.35">
      <c r="B6187" s="45" t="s">
        <v>6069</v>
      </c>
      <c r="C6187" s="146">
        <v>1298.254638671875</v>
      </c>
      <c r="D6187" s="112">
        <f t="shared" si="195"/>
        <v>0.36887458086244113</v>
      </c>
      <c r="E6187" s="112">
        <v>-1.1600975081156083E-2</v>
      </c>
      <c r="G6187">
        <v>6179</v>
      </c>
      <c r="H6187">
        <f t="shared" ca="1" si="196"/>
        <v>3.3930491578738509E-2</v>
      </c>
    </row>
    <row r="6188" spans="2:8" x14ac:dyDescent="0.35">
      <c r="B6188" s="45" t="s">
        <v>5849</v>
      </c>
      <c r="C6188" s="146">
        <v>948.41021728515625</v>
      </c>
      <c r="D6188" s="112">
        <f t="shared" si="195"/>
        <v>1.0501137350304286</v>
      </c>
      <c r="E6188" s="112">
        <v>-1.1614587805754594E-2</v>
      </c>
      <c r="G6188">
        <v>6180</v>
      </c>
      <c r="H6188">
        <f t="shared" ca="1" si="196"/>
        <v>-5.0310560312508863E-2</v>
      </c>
    </row>
    <row r="6189" spans="2:8" x14ac:dyDescent="0.35">
      <c r="B6189" s="45" t="s">
        <v>4988</v>
      </c>
      <c r="C6189" s="146">
        <v>462.61346435546881</v>
      </c>
      <c r="D6189" s="112">
        <f t="shared" si="195"/>
        <v>5.2868164530181936</v>
      </c>
      <c r="E6189" s="112">
        <v>-1.1625960049625534E-2</v>
      </c>
      <c r="G6189">
        <v>6181</v>
      </c>
      <c r="H6189">
        <f t="shared" ca="1" si="196"/>
        <v>4.3880895858825538E-3</v>
      </c>
    </row>
    <row r="6190" spans="2:8" x14ac:dyDescent="0.35">
      <c r="B6190" s="45" t="s">
        <v>816</v>
      </c>
      <c r="C6190" s="146">
        <v>73.584693908691406</v>
      </c>
      <c r="D6190" s="112">
        <f t="shared" si="195"/>
        <v>-0.21146908658819533</v>
      </c>
      <c r="E6190" s="112">
        <v>-1.1635773750722452E-2</v>
      </c>
      <c r="G6190">
        <v>6182</v>
      </c>
      <c r="H6190">
        <f t="shared" ca="1" si="196"/>
        <v>-1.8267228893265895E-2</v>
      </c>
    </row>
    <row r="6191" spans="2:8" x14ac:dyDescent="0.35">
      <c r="B6191" s="45" t="s">
        <v>2369</v>
      </c>
      <c r="C6191" s="146">
        <v>93.318717956542969</v>
      </c>
      <c r="D6191" s="112">
        <f t="shared" si="195"/>
        <v>-0.96711509914118732</v>
      </c>
      <c r="E6191" s="112">
        <v>-1.1675691818555784E-2</v>
      </c>
      <c r="G6191">
        <v>6183</v>
      </c>
      <c r="H6191">
        <f t="shared" ca="1" si="196"/>
        <v>9.7181717505246505E-3</v>
      </c>
    </row>
    <row r="6192" spans="2:8" x14ac:dyDescent="0.35">
      <c r="B6192" s="45" t="s">
        <v>7655</v>
      </c>
      <c r="C6192" s="146">
        <v>2837.737548828125</v>
      </c>
      <c r="D6192" s="112">
        <f t="shared" si="195"/>
        <v>22.132368006392404</v>
      </c>
      <c r="E6192" s="112">
        <v>-1.1679039909692658E-2</v>
      </c>
      <c r="G6192">
        <v>6184</v>
      </c>
      <c r="H6192">
        <f t="shared" ca="1" si="196"/>
        <v>2.6561992430616164E-2</v>
      </c>
    </row>
    <row r="6193" spans="2:8" x14ac:dyDescent="0.35">
      <c r="B6193" s="45" t="s">
        <v>1332</v>
      </c>
      <c r="C6193" s="146">
        <v>122.67388916015619</v>
      </c>
      <c r="D6193" s="112">
        <f t="shared" si="195"/>
        <v>-0.94187313831937802</v>
      </c>
      <c r="E6193" s="112">
        <v>-1.1685133030348337E-2</v>
      </c>
      <c r="G6193">
        <v>6185</v>
      </c>
      <c r="H6193">
        <f t="shared" ca="1" si="196"/>
        <v>-2.0877006743297569E-2</v>
      </c>
    </row>
    <row r="6194" spans="2:8" x14ac:dyDescent="0.35">
      <c r="B6194" s="45" t="s">
        <v>7070</v>
      </c>
      <c r="C6194" s="146">
        <v>2110.450927734375</v>
      </c>
      <c r="D6194" s="112">
        <f t="shared" si="195"/>
        <v>13.139174927862973</v>
      </c>
      <c r="E6194" s="112">
        <v>-1.1717637105717453E-2</v>
      </c>
      <c r="G6194">
        <v>6186</v>
      </c>
      <c r="H6194">
        <f t="shared" ca="1" si="196"/>
        <v>3.335936058651072E-2</v>
      </c>
    </row>
    <row r="6195" spans="2:8" x14ac:dyDescent="0.35">
      <c r="B6195" s="45" t="s">
        <v>3454</v>
      </c>
      <c r="C6195" s="146">
        <v>149.2626647949219</v>
      </c>
      <c r="D6195" s="112">
        <f t="shared" si="195"/>
        <v>-0.92331807671542732</v>
      </c>
      <c r="E6195" s="112">
        <v>-1.1721543702482481E-2</v>
      </c>
      <c r="G6195">
        <v>6187</v>
      </c>
      <c r="H6195">
        <f t="shared" ca="1" si="196"/>
        <v>3.9185237339294146E-2</v>
      </c>
    </row>
    <row r="6196" spans="2:8" x14ac:dyDescent="0.35">
      <c r="B6196" s="45" t="s">
        <v>6543</v>
      </c>
      <c r="C6196" s="146">
        <v>1946.516967773438</v>
      </c>
      <c r="D6196" s="112">
        <f t="shared" si="195"/>
        <v>-9.0144827145475129E-2</v>
      </c>
      <c r="E6196" s="112">
        <v>-1.1722031394851781E-2</v>
      </c>
      <c r="G6196">
        <v>6188</v>
      </c>
      <c r="H6196">
        <f t="shared" ca="1" si="196"/>
        <v>1.0267357907978829E-3</v>
      </c>
    </row>
    <row r="6197" spans="2:8" x14ac:dyDescent="0.35">
      <c r="B6197" s="45" t="s">
        <v>6827</v>
      </c>
      <c r="C6197" s="146">
        <v>2139.3701171875</v>
      </c>
      <c r="D6197" s="112">
        <f t="shared" si="195"/>
        <v>18.144350941680404</v>
      </c>
      <c r="E6197" s="112">
        <v>-1.1724609273674214E-2</v>
      </c>
      <c r="G6197">
        <v>6189</v>
      </c>
      <c r="H6197">
        <f t="shared" ca="1" si="196"/>
        <v>-3.3899951906716214E-2</v>
      </c>
    </row>
    <row r="6198" spans="2:8" x14ac:dyDescent="0.35">
      <c r="B6198" s="45" t="s">
        <v>1864</v>
      </c>
      <c r="C6198" s="146">
        <v>111.7494201660156</v>
      </c>
      <c r="D6198" s="112">
        <f t="shared" si="195"/>
        <v>0.1616076783120704</v>
      </c>
      <c r="E6198" s="112">
        <v>-1.1732722888809631E-2</v>
      </c>
      <c r="G6198">
        <v>6190</v>
      </c>
      <c r="H6198">
        <f t="shared" ca="1" si="196"/>
        <v>-1.2819050047152463E-2</v>
      </c>
    </row>
    <row r="6199" spans="2:8" x14ac:dyDescent="0.35">
      <c r="B6199" s="45" t="s">
        <v>2307</v>
      </c>
      <c r="C6199" s="146">
        <v>96.202377319335938</v>
      </c>
      <c r="D6199" s="112">
        <f t="shared" si="195"/>
        <v>-0.95277506674854584</v>
      </c>
      <c r="E6199" s="112">
        <v>-1.1733154805146397E-2</v>
      </c>
      <c r="G6199">
        <v>6191</v>
      </c>
      <c r="H6199">
        <f t="shared" ca="1" si="196"/>
        <v>2.6441675589346566E-2</v>
      </c>
    </row>
    <row r="6200" spans="2:8" x14ac:dyDescent="0.35">
      <c r="B6200" s="45" t="s">
        <v>6760</v>
      </c>
      <c r="C6200" s="146">
        <v>2037.10986328125</v>
      </c>
      <c r="D6200" s="112">
        <f t="shared" si="195"/>
        <v>4.9370473193729021</v>
      </c>
      <c r="E6200" s="112">
        <v>-1.1755417578242328E-2</v>
      </c>
      <c r="G6200">
        <v>6192</v>
      </c>
      <c r="H6200">
        <f t="shared" ca="1" si="196"/>
        <v>-1.1406657476107113E-2</v>
      </c>
    </row>
    <row r="6201" spans="2:8" x14ac:dyDescent="0.35">
      <c r="B6201" s="45" t="s">
        <v>4638</v>
      </c>
      <c r="C6201" s="146">
        <v>343.11834716796881</v>
      </c>
      <c r="D6201" s="112">
        <f t="shared" si="195"/>
        <v>3.0420759347364106</v>
      </c>
      <c r="E6201" s="112">
        <v>-1.1755599827934244E-2</v>
      </c>
      <c r="G6201">
        <v>6193</v>
      </c>
      <c r="H6201">
        <f t="shared" ca="1" si="196"/>
        <v>3.6806202767737245E-3</v>
      </c>
    </row>
    <row r="6202" spans="2:8" x14ac:dyDescent="0.35">
      <c r="B6202" s="45" t="s">
        <v>1050</v>
      </c>
      <c r="C6202" s="146">
        <v>84.886665344238281</v>
      </c>
      <c r="D6202" s="112">
        <f t="shared" si="195"/>
        <v>-0.96440390912167806</v>
      </c>
      <c r="E6202" s="112">
        <v>-1.1758690116720901E-2</v>
      </c>
      <c r="G6202">
        <v>6194</v>
      </c>
      <c r="H6202">
        <f t="shared" ca="1" si="196"/>
        <v>-4.4846259214266042E-3</v>
      </c>
    </row>
    <row r="6203" spans="2:8" x14ac:dyDescent="0.35">
      <c r="B6203" s="45" t="s">
        <v>7583</v>
      </c>
      <c r="C6203" s="146">
        <v>2384.71875</v>
      </c>
      <c r="D6203" s="112">
        <f t="shared" si="195"/>
        <v>2.3590354344281419</v>
      </c>
      <c r="E6203" s="112">
        <v>-1.1764563050316215E-2</v>
      </c>
      <c r="G6203">
        <v>6195</v>
      </c>
      <c r="H6203">
        <f t="shared" ca="1" si="196"/>
        <v>5.5211870931645372E-3</v>
      </c>
    </row>
    <row r="6204" spans="2:8" x14ac:dyDescent="0.35">
      <c r="B6204" s="45" t="s">
        <v>5706</v>
      </c>
      <c r="C6204" s="146">
        <v>709.9415283203125</v>
      </c>
      <c r="D6204" s="112">
        <f t="shared" si="195"/>
        <v>-0.54833835849122248</v>
      </c>
      <c r="E6204" s="112">
        <v>-1.1770884982007146E-2</v>
      </c>
      <c r="G6204">
        <v>6196</v>
      </c>
      <c r="H6204">
        <f t="shared" ca="1" si="196"/>
        <v>-1.5608879091649255E-2</v>
      </c>
    </row>
    <row r="6205" spans="2:8" x14ac:dyDescent="0.35">
      <c r="B6205" s="45" t="s">
        <v>6153</v>
      </c>
      <c r="C6205" s="146">
        <v>1571.84375</v>
      </c>
      <c r="D6205" s="112">
        <f t="shared" si="195"/>
        <v>-0.25876153933918355</v>
      </c>
      <c r="E6205" s="112">
        <v>-1.1772503309493903E-2</v>
      </c>
      <c r="G6205">
        <v>6197</v>
      </c>
      <c r="H6205">
        <f t="shared" ca="1" si="196"/>
        <v>1.5371982690749195E-2</v>
      </c>
    </row>
    <row r="6206" spans="2:8" x14ac:dyDescent="0.35">
      <c r="B6206" s="45" t="s">
        <v>6722</v>
      </c>
      <c r="C6206" s="146">
        <v>2120.564208984375</v>
      </c>
      <c r="D6206" s="112">
        <f t="shared" si="195"/>
        <v>4.8089175951906427E-2</v>
      </c>
      <c r="E6206" s="112">
        <v>-1.1784972240470183E-2</v>
      </c>
      <c r="G6206">
        <v>6198</v>
      </c>
      <c r="H6206">
        <f t="shared" ca="1" si="196"/>
        <v>2.8272724649534664E-3</v>
      </c>
    </row>
    <row r="6207" spans="2:8" x14ac:dyDescent="0.35">
      <c r="B6207" s="45" t="s">
        <v>7088</v>
      </c>
      <c r="C6207" s="146">
        <v>2023.266967773438</v>
      </c>
      <c r="D6207" s="112">
        <f t="shared" si="195"/>
        <v>0.29398880764604479</v>
      </c>
      <c r="E6207" s="112">
        <v>-1.1789175448737458E-2</v>
      </c>
      <c r="G6207">
        <v>6199</v>
      </c>
      <c r="H6207">
        <f t="shared" ca="1" si="196"/>
        <v>5.4082651715161708E-3</v>
      </c>
    </row>
    <row r="6208" spans="2:8" x14ac:dyDescent="0.35">
      <c r="B6208" s="45" t="s">
        <v>6269</v>
      </c>
      <c r="C6208" s="146">
        <v>1563.589233398438</v>
      </c>
      <c r="D6208" s="112">
        <f t="shared" si="195"/>
        <v>1.1161729602222688</v>
      </c>
      <c r="E6208" s="112">
        <v>-1.1789242363597416E-2</v>
      </c>
      <c r="G6208">
        <v>6200</v>
      </c>
      <c r="H6208">
        <f t="shared" ca="1" si="196"/>
        <v>2.8817180507456363E-2</v>
      </c>
    </row>
    <row r="6209" spans="2:8" x14ac:dyDescent="0.35">
      <c r="B6209" s="45" t="s">
        <v>5614</v>
      </c>
      <c r="C6209" s="146">
        <v>738.87591552734375</v>
      </c>
      <c r="D6209" s="112">
        <f t="shared" si="195"/>
        <v>-0.63168533004323724</v>
      </c>
      <c r="E6209" s="112">
        <v>-1.1790279584554541E-2</v>
      </c>
      <c r="G6209">
        <v>6201</v>
      </c>
      <c r="H6209">
        <f t="shared" ca="1" si="196"/>
        <v>-7.7329167486334437E-3</v>
      </c>
    </row>
    <row r="6210" spans="2:8" x14ac:dyDescent="0.35">
      <c r="B6210" s="45" t="s">
        <v>6622</v>
      </c>
      <c r="C6210" s="146">
        <v>2006.099609375</v>
      </c>
      <c r="D6210" s="112">
        <f t="shared" si="195"/>
        <v>3.8114083944074366</v>
      </c>
      <c r="E6210" s="112">
        <v>-1.1792310016641758E-2</v>
      </c>
      <c r="G6210">
        <v>6202</v>
      </c>
      <c r="H6210">
        <f t="shared" ca="1" si="196"/>
        <v>-1.5747189909209154E-2</v>
      </c>
    </row>
    <row r="6211" spans="2:8" x14ac:dyDescent="0.35">
      <c r="B6211" s="45" t="s">
        <v>4764</v>
      </c>
      <c r="C6211" s="146">
        <v>416.94644165039063</v>
      </c>
      <c r="D6211" s="112">
        <f t="shared" si="195"/>
        <v>-0.81891548108503587</v>
      </c>
      <c r="E6211" s="112">
        <v>-1.1798313565684577E-2</v>
      </c>
      <c r="G6211">
        <v>6203</v>
      </c>
      <c r="H6211">
        <f t="shared" ca="1" si="196"/>
        <v>-1.360578430276534E-2</v>
      </c>
    </row>
    <row r="6212" spans="2:8" x14ac:dyDescent="0.35">
      <c r="B6212" s="45" t="s">
        <v>7728</v>
      </c>
      <c r="C6212" s="146">
        <v>2302.496337890625</v>
      </c>
      <c r="D6212" s="112">
        <f t="shared" si="195"/>
        <v>52.662967188349064</v>
      </c>
      <c r="E6212" s="112">
        <v>-1.1799487302270047E-2</v>
      </c>
      <c r="G6212">
        <v>6204</v>
      </c>
      <c r="H6212">
        <f t="shared" ca="1" si="196"/>
        <v>1.9167216674695748E-2</v>
      </c>
    </row>
    <row r="6213" spans="2:8" x14ac:dyDescent="0.35">
      <c r="B6213" s="45" t="s">
        <v>651</v>
      </c>
      <c r="C6213" s="146">
        <v>42.9066162109375</v>
      </c>
      <c r="D6213" s="112">
        <f t="shared" si="195"/>
        <v>-0.98235230737313872</v>
      </c>
      <c r="E6213" s="112">
        <v>-1.1809911919855991E-2</v>
      </c>
      <c r="G6213">
        <v>6205</v>
      </c>
      <c r="H6213">
        <f t="shared" ca="1" si="196"/>
        <v>-1.4071512828464919E-2</v>
      </c>
    </row>
    <row r="6214" spans="2:8" x14ac:dyDescent="0.35">
      <c r="B6214" s="45" t="s">
        <v>7856</v>
      </c>
      <c r="C6214" s="146">
        <v>2431.28759765625</v>
      </c>
      <c r="D6214" s="112">
        <f t="shared" si="195"/>
        <v>27.48167874683152</v>
      </c>
      <c r="E6214" s="112">
        <v>-1.1815971432174882E-2</v>
      </c>
      <c r="G6214">
        <v>6206</v>
      </c>
      <c r="H6214">
        <f t="shared" ca="1" si="196"/>
        <v>-2.928362387935373E-3</v>
      </c>
    </row>
    <row r="6215" spans="2:8" x14ac:dyDescent="0.35">
      <c r="B6215" s="45" t="s">
        <v>2834</v>
      </c>
      <c r="C6215" s="146">
        <v>85.363212585449219</v>
      </c>
      <c r="D6215" s="112">
        <f t="shared" si="195"/>
        <v>0.17830598243144932</v>
      </c>
      <c r="E6215" s="112">
        <v>-1.1816888177936297E-2</v>
      </c>
      <c r="G6215">
        <v>6207</v>
      </c>
      <c r="H6215">
        <f t="shared" ca="1" si="196"/>
        <v>-1.8422137745039965E-2</v>
      </c>
    </row>
    <row r="6216" spans="2:8" x14ac:dyDescent="0.35">
      <c r="B6216" s="45" t="s">
        <v>937</v>
      </c>
      <c r="C6216" s="146">
        <v>72.445709228515625</v>
      </c>
      <c r="D6216" s="112">
        <f t="shared" si="195"/>
        <v>-0.53231389665853501</v>
      </c>
      <c r="E6216" s="112">
        <v>-1.1817782672642769E-2</v>
      </c>
      <c r="G6216">
        <v>6208</v>
      </c>
      <c r="H6216">
        <f t="shared" ca="1" si="196"/>
        <v>-1.3667405183438888E-2</v>
      </c>
    </row>
    <row r="6217" spans="2:8" x14ac:dyDescent="0.35">
      <c r="B6217" s="45" t="s">
        <v>3191</v>
      </c>
      <c r="C6217" s="146">
        <v>154.90242004394531</v>
      </c>
      <c r="D6217" s="112">
        <f t="shared" ref="D6217:D6280" si="197">(C6217-C6218)/C6218</f>
        <v>0.47214454262912986</v>
      </c>
      <c r="E6217" s="112">
        <v>-1.1822962863170224E-2</v>
      </c>
      <c r="G6217">
        <v>6209</v>
      </c>
      <c r="H6217">
        <f t="shared" ca="1" si="196"/>
        <v>-3.1870629485664929E-2</v>
      </c>
    </row>
    <row r="6218" spans="2:8" x14ac:dyDescent="0.35">
      <c r="B6218" s="45" t="s">
        <v>2261</v>
      </c>
      <c r="C6218" s="146">
        <v>105.2222900390625</v>
      </c>
      <c r="D6218" s="112">
        <f t="shared" si="197"/>
        <v>-0.93512642234879284</v>
      </c>
      <c r="E6218" s="112">
        <v>-1.1826176450379009E-2</v>
      </c>
      <c r="G6218">
        <v>6210</v>
      </c>
      <c r="H6218">
        <f t="shared" ref="H6218:H6281" ca="1" si="198">_xlfn.NORM.INV(RAND(),$N$11,$N$12)</f>
        <v>-2.8873385875061646E-2</v>
      </c>
    </row>
    <row r="6219" spans="2:8" x14ac:dyDescent="0.35">
      <c r="B6219" s="45" t="s">
        <v>6264</v>
      </c>
      <c r="C6219" s="146">
        <v>1621.959106445312</v>
      </c>
      <c r="D6219" s="112">
        <f t="shared" si="197"/>
        <v>13.626583268253569</v>
      </c>
      <c r="E6219" s="112">
        <v>-1.1826837106988957E-2</v>
      </c>
      <c r="G6219">
        <v>6211</v>
      </c>
      <c r="H6219">
        <f t="shared" ca="1" si="198"/>
        <v>-1.2810553558363429E-2</v>
      </c>
    </row>
    <row r="6220" spans="2:8" x14ac:dyDescent="0.35">
      <c r="B6220" s="45" t="s">
        <v>2129</v>
      </c>
      <c r="C6220" s="146">
        <v>110.8911819458008</v>
      </c>
      <c r="D6220" s="112">
        <f t="shared" si="197"/>
        <v>-0.95411813441708515</v>
      </c>
      <c r="E6220" s="112">
        <v>-1.1831255296166401E-2</v>
      </c>
      <c r="G6220">
        <v>6212</v>
      </c>
      <c r="H6220">
        <f t="shared" ca="1" si="198"/>
        <v>9.056468976834476E-3</v>
      </c>
    </row>
    <row r="6221" spans="2:8" x14ac:dyDescent="0.35">
      <c r="B6221" s="45" t="s">
        <v>7684</v>
      </c>
      <c r="C6221" s="146">
        <v>2416.884765625</v>
      </c>
      <c r="D6221" s="112">
        <f t="shared" si="197"/>
        <v>0.54608176574758172</v>
      </c>
      <c r="E6221" s="112">
        <v>-1.1862469497383964E-2</v>
      </c>
      <c r="G6221">
        <v>6213</v>
      </c>
      <c r="H6221">
        <f t="shared" ca="1" si="198"/>
        <v>-6.7258336491956821E-3</v>
      </c>
    </row>
    <row r="6222" spans="2:8" x14ac:dyDescent="0.35">
      <c r="B6222" s="45" t="s">
        <v>6248</v>
      </c>
      <c r="C6222" s="146">
        <v>1563.232177734375</v>
      </c>
      <c r="D6222" s="112">
        <f t="shared" si="197"/>
        <v>1.4736191356084736</v>
      </c>
      <c r="E6222" s="112">
        <v>-1.1875474685266061E-2</v>
      </c>
      <c r="G6222">
        <v>6214</v>
      </c>
      <c r="H6222">
        <f t="shared" ca="1" si="198"/>
        <v>2.588192538529618E-2</v>
      </c>
    </row>
    <row r="6223" spans="2:8" x14ac:dyDescent="0.35">
      <c r="B6223" s="45" t="s">
        <v>5245</v>
      </c>
      <c r="C6223" s="146">
        <v>631.9615478515625</v>
      </c>
      <c r="D6223" s="112">
        <f t="shared" si="197"/>
        <v>0.29886782488213631</v>
      </c>
      <c r="E6223" s="112">
        <v>-1.1878199639567558E-2</v>
      </c>
      <c r="G6223">
        <v>6215</v>
      </c>
      <c r="H6223">
        <f t="shared" ca="1" si="198"/>
        <v>-1.1668105726282078E-2</v>
      </c>
    </row>
    <row r="6224" spans="2:8" x14ac:dyDescent="0.35">
      <c r="B6224" s="45" t="s">
        <v>5069</v>
      </c>
      <c r="C6224" s="146">
        <v>486.54800415039063</v>
      </c>
      <c r="D6224" s="112">
        <f t="shared" si="197"/>
        <v>-0.74896245025369856</v>
      </c>
      <c r="E6224" s="112">
        <v>-1.1882237561205742E-2</v>
      </c>
      <c r="G6224">
        <v>6216</v>
      </c>
      <c r="H6224">
        <f t="shared" ca="1" si="198"/>
        <v>-4.0496226021042884E-3</v>
      </c>
    </row>
    <row r="6225" spans="2:8" x14ac:dyDescent="0.35">
      <c r="B6225" s="45" t="s">
        <v>6596</v>
      </c>
      <c r="C6225" s="146">
        <v>1938.148315429688</v>
      </c>
      <c r="D6225" s="112">
        <f t="shared" si="197"/>
        <v>1.5966567615563647</v>
      </c>
      <c r="E6225" s="112">
        <v>-1.1897327208797492E-2</v>
      </c>
      <c r="G6225">
        <v>6217</v>
      </c>
      <c r="H6225">
        <f t="shared" ca="1" si="198"/>
        <v>4.4340857305052248E-3</v>
      </c>
    </row>
    <row r="6226" spans="2:8" x14ac:dyDescent="0.35">
      <c r="B6226" s="45" t="s">
        <v>5680</v>
      </c>
      <c r="C6226" s="146">
        <v>746.40142822265625</v>
      </c>
      <c r="D6226" s="112">
        <f t="shared" si="197"/>
        <v>8.0753029064211326</v>
      </c>
      <c r="E6226" s="112">
        <v>-1.1897988202284141E-2</v>
      </c>
      <c r="G6226">
        <v>6218</v>
      </c>
      <c r="H6226">
        <f t="shared" ca="1" si="198"/>
        <v>-3.2168073291422151E-3</v>
      </c>
    </row>
    <row r="6227" spans="2:8" x14ac:dyDescent="0.35">
      <c r="B6227" s="45" t="s">
        <v>855</v>
      </c>
      <c r="C6227" s="146">
        <v>82.245346069335938</v>
      </c>
      <c r="D6227" s="112">
        <f t="shared" si="197"/>
        <v>-0.96279753655124467</v>
      </c>
      <c r="E6227" s="112">
        <v>-1.189957547673509E-2</v>
      </c>
      <c r="G6227">
        <v>6219</v>
      </c>
      <c r="H6227">
        <f t="shared" ca="1" si="198"/>
        <v>1.6709203128071834E-4</v>
      </c>
    </row>
    <row r="6228" spans="2:8" x14ac:dyDescent="0.35">
      <c r="B6228" s="45" t="s">
        <v>7523</v>
      </c>
      <c r="C6228" s="146">
        <v>2210.75</v>
      </c>
      <c r="D6228" s="112">
        <f t="shared" si="197"/>
        <v>37.263235361792297</v>
      </c>
      <c r="E6228" s="112">
        <v>-1.1921885451345355E-2</v>
      </c>
      <c r="G6228">
        <v>6220</v>
      </c>
      <c r="H6228">
        <f t="shared" ca="1" si="198"/>
        <v>5.8382474533543241E-3</v>
      </c>
    </row>
    <row r="6229" spans="2:8" x14ac:dyDescent="0.35">
      <c r="B6229" s="45" t="s">
        <v>785</v>
      </c>
      <c r="C6229" s="146">
        <v>57.777393341064453</v>
      </c>
      <c r="D6229" s="112">
        <f t="shared" si="197"/>
        <v>-0.77593639551089233</v>
      </c>
      <c r="E6229" s="112">
        <v>-1.1953563765343556E-2</v>
      </c>
      <c r="G6229">
        <v>6221</v>
      </c>
      <c r="H6229">
        <f t="shared" ca="1" si="198"/>
        <v>-1.6668217990445659E-2</v>
      </c>
    </row>
    <row r="6230" spans="2:8" x14ac:dyDescent="0.35">
      <c r="B6230" s="45" t="s">
        <v>4451</v>
      </c>
      <c r="C6230" s="146">
        <v>257.861572265625</v>
      </c>
      <c r="D6230" s="112">
        <f t="shared" si="197"/>
        <v>0.53209678622804113</v>
      </c>
      <c r="E6230" s="112">
        <v>-1.1953808743971324E-2</v>
      </c>
      <c r="G6230">
        <v>6222</v>
      </c>
      <c r="H6230">
        <f t="shared" ca="1" si="198"/>
        <v>-2.2998386887480488E-3</v>
      </c>
    </row>
    <row r="6231" spans="2:8" x14ac:dyDescent="0.35">
      <c r="B6231" s="45" t="s">
        <v>3591</v>
      </c>
      <c r="C6231" s="146">
        <v>168.30632019042969</v>
      </c>
      <c r="D6231" s="112">
        <f t="shared" si="197"/>
        <v>0.82502053745676385</v>
      </c>
      <c r="E6231" s="112">
        <v>-1.1954500609033964E-2</v>
      </c>
      <c r="G6231">
        <v>6223</v>
      </c>
      <c r="H6231">
        <f t="shared" ca="1" si="198"/>
        <v>9.3539818227769238E-3</v>
      </c>
    </row>
    <row r="6232" spans="2:8" x14ac:dyDescent="0.35">
      <c r="B6232" s="45" t="s">
        <v>2785</v>
      </c>
      <c r="C6232" s="146">
        <v>92.221603393554688</v>
      </c>
      <c r="D6232" s="112">
        <f t="shared" si="197"/>
        <v>-0.13969804769183586</v>
      </c>
      <c r="E6232" s="112">
        <v>-1.1961574653212586E-2</v>
      </c>
      <c r="G6232">
        <v>6224</v>
      </c>
      <c r="H6232">
        <f t="shared" ca="1" si="198"/>
        <v>-1.5519187053527556E-2</v>
      </c>
    </row>
    <row r="6233" spans="2:8" x14ac:dyDescent="0.35">
      <c r="B6233" s="45" t="s">
        <v>2140</v>
      </c>
      <c r="C6233" s="146">
        <v>107.1967849731445</v>
      </c>
      <c r="D6233" s="112">
        <f t="shared" si="197"/>
        <v>-0.90889743129151146</v>
      </c>
      <c r="E6233" s="112">
        <v>-1.1970902763655726E-2</v>
      </c>
      <c r="G6233">
        <v>6225</v>
      </c>
      <c r="H6233">
        <f t="shared" ca="1" si="198"/>
        <v>2.15195743800903E-3</v>
      </c>
    </row>
    <row r="6234" spans="2:8" x14ac:dyDescent="0.35">
      <c r="B6234" s="45" t="s">
        <v>6023</v>
      </c>
      <c r="C6234" s="146">
        <v>1176.660400390625</v>
      </c>
      <c r="D6234" s="112">
        <f t="shared" si="197"/>
        <v>9.828751901981569</v>
      </c>
      <c r="E6234" s="112">
        <v>-1.1981333101272848E-2</v>
      </c>
      <c r="G6234">
        <v>6226</v>
      </c>
      <c r="H6234">
        <f t="shared" ca="1" si="198"/>
        <v>-7.6413327635180628E-3</v>
      </c>
    </row>
    <row r="6235" spans="2:8" x14ac:dyDescent="0.35">
      <c r="B6235" s="45" t="s">
        <v>2944</v>
      </c>
      <c r="C6235" s="146">
        <v>108.660758972168</v>
      </c>
      <c r="D6235" s="112">
        <f t="shared" si="197"/>
        <v>-0.90900532602894435</v>
      </c>
      <c r="E6235" s="112">
        <v>-1.1983042805054434E-2</v>
      </c>
      <c r="G6235">
        <v>6227</v>
      </c>
      <c r="H6235">
        <f t="shared" ca="1" si="198"/>
        <v>1.163545169128901E-2</v>
      </c>
    </row>
    <row r="6236" spans="2:8" x14ac:dyDescent="0.35">
      <c r="B6236" s="45" t="s">
        <v>6014</v>
      </c>
      <c r="C6236" s="146">
        <v>1194.144165039062</v>
      </c>
      <c r="D6236" s="112">
        <f t="shared" si="197"/>
        <v>7.9581196282799747</v>
      </c>
      <c r="E6236" s="112">
        <v>-1.1987933085974935E-2</v>
      </c>
      <c r="G6236">
        <v>6228</v>
      </c>
      <c r="H6236">
        <f t="shared" ca="1" si="198"/>
        <v>-4.5440274301516521E-3</v>
      </c>
    </row>
    <row r="6237" spans="2:8" x14ac:dyDescent="0.35">
      <c r="B6237" s="45" t="s">
        <v>3342</v>
      </c>
      <c r="C6237" s="146">
        <v>133.30299377441409</v>
      </c>
      <c r="D6237" s="112">
        <f t="shared" si="197"/>
        <v>-0.64024547732324011</v>
      </c>
      <c r="E6237" s="112">
        <v>-1.198826484110682E-2</v>
      </c>
      <c r="G6237">
        <v>6229</v>
      </c>
      <c r="H6237">
        <f t="shared" ca="1" si="198"/>
        <v>3.617548857121744E-2</v>
      </c>
    </row>
    <row r="6238" spans="2:8" x14ac:dyDescent="0.35">
      <c r="B6238" s="45" t="s">
        <v>4783</v>
      </c>
      <c r="C6238" s="146">
        <v>370.53875732421881</v>
      </c>
      <c r="D6238" s="112">
        <f t="shared" si="197"/>
        <v>5.3685937810715147</v>
      </c>
      <c r="E6238" s="112">
        <v>-1.1988790758934453E-2</v>
      </c>
      <c r="G6238">
        <v>6230</v>
      </c>
      <c r="H6238">
        <f t="shared" ca="1" si="198"/>
        <v>-1.9305494362530064E-2</v>
      </c>
    </row>
    <row r="6239" spans="2:8" x14ac:dyDescent="0.35">
      <c r="B6239" s="45" t="s">
        <v>783</v>
      </c>
      <c r="C6239" s="146">
        <v>58.182193756103523</v>
      </c>
      <c r="D6239" s="112">
        <f t="shared" si="197"/>
        <v>-0.92255361939007396</v>
      </c>
      <c r="E6239" s="112">
        <v>-1.2007978501162569E-2</v>
      </c>
      <c r="G6239">
        <v>6231</v>
      </c>
      <c r="H6239">
        <f t="shared" ca="1" si="198"/>
        <v>2.3895719603377253E-4</v>
      </c>
    </row>
    <row r="6240" spans="2:8" x14ac:dyDescent="0.35">
      <c r="B6240" s="45" t="s">
        <v>5273</v>
      </c>
      <c r="C6240" s="146">
        <v>751.25775146484375</v>
      </c>
      <c r="D6240" s="112">
        <f t="shared" si="197"/>
        <v>-0.69311366361730242</v>
      </c>
      <c r="E6240" s="112">
        <v>-1.2021550802448088E-2</v>
      </c>
      <c r="G6240">
        <v>6232</v>
      </c>
      <c r="H6240">
        <f t="shared" ca="1" si="198"/>
        <v>-1.741444203218364E-2</v>
      </c>
    </row>
    <row r="6241" spans="2:8" x14ac:dyDescent="0.35">
      <c r="B6241" s="45" t="s">
        <v>7946</v>
      </c>
      <c r="C6241" s="146">
        <v>2448</v>
      </c>
      <c r="D6241" s="112">
        <f t="shared" si="197"/>
        <v>33.112699481586553</v>
      </c>
      <c r="E6241" s="112">
        <v>-1.2026817435175582E-2</v>
      </c>
      <c r="G6241">
        <v>6233</v>
      </c>
      <c r="H6241">
        <f t="shared" ca="1" si="198"/>
        <v>2.1319400837379199E-2</v>
      </c>
    </row>
    <row r="6242" spans="2:8" x14ac:dyDescent="0.35">
      <c r="B6242" s="45" t="s">
        <v>2679</v>
      </c>
      <c r="C6242" s="146">
        <v>71.762130737304688</v>
      </c>
      <c r="D6242" s="112">
        <f t="shared" si="197"/>
        <v>3.4860222445296352E-2</v>
      </c>
      <c r="E6242" s="112">
        <v>-1.2027294330388953E-2</v>
      </c>
      <c r="G6242">
        <v>6234</v>
      </c>
      <c r="H6242">
        <f t="shared" ca="1" si="198"/>
        <v>2.3686523448270599E-2</v>
      </c>
    </row>
    <row r="6243" spans="2:8" x14ac:dyDescent="0.35">
      <c r="B6243" s="45" t="s">
        <v>924</v>
      </c>
      <c r="C6243" s="146">
        <v>69.344757080078125</v>
      </c>
      <c r="D6243" s="112">
        <f t="shared" si="197"/>
        <v>-0.66889854867198861</v>
      </c>
      <c r="E6243" s="112">
        <v>-1.2035052207763212E-2</v>
      </c>
      <c r="G6243">
        <v>6235</v>
      </c>
      <c r="H6243">
        <f t="shared" ca="1" si="198"/>
        <v>1.2477524291159128E-2</v>
      </c>
    </row>
    <row r="6244" spans="2:8" x14ac:dyDescent="0.35">
      <c r="B6244" s="45" t="s">
        <v>4316</v>
      </c>
      <c r="C6244" s="146">
        <v>209.43658447265619</v>
      </c>
      <c r="D6244" s="112">
        <f t="shared" si="197"/>
        <v>-0.8952674783573501</v>
      </c>
      <c r="E6244" s="112">
        <v>-1.2046428859086612E-2</v>
      </c>
      <c r="G6244">
        <v>6236</v>
      </c>
      <c r="H6244">
        <f t="shared" ca="1" si="198"/>
        <v>7.958475544588858E-3</v>
      </c>
    </row>
    <row r="6245" spans="2:8" x14ac:dyDescent="0.35">
      <c r="B6245" s="45" t="s">
        <v>6775</v>
      </c>
      <c r="C6245" s="146">
        <v>1999.728271484375</v>
      </c>
      <c r="D6245" s="112">
        <f t="shared" si="197"/>
        <v>-0.17095169398535426</v>
      </c>
      <c r="E6245" s="112">
        <v>-1.206203144366131E-2</v>
      </c>
      <c r="G6245">
        <v>6237</v>
      </c>
      <c r="H6245">
        <f t="shared" ca="1" si="198"/>
        <v>-1.0103715110552209E-2</v>
      </c>
    </row>
    <row r="6246" spans="2:8" x14ac:dyDescent="0.35">
      <c r="B6246" s="45" t="s">
        <v>7257</v>
      </c>
      <c r="C6246" s="146">
        <v>2412.076904296875</v>
      </c>
      <c r="D6246" s="112">
        <f t="shared" si="197"/>
        <v>4.1534042527111161</v>
      </c>
      <c r="E6246" s="112">
        <v>-1.207563802724048E-2</v>
      </c>
      <c r="G6246">
        <v>6238</v>
      </c>
      <c r="H6246">
        <f t="shared" ca="1" si="198"/>
        <v>-2.3152843410139665E-2</v>
      </c>
    </row>
    <row r="6247" spans="2:8" x14ac:dyDescent="0.35">
      <c r="B6247" s="45" t="s">
        <v>4987</v>
      </c>
      <c r="C6247" s="146">
        <v>468.0550537109375</v>
      </c>
      <c r="D6247" s="112">
        <f t="shared" si="197"/>
        <v>4.1357293965909037</v>
      </c>
      <c r="E6247" s="112">
        <v>-1.2089851401507729E-2</v>
      </c>
      <c r="G6247">
        <v>6239</v>
      </c>
      <c r="H6247">
        <f t="shared" ca="1" si="198"/>
        <v>-3.9403919380183493E-3</v>
      </c>
    </row>
    <row r="6248" spans="2:8" x14ac:dyDescent="0.35">
      <c r="B6248" s="45" t="s">
        <v>2760</v>
      </c>
      <c r="C6248" s="146">
        <v>91.137016296386719</v>
      </c>
      <c r="D6248" s="112">
        <f t="shared" si="197"/>
        <v>-0.4283133721377646</v>
      </c>
      <c r="E6248" s="112">
        <v>-1.2102773966213292E-2</v>
      </c>
      <c r="G6248">
        <v>6240</v>
      </c>
      <c r="H6248">
        <f t="shared" ca="1" si="198"/>
        <v>-4.3101721212155273E-3</v>
      </c>
    </row>
    <row r="6249" spans="2:8" x14ac:dyDescent="0.35">
      <c r="B6249" s="45" t="s">
        <v>3257</v>
      </c>
      <c r="C6249" s="146">
        <v>159.41778564453119</v>
      </c>
      <c r="D6249" s="112">
        <f t="shared" si="197"/>
        <v>-0.79304842977071555</v>
      </c>
      <c r="E6249" s="112">
        <v>-1.2110800587460824E-2</v>
      </c>
      <c r="G6249">
        <v>6241</v>
      </c>
      <c r="H6249">
        <f t="shared" ca="1" si="198"/>
        <v>-4.2911753773742525E-2</v>
      </c>
    </row>
    <row r="6250" spans="2:8" x14ac:dyDescent="0.35">
      <c r="B6250" s="45" t="s">
        <v>5385</v>
      </c>
      <c r="C6250" s="146">
        <v>770.314453125</v>
      </c>
      <c r="D6250" s="112">
        <f t="shared" si="197"/>
        <v>2.4796590186533409</v>
      </c>
      <c r="E6250" s="112">
        <v>-1.2117281344383741E-2</v>
      </c>
      <c r="G6250">
        <v>6242</v>
      </c>
      <c r="H6250">
        <f t="shared" ca="1" si="198"/>
        <v>-2.1111767285392448E-3</v>
      </c>
    </row>
    <row r="6251" spans="2:8" x14ac:dyDescent="0.35">
      <c r="B6251" s="45" t="s">
        <v>4217</v>
      </c>
      <c r="C6251" s="146">
        <v>221.37641906738281</v>
      </c>
      <c r="D6251" s="112">
        <f t="shared" si="197"/>
        <v>1.9019180937274665</v>
      </c>
      <c r="E6251" s="112">
        <v>-1.2121090794672679E-2</v>
      </c>
      <c r="G6251">
        <v>6243</v>
      </c>
      <c r="H6251">
        <f t="shared" ca="1" si="198"/>
        <v>2.7864525717680062E-3</v>
      </c>
    </row>
    <row r="6252" spans="2:8" x14ac:dyDescent="0.35">
      <c r="B6252" s="45" t="s">
        <v>2660</v>
      </c>
      <c r="C6252" s="146">
        <v>76.286239624023438</v>
      </c>
      <c r="D6252" s="112">
        <f t="shared" si="197"/>
        <v>-0.49861131391546293</v>
      </c>
      <c r="E6252" s="112">
        <v>-1.2121310320284838E-2</v>
      </c>
      <c r="G6252">
        <v>6244</v>
      </c>
      <c r="H6252">
        <f t="shared" ca="1" si="198"/>
        <v>-1.4161324512560537E-2</v>
      </c>
    </row>
    <row r="6253" spans="2:8" x14ac:dyDescent="0.35">
      <c r="B6253" s="45" t="s">
        <v>3529</v>
      </c>
      <c r="C6253" s="146">
        <v>152.14990234375</v>
      </c>
      <c r="D6253" s="112">
        <f t="shared" si="197"/>
        <v>-0.59864395514799218</v>
      </c>
      <c r="E6253" s="112">
        <v>-1.2130784810111534E-2</v>
      </c>
      <c r="G6253">
        <v>6245</v>
      </c>
      <c r="H6253">
        <f t="shared" ca="1" si="198"/>
        <v>-5.0672418234783464E-3</v>
      </c>
    </row>
    <row r="6254" spans="2:8" x14ac:dyDescent="0.35">
      <c r="B6254" s="45" t="s">
        <v>4826</v>
      </c>
      <c r="C6254" s="146">
        <v>379.089599609375</v>
      </c>
      <c r="D6254" s="112">
        <f t="shared" si="197"/>
        <v>3.4673996824954703</v>
      </c>
      <c r="E6254" s="112">
        <v>-1.2135410047837828E-2</v>
      </c>
      <c r="G6254">
        <v>6246</v>
      </c>
      <c r="H6254">
        <f t="shared" ca="1" si="198"/>
        <v>3.5218186750805456E-3</v>
      </c>
    </row>
    <row r="6255" spans="2:8" x14ac:dyDescent="0.35">
      <c r="B6255" s="45" t="s">
        <v>2332</v>
      </c>
      <c r="C6255" s="146">
        <v>84.856880187988281</v>
      </c>
      <c r="D6255" s="112">
        <f t="shared" si="197"/>
        <v>-0.77366343049657882</v>
      </c>
      <c r="E6255" s="112">
        <v>-1.2139752907951412E-2</v>
      </c>
      <c r="G6255">
        <v>6247</v>
      </c>
      <c r="H6255">
        <f t="shared" ca="1" si="198"/>
        <v>-1.7639196747202292E-2</v>
      </c>
    </row>
    <row r="6256" spans="2:8" x14ac:dyDescent="0.35">
      <c r="B6256" s="45" t="s">
        <v>4819</v>
      </c>
      <c r="C6256" s="146">
        <v>374.91458129882813</v>
      </c>
      <c r="D6256" s="112">
        <f t="shared" si="197"/>
        <v>1.1221627118532806</v>
      </c>
      <c r="E6256" s="112">
        <v>-1.2164292120552915E-2</v>
      </c>
      <c r="G6256">
        <v>6248</v>
      </c>
      <c r="H6256">
        <f t="shared" ca="1" si="198"/>
        <v>1.4427406009428262E-2</v>
      </c>
    </row>
    <row r="6257" spans="2:8" x14ac:dyDescent="0.35">
      <c r="B6257" s="45" t="s">
        <v>3607</v>
      </c>
      <c r="C6257" s="146">
        <v>176.66627502441409</v>
      </c>
      <c r="D6257" s="112">
        <f t="shared" si="197"/>
        <v>-0.9177356180159123</v>
      </c>
      <c r="E6257" s="112">
        <v>-1.218523752003059E-2</v>
      </c>
      <c r="G6257">
        <v>6249</v>
      </c>
      <c r="H6257">
        <f t="shared" ca="1" si="198"/>
        <v>-2.0944225581468166E-2</v>
      </c>
    </row>
    <row r="6258" spans="2:8" x14ac:dyDescent="0.35">
      <c r="B6258" s="45" t="s">
        <v>6963</v>
      </c>
      <c r="C6258" s="146">
        <v>2147.542724609375</v>
      </c>
      <c r="D6258" s="112">
        <f t="shared" si="197"/>
        <v>0.52133703760297245</v>
      </c>
      <c r="E6258" s="112">
        <v>-1.2195706718643826E-2</v>
      </c>
      <c r="G6258">
        <v>6250</v>
      </c>
      <c r="H6258">
        <f t="shared" ca="1" si="198"/>
        <v>2.0986586246630332E-2</v>
      </c>
    </row>
    <row r="6259" spans="2:8" x14ac:dyDescent="0.35">
      <c r="B6259" s="45" t="s">
        <v>6163</v>
      </c>
      <c r="C6259" s="146">
        <v>1411.615356445312</v>
      </c>
      <c r="D6259" s="112">
        <f t="shared" si="197"/>
        <v>0.94301632835966787</v>
      </c>
      <c r="E6259" s="112">
        <v>-1.2202728531979318E-2</v>
      </c>
      <c r="G6259">
        <v>6251</v>
      </c>
      <c r="H6259">
        <f t="shared" ca="1" si="198"/>
        <v>3.6062607274046422E-3</v>
      </c>
    </row>
    <row r="6260" spans="2:8" x14ac:dyDescent="0.35">
      <c r="B6260" s="45" t="s">
        <v>5703</v>
      </c>
      <c r="C6260" s="146">
        <v>726.5072021484375</v>
      </c>
      <c r="D6260" s="112">
        <f t="shared" si="197"/>
        <v>-0.55346875844062304</v>
      </c>
      <c r="E6260" s="112">
        <v>-1.2205223013884702E-2</v>
      </c>
      <c r="G6260">
        <v>6252</v>
      </c>
      <c r="H6260">
        <f t="shared" ca="1" si="198"/>
        <v>-3.6110827549663702E-2</v>
      </c>
    </row>
    <row r="6261" spans="2:8" x14ac:dyDescent="0.35">
      <c r="B6261" s="45" t="s">
        <v>6345</v>
      </c>
      <c r="C6261" s="146">
        <v>1627.001953125</v>
      </c>
      <c r="D6261" s="112">
        <f t="shared" si="197"/>
        <v>-0.23584880672038422</v>
      </c>
      <c r="E6261" s="112">
        <v>-1.2218830243694783E-2</v>
      </c>
      <c r="G6261">
        <v>6253</v>
      </c>
      <c r="H6261">
        <f t="shared" ca="1" si="198"/>
        <v>-1.5152020283370501E-2</v>
      </c>
    </row>
    <row r="6262" spans="2:8" x14ac:dyDescent="0.35">
      <c r="B6262" s="45" t="s">
        <v>6720</v>
      </c>
      <c r="C6262" s="146">
        <v>2129.162353515625</v>
      </c>
      <c r="D6262" s="112">
        <f t="shared" si="197"/>
        <v>18.422901317165856</v>
      </c>
      <c r="E6262" s="112">
        <v>-1.2222950255211114E-2</v>
      </c>
      <c r="G6262">
        <v>6254</v>
      </c>
      <c r="H6262">
        <f t="shared" ca="1" si="198"/>
        <v>3.2328134526019275E-3</v>
      </c>
    </row>
    <row r="6263" spans="2:8" x14ac:dyDescent="0.35">
      <c r="B6263" s="45" t="s">
        <v>2126</v>
      </c>
      <c r="C6263" s="146">
        <v>109.62123107910161</v>
      </c>
      <c r="D6263" s="112">
        <f t="shared" si="197"/>
        <v>-0.84150680647335274</v>
      </c>
      <c r="E6263" s="112">
        <v>-1.2223840603686533E-2</v>
      </c>
      <c r="G6263">
        <v>6255</v>
      </c>
      <c r="H6263">
        <f t="shared" ca="1" si="198"/>
        <v>1.7694180336679376E-2</v>
      </c>
    </row>
    <row r="6264" spans="2:8" x14ac:dyDescent="0.35">
      <c r="B6264" s="45" t="s">
        <v>5420</v>
      </c>
      <c r="C6264" s="146">
        <v>691.64630126953125</v>
      </c>
      <c r="D6264" s="112">
        <f t="shared" si="197"/>
        <v>1.3221492046316263E-2</v>
      </c>
      <c r="E6264" s="112">
        <v>-1.2229011856198452E-2</v>
      </c>
      <c r="G6264">
        <v>6256</v>
      </c>
      <c r="H6264">
        <f t="shared" ca="1" si="198"/>
        <v>-2.3283074452873507E-2</v>
      </c>
    </row>
    <row r="6265" spans="2:8" x14ac:dyDescent="0.35">
      <c r="B6265" s="45" t="s">
        <v>5735</v>
      </c>
      <c r="C6265" s="146">
        <v>682.62103271484375</v>
      </c>
      <c r="D6265" s="112">
        <f t="shared" si="197"/>
        <v>1.1329993102692639</v>
      </c>
      <c r="E6265" s="112">
        <v>-1.2236574719987339E-2</v>
      </c>
      <c r="G6265">
        <v>6257</v>
      </c>
      <c r="H6265">
        <f t="shared" ca="1" si="198"/>
        <v>2.346297337421958E-2</v>
      </c>
    </row>
    <row r="6266" spans="2:8" x14ac:dyDescent="0.35">
      <c r="B6266" s="45" t="s">
        <v>4510</v>
      </c>
      <c r="C6266" s="146">
        <v>320.02871704101563</v>
      </c>
      <c r="D6266" s="112">
        <f t="shared" si="197"/>
        <v>-0.79530320778993546</v>
      </c>
      <c r="E6266" s="112">
        <v>-1.2237694393245914E-2</v>
      </c>
      <c r="G6266">
        <v>6258</v>
      </c>
      <c r="H6266">
        <f t="shared" ca="1" si="198"/>
        <v>-1.2494452055253982E-2</v>
      </c>
    </row>
    <row r="6267" spans="2:8" x14ac:dyDescent="0.35">
      <c r="B6267" s="45" t="s">
        <v>6369</v>
      </c>
      <c r="C6267" s="146">
        <v>1563.428100585938</v>
      </c>
      <c r="D6267" s="112">
        <f t="shared" si="197"/>
        <v>6.3082113863528448</v>
      </c>
      <c r="E6267" s="112">
        <v>-1.2239341641124529E-2</v>
      </c>
      <c r="G6267">
        <v>6259</v>
      </c>
      <c r="H6267">
        <f t="shared" ca="1" si="198"/>
        <v>-2.5486257292347651E-2</v>
      </c>
    </row>
    <row r="6268" spans="2:8" x14ac:dyDescent="0.35">
      <c r="B6268" s="45" t="s">
        <v>3917</v>
      </c>
      <c r="C6268" s="146">
        <v>213.92759704589841</v>
      </c>
      <c r="D6268" s="112">
        <f t="shared" si="197"/>
        <v>0.41984865098286328</v>
      </c>
      <c r="E6268" s="112">
        <v>-1.2245166257519724E-2</v>
      </c>
      <c r="G6268">
        <v>6260</v>
      </c>
      <c r="H6268">
        <f t="shared" ca="1" si="198"/>
        <v>-2.7268265482849742E-3</v>
      </c>
    </row>
    <row r="6269" spans="2:8" x14ac:dyDescent="0.35">
      <c r="B6269" s="45" t="s">
        <v>3527</v>
      </c>
      <c r="C6269" s="146">
        <v>150.66929626464841</v>
      </c>
      <c r="D6269" s="112">
        <f t="shared" si="197"/>
        <v>-0.94120639898368497</v>
      </c>
      <c r="E6269" s="112">
        <v>-1.2248433409121811E-2</v>
      </c>
      <c r="G6269">
        <v>6261</v>
      </c>
      <c r="H6269">
        <f t="shared" ca="1" si="198"/>
        <v>-1.2091855978837253E-2</v>
      </c>
    </row>
    <row r="6270" spans="2:8" x14ac:dyDescent="0.35">
      <c r="B6270" s="45" t="s">
        <v>6896</v>
      </c>
      <c r="C6270" s="146">
        <v>2562.681884765625</v>
      </c>
      <c r="D6270" s="112">
        <f t="shared" si="197"/>
        <v>11.285260927690228</v>
      </c>
      <c r="E6270" s="112">
        <v>-1.226302840906685E-2</v>
      </c>
      <c r="G6270">
        <v>6262</v>
      </c>
      <c r="H6270">
        <f t="shared" ca="1" si="198"/>
        <v>-4.4896554487988535E-3</v>
      </c>
    </row>
    <row r="6271" spans="2:8" x14ac:dyDescent="0.35">
      <c r="B6271" s="45" t="s">
        <v>4335</v>
      </c>
      <c r="C6271" s="146">
        <v>208.59808349609381</v>
      </c>
      <c r="D6271" s="112">
        <f t="shared" si="197"/>
        <v>-0.33320632207791179</v>
      </c>
      <c r="E6271" s="112">
        <v>-1.2272210805677817E-2</v>
      </c>
      <c r="G6271">
        <v>6263</v>
      </c>
      <c r="H6271">
        <f t="shared" ca="1" si="198"/>
        <v>-1.6356011966817532E-2</v>
      </c>
    </row>
    <row r="6272" spans="2:8" x14ac:dyDescent="0.35">
      <c r="B6272" s="45" t="s">
        <v>4513</v>
      </c>
      <c r="C6272" s="146">
        <v>312.8375244140625</v>
      </c>
      <c r="D6272" s="112">
        <f t="shared" si="197"/>
        <v>-0.86381575318494708</v>
      </c>
      <c r="E6272" s="112">
        <v>-1.2273235362897129E-2</v>
      </c>
      <c r="G6272">
        <v>6264</v>
      </c>
      <c r="H6272">
        <f t="shared" ca="1" si="198"/>
        <v>-2.6529206960111587E-2</v>
      </c>
    </row>
    <row r="6273" spans="2:8" x14ac:dyDescent="0.35">
      <c r="B6273" s="45" t="s">
        <v>7518</v>
      </c>
      <c r="C6273" s="146">
        <v>2297.163818359375</v>
      </c>
      <c r="D6273" s="112">
        <f t="shared" si="197"/>
        <v>13.227748995649746</v>
      </c>
      <c r="E6273" s="112">
        <v>-1.2274992242378741E-2</v>
      </c>
      <c r="G6273">
        <v>6265</v>
      </c>
      <c r="H6273">
        <f t="shared" ca="1" si="198"/>
        <v>-1.9717582935909736E-2</v>
      </c>
    </row>
    <row r="6274" spans="2:8" x14ac:dyDescent="0.35">
      <c r="B6274" s="45" t="s">
        <v>3573</v>
      </c>
      <c r="C6274" s="146">
        <v>161.45658874511719</v>
      </c>
      <c r="D6274" s="112">
        <f t="shared" si="197"/>
        <v>1.0326939793661145</v>
      </c>
      <c r="E6274" s="112">
        <v>-1.2292461793983649E-2</v>
      </c>
      <c r="G6274">
        <v>6266</v>
      </c>
      <c r="H6274">
        <f t="shared" ca="1" si="198"/>
        <v>1.4476353966362213E-2</v>
      </c>
    </row>
    <row r="6275" spans="2:8" x14ac:dyDescent="0.35">
      <c r="B6275" s="45" t="s">
        <v>2730</v>
      </c>
      <c r="C6275" s="146">
        <v>79.429855346679688</v>
      </c>
      <c r="D6275" s="112">
        <f t="shared" si="197"/>
        <v>-0.21690225597842747</v>
      </c>
      <c r="E6275" s="112">
        <v>-1.2297248054223596E-2</v>
      </c>
      <c r="G6275">
        <v>6267</v>
      </c>
      <c r="H6275">
        <f t="shared" ca="1" si="198"/>
        <v>2.4409706791170133E-2</v>
      </c>
    </row>
    <row r="6276" spans="2:8" x14ac:dyDescent="0.35">
      <c r="B6276" s="45" t="s">
        <v>2412</v>
      </c>
      <c r="C6276" s="146">
        <v>101.43032073974609</v>
      </c>
      <c r="D6276" s="112">
        <f t="shared" si="197"/>
        <v>-0.94819161439172139</v>
      </c>
      <c r="E6276" s="112">
        <v>-1.2312628265057595E-2</v>
      </c>
      <c r="G6276">
        <v>6268</v>
      </c>
      <c r="H6276">
        <f t="shared" ca="1" si="198"/>
        <v>1.813825478049573E-2</v>
      </c>
    </row>
    <row r="6277" spans="2:8" x14ac:dyDescent="0.35">
      <c r="B6277" s="45" t="s">
        <v>7053</v>
      </c>
      <c r="C6277" s="146">
        <v>1957.79736328125</v>
      </c>
      <c r="D6277" s="112">
        <f t="shared" si="197"/>
        <v>0.36961284636825709</v>
      </c>
      <c r="E6277" s="112">
        <v>-1.2318038218286398E-2</v>
      </c>
      <c r="G6277">
        <v>6269</v>
      </c>
      <c r="H6277">
        <f t="shared" ca="1" si="198"/>
        <v>-4.7542836184528269E-3</v>
      </c>
    </row>
    <row r="6278" spans="2:8" x14ac:dyDescent="0.35">
      <c r="B6278" s="45" t="s">
        <v>6172</v>
      </c>
      <c r="C6278" s="146">
        <v>1429.453125</v>
      </c>
      <c r="D6278" s="112">
        <f t="shared" si="197"/>
        <v>7.5735811039856262</v>
      </c>
      <c r="E6278" s="112">
        <v>-1.2324770025484235E-2</v>
      </c>
      <c r="G6278">
        <v>6270</v>
      </c>
      <c r="H6278">
        <f t="shared" ca="1" si="198"/>
        <v>2.558026596627358E-2</v>
      </c>
    </row>
    <row r="6279" spans="2:8" x14ac:dyDescent="0.35">
      <c r="B6279" s="45" t="s">
        <v>4066</v>
      </c>
      <c r="C6279" s="146">
        <v>166.7276611328125</v>
      </c>
      <c r="D6279" s="112">
        <f t="shared" si="197"/>
        <v>-0.837257232214902</v>
      </c>
      <c r="E6279" s="112">
        <v>-1.2351097881393493E-2</v>
      </c>
      <c r="G6279">
        <v>6271</v>
      </c>
      <c r="H6279">
        <f t="shared" ca="1" si="198"/>
        <v>-2.5126350756245371E-3</v>
      </c>
    </row>
    <row r="6280" spans="2:8" x14ac:dyDescent="0.35">
      <c r="B6280" s="45" t="s">
        <v>5893</v>
      </c>
      <c r="C6280" s="146">
        <v>1024.48583984375</v>
      </c>
      <c r="D6280" s="112">
        <f t="shared" si="197"/>
        <v>0.29694838238196192</v>
      </c>
      <c r="E6280" s="112">
        <v>-1.2359236924444185E-2</v>
      </c>
      <c r="G6280">
        <v>6272</v>
      </c>
      <c r="H6280">
        <f t="shared" ca="1" si="198"/>
        <v>2.0815458554752377E-3</v>
      </c>
    </row>
    <row r="6281" spans="2:8" x14ac:dyDescent="0.35">
      <c r="B6281" s="45" t="s">
        <v>5667</v>
      </c>
      <c r="C6281" s="146">
        <v>789.9202880859375</v>
      </c>
      <c r="D6281" s="112">
        <f t="shared" ref="D6281:D6344" si="199">(C6281-C6282)/C6282</f>
        <v>1.494640987250726</v>
      </c>
      <c r="E6281" s="112">
        <v>-1.2366430214043614E-2</v>
      </c>
      <c r="G6281">
        <v>6273</v>
      </c>
      <c r="H6281">
        <f t="shared" ca="1" si="198"/>
        <v>6.685565580064147E-3</v>
      </c>
    </row>
    <row r="6282" spans="2:8" x14ac:dyDescent="0.35">
      <c r="B6282" s="45" t="s">
        <v>4618</v>
      </c>
      <c r="C6282" s="146">
        <v>316.64688110351563</v>
      </c>
      <c r="D6282" s="112">
        <f t="shared" si="199"/>
        <v>0.53084180265406866</v>
      </c>
      <c r="E6282" s="112">
        <v>-1.2366872460750048E-2</v>
      </c>
      <c r="G6282">
        <v>6274</v>
      </c>
      <c r="H6282">
        <f t="shared" ref="H6282:H6345" ca="1" si="200">_xlfn.NORM.INV(RAND(),$N$11,$N$12)</f>
        <v>-7.1651355787853725E-3</v>
      </c>
    </row>
    <row r="6283" spans="2:8" x14ac:dyDescent="0.35">
      <c r="B6283" s="45" t="s">
        <v>4317</v>
      </c>
      <c r="C6283" s="146">
        <v>206.8449401855469</v>
      </c>
      <c r="D6283" s="112">
        <f t="shared" si="199"/>
        <v>1.4453891901876972</v>
      </c>
      <c r="E6283" s="112">
        <v>-1.2374362834625256E-2</v>
      </c>
      <c r="G6283">
        <v>6275</v>
      </c>
      <c r="H6283">
        <f t="shared" ca="1" si="200"/>
        <v>-7.2447399455359629E-3</v>
      </c>
    </row>
    <row r="6284" spans="2:8" x14ac:dyDescent="0.35">
      <c r="B6284" s="45" t="s">
        <v>2631</v>
      </c>
      <c r="C6284" s="146">
        <v>84.585693359375</v>
      </c>
      <c r="D6284" s="112">
        <f t="shared" si="199"/>
        <v>-0.67584585549461362</v>
      </c>
      <c r="E6284" s="112">
        <v>-1.2386220318760377E-2</v>
      </c>
      <c r="G6284">
        <v>6276</v>
      </c>
      <c r="H6284">
        <f t="shared" ca="1" si="200"/>
        <v>1.1942064053330792E-2</v>
      </c>
    </row>
    <row r="6285" spans="2:8" x14ac:dyDescent="0.35">
      <c r="B6285" s="45" t="s">
        <v>4446</v>
      </c>
      <c r="C6285" s="146">
        <v>260.94281005859381</v>
      </c>
      <c r="D6285" s="112">
        <f t="shared" si="199"/>
        <v>1.9340531746854883</v>
      </c>
      <c r="E6285" s="112">
        <v>-1.2390490986848827E-2</v>
      </c>
      <c r="G6285">
        <v>6277</v>
      </c>
      <c r="H6285">
        <f t="shared" ca="1" si="200"/>
        <v>-9.9279958479965699E-4</v>
      </c>
    </row>
    <row r="6286" spans="2:8" x14ac:dyDescent="0.35">
      <c r="B6286" s="45" t="s">
        <v>2790</v>
      </c>
      <c r="C6286" s="146">
        <v>88.935951232910156</v>
      </c>
      <c r="D6286" s="112">
        <f t="shared" si="199"/>
        <v>-0.95635557057901033</v>
      </c>
      <c r="E6286" s="112">
        <v>-1.2398255614463482E-2</v>
      </c>
      <c r="G6286">
        <v>6278</v>
      </c>
      <c r="H6286">
        <f t="shared" ca="1" si="200"/>
        <v>-1.5719990111852121E-2</v>
      </c>
    </row>
    <row r="6287" spans="2:8" x14ac:dyDescent="0.35">
      <c r="B6287" s="45" t="s">
        <v>6511</v>
      </c>
      <c r="C6287" s="146">
        <v>2037.738891601562</v>
      </c>
      <c r="D6287" s="112">
        <f t="shared" si="199"/>
        <v>3.2132772005808872</v>
      </c>
      <c r="E6287" s="112">
        <v>-1.2415593475674209E-2</v>
      </c>
      <c r="G6287">
        <v>6279</v>
      </c>
      <c r="H6287">
        <f t="shared" ca="1" si="200"/>
        <v>-5.6596508525466041E-3</v>
      </c>
    </row>
    <row r="6288" spans="2:8" x14ac:dyDescent="0.35">
      <c r="B6288" s="45" t="s">
        <v>4953</v>
      </c>
      <c r="C6288" s="146">
        <v>483.64700317382813</v>
      </c>
      <c r="D6288" s="112">
        <f t="shared" si="199"/>
        <v>-0.79477201513596929</v>
      </c>
      <c r="E6288" s="112">
        <v>-1.2419053283206125E-2</v>
      </c>
      <c r="G6288">
        <v>6280</v>
      </c>
      <c r="H6288">
        <f t="shared" ca="1" si="200"/>
        <v>-5.3366969373976085E-3</v>
      </c>
    </row>
    <row r="6289" spans="2:8" x14ac:dyDescent="0.35">
      <c r="B6289" s="45" t="s">
        <v>7401</v>
      </c>
      <c r="C6289" s="146">
        <v>2356.6328125</v>
      </c>
      <c r="D6289" s="112">
        <f t="shared" si="199"/>
        <v>0.52537399662333217</v>
      </c>
      <c r="E6289" s="112">
        <v>-1.2435953351644579E-2</v>
      </c>
      <c r="G6289">
        <v>6281</v>
      </c>
      <c r="H6289">
        <f t="shared" ca="1" si="200"/>
        <v>-2.2721376415959327E-2</v>
      </c>
    </row>
    <row r="6290" spans="2:8" x14ac:dyDescent="0.35">
      <c r="B6290" s="45" t="s">
        <v>6363</v>
      </c>
      <c r="C6290" s="146">
        <v>1544.9541015625</v>
      </c>
      <c r="D6290" s="112">
        <f t="shared" si="199"/>
        <v>15.344230255001188</v>
      </c>
      <c r="E6290" s="112">
        <v>-1.2440986464731083E-2</v>
      </c>
      <c r="G6290">
        <v>6282</v>
      </c>
      <c r="H6290">
        <f t="shared" ca="1" si="200"/>
        <v>5.7663429585942194E-3</v>
      </c>
    </row>
    <row r="6291" spans="2:8" x14ac:dyDescent="0.35">
      <c r="B6291" s="45" t="s">
        <v>2569</v>
      </c>
      <c r="C6291" s="146">
        <v>94.525962829589844</v>
      </c>
      <c r="D6291" s="112">
        <f t="shared" si="199"/>
        <v>0.26482537493669345</v>
      </c>
      <c r="E6291" s="112">
        <v>-1.2443978384206956E-2</v>
      </c>
      <c r="G6291">
        <v>6283</v>
      </c>
      <c r="H6291">
        <f t="shared" ca="1" si="200"/>
        <v>-2.5867301729448108E-2</v>
      </c>
    </row>
    <row r="6292" spans="2:8" x14ac:dyDescent="0.35">
      <c r="B6292" s="45" t="s">
        <v>832</v>
      </c>
      <c r="C6292" s="146">
        <v>74.734397888183594</v>
      </c>
      <c r="D6292" s="112">
        <f t="shared" si="199"/>
        <v>-0.97139747448556502</v>
      </c>
      <c r="E6292" s="112">
        <v>-1.2446262451555301E-2</v>
      </c>
      <c r="G6292">
        <v>6284</v>
      </c>
      <c r="H6292">
        <f t="shared" ca="1" si="200"/>
        <v>-2.3819156082598287E-2</v>
      </c>
    </row>
    <row r="6293" spans="2:8" x14ac:dyDescent="0.35">
      <c r="B6293" s="45" t="s">
        <v>7886</v>
      </c>
      <c r="C6293" s="146">
        <v>2612.860107421875</v>
      </c>
      <c r="D6293" s="112">
        <f t="shared" si="199"/>
        <v>35.979235670811804</v>
      </c>
      <c r="E6293" s="112">
        <v>-1.2450445008735187E-2</v>
      </c>
      <c r="G6293">
        <v>6285</v>
      </c>
      <c r="H6293">
        <f t="shared" ca="1" si="200"/>
        <v>1.2391069015917355E-3</v>
      </c>
    </row>
    <row r="6294" spans="2:8" x14ac:dyDescent="0.35">
      <c r="B6294" s="45" t="s">
        <v>2697</v>
      </c>
      <c r="C6294" s="146">
        <v>70.657493591308594</v>
      </c>
      <c r="D6294" s="112">
        <f t="shared" si="199"/>
        <v>-0.96971558594707707</v>
      </c>
      <c r="E6294" s="112">
        <v>-1.2483403161257935E-2</v>
      </c>
      <c r="G6294">
        <v>6286</v>
      </c>
      <c r="H6294">
        <f t="shared" ca="1" si="200"/>
        <v>1.0999814451922057E-2</v>
      </c>
    </row>
    <row r="6295" spans="2:8" x14ac:dyDescent="0.35">
      <c r="B6295" s="45" t="s">
        <v>7720</v>
      </c>
      <c r="C6295" s="146">
        <v>2333.130615234375</v>
      </c>
      <c r="D6295" s="112">
        <f t="shared" si="199"/>
        <v>25.843859774478926</v>
      </c>
      <c r="E6295" s="112">
        <v>-1.248832713312116E-2</v>
      </c>
      <c r="G6295">
        <v>6287</v>
      </c>
      <c r="H6295">
        <f t="shared" ca="1" si="200"/>
        <v>3.7019677885761895E-2</v>
      </c>
    </row>
    <row r="6296" spans="2:8" x14ac:dyDescent="0.35">
      <c r="B6296" s="45" t="s">
        <v>1061</v>
      </c>
      <c r="C6296" s="146">
        <v>86.914871215820313</v>
      </c>
      <c r="D6296" s="112">
        <f t="shared" si="199"/>
        <v>1.0278428852916808</v>
      </c>
      <c r="E6296" s="112">
        <v>-1.2494104448754147E-2</v>
      </c>
      <c r="G6296">
        <v>6288</v>
      </c>
      <c r="H6296">
        <f t="shared" ca="1" si="200"/>
        <v>-2.8561534610354808E-2</v>
      </c>
    </row>
    <row r="6297" spans="2:8" x14ac:dyDescent="0.35">
      <c r="B6297" s="45" t="s">
        <v>640</v>
      </c>
      <c r="C6297" s="146">
        <v>42.860752105712891</v>
      </c>
      <c r="D6297" s="112">
        <f t="shared" si="199"/>
        <v>-0.60479842719771171</v>
      </c>
      <c r="E6297" s="112">
        <v>-1.249809828552585E-2</v>
      </c>
      <c r="G6297">
        <v>6289</v>
      </c>
      <c r="H6297">
        <f t="shared" ca="1" si="200"/>
        <v>1.1130665485652129E-2</v>
      </c>
    </row>
    <row r="6298" spans="2:8" x14ac:dyDescent="0.35">
      <c r="B6298" s="45" t="s">
        <v>2493</v>
      </c>
      <c r="C6298" s="146">
        <v>108.4528884887695</v>
      </c>
      <c r="D6298" s="112">
        <f t="shared" si="199"/>
        <v>-4.629147580740494E-3</v>
      </c>
      <c r="E6298" s="112">
        <v>-1.2513963779375683E-2</v>
      </c>
      <c r="G6298">
        <v>6290</v>
      </c>
      <c r="H6298">
        <f t="shared" ca="1" si="200"/>
        <v>-8.5927467767467833E-3</v>
      </c>
    </row>
    <row r="6299" spans="2:8" x14ac:dyDescent="0.35">
      <c r="B6299" s="45" t="s">
        <v>2988</v>
      </c>
      <c r="C6299" s="146">
        <v>108.9572677612305</v>
      </c>
      <c r="D6299" s="112">
        <f t="shared" si="199"/>
        <v>-0.76810460972328465</v>
      </c>
      <c r="E6299" s="112">
        <v>-1.2540812107349841E-2</v>
      </c>
      <c r="G6299">
        <v>6291</v>
      </c>
      <c r="H6299">
        <f t="shared" ca="1" si="200"/>
        <v>2.5318398817980273E-2</v>
      </c>
    </row>
    <row r="6300" spans="2:8" x14ac:dyDescent="0.35">
      <c r="B6300" s="45" t="s">
        <v>4978</v>
      </c>
      <c r="C6300" s="146">
        <v>469.85525512695313</v>
      </c>
      <c r="D6300" s="112">
        <f t="shared" si="199"/>
        <v>-6.700020918874279E-2</v>
      </c>
      <c r="E6300" s="112">
        <v>-1.2553781741930373E-2</v>
      </c>
      <c r="G6300">
        <v>6292</v>
      </c>
      <c r="H6300">
        <f t="shared" ca="1" si="200"/>
        <v>3.0534493818203324E-2</v>
      </c>
    </row>
    <row r="6301" spans="2:8" x14ac:dyDescent="0.35">
      <c r="B6301" s="45" t="s">
        <v>4943</v>
      </c>
      <c r="C6301" s="146">
        <v>503.5963134765625</v>
      </c>
      <c r="D6301" s="112">
        <f t="shared" si="199"/>
        <v>3.7044755232625758E-2</v>
      </c>
      <c r="E6301" s="112">
        <v>-1.2561506803977484E-2</v>
      </c>
      <c r="G6301">
        <v>6293</v>
      </c>
      <c r="H6301">
        <f t="shared" ca="1" si="200"/>
        <v>-3.1413281317147081E-2</v>
      </c>
    </row>
    <row r="6302" spans="2:8" x14ac:dyDescent="0.35">
      <c r="B6302" s="45" t="s">
        <v>5109</v>
      </c>
      <c r="C6302" s="146">
        <v>485.60711669921881</v>
      </c>
      <c r="D6302" s="112">
        <f t="shared" si="199"/>
        <v>3.5147861659047033</v>
      </c>
      <c r="E6302" s="112">
        <v>-1.2562047741304172E-2</v>
      </c>
      <c r="G6302">
        <v>6294</v>
      </c>
      <c r="H6302">
        <f t="shared" ca="1" si="200"/>
        <v>2.1769295709393875E-2</v>
      </c>
    </row>
    <row r="6303" spans="2:8" x14ac:dyDescent="0.35">
      <c r="B6303" s="45" t="s">
        <v>1721</v>
      </c>
      <c r="C6303" s="146">
        <v>107.5592727661133</v>
      </c>
      <c r="D6303" s="112">
        <f t="shared" si="199"/>
        <v>0.16637697547838359</v>
      </c>
      <c r="E6303" s="112">
        <v>-1.2576993100650285E-2</v>
      </c>
      <c r="G6303">
        <v>6295</v>
      </c>
      <c r="H6303">
        <f t="shared" ca="1" si="200"/>
        <v>3.9009505232651578E-2</v>
      </c>
    </row>
    <row r="6304" spans="2:8" x14ac:dyDescent="0.35">
      <c r="B6304" s="45" t="s">
        <v>1227</v>
      </c>
      <c r="C6304" s="146">
        <v>92.216560363769531</v>
      </c>
      <c r="D6304" s="112">
        <f t="shared" si="199"/>
        <v>-0.96120326561759506</v>
      </c>
      <c r="E6304" s="112">
        <v>-1.2577112997218766E-2</v>
      </c>
      <c r="G6304">
        <v>6296</v>
      </c>
      <c r="H6304">
        <f t="shared" ca="1" si="200"/>
        <v>-1.1899759308070506E-2</v>
      </c>
    </row>
    <row r="6305" spans="2:8" x14ac:dyDescent="0.35">
      <c r="B6305" s="45" t="s">
        <v>7153</v>
      </c>
      <c r="C6305" s="146">
        <v>2376.91552734375</v>
      </c>
      <c r="D6305" s="112">
        <f t="shared" si="199"/>
        <v>20.440235238512216</v>
      </c>
      <c r="E6305" s="112">
        <v>-1.2595589124951737E-2</v>
      </c>
      <c r="G6305">
        <v>6297</v>
      </c>
      <c r="H6305">
        <f t="shared" ca="1" si="200"/>
        <v>6.9803918963552798E-3</v>
      </c>
    </row>
    <row r="6306" spans="2:8" x14ac:dyDescent="0.35">
      <c r="B6306" s="45" t="s">
        <v>2138</v>
      </c>
      <c r="C6306" s="146">
        <v>110.8623809814453</v>
      </c>
      <c r="D6306" s="112">
        <f t="shared" si="199"/>
        <v>-0.84011322453442661</v>
      </c>
      <c r="E6306" s="112">
        <v>-1.2596014995867389E-2</v>
      </c>
      <c r="G6306">
        <v>6298</v>
      </c>
      <c r="H6306">
        <f t="shared" ca="1" si="200"/>
        <v>-8.6559303760241197E-4</v>
      </c>
    </row>
    <row r="6307" spans="2:8" x14ac:dyDescent="0.35">
      <c r="B6307" s="45" t="s">
        <v>5588</v>
      </c>
      <c r="C6307" s="146">
        <v>693.38055419921875</v>
      </c>
      <c r="D6307" s="112">
        <f t="shared" si="199"/>
        <v>2.6444986753806878</v>
      </c>
      <c r="E6307" s="112">
        <v>-1.2598373183825361E-2</v>
      </c>
      <c r="G6307">
        <v>6299</v>
      </c>
      <c r="H6307">
        <f t="shared" ca="1" si="200"/>
        <v>5.0536911412454484E-3</v>
      </c>
    </row>
    <row r="6308" spans="2:8" x14ac:dyDescent="0.35">
      <c r="B6308" s="45" t="s">
        <v>3767</v>
      </c>
      <c r="C6308" s="146">
        <v>190.2540283203125</v>
      </c>
      <c r="D6308" s="112">
        <f t="shared" si="199"/>
        <v>1.1517634519644686</v>
      </c>
      <c r="E6308" s="112">
        <v>-1.2610500858032137E-2</v>
      </c>
      <c r="G6308">
        <v>6300</v>
      </c>
      <c r="H6308">
        <f t="shared" ca="1" si="200"/>
        <v>1.7211166314188595E-2</v>
      </c>
    </row>
    <row r="6309" spans="2:8" x14ac:dyDescent="0.35">
      <c r="B6309" s="45" t="s">
        <v>2605</v>
      </c>
      <c r="C6309" s="146">
        <v>88.417724609375</v>
      </c>
      <c r="D6309" s="112">
        <f t="shared" si="199"/>
        <v>-0.54206685954847944</v>
      </c>
      <c r="E6309" s="112">
        <v>-1.2618939152348017E-2</v>
      </c>
      <c r="G6309">
        <v>6301</v>
      </c>
      <c r="H6309">
        <f t="shared" ca="1" si="200"/>
        <v>1.6740496997427044E-2</v>
      </c>
    </row>
    <row r="6310" spans="2:8" x14ac:dyDescent="0.35">
      <c r="B6310" s="45" t="s">
        <v>3943</v>
      </c>
      <c r="C6310" s="146">
        <v>193.0799865722656</v>
      </c>
      <c r="D6310" s="112">
        <f t="shared" si="199"/>
        <v>0.83242249393540035</v>
      </c>
      <c r="E6310" s="112">
        <v>-1.262026133509136E-2</v>
      </c>
      <c r="G6310">
        <v>6302</v>
      </c>
      <c r="H6310">
        <f t="shared" ca="1" si="200"/>
        <v>-2.6561765277014742E-2</v>
      </c>
    </row>
    <row r="6311" spans="2:8" x14ac:dyDescent="0.35">
      <c r="B6311" s="45" t="s">
        <v>2163</v>
      </c>
      <c r="C6311" s="146">
        <v>105.3687057495117</v>
      </c>
      <c r="D6311" s="112">
        <f t="shared" si="199"/>
        <v>0.12266921891546048</v>
      </c>
      <c r="E6311" s="112">
        <v>-1.2623593749229353E-2</v>
      </c>
      <c r="G6311">
        <v>6303</v>
      </c>
      <c r="H6311">
        <f t="shared" ca="1" si="200"/>
        <v>-2.246087804347173E-2</v>
      </c>
    </row>
    <row r="6312" spans="2:8" x14ac:dyDescent="0.35">
      <c r="B6312" s="45" t="s">
        <v>1224</v>
      </c>
      <c r="C6312" s="146">
        <v>93.855522155761719</v>
      </c>
      <c r="D6312" s="112">
        <f t="shared" si="199"/>
        <v>-0.86988001168747831</v>
      </c>
      <c r="E6312" s="112">
        <v>-1.2643584799927958E-2</v>
      </c>
      <c r="G6312">
        <v>6304</v>
      </c>
      <c r="H6312">
        <f t="shared" ca="1" si="200"/>
        <v>3.1832736540012624E-3</v>
      </c>
    </row>
    <row r="6313" spans="2:8" x14ac:dyDescent="0.35">
      <c r="B6313" s="45" t="s">
        <v>5412</v>
      </c>
      <c r="C6313" s="146">
        <v>721.2998046875</v>
      </c>
      <c r="D6313" s="112">
        <f t="shared" si="199"/>
        <v>4.4049889844620793</v>
      </c>
      <c r="E6313" s="112">
        <v>-1.2645033563854203E-2</v>
      </c>
      <c r="G6313">
        <v>6305</v>
      </c>
      <c r="H6313">
        <f t="shared" ca="1" si="200"/>
        <v>1.2373572950916978E-2</v>
      </c>
    </row>
    <row r="6314" spans="2:8" x14ac:dyDescent="0.35">
      <c r="B6314" s="45" t="s">
        <v>3370</v>
      </c>
      <c r="C6314" s="146">
        <v>133.45074462890619</v>
      </c>
      <c r="D6314" s="112">
        <f t="shared" si="199"/>
        <v>-9.5460198586900469E-2</v>
      </c>
      <c r="E6314" s="112">
        <v>-1.2648307464609763E-2</v>
      </c>
      <c r="G6314">
        <v>6306</v>
      </c>
      <c r="H6314">
        <f t="shared" ca="1" si="200"/>
        <v>-2.6817498352968445E-3</v>
      </c>
    </row>
    <row r="6315" spans="2:8" x14ac:dyDescent="0.35">
      <c r="B6315" s="45" t="s">
        <v>1374</v>
      </c>
      <c r="C6315" s="146">
        <v>147.53440856933591</v>
      </c>
      <c r="D6315" s="112">
        <f t="shared" si="199"/>
        <v>-0.93124260145142401</v>
      </c>
      <c r="E6315" s="112">
        <v>-1.2648431067419242E-2</v>
      </c>
      <c r="G6315">
        <v>6307</v>
      </c>
      <c r="H6315">
        <f t="shared" ca="1" si="200"/>
        <v>4.4204702648583845E-3</v>
      </c>
    </row>
    <row r="6316" spans="2:8" x14ac:dyDescent="0.35">
      <c r="B6316" s="45" t="s">
        <v>7539</v>
      </c>
      <c r="C6316" s="146">
        <v>2145.72412109375</v>
      </c>
      <c r="D6316" s="112">
        <f t="shared" si="199"/>
        <v>-2.8637602634571466E-2</v>
      </c>
      <c r="E6316" s="112">
        <v>-1.2649795180311427E-2</v>
      </c>
      <c r="G6316">
        <v>6308</v>
      </c>
      <c r="H6316">
        <f t="shared" ca="1" si="200"/>
        <v>3.1907678026125187E-2</v>
      </c>
    </row>
    <row r="6317" spans="2:8" x14ac:dyDescent="0.35">
      <c r="B6317" s="45" t="s">
        <v>6816</v>
      </c>
      <c r="C6317" s="146">
        <v>2208.984130859375</v>
      </c>
      <c r="D6317" s="112">
        <f t="shared" si="199"/>
        <v>6.4352893804387072</v>
      </c>
      <c r="E6317" s="112">
        <v>-1.2659737606221204E-2</v>
      </c>
      <c r="G6317">
        <v>6309</v>
      </c>
      <c r="H6317">
        <f t="shared" ca="1" si="200"/>
        <v>5.4844663131262926E-3</v>
      </c>
    </row>
    <row r="6318" spans="2:8" x14ac:dyDescent="0.35">
      <c r="B6318" s="45" t="s">
        <v>4538</v>
      </c>
      <c r="C6318" s="146">
        <v>297.09457397460938</v>
      </c>
      <c r="D6318" s="112">
        <f t="shared" si="199"/>
        <v>0.69536096881799891</v>
      </c>
      <c r="E6318" s="112">
        <v>-1.2660011036485412E-2</v>
      </c>
      <c r="G6318">
        <v>6310</v>
      </c>
      <c r="H6318">
        <f t="shared" ca="1" si="200"/>
        <v>1.7727448494847038E-2</v>
      </c>
    </row>
    <row r="6319" spans="2:8" x14ac:dyDescent="0.35">
      <c r="B6319" s="45" t="s">
        <v>3760</v>
      </c>
      <c r="C6319" s="146">
        <v>175.2397155761719</v>
      </c>
      <c r="D6319" s="112">
        <f t="shared" si="199"/>
        <v>-0.74562924331117009</v>
      </c>
      <c r="E6319" s="112">
        <v>-1.2668557391765515E-2</v>
      </c>
      <c r="G6319">
        <v>6311</v>
      </c>
      <c r="H6319">
        <f t="shared" ca="1" si="200"/>
        <v>-1.0971302016197219E-2</v>
      </c>
    </row>
    <row r="6320" spans="2:8" x14ac:dyDescent="0.35">
      <c r="B6320" s="45" t="s">
        <v>5501</v>
      </c>
      <c r="C6320" s="146">
        <v>688.91455078125</v>
      </c>
      <c r="D6320" s="112">
        <f t="shared" si="199"/>
        <v>3.9360178606979699</v>
      </c>
      <c r="E6320" s="112">
        <v>-1.2678922366388115E-2</v>
      </c>
      <c r="G6320">
        <v>6312</v>
      </c>
      <c r="H6320">
        <f t="shared" ca="1" si="200"/>
        <v>3.047174020153053E-3</v>
      </c>
    </row>
    <row r="6321" spans="2:8" x14ac:dyDescent="0.35">
      <c r="B6321" s="45" t="s">
        <v>1490</v>
      </c>
      <c r="C6321" s="146">
        <v>139.56889343261719</v>
      </c>
      <c r="D6321" s="112">
        <f t="shared" si="199"/>
        <v>0.31350743444282819</v>
      </c>
      <c r="E6321" s="112">
        <v>-1.2687908853007824E-2</v>
      </c>
      <c r="G6321">
        <v>6313</v>
      </c>
      <c r="H6321">
        <f t="shared" ca="1" si="200"/>
        <v>-2.0071916217095243E-2</v>
      </c>
    </row>
    <row r="6322" spans="2:8" x14ac:dyDescent="0.35">
      <c r="B6322" s="45" t="s">
        <v>1249</v>
      </c>
      <c r="C6322" s="146">
        <v>106.2566452026367</v>
      </c>
      <c r="D6322" s="112">
        <f t="shared" si="199"/>
        <v>1.792255576132342</v>
      </c>
      <c r="E6322" s="112">
        <v>-1.2690721656793344E-2</v>
      </c>
      <c r="G6322">
        <v>6314</v>
      </c>
      <c r="H6322">
        <f t="shared" ca="1" si="200"/>
        <v>1.1209997582135948E-2</v>
      </c>
    </row>
    <row r="6323" spans="2:8" x14ac:dyDescent="0.35">
      <c r="B6323" s="45" t="s">
        <v>467</v>
      </c>
      <c r="C6323" s="146">
        <v>38.054054260253913</v>
      </c>
      <c r="D6323" s="112">
        <f t="shared" si="199"/>
        <v>-0.98298745580672753</v>
      </c>
      <c r="E6323" s="112">
        <v>-1.2743156350438694E-2</v>
      </c>
      <c r="G6323">
        <v>6315</v>
      </c>
      <c r="H6323">
        <f t="shared" ca="1" si="200"/>
        <v>-1.4035083641195515E-2</v>
      </c>
    </row>
    <row r="6324" spans="2:8" x14ac:dyDescent="0.35">
      <c r="B6324" s="45" t="s">
        <v>6941</v>
      </c>
      <c r="C6324" s="146">
        <v>2236.8232421875</v>
      </c>
      <c r="D6324" s="112">
        <f t="shared" si="199"/>
        <v>17.167186883061479</v>
      </c>
      <c r="E6324" s="112">
        <v>-1.2751330362545008E-2</v>
      </c>
      <c r="G6324">
        <v>6316</v>
      </c>
      <c r="H6324">
        <f t="shared" ca="1" si="200"/>
        <v>-1.8580748016851025E-2</v>
      </c>
    </row>
    <row r="6325" spans="2:8" x14ac:dyDescent="0.35">
      <c r="B6325" s="45" t="s">
        <v>1322</v>
      </c>
      <c r="C6325" s="146">
        <v>123.1243591308594</v>
      </c>
      <c r="D6325" s="112">
        <f t="shared" si="199"/>
        <v>0.23474230416692837</v>
      </c>
      <c r="E6325" s="112">
        <v>-1.2753332032351506E-2</v>
      </c>
      <c r="G6325">
        <v>6317</v>
      </c>
      <c r="H6325">
        <f t="shared" ca="1" si="200"/>
        <v>1.1630600192963155E-2</v>
      </c>
    </row>
    <row r="6326" spans="2:8" x14ac:dyDescent="0.35">
      <c r="B6326" s="45" t="s">
        <v>2299</v>
      </c>
      <c r="C6326" s="146">
        <v>99.716644287109375</v>
      </c>
      <c r="D6326" s="112">
        <f t="shared" si="199"/>
        <v>0.40431672300382721</v>
      </c>
      <c r="E6326" s="112">
        <v>-1.2757277709196629E-2</v>
      </c>
      <c r="G6326">
        <v>6318</v>
      </c>
      <c r="H6326">
        <f t="shared" ca="1" si="200"/>
        <v>-2.006855102620039E-2</v>
      </c>
    </row>
    <row r="6327" spans="2:8" x14ac:dyDescent="0.35">
      <c r="B6327" s="45" t="s">
        <v>974</v>
      </c>
      <c r="C6327" s="146">
        <v>71.007232666015625</v>
      </c>
      <c r="D6327" s="112">
        <f t="shared" si="199"/>
        <v>-0.49373127274713219</v>
      </c>
      <c r="E6327" s="112">
        <v>-1.2758217167607052E-2</v>
      </c>
      <c r="G6327">
        <v>6319</v>
      </c>
      <c r="H6327">
        <f t="shared" ca="1" si="200"/>
        <v>5.9294610782198208E-3</v>
      </c>
    </row>
    <row r="6328" spans="2:8" x14ac:dyDescent="0.35">
      <c r="B6328" s="45" t="s">
        <v>1409</v>
      </c>
      <c r="C6328" s="146">
        <v>140.2560119628906</v>
      </c>
      <c r="D6328" s="112">
        <f t="shared" si="199"/>
        <v>4.5145803114145684E-2</v>
      </c>
      <c r="E6328" s="112">
        <v>-1.276068596017349E-2</v>
      </c>
      <c r="G6328">
        <v>6320</v>
      </c>
      <c r="H6328">
        <f t="shared" ca="1" si="200"/>
        <v>-6.9470322682094778E-3</v>
      </c>
    </row>
    <row r="6329" spans="2:8" x14ac:dyDescent="0.35">
      <c r="B6329" s="45" t="s">
        <v>3490</v>
      </c>
      <c r="C6329" s="146">
        <v>134.19755554199219</v>
      </c>
      <c r="D6329" s="112">
        <f t="shared" si="199"/>
        <v>-0.93734251509176347</v>
      </c>
      <c r="E6329" s="112">
        <v>-1.2768119852958261E-2</v>
      </c>
      <c r="G6329">
        <v>6321</v>
      </c>
      <c r="H6329">
        <f t="shared" ca="1" si="200"/>
        <v>-5.8231255640817199E-3</v>
      </c>
    </row>
    <row r="6330" spans="2:8" x14ac:dyDescent="0.35">
      <c r="B6330" s="45" t="s">
        <v>7000</v>
      </c>
      <c r="C6330" s="146">
        <v>2141.76416015625</v>
      </c>
      <c r="D6330" s="112">
        <f t="shared" si="199"/>
        <v>22.290044084484713</v>
      </c>
      <c r="E6330" s="112">
        <v>-1.2779772749523702E-2</v>
      </c>
      <c r="G6330">
        <v>6322</v>
      </c>
      <c r="H6330">
        <f t="shared" ca="1" si="200"/>
        <v>2.2835113443359169E-2</v>
      </c>
    </row>
    <row r="6331" spans="2:8" x14ac:dyDescent="0.35">
      <c r="B6331" s="45" t="s">
        <v>2596</v>
      </c>
      <c r="C6331" s="146">
        <v>91.960502624511719</v>
      </c>
      <c r="D6331" s="112">
        <f t="shared" si="199"/>
        <v>-0.47014564058524216</v>
      </c>
      <c r="E6331" s="112">
        <v>-1.27868559488054E-2</v>
      </c>
      <c r="G6331">
        <v>6323</v>
      </c>
      <c r="H6331">
        <f t="shared" ca="1" si="200"/>
        <v>3.8009821826791791E-3</v>
      </c>
    </row>
    <row r="6332" spans="2:8" x14ac:dyDescent="0.35">
      <c r="B6332" s="45" t="s">
        <v>3618</v>
      </c>
      <c r="C6332" s="146">
        <v>173.5580749511719</v>
      </c>
      <c r="D6332" s="112">
        <f t="shared" si="199"/>
        <v>0.5362781078483434</v>
      </c>
      <c r="E6332" s="112">
        <v>-1.2802416703835306E-2</v>
      </c>
      <c r="G6332">
        <v>6324</v>
      </c>
      <c r="H6332">
        <f t="shared" ca="1" si="200"/>
        <v>4.234329699237328E-3</v>
      </c>
    </row>
    <row r="6333" spans="2:8" x14ac:dyDescent="0.35">
      <c r="B6333" s="45" t="s">
        <v>2445</v>
      </c>
      <c r="C6333" s="146">
        <v>112.97308349609381</v>
      </c>
      <c r="D6333" s="112">
        <f t="shared" si="199"/>
        <v>-0.95559426332747155</v>
      </c>
      <c r="E6333" s="112">
        <v>-1.2809680161335648E-2</v>
      </c>
      <c r="G6333">
        <v>6325</v>
      </c>
      <c r="H6333">
        <f t="shared" ca="1" si="200"/>
        <v>1.9429141188219024E-2</v>
      </c>
    </row>
    <row r="6334" spans="2:8" x14ac:dyDescent="0.35">
      <c r="B6334" s="45" t="s">
        <v>6910</v>
      </c>
      <c r="C6334" s="146">
        <v>2544.110107421875</v>
      </c>
      <c r="D6334" s="112">
        <f t="shared" si="199"/>
        <v>22.537742581369155</v>
      </c>
      <c r="E6334" s="112">
        <v>-1.281327056798685E-2</v>
      </c>
      <c r="G6334">
        <v>6326</v>
      </c>
      <c r="H6334">
        <f t="shared" ca="1" si="200"/>
        <v>2.5314330211998786E-2</v>
      </c>
    </row>
    <row r="6335" spans="2:8" x14ac:dyDescent="0.35">
      <c r="B6335" s="45" t="s">
        <v>2491</v>
      </c>
      <c r="C6335" s="146">
        <v>108.08641052246089</v>
      </c>
      <c r="D6335" s="112">
        <f t="shared" si="199"/>
        <v>-0.4731806754528507</v>
      </c>
      <c r="E6335" s="112">
        <v>-1.2831495514328793E-2</v>
      </c>
      <c r="G6335">
        <v>6327</v>
      </c>
      <c r="H6335">
        <f t="shared" ca="1" si="200"/>
        <v>-8.444881516967824E-3</v>
      </c>
    </row>
    <row r="6336" spans="2:8" x14ac:dyDescent="0.35">
      <c r="B6336" s="45" t="s">
        <v>4295</v>
      </c>
      <c r="C6336" s="146">
        <v>205.16789245605469</v>
      </c>
      <c r="D6336" s="112">
        <f t="shared" si="199"/>
        <v>1.5361539473553913</v>
      </c>
      <c r="E6336" s="112">
        <v>-1.2836902806464646E-2</v>
      </c>
      <c r="G6336">
        <v>6328</v>
      </c>
      <c r="H6336">
        <f t="shared" ca="1" si="200"/>
        <v>-7.8155555679524143E-3</v>
      </c>
    </row>
    <row r="6337" spans="2:8" x14ac:dyDescent="0.35">
      <c r="B6337" s="45" t="s">
        <v>2724</v>
      </c>
      <c r="C6337" s="146">
        <v>80.897254943847656</v>
      </c>
      <c r="D6337" s="112">
        <f t="shared" si="199"/>
        <v>-0.96747122730764412</v>
      </c>
      <c r="E6337" s="112">
        <v>-1.2845415405263141E-2</v>
      </c>
      <c r="G6337">
        <v>6329</v>
      </c>
      <c r="H6337">
        <f t="shared" ca="1" si="200"/>
        <v>-4.4538045970516221E-3</v>
      </c>
    </row>
    <row r="6338" spans="2:8" x14ac:dyDescent="0.35">
      <c r="B6338" s="45" t="s">
        <v>7317</v>
      </c>
      <c r="C6338" s="146">
        <v>2486.944580078125</v>
      </c>
      <c r="D6338" s="112">
        <f t="shared" si="199"/>
        <v>25.264989800795632</v>
      </c>
      <c r="E6338" s="112">
        <v>-1.2848683103739935E-2</v>
      </c>
      <c r="G6338">
        <v>6330</v>
      </c>
      <c r="H6338">
        <f t="shared" ca="1" si="200"/>
        <v>2.3405064410650246E-2</v>
      </c>
    </row>
    <row r="6339" spans="2:8" x14ac:dyDescent="0.35">
      <c r="B6339" s="45" t="s">
        <v>2893</v>
      </c>
      <c r="C6339" s="146">
        <v>94.686676025390625</v>
      </c>
      <c r="D6339" s="112">
        <f t="shared" si="199"/>
        <v>-0.86873231010840068</v>
      </c>
      <c r="E6339" s="112">
        <v>-1.285530822530697E-2</v>
      </c>
      <c r="G6339">
        <v>6331</v>
      </c>
      <c r="H6339">
        <f t="shared" ca="1" si="200"/>
        <v>2.7283517588726248E-3</v>
      </c>
    </row>
    <row r="6340" spans="2:8" x14ac:dyDescent="0.35">
      <c r="B6340" s="45" t="s">
        <v>5498</v>
      </c>
      <c r="C6340" s="146">
        <v>721.3250732421875</v>
      </c>
      <c r="D6340" s="112">
        <f t="shared" si="199"/>
        <v>3.1153684497902141</v>
      </c>
      <c r="E6340" s="112">
        <v>-1.2863720835866633E-2</v>
      </c>
      <c r="G6340">
        <v>6332</v>
      </c>
      <c r="H6340">
        <f t="shared" ca="1" si="200"/>
        <v>-5.9209663757171915E-3</v>
      </c>
    </row>
    <row r="6341" spans="2:8" x14ac:dyDescent="0.35">
      <c r="B6341" s="45" t="s">
        <v>3813</v>
      </c>
      <c r="C6341" s="146">
        <v>175.27593994140619</v>
      </c>
      <c r="D6341" s="112">
        <f t="shared" si="199"/>
        <v>-0.84692000526663391</v>
      </c>
      <c r="E6341" s="112">
        <v>-1.2867823669103075E-2</v>
      </c>
      <c r="G6341">
        <v>6333</v>
      </c>
      <c r="H6341">
        <f t="shared" ca="1" si="200"/>
        <v>-1.8157903804210059E-2</v>
      </c>
    </row>
    <row r="6342" spans="2:8" x14ac:dyDescent="0.35">
      <c r="B6342" s="45" t="s">
        <v>6040</v>
      </c>
      <c r="C6342" s="146">
        <v>1144.995727539062</v>
      </c>
      <c r="D6342" s="112">
        <f t="shared" si="199"/>
        <v>-0.22644337080762564</v>
      </c>
      <c r="E6342" s="112">
        <v>-1.287104007563874E-2</v>
      </c>
      <c r="G6342">
        <v>6334</v>
      </c>
      <c r="H6342">
        <f t="shared" ca="1" si="200"/>
        <v>2.2330901982527983E-2</v>
      </c>
    </row>
    <row r="6343" spans="2:8" x14ac:dyDescent="0.35">
      <c r="B6343" s="45" t="s">
        <v>6130</v>
      </c>
      <c r="C6343" s="146">
        <v>1480.170532226562</v>
      </c>
      <c r="D6343" s="112">
        <f t="shared" si="199"/>
        <v>7.8725481336491887</v>
      </c>
      <c r="E6343" s="112">
        <v>-1.2872527847724399E-2</v>
      </c>
      <c r="G6343">
        <v>6335</v>
      </c>
      <c r="H6343">
        <f t="shared" ca="1" si="200"/>
        <v>-1.33685750772174E-2</v>
      </c>
    </row>
    <row r="6344" spans="2:8" x14ac:dyDescent="0.35">
      <c r="B6344" s="45" t="s">
        <v>3837</v>
      </c>
      <c r="C6344" s="146">
        <v>166.82586669921881</v>
      </c>
      <c r="D6344" s="112">
        <f t="shared" si="199"/>
        <v>-0.93039205120021773</v>
      </c>
      <c r="E6344" s="112">
        <v>-1.2875656605939131E-2</v>
      </c>
      <c r="G6344">
        <v>6336</v>
      </c>
      <c r="H6344">
        <f t="shared" ca="1" si="200"/>
        <v>-8.1487640660894145E-3</v>
      </c>
    </row>
    <row r="6345" spans="2:8" x14ac:dyDescent="0.35">
      <c r="B6345" s="45" t="s">
        <v>7291</v>
      </c>
      <c r="C6345" s="146">
        <v>2396.649658203125</v>
      </c>
      <c r="D6345" s="112">
        <f t="shared" ref="D6345:D6408" si="201">(C6345-C6346)/C6346</f>
        <v>15.116557888566225</v>
      </c>
      <c r="E6345" s="112">
        <v>-1.2903069462658514E-2</v>
      </c>
      <c r="G6345">
        <v>6337</v>
      </c>
      <c r="H6345">
        <f t="shared" ca="1" si="200"/>
        <v>-5.0839038013745595E-3</v>
      </c>
    </row>
    <row r="6346" spans="2:8" x14ac:dyDescent="0.35">
      <c r="B6346" s="45" t="s">
        <v>3459</v>
      </c>
      <c r="C6346" s="146">
        <v>148.70729064941409</v>
      </c>
      <c r="D6346" s="112">
        <f t="shared" si="201"/>
        <v>-0.60622403765374566</v>
      </c>
      <c r="E6346" s="112">
        <v>-1.2903373487312835E-2</v>
      </c>
      <c r="G6346">
        <v>6338</v>
      </c>
      <c r="H6346">
        <f t="shared" ref="H6346:H6409" ca="1" si="202">_xlfn.NORM.INV(RAND(),$N$11,$N$12)</f>
        <v>3.1968792244555948E-2</v>
      </c>
    </row>
    <row r="6347" spans="2:8" x14ac:dyDescent="0.35">
      <c r="B6347" s="45" t="s">
        <v>4777</v>
      </c>
      <c r="C6347" s="146">
        <v>377.6444091796875</v>
      </c>
      <c r="D6347" s="112">
        <f t="shared" si="201"/>
        <v>2.7134757572608925</v>
      </c>
      <c r="E6347" s="112">
        <v>-1.290667793194504E-2</v>
      </c>
      <c r="G6347">
        <v>6339</v>
      </c>
      <c r="H6347">
        <f t="shared" ca="1" si="202"/>
        <v>-9.731071390070286E-3</v>
      </c>
    </row>
    <row r="6348" spans="2:8" x14ac:dyDescent="0.35">
      <c r="B6348" s="45" t="s">
        <v>2916</v>
      </c>
      <c r="C6348" s="146">
        <v>101.695671081543</v>
      </c>
      <c r="D6348" s="112">
        <f t="shared" si="201"/>
        <v>-0.86493297077820352</v>
      </c>
      <c r="E6348" s="112">
        <v>-1.2913587974025663E-2</v>
      </c>
      <c r="G6348">
        <v>6340</v>
      </c>
      <c r="H6348">
        <f t="shared" ca="1" si="202"/>
        <v>-4.2326483435339603E-3</v>
      </c>
    </row>
    <row r="6349" spans="2:8" x14ac:dyDescent="0.35">
      <c r="B6349" s="45" t="s">
        <v>5287</v>
      </c>
      <c r="C6349" s="146">
        <v>752.92742919921875</v>
      </c>
      <c r="D6349" s="112">
        <f t="shared" si="201"/>
        <v>-0.69112584566321456</v>
      </c>
      <c r="E6349" s="112">
        <v>-1.2914487539768399E-2</v>
      </c>
      <c r="G6349">
        <v>6341</v>
      </c>
      <c r="H6349">
        <f t="shared" ca="1" si="202"/>
        <v>2.2207621545840373E-2</v>
      </c>
    </row>
    <row r="6350" spans="2:8" x14ac:dyDescent="0.35">
      <c r="B6350" s="45" t="s">
        <v>7136</v>
      </c>
      <c r="C6350" s="146">
        <v>2437.651123046875</v>
      </c>
      <c r="D6350" s="112">
        <f t="shared" si="201"/>
        <v>9.3489894547832115</v>
      </c>
      <c r="E6350" s="112">
        <v>-1.2924899650126111E-2</v>
      </c>
      <c r="G6350">
        <v>6342</v>
      </c>
      <c r="H6350">
        <f t="shared" ca="1" si="202"/>
        <v>-1.8485670308554004E-2</v>
      </c>
    </row>
    <row r="6351" spans="2:8" x14ac:dyDescent="0.35">
      <c r="B6351" s="45" t="s">
        <v>4272</v>
      </c>
      <c r="C6351" s="146">
        <v>235.54484558105469</v>
      </c>
      <c r="D6351" s="112">
        <f t="shared" si="201"/>
        <v>0.62254647223858373</v>
      </c>
      <c r="E6351" s="112">
        <v>-1.2936709955071251E-2</v>
      </c>
      <c r="G6351">
        <v>6343</v>
      </c>
      <c r="H6351">
        <f t="shared" ca="1" si="202"/>
        <v>-7.2219438763863981E-3</v>
      </c>
    </row>
    <row r="6352" spans="2:8" x14ac:dyDescent="0.35">
      <c r="B6352" s="45" t="s">
        <v>3514</v>
      </c>
      <c r="C6352" s="146">
        <v>145.16986083984381</v>
      </c>
      <c r="D6352" s="112">
        <f t="shared" si="201"/>
        <v>0.42213828708745926</v>
      </c>
      <c r="E6352" s="112">
        <v>-1.2943567589102001E-2</v>
      </c>
      <c r="G6352">
        <v>6344</v>
      </c>
      <c r="H6352">
        <f t="shared" ca="1" si="202"/>
        <v>-1.7387367692486604E-2</v>
      </c>
    </row>
    <row r="6353" spans="2:8" x14ac:dyDescent="0.35">
      <c r="B6353" s="45" t="s">
        <v>2807</v>
      </c>
      <c r="C6353" s="146">
        <v>102.0785827636719</v>
      </c>
      <c r="D6353" s="112">
        <f t="shared" si="201"/>
        <v>-0.86698925976300956</v>
      </c>
      <c r="E6353" s="112">
        <v>-1.2955197080393872E-2</v>
      </c>
      <c r="G6353">
        <v>6345</v>
      </c>
      <c r="H6353">
        <f t="shared" ca="1" si="202"/>
        <v>-1.4931033370268106E-2</v>
      </c>
    </row>
    <row r="6354" spans="2:8" x14ac:dyDescent="0.35">
      <c r="B6354" s="45" t="s">
        <v>5395</v>
      </c>
      <c r="C6354" s="146">
        <v>767.4461669921875</v>
      </c>
      <c r="D6354" s="112">
        <f t="shared" si="201"/>
        <v>0.47270695904582727</v>
      </c>
      <c r="E6354" s="112">
        <v>-1.2965920195845658E-2</v>
      </c>
      <c r="G6354">
        <v>6346</v>
      </c>
      <c r="H6354">
        <f t="shared" ca="1" si="202"/>
        <v>7.8645757499837196E-3</v>
      </c>
    </row>
    <row r="6355" spans="2:8" x14ac:dyDescent="0.35">
      <c r="B6355" s="45" t="s">
        <v>4939</v>
      </c>
      <c r="C6355" s="146">
        <v>521.11260986328125</v>
      </c>
      <c r="D6355" s="112">
        <f t="shared" si="201"/>
        <v>5.1022418723461431</v>
      </c>
      <c r="E6355" s="112">
        <v>-1.2978693961984825E-2</v>
      </c>
      <c r="G6355">
        <v>6347</v>
      </c>
      <c r="H6355">
        <f t="shared" ca="1" si="202"/>
        <v>-9.4456644135009413E-3</v>
      </c>
    </row>
    <row r="6356" spans="2:8" x14ac:dyDescent="0.35">
      <c r="B6356" s="45" t="s">
        <v>2633</v>
      </c>
      <c r="C6356" s="146">
        <v>85.39691162109375</v>
      </c>
      <c r="D6356" s="112">
        <f t="shared" si="201"/>
        <v>-0.96163143573053023</v>
      </c>
      <c r="E6356" s="112">
        <v>-1.2982468825973051E-2</v>
      </c>
      <c r="G6356">
        <v>6348</v>
      </c>
      <c r="H6356">
        <f t="shared" ca="1" si="202"/>
        <v>-1.3040525442216171E-2</v>
      </c>
    </row>
    <row r="6357" spans="2:8" x14ac:dyDescent="0.35">
      <c r="B6357" s="45" t="s">
        <v>8010</v>
      </c>
      <c r="C6357" s="146">
        <v>2225.699951171875</v>
      </c>
      <c r="D6357" s="112">
        <f t="shared" si="201"/>
        <v>29.962214410035372</v>
      </c>
      <c r="E6357" s="112">
        <v>-1.2993369768569844E-2</v>
      </c>
      <c r="G6357">
        <v>6349</v>
      </c>
      <c r="H6357">
        <f t="shared" ca="1" si="202"/>
        <v>-6.453743094590132E-4</v>
      </c>
    </row>
    <row r="6358" spans="2:8" x14ac:dyDescent="0.35">
      <c r="B6358" s="45" t="s">
        <v>834</v>
      </c>
      <c r="C6358" s="146">
        <v>71.884391784667969</v>
      </c>
      <c r="D6358" s="112">
        <f t="shared" si="201"/>
        <v>-0.96647700083614385</v>
      </c>
      <c r="E6358" s="112">
        <v>-1.300633802462804E-2</v>
      </c>
      <c r="G6358">
        <v>6350</v>
      </c>
      <c r="H6358">
        <f t="shared" ca="1" si="202"/>
        <v>-1.004721540465398E-2</v>
      </c>
    </row>
    <row r="6359" spans="2:8" x14ac:dyDescent="0.35">
      <c r="B6359" s="45" t="s">
        <v>7547</v>
      </c>
      <c r="C6359" s="146">
        <v>2144.33056640625</v>
      </c>
      <c r="D6359" s="112">
        <f t="shared" si="201"/>
        <v>2.7271701398742576</v>
      </c>
      <c r="E6359" s="112">
        <v>-1.3007295597031957E-2</v>
      </c>
      <c r="G6359">
        <v>6351</v>
      </c>
      <c r="H6359">
        <f t="shared" ca="1" si="202"/>
        <v>-2.9228382741900739E-3</v>
      </c>
    </row>
    <row r="6360" spans="2:8" x14ac:dyDescent="0.35">
      <c r="B6360" s="45" t="s">
        <v>4899</v>
      </c>
      <c r="C6360" s="146">
        <v>575.32403564453125</v>
      </c>
      <c r="D6360" s="112">
        <f t="shared" si="201"/>
        <v>5.2558073650395762</v>
      </c>
      <c r="E6360" s="112">
        <v>-1.3008121908945449E-2</v>
      </c>
      <c r="G6360">
        <v>6352</v>
      </c>
      <c r="H6360">
        <f t="shared" ca="1" si="202"/>
        <v>4.7634509155430958E-2</v>
      </c>
    </row>
    <row r="6361" spans="2:8" x14ac:dyDescent="0.35">
      <c r="B6361" s="45" t="s">
        <v>2828</v>
      </c>
      <c r="C6361" s="146">
        <v>91.966392517089844</v>
      </c>
      <c r="D6361" s="112">
        <f t="shared" si="201"/>
        <v>-0.18095547479258545</v>
      </c>
      <c r="E6361" s="112">
        <v>-1.3009548922280704E-2</v>
      </c>
      <c r="G6361">
        <v>6353</v>
      </c>
      <c r="H6361">
        <f t="shared" ca="1" si="202"/>
        <v>-8.068281707087668E-3</v>
      </c>
    </row>
    <row r="6362" spans="2:8" x14ac:dyDescent="0.35">
      <c r="B6362" s="45" t="s">
        <v>3003</v>
      </c>
      <c r="C6362" s="146">
        <v>112.28497314453119</v>
      </c>
      <c r="D6362" s="112">
        <f t="shared" si="201"/>
        <v>0.15071051257751106</v>
      </c>
      <c r="E6362" s="112">
        <v>-1.3032273207370651E-2</v>
      </c>
      <c r="G6362">
        <v>6354</v>
      </c>
      <c r="H6362">
        <f t="shared" ca="1" si="202"/>
        <v>3.0135410712226134E-2</v>
      </c>
    </row>
    <row r="6363" spans="2:8" x14ac:dyDescent="0.35">
      <c r="B6363" s="45" t="s">
        <v>2196</v>
      </c>
      <c r="C6363" s="146">
        <v>97.578819274902344</v>
      </c>
      <c r="D6363" s="112">
        <f t="shared" si="201"/>
        <v>-0.87966558610937429</v>
      </c>
      <c r="E6363" s="112">
        <v>-1.3032978046788801E-2</v>
      </c>
      <c r="G6363">
        <v>6355</v>
      </c>
      <c r="H6363">
        <f t="shared" ca="1" si="202"/>
        <v>-8.1861266743638028E-3</v>
      </c>
    </row>
    <row r="6364" spans="2:8" x14ac:dyDescent="0.35">
      <c r="B6364" s="45" t="s">
        <v>5821</v>
      </c>
      <c r="C6364" s="146">
        <v>810.89703369140625</v>
      </c>
      <c r="D6364" s="112">
        <f t="shared" si="201"/>
        <v>-0.60956392193427844</v>
      </c>
      <c r="E6364" s="112">
        <v>-1.3036994907820837E-2</v>
      </c>
      <c r="G6364">
        <v>6356</v>
      </c>
      <c r="H6364">
        <f t="shared" ca="1" si="202"/>
        <v>-4.7766591577914673E-3</v>
      </c>
    </row>
    <row r="6365" spans="2:8" x14ac:dyDescent="0.35">
      <c r="B6365" s="45" t="s">
        <v>7007</v>
      </c>
      <c r="C6365" s="146">
        <v>2076.90087890625</v>
      </c>
      <c r="D6365" s="112">
        <f t="shared" si="201"/>
        <v>14.147782266074655</v>
      </c>
      <c r="E6365" s="112">
        <v>-1.304243309630225E-2</v>
      </c>
      <c r="G6365">
        <v>6357</v>
      </c>
      <c r="H6365">
        <f t="shared" ca="1" si="202"/>
        <v>2.0751140897719202E-2</v>
      </c>
    </row>
    <row r="6366" spans="2:8" x14ac:dyDescent="0.35">
      <c r="B6366" s="45" t="s">
        <v>3377</v>
      </c>
      <c r="C6366" s="146">
        <v>137.10923767089841</v>
      </c>
      <c r="D6366" s="112">
        <f t="shared" si="201"/>
        <v>0.40807110941732305</v>
      </c>
      <c r="E6366" s="112">
        <v>-1.304463776342616E-2</v>
      </c>
      <c r="G6366">
        <v>6358</v>
      </c>
      <c r="H6366">
        <f t="shared" ca="1" si="202"/>
        <v>2.5247550432327223E-2</v>
      </c>
    </row>
    <row r="6367" spans="2:8" x14ac:dyDescent="0.35">
      <c r="B6367" s="45" t="s">
        <v>2305</v>
      </c>
      <c r="C6367" s="146">
        <v>97.373802185058594</v>
      </c>
      <c r="D6367" s="112">
        <f t="shared" si="201"/>
        <v>-0.41732800784652252</v>
      </c>
      <c r="E6367" s="112">
        <v>-1.3059983827550373E-2</v>
      </c>
      <c r="G6367">
        <v>6359</v>
      </c>
      <c r="H6367">
        <f t="shared" ca="1" si="202"/>
        <v>-4.6151288398557054E-3</v>
      </c>
    </row>
    <row r="6368" spans="2:8" x14ac:dyDescent="0.35">
      <c r="B6368" s="45" t="s">
        <v>3863</v>
      </c>
      <c r="C6368" s="146">
        <v>167.11598205566409</v>
      </c>
      <c r="D6368" s="112">
        <f t="shared" si="201"/>
        <v>1.0250098711741287</v>
      </c>
      <c r="E6368" s="112">
        <v>-1.3065127477471704E-2</v>
      </c>
      <c r="G6368">
        <v>6360</v>
      </c>
      <c r="H6368">
        <f t="shared" ca="1" si="202"/>
        <v>2.3943148701746898E-2</v>
      </c>
    </row>
    <row r="6369" spans="2:8" x14ac:dyDescent="0.35">
      <c r="B6369" s="45" t="s">
        <v>994</v>
      </c>
      <c r="C6369" s="146">
        <v>82.526008605957031</v>
      </c>
      <c r="D6369" s="112">
        <f t="shared" si="201"/>
        <v>-0.88403490781327243</v>
      </c>
      <c r="E6369" s="112">
        <v>-1.3071848314041875E-2</v>
      </c>
      <c r="G6369">
        <v>6361</v>
      </c>
      <c r="H6369">
        <f t="shared" ca="1" si="202"/>
        <v>1.1229751351530818E-2</v>
      </c>
    </row>
    <row r="6370" spans="2:8" x14ac:dyDescent="0.35">
      <c r="B6370" s="45" t="s">
        <v>5345</v>
      </c>
      <c r="C6370" s="146">
        <v>711.645263671875</v>
      </c>
      <c r="D6370" s="112">
        <f t="shared" si="201"/>
        <v>4.3562560861477513</v>
      </c>
      <c r="E6370" s="112">
        <v>-1.3082610387064467E-2</v>
      </c>
      <c r="G6370">
        <v>6362</v>
      </c>
      <c r="H6370">
        <f t="shared" ca="1" si="202"/>
        <v>7.5196736097056342E-3</v>
      </c>
    </row>
    <row r="6371" spans="2:8" x14ac:dyDescent="0.35">
      <c r="B6371" s="45" t="s">
        <v>1663</v>
      </c>
      <c r="C6371" s="146">
        <v>132.86244201660159</v>
      </c>
      <c r="D6371" s="112">
        <f t="shared" si="201"/>
        <v>0.10188267082822026</v>
      </c>
      <c r="E6371" s="112">
        <v>-1.3083963213566053E-2</v>
      </c>
      <c r="G6371">
        <v>6363</v>
      </c>
      <c r="H6371">
        <f t="shared" ca="1" si="202"/>
        <v>5.8950632219920444E-3</v>
      </c>
    </row>
    <row r="6372" spans="2:8" x14ac:dyDescent="0.35">
      <c r="B6372" s="45" t="s">
        <v>1894</v>
      </c>
      <c r="C6372" s="146">
        <v>120.5776672363281</v>
      </c>
      <c r="D6372" s="112">
        <f t="shared" si="201"/>
        <v>0.29966473779953201</v>
      </c>
      <c r="E6372" s="112">
        <v>-1.3084084603340627E-2</v>
      </c>
      <c r="G6372">
        <v>6364</v>
      </c>
      <c r="H6372">
        <f t="shared" ca="1" si="202"/>
        <v>-5.5199952413720176E-3</v>
      </c>
    </row>
    <row r="6373" spans="2:8" x14ac:dyDescent="0.35">
      <c r="B6373" s="45" t="s">
        <v>2310</v>
      </c>
      <c r="C6373" s="146">
        <v>92.775978088378906</v>
      </c>
      <c r="D6373" s="112">
        <f t="shared" si="201"/>
        <v>-0.52268165645968701</v>
      </c>
      <c r="E6373" s="112">
        <v>-1.30843896057583E-2</v>
      </c>
      <c r="G6373">
        <v>6365</v>
      </c>
      <c r="H6373">
        <f t="shared" ca="1" si="202"/>
        <v>1.1816230461501542E-2</v>
      </c>
    </row>
    <row r="6374" spans="2:8" x14ac:dyDescent="0.35">
      <c r="B6374" s="45" t="s">
        <v>3900</v>
      </c>
      <c r="C6374" s="146">
        <v>194.36918640136719</v>
      </c>
      <c r="D6374" s="112">
        <f t="shared" si="201"/>
        <v>-0.88005173051902885</v>
      </c>
      <c r="E6374" s="112">
        <v>-1.3091194654993137E-2</v>
      </c>
      <c r="G6374">
        <v>6366</v>
      </c>
      <c r="H6374">
        <f t="shared" ca="1" si="202"/>
        <v>5.2477406727974955E-3</v>
      </c>
    </row>
    <row r="6375" spans="2:8" x14ac:dyDescent="0.35">
      <c r="B6375" s="45" t="s">
        <v>6338</v>
      </c>
      <c r="C6375" s="146">
        <v>1620.441772460938</v>
      </c>
      <c r="D6375" s="112">
        <f t="shared" si="201"/>
        <v>0.48186794503898095</v>
      </c>
      <c r="E6375" s="112">
        <v>-1.3099975354744293E-2</v>
      </c>
      <c r="G6375">
        <v>6367</v>
      </c>
      <c r="H6375">
        <f t="shared" ca="1" si="202"/>
        <v>2.0809946952775733E-2</v>
      </c>
    </row>
    <row r="6376" spans="2:8" x14ac:dyDescent="0.35">
      <c r="B6376" s="45" t="s">
        <v>5949</v>
      </c>
      <c r="C6376" s="146">
        <v>1093.512939453125</v>
      </c>
      <c r="D6376" s="112">
        <f t="shared" si="201"/>
        <v>-0.44715190961245294</v>
      </c>
      <c r="E6376" s="112">
        <v>-1.3116063101113415E-2</v>
      </c>
      <c r="G6376">
        <v>6368</v>
      </c>
      <c r="H6376">
        <f t="shared" ca="1" si="202"/>
        <v>-4.1851625294239457E-3</v>
      </c>
    </row>
    <row r="6377" spans="2:8" x14ac:dyDescent="0.35">
      <c r="B6377" s="45" t="s">
        <v>6525</v>
      </c>
      <c r="C6377" s="146">
        <v>1977.962768554688</v>
      </c>
      <c r="D6377" s="112">
        <f t="shared" si="201"/>
        <v>-0.17015777862155432</v>
      </c>
      <c r="E6377" s="112">
        <v>-1.3120252762503871E-2</v>
      </c>
      <c r="G6377">
        <v>6369</v>
      </c>
      <c r="H6377">
        <f t="shared" ca="1" si="202"/>
        <v>3.2068123383020231E-2</v>
      </c>
    </row>
    <row r="6378" spans="2:8" x14ac:dyDescent="0.35">
      <c r="B6378" s="45" t="s">
        <v>7184</v>
      </c>
      <c r="C6378" s="146">
        <v>2383.540771484375</v>
      </c>
      <c r="D6378" s="112">
        <f t="shared" si="201"/>
        <v>21.218575445862584</v>
      </c>
      <c r="E6378" s="112">
        <v>-1.3128057951307696E-2</v>
      </c>
      <c r="G6378">
        <v>6370</v>
      </c>
      <c r="H6378">
        <f t="shared" ca="1" si="202"/>
        <v>-3.2971498304609412E-4</v>
      </c>
    </row>
    <row r="6379" spans="2:8" x14ac:dyDescent="0.35">
      <c r="B6379" s="45" t="s">
        <v>2933</v>
      </c>
      <c r="C6379" s="146">
        <v>107.2769393920898</v>
      </c>
      <c r="D6379" s="112">
        <f t="shared" si="201"/>
        <v>-0.94815725001070705</v>
      </c>
      <c r="E6379" s="112">
        <v>-1.3134550979475582E-2</v>
      </c>
      <c r="G6379">
        <v>6371</v>
      </c>
      <c r="H6379">
        <f t="shared" ca="1" si="202"/>
        <v>2.637578515659551E-2</v>
      </c>
    </row>
    <row r="6380" spans="2:8" x14ac:dyDescent="0.35">
      <c r="B6380" s="45" t="s">
        <v>6557</v>
      </c>
      <c r="C6380" s="146">
        <v>2069.275634765625</v>
      </c>
      <c r="D6380" s="112">
        <f t="shared" si="201"/>
        <v>3.1209416888719907</v>
      </c>
      <c r="E6380" s="112">
        <v>-1.3143987140225428E-2</v>
      </c>
      <c r="G6380">
        <v>6372</v>
      </c>
      <c r="H6380">
        <f t="shared" ca="1" si="202"/>
        <v>-1.7990308676793253E-2</v>
      </c>
    </row>
    <row r="6381" spans="2:8" x14ac:dyDescent="0.35">
      <c r="B6381" s="45" t="s">
        <v>4945</v>
      </c>
      <c r="C6381" s="146">
        <v>502.1365966796875</v>
      </c>
      <c r="D6381" s="112">
        <f t="shared" si="201"/>
        <v>-0.76767992071472413</v>
      </c>
      <c r="E6381" s="112">
        <v>-1.3148139107266062E-2</v>
      </c>
      <c r="G6381">
        <v>6373</v>
      </c>
      <c r="H6381">
        <f t="shared" ca="1" si="202"/>
        <v>-7.065713363482864E-3</v>
      </c>
    </row>
    <row r="6382" spans="2:8" x14ac:dyDescent="0.35">
      <c r="B6382" s="45" t="s">
        <v>8013</v>
      </c>
      <c r="C6382" s="146">
        <v>2161.39990234375</v>
      </c>
      <c r="D6382" s="112">
        <f t="shared" si="201"/>
        <v>7.6043560487103621</v>
      </c>
      <c r="E6382" s="112">
        <v>-1.314950665244761E-2</v>
      </c>
      <c r="G6382">
        <v>6374</v>
      </c>
      <c r="H6382">
        <f t="shared" ca="1" si="202"/>
        <v>2.0357634442603967E-2</v>
      </c>
    </row>
    <row r="6383" spans="2:8" x14ac:dyDescent="0.35">
      <c r="B6383" s="45" t="s">
        <v>4467</v>
      </c>
      <c r="C6383" s="146">
        <v>251.1983337402344</v>
      </c>
      <c r="D6383" s="112">
        <f t="shared" si="201"/>
        <v>-0.47800692755115753</v>
      </c>
      <c r="E6383" s="112">
        <v>-1.3164256724346308E-2</v>
      </c>
      <c r="G6383">
        <v>6375</v>
      </c>
      <c r="H6383">
        <f t="shared" ca="1" si="202"/>
        <v>-3.4055019967814946E-3</v>
      </c>
    </row>
    <row r="6384" spans="2:8" x14ac:dyDescent="0.35">
      <c r="B6384" s="45" t="s">
        <v>4968</v>
      </c>
      <c r="C6384" s="146">
        <v>481.229248046875</v>
      </c>
      <c r="D6384" s="112">
        <f t="shared" si="201"/>
        <v>1.8903701191878179</v>
      </c>
      <c r="E6384" s="112">
        <v>-1.3172267678302164E-2</v>
      </c>
      <c r="G6384">
        <v>6376</v>
      </c>
      <c r="H6384">
        <f t="shared" ca="1" si="202"/>
        <v>-9.0904619309672245E-3</v>
      </c>
    </row>
    <row r="6385" spans="2:8" x14ac:dyDescent="0.35">
      <c r="B6385" s="45" t="s">
        <v>3210</v>
      </c>
      <c r="C6385" s="146">
        <v>166.4939880371094</v>
      </c>
      <c r="D6385" s="112">
        <f t="shared" si="201"/>
        <v>-0.18115287665327917</v>
      </c>
      <c r="E6385" s="112">
        <v>-1.3181754134130261E-2</v>
      </c>
      <c r="G6385">
        <v>6377</v>
      </c>
      <c r="H6385">
        <f t="shared" ca="1" si="202"/>
        <v>-1.6171796084592065E-2</v>
      </c>
    </row>
    <row r="6386" spans="2:8" x14ac:dyDescent="0.35">
      <c r="B6386" s="45" t="s">
        <v>4003</v>
      </c>
      <c r="C6386" s="146">
        <v>203.32731628417969</v>
      </c>
      <c r="D6386" s="112">
        <f t="shared" si="201"/>
        <v>-0.66641140855314041</v>
      </c>
      <c r="E6386" s="112">
        <v>-1.3191430180337237E-2</v>
      </c>
      <c r="G6386">
        <v>6378</v>
      </c>
      <c r="H6386">
        <f t="shared" ca="1" si="202"/>
        <v>3.2413937802483229E-2</v>
      </c>
    </row>
    <row r="6387" spans="2:8" x14ac:dyDescent="0.35">
      <c r="B6387" s="45" t="s">
        <v>5192</v>
      </c>
      <c r="C6387" s="146">
        <v>609.51519775390625</v>
      </c>
      <c r="D6387" s="112">
        <f t="shared" si="201"/>
        <v>6.11090801390844</v>
      </c>
      <c r="E6387" s="112">
        <v>-1.3203958134056396E-2</v>
      </c>
      <c r="G6387">
        <v>6379</v>
      </c>
      <c r="H6387">
        <f t="shared" ca="1" si="202"/>
        <v>-2.099147816443608E-2</v>
      </c>
    </row>
    <row r="6388" spans="2:8" x14ac:dyDescent="0.35">
      <c r="B6388" s="45" t="s">
        <v>1192</v>
      </c>
      <c r="C6388" s="146">
        <v>85.715522766113281</v>
      </c>
      <c r="D6388" s="112">
        <f t="shared" si="201"/>
        <v>-0.95269592079518206</v>
      </c>
      <c r="E6388" s="112">
        <v>-1.3207843812361224E-2</v>
      </c>
      <c r="G6388">
        <v>6380</v>
      </c>
      <c r="H6388">
        <f t="shared" ca="1" si="202"/>
        <v>-2.5404430791253832E-2</v>
      </c>
    </row>
    <row r="6389" spans="2:8" x14ac:dyDescent="0.35">
      <c r="B6389" s="45" t="s">
        <v>6570</v>
      </c>
      <c r="C6389" s="146">
        <v>1812.01123046875</v>
      </c>
      <c r="D6389" s="112">
        <f t="shared" si="201"/>
        <v>24.941670982925093</v>
      </c>
      <c r="E6389" s="112">
        <v>-1.3212873121504215E-2</v>
      </c>
      <c r="G6389">
        <v>6381</v>
      </c>
      <c r="H6389">
        <f t="shared" ca="1" si="202"/>
        <v>-3.7453678072744058E-2</v>
      </c>
    </row>
    <row r="6390" spans="2:8" x14ac:dyDescent="0.35">
      <c r="B6390" s="45" t="s">
        <v>928</v>
      </c>
      <c r="C6390" s="146">
        <v>69.849441528320313</v>
      </c>
      <c r="D6390" s="112">
        <f t="shared" si="201"/>
        <v>-0.62370015457576833</v>
      </c>
      <c r="E6390" s="112">
        <v>-1.3230248531562157E-2</v>
      </c>
      <c r="G6390">
        <v>6382</v>
      </c>
      <c r="H6390">
        <f t="shared" ca="1" si="202"/>
        <v>-2.336413333023523E-2</v>
      </c>
    </row>
    <row r="6391" spans="2:8" x14ac:dyDescent="0.35">
      <c r="B6391" s="45" t="s">
        <v>3116</v>
      </c>
      <c r="C6391" s="146">
        <v>185.62176513671881</v>
      </c>
      <c r="D6391" s="112">
        <f t="shared" si="201"/>
        <v>-0.91806219953891943</v>
      </c>
      <c r="E6391" s="112">
        <v>-1.3250767524745877E-2</v>
      </c>
      <c r="G6391">
        <v>6383</v>
      </c>
      <c r="H6391">
        <f t="shared" ca="1" si="202"/>
        <v>1.2353742271342102E-2</v>
      </c>
    </row>
    <row r="6392" spans="2:8" x14ac:dyDescent="0.35">
      <c r="B6392" s="45" t="s">
        <v>6928</v>
      </c>
      <c r="C6392" s="146">
        <v>2265.3984375</v>
      </c>
      <c r="D6392" s="112">
        <f t="shared" si="201"/>
        <v>12.720335010009878</v>
      </c>
      <c r="E6392" s="112">
        <v>-1.3273332650637348E-2</v>
      </c>
      <c r="G6392">
        <v>6384</v>
      </c>
      <c r="H6392">
        <f t="shared" ca="1" si="202"/>
        <v>7.8976808783749308E-3</v>
      </c>
    </row>
    <row r="6393" spans="2:8" x14ac:dyDescent="0.35">
      <c r="B6393" s="45" t="s">
        <v>3253</v>
      </c>
      <c r="C6393" s="146">
        <v>165.11247253417969</v>
      </c>
      <c r="D6393" s="112">
        <f t="shared" si="201"/>
        <v>-0.89327151396247206</v>
      </c>
      <c r="E6393" s="112">
        <v>-1.3290311638289492E-2</v>
      </c>
      <c r="G6393">
        <v>6385</v>
      </c>
      <c r="H6393">
        <f t="shared" ca="1" si="202"/>
        <v>-5.107342496664816E-3</v>
      </c>
    </row>
    <row r="6394" spans="2:8" x14ac:dyDescent="0.35">
      <c r="B6394" s="45" t="s">
        <v>6257</v>
      </c>
      <c r="C6394" s="146">
        <v>1547.032836914062</v>
      </c>
      <c r="D6394" s="112">
        <f t="shared" si="201"/>
        <v>17.688635714498346</v>
      </c>
      <c r="E6394" s="112">
        <v>-1.3291949596758288E-2</v>
      </c>
      <c r="G6394">
        <v>6386</v>
      </c>
      <c r="H6394">
        <f t="shared" ca="1" si="202"/>
        <v>2.8318702903332132E-2</v>
      </c>
    </row>
    <row r="6395" spans="2:8" x14ac:dyDescent="0.35">
      <c r="B6395" s="45" t="s">
        <v>2846</v>
      </c>
      <c r="C6395" s="146">
        <v>82.779335021972656</v>
      </c>
      <c r="D6395" s="112">
        <f t="shared" si="201"/>
        <v>0.1155432977766354</v>
      </c>
      <c r="E6395" s="112">
        <v>-1.3308000177876509E-2</v>
      </c>
      <c r="G6395">
        <v>6387</v>
      </c>
      <c r="H6395">
        <f t="shared" ca="1" si="202"/>
        <v>-1.1618954886296723E-3</v>
      </c>
    </row>
    <row r="6396" spans="2:8" x14ac:dyDescent="0.35">
      <c r="B6396" s="45" t="s">
        <v>932</v>
      </c>
      <c r="C6396" s="146">
        <v>74.205398559570313</v>
      </c>
      <c r="D6396" s="112">
        <f t="shared" si="201"/>
        <v>-0.69071786970061899</v>
      </c>
      <c r="E6396" s="112">
        <v>-1.3313734023569895E-2</v>
      </c>
      <c r="G6396">
        <v>6388</v>
      </c>
      <c r="H6396">
        <f t="shared" ca="1" si="202"/>
        <v>-9.8084144371258907E-3</v>
      </c>
    </row>
    <row r="6397" spans="2:8" x14ac:dyDescent="0.35">
      <c r="B6397" s="45" t="s">
        <v>4231</v>
      </c>
      <c r="C6397" s="146">
        <v>239.9278564453125</v>
      </c>
      <c r="D6397" s="112">
        <f t="shared" si="201"/>
        <v>-0.89124961448865347</v>
      </c>
      <c r="E6397" s="112">
        <v>-1.332297538376403E-2</v>
      </c>
      <c r="G6397">
        <v>6389</v>
      </c>
      <c r="H6397">
        <f t="shared" ca="1" si="202"/>
        <v>-4.7625811201657204E-5</v>
      </c>
    </row>
    <row r="6398" spans="2:8" x14ac:dyDescent="0.35">
      <c r="B6398" s="45" t="s">
        <v>6791</v>
      </c>
      <c r="C6398" s="146">
        <v>2206.225341796875</v>
      </c>
      <c r="D6398" s="112">
        <f t="shared" si="201"/>
        <v>7.6934934617150255</v>
      </c>
      <c r="E6398" s="112">
        <v>-1.3325086201813786E-2</v>
      </c>
      <c r="G6398">
        <v>6390</v>
      </c>
      <c r="H6398">
        <f t="shared" ca="1" si="202"/>
        <v>4.6045584567682755E-2</v>
      </c>
    </row>
    <row r="6399" spans="2:8" x14ac:dyDescent="0.35">
      <c r="B6399" s="45" t="s">
        <v>4464</v>
      </c>
      <c r="C6399" s="146">
        <v>253.77891540527341</v>
      </c>
      <c r="D6399" s="112">
        <f t="shared" si="201"/>
        <v>1.802205384079598</v>
      </c>
      <c r="E6399" s="112">
        <v>-1.3327415864424973E-2</v>
      </c>
      <c r="G6399">
        <v>6391</v>
      </c>
      <c r="H6399">
        <f t="shared" ca="1" si="202"/>
        <v>4.9510373359163791E-3</v>
      </c>
    </row>
    <row r="6400" spans="2:8" x14ac:dyDescent="0.35">
      <c r="B6400" s="45" t="s">
        <v>1149</v>
      </c>
      <c r="C6400" s="146">
        <v>90.563995361328125</v>
      </c>
      <c r="D6400" s="112">
        <f t="shared" si="201"/>
        <v>-0.63476817275720521</v>
      </c>
      <c r="E6400" s="112">
        <v>-1.3332278263743348E-2</v>
      </c>
      <c r="G6400">
        <v>6392</v>
      </c>
      <c r="H6400">
        <f t="shared" ca="1" si="202"/>
        <v>-1.3421408899838755E-2</v>
      </c>
    </row>
    <row r="6401" spans="2:8" x14ac:dyDescent="0.35">
      <c r="B6401" s="45" t="s">
        <v>4456</v>
      </c>
      <c r="C6401" s="146">
        <v>247.9630432128906</v>
      </c>
      <c r="D6401" s="112">
        <f t="shared" si="201"/>
        <v>1.0376095909867478</v>
      </c>
      <c r="E6401" s="112">
        <v>-1.3333247521297071E-2</v>
      </c>
      <c r="G6401">
        <v>6393</v>
      </c>
      <c r="H6401">
        <f t="shared" ca="1" si="202"/>
        <v>2.1684912512761754E-2</v>
      </c>
    </row>
    <row r="6402" spans="2:8" x14ac:dyDescent="0.35">
      <c r="B6402" s="45" t="s">
        <v>1275</v>
      </c>
      <c r="C6402" s="146">
        <v>121.6931076049805</v>
      </c>
      <c r="D6402" s="112">
        <f t="shared" si="201"/>
        <v>-0.19518647557009813</v>
      </c>
      <c r="E6402" s="112">
        <v>-1.3363293872959425E-2</v>
      </c>
      <c r="G6402">
        <v>6394</v>
      </c>
      <c r="H6402">
        <f t="shared" ca="1" si="202"/>
        <v>-9.353413237951089E-3</v>
      </c>
    </row>
    <row r="6403" spans="2:8" x14ac:dyDescent="0.35">
      <c r="B6403" s="45" t="s">
        <v>3484</v>
      </c>
      <c r="C6403" s="146">
        <v>151.20658874511719</v>
      </c>
      <c r="D6403" s="112">
        <f t="shared" si="201"/>
        <v>-0.94038753189044988</v>
      </c>
      <c r="E6403" s="112">
        <v>-1.3363313012784908E-2</v>
      </c>
      <c r="G6403">
        <v>6395</v>
      </c>
      <c r="H6403">
        <f t="shared" ca="1" si="202"/>
        <v>-2.4014689008373568E-2</v>
      </c>
    </row>
    <row r="6404" spans="2:8" x14ac:dyDescent="0.35">
      <c r="B6404" s="45" t="s">
        <v>7332</v>
      </c>
      <c r="C6404" s="146">
        <v>2536.49267578125</v>
      </c>
      <c r="D6404" s="112">
        <f t="shared" si="201"/>
        <v>4.7574165125413019</v>
      </c>
      <c r="E6404" s="112">
        <v>-1.336431975717847E-2</v>
      </c>
      <c r="G6404">
        <v>6396</v>
      </c>
      <c r="H6404">
        <f t="shared" ca="1" si="202"/>
        <v>2.5497355805837621E-3</v>
      </c>
    </row>
    <row r="6405" spans="2:8" x14ac:dyDescent="0.35">
      <c r="B6405" s="45" t="s">
        <v>5015</v>
      </c>
      <c r="C6405" s="146">
        <v>440.5609130859375</v>
      </c>
      <c r="D6405" s="112">
        <f t="shared" si="201"/>
        <v>-0.43500669007684784</v>
      </c>
      <c r="E6405" s="112">
        <v>-1.337728984692972E-2</v>
      </c>
      <c r="G6405">
        <v>6397</v>
      </c>
      <c r="H6405">
        <f t="shared" ca="1" si="202"/>
        <v>-6.4884619196394298E-3</v>
      </c>
    </row>
    <row r="6406" spans="2:8" x14ac:dyDescent="0.35">
      <c r="B6406" s="45" t="s">
        <v>5384</v>
      </c>
      <c r="C6406" s="146">
        <v>779.7630615234375</v>
      </c>
      <c r="D6406" s="112">
        <f t="shared" si="201"/>
        <v>0.10381150623045639</v>
      </c>
      <c r="E6406" s="112">
        <v>-1.3396137154178828E-2</v>
      </c>
      <c r="G6406">
        <v>6398</v>
      </c>
      <c r="H6406">
        <f t="shared" ca="1" si="202"/>
        <v>1.1313689088389802E-2</v>
      </c>
    </row>
    <row r="6407" spans="2:8" x14ac:dyDescent="0.35">
      <c r="B6407" s="45" t="s">
        <v>5348</v>
      </c>
      <c r="C6407" s="146">
        <v>706.427734375</v>
      </c>
      <c r="D6407" s="112">
        <f t="shared" si="201"/>
        <v>5.8315555907734762</v>
      </c>
      <c r="E6407" s="112">
        <v>-1.3408025141400345E-2</v>
      </c>
      <c r="G6407">
        <v>6399</v>
      </c>
      <c r="H6407">
        <f t="shared" ca="1" si="202"/>
        <v>-1.3540554372991171E-2</v>
      </c>
    </row>
    <row r="6408" spans="2:8" x14ac:dyDescent="0.35">
      <c r="B6408" s="45" t="s">
        <v>2279</v>
      </c>
      <c r="C6408" s="146">
        <v>103.4065704345703</v>
      </c>
      <c r="D6408" s="112">
        <f t="shared" si="201"/>
        <v>-0.91915659496081636</v>
      </c>
      <c r="E6408" s="112">
        <v>-1.3411316826746083E-2</v>
      </c>
      <c r="G6408">
        <v>6400</v>
      </c>
      <c r="H6408">
        <f t="shared" ca="1" si="202"/>
        <v>3.3429904849427365E-2</v>
      </c>
    </row>
    <row r="6409" spans="2:8" x14ac:dyDescent="0.35">
      <c r="B6409" s="45" t="s">
        <v>6072</v>
      </c>
      <c r="C6409" s="146">
        <v>1279.09716796875</v>
      </c>
      <c r="D6409" s="112">
        <f t="shared" ref="D6409:D6472" si="203">(C6409-C6410)/C6410</f>
        <v>0.74841414684550112</v>
      </c>
      <c r="E6409" s="112">
        <v>-1.3417730672208458E-2</v>
      </c>
      <c r="G6409">
        <v>6401</v>
      </c>
      <c r="H6409">
        <f t="shared" ca="1" si="202"/>
        <v>-2.9828971553220219E-2</v>
      </c>
    </row>
    <row r="6410" spans="2:8" x14ac:dyDescent="0.35">
      <c r="B6410" s="45" t="s">
        <v>5561</v>
      </c>
      <c r="C6410" s="146">
        <v>731.57562255859375</v>
      </c>
      <c r="D6410" s="112">
        <f t="shared" si="203"/>
        <v>4.5992518220662273</v>
      </c>
      <c r="E6410" s="112">
        <v>-1.3422196219604181E-2</v>
      </c>
      <c r="G6410">
        <v>6402</v>
      </c>
      <c r="H6410">
        <f t="shared" ref="H6410:H6473" ca="1" si="204">_xlfn.NORM.INV(RAND(),$N$11,$N$12)</f>
        <v>-8.0241998407651824E-3</v>
      </c>
    </row>
    <row r="6411" spans="2:8" x14ac:dyDescent="0.35">
      <c r="B6411" s="45" t="s">
        <v>1439</v>
      </c>
      <c r="C6411" s="146">
        <v>130.65596008300781</v>
      </c>
      <c r="D6411" s="112">
        <f t="shared" si="203"/>
        <v>-0.50310653116071313</v>
      </c>
      <c r="E6411" s="112">
        <v>-1.3438971531147273E-2</v>
      </c>
      <c r="G6411">
        <v>6403</v>
      </c>
      <c r="H6411">
        <f t="shared" ca="1" si="204"/>
        <v>1.9295184206323288E-2</v>
      </c>
    </row>
    <row r="6412" spans="2:8" x14ac:dyDescent="0.35">
      <c r="B6412" s="45" t="s">
        <v>4440</v>
      </c>
      <c r="C6412" s="146">
        <v>262.94561767578119</v>
      </c>
      <c r="D6412" s="112">
        <f t="shared" si="203"/>
        <v>-0.64391895527543441</v>
      </c>
      <c r="E6412" s="112">
        <v>-1.3439058676214404E-2</v>
      </c>
      <c r="G6412">
        <v>6404</v>
      </c>
      <c r="H6412">
        <f t="shared" ca="1" si="204"/>
        <v>-1.8325467930905861E-2</v>
      </c>
    </row>
    <row r="6413" spans="2:8" x14ac:dyDescent="0.35">
      <c r="B6413" s="45" t="s">
        <v>5258</v>
      </c>
      <c r="C6413" s="146">
        <v>738.44317626953125</v>
      </c>
      <c r="D6413" s="112">
        <f t="shared" si="203"/>
        <v>-0.6726266878243724</v>
      </c>
      <c r="E6413" s="112">
        <v>-1.3439509933079288E-2</v>
      </c>
      <c r="G6413">
        <v>6405</v>
      </c>
      <c r="H6413">
        <f t="shared" ca="1" si="204"/>
        <v>1.3132866062973439E-2</v>
      </c>
    </row>
    <row r="6414" spans="2:8" x14ac:dyDescent="0.35">
      <c r="B6414" s="45" t="s">
        <v>7831</v>
      </c>
      <c r="C6414" s="146">
        <v>2255.660888671875</v>
      </c>
      <c r="D6414" s="112">
        <f t="shared" si="203"/>
        <v>19.543970035183818</v>
      </c>
      <c r="E6414" s="112">
        <v>-1.3441546820589022E-2</v>
      </c>
      <c r="G6414">
        <v>6406</v>
      </c>
      <c r="H6414">
        <f t="shared" ca="1" si="204"/>
        <v>-1.2384712506851345E-2</v>
      </c>
    </row>
    <row r="6415" spans="2:8" x14ac:dyDescent="0.35">
      <c r="B6415" s="45" t="s">
        <v>2453</v>
      </c>
      <c r="C6415" s="146">
        <v>109.79673767089839</v>
      </c>
      <c r="D6415" s="112">
        <f t="shared" si="203"/>
        <v>-0.21254736744420419</v>
      </c>
      <c r="E6415" s="112">
        <v>-1.3446848393408725E-2</v>
      </c>
      <c r="G6415">
        <v>6407</v>
      </c>
      <c r="H6415">
        <f t="shared" ca="1" si="204"/>
        <v>-1.4785753751105258E-2</v>
      </c>
    </row>
    <row r="6416" spans="2:8" x14ac:dyDescent="0.35">
      <c r="B6416" s="45" t="s">
        <v>1660</v>
      </c>
      <c r="C6416" s="146">
        <v>139.43281555175781</v>
      </c>
      <c r="D6416" s="112">
        <f t="shared" si="203"/>
        <v>-0.54276330241112003</v>
      </c>
      <c r="E6416" s="112">
        <v>-1.3452136789877516E-2</v>
      </c>
      <c r="G6416">
        <v>6408</v>
      </c>
      <c r="H6416">
        <f t="shared" ca="1" si="204"/>
        <v>-3.0775331171973067E-2</v>
      </c>
    </row>
    <row r="6417" spans="2:8" x14ac:dyDescent="0.35">
      <c r="B6417" s="45" t="s">
        <v>4525</v>
      </c>
      <c r="C6417" s="146">
        <v>304.94668579101563</v>
      </c>
      <c r="D6417" s="112">
        <f t="shared" si="203"/>
        <v>-0.85001467958430055</v>
      </c>
      <c r="E6417" s="112">
        <v>-1.3455518487367828E-2</v>
      </c>
      <c r="G6417">
        <v>6409</v>
      </c>
      <c r="H6417">
        <f t="shared" ca="1" si="204"/>
        <v>2.5734554452363702E-2</v>
      </c>
    </row>
    <row r="6418" spans="2:8" x14ac:dyDescent="0.35">
      <c r="B6418" s="45" t="s">
        <v>6610</v>
      </c>
      <c r="C6418" s="146">
        <v>2033.176879882812</v>
      </c>
      <c r="D6418" s="112">
        <f t="shared" si="203"/>
        <v>22.220563345722621</v>
      </c>
      <c r="E6418" s="112">
        <v>-1.3464172638417024E-2</v>
      </c>
      <c r="G6418">
        <v>6410</v>
      </c>
      <c r="H6418">
        <f t="shared" ca="1" si="204"/>
        <v>2.570244268193916E-2</v>
      </c>
    </row>
    <row r="6419" spans="2:8" x14ac:dyDescent="0.35">
      <c r="B6419" s="45" t="s">
        <v>1183</v>
      </c>
      <c r="C6419" s="146">
        <v>87.559326171875</v>
      </c>
      <c r="D6419" s="112">
        <f t="shared" si="203"/>
        <v>-0.32333512298161932</v>
      </c>
      <c r="E6419" s="112">
        <v>-1.3479902209097552E-2</v>
      </c>
      <c r="G6419">
        <v>6411</v>
      </c>
      <c r="H6419">
        <f t="shared" ca="1" si="204"/>
        <v>3.8851533508494455E-3</v>
      </c>
    </row>
    <row r="6420" spans="2:8" x14ac:dyDescent="0.35">
      <c r="B6420" s="45" t="s">
        <v>1941</v>
      </c>
      <c r="C6420" s="146">
        <v>129.39836120605469</v>
      </c>
      <c r="D6420" s="112">
        <f t="shared" si="203"/>
        <v>-0.94436067080359076</v>
      </c>
      <c r="E6420" s="112">
        <v>-1.3492992284999023E-2</v>
      </c>
      <c r="G6420">
        <v>6412</v>
      </c>
      <c r="H6420">
        <f t="shared" ca="1" si="204"/>
        <v>-6.6903750934203705E-3</v>
      </c>
    </row>
    <row r="6421" spans="2:8" x14ac:dyDescent="0.35">
      <c r="B6421" s="45" t="s">
        <v>7494</v>
      </c>
      <c r="C6421" s="146">
        <v>2325.66357421875</v>
      </c>
      <c r="D6421" s="112">
        <f t="shared" si="203"/>
        <v>-7.3330031690517966E-2</v>
      </c>
      <c r="E6421" s="112">
        <v>-1.3496041264098787E-2</v>
      </c>
      <c r="G6421">
        <v>6413</v>
      </c>
      <c r="H6421">
        <f t="shared" ca="1" si="204"/>
        <v>-2.0122022222195491E-2</v>
      </c>
    </row>
    <row r="6422" spans="2:8" x14ac:dyDescent="0.35">
      <c r="B6422" s="45" t="s">
        <v>6911</v>
      </c>
      <c r="C6422" s="146">
        <v>2509.699951171875</v>
      </c>
      <c r="D6422" s="112">
        <f t="shared" si="203"/>
        <v>7.3556452374928734</v>
      </c>
      <c r="E6422" s="112">
        <v>-1.352541941860772E-2</v>
      </c>
      <c r="G6422">
        <v>6414</v>
      </c>
      <c r="H6422">
        <f t="shared" ca="1" si="204"/>
        <v>6.0085670041863451E-2</v>
      </c>
    </row>
    <row r="6423" spans="2:8" x14ac:dyDescent="0.35">
      <c r="B6423" s="45" t="s">
        <v>4523</v>
      </c>
      <c r="C6423" s="146">
        <v>300.35980224609381</v>
      </c>
      <c r="D6423" s="112">
        <f t="shared" si="203"/>
        <v>-9.3500463003983084E-2</v>
      </c>
      <c r="E6423" s="112">
        <v>-1.3532544729201082E-2</v>
      </c>
      <c r="G6423">
        <v>6415</v>
      </c>
      <c r="H6423">
        <f t="shared" ca="1" si="204"/>
        <v>2.2860991505045562E-2</v>
      </c>
    </row>
    <row r="6424" spans="2:8" x14ac:dyDescent="0.35">
      <c r="B6424" s="45" t="s">
        <v>4607</v>
      </c>
      <c r="C6424" s="146">
        <v>331.34027099609381</v>
      </c>
      <c r="D6424" s="112">
        <f t="shared" si="203"/>
        <v>0.59424013292678668</v>
      </c>
      <c r="E6424" s="112">
        <v>-1.3540408211993791E-2</v>
      </c>
      <c r="G6424">
        <v>6416</v>
      </c>
      <c r="H6424">
        <f t="shared" ca="1" si="204"/>
        <v>1.279861483583263E-3</v>
      </c>
    </row>
    <row r="6425" spans="2:8" x14ac:dyDescent="0.35">
      <c r="B6425" s="45" t="s">
        <v>4294</v>
      </c>
      <c r="C6425" s="146">
        <v>207.83586120605469</v>
      </c>
      <c r="D6425" s="112">
        <f t="shared" si="203"/>
        <v>-0.90650499360094661</v>
      </c>
      <c r="E6425" s="112">
        <v>-1.3567427340140282E-2</v>
      </c>
      <c r="G6425">
        <v>6417</v>
      </c>
      <c r="H6425">
        <f t="shared" ca="1" si="204"/>
        <v>2.9666133989390459E-2</v>
      </c>
    </row>
    <row r="6426" spans="2:8" x14ac:dyDescent="0.35">
      <c r="B6426" s="45" t="s">
        <v>6733</v>
      </c>
      <c r="C6426" s="146">
        <v>2222.962158203125</v>
      </c>
      <c r="D6426" s="112">
        <f t="shared" si="203"/>
        <v>-0.11363609372125238</v>
      </c>
      <c r="E6426" s="112">
        <v>-1.3568393291108084E-2</v>
      </c>
      <c r="G6426">
        <v>6418</v>
      </c>
      <c r="H6426">
        <f t="shared" ca="1" si="204"/>
        <v>2.3905098419891727E-3</v>
      </c>
    </row>
    <row r="6427" spans="2:8" x14ac:dyDescent="0.35">
      <c r="B6427" s="45" t="s">
        <v>7239</v>
      </c>
      <c r="C6427" s="146">
        <v>2507.95654296875</v>
      </c>
      <c r="D6427" s="112">
        <f t="shared" si="203"/>
        <v>18.409789788952857</v>
      </c>
      <c r="E6427" s="112">
        <v>-1.3569174578049448E-2</v>
      </c>
      <c r="G6427">
        <v>6419</v>
      </c>
      <c r="H6427">
        <f t="shared" ca="1" si="204"/>
        <v>-1.0897910498276446E-2</v>
      </c>
    </row>
    <row r="6428" spans="2:8" x14ac:dyDescent="0.35">
      <c r="B6428" s="45" t="s">
        <v>3386</v>
      </c>
      <c r="C6428" s="146">
        <v>129.2109069824219</v>
      </c>
      <c r="D6428" s="112">
        <f t="shared" si="203"/>
        <v>-0.56819224395094448</v>
      </c>
      <c r="E6428" s="112">
        <v>-1.3573897392401965E-2</v>
      </c>
      <c r="G6428">
        <v>6420</v>
      </c>
      <c r="H6428">
        <f t="shared" ca="1" si="204"/>
        <v>-1.047833880464856E-2</v>
      </c>
    </row>
    <row r="6429" spans="2:8" x14ac:dyDescent="0.35">
      <c r="B6429" s="45" t="s">
        <v>4485</v>
      </c>
      <c r="C6429" s="146">
        <v>299.23248291015619</v>
      </c>
      <c r="D6429" s="112">
        <f t="shared" si="203"/>
        <v>-0.80496626569310226</v>
      </c>
      <c r="E6429" s="112">
        <v>-1.3582933578853394E-2</v>
      </c>
      <c r="G6429">
        <v>6421</v>
      </c>
      <c r="H6429">
        <f t="shared" ca="1" si="204"/>
        <v>-1.5376741862240396E-4</v>
      </c>
    </row>
    <row r="6430" spans="2:8" x14ac:dyDescent="0.35">
      <c r="B6430" s="45" t="s">
        <v>6144</v>
      </c>
      <c r="C6430" s="146">
        <v>1534.260131835938</v>
      </c>
      <c r="D6430" s="112">
        <f t="shared" si="203"/>
        <v>8.4301522650020466</v>
      </c>
      <c r="E6430" s="112">
        <v>-1.360770155569113E-2</v>
      </c>
      <c r="G6430">
        <v>6422</v>
      </c>
      <c r="H6430">
        <f t="shared" ca="1" si="204"/>
        <v>2.3971045929082241E-4</v>
      </c>
    </row>
    <row r="6431" spans="2:8" x14ac:dyDescent="0.35">
      <c r="B6431" s="45" t="s">
        <v>3668</v>
      </c>
      <c r="C6431" s="146">
        <v>162.69728088378909</v>
      </c>
      <c r="D6431" s="112">
        <f t="shared" si="203"/>
        <v>9.1194217100852876E-2</v>
      </c>
      <c r="E6431" s="112">
        <v>-1.3645649197009955E-2</v>
      </c>
      <c r="G6431">
        <v>6423</v>
      </c>
      <c r="H6431">
        <f t="shared" ca="1" si="204"/>
        <v>-1.4485751151526591E-2</v>
      </c>
    </row>
    <row r="6432" spans="2:8" x14ac:dyDescent="0.35">
      <c r="B6432" s="45" t="s">
        <v>1372</v>
      </c>
      <c r="C6432" s="146">
        <v>149.10020446777341</v>
      </c>
      <c r="D6432" s="112">
        <f t="shared" si="203"/>
        <v>-0.93150383191502772</v>
      </c>
      <c r="E6432" s="112">
        <v>-1.3701385854471488E-2</v>
      </c>
      <c r="G6432">
        <v>6424</v>
      </c>
      <c r="H6432">
        <f t="shared" ca="1" si="204"/>
        <v>9.8997135592813323E-3</v>
      </c>
    </row>
    <row r="6433" spans="2:8" x14ac:dyDescent="0.35">
      <c r="B6433" s="45" t="s">
        <v>7766</v>
      </c>
      <c r="C6433" s="146">
        <v>2176.76708984375</v>
      </c>
      <c r="D6433" s="112">
        <f t="shared" si="203"/>
        <v>1.7582671677254649E-2</v>
      </c>
      <c r="E6433" s="112">
        <v>-1.3702573079283551E-2</v>
      </c>
      <c r="G6433">
        <v>6425</v>
      </c>
      <c r="H6433">
        <f t="shared" ca="1" si="204"/>
        <v>2.1054640456835732E-2</v>
      </c>
    </row>
    <row r="6434" spans="2:8" x14ac:dyDescent="0.35">
      <c r="B6434" s="45" t="s">
        <v>6995</v>
      </c>
      <c r="C6434" s="146">
        <v>2139.155029296875</v>
      </c>
      <c r="D6434" s="112">
        <f t="shared" si="203"/>
        <v>13.530854455718215</v>
      </c>
      <c r="E6434" s="112">
        <v>-1.3707272975120532E-2</v>
      </c>
      <c r="G6434">
        <v>6426</v>
      </c>
      <c r="H6434">
        <f t="shared" ca="1" si="204"/>
        <v>4.5802731995858289E-3</v>
      </c>
    </row>
    <row r="6435" spans="2:8" x14ac:dyDescent="0.35">
      <c r="B6435" s="45" t="s">
        <v>3455</v>
      </c>
      <c r="C6435" s="146">
        <v>147.21467590332031</v>
      </c>
      <c r="D6435" s="112">
        <f t="shared" si="203"/>
        <v>0.44792088367068261</v>
      </c>
      <c r="E6435" s="112">
        <v>-1.3720704332965024E-2</v>
      </c>
      <c r="G6435">
        <v>6427</v>
      </c>
      <c r="H6435">
        <f t="shared" ca="1" si="204"/>
        <v>-1.3081534579859754E-3</v>
      </c>
    </row>
    <row r="6436" spans="2:8" x14ac:dyDescent="0.35">
      <c r="B6436" s="45" t="s">
        <v>1243</v>
      </c>
      <c r="C6436" s="146">
        <v>101.6731491088867</v>
      </c>
      <c r="D6436" s="112">
        <f t="shared" si="203"/>
        <v>-0.23912285355500545</v>
      </c>
      <c r="E6436" s="112">
        <v>-1.3725541856911678E-2</v>
      </c>
      <c r="G6436">
        <v>6428</v>
      </c>
      <c r="H6436">
        <f t="shared" ca="1" si="204"/>
        <v>3.3328904981844401E-3</v>
      </c>
    </row>
    <row r="6437" spans="2:8" x14ac:dyDescent="0.35">
      <c r="B6437" s="45" t="s">
        <v>1356</v>
      </c>
      <c r="C6437" s="146">
        <v>133.62623596191409</v>
      </c>
      <c r="D6437" s="112">
        <f t="shared" si="203"/>
        <v>-0.94577797491335203</v>
      </c>
      <c r="E6437" s="112">
        <v>-1.3726559006938263E-2</v>
      </c>
      <c r="G6437">
        <v>6429</v>
      </c>
      <c r="H6437">
        <f t="shared" ca="1" si="204"/>
        <v>-2.889968320365903E-2</v>
      </c>
    </row>
    <row r="6438" spans="2:8" x14ac:dyDescent="0.35">
      <c r="B6438" s="45" t="s">
        <v>7870</v>
      </c>
      <c r="C6438" s="146">
        <v>2464.42724609375</v>
      </c>
      <c r="D6438" s="112">
        <f t="shared" si="203"/>
        <v>8.7055723067535812E-2</v>
      </c>
      <c r="E6438" s="112">
        <v>-1.3738764067174412E-2</v>
      </c>
      <c r="G6438">
        <v>6430</v>
      </c>
      <c r="H6438">
        <f t="shared" ca="1" si="204"/>
        <v>1.5981655806637549E-2</v>
      </c>
    </row>
    <row r="6439" spans="2:8" x14ac:dyDescent="0.35">
      <c r="B6439" s="45" t="s">
        <v>6857</v>
      </c>
      <c r="C6439" s="146">
        <v>2267.066162109375</v>
      </c>
      <c r="D6439" s="112">
        <f t="shared" si="203"/>
        <v>3.5463294958079672</v>
      </c>
      <c r="E6439" s="112">
        <v>-1.3740859668812718E-2</v>
      </c>
      <c r="G6439">
        <v>6431</v>
      </c>
      <c r="H6439">
        <f t="shared" ca="1" si="204"/>
        <v>-1.2319530283823411E-2</v>
      </c>
    </row>
    <row r="6440" spans="2:8" x14ac:dyDescent="0.35">
      <c r="B6440" s="45" t="s">
        <v>5075</v>
      </c>
      <c r="C6440" s="146">
        <v>498.6585693359375</v>
      </c>
      <c r="D6440" s="112">
        <f t="shared" si="203"/>
        <v>-0.79111705288175871</v>
      </c>
      <c r="E6440" s="112">
        <v>-1.375637156031108E-2</v>
      </c>
      <c r="G6440">
        <v>6432</v>
      </c>
      <c r="H6440">
        <f t="shared" ca="1" si="204"/>
        <v>1.2718046283312957E-2</v>
      </c>
    </row>
    <row r="6441" spans="2:8" x14ac:dyDescent="0.35">
      <c r="B6441" s="45" t="s">
        <v>7377</v>
      </c>
      <c r="C6441" s="146">
        <v>2387.26318359375</v>
      </c>
      <c r="D6441" s="112">
        <f t="shared" si="203"/>
        <v>2.2211791666292635</v>
      </c>
      <c r="E6441" s="112">
        <v>-1.375794469488791E-2</v>
      </c>
      <c r="G6441">
        <v>6433</v>
      </c>
      <c r="H6441">
        <f t="shared" ca="1" si="204"/>
        <v>-5.6048372341291446E-3</v>
      </c>
    </row>
    <row r="6442" spans="2:8" x14ac:dyDescent="0.35">
      <c r="B6442" s="45" t="s">
        <v>5277</v>
      </c>
      <c r="C6442" s="146">
        <v>741.11468505859375</v>
      </c>
      <c r="D6442" s="112">
        <f t="shared" si="203"/>
        <v>-0.52347500438362604</v>
      </c>
      <c r="E6442" s="112">
        <v>-1.377539326184009E-2</v>
      </c>
      <c r="G6442">
        <v>6434</v>
      </c>
      <c r="H6442">
        <f t="shared" ca="1" si="204"/>
        <v>7.9869196149182781E-3</v>
      </c>
    </row>
    <row r="6443" spans="2:8" x14ac:dyDescent="0.35">
      <c r="B6443" s="45" t="s">
        <v>6149</v>
      </c>
      <c r="C6443" s="146">
        <v>1555.248291015625</v>
      </c>
      <c r="D6443" s="112">
        <f t="shared" si="203"/>
        <v>5.9609558574955512</v>
      </c>
      <c r="E6443" s="112">
        <v>-1.3787292041897688E-2</v>
      </c>
      <c r="G6443">
        <v>6435</v>
      </c>
      <c r="H6443">
        <f t="shared" ca="1" si="204"/>
        <v>-2.2959124233542745E-2</v>
      </c>
    </row>
    <row r="6444" spans="2:8" x14ac:dyDescent="0.35">
      <c r="B6444" s="45" t="s">
        <v>4242</v>
      </c>
      <c r="C6444" s="146">
        <v>223.4245300292969</v>
      </c>
      <c r="D6444" s="112">
        <f t="shared" si="203"/>
        <v>0.38452983277488312</v>
      </c>
      <c r="E6444" s="112">
        <v>-1.379542085217153E-2</v>
      </c>
      <c r="G6444">
        <v>6436</v>
      </c>
      <c r="H6444">
        <f t="shared" ca="1" si="204"/>
        <v>-1.5506432833723422E-2</v>
      </c>
    </row>
    <row r="6445" spans="2:8" x14ac:dyDescent="0.35">
      <c r="B6445" s="45" t="s">
        <v>3256</v>
      </c>
      <c r="C6445" s="146">
        <v>161.37213134765619</v>
      </c>
      <c r="D6445" s="112">
        <f t="shared" si="203"/>
        <v>-0.93445497184801551</v>
      </c>
      <c r="E6445" s="112">
        <v>-1.3797180808009568E-2</v>
      </c>
      <c r="G6445">
        <v>6437</v>
      </c>
      <c r="H6445">
        <f t="shared" ca="1" si="204"/>
        <v>1.2365178292249391E-2</v>
      </c>
    </row>
    <row r="6446" spans="2:8" x14ac:dyDescent="0.35">
      <c r="B6446" s="45" t="s">
        <v>7251</v>
      </c>
      <c r="C6446" s="146">
        <v>2462.004150390625</v>
      </c>
      <c r="D6446" s="112">
        <f t="shared" si="203"/>
        <v>11.031465413971764</v>
      </c>
      <c r="E6446" s="112">
        <v>-1.3800517647767548E-2</v>
      </c>
      <c r="G6446">
        <v>6438</v>
      </c>
      <c r="H6446">
        <f t="shared" ca="1" si="204"/>
        <v>2.1925167832218657E-2</v>
      </c>
    </row>
    <row r="6447" spans="2:8" x14ac:dyDescent="0.35">
      <c r="B6447" s="45" t="s">
        <v>3997</v>
      </c>
      <c r="C6447" s="146">
        <v>204.63044738769531</v>
      </c>
      <c r="D6447" s="112">
        <f t="shared" si="203"/>
        <v>-9.3412264547244162E-2</v>
      </c>
      <c r="E6447" s="112">
        <v>-1.3816550681227108E-2</v>
      </c>
      <c r="G6447">
        <v>6439</v>
      </c>
      <c r="H6447">
        <f t="shared" ca="1" si="204"/>
        <v>-1.435126756575778E-2</v>
      </c>
    </row>
    <row r="6448" spans="2:8" x14ac:dyDescent="0.35">
      <c r="B6448" s="45" t="s">
        <v>4213</v>
      </c>
      <c r="C6448" s="146">
        <v>225.7149963378906</v>
      </c>
      <c r="D6448" s="112">
        <f t="shared" si="203"/>
        <v>-0.88229067789494375</v>
      </c>
      <c r="E6448" s="112">
        <v>-1.3845140214386289E-2</v>
      </c>
      <c r="G6448">
        <v>6440</v>
      </c>
      <c r="H6448">
        <f t="shared" ca="1" si="204"/>
        <v>1.6538498934385817E-2</v>
      </c>
    </row>
    <row r="6449" spans="2:8" x14ac:dyDescent="0.35">
      <c r="B6449" s="45" t="s">
        <v>6658</v>
      </c>
      <c r="C6449" s="146">
        <v>1917.562622070312</v>
      </c>
      <c r="D6449" s="112">
        <f t="shared" si="203"/>
        <v>21.770852115482683</v>
      </c>
      <c r="E6449" s="112">
        <v>-1.3861470296674951E-2</v>
      </c>
      <c r="G6449">
        <v>6441</v>
      </c>
      <c r="H6449">
        <f t="shared" ca="1" si="204"/>
        <v>-1.3711330059270979E-2</v>
      </c>
    </row>
    <row r="6450" spans="2:8" x14ac:dyDescent="0.35">
      <c r="B6450" s="45" t="s">
        <v>2634</v>
      </c>
      <c r="C6450" s="146">
        <v>84.211280822753906</v>
      </c>
      <c r="D6450" s="112">
        <f t="shared" si="203"/>
        <v>-0.88637851480325669</v>
      </c>
      <c r="E6450" s="112">
        <v>-1.3883766705762027E-2</v>
      </c>
      <c r="G6450">
        <v>6442</v>
      </c>
      <c r="H6450">
        <f t="shared" ca="1" si="204"/>
        <v>2.0197410225437598E-2</v>
      </c>
    </row>
    <row r="6451" spans="2:8" x14ac:dyDescent="0.35">
      <c r="B6451" s="45" t="s">
        <v>5279</v>
      </c>
      <c r="C6451" s="146">
        <v>741.15631103515625</v>
      </c>
      <c r="D6451" s="112">
        <f t="shared" si="203"/>
        <v>4.321794769956421</v>
      </c>
      <c r="E6451" s="112">
        <v>-1.3884432607586811E-2</v>
      </c>
      <c r="G6451">
        <v>6443</v>
      </c>
      <c r="H6451">
        <f t="shared" ca="1" si="204"/>
        <v>3.0860401117887269E-2</v>
      </c>
    </row>
    <row r="6452" spans="2:8" x14ac:dyDescent="0.35">
      <c r="B6452" s="45" t="s">
        <v>1412</v>
      </c>
      <c r="C6452" s="146">
        <v>139.26811218261719</v>
      </c>
      <c r="D6452" s="112">
        <f t="shared" si="203"/>
        <v>0.15274664227567253</v>
      </c>
      <c r="E6452" s="112">
        <v>-1.3891727994958792E-2</v>
      </c>
      <c r="G6452">
        <v>6444</v>
      </c>
      <c r="H6452">
        <f t="shared" ca="1" si="204"/>
        <v>-1.4423861166250823E-2</v>
      </c>
    </row>
    <row r="6453" spans="2:8" x14ac:dyDescent="0.35">
      <c r="B6453" s="45" t="s">
        <v>1286</v>
      </c>
      <c r="C6453" s="146">
        <v>120.8141555786133</v>
      </c>
      <c r="D6453" s="112">
        <f t="shared" si="203"/>
        <v>-0.88859207584040578</v>
      </c>
      <c r="E6453" s="112">
        <v>-1.3900609001656527E-2</v>
      </c>
      <c r="G6453">
        <v>6445</v>
      </c>
      <c r="H6453">
        <f t="shared" ca="1" si="204"/>
        <v>4.6306079259671009E-3</v>
      </c>
    </row>
    <row r="6454" spans="2:8" x14ac:dyDescent="0.35">
      <c r="B6454" s="45" t="s">
        <v>5922</v>
      </c>
      <c r="C6454" s="146">
        <v>1084.430541992188</v>
      </c>
      <c r="D6454" s="112">
        <f t="shared" si="203"/>
        <v>13.445702977356882</v>
      </c>
      <c r="E6454" s="112">
        <v>-1.3925458349886016E-2</v>
      </c>
      <c r="G6454">
        <v>6446</v>
      </c>
      <c r="H6454">
        <f t="shared" ca="1" si="204"/>
        <v>2.1864172831353775E-2</v>
      </c>
    </row>
    <row r="6455" spans="2:8" x14ac:dyDescent="0.35">
      <c r="B6455" s="45" t="s">
        <v>2666</v>
      </c>
      <c r="C6455" s="146">
        <v>75.069419860839844</v>
      </c>
      <c r="D6455" s="112">
        <f t="shared" si="203"/>
        <v>-0.76849412062766886</v>
      </c>
      <c r="E6455" s="112">
        <v>-1.3934397643584074E-2</v>
      </c>
      <c r="G6455">
        <v>6447</v>
      </c>
      <c r="H6455">
        <f t="shared" ca="1" si="204"/>
        <v>4.3136856471005115E-3</v>
      </c>
    </row>
    <row r="6456" spans="2:8" x14ac:dyDescent="0.35">
      <c r="B6456" s="45" t="s">
        <v>4588</v>
      </c>
      <c r="C6456" s="146">
        <v>324.26571655273438</v>
      </c>
      <c r="D6456" s="112">
        <f t="shared" si="203"/>
        <v>-0.85224382478655769</v>
      </c>
      <c r="E6456" s="112">
        <v>-1.3948144377023918E-2</v>
      </c>
      <c r="G6456">
        <v>6448</v>
      </c>
      <c r="H6456">
        <f t="shared" ca="1" si="204"/>
        <v>-2.401633435818603E-2</v>
      </c>
    </row>
    <row r="6457" spans="2:8" x14ac:dyDescent="0.35">
      <c r="B6457" s="45" t="s">
        <v>8011</v>
      </c>
      <c r="C6457" s="146">
        <v>2194.60009765625</v>
      </c>
      <c r="D6457" s="112">
        <f t="shared" si="203"/>
        <v>12.632159865908937</v>
      </c>
      <c r="E6457" s="112">
        <v>-1.397306653992166E-2</v>
      </c>
      <c r="G6457">
        <v>6449</v>
      </c>
      <c r="H6457">
        <f t="shared" ca="1" si="204"/>
        <v>-4.7597182053018836E-3</v>
      </c>
    </row>
    <row r="6458" spans="2:8" x14ac:dyDescent="0.35">
      <c r="B6458" s="45" t="s">
        <v>3857</v>
      </c>
      <c r="C6458" s="146">
        <v>160.9869689941406</v>
      </c>
      <c r="D6458" s="112">
        <f t="shared" si="203"/>
        <v>1.0345769091366124</v>
      </c>
      <c r="E6458" s="112">
        <v>-1.3993693749178514E-2</v>
      </c>
      <c r="G6458">
        <v>6450</v>
      </c>
      <c r="H6458">
        <f t="shared" ca="1" si="204"/>
        <v>1.2824896809783886E-2</v>
      </c>
    </row>
    <row r="6459" spans="2:8" x14ac:dyDescent="0.35">
      <c r="B6459" s="45" t="s">
        <v>2642</v>
      </c>
      <c r="C6459" s="146">
        <v>79.125526428222656</v>
      </c>
      <c r="D6459" s="112">
        <f t="shared" si="203"/>
        <v>-0.83348097894063167</v>
      </c>
      <c r="E6459" s="112">
        <v>-1.3997133395599014E-2</v>
      </c>
      <c r="G6459">
        <v>6451</v>
      </c>
      <c r="H6459">
        <f t="shared" ca="1" si="204"/>
        <v>-9.901137024375015E-3</v>
      </c>
    </row>
    <row r="6460" spans="2:8" x14ac:dyDescent="0.35">
      <c r="B6460" s="45" t="s">
        <v>5097</v>
      </c>
      <c r="C6460" s="146">
        <v>475.17410278320313</v>
      </c>
      <c r="D6460" s="112">
        <f t="shared" si="203"/>
        <v>4.7204108532550038</v>
      </c>
      <c r="E6460" s="112">
        <v>-1.4007853359543705E-2</v>
      </c>
      <c r="G6460">
        <v>6452</v>
      </c>
      <c r="H6460">
        <f t="shared" ca="1" si="204"/>
        <v>-1.0358858902585274E-2</v>
      </c>
    </row>
    <row r="6461" spans="2:8" x14ac:dyDescent="0.35">
      <c r="B6461" s="45" t="s">
        <v>2754</v>
      </c>
      <c r="C6461" s="146">
        <v>83.066429138183594</v>
      </c>
      <c r="D6461" s="112">
        <f t="shared" si="203"/>
        <v>-0.94064388324167969</v>
      </c>
      <c r="E6461" s="112">
        <v>-1.4010014320273325E-2</v>
      </c>
      <c r="G6461">
        <v>6453</v>
      </c>
      <c r="H6461">
        <f t="shared" ca="1" si="204"/>
        <v>-2.7671418134381197E-2</v>
      </c>
    </row>
    <row r="6462" spans="2:8" x14ac:dyDescent="0.35">
      <c r="B6462" s="45" t="s">
        <v>6093</v>
      </c>
      <c r="C6462" s="146">
        <v>1399.458618164062</v>
      </c>
      <c r="D6462" s="112">
        <f t="shared" si="203"/>
        <v>10.399749793203391</v>
      </c>
      <c r="E6462" s="112">
        <v>-1.4024504460743766E-2</v>
      </c>
      <c r="G6462">
        <v>6454</v>
      </c>
      <c r="H6462">
        <f t="shared" ca="1" si="204"/>
        <v>-1.24642890171634E-3</v>
      </c>
    </row>
    <row r="6463" spans="2:8" x14ac:dyDescent="0.35">
      <c r="B6463" s="45" t="s">
        <v>3018</v>
      </c>
      <c r="C6463" s="146">
        <v>122.76222229003911</v>
      </c>
      <c r="D6463" s="112">
        <f t="shared" si="203"/>
        <v>-0.11860610108765557</v>
      </c>
      <c r="E6463" s="112">
        <v>-1.402506058216106E-2</v>
      </c>
      <c r="G6463">
        <v>6455</v>
      </c>
      <c r="H6463">
        <f t="shared" ca="1" si="204"/>
        <v>-6.8978829575466662E-3</v>
      </c>
    </row>
    <row r="6464" spans="2:8" x14ac:dyDescent="0.35">
      <c r="B6464" s="45" t="s">
        <v>1497</v>
      </c>
      <c r="C6464" s="146">
        <v>139.28190612792969</v>
      </c>
      <c r="D6464" s="112">
        <f t="shared" si="203"/>
        <v>-0.82266231952624469</v>
      </c>
      <c r="E6464" s="112">
        <v>-1.4025327552708468E-2</v>
      </c>
      <c r="G6464">
        <v>6456</v>
      </c>
      <c r="H6464">
        <f t="shared" ca="1" si="204"/>
        <v>-4.5291301167137263E-4</v>
      </c>
    </row>
    <row r="6465" spans="2:8" x14ac:dyDescent="0.35">
      <c r="B6465" s="45" t="s">
        <v>5650</v>
      </c>
      <c r="C6465" s="146">
        <v>785.405029296875</v>
      </c>
      <c r="D6465" s="112">
        <f t="shared" si="203"/>
        <v>3.4698636817731514</v>
      </c>
      <c r="E6465" s="112">
        <v>-1.4035732948389657E-2</v>
      </c>
      <c r="G6465">
        <v>6457</v>
      </c>
      <c r="H6465">
        <f t="shared" ca="1" si="204"/>
        <v>-8.090210150854097E-3</v>
      </c>
    </row>
    <row r="6466" spans="2:8" x14ac:dyDescent="0.35">
      <c r="B6466" s="45" t="s">
        <v>3678</v>
      </c>
      <c r="C6466" s="146">
        <v>175.711181640625</v>
      </c>
      <c r="D6466" s="112">
        <f t="shared" si="203"/>
        <v>3.1584998585293449</v>
      </c>
      <c r="E6466" s="112">
        <v>-1.4041469924321795E-2</v>
      </c>
      <c r="G6466">
        <v>6458</v>
      </c>
      <c r="H6466">
        <f t="shared" ca="1" si="204"/>
        <v>-5.4315122388661685E-3</v>
      </c>
    </row>
    <row r="6467" spans="2:8" x14ac:dyDescent="0.35">
      <c r="B6467" s="45" t="s">
        <v>518</v>
      </c>
      <c r="C6467" s="146">
        <v>42.253501892089837</v>
      </c>
      <c r="D6467" s="112">
        <f t="shared" si="203"/>
        <v>-0.98153623670375911</v>
      </c>
      <c r="E6467" s="112">
        <v>-1.4043370334109132E-2</v>
      </c>
      <c r="G6467">
        <v>6459</v>
      </c>
      <c r="H6467">
        <f t="shared" ca="1" si="204"/>
        <v>-1.0495919251563884E-2</v>
      </c>
    </row>
    <row r="6468" spans="2:8" x14ac:dyDescent="0.35">
      <c r="B6468" s="45" t="s">
        <v>7812</v>
      </c>
      <c r="C6468" s="146">
        <v>2288.45556640625</v>
      </c>
      <c r="D6468" s="112">
        <f t="shared" si="203"/>
        <v>30.152183953313337</v>
      </c>
      <c r="E6468" s="112">
        <v>-1.4044441826500061E-2</v>
      </c>
      <c r="G6468">
        <v>6460</v>
      </c>
      <c r="H6468">
        <f t="shared" ca="1" si="204"/>
        <v>1.1537916984977305E-2</v>
      </c>
    </row>
    <row r="6469" spans="2:8" x14ac:dyDescent="0.35">
      <c r="B6469" s="45" t="s">
        <v>828</v>
      </c>
      <c r="C6469" s="146">
        <v>73.460517883300781</v>
      </c>
      <c r="D6469" s="112">
        <f t="shared" si="203"/>
        <v>-0.58140619204381883</v>
      </c>
      <c r="E6469" s="112">
        <v>-1.4054556520912828E-2</v>
      </c>
      <c r="G6469">
        <v>6461</v>
      </c>
      <c r="H6469">
        <f t="shared" ca="1" si="204"/>
        <v>9.1721513713493626E-3</v>
      </c>
    </row>
    <row r="6470" spans="2:8" x14ac:dyDescent="0.35">
      <c r="B6470" s="45" t="s">
        <v>3694</v>
      </c>
      <c r="C6470" s="146">
        <v>175.4935607910156</v>
      </c>
      <c r="D6470" s="112">
        <f t="shared" si="203"/>
        <v>0.52310858529826176</v>
      </c>
      <c r="E6470" s="112">
        <v>-1.4058637263052924E-2</v>
      </c>
      <c r="G6470">
        <v>6462</v>
      </c>
      <c r="H6470">
        <f t="shared" ca="1" si="204"/>
        <v>-1.5034182697475694E-2</v>
      </c>
    </row>
    <row r="6471" spans="2:8" x14ac:dyDescent="0.35">
      <c r="B6471" s="45" t="s">
        <v>2112</v>
      </c>
      <c r="C6471" s="146">
        <v>115.2206497192383</v>
      </c>
      <c r="D6471" s="112">
        <f t="shared" si="203"/>
        <v>-4.9750457421842934E-2</v>
      </c>
      <c r="E6471" s="112">
        <v>-1.4077444485144877E-2</v>
      </c>
      <c r="G6471">
        <v>6463</v>
      </c>
      <c r="H6471">
        <f t="shared" ca="1" si="204"/>
        <v>-4.6554194735798859E-5</v>
      </c>
    </row>
    <row r="6472" spans="2:8" x14ac:dyDescent="0.35">
      <c r="B6472" s="45" t="s">
        <v>2092</v>
      </c>
      <c r="C6472" s="146">
        <v>121.253044128418</v>
      </c>
      <c r="D6472" s="112">
        <f t="shared" si="203"/>
        <v>0.41779926582185689</v>
      </c>
      <c r="E6472" s="112">
        <v>-1.4080829486111703E-2</v>
      </c>
      <c r="G6472">
        <v>6464</v>
      </c>
      <c r="H6472">
        <f t="shared" ca="1" si="204"/>
        <v>1.2405198463174693E-3</v>
      </c>
    </row>
    <row r="6473" spans="2:8" x14ac:dyDescent="0.35">
      <c r="B6473" s="45" t="s">
        <v>1063</v>
      </c>
      <c r="C6473" s="146">
        <v>85.522010803222656</v>
      </c>
      <c r="D6473" s="112">
        <f t="shared" ref="D6473:D6536" si="205">(C6473-C6474)/C6474</f>
        <v>-0.20047375831022479</v>
      </c>
      <c r="E6473" s="112">
        <v>-1.4085608314738573E-2</v>
      </c>
      <c r="G6473">
        <v>6465</v>
      </c>
      <c r="H6473">
        <f t="shared" ca="1" si="204"/>
        <v>5.2775668687280531E-3</v>
      </c>
    </row>
    <row r="6474" spans="2:8" x14ac:dyDescent="0.35">
      <c r="B6474" s="45" t="s">
        <v>2107</v>
      </c>
      <c r="C6474" s="146">
        <v>106.9658584594727</v>
      </c>
      <c r="D6474" s="112">
        <f t="shared" si="205"/>
        <v>-0.83032527879691209</v>
      </c>
      <c r="E6474" s="112">
        <v>-1.4099344534444365E-2</v>
      </c>
      <c r="G6474">
        <v>6466</v>
      </c>
      <c r="H6474">
        <f t="shared" ref="H6474:H6537" ca="1" si="206">_xlfn.NORM.INV(RAND(),$N$11,$N$12)</f>
        <v>1.6985236128415595E-2</v>
      </c>
    </row>
    <row r="6475" spans="2:8" x14ac:dyDescent="0.35">
      <c r="B6475" s="45" t="s">
        <v>5242</v>
      </c>
      <c r="C6475" s="146">
        <v>630.41717529296875</v>
      </c>
      <c r="D6475" s="112">
        <f t="shared" si="205"/>
        <v>3.6148817941856426</v>
      </c>
      <c r="E6475" s="112">
        <v>-1.4099786082546308E-2</v>
      </c>
      <c r="G6475">
        <v>6467</v>
      </c>
      <c r="H6475">
        <f t="shared" ca="1" si="206"/>
        <v>-6.9553023415924965E-3</v>
      </c>
    </row>
    <row r="6476" spans="2:8" x14ac:dyDescent="0.35">
      <c r="B6476" s="45" t="s">
        <v>3306</v>
      </c>
      <c r="C6476" s="146">
        <v>136.60527038574219</v>
      </c>
      <c r="D6476" s="112">
        <f t="shared" si="205"/>
        <v>0.43700031885853619</v>
      </c>
      <c r="E6476" s="112">
        <v>-1.4105270901371796E-2</v>
      </c>
      <c r="G6476">
        <v>6468</v>
      </c>
      <c r="H6476">
        <f t="shared" ca="1" si="206"/>
        <v>2.561373510583588E-2</v>
      </c>
    </row>
    <row r="6477" spans="2:8" x14ac:dyDescent="0.35">
      <c r="B6477" s="45" t="s">
        <v>1232</v>
      </c>
      <c r="C6477" s="146">
        <v>95.062797546386719</v>
      </c>
      <c r="D6477" s="112">
        <f t="shared" si="205"/>
        <v>-0.17398095950779602</v>
      </c>
      <c r="E6477" s="112">
        <v>-1.4108064850747414E-2</v>
      </c>
      <c r="G6477">
        <v>6469</v>
      </c>
      <c r="H6477">
        <f t="shared" ca="1" si="206"/>
        <v>5.9938481686286245E-3</v>
      </c>
    </row>
    <row r="6478" spans="2:8" x14ac:dyDescent="0.35">
      <c r="B6478" s="45" t="s">
        <v>2963</v>
      </c>
      <c r="C6478" s="146">
        <v>115.0854797363281</v>
      </c>
      <c r="D6478" s="112">
        <f t="shared" si="205"/>
        <v>-0.95373046153211916</v>
      </c>
      <c r="E6478" s="112">
        <v>-1.4112238975080982E-2</v>
      </c>
      <c r="G6478">
        <v>6470</v>
      </c>
      <c r="H6478">
        <f t="shared" ca="1" si="206"/>
        <v>-6.5162218135736208E-3</v>
      </c>
    </row>
    <row r="6479" spans="2:8" x14ac:dyDescent="0.35">
      <c r="B6479" s="45" t="s">
        <v>6913</v>
      </c>
      <c r="C6479" s="146">
        <v>2487.283935546875</v>
      </c>
      <c r="D6479" s="112">
        <f t="shared" si="205"/>
        <v>16.595077551193107</v>
      </c>
      <c r="E6479" s="112">
        <v>-1.4152945363606225E-2</v>
      </c>
      <c r="G6479">
        <v>6471</v>
      </c>
      <c r="H6479">
        <f t="shared" ca="1" si="206"/>
        <v>-5.0293597218334775E-4</v>
      </c>
    </row>
    <row r="6480" spans="2:8" x14ac:dyDescent="0.35">
      <c r="B6480" s="45" t="s">
        <v>1489</v>
      </c>
      <c r="C6480" s="146">
        <v>141.36248779296881</v>
      </c>
      <c r="D6480" s="112">
        <f t="shared" si="205"/>
        <v>0.67605484866612031</v>
      </c>
      <c r="E6480" s="112">
        <v>-1.4163863419766833E-2</v>
      </c>
      <c r="G6480">
        <v>6472</v>
      </c>
      <c r="H6480">
        <f t="shared" ca="1" si="206"/>
        <v>1.0618490793457258E-2</v>
      </c>
    </row>
    <row r="6481" spans="2:8" x14ac:dyDescent="0.35">
      <c r="B6481" s="45" t="s">
        <v>2869</v>
      </c>
      <c r="C6481" s="146">
        <v>84.342399597167969</v>
      </c>
      <c r="D6481" s="112">
        <f t="shared" si="205"/>
        <v>-0.96797565758474458</v>
      </c>
      <c r="E6481" s="112">
        <v>-1.4168599773975145E-2</v>
      </c>
      <c r="G6481">
        <v>6473</v>
      </c>
      <c r="H6481">
        <f t="shared" ca="1" si="206"/>
        <v>-3.0409538597009334E-4</v>
      </c>
    </row>
    <row r="6482" spans="2:8" x14ac:dyDescent="0.35">
      <c r="B6482" s="45" t="s">
        <v>7880</v>
      </c>
      <c r="C6482" s="146">
        <v>2633.696533203125</v>
      </c>
      <c r="D6482" s="112">
        <f t="shared" si="205"/>
        <v>0.4931891269090633</v>
      </c>
      <c r="E6482" s="112">
        <v>-1.4187048587262498E-2</v>
      </c>
      <c r="G6482">
        <v>6474</v>
      </c>
      <c r="H6482">
        <f t="shared" ca="1" si="206"/>
        <v>1.1668260750045659E-2</v>
      </c>
    </row>
    <row r="6483" spans="2:8" x14ac:dyDescent="0.35">
      <c r="B6483" s="45" t="s">
        <v>6419</v>
      </c>
      <c r="C6483" s="146">
        <v>1763.806396484375</v>
      </c>
      <c r="D6483" s="112">
        <f t="shared" si="205"/>
        <v>0.59463300358246296</v>
      </c>
      <c r="E6483" s="112">
        <v>-1.419383027101555E-2</v>
      </c>
      <c r="G6483">
        <v>6475</v>
      </c>
      <c r="H6483">
        <f t="shared" ca="1" si="206"/>
        <v>3.3506667327589776E-3</v>
      </c>
    </row>
    <row r="6484" spans="2:8" x14ac:dyDescent="0.35">
      <c r="B6484" s="45" t="s">
        <v>5939</v>
      </c>
      <c r="C6484" s="146">
        <v>1106.089233398438</v>
      </c>
      <c r="D6484" s="112">
        <f t="shared" si="205"/>
        <v>-0.44338002403131421</v>
      </c>
      <c r="E6484" s="112">
        <v>-1.4194983504970116E-2</v>
      </c>
      <c r="G6484">
        <v>6476</v>
      </c>
      <c r="H6484">
        <f t="shared" ca="1" si="206"/>
        <v>-6.8581971716987723E-3</v>
      </c>
    </row>
    <row r="6485" spans="2:8" x14ac:dyDescent="0.35">
      <c r="B6485" s="45" t="s">
        <v>7046</v>
      </c>
      <c r="C6485" s="146">
        <v>1987.1533203125</v>
      </c>
      <c r="D6485" s="112">
        <f t="shared" si="205"/>
        <v>-0.19657640459309023</v>
      </c>
      <c r="E6485" s="112">
        <v>-1.4239212348623558E-2</v>
      </c>
      <c r="G6485">
        <v>6477</v>
      </c>
      <c r="H6485">
        <f t="shared" ca="1" si="206"/>
        <v>-1.6938561662465202E-2</v>
      </c>
    </row>
    <row r="6486" spans="2:8" x14ac:dyDescent="0.35">
      <c r="B6486" s="45" t="s">
        <v>7911</v>
      </c>
      <c r="C6486" s="146">
        <v>2473.35693359375</v>
      </c>
      <c r="D6486" s="112">
        <f t="shared" si="205"/>
        <v>0.72162477512888989</v>
      </c>
      <c r="E6486" s="112">
        <v>-1.4274952999645247E-2</v>
      </c>
      <c r="G6486">
        <v>6478</v>
      </c>
      <c r="H6486">
        <f t="shared" ca="1" si="206"/>
        <v>-4.4620217393758557E-3</v>
      </c>
    </row>
    <row r="6487" spans="2:8" x14ac:dyDescent="0.35">
      <c r="B6487" s="45" t="s">
        <v>6176</v>
      </c>
      <c r="C6487" s="146">
        <v>1436.64111328125</v>
      </c>
      <c r="D6487" s="112">
        <f t="shared" si="205"/>
        <v>28.994489269877636</v>
      </c>
      <c r="E6487" s="112">
        <v>-1.4278886976832928E-2</v>
      </c>
      <c r="G6487">
        <v>6479</v>
      </c>
      <c r="H6487">
        <f t="shared" ca="1" si="206"/>
        <v>-2.1437426424959407E-3</v>
      </c>
    </row>
    <row r="6488" spans="2:8" x14ac:dyDescent="0.35">
      <c r="B6488" s="45" t="s">
        <v>731</v>
      </c>
      <c r="C6488" s="146">
        <v>47.896835327148438</v>
      </c>
      <c r="D6488" s="112">
        <f t="shared" si="205"/>
        <v>-0.72488851688899014</v>
      </c>
      <c r="E6488" s="112">
        <v>-1.4329117366249665E-2</v>
      </c>
      <c r="G6488">
        <v>6480</v>
      </c>
      <c r="H6488">
        <f t="shared" ca="1" si="206"/>
        <v>2.6632683591350157E-2</v>
      </c>
    </row>
    <row r="6489" spans="2:8" x14ac:dyDescent="0.35">
      <c r="B6489" s="45" t="s">
        <v>4117</v>
      </c>
      <c r="C6489" s="146">
        <v>174.0997314453125</v>
      </c>
      <c r="D6489" s="112">
        <f t="shared" si="205"/>
        <v>-0.92277283232468332</v>
      </c>
      <c r="E6489" s="112">
        <v>-1.4333960565410916E-2</v>
      </c>
      <c r="G6489">
        <v>6481</v>
      </c>
      <c r="H6489">
        <f t="shared" ca="1" si="206"/>
        <v>-1.0849891328333229E-2</v>
      </c>
    </row>
    <row r="6490" spans="2:8" x14ac:dyDescent="0.35">
      <c r="B6490" s="45" t="s">
        <v>7752</v>
      </c>
      <c r="C6490" s="146">
        <v>2254.384521484375</v>
      </c>
      <c r="D6490" s="112">
        <f t="shared" si="205"/>
        <v>3.4581667610985259E-2</v>
      </c>
      <c r="E6490" s="112">
        <v>-1.4338376767999693E-2</v>
      </c>
      <c r="G6490">
        <v>6482</v>
      </c>
      <c r="H6490">
        <f t="shared" ca="1" si="206"/>
        <v>2.7457661669769051E-3</v>
      </c>
    </row>
    <row r="6491" spans="2:8" x14ac:dyDescent="0.35">
      <c r="B6491" s="45" t="s">
        <v>7524</v>
      </c>
      <c r="C6491" s="146">
        <v>2179.030029296875</v>
      </c>
      <c r="D6491" s="112">
        <f t="shared" si="205"/>
        <v>0.43632279894522014</v>
      </c>
      <c r="E6491" s="112">
        <v>-1.4348058669286441E-2</v>
      </c>
      <c r="G6491">
        <v>6483</v>
      </c>
      <c r="H6491">
        <f t="shared" ca="1" si="206"/>
        <v>-7.3515435958501326E-3</v>
      </c>
    </row>
    <row r="6492" spans="2:8" x14ac:dyDescent="0.35">
      <c r="B6492" s="45" t="s">
        <v>6280</v>
      </c>
      <c r="C6492" s="146">
        <v>1517.08935546875</v>
      </c>
      <c r="D6492" s="112">
        <f t="shared" si="205"/>
        <v>31.813055391685676</v>
      </c>
      <c r="E6492" s="112">
        <v>-1.4380078733831991E-2</v>
      </c>
      <c r="G6492">
        <v>6484</v>
      </c>
      <c r="H6492">
        <f t="shared" ca="1" si="206"/>
        <v>9.2490042845440475E-4</v>
      </c>
    </row>
    <row r="6493" spans="2:8" x14ac:dyDescent="0.35">
      <c r="B6493" s="45" t="s">
        <v>580</v>
      </c>
      <c r="C6493" s="146">
        <v>46.234321594238281</v>
      </c>
      <c r="D6493" s="112">
        <f t="shared" si="205"/>
        <v>-0.97405038592654947</v>
      </c>
      <c r="E6493" s="112">
        <v>-1.4383436765720872E-2</v>
      </c>
      <c r="G6493">
        <v>6485</v>
      </c>
      <c r="H6493">
        <f t="shared" ca="1" si="206"/>
        <v>-8.2759032150597125E-3</v>
      </c>
    </row>
    <row r="6494" spans="2:8" x14ac:dyDescent="0.35">
      <c r="B6494" s="45" t="s">
        <v>6417</v>
      </c>
      <c r="C6494" s="146">
        <v>1781.695922851562</v>
      </c>
      <c r="D6494" s="112">
        <f t="shared" si="205"/>
        <v>10.196489698894448</v>
      </c>
      <c r="E6494" s="112">
        <v>-1.4396460818559534E-2</v>
      </c>
      <c r="G6494">
        <v>6486</v>
      </c>
      <c r="H6494">
        <f t="shared" ca="1" si="206"/>
        <v>-3.4745022331326204E-3</v>
      </c>
    </row>
    <row r="6495" spans="2:8" x14ac:dyDescent="0.35">
      <c r="B6495" s="45" t="s">
        <v>3574</v>
      </c>
      <c r="C6495" s="146">
        <v>159.12986755371091</v>
      </c>
      <c r="D6495" s="112">
        <f t="shared" si="205"/>
        <v>-0.93311342061207248</v>
      </c>
      <c r="E6495" s="112">
        <v>-1.441081599388519E-2</v>
      </c>
      <c r="G6495">
        <v>6487</v>
      </c>
      <c r="H6495">
        <f t="shared" ca="1" si="206"/>
        <v>-4.7202692047618447E-3</v>
      </c>
    </row>
    <row r="6496" spans="2:8" x14ac:dyDescent="0.35">
      <c r="B6496" s="45" t="s">
        <v>7979</v>
      </c>
      <c r="C6496" s="146">
        <v>2379.10009765625</v>
      </c>
      <c r="D6496" s="112">
        <f t="shared" si="205"/>
        <v>2.3532031595446155</v>
      </c>
      <c r="E6496" s="112">
        <v>-1.4416424083580064E-2</v>
      </c>
      <c r="G6496">
        <v>6488</v>
      </c>
      <c r="H6496">
        <f t="shared" ca="1" si="206"/>
        <v>-8.7184553031149446E-3</v>
      </c>
    </row>
    <row r="6497" spans="2:8" x14ac:dyDescent="0.35">
      <c r="B6497" s="45" t="s">
        <v>5586</v>
      </c>
      <c r="C6497" s="146">
        <v>709.500732421875</v>
      </c>
      <c r="D6497" s="112">
        <f t="shared" si="205"/>
        <v>4.681091934600631</v>
      </c>
      <c r="E6497" s="112">
        <v>-1.4416722102119141E-2</v>
      </c>
      <c r="G6497">
        <v>6489</v>
      </c>
      <c r="H6497">
        <f t="shared" ca="1" si="206"/>
        <v>2.827577864739262E-2</v>
      </c>
    </row>
    <row r="6498" spans="2:8" x14ac:dyDescent="0.35">
      <c r="B6498" s="45" t="s">
        <v>1907</v>
      </c>
      <c r="C6498" s="146">
        <v>124.8880920410156</v>
      </c>
      <c r="D6498" s="112">
        <f t="shared" si="205"/>
        <v>0.11757261787561056</v>
      </c>
      <c r="E6498" s="112">
        <v>-1.4418199122260545E-2</v>
      </c>
      <c r="G6498">
        <v>6490</v>
      </c>
      <c r="H6498">
        <f t="shared" ca="1" si="206"/>
        <v>-1.721735198766251E-2</v>
      </c>
    </row>
    <row r="6499" spans="2:8" x14ac:dyDescent="0.35">
      <c r="B6499" s="45" t="s">
        <v>1846</v>
      </c>
      <c r="C6499" s="146">
        <v>111.7494201660156</v>
      </c>
      <c r="D6499" s="112">
        <f t="shared" si="205"/>
        <v>-0.94300374315066815</v>
      </c>
      <c r="E6499" s="112">
        <v>-1.4439021895718572E-2</v>
      </c>
      <c r="G6499">
        <v>6491</v>
      </c>
      <c r="H6499">
        <f t="shared" ca="1" si="206"/>
        <v>-1.2805478999368528E-3</v>
      </c>
    </row>
    <row r="6500" spans="2:8" x14ac:dyDescent="0.35">
      <c r="B6500" s="45" t="s">
        <v>6769</v>
      </c>
      <c r="C6500" s="146">
        <v>1960.644897460938</v>
      </c>
      <c r="D6500" s="112">
        <f t="shared" si="205"/>
        <v>21.50692722210735</v>
      </c>
      <c r="E6500" s="112">
        <v>-1.4445280725590183E-2</v>
      </c>
      <c r="G6500">
        <v>6492</v>
      </c>
      <c r="H6500">
        <f t="shared" ca="1" si="206"/>
        <v>-1.1966770223134573E-2</v>
      </c>
    </row>
    <row r="6501" spans="2:8" x14ac:dyDescent="0.35">
      <c r="B6501" s="45" t="s">
        <v>2625</v>
      </c>
      <c r="C6501" s="146">
        <v>87.112953186035156</v>
      </c>
      <c r="D6501" s="112">
        <f t="shared" si="205"/>
        <v>-0.95764710158070243</v>
      </c>
      <c r="E6501" s="112">
        <v>-1.4472612680496592E-2</v>
      </c>
      <c r="G6501">
        <v>6493</v>
      </c>
      <c r="H6501">
        <f t="shared" ca="1" si="206"/>
        <v>3.859074252068688E-2</v>
      </c>
    </row>
    <row r="6502" spans="2:8" x14ac:dyDescent="0.35">
      <c r="B6502" s="45" t="s">
        <v>6755</v>
      </c>
      <c r="C6502" s="146">
        <v>2056.835693359375</v>
      </c>
      <c r="D6502" s="112">
        <f t="shared" si="205"/>
        <v>20.524452033538388</v>
      </c>
      <c r="E6502" s="112">
        <v>-1.4496315473513943E-2</v>
      </c>
      <c r="G6502">
        <v>6494</v>
      </c>
      <c r="H6502">
        <f t="shared" ca="1" si="206"/>
        <v>1.5389255407275283E-3</v>
      </c>
    </row>
    <row r="6503" spans="2:8" x14ac:dyDescent="0.35">
      <c r="B6503" s="45" t="s">
        <v>2285</v>
      </c>
      <c r="C6503" s="146">
        <v>95.558097839355469</v>
      </c>
      <c r="D6503" s="112">
        <f t="shared" si="205"/>
        <v>-0.87764929278212167</v>
      </c>
      <c r="E6503" s="112">
        <v>-1.4497015045041649E-2</v>
      </c>
      <c r="G6503">
        <v>6495</v>
      </c>
      <c r="H6503">
        <f t="shared" ca="1" si="206"/>
        <v>-8.3390427138702421E-3</v>
      </c>
    </row>
    <row r="6504" spans="2:8" x14ac:dyDescent="0.35">
      <c r="B6504" s="45" t="s">
        <v>5791</v>
      </c>
      <c r="C6504" s="146">
        <v>781.0179443359375</v>
      </c>
      <c r="D6504" s="112">
        <f t="shared" si="205"/>
        <v>0.60155852913718832</v>
      </c>
      <c r="E6504" s="112">
        <v>-1.4500845778700177E-2</v>
      </c>
      <c r="G6504">
        <v>6496</v>
      </c>
      <c r="H6504">
        <f t="shared" ca="1" si="206"/>
        <v>-1.8878077607309758E-2</v>
      </c>
    </row>
    <row r="6505" spans="2:8" x14ac:dyDescent="0.35">
      <c r="B6505" s="45" t="s">
        <v>4951</v>
      </c>
      <c r="C6505" s="146">
        <v>487.66119384765619</v>
      </c>
      <c r="D6505" s="112">
        <f t="shared" si="205"/>
        <v>4.3583594040198719</v>
      </c>
      <c r="E6505" s="112">
        <v>-1.45032485653583E-2</v>
      </c>
      <c r="G6505">
        <v>6497</v>
      </c>
      <c r="H6505">
        <f t="shared" ca="1" si="206"/>
        <v>1.36358780050642E-2</v>
      </c>
    </row>
    <row r="6506" spans="2:8" x14ac:dyDescent="0.35">
      <c r="B6506" s="45" t="s">
        <v>2816</v>
      </c>
      <c r="C6506" s="146">
        <v>91.009422302246094</v>
      </c>
      <c r="D6506" s="112">
        <f t="shared" si="205"/>
        <v>1.0619619480071738</v>
      </c>
      <c r="E6506" s="112">
        <v>-1.4508276782965138E-2</v>
      </c>
      <c r="G6506">
        <v>6498</v>
      </c>
      <c r="H6506">
        <f t="shared" ca="1" si="206"/>
        <v>-1.0300365989090814E-3</v>
      </c>
    </row>
    <row r="6507" spans="2:8" x14ac:dyDescent="0.35">
      <c r="B6507" s="45" t="s">
        <v>626</v>
      </c>
      <c r="C6507" s="146">
        <v>44.137294769287109</v>
      </c>
      <c r="D6507" s="112">
        <f t="shared" si="205"/>
        <v>-0.79398105875857383</v>
      </c>
      <c r="E6507" s="112">
        <v>-1.4522395005737243E-2</v>
      </c>
      <c r="G6507">
        <v>6499</v>
      </c>
      <c r="H6507">
        <f t="shared" ca="1" si="206"/>
        <v>-7.0605559440411157E-3</v>
      </c>
    </row>
    <row r="6508" spans="2:8" x14ac:dyDescent="0.35">
      <c r="B6508" s="45" t="s">
        <v>4347</v>
      </c>
      <c r="C6508" s="146">
        <v>214.239013671875</v>
      </c>
      <c r="D6508" s="112">
        <f t="shared" si="205"/>
        <v>-0.85616818653161419</v>
      </c>
      <c r="E6508" s="112">
        <v>-1.4551340283839677E-2</v>
      </c>
      <c r="G6508">
        <v>6500</v>
      </c>
      <c r="H6508">
        <f t="shared" ca="1" si="206"/>
        <v>9.8547903513927157E-3</v>
      </c>
    </row>
    <row r="6509" spans="2:8" x14ac:dyDescent="0.35">
      <c r="B6509" s="45" t="s">
        <v>6317</v>
      </c>
      <c r="C6509" s="146">
        <v>1489.510620117188</v>
      </c>
      <c r="D6509" s="112">
        <f t="shared" si="205"/>
        <v>9.7052413989595099</v>
      </c>
      <c r="E6509" s="112">
        <v>-1.4555214225985861E-2</v>
      </c>
      <c r="G6509">
        <v>6501</v>
      </c>
      <c r="H6509">
        <f t="shared" ca="1" si="206"/>
        <v>-9.4677763619274984E-4</v>
      </c>
    </row>
    <row r="6510" spans="2:8" x14ac:dyDescent="0.35">
      <c r="B6510" s="45" t="s">
        <v>1401</v>
      </c>
      <c r="C6510" s="146">
        <v>139.13844299316409</v>
      </c>
      <c r="D6510" s="112">
        <f t="shared" si="205"/>
        <v>0.74191989337481012</v>
      </c>
      <c r="E6510" s="112">
        <v>-1.4559773953149087E-2</v>
      </c>
      <c r="G6510">
        <v>6502</v>
      </c>
      <c r="H6510">
        <f t="shared" ca="1" si="206"/>
        <v>-7.534500850858941E-3</v>
      </c>
    </row>
    <row r="6511" spans="2:8" x14ac:dyDescent="0.35">
      <c r="B6511" s="45" t="s">
        <v>2719</v>
      </c>
      <c r="C6511" s="146">
        <v>79.876487731933594</v>
      </c>
      <c r="D6511" s="112">
        <f t="shared" si="205"/>
        <v>-0.89243316774554349</v>
      </c>
      <c r="E6511" s="112">
        <v>-1.4561184562934329E-2</v>
      </c>
      <c r="G6511">
        <v>6503</v>
      </c>
      <c r="H6511">
        <f t="shared" ca="1" si="206"/>
        <v>-1.8751222191783741E-3</v>
      </c>
    </row>
    <row r="6512" spans="2:8" x14ac:dyDescent="0.35">
      <c r="B6512" s="45" t="s">
        <v>5325</v>
      </c>
      <c r="C6512" s="146">
        <v>742.575439453125</v>
      </c>
      <c r="D6512" s="112">
        <f t="shared" si="205"/>
        <v>14.835576958354325</v>
      </c>
      <c r="E6512" s="112">
        <v>-1.4568345615095147E-2</v>
      </c>
      <c r="G6512">
        <v>6504</v>
      </c>
      <c r="H6512">
        <f t="shared" ca="1" si="206"/>
        <v>1.2454660914703262E-2</v>
      </c>
    </row>
    <row r="6513" spans="2:8" x14ac:dyDescent="0.35">
      <c r="B6513" s="45" t="s">
        <v>708</v>
      </c>
      <c r="C6513" s="146">
        <v>46.892856597900391</v>
      </c>
      <c r="D6513" s="112">
        <f t="shared" si="205"/>
        <v>-0.77795875781707324</v>
      </c>
      <c r="E6513" s="112">
        <v>-1.4575885477808023E-2</v>
      </c>
      <c r="G6513">
        <v>6505</v>
      </c>
      <c r="H6513">
        <f t="shared" ca="1" si="206"/>
        <v>-1.5630994528317742E-2</v>
      </c>
    </row>
    <row r="6514" spans="2:8" x14ac:dyDescent="0.35">
      <c r="B6514" s="45" t="s">
        <v>4339</v>
      </c>
      <c r="C6514" s="146">
        <v>211.1898498535156</v>
      </c>
      <c r="D6514" s="112">
        <f t="shared" si="205"/>
        <v>-0.88631746919142462</v>
      </c>
      <c r="E6514" s="112">
        <v>-1.4583174918072482E-2</v>
      </c>
      <c r="G6514">
        <v>6506</v>
      </c>
      <c r="H6514">
        <f t="shared" ca="1" si="206"/>
        <v>2.0482483797971102E-2</v>
      </c>
    </row>
    <row r="6515" spans="2:8" x14ac:dyDescent="0.35">
      <c r="B6515" s="45" t="s">
        <v>6665</v>
      </c>
      <c r="C6515" s="146">
        <v>1857.715942382812</v>
      </c>
      <c r="D6515" s="112">
        <f t="shared" si="205"/>
        <v>3.1005590761837953</v>
      </c>
      <c r="E6515" s="112">
        <v>-1.4588336854617055E-2</v>
      </c>
      <c r="G6515">
        <v>6507</v>
      </c>
      <c r="H6515">
        <f t="shared" ca="1" si="206"/>
        <v>1.2722887628693062E-2</v>
      </c>
    </row>
    <row r="6516" spans="2:8" x14ac:dyDescent="0.35">
      <c r="B6516" s="45" t="s">
        <v>5057</v>
      </c>
      <c r="C6516" s="146">
        <v>453.0396728515625</v>
      </c>
      <c r="D6516" s="112">
        <f t="shared" si="205"/>
        <v>1.8050791547691785</v>
      </c>
      <c r="E6516" s="112">
        <v>-1.4594422727541381E-2</v>
      </c>
      <c r="G6516">
        <v>6508</v>
      </c>
      <c r="H6516">
        <f t="shared" ca="1" si="206"/>
        <v>-7.3828423801420304E-3</v>
      </c>
    </row>
    <row r="6517" spans="2:8" x14ac:dyDescent="0.35">
      <c r="B6517" s="45" t="s">
        <v>3250</v>
      </c>
      <c r="C6517" s="146">
        <v>161.50691223144531</v>
      </c>
      <c r="D6517" s="112">
        <f t="shared" si="205"/>
        <v>0.21490413928751143</v>
      </c>
      <c r="E6517" s="112">
        <v>-1.459737879320515E-2</v>
      </c>
      <c r="G6517">
        <v>6509</v>
      </c>
      <c r="H6517">
        <f t="shared" ca="1" si="206"/>
        <v>-1.3318645533061206E-4</v>
      </c>
    </row>
    <row r="6518" spans="2:8" x14ac:dyDescent="0.35">
      <c r="B6518" s="45" t="s">
        <v>2056</v>
      </c>
      <c r="C6518" s="146">
        <v>132.93798828125</v>
      </c>
      <c r="D6518" s="112">
        <f t="shared" si="205"/>
        <v>-0.44410672570179732</v>
      </c>
      <c r="E6518" s="112">
        <v>-1.4600770880889216E-2</v>
      </c>
      <c r="G6518">
        <v>6510</v>
      </c>
      <c r="H6518">
        <f t="shared" ca="1" si="206"/>
        <v>-2.8333688674712306E-2</v>
      </c>
    </row>
    <row r="6519" spans="2:8" x14ac:dyDescent="0.35">
      <c r="B6519" s="45" t="s">
        <v>4422</v>
      </c>
      <c r="C6519" s="146">
        <v>239.14300537109381</v>
      </c>
      <c r="D6519" s="112">
        <f t="shared" si="205"/>
        <v>0.48235505316671218</v>
      </c>
      <c r="E6519" s="112">
        <v>-1.4600781140313338E-2</v>
      </c>
      <c r="G6519">
        <v>6511</v>
      </c>
      <c r="H6519">
        <f t="shared" ca="1" si="206"/>
        <v>-3.212375854140348E-2</v>
      </c>
    </row>
    <row r="6520" spans="2:8" x14ac:dyDescent="0.35">
      <c r="B6520" s="45" t="s">
        <v>3174</v>
      </c>
      <c r="C6520" s="146">
        <v>161.32640075683591</v>
      </c>
      <c r="D6520" s="112">
        <f t="shared" si="205"/>
        <v>2.8396428623309453</v>
      </c>
      <c r="E6520" s="112">
        <v>-1.4616412262475264E-2</v>
      </c>
      <c r="G6520">
        <v>6512</v>
      </c>
      <c r="H6520">
        <f t="shared" ca="1" si="206"/>
        <v>-4.2485591910271705E-3</v>
      </c>
    </row>
    <row r="6521" spans="2:8" x14ac:dyDescent="0.35">
      <c r="B6521" s="45" t="s">
        <v>679</v>
      </c>
      <c r="C6521" s="146">
        <v>42.0159912109375</v>
      </c>
      <c r="D6521" s="112">
        <f t="shared" si="205"/>
        <v>-0.94506146118843903</v>
      </c>
      <c r="E6521" s="112">
        <v>-1.4621644069840636E-2</v>
      </c>
      <c r="G6521">
        <v>6513</v>
      </c>
      <c r="H6521">
        <f t="shared" ca="1" si="206"/>
        <v>-6.8343233000338118E-3</v>
      </c>
    </row>
    <row r="6522" spans="2:8" x14ac:dyDescent="0.35">
      <c r="B6522" s="45" t="s">
        <v>5292</v>
      </c>
      <c r="C6522" s="146">
        <v>764.78173828125</v>
      </c>
      <c r="D6522" s="112">
        <f t="shared" si="205"/>
        <v>17.619573557844742</v>
      </c>
      <c r="E6522" s="112">
        <v>-1.4628579409389783E-2</v>
      </c>
      <c r="G6522">
        <v>6514</v>
      </c>
      <c r="H6522">
        <f t="shared" ca="1" si="206"/>
        <v>-3.3615669165255324E-2</v>
      </c>
    </row>
    <row r="6523" spans="2:8" x14ac:dyDescent="0.35">
      <c r="B6523" s="45" t="s">
        <v>533</v>
      </c>
      <c r="C6523" s="146">
        <v>41.074073791503913</v>
      </c>
      <c r="D6523" s="112">
        <f t="shared" si="205"/>
        <v>-0.97117102097339614</v>
      </c>
      <c r="E6523" s="112">
        <v>-1.4632999061060191E-2</v>
      </c>
      <c r="G6523">
        <v>6515</v>
      </c>
      <c r="H6523">
        <f t="shared" ca="1" si="206"/>
        <v>-2.5564143356179864E-2</v>
      </c>
    </row>
    <row r="6524" spans="2:8" x14ac:dyDescent="0.35">
      <c r="B6524" s="45" t="s">
        <v>6166</v>
      </c>
      <c r="C6524" s="146">
        <v>1424.74951171875</v>
      </c>
      <c r="D6524" s="112">
        <f t="shared" si="205"/>
        <v>-0.30574527550048414</v>
      </c>
      <c r="E6524" s="112">
        <v>-1.4638320605814907E-2</v>
      </c>
      <c r="G6524">
        <v>6516</v>
      </c>
      <c r="H6524">
        <f t="shared" ca="1" si="206"/>
        <v>-3.0027225327013038E-3</v>
      </c>
    </row>
    <row r="6525" spans="2:8" x14ac:dyDescent="0.35">
      <c r="B6525" s="45" t="s">
        <v>8021</v>
      </c>
      <c r="C6525" s="146">
        <v>2052.199951171875</v>
      </c>
      <c r="D6525" s="112">
        <f t="shared" si="205"/>
        <v>16.755866788662669</v>
      </c>
      <c r="E6525" s="112">
        <v>-1.4644452256715391E-2</v>
      </c>
      <c r="G6525">
        <v>6517</v>
      </c>
      <c r="H6525">
        <f t="shared" ca="1" si="206"/>
        <v>-5.3941102443129212E-3</v>
      </c>
    </row>
    <row r="6526" spans="2:8" x14ac:dyDescent="0.35">
      <c r="B6526" s="45" t="s">
        <v>3322</v>
      </c>
      <c r="C6526" s="146">
        <v>115.5786972045898</v>
      </c>
      <c r="D6526" s="112">
        <f t="shared" si="205"/>
        <v>-0.26503898961370215</v>
      </c>
      <c r="E6526" s="112">
        <v>-1.465138089733305E-2</v>
      </c>
      <c r="G6526">
        <v>6518</v>
      </c>
      <c r="H6526">
        <f t="shared" ca="1" si="206"/>
        <v>1.5198186951662295E-2</v>
      </c>
    </row>
    <row r="6527" spans="2:8" x14ac:dyDescent="0.35">
      <c r="B6527" s="45" t="s">
        <v>3070</v>
      </c>
      <c r="C6527" s="146">
        <v>157.2582702636719</v>
      </c>
      <c r="D6527" s="112">
        <f t="shared" si="205"/>
        <v>-0.92097311615627919</v>
      </c>
      <c r="E6527" s="112">
        <v>-1.465698591532311E-2</v>
      </c>
      <c r="G6527">
        <v>6519</v>
      </c>
      <c r="H6527">
        <f t="shared" ca="1" si="206"/>
        <v>2.3344471955000681E-2</v>
      </c>
    </row>
    <row r="6528" spans="2:8" x14ac:dyDescent="0.35">
      <c r="B6528" s="45" t="s">
        <v>6762</v>
      </c>
      <c r="C6528" s="146">
        <v>1989.933837890625</v>
      </c>
      <c r="D6528" s="112">
        <f t="shared" si="205"/>
        <v>1.5319766635905276</v>
      </c>
      <c r="E6528" s="112">
        <v>-1.4662553462357425E-2</v>
      </c>
      <c r="G6528">
        <v>6520</v>
      </c>
      <c r="H6528">
        <f t="shared" ca="1" si="206"/>
        <v>-2.44766886225249E-3</v>
      </c>
    </row>
    <row r="6529" spans="2:8" x14ac:dyDescent="0.35">
      <c r="B6529" s="45" t="s">
        <v>5641</v>
      </c>
      <c r="C6529" s="146">
        <v>785.92108154296875</v>
      </c>
      <c r="D6529" s="112">
        <f t="shared" si="205"/>
        <v>5.54318007618786</v>
      </c>
      <c r="E6529" s="112">
        <v>-1.4664638226726602E-2</v>
      </c>
      <c r="G6529">
        <v>6521</v>
      </c>
      <c r="H6529">
        <f t="shared" ca="1" si="206"/>
        <v>-1.5315695673609591E-2</v>
      </c>
    </row>
    <row r="6530" spans="2:8" x14ac:dyDescent="0.35">
      <c r="B6530" s="45" t="s">
        <v>1794</v>
      </c>
      <c r="C6530" s="146">
        <v>120.11301422119141</v>
      </c>
      <c r="D6530" s="112">
        <f t="shared" si="205"/>
        <v>-0.13513031123096281</v>
      </c>
      <c r="E6530" s="112">
        <v>-1.4678878297097199E-2</v>
      </c>
      <c r="G6530">
        <v>6522</v>
      </c>
      <c r="H6530">
        <f t="shared" ca="1" si="206"/>
        <v>-3.5613961744543877E-2</v>
      </c>
    </row>
    <row r="6531" spans="2:8" x14ac:dyDescent="0.35">
      <c r="B6531" s="45" t="s">
        <v>1594</v>
      </c>
      <c r="C6531" s="146">
        <v>138.87989807128909</v>
      </c>
      <c r="D6531" s="112">
        <f t="shared" si="205"/>
        <v>-0.87535589777445832</v>
      </c>
      <c r="E6531" s="112">
        <v>-1.4684947368716934E-2</v>
      </c>
      <c r="G6531">
        <v>6523</v>
      </c>
      <c r="H6531">
        <f t="shared" ca="1" si="206"/>
        <v>1.9831409376755579E-2</v>
      </c>
    </row>
    <row r="6532" spans="2:8" x14ac:dyDescent="0.35">
      <c r="B6532" s="45" t="s">
        <v>5958</v>
      </c>
      <c r="C6532" s="146">
        <v>1114.211547851562</v>
      </c>
      <c r="D6532" s="112">
        <f t="shared" si="205"/>
        <v>-0.44336286942011854</v>
      </c>
      <c r="E6532" s="112">
        <v>-1.4720756511716624E-2</v>
      </c>
      <c r="G6532">
        <v>6524</v>
      </c>
      <c r="H6532">
        <f t="shared" ca="1" si="206"/>
        <v>-3.8953736527990719E-3</v>
      </c>
    </row>
    <row r="6533" spans="2:8" x14ac:dyDescent="0.35">
      <c r="B6533" s="45" t="s">
        <v>6516</v>
      </c>
      <c r="C6533" s="146">
        <v>2001.683837890625</v>
      </c>
      <c r="D6533" s="112">
        <f t="shared" si="205"/>
        <v>18.386395953609448</v>
      </c>
      <c r="E6533" s="112">
        <v>-1.4722565930687805E-2</v>
      </c>
      <c r="G6533">
        <v>6525</v>
      </c>
      <c r="H6533">
        <f t="shared" ca="1" si="206"/>
        <v>1.5566898266434644E-2</v>
      </c>
    </row>
    <row r="6534" spans="2:8" x14ac:dyDescent="0.35">
      <c r="B6534" s="45" t="s">
        <v>1241</v>
      </c>
      <c r="C6534" s="146">
        <v>103.2519836425781</v>
      </c>
      <c r="D6534" s="112">
        <f t="shared" si="205"/>
        <v>-0.85701691432402416</v>
      </c>
      <c r="E6534" s="112">
        <v>-1.4727136493344516E-2</v>
      </c>
      <c r="G6534">
        <v>6526</v>
      </c>
      <c r="H6534">
        <f t="shared" ca="1" si="206"/>
        <v>-7.6114205009688981E-3</v>
      </c>
    </row>
    <row r="6535" spans="2:8" x14ac:dyDescent="0.35">
      <c r="B6535" s="45" t="s">
        <v>5727</v>
      </c>
      <c r="C6535" s="146">
        <v>722.12725830078125</v>
      </c>
      <c r="D6535" s="112">
        <f t="shared" si="205"/>
        <v>11.917812241564535</v>
      </c>
      <c r="E6535" s="112">
        <v>-1.4732708279568201E-2</v>
      </c>
      <c r="G6535">
        <v>6527</v>
      </c>
      <c r="H6535">
        <f t="shared" ca="1" si="206"/>
        <v>1.8142062867645271E-3</v>
      </c>
    </row>
    <row r="6536" spans="2:8" x14ac:dyDescent="0.35">
      <c r="B6536" s="45" t="s">
        <v>798</v>
      </c>
      <c r="C6536" s="146">
        <v>55.901668548583977</v>
      </c>
      <c r="D6536" s="112">
        <f t="shared" si="205"/>
        <v>-0.97655572394660184</v>
      </c>
      <c r="E6536" s="112">
        <v>-1.4745980011716175E-2</v>
      </c>
      <c r="G6536">
        <v>6528</v>
      </c>
      <c r="H6536">
        <f t="shared" ca="1" si="206"/>
        <v>1.738581298010641E-2</v>
      </c>
    </row>
    <row r="6537" spans="2:8" x14ac:dyDescent="0.35">
      <c r="B6537" s="45" t="s">
        <v>7398</v>
      </c>
      <c r="C6537" s="146">
        <v>2384.448486328125</v>
      </c>
      <c r="D6537" s="112">
        <f t="shared" ref="D6537:D6600" si="207">(C6537-C6538)/C6538</f>
        <v>9.3954454804152423</v>
      </c>
      <c r="E6537" s="112">
        <v>-1.4746072204870493E-2</v>
      </c>
      <c r="G6537">
        <v>6529</v>
      </c>
      <c r="H6537">
        <f t="shared" ca="1" si="206"/>
        <v>2.9176664798762762E-2</v>
      </c>
    </row>
    <row r="6538" spans="2:8" x14ac:dyDescent="0.35">
      <c r="B6538" s="45" t="s">
        <v>4206</v>
      </c>
      <c r="C6538" s="146">
        <v>229.37434387207031</v>
      </c>
      <c r="D6538" s="112">
        <f t="shared" si="207"/>
        <v>-0.55358494499502875</v>
      </c>
      <c r="E6538" s="112">
        <v>-1.4746544745327621E-2</v>
      </c>
      <c r="G6538">
        <v>6530</v>
      </c>
      <c r="H6538">
        <f t="shared" ref="H6538:H6601" ca="1" si="208">_xlfn.NORM.INV(RAND(),$N$11,$N$12)</f>
        <v>-7.9066247117063769E-4</v>
      </c>
    </row>
    <row r="6539" spans="2:8" x14ac:dyDescent="0.35">
      <c r="B6539" s="45" t="s">
        <v>4941</v>
      </c>
      <c r="C6539" s="146">
        <v>513.8140869140625</v>
      </c>
      <c r="D6539" s="112">
        <f t="shared" si="207"/>
        <v>5.7818924206280116</v>
      </c>
      <c r="E6539" s="112">
        <v>-1.477245038184556E-2</v>
      </c>
      <c r="G6539">
        <v>6531</v>
      </c>
      <c r="H6539">
        <f t="shared" ca="1" si="208"/>
        <v>2.707651256989059E-2</v>
      </c>
    </row>
    <row r="6540" spans="2:8" x14ac:dyDescent="0.35">
      <c r="B6540" s="45" t="s">
        <v>959</v>
      </c>
      <c r="C6540" s="146">
        <v>75.762641906738281</v>
      </c>
      <c r="D6540" s="112">
        <f t="shared" si="207"/>
        <v>-1.0400876715080852E-2</v>
      </c>
      <c r="E6540" s="112">
        <v>-1.4775352142999017E-2</v>
      </c>
      <c r="G6540">
        <v>6532</v>
      </c>
      <c r="H6540">
        <f t="shared" ca="1" si="208"/>
        <v>-3.6631831422773505E-3</v>
      </c>
    </row>
    <row r="6541" spans="2:8" x14ac:dyDescent="0.35">
      <c r="B6541" s="45" t="s">
        <v>2704</v>
      </c>
      <c r="C6541" s="146">
        <v>76.558921813964844</v>
      </c>
      <c r="D6541" s="112">
        <f t="shared" si="207"/>
        <v>0.58209873900906561</v>
      </c>
      <c r="E6541" s="112">
        <v>-1.4778521969113386E-2</v>
      </c>
      <c r="G6541">
        <v>6533</v>
      </c>
      <c r="H6541">
        <f t="shared" ca="1" si="208"/>
        <v>-1.5712949162968008E-2</v>
      </c>
    </row>
    <row r="6542" spans="2:8" x14ac:dyDescent="0.35">
      <c r="B6542" s="45" t="s">
        <v>729</v>
      </c>
      <c r="C6542" s="146">
        <v>48.390735626220703</v>
      </c>
      <c r="D6542" s="112">
        <f t="shared" si="207"/>
        <v>-0.55833162961046201</v>
      </c>
      <c r="E6542" s="112">
        <v>-1.478084142366657E-2</v>
      </c>
      <c r="G6542">
        <v>6534</v>
      </c>
      <c r="H6542">
        <f t="shared" ca="1" si="208"/>
        <v>-1.1814167785331089E-2</v>
      </c>
    </row>
    <row r="6543" spans="2:8" x14ac:dyDescent="0.35">
      <c r="B6543" s="45" t="s">
        <v>2120</v>
      </c>
      <c r="C6543" s="146">
        <v>109.5635070800781</v>
      </c>
      <c r="D6543" s="112">
        <f t="shared" si="207"/>
        <v>-0.27976702514712909</v>
      </c>
      <c r="E6543" s="112">
        <v>-1.4793896606070816E-2</v>
      </c>
      <c r="G6543">
        <v>6535</v>
      </c>
      <c r="H6543">
        <f t="shared" ca="1" si="208"/>
        <v>-4.8558507908223556E-3</v>
      </c>
    </row>
    <row r="6544" spans="2:8" x14ac:dyDescent="0.35">
      <c r="B6544" s="45" t="s">
        <v>3648</v>
      </c>
      <c r="C6544" s="146">
        <v>152.122314453125</v>
      </c>
      <c r="D6544" s="112">
        <f t="shared" si="207"/>
        <v>-0.91478568413497718</v>
      </c>
      <c r="E6544" s="112">
        <v>-1.4807891507484764E-2</v>
      </c>
      <c r="G6544">
        <v>6536</v>
      </c>
      <c r="H6544">
        <f t="shared" ca="1" si="208"/>
        <v>2.024029277851614E-2</v>
      </c>
    </row>
    <row r="6545" spans="2:8" x14ac:dyDescent="0.35">
      <c r="B6545" s="45" t="s">
        <v>6571</v>
      </c>
      <c r="C6545" s="146">
        <v>1785.173217773438</v>
      </c>
      <c r="D6545" s="112">
        <f t="shared" si="207"/>
        <v>7.3848328793670452</v>
      </c>
      <c r="E6545" s="112">
        <v>-1.4811173487246714E-2</v>
      </c>
      <c r="G6545">
        <v>6537</v>
      </c>
      <c r="H6545">
        <f t="shared" ca="1" si="208"/>
        <v>-2.0290494071521618E-2</v>
      </c>
    </row>
    <row r="6546" spans="2:8" x14ac:dyDescent="0.35">
      <c r="B6546" s="45" t="s">
        <v>4345</v>
      </c>
      <c r="C6546" s="146">
        <v>212.90504455566409</v>
      </c>
      <c r="D6546" s="112">
        <f t="shared" si="207"/>
        <v>4.8833293330730609E-2</v>
      </c>
      <c r="E6546" s="112">
        <v>-1.4814834166551234E-2</v>
      </c>
      <c r="G6546">
        <v>6538</v>
      </c>
      <c r="H6546">
        <f t="shared" ca="1" si="208"/>
        <v>-2.2983172904630655E-2</v>
      </c>
    </row>
    <row r="6547" spans="2:8" x14ac:dyDescent="0.35">
      <c r="B6547" s="45" t="s">
        <v>3979</v>
      </c>
      <c r="C6547" s="146">
        <v>202.99226379394531</v>
      </c>
      <c r="D6547" s="112">
        <f t="shared" si="207"/>
        <v>0.10858356591839732</v>
      </c>
      <c r="E6547" s="112">
        <v>-1.4817540605365385E-2</v>
      </c>
      <c r="G6547">
        <v>6539</v>
      </c>
      <c r="H6547">
        <f t="shared" ca="1" si="208"/>
        <v>4.6218095441177389E-3</v>
      </c>
    </row>
    <row r="6548" spans="2:8" x14ac:dyDescent="0.35">
      <c r="B6548" s="45" t="s">
        <v>3804</v>
      </c>
      <c r="C6548" s="146">
        <v>183.10957336425781</v>
      </c>
      <c r="D6548" s="112">
        <f t="shared" si="207"/>
        <v>-0.75425900552978564</v>
      </c>
      <c r="E6548" s="112">
        <v>-1.4829116499674368E-2</v>
      </c>
      <c r="G6548">
        <v>6540</v>
      </c>
      <c r="H6548">
        <f t="shared" ca="1" si="208"/>
        <v>-6.1120092441397525E-3</v>
      </c>
    </row>
    <row r="6549" spans="2:8" x14ac:dyDescent="0.35">
      <c r="B6549" s="45" t="s">
        <v>5368</v>
      </c>
      <c r="C6549" s="146">
        <v>745.13238525390625</v>
      </c>
      <c r="D6549" s="112">
        <f t="shared" si="207"/>
        <v>3.6271419472297497</v>
      </c>
      <c r="E6549" s="112">
        <v>-1.4834555619395614E-2</v>
      </c>
      <c r="G6549">
        <v>6541</v>
      </c>
      <c r="H6549">
        <f t="shared" ca="1" si="208"/>
        <v>4.1095299480217494E-3</v>
      </c>
    </row>
    <row r="6550" spans="2:8" x14ac:dyDescent="0.35">
      <c r="B6550" s="45" t="s">
        <v>3201</v>
      </c>
      <c r="C6550" s="146">
        <v>161.0351257324219</v>
      </c>
      <c r="D6550" s="112">
        <f t="shared" si="207"/>
        <v>0.22327297679645355</v>
      </c>
      <c r="E6550" s="112">
        <v>-1.4842613852602181E-2</v>
      </c>
      <c r="G6550">
        <v>6542</v>
      </c>
      <c r="H6550">
        <f t="shared" ca="1" si="208"/>
        <v>-9.5602021832343054E-4</v>
      </c>
    </row>
    <row r="6551" spans="2:8" x14ac:dyDescent="0.35">
      <c r="B6551" s="45" t="s">
        <v>1357</v>
      </c>
      <c r="C6551" s="146">
        <v>131.64283752441409</v>
      </c>
      <c r="D6551" s="112">
        <f t="shared" si="207"/>
        <v>-0.93619129715753102</v>
      </c>
      <c r="E6551" s="112">
        <v>-1.4842881887845024E-2</v>
      </c>
      <c r="G6551">
        <v>6543</v>
      </c>
      <c r="H6551">
        <f t="shared" ca="1" si="208"/>
        <v>4.0425193117337027E-3</v>
      </c>
    </row>
    <row r="6552" spans="2:8" x14ac:dyDescent="0.35">
      <c r="B6552" s="45" t="s">
        <v>6555</v>
      </c>
      <c r="C6552" s="146">
        <v>2063.0859375</v>
      </c>
      <c r="D6552" s="112">
        <f t="shared" si="207"/>
        <v>18.505415417911518</v>
      </c>
      <c r="E6552" s="112">
        <v>-1.4843334862099751E-2</v>
      </c>
      <c r="G6552">
        <v>6544</v>
      </c>
      <c r="H6552">
        <f t="shared" ca="1" si="208"/>
        <v>-3.967140617582173E-3</v>
      </c>
    </row>
    <row r="6553" spans="2:8" x14ac:dyDescent="0.35">
      <c r="B6553" s="45" t="s">
        <v>1724</v>
      </c>
      <c r="C6553" s="146">
        <v>105.769905090332</v>
      </c>
      <c r="D6553" s="112">
        <f t="shared" si="207"/>
        <v>-0.45817544823967954</v>
      </c>
      <c r="E6553" s="112">
        <v>-1.4843708862174558E-2</v>
      </c>
      <c r="G6553">
        <v>6545</v>
      </c>
      <c r="H6553">
        <f t="shared" ca="1" si="208"/>
        <v>-1.0355938080030198E-2</v>
      </c>
    </row>
    <row r="6554" spans="2:8" x14ac:dyDescent="0.35">
      <c r="B6554" s="45" t="s">
        <v>4023</v>
      </c>
      <c r="C6554" s="146">
        <v>195.21061706542969</v>
      </c>
      <c r="D6554" s="112">
        <f t="shared" si="207"/>
        <v>0.40851355752277835</v>
      </c>
      <c r="E6554" s="112">
        <v>-1.4843962246367035E-2</v>
      </c>
      <c r="G6554">
        <v>6546</v>
      </c>
      <c r="H6554">
        <f t="shared" ca="1" si="208"/>
        <v>1.1854819008274875E-2</v>
      </c>
    </row>
    <row r="6555" spans="2:8" x14ac:dyDescent="0.35">
      <c r="B6555" s="45" t="s">
        <v>3346</v>
      </c>
      <c r="C6555" s="146">
        <v>138.5933532714844</v>
      </c>
      <c r="D6555" s="112">
        <f t="shared" si="207"/>
        <v>1.8304131836518085E-3</v>
      </c>
      <c r="E6555" s="112">
        <v>-1.4850475695060768E-2</v>
      </c>
      <c r="G6555">
        <v>6547</v>
      </c>
      <c r="H6555">
        <f t="shared" ca="1" si="208"/>
        <v>-2.6812377025214711E-2</v>
      </c>
    </row>
    <row r="6556" spans="2:8" x14ac:dyDescent="0.35">
      <c r="B6556" s="45" t="s">
        <v>3354</v>
      </c>
      <c r="C6556" s="146">
        <v>138.34013366699219</v>
      </c>
      <c r="D6556" s="112">
        <f t="shared" si="207"/>
        <v>-0.64035714617227724</v>
      </c>
      <c r="E6556" s="112">
        <v>-1.4852954759072019E-2</v>
      </c>
      <c r="G6556">
        <v>6548</v>
      </c>
      <c r="H6556">
        <f t="shared" ca="1" si="208"/>
        <v>3.0525823771633275E-2</v>
      </c>
    </row>
    <row r="6557" spans="2:8" x14ac:dyDescent="0.35">
      <c r="B6557" s="45" t="s">
        <v>4667</v>
      </c>
      <c r="C6557" s="146">
        <v>384.65975952148438</v>
      </c>
      <c r="D6557" s="112">
        <f t="shared" si="207"/>
        <v>-0.83109287099362306</v>
      </c>
      <c r="E6557" s="112">
        <v>-1.4868497049966366E-2</v>
      </c>
      <c r="G6557">
        <v>6549</v>
      </c>
      <c r="H6557">
        <f t="shared" ca="1" si="208"/>
        <v>3.4400915551956929E-2</v>
      </c>
    </row>
    <row r="6558" spans="2:8" x14ac:dyDescent="0.35">
      <c r="B6558" s="45" t="s">
        <v>7276</v>
      </c>
      <c r="C6558" s="146">
        <v>2277.3447265625</v>
      </c>
      <c r="D6558" s="112">
        <f t="shared" si="207"/>
        <v>16.905456046184071</v>
      </c>
      <c r="E6558" s="112">
        <v>-1.4882574855902348E-2</v>
      </c>
      <c r="G6558">
        <v>6550</v>
      </c>
      <c r="H6558">
        <f t="shared" ca="1" si="208"/>
        <v>1.8351713036929011E-3</v>
      </c>
    </row>
    <row r="6559" spans="2:8" x14ac:dyDescent="0.35">
      <c r="B6559" s="45" t="s">
        <v>1320</v>
      </c>
      <c r="C6559" s="146">
        <v>127.18719482421881</v>
      </c>
      <c r="D6559" s="112">
        <f t="shared" si="207"/>
        <v>0.24051144193043461</v>
      </c>
      <c r="E6559" s="112">
        <v>-1.4893936118802169E-2</v>
      </c>
      <c r="G6559">
        <v>6551</v>
      </c>
      <c r="H6559">
        <f t="shared" ca="1" si="208"/>
        <v>-2.4167031297745691E-2</v>
      </c>
    </row>
    <row r="6560" spans="2:8" x14ac:dyDescent="0.35">
      <c r="B6560" s="45" t="s">
        <v>2243</v>
      </c>
      <c r="C6560" s="146">
        <v>102.5280303955078</v>
      </c>
      <c r="D6560" s="112">
        <f t="shared" si="207"/>
        <v>5.8311104964965908E-2</v>
      </c>
      <c r="E6560" s="112">
        <v>-1.4912414897857443E-2</v>
      </c>
      <c r="G6560">
        <v>6552</v>
      </c>
      <c r="H6560">
        <f t="shared" ca="1" si="208"/>
        <v>1.0728017949351593E-2</v>
      </c>
    </row>
    <row r="6561" spans="2:8" x14ac:dyDescent="0.35">
      <c r="B6561" s="45" t="s">
        <v>2765</v>
      </c>
      <c r="C6561" s="146">
        <v>96.878913879394531</v>
      </c>
      <c r="D6561" s="112">
        <f t="shared" si="207"/>
        <v>-8.2991920186055099E-3</v>
      </c>
      <c r="E6561" s="112">
        <v>-1.4920661789308004E-2</v>
      </c>
      <c r="G6561">
        <v>6553</v>
      </c>
      <c r="H6561">
        <f t="shared" ca="1" si="208"/>
        <v>-2.0134319521690262E-2</v>
      </c>
    </row>
    <row r="6562" spans="2:8" x14ac:dyDescent="0.35">
      <c r="B6562" s="45" t="s">
        <v>1687</v>
      </c>
      <c r="C6562" s="146">
        <v>97.689659118652344</v>
      </c>
      <c r="D6562" s="112">
        <f t="shared" si="207"/>
        <v>-0.34971859554750229</v>
      </c>
      <c r="E6562" s="112">
        <v>-1.494229228237362E-2</v>
      </c>
      <c r="G6562">
        <v>6554</v>
      </c>
      <c r="H6562">
        <f t="shared" ca="1" si="208"/>
        <v>-1.76813683145782E-2</v>
      </c>
    </row>
    <row r="6563" spans="2:8" x14ac:dyDescent="0.35">
      <c r="B6563" s="45" t="s">
        <v>1549</v>
      </c>
      <c r="C6563" s="146">
        <v>150.22674560546881</v>
      </c>
      <c r="D6563" s="112">
        <f t="shared" si="207"/>
        <v>-0.79248145492942701</v>
      </c>
      <c r="E6563" s="112">
        <v>-1.4974887775635543E-2</v>
      </c>
      <c r="G6563">
        <v>6555</v>
      </c>
      <c r="H6563">
        <f t="shared" ca="1" si="208"/>
        <v>-1.6990594250654734E-2</v>
      </c>
    </row>
    <row r="6564" spans="2:8" x14ac:dyDescent="0.35">
      <c r="B6564" s="45" t="s">
        <v>5576</v>
      </c>
      <c r="C6564" s="146">
        <v>723.91961669921875</v>
      </c>
      <c r="D6564" s="112">
        <f t="shared" si="207"/>
        <v>-0.70618224010501907</v>
      </c>
      <c r="E6564" s="112">
        <v>-1.498921991660789E-2</v>
      </c>
      <c r="G6564">
        <v>6556</v>
      </c>
      <c r="H6564">
        <f t="shared" ca="1" si="208"/>
        <v>2.1928240006564074E-2</v>
      </c>
    </row>
    <row r="6565" spans="2:8" x14ac:dyDescent="0.35">
      <c r="B6565" s="45" t="s">
        <v>7453</v>
      </c>
      <c r="C6565" s="146">
        <v>2463.8388671875</v>
      </c>
      <c r="D6565" s="112">
        <f t="shared" si="207"/>
        <v>14.908186388567078</v>
      </c>
      <c r="E6565" s="112">
        <v>-1.500581516330673E-2</v>
      </c>
      <c r="G6565">
        <v>6557</v>
      </c>
      <c r="H6565">
        <f t="shared" ca="1" si="208"/>
        <v>-2.8922320915184537E-2</v>
      </c>
    </row>
    <row r="6566" spans="2:8" x14ac:dyDescent="0.35">
      <c r="B6566" s="45" t="s">
        <v>3156</v>
      </c>
      <c r="C6566" s="146">
        <v>154.87867736816409</v>
      </c>
      <c r="D6566" s="112">
        <f t="shared" si="207"/>
        <v>0.60208160631657259</v>
      </c>
      <c r="E6566" s="112">
        <v>-1.5007504285875571E-2</v>
      </c>
      <c r="G6566">
        <v>6558</v>
      </c>
      <c r="H6566">
        <f t="shared" ca="1" si="208"/>
        <v>-1.8286621908732985E-3</v>
      </c>
    </row>
    <row r="6567" spans="2:8" x14ac:dyDescent="0.35">
      <c r="B6567" s="45" t="s">
        <v>2415</v>
      </c>
      <c r="C6567" s="146">
        <v>96.67340087890625</v>
      </c>
      <c r="D6567" s="112">
        <f t="shared" si="207"/>
        <v>-0.42355822181258862</v>
      </c>
      <c r="E6567" s="112">
        <v>-1.5030544822561434E-2</v>
      </c>
      <c r="G6567">
        <v>6559</v>
      </c>
      <c r="H6567">
        <f t="shared" ca="1" si="208"/>
        <v>-1.6394610508229979E-2</v>
      </c>
    </row>
    <row r="6568" spans="2:8" x14ac:dyDescent="0.35">
      <c r="B6568" s="45" t="s">
        <v>3247</v>
      </c>
      <c r="C6568" s="146">
        <v>167.70713806152341</v>
      </c>
      <c r="D6568" s="112">
        <f t="shared" si="207"/>
        <v>-0.16089646542727204</v>
      </c>
      <c r="E6568" s="112">
        <v>-1.5040214419550328E-2</v>
      </c>
      <c r="G6568">
        <v>6560</v>
      </c>
      <c r="H6568">
        <f t="shared" ca="1" si="208"/>
        <v>2.6163957341765159E-2</v>
      </c>
    </row>
    <row r="6569" spans="2:8" x14ac:dyDescent="0.35">
      <c r="B6569" s="45" t="s">
        <v>4140</v>
      </c>
      <c r="C6569" s="146">
        <v>199.8646545410156</v>
      </c>
      <c r="D6569" s="112">
        <f t="shared" si="207"/>
        <v>-0.91507769086848711</v>
      </c>
      <c r="E6569" s="112">
        <v>-1.5046222404900693E-2</v>
      </c>
      <c r="G6569">
        <v>6561</v>
      </c>
      <c r="H6569">
        <f t="shared" ca="1" si="208"/>
        <v>1.1900274501291296E-2</v>
      </c>
    </row>
    <row r="6570" spans="2:8" x14ac:dyDescent="0.35">
      <c r="B6570" s="45" t="s">
        <v>7975</v>
      </c>
      <c r="C6570" s="146">
        <v>2353.5</v>
      </c>
      <c r="D6570" s="112">
        <f t="shared" si="207"/>
        <v>52.149991294666954</v>
      </c>
      <c r="E6570" s="112">
        <v>-1.5065913370998116E-2</v>
      </c>
      <c r="G6570">
        <v>6562</v>
      </c>
      <c r="H6570">
        <f t="shared" ca="1" si="208"/>
        <v>-4.7828971777369937E-2</v>
      </c>
    </row>
    <row r="6571" spans="2:8" x14ac:dyDescent="0.35">
      <c r="B6571" s="45" t="s">
        <v>613</v>
      </c>
      <c r="C6571" s="146">
        <v>44.280345916748047</v>
      </c>
      <c r="D6571" s="112">
        <f t="shared" si="207"/>
        <v>-0.87078631085679215</v>
      </c>
      <c r="E6571" s="112">
        <v>-1.5067953942031358E-2</v>
      </c>
      <c r="G6571">
        <v>6563</v>
      </c>
      <c r="H6571">
        <f t="shared" ca="1" si="208"/>
        <v>-9.037469453077351E-3</v>
      </c>
    </row>
    <row r="6572" spans="2:8" x14ac:dyDescent="0.35">
      <c r="B6572" s="45" t="s">
        <v>4625</v>
      </c>
      <c r="C6572" s="146">
        <v>342.69082641601563</v>
      </c>
      <c r="D6572" s="112">
        <f t="shared" si="207"/>
        <v>2.0178842399213144</v>
      </c>
      <c r="E6572" s="112">
        <v>-1.5081861673878599E-2</v>
      </c>
      <c r="G6572">
        <v>6564</v>
      </c>
      <c r="H6572">
        <f t="shared" ca="1" si="208"/>
        <v>1.513064173629229E-2</v>
      </c>
    </row>
    <row r="6573" spans="2:8" x14ac:dyDescent="0.35">
      <c r="B6573" s="45" t="s">
        <v>2470</v>
      </c>
      <c r="C6573" s="146">
        <v>113.553337097168</v>
      </c>
      <c r="D6573" s="112">
        <f t="shared" si="207"/>
        <v>-8.9718961184600432E-2</v>
      </c>
      <c r="E6573" s="112">
        <v>-1.509941573638611E-2</v>
      </c>
      <c r="G6573">
        <v>6565</v>
      </c>
      <c r="H6573">
        <f t="shared" ca="1" si="208"/>
        <v>-1.2757879591081015E-3</v>
      </c>
    </row>
    <row r="6574" spans="2:8" x14ac:dyDescent="0.35">
      <c r="B6574" s="45" t="s">
        <v>1902</v>
      </c>
      <c r="C6574" s="146">
        <v>124.745361328125</v>
      </c>
      <c r="D6574" s="112">
        <f t="shared" si="207"/>
        <v>-0.38103973330985297</v>
      </c>
      <c r="E6574" s="112">
        <v>-1.5100374608991369E-2</v>
      </c>
      <c r="G6574">
        <v>6566</v>
      </c>
      <c r="H6574">
        <f t="shared" ca="1" si="208"/>
        <v>1.2702450461132652E-2</v>
      </c>
    </row>
    <row r="6575" spans="2:8" x14ac:dyDescent="0.35">
      <c r="B6575" s="45" t="s">
        <v>3998</v>
      </c>
      <c r="C6575" s="146">
        <v>201.54017639160159</v>
      </c>
      <c r="D6575" s="112">
        <f t="shared" si="207"/>
        <v>0.59172957556648198</v>
      </c>
      <c r="E6575" s="112">
        <v>-1.5101716462745433E-2</v>
      </c>
      <c r="G6575">
        <v>6567</v>
      </c>
      <c r="H6575">
        <f t="shared" ca="1" si="208"/>
        <v>1.1376263033507097E-3</v>
      </c>
    </row>
    <row r="6576" spans="2:8" x14ac:dyDescent="0.35">
      <c r="B6576" s="45" t="s">
        <v>3051</v>
      </c>
      <c r="C6576" s="146">
        <v>126.6170959472656</v>
      </c>
      <c r="D6576" s="112">
        <f t="shared" si="207"/>
        <v>-0.15227779209154232</v>
      </c>
      <c r="E6576" s="112">
        <v>-1.5120398823886119E-2</v>
      </c>
      <c r="G6576">
        <v>6568</v>
      </c>
      <c r="H6576">
        <f t="shared" ca="1" si="208"/>
        <v>-9.8619382042179063E-4</v>
      </c>
    </row>
    <row r="6577" spans="2:8" x14ac:dyDescent="0.35">
      <c r="B6577" s="45" t="s">
        <v>3178</v>
      </c>
      <c r="C6577" s="146">
        <v>149.3615417480469</v>
      </c>
      <c r="D6577" s="112">
        <f t="shared" si="207"/>
        <v>-0.50407237333946142</v>
      </c>
      <c r="E6577" s="112">
        <v>-1.5121371724506505E-2</v>
      </c>
      <c r="G6577">
        <v>6569</v>
      </c>
      <c r="H6577">
        <f t="shared" ca="1" si="208"/>
        <v>2.6564157027188061E-4</v>
      </c>
    </row>
    <row r="6578" spans="2:8" x14ac:dyDescent="0.35">
      <c r="B6578" s="45" t="s">
        <v>4541</v>
      </c>
      <c r="C6578" s="146">
        <v>301.17608642578119</v>
      </c>
      <c r="D6578" s="112">
        <f t="shared" si="207"/>
        <v>0.4128323895542223</v>
      </c>
      <c r="E6578" s="112">
        <v>-1.5126372784145347E-2</v>
      </c>
      <c r="G6578">
        <v>6570</v>
      </c>
      <c r="H6578">
        <f t="shared" ca="1" si="208"/>
        <v>-9.0952919485618577E-3</v>
      </c>
    </row>
    <row r="6579" spans="2:8" x14ac:dyDescent="0.35">
      <c r="B6579" s="45" t="s">
        <v>4330</v>
      </c>
      <c r="C6579" s="146">
        <v>213.1718444824219</v>
      </c>
      <c r="D6579" s="112">
        <f t="shared" si="207"/>
        <v>-0.89193439553782772</v>
      </c>
      <c r="E6579" s="112">
        <v>-1.5143552332018103E-2</v>
      </c>
      <c r="G6579">
        <v>6571</v>
      </c>
      <c r="H6579">
        <f t="shared" ca="1" si="208"/>
        <v>-1.9398634570033553E-2</v>
      </c>
    </row>
    <row r="6580" spans="2:8" x14ac:dyDescent="0.35">
      <c r="B6580" s="45" t="s">
        <v>7062</v>
      </c>
      <c r="C6580" s="146">
        <v>1972.615112304688</v>
      </c>
      <c r="D6580" s="112">
        <f t="shared" si="207"/>
        <v>2.7795107653399951</v>
      </c>
      <c r="E6580" s="112">
        <v>-1.5145140831392071E-2</v>
      </c>
      <c r="G6580">
        <v>6572</v>
      </c>
      <c r="H6580">
        <f t="shared" ca="1" si="208"/>
        <v>-2.445133302914183E-2</v>
      </c>
    </row>
    <row r="6581" spans="2:8" x14ac:dyDescent="0.35">
      <c r="B6581" s="45" t="s">
        <v>4931</v>
      </c>
      <c r="C6581" s="146">
        <v>521.92340087890625</v>
      </c>
      <c r="D6581" s="112">
        <f t="shared" si="207"/>
        <v>1.3150854695590457</v>
      </c>
      <c r="E6581" s="112">
        <v>-1.5149380995449473E-2</v>
      </c>
      <c r="G6581">
        <v>6573</v>
      </c>
      <c r="H6581">
        <f t="shared" ca="1" si="208"/>
        <v>1.7801802983347617E-2</v>
      </c>
    </row>
    <row r="6582" spans="2:8" x14ac:dyDescent="0.35">
      <c r="B6582" s="45" t="s">
        <v>4249</v>
      </c>
      <c r="C6582" s="146">
        <v>225.4445495605469</v>
      </c>
      <c r="D6582" s="112">
        <f t="shared" si="207"/>
        <v>-0.23697593892640287</v>
      </c>
      <c r="E6582" s="112">
        <v>-1.5151410115266653E-2</v>
      </c>
      <c r="G6582">
        <v>6574</v>
      </c>
      <c r="H6582">
        <f t="shared" ca="1" si="208"/>
        <v>2.5664833177180341E-2</v>
      </c>
    </row>
    <row r="6583" spans="2:8" x14ac:dyDescent="0.35">
      <c r="B6583" s="45" t="s">
        <v>4551</v>
      </c>
      <c r="C6583" s="146">
        <v>295.4619140625</v>
      </c>
      <c r="D6583" s="112">
        <f t="shared" si="207"/>
        <v>0.65018520424964155</v>
      </c>
      <c r="E6583" s="112">
        <v>-1.5159612830222491E-2</v>
      </c>
      <c r="G6583">
        <v>6575</v>
      </c>
      <c r="H6583">
        <f t="shared" ca="1" si="208"/>
        <v>-9.4008342352093349E-3</v>
      </c>
    </row>
    <row r="6584" spans="2:8" x14ac:dyDescent="0.35">
      <c r="B6584" s="45" t="s">
        <v>3701</v>
      </c>
      <c r="C6584" s="146">
        <v>179.0477294921875</v>
      </c>
      <c r="D6584" s="112">
        <f t="shared" si="207"/>
        <v>-0.62120598184847242</v>
      </c>
      <c r="E6584" s="112">
        <v>-1.5160261666636886E-2</v>
      </c>
      <c r="G6584">
        <v>6576</v>
      </c>
      <c r="H6584">
        <f t="shared" ca="1" si="208"/>
        <v>9.7994756492343609E-3</v>
      </c>
    </row>
    <row r="6585" spans="2:8" x14ac:dyDescent="0.35">
      <c r="B6585" s="45" t="s">
        <v>5033</v>
      </c>
      <c r="C6585" s="146">
        <v>472.6783447265625</v>
      </c>
      <c r="D6585" s="112">
        <f t="shared" si="207"/>
        <v>0.93323221616839502</v>
      </c>
      <c r="E6585" s="112">
        <v>-1.5173303084560918E-2</v>
      </c>
      <c r="G6585">
        <v>6577</v>
      </c>
      <c r="H6585">
        <f t="shared" ca="1" si="208"/>
        <v>-9.8915716913276167E-3</v>
      </c>
    </row>
    <row r="6586" spans="2:8" x14ac:dyDescent="0.35">
      <c r="B6586" s="45" t="s">
        <v>4270</v>
      </c>
      <c r="C6586" s="146">
        <v>244.5015869140625</v>
      </c>
      <c r="D6586" s="112">
        <f t="shared" si="207"/>
        <v>0.23494186731627378</v>
      </c>
      <c r="E6586" s="112">
        <v>-1.5197771634308861E-2</v>
      </c>
      <c r="G6586">
        <v>6578</v>
      </c>
      <c r="H6586">
        <f t="shared" ca="1" si="208"/>
        <v>-7.8565312440428807E-4</v>
      </c>
    </row>
    <row r="6587" spans="2:8" x14ac:dyDescent="0.35">
      <c r="B6587" s="45" t="s">
        <v>4145</v>
      </c>
      <c r="C6587" s="146">
        <v>197.98631286621091</v>
      </c>
      <c r="D6587" s="112">
        <f t="shared" si="207"/>
        <v>3.7884385337414409E-2</v>
      </c>
      <c r="E6587" s="112">
        <v>-1.5199882023426039E-2</v>
      </c>
      <c r="G6587">
        <v>6579</v>
      </c>
      <c r="H6587">
        <f t="shared" ca="1" si="208"/>
        <v>5.203003393638066E-3</v>
      </c>
    </row>
    <row r="6588" spans="2:8" x14ac:dyDescent="0.35">
      <c r="B6588" s="45" t="s">
        <v>3888</v>
      </c>
      <c r="C6588" s="146">
        <v>190.75950622558591</v>
      </c>
      <c r="D6588" s="112">
        <f t="shared" si="207"/>
        <v>-0.75553357467069937</v>
      </c>
      <c r="E6588" s="112">
        <v>-1.5211907685128746E-2</v>
      </c>
      <c r="G6588">
        <v>6580</v>
      </c>
      <c r="H6588">
        <f t="shared" ca="1" si="208"/>
        <v>-1.861469081283957E-2</v>
      </c>
    </row>
    <row r="6589" spans="2:8" x14ac:dyDescent="0.35">
      <c r="B6589" s="45" t="s">
        <v>5318</v>
      </c>
      <c r="C6589" s="146">
        <v>780.30963134765625</v>
      </c>
      <c r="D6589" s="112">
        <f t="shared" si="207"/>
        <v>5.8487860696024345</v>
      </c>
      <c r="E6589" s="112">
        <v>-1.5224034998596158E-2</v>
      </c>
      <c r="G6589">
        <v>6581</v>
      </c>
      <c r="H6589">
        <f t="shared" ca="1" si="208"/>
        <v>-1.9052524617768612E-2</v>
      </c>
    </row>
    <row r="6590" spans="2:8" x14ac:dyDescent="0.35">
      <c r="B6590" s="45" t="s">
        <v>1761</v>
      </c>
      <c r="C6590" s="146">
        <v>113.9340057373047</v>
      </c>
      <c r="D6590" s="112">
        <f t="shared" si="207"/>
        <v>-0.1953379082714102</v>
      </c>
      <c r="E6590" s="112">
        <v>-1.5224639816686944E-2</v>
      </c>
      <c r="G6590">
        <v>6582</v>
      </c>
      <c r="H6590">
        <f t="shared" ca="1" si="208"/>
        <v>-1.1628654411850324E-3</v>
      </c>
    </row>
    <row r="6591" spans="2:8" x14ac:dyDescent="0.35">
      <c r="B6591" s="45" t="s">
        <v>3284</v>
      </c>
      <c r="C6591" s="146">
        <v>141.59236145019531</v>
      </c>
      <c r="D6591" s="112">
        <f t="shared" si="207"/>
        <v>-0.80927217396165796</v>
      </c>
      <c r="E6591" s="112">
        <v>-1.5233147029089884E-2</v>
      </c>
      <c r="G6591">
        <v>6583</v>
      </c>
      <c r="H6591">
        <f t="shared" ca="1" si="208"/>
        <v>-1.7729644418612498E-2</v>
      </c>
    </row>
    <row r="6592" spans="2:8" x14ac:dyDescent="0.35">
      <c r="B6592" s="45" t="s">
        <v>5760</v>
      </c>
      <c r="C6592" s="146">
        <v>742.379150390625</v>
      </c>
      <c r="D6592" s="112">
        <f t="shared" si="207"/>
        <v>6.5295360107614853</v>
      </c>
      <c r="E6592" s="112">
        <v>-1.5243830609639068E-2</v>
      </c>
      <c r="G6592">
        <v>6584</v>
      </c>
      <c r="H6592">
        <f t="shared" ca="1" si="208"/>
        <v>2.4244983774913954E-2</v>
      </c>
    </row>
    <row r="6593" spans="2:8" x14ac:dyDescent="0.35">
      <c r="B6593" s="45" t="s">
        <v>2150</v>
      </c>
      <c r="C6593" s="146">
        <v>98.595603942871094</v>
      </c>
      <c r="D6593" s="112">
        <f t="shared" si="207"/>
        <v>0.29085866405840383</v>
      </c>
      <c r="E6593" s="112">
        <v>-1.5278243540715757E-2</v>
      </c>
      <c r="G6593">
        <v>6585</v>
      </c>
      <c r="H6593">
        <f t="shared" ca="1" si="208"/>
        <v>1.599789071096162E-2</v>
      </c>
    </row>
    <row r="6594" spans="2:8" x14ac:dyDescent="0.35">
      <c r="B6594" s="45" t="s">
        <v>2657</v>
      </c>
      <c r="C6594" s="146">
        <v>76.379859924316406</v>
      </c>
      <c r="D6594" s="112">
        <f t="shared" si="207"/>
        <v>-0.92428804026346434</v>
      </c>
      <c r="E6594" s="112">
        <v>-1.5285448135735394E-2</v>
      </c>
      <c r="G6594">
        <v>6586</v>
      </c>
      <c r="H6594">
        <f t="shared" ca="1" si="208"/>
        <v>4.5083629895182158E-3</v>
      </c>
    </row>
    <row r="6595" spans="2:8" x14ac:dyDescent="0.35">
      <c r="B6595" s="45" t="s">
        <v>5894</v>
      </c>
      <c r="C6595" s="146">
        <v>1008.821594238281</v>
      </c>
      <c r="D6595" s="112">
        <f t="shared" si="207"/>
        <v>-0.62047017471218857</v>
      </c>
      <c r="E6595" s="112">
        <v>-1.5289860529314898E-2</v>
      </c>
      <c r="G6595">
        <v>6587</v>
      </c>
      <c r="H6595">
        <f t="shared" ca="1" si="208"/>
        <v>-5.5033541075671835E-4</v>
      </c>
    </row>
    <row r="6596" spans="2:8" x14ac:dyDescent="0.35">
      <c r="B6596" s="45" t="s">
        <v>7666</v>
      </c>
      <c r="C6596" s="146">
        <v>2658.08251953125</v>
      </c>
      <c r="D6596" s="112">
        <f t="shared" si="207"/>
        <v>25.433534151705196</v>
      </c>
      <c r="E6596" s="112">
        <v>-1.5317090332567142E-2</v>
      </c>
      <c r="G6596">
        <v>6588</v>
      </c>
      <c r="H6596">
        <f t="shared" ca="1" si="208"/>
        <v>-3.4690547154496446E-2</v>
      </c>
    </row>
    <row r="6597" spans="2:8" x14ac:dyDescent="0.35">
      <c r="B6597" s="45" t="s">
        <v>2408</v>
      </c>
      <c r="C6597" s="146">
        <v>100.5572128295898</v>
      </c>
      <c r="D6597" s="112">
        <f t="shared" si="207"/>
        <v>-0.94464184720158861</v>
      </c>
      <c r="E6597" s="112">
        <v>-1.532972792058286E-2</v>
      </c>
      <c r="G6597">
        <v>6589</v>
      </c>
      <c r="H6597">
        <f t="shared" ca="1" si="208"/>
        <v>1.8732378520370419E-3</v>
      </c>
    </row>
    <row r="6598" spans="2:8" x14ac:dyDescent="0.35">
      <c r="B6598" s="45" t="s">
        <v>6562</v>
      </c>
      <c r="C6598" s="146">
        <v>1816.484252929688</v>
      </c>
      <c r="D6598" s="112">
        <f t="shared" si="207"/>
        <v>8.2875390357913776</v>
      </c>
      <c r="E6598" s="112">
        <v>-1.5331777253790663E-2</v>
      </c>
      <c r="G6598">
        <v>6590</v>
      </c>
      <c r="H6598">
        <f t="shared" ca="1" si="208"/>
        <v>1.9350960071474674E-3</v>
      </c>
    </row>
    <row r="6599" spans="2:8" x14ac:dyDescent="0.35">
      <c r="B6599" s="45" t="s">
        <v>4137</v>
      </c>
      <c r="C6599" s="146">
        <v>195.58294677734381</v>
      </c>
      <c r="D6599" s="112">
        <f t="shared" si="207"/>
        <v>0.78264440505952071</v>
      </c>
      <c r="E6599" s="112">
        <v>-1.5370249268482718E-2</v>
      </c>
      <c r="G6599">
        <v>6591</v>
      </c>
      <c r="H6599">
        <f t="shared" ca="1" si="208"/>
        <v>-8.7510355220587616E-3</v>
      </c>
    </row>
    <row r="6600" spans="2:8" x14ac:dyDescent="0.35">
      <c r="B6600" s="45" t="s">
        <v>2953</v>
      </c>
      <c r="C6600" s="146">
        <v>109.71506500244141</v>
      </c>
      <c r="D6600" s="112">
        <f t="shared" si="207"/>
        <v>-0.4772836831261465</v>
      </c>
      <c r="E6600" s="112">
        <v>-1.5375214051500956E-2</v>
      </c>
      <c r="G6600">
        <v>6592</v>
      </c>
      <c r="H6600">
        <f t="shared" ca="1" si="208"/>
        <v>-1.7174685125036282E-2</v>
      </c>
    </row>
    <row r="6601" spans="2:8" x14ac:dyDescent="0.35">
      <c r="B6601" s="45" t="s">
        <v>4331</v>
      </c>
      <c r="C6601" s="146">
        <v>209.89408874511719</v>
      </c>
      <c r="D6601" s="112">
        <f t="shared" ref="D6601:D6664" si="209">(C6601-C6602)/C6602</f>
        <v>-0.91719921438441898</v>
      </c>
      <c r="E6601" s="112">
        <v>-1.5376119417942171E-2</v>
      </c>
      <c r="G6601">
        <v>6593</v>
      </c>
      <c r="H6601">
        <f t="shared" ca="1" si="208"/>
        <v>-3.6175200677843161E-2</v>
      </c>
    </row>
    <row r="6602" spans="2:8" x14ac:dyDescent="0.35">
      <c r="B6602" s="45" t="s">
        <v>7353</v>
      </c>
      <c r="C6602" s="146">
        <v>2534.9287109375</v>
      </c>
      <c r="D6602" s="112">
        <f t="shared" si="209"/>
        <v>1.5104760854721686</v>
      </c>
      <c r="E6602" s="112">
        <v>-1.5399700250297165E-2</v>
      </c>
      <c r="G6602">
        <v>6594</v>
      </c>
      <c r="H6602">
        <f t="shared" ref="H6602:H6665" ca="1" si="210">_xlfn.NORM.INV(RAND(),$N$11,$N$12)</f>
        <v>-1.3604091960627826E-2</v>
      </c>
    </row>
    <row r="6603" spans="2:8" x14ac:dyDescent="0.35">
      <c r="B6603" s="45" t="s">
        <v>5884</v>
      </c>
      <c r="C6603" s="146">
        <v>1009.740234375</v>
      </c>
      <c r="D6603" s="112">
        <f t="shared" si="209"/>
        <v>-0.57200179772043835</v>
      </c>
      <c r="E6603" s="112">
        <v>-1.5402693403186467E-2</v>
      </c>
      <c r="G6603">
        <v>6595</v>
      </c>
      <c r="H6603">
        <f t="shared" ca="1" si="210"/>
        <v>-2.295651918030829E-3</v>
      </c>
    </row>
    <row r="6604" spans="2:8" x14ac:dyDescent="0.35">
      <c r="B6604" s="45" t="s">
        <v>7298</v>
      </c>
      <c r="C6604" s="146">
        <v>2359.216064453125</v>
      </c>
      <c r="D6604" s="112">
        <f t="shared" si="209"/>
        <v>16.400012064148861</v>
      </c>
      <c r="E6604" s="112">
        <v>-1.5405298972086836E-2</v>
      </c>
      <c r="G6604">
        <v>6596</v>
      </c>
      <c r="H6604">
        <f t="shared" ca="1" si="210"/>
        <v>9.329730132761822E-3</v>
      </c>
    </row>
    <row r="6605" spans="2:8" x14ac:dyDescent="0.35">
      <c r="B6605" s="45" t="s">
        <v>1459</v>
      </c>
      <c r="C6605" s="146">
        <v>135.5870361328125</v>
      </c>
      <c r="D6605" s="112">
        <f t="shared" si="209"/>
        <v>0.51207294639178047</v>
      </c>
      <c r="E6605" s="112">
        <v>-1.5409367416813076E-2</v>
      </c>
      <c r="G6605">
        <v>6597</v>
      </c>
      <c r="H6605">
        <f t="shared" ca="1" si="210"/>
        <v>1.3371461203169734E-2</v>
      </c>
    </row>
    <row r="6606" spans="2:8" x14ac:dyDescent="0.35">
      <c r="B6606" s="45" t="s">
        <v>2820</v>
      </c>
      <c r="C6606" s="146">
        <v>89.669639587402344</v>
      </c>
      <c r="D6606" s="112">
        <f t="shared" si="209"/>
        <v>-0.96756909198593222</v>
      </c>
      <c r="E6606" s="112">
        <v>-1.5411800067553803E-2</v>
      </c>
      <c r="G6606">
        <v>6598</v>
      </c>
      <c r="H6606">
        <f t="shared" ca="1" si="210"/>
        <v>-7.9939881770424437E-3</v>
      </c>
    </row>
    <row r="6607" spans="2:8" x14ac:dyDescent="0.35">
      <c r="B6607" s="45" t="s">
        <v>7657</v>
      </c>
      <c r="C6607" s="146">
        <v>2764.94384765625</v>
      </c>
      <c r="D6607" s="112">
        <f t="shared" si="209"/>
        <v>4.5926155140722047</v>
      </c>
      <c r="E6607" s="112">
        <v>-1.541471180484134E-2</v>
      </c>
      <c r="G6607">
        <v>6599</v>
      </c>
      <c r="H6607">
        <f t="shared" ca="1" si="210"/>
        <v>-2.5059033138629172E-2</v>
      </c>
    </row>
    <row r="6608" spans="2:8" x14ac:dyDescent="0.35">
      <c r="B6608" s="45" t="s">
        <v>4946</v>
      </c>
      <c r="C6608" s="146">
        <v>494.39190673828119</v>
      </c>
      <c r="D6608" s="112">
        <f t="shared" si="209"/>
        <v>-0.8032214802078651</v>
      </c>
      <c r="E6608" s="112">
        <v>-1.5423472402961774E-2</v>
      </c>
      <c r="G6608">
        <v>6600</v>
      </c>
      <c r="H6608">
        <f t="shared" ca="1" si="210"/>
        <v>3.5994183361545452E-3</v>
      </c>
    </row>
    <row r="6609" spans="2:8" x14ac:dyDescent="0.35">
      <c r="B6609" s="45" t="s">
        <v>7472</v>
      </c>
      <c r="C6609" s="146">
        <v>2512.42822265625</v>
      </c>
      <c r="D6609" s="112">
        <f t="shared" si="209"/>
        <v>54.237560649789337</v>
      </c>
      <c r="E6609" s="112">
        <v>-1.542517832725419E-2</v>
      </c>
      <c r="G6609">
        <v>6601</v>
      </c>
      <c r="H6609">
        <f t="shared" ca="1" si="210"/>
        <v>1.3300535433740313E-2</v>
      </c>
    </row>
    <row r="6610" spans="2:8" x14ac:dyDescent="0.35">
      <c r="B6610" s="45" t="s">
        <v>594</v>
      </c>
      <c r="C6610" s="146">
        <v>45.484054565429688</v>
      </c>
      <c r="D6610" s="112">
        <f t="shared" si="209"/>
        <v>9.9993108536309383E-2</v>
      </c>
      <c r="E6610" s="112">
        <v>-1.5480575070876499E-2</v>
      </c>
      <c r="G6610">
        <v>6602</v>
      </c>
      <c r="H6610">
        <f t="shared" ca="1" si="210"/>
        <v>-3.5330886122204447E-2</v>
      </c>
    </row>
    <row r="6611" spans="2:8" x14ac:dyDescent="0.35">
      <c r="B6611" s="45" t="s">
        <v>538</v>
      </c>
      <c r="C6611" s="146">
        <v>41.349399566650391</v>
      </c>
      <c r="D6611" s="112">
        <f t="shared" si="209"/>
        <v>-0.75725263791735675</v>
      </c>
      <c r="E6611" s="112">
        <v>-1.5485836688769006E-2</v>
      </c>
      <c r="G6611">
        <v>6603</v>
      </c>
      <c r="H6611">
        <f t="shared" ca="1" si="210"/>
        <v>1.1598508901924211E-3</v>
      </c>
    </row>
    <row r="6612" spans="2:8" x14ac:dyDescent="0.35">
      <c r="B6612" s="45" t="s">
        <v>4098</v>
      </c>
      <c r="C6612" s="146">
        <v>170.3392333984375</v>
      </c>
      <c r="D6612" s="112">
        <f t="shared" si="209"/>
        <v>1.0537932252533355</v>
      </c>
      <c r="E6612" s="112">
        <v>-1.5493906978705058E-2</v>
      </c>
      <c r="G6612">
        <v>6604</v>
      </c>
      <c r="H6612">
        <f t="shared" ca="1" si="210"/>
        <v>3.1362369232398051E-3</v>
      </c>
    </row>
    <row r="6613" spans="2:8" x14ac:dyDescent="0.35">
      <c r="B6613" s="45" t="s">
        <v>2850</v>
      </c>
      <c r="C6613" s="146">
        <v>82.9388427734375</v>
      </c>
      <c r="D6613" s="112">
        <f t="shared" si="209"/>
        <v>-0.96329614337644043</v>
      </c>
      <c r="E6613" s="112">
        <v>-1.5524451370885661E-2</v>
      </c>
      <c r="G6613">
        <v>6605</v>
      </c>
      <c r="H6613">
        <f t="shared" ca="1" si="210"/>
        <v>-3.3615369723333358E-3</v>
      </c>
    </row>
    <row r="6614" spans="2:8" x14ac:dyDescent="0.35">
      <c r="B6614" s="45" t="s">
        <v>7502</v>
      </c>
      <c r="C6614" s="146">
        <v>2259.676513671875</v>
      </c>
      <c r="D6614" s="112">
        <f t="shared" si="209"/>
        <v>0.1978616498062975</v>
      </c>
      <c r="E6614" s="112">
        <v>-1.5536229503977046E-2</v>
      </c>
      <c r="G6614">
        <v>6606</v>
      </c>
      <c r="H6614">
        <f t="shared" ca="1" si="210"/>
        <v>-7.1066792414811618E-3</v>
      </c>
    </row>
    <row r="6615" spans="2:8" x14ac:dyDescent="0.35">
      <c r="B6615" s="45" t="s">
        <v>6583</v>
      </c>
      <c r="C6615" s="146">
        <v>1886.42529296875</v>
      </c>
      <c r="D6615" s="112">
        <f t="shared" si="209"/>
        <v>15.550353812017677</v>
      </c>
      <c r="E6615" s="112">
        <v>-1.5561717179425861E-2</v>
      </c>
      <c r="G6615">
        <v>6607</v>
      </c>
      <c r="H6615">
        <f t="shared" ca="1" si="210"/>
        <v>-2.3672468713044736E-2</v>
      </c>
    </row>
    <row r="6616" spans="2:8" x14ac:dyDescent="0.35">
      <c r="B6616" s="45" t="s">
        <v>2427</v>
      </c>
      <c r="C6616" s="146">
        <v>113.9809646606445</v>
      </c>
      <c r="D6616" s="112">
        <f t="shared" si="209"/>
        <v>-0.30895493198718516</v>
      </c>
      <c r="E6616" s="112">
        <v>-1.556297009171465E-2</v>
      </c>
      <c r="G6616">
        <v>6608</v>
      </c>
      <c r="H6616">
        <f t="shared" ca="1" si="210"/>
        <v>1.4466228076198271E-2</v>
      </c>
    </row>
    <row r="6617" spans="2:8" x14ac:dyDescent="0.35">
      <c r="B6617" s="45" t="s">
        <v>3834</v>
      </c>
      <c r="C6617" s="146">
        <v>164.93998718261719</v>
      </c>
      <c r="D6617" s="112">
        <f t="shared" si="209"/>
        <v>-0.85033536100092755</v>
      </c>
      <c r="E6617" s="112">
        <v>-1.5584437109915344E-2</v>
      </c>
      <c r="G6617">
        <v>6609</v>
      </c>
      <c r="H6617">
        <f t="shared" ca="1" si="210"/>
        <v>-6.7521198218225284E-3</v>
      </c>
    </row>
    <row r="6618" spans="2:8" x14ac:dyDescent="0.35">
      <c r="B6618" s="45" t="s">
        <v>5920</v>
      </c>
      <c r="C6618" s="146">
        <v>1102.063842773438</v>
      </c>
      <c r="D6618" s="112">
        <f t="shared" si="209"/>
        <v>1.6224729440860433</v>
      </c>
      <c r="E6618" s="112">
        <v>-1.5594808447247074E-2</v>
      </c>
      <c r="G6618">
        <v>6610</v>
      </c>
      <c r="H6618">
        <f t="shared" ca="1" si="210"/>
        <v>2.5825370449346047E-2</v>
      </c>
    </row>
    <row r="6619" spans="2:8" x14ac:dyDescent="0.35">
      <c r="B6619" s="45" t="s">
        <v>4754</v>
      </c>
      <c r="C6619" s="146">
        <v>420.2384033203125</v>
      </c>
      <c r="D6619" s="112">
        <f t="shared" si="209"/>
        <v>1.2105044926848649</v>
      </c>
      <c r="E6619" s="112">
        <v>-1.5609847181310463E-2</v>
      </c>
      <c r="G6619">
        <v>6611</v>
      </c>
      <c r="H6619">
        <f t="shared" ca="1" si="210"/>
        <v>1.0892116546196288E-2</v>
      </c>
    </row>
    <row r="6620" spans="2:8" x14ac:dyDescent="0.35">
      <c r="B6620" s="45" t="s">
        <v>4034</v>
      </c>
      <c r="C6620" s="146">
        <v>190.10972595214841</v>
      </c>
      <c r="D6620" s="112">
        <f t="shared" si="209"/>
        <v>-0.88138678091283762</v>
      </c>
      <c r="E6620" s="112">
        <v>-1.561618054655738E-2</v>
      </c>
      <c r="G6620">
        <v>6612</v>
      </c>
      <c r="H6620">
        <f t="shared" ca="1" si="210"/>
        <v>2.5265053036216585E-4</v>
      </c>
    </row>
    <row r="6621" spans="2:8" x14ac:dyDescent="0.35">
      <c r="B6621" s="45" t="s">
        <v>6221</v>
      </c>
      <c r="C6621" s="146">
        <v>1602.770141601562</v>
      </c>
      <c r="D6621" s="112">
        <f t="shared" si="209"/>
        <v>0.52989738651080953</v>
      </c>
      <c r="E6621" s="112">
        <v>-1.5622638374746273E-2</v>
      </c>
      <c r="G6621">
        <v>6613</v>
      </c>
      <c r="H6621">
        <f t="shared" ca="1" si="210"/>
        <v>-1.2448617049244938E-2</v>
      </c>
    </row>
    <row r="6622" spans="2:8" x14ac:dyDescent="0.35">
      <c r="B6622" s="45" t="s">
        <v>5908</v>
      </c>
      <c r="C6622" s="146">
        <v>1047.632446289062</v>
      </c>
      <c r="D6622" s="112">
        <f t="shared" si="209"/>
        <v>5.1235018822879033</v>
      </c>
      <c r="E6622" s="112">
        <v>-1.5623365528784555E-2</v>
      </c>
      <c r="G6622">
        <v>6614</v>
      </c>
      <c r="H6622">
        <f t="shared" ca="1" si="210"/>
        <v>-2.6995277325924067E-2</v>
      </c>
    </row>
    <row r="6623" spans="2:8" x14ac:dyDescent="0.35">
      <c r="B6623" s="45" t="s">
        <v>4045</v>
      </c>
      <c r="C6623" s="146">
        <v>171.08387756347659</v>
      </c>
      <c r="D6623" s="112">
        <f t="shared" si="209"/>
        <v>1.0436832239446707</v>
      </c>
      <c r="E6623" s="112">
        <v>-1.5638336483095493E-2</v>
      </c>
      <c r="G6623">
        <v>6615</v>
      </c>
      <c r="H6623">
        <f t="shared" ca="1" si="210"/>
        <v>-1.7767265668975733E-2</v>
      </c>
    </row>
    <row r="6624" spans="2:8" x14ac:dyDescent="0.35">
      <c r="B6624" s="45" t="s">
        <v>1004</v>
      </c>
      <c r="C6624" s="146">
        <v>83.7135009765625</v>
      </c>
      <c r="D6624" s="112">
        <f t="shared" si="209"/>
        <v>-0.27835044630481415</v>
      </c>
      <c r="E6624" s="112">
        <v>-1.5645699426486134E-2</v>
      </c>
      <c r="G6624">
        <v>6616</v>
      </c>
      <c r="H6624">
        <f t="shared" ca="1" si="210"/>
        <v>-2.1042260416692618E-2</v>
      </c>
    </row>
    <row r="6625" spans="2:8" x14ac:dyDescent="0.35">
      <c r="B6625" s="45" t="s">
        <v>1742</v>
      </c>
      <c r="C6625" s="146">
        <v>116.0029830932617</v>
      </c>
      <c r="D6625" s="112">
        <f t="shared" si="209"/>
        <v>-0.8431923669559882</v>
      </c>
      <c r="E6625" s="112">
        <v>-1.5658703779604537E-2</v>
      </c>
      <c r="G6625">
        <v>6617</v>
      </c>
      <c r="H6625">
        <f t="shared" ca="1" si="210"/>
        <v>2.0683157218849859E-2</v>
      </c>
    </row>
    <row r="6626" spans="2:8" x14ac:dyDescent="0.35">
      <c r="B6626" s="45" t="s">
        <v>5285</v>
      </c>
      <c r="C6626" s="146">
        <v>739.7789306640625</v>
      </c>
      <c r="D6626" s="112">
        <f t="shared" si="209"/>
        <v>-0.48584163182889312</v>
      </c>
      <c r="E6626" s="112">
        <v>-1.5662294246411673E-2</v>
      </c>
      <c r="G6626">
        <v>6618</v>
      </c>
      <c r="H6626">
        <f t="shared" ca="1" si="210"/>
        <v>-1.5980175743476523E-2</v>
      </c>
    </row>
    <row r="6627" spans="2:8" x14ac:dyDescent="0.35">
      <c r="B6627" s="45" t="s">
        <v>6169</v>
      </c>
      <c r="C6627" s="146">
        <v>1438.815307617188</v>
      </c>
      <c r="D6627" s="112">
        <f t="shared" si="209"/>
        <v>38.835447935024952</v>
      </c>
      <c r="E6627" s="112">
        <v>-1.5664075737940028E-2</v>
      </c>
      <c r="G6627">
        <v>6619</v>
      </c>
      <c r="H6627">
        <f t="shared" ca="1" si="210"/>
        <v>-3.5905693402891949E-3</v>
      </c>
    </row>
    <row r="6628" spans="2:8" x14ac:dyDescent="0.35">
      <c r="B6628" s="45" t="s">
        <v>459</v>
      </c>
      <c r="C6628" s="146">
        <v>36.118968963623047</v>
      </c>
      <c r="D6628" s="112">
        <f t="shared" si="209"/>
        <v>-0.97975905038555655</v>
      </c>
      <c r="E6628" s="112">
        <v>-1.5666077281531948E-2</v>
      </c>
      <c r="G6628">
        <v>6620</v>
      </c>
      <c r="H6628">
        <f t="shared" ca="1" si="210"/>
        <v>2.2905770137932612E-2</v>
      </c>
    </row>
    <row r="6629" spans="2:8" x14ac:dyDescent="0.35">
      <c r="B6629" s="45" t="s">
        <v>6468</v>
      </c>
      <c r="C6629" s="146">
        <v>1784.450317382812</v>
      </c>
      <c r="D6629" s="112">
        <f t="shared" si="209"/>
        <v>20.677468290796735</v>
      </c>
      <c r="E6629" s="112">
        <v>-1.5676224368351685E-2</v>
      </c>
      <c r="G6629">
        <v>6621</v>
      </c>
      <c r="H6629">
        <f t="shared" ca="1" si="210"/>
        <v>-4.0570765755931779E-3</v>
      </c>
    </row>
    <row r="6630" spans="2:8" x14ac:dyDescent="0.35">
      <c r="B6630" s="45" t="s">
        <v>990</v>
      </c>
      <c r="C6630" s="146">
        <v>82.318206787109375</v>
      </c>
      <c r="D6630" s="112">
        <f t="shared" si="209"/>
        <v>-0.77429610905132351</v>
      </c>
      <c r="E6630" s="112">
        <v>-1.5683849272514944E-2</v>
      </c>
      <c r="G6630">
        <v>6622</v>
      </c>
      <c r="H6630">
        <f t="shared" ca="1" si="210"/>
        <v>7.6002408167294873E-3</v>
      </c>
    </row>
    <row r="6631" spans="2:8" x14ac:dyDescent="0.35">
      <c r="B6631" s="45" t="s">
        <v>4784</v>
      </c>
      <c r="C6631" s="146">
        <v>364.71771240234381</v>
      </c>
      <c r="D6631" s="112">
        <f t="shared" si="209"/>
        <v>1.5020223742422381</v>
      </c>
      <c r="E6631" s="112">
        <v>-1.5709678965597725E-2</v>
      </c>
      <c r="G6631">
        <v>6623</v>
      </c>
      <c r="H6631">
        <f t="shared" ca="1" si="210"/>
        <v>2.3417812506214854E-2</v>
      </c>
    </row>
    <row r="6632" spans="2:8" x14ac:dyDescent="0.35">
      <c r="B6632" s="45" t="s">
        <v>3508</v>
      </c>
      <c r="C6632" s="146">
        <v>145.7691650390625</v>
      </c>
      <c r="D6632" s="112">
        <f t="shared" si="209"/>
        <v>-0.67204632114573593</v>
      </c>
      <c r="E6632" s="112">
        <v>-1.5710606104161196E-2</v>
      </c>
      <c r="G6632">
        <v>6624</v>
      </c>
      <c r="H6632">
        <f t="shared" ca="1" si="210"/>
        <v>3.2244201330826158E-2</v>
      </c>
    </row>
    <row r="6633" spans="2:8" x14ac:dyDescent="0.35">
      <c r="B6633" s="45" t="s">
        <v>4712</v>
      </c>
      <c r="C6633" s="146">
        <v>444.48095703125</v>
      </c>
      <c r="D6633" s="112">
        <f t="shared" si="209"/>
        <v>1.6120983191538136</v>
      </c>
      <c r="E6633" s="112">
        <v>-1.5722620572822144E-2</v>
      </c>
      <c r="G6633">
        <v>6625</v>
      </c>
      <c r="H6633">
        <f t="shared" ca="1" si="210"/>
        <v>1.3531391723992925E-2</v>
      </c>
    </row>
    <row r="6634" spans="2:8" x14ac:dyDescent="0.35">
      <c r="B6634" s="45" t="s">
        <v>3852</v>
      </c>
      <c r="C6634" s="146">
        <v>170.16241455078119</v>
      </c>
      <c r="D6634" s="112">
        <f t="shared" si="209"/>
        <v>-0.15104928174904617</v>
      </c>
      <c r="E6634" s="112">
        <v>-1.5733070197581297E-2</v>
      </c>
      <c r="G6634">
        <v>6626</v>
      </c>
      <c r="H6634">
        <f t="shared" ca="1" si="210"/>
        <v>1.649060655755806E-2</v>
      </c>
    </row>
    <row r="6635" spans="2:8" x14ac:dyDescent="0.35">
      <c r="B6635" s="45" t="s">
        <v>4172</v>
      </c>
      <c r="C6635" s="146">
        <v>200.4385070800781</v>
      </c>
      <c r="D6635" s="112">
        <f t="shared" si="209"/>
        <v>1.0315606352028464</v>
      </c>
      <c r="E6635" s="112">
        <v>-1.5746555939629814E-2</v>
      </c>
      <c r="G6635">
        <v>6627</v>
      </c>
      <c r="H6635">
        <f t="shared" ca="1" si="210"/>
        <v>1.720806599216762E-2</v>
      </c>
    </row>
    <row r="6636" spans="2:8" x14ac:dyDescent="0.35">
      <c r="B6636" s="45" t="s">
        <v>2283</v>
      </c>
      <c r="C6636" s="146">
        <v>98.662330627441406</v>
      </c>
      <c r="D6636" s="112">
        <f t="shared" si="209"/>
        <v>-0.32475904744320649</v>
      </c>
      <c r="E6636" s="112">
        <v>-1.577575534001479E-2</v>
      </c>
      <c r="G6636">
        <v>6628</v>
      </c>
      <c r="H6636">
        <f t="shared" ca="1" si="210"/>
        <v>-3.0300868103482054E-2</v>
      </c>
    </row>
    <row r="6637" spans="2:8" x14ac:dyDescent="0.35">
      <c r="B6637" s="45" t="s">
        <v>1391</v>
      </c>
      <c r="C6637" s="146">
        <v>146.1142578125</v>
      </c>
      <c r="D6637" s="112">
        <f t="shared" si="209"/>
        <v>2.0689335483289435</v>
      </c>
      <c r="E6637" s="112">
        <v>-1.5780615992266007E-2</v>
      </c>
      <c r="G6637">
        <v>6629</v>
      </c>
      <c r="H6637">
        <f t="shared" ca="1" si="210"/>
        <v>-3.4480958585258327E-2</v>
      </c>
    </row>
    <row r="6638" spans="2:8" x14ac:dyDescent="0.35">
      <c r="B6638" s="45" t="s">
        <v>703</v>
      </c>
      <c r="C6638" s="146">
        <v>47.610759735107422</v>
      </c>
      <c r="D6638" s="112">
        <f t="shared" si="209"/>
        <v>-0.92862060875946739</v>
      </c>
      <c r="E6638" s="112">
        <v>-1.5788702125282102E-2</v>
      </c>
      <c r="G6638">
        <v>6630</v>
      </c>
      <c r="H6638">
        <f t="shared" ca="1" si="210"/>
        <v>4.9162594451792252E-3</v>
      </c>
    </row>
    <row r="6639" spans="2:8" x14ac:dyDescent="0.35">
      <c r="B6639" s="45" t="s">
        <v>5464</v>
      </c>
      <c r="C6639" s="146">
        <v>667.0098876953125</v>
      </c>
      <c r="D6639" s="112">
        <f t="shared" si="209"/>
        <v>2.1308601350133278</v>
      </c>
      <c r="E6639" s="112">
        <v>-1.5815341309748591E-2</v>
      </c>
      <c r="G6639">
        <v>6631</v>
      </c>
      <c r="H6639">
        <f t="shared" ca="1" si="210"/>
        <v>1.0483964480288162E-2</v>
      </c>
    </row>
    <row r="6640" spans="2:8" x14ac:dyDescent="0.35">
      <c r="B6640" s="45" t="s">
        <v>3965</v>
      </c>
      <c r="C6640" s="146">
        <v>213.04365539550781</v>
      </c>
      <c r="D6640" s="112">
        <f t="shared" si="209"/>
        <v>-0.9167919393738343</v>
      </c>
      <c r="E6640" s="112">
        <v>-1.5824455365137744E-2</v>
      </c>
      <c r="G6640">
        <v>6632</v>
      </c>
      <c r="H6640">
        <f t="shared" ca="1" si="210"/>
        <v>8.6824769255634572E-3</v>
      </c>
    </row>
    <row r="6641" spans="2:8" x14ac:dyDescent="0.35">
      <c r="B6641" s="45" t="s">
        <v>7891</v>
      </c>
      <c r="C6641" s="146">
        <v>2560.372802734375</v>
      </c>
      <c r="D6641" s="112">
        <f t="shared" si="209"/>
        <v>23.272187298300253</v>
      </c>
      <c r="E6641" s="112">
        <v>-1.5827689066742642E-2</v>
      </c>
      <c r="G6641">
        <v>6633</v>
      </c>
      <c r="H6641">
        <f t="shared" ca="1" si="210"/>
        <v>2.812843391386342E-2</v>
      </c>
    </row>
    <row r="6642" spans="2:8" x14ac:dyDescent="0.35">
      <c r="B6642" s="45" t="s">
        <v>2182</v>
      </c>
      <c r="C6642" s="146">
        <v>105.4858703613281</v>
      </c>
      <c r="D6642" s="112">
        <f t="shared" si="209"/>
        <v>-0.95092645637598683</v>
      </c>
      <c r="E6642" s="112">
        <v>-1.5847171863321435E-2</v>
      </c>
      <c r="G6642">
        <v>6634</v>
      </c>
      <c r="H6642">
        <f t="shared" ca="1" si="210"/>
        <v>-5.9163447484587364E-3</v>
      </c>
    </row>
    <row r="6643" spans="2:8" x14ac:dyDescent="0.35">
      <c r="B6643" s="45" t="s">
        <v>6958</v>
      </c>
      <c r="C6643" s="146">
        <v>2149.546630859375</v>
      </c>
      <c r="D6643" s="112">
        <f t="shared" si="209"/>
        <v>12.712714238211788</v>
      </c>
      <c r="E6643" s="112">
        <v>-1.585093184919751E-2</v>
      </c>
      <c r="G6643">
        <v>6635</v>
      </c>
      <c r="H6643">
        <f t="shared" ca="1" si="210"/>
        <v>-5.6485776656300089E-4</v>
      </c>
    </row>
    <row r="6644" spans="2:8" x14ac:dyDescent="0.35">
      <c r="B6644" s="45" t="s">
        <v>3190</v>
      </c>
      <c r="C6644" s="146">
        <v>156.7557373046875</v>
      </c>
      <c r="D6644" s="112">
        <f t="shared" si="209"/>
        <v>-0.92470524565402978</v>
      </c>
      <c r="E6644" s="112">
        <v>-1.5866428707596601E-2</v>
      </c>
      <c r="G6644">
        <v>6636</v>
      </c>
      <c r="H6644">
        <f t="shared" ca="1" si="210"/>
        <v>-2.1481722678960868E-2</v>
      </c>
    </row>
    <row r="6645" spans="2:8" x14ac:dyDescent="0.35">
      <c r="B6645" s="45" t="s">
        <v>6749</v>
      </c>
      <c r="C6645" s="146">
        <v>2081.89453125</v>
      </c>
      <c r="D6645" s="112">
        <f t="shared" si="209"/>
        <v>15.862614576426413</v>
      </c>
      <c r="E6645" s="112">
        <v>-1.5866956047864689E-2</v>
      </c>
      <c r="G6645">
        <v>6637</v>
      </c>
      <c r="H6645">
        <f t="shared" ca="1" si="210"/>
        <v>-1.1026133991801702E-2</v>
      </c>
    </row>
    <row r="6646" spans="2:8" x14ac:dyDescent="0.35">
      <c r="B6646" s="45" t="s">
        <v>1473</v>
      </c>
      <c r="C6646" s="146">
        <v>123.46214294433589</v>
      </c>
      <c r="D6646" s="112">
        <f t="shared" si="209"/>
        <v>-0.94615990664398508</v>
      </c>
      <c r="E6646" s="112">
        <v>-1.5880740223866287E-2</v>
      </c>
      <c r="G6646">
        <v>6638</v>
      </c>
      <c r="H6646">
        <f t="shared" ca="1" si="210"/>
        <v>3.5897321726242673E-2</v>
      </c>
    </row>
    <row r="6647" spans="2:8" x14ac:dyDescent="0.35">
      <c r="B6647" s="45" t="s">
        <v>7499</v>
      </c>
      <c r="C6647" s="146">
        <v>2293.12646484375</v>
      </c>
      <c r="D6647" s="112">
        <f t="shared" si="209"/>
        <v>9.2321232884966591</v>
      </c>
      <c r="E6647" s="112">
        <v>-1.5881750482621689E-2</v>
      </c>
      <c r="G6647">
        <v>6639</v>
      </c>
      <c r="H6647">
        <f t="shared" ca="1" si="210"/>
        <v>3.4923624255614398E-2</v>
      </c>
    </row>
    <row r="6648" spans="2:8" x14ac:dyDescent="0.35">
      <c r="B6648" s="45" t="s">
        <v>4256</v>
      </c>
      <c r="C6648" s="146">
        <v>224.11051940917969</v>
      </c>
      <c r="D6648" s="112">
        <f t="shared" si="209"/>
        <v>0.41537993488636721</v>
      </c>
      <c r="E6648" s="112">
        <v>-1.5899718344285965E-2</v>
      </c>
      <c r="G6648">
        <v>6640</v>
      </c>
      <c r="H6648">
        <f t="shared" ca="1" si="210"/>
        <v>-1.8707703014162445E-2</v>
      </c>
    </row>
    <row r="6649" spans="2:8" x14ac:dyDescent="0.35">
      <c r="B6649" s="45" t="s">
        <v>3225</v>
      </c>
      <c r="C6649" s="146">
        <v>158.3394775390625</v>
      </c>
      <c r="D6649" s="112">
        <f t="shared" si="209"/>
        <v>0.85462688205040038</v>
      </c>
      <c r="E6649" s="112">
        <v>-1.5916139643849917E-2</v>
      </c>
      <c r="G6649">
        <v>6641</v>
      </c>
      <c r="H6649">
        <f t="shared" ca="1" si="210"/>
        <v>6.6857988622742292E-4</v>
      </c>
    </row>
    <row r="6650" spans="2:8" x14ac:dyDescent="0.35">
      <c r="B6650" s="45" t="s">
        <v>1039</v>
      </c>
      <c r="C6650" s="146">
        <v>85.375381469726563</v>
      </c>
      <c r="D6650" s="112">
        <f t="shared" si="209"/>
        <v>-2.8546625164779883E-2</v>
      </c>
      <c r="E6650" s="112">
        <v>-1.5929782850356951E-2</v>
      </c>
      <c r="G6650">
        <v>6642</v>
      </c>
      <c r="H6650">
        <f t="shared" ca="1" si="210"/>
        <v>2.9131726648048274E-3</v>
      </c>
    </row>
    <row r="6651" spans="2:8" x14ac:dyDescent="0.35">
      <c r="B6651" s="45" t="s">
        <v>1113</v>
      </c>
      <c r="C6651" s="146">
        <v>87.884178161621094</v>
      </c>
      <c r="D6651" s="112">
        <f t="shared" si="209"/>
        <v>-0.60696209226149855</v>
      </c>
      <c r="E6651" s="112">
        <v>-1.5930872957266057E-2</v>
      </c>
      <c r="G6651">
        <v>6643</v>
      </c>
      <c r="H6651">
        <f t="shared" ca="1" si="210"/>
        <v>-2.021668632360547E-2</v>
      </c>
    </row>
    <row r="6652" spans="2:8" x14ac:dyDescent="0.35">
      <c r="B6652" s="45" t="s">
        <v>4208</v>
      </c>
      <c r="C6652" s="146">
        <v>223.602294921875</v>
      </c>
      <c r="D6652" s="112">
        <f t="shared" si="209"/>
        <v>-0.90977437461216648</v>
      </c>
      <c r="E6652" s="112">
        <v>-1.5938849336101082E-2</v>
      </c>
      <c r="G6652">
        <v>6644</v>
      </c>
      <c r="H6652">
        <f t="shared" ca="1" si="210"/>
        <v>4.1721372282810124E-3</v>
      </c>
    </row>
    <row r="6653" spans="2:8" x14ac:dyDescent="0.35">
      <c r="B6653" s="45" t="s">
        <v>7476</v>
      </c>
      <c r="C6653" s="146">
        <v>2478.257080078125</v>
      </c>
      <c r="D6653" s="112">
        <f t="shared" si="209"/>
        <v>25.353973093530083</v>
      </c>
      <c r="E6653" s="112">
        <v>-1.5953835742342624E-2</v>
      </c>
      <c r="G6653">
        <v>6645</v>
      </c>
      <c r="H6653">
        <f t="shared" ca="1" si="210"/>
        <v>-3.0780825481360016E-2</v>
      </c>
    </row>
    <row r="6654" spans="2:8" x14ac:dyDescent="0.35">
      <c r="B6654" s="45" t="s">
        <v>2573</v>
      </c>
      <c r="C6654" s="146">
        <v>94.037322998046875</v>
      </c>
      <c r="D6654" s="112">
        <f t="shared" si="209"/>
        <v>-0.96142592878009792</v>
      </c>
      <c r="E6654" s="112">
        <v>-1.5979870700690995E-2</v>
      </c>
      <c r="G6654">
        <v>6646</v>
      </c>
      <c r="H6654">
        <f t="shared" ca="1" si="210"/>
        <v>8.6113014982633664E-3</v>
      </c>
    </row>
    <row r="6655" spans="2:8" x14ac:dyDescent="0.35">
      <c r="B6655" s="45" t="s">
        <v>7479</v>
      </c>
      <c r="C6655" s="146">
        <v>2437.837646484375</v>
      </c>
      <c r="D6655" s="112">
        <f t="shared" si="209"/>
        <v>25.881910224997803</v>
      </c>
      <c r="E6655" s="112">
        <v>-1.5985071533712477E-2</v>
      </c>
      <c r="G6655">
        <v>6647</v>
      </c>
      <c r="H6655">
        <f t="shared" ca="1" si="210"/>
        <v>-1.5615327823401816E-2</v>
      </c>
    </row>
    <row r="6656" spans="2:8" x14ac:dyDescent="0.35">
      <c r="B6656" s="45" t="s">
        <v>1206</v>
      </c>
      <c r="C6656" s="146">
        <v>90.686920166015625</v>
      </c>
      <c r="D6656" s="112">
        <f t="shared" si="209"/>
        <v>-0.27696430161652263</v>
      </c>
      <c r="E6656" s="112">
        <v>-1.6004831847277599E-2</v>
      </c>
      <c r="G6656">
        <v>6648</v>
      </c>
      <c r="H6656">
        <f t="shared" ca="1" si="210"/>
        <v>-2.6362342832799215E-2</v>
      </c>
    </row>
    <row r="6657" spans="2:8" x14ac:dyDescent="0.35">
      <c r="B6657" s="45" t="s">
        <v>1787</v>
      </c>
      <c r="C6657" s="146">
        <v>125.42523193359381</v>
      </c>
      <c r="D6657" s="112">
        <f t="shared" si="209"/>
        <v>-0.95045280354835959</v>
      </c>
      <c r="E6657" s="112">
        <v>-1.6012381205079005E-2</v>
      </c>
      <c r="G6657">
        <v>6649</v>
      </c>
      <c r="H6657">
        <f t="shared" ca="1" si="210"/>
        <v>-1.9966846122300732E-2</v>
      </c>
    </row>
    <row r="6658" spans="2:8" x14ac:dyDescent="0.35">
      <c r="B6658" s="45" t="s">
        <v>7217</v>
      </c>
      <c r="C6658" s="146">
        <v>2531.429443359375</v>
      </c>
      <c r="D6658" s="112">
        <f t="shared" si="209"/>
        <v>26.947616085114511</v>
      </c>
      <c r="E6658" s="112">
        <v>-1.6022194870354362E-2</v>
      </c>
      <c r="G6658">
        <v>6650</v>
      </c>
      <c r="H6658">
        <f t="shared" ca="1" si="210"/>
        <v>-2.4405387301537483E-2</v>
      </c>
    </row>
    <row r="6659" spans="2:8" x14ac:dyDescent="0.35">
      <c r="B6659" s="45" t="s">
        <v>1209</v>
      </c>
      <c r="C6659" s="146">
        <v>90.577651977539063</v>
      </c>
      <c r="D6659" s="112">
        <f t="shared" si="209"/>
        <v>-0.86960799655433341</v>
      </c>
      <c r="E6659" s="112">
        <v>-1.6023829869056726E-2</v>
      </c>
      <c r="G6659">
        <v>6651</v>
      </c>
      <c r="H6659">
        <f t="shared" ca="1" si="210"/>
        <v>1.1997699845668111E-2</v>
      </c>
    </row>
    <row r="6660" spans="2:8" x14ac:dyDescent="0.35">
      <c r="B6660" s="45" t="s">
        <v>5476</v>
      </c>
      <c r="C6660" s="146">
        <v>694.656494140625</v>
      </c>
      <c r="D6660" s="112">
        <f t="shared" si="209"/>
        <v>4.7542580237915919</v>
      </c>
      <c r="E6660" s="112">
        <v>-1.602611653188226E-2</v>
      </c>
      <c r="G6660">
        <v>6652</v>
      </c>
      <c r="H6660">
        <f t="shared" ca="1" si="210"/>
        <v>1.0934710766102449E-2</v>
      </c>
    </row>
    <row r="6661" spans="2:8" x14ac:dyDescent="0.35">
      <c r="B6661" s="45" t="s">
        <v>2009</v>
      </c>
      <c r="C6661" s="146">
        <v>120.7204284667969</v>
      </c>
      <c r="D6661" s="112">
        <f t="shared" si="209"/>
        <v>-0.81889873691367876</v>
      </c>
      <c r="E6661" s="112">
        <v>-1.6053683949941392E-2</v>
      </c>
      <c r="G6661">
        <v>6653</v>
      </c>
      <c r="H6661">
        <f t="shared" ca="1" si="210"/>
        <v>-2.3144779735940604E-2</v>
      </c>
    </row>
    <row r="6662" spans="2:8" x14ac:dyDescent="0.35">
      <c r="B6662" s="45" t="s">
        <v>5423</v>
      </c>
      <c r="C6662" s="146">
        <v>666.59075927734375</v>
      </c>
      <c r="D6662" s="112">
        <f t="shared" si="209"/>
        <v>3.3544963387324835</v>
      </c>
      <c r="E6662" s="112">
        <v>-1.6063552571217086E-2</v>
      </c>
      <c r="G6662">
        <v>6654</v>
      </c>
      <c r="H6662">
        <f t="shared" ca="1" si="210"/>
        <v>-3.5279472487611652E-2</v>
      </c>
    </row>
    <row r="6663" spans="2:8" x14ac:dyDescent="0.35">
      <c r="B6663" s="45" t="s">
        <v>3467</v>
      </c>
      <c r="C6663" s="146">
        <v>153.0810241699219</v>
      </c>
      <c r="D6663" s="112">
        <f t="shared" si="209"/>
        <v>-0.21937400635187795</v>
      </c>
      <c r="E6663" s="112">
        <v>-1.6064551651736762E-2</v>
      </c>
      <c r="G6663">
        <v>6655</v>
      </c>
      <c r="H6663">
        <f t="shared" ca="1" si="210"/>
        <v>1.9429849499467463E-3</v>
      </c>
    </row>
    <row r="6664" spans="2:8" x14ac:dyDescent="0.35">
      <c r="B6664" s="45" t="s">
        <v>3903</v>
      </c>
      <c r="C6664" s="146">
        <v>196.100341796875</v>
      </c>
      <c r="D6664" s="112">
        <f t="shared" si="209"/>
        <v>-0.89863535876601786</v>
      </c>
      <c r="E6664" s="112">
        <v>-1.6078527327800671E-2</v>
      </c>
      <c r="G6664">
        <v>6656</v>
      </c>
      <c r="H6664">
        <f t="shared" ca="1" si="210"/>
        <v>-1.7018098565098469E-4</v>
      </c>
    </row>
    <row r="6665" spans="2:8" x14ac:dyDescent="0.35">
      <c r="B6665" s="45" t="s">
        <v>6644</v>
      </c>
      <c r="C6665" s="146">
        <v>1934.60302734375</v>
      </c>
      <c r="D6665" s="112">
        <f t="shared" ref="D6665:D6728" si="211">(C6665-C6666)/C6666</f>
        <v>25.212021158389906</v>
      </c>
      <c r="E6665" s="112">
        <v>-1.6078598146797251E-2</v>
      </c>
      <c r="G6665">
        <v>6657</v>
      </c>
      <c r="H6665">
        <f t="shared" ca="1" si="210"/>
        <v>-3.5641415594588111E-3</v>
      </c>
    </row>
    <row r="6666" spans="2:8" x14ac:dyDescent="0.35">
      <c r="B6666" s="45" t="s">
        <v>908</v>
      </c>
      <c r="C6666" s="146">
        <v>73.805946350097656</v>
      </c>
      <c r="D6666" s="112">
        <f t="shared" si="211"/>
        <v>-0.96652348243460706</v>
      </c>
      <c r="E6666" s="112">
        <v>-1.6083260171049215E-2</v>
      </c>
      <c r="G6666">
        <v>6658</v>
      </c>
      <c r="H6666">
        <f t="shared" ref="H6666:H6729" ca="1" si="212">_xlfn.NORM.INV(RAND(),$N$11,$N$12)</f>
        <v>1.3515723772588282E-2</v>
      </c>
    </row>
    <row r="6667" spans="2:8" x14ac:dyDescent="0.35">
      <c r="B6667" s="45" t="s">
        <v>6802</v>
      </c>
      <c r="C6667" s="146">
        <v>2204.7080078125</v>
      </c>
      <c r="D6667" s="112">
        <f t="shared" si="211"/>
        <v>1.9736572129961283</v>
      </c>
      <c r="E6667" s="112">
        <v>-1.6087684006528994E-2</v>
      </c>
      <c r="G6667">
        <v>6659</v>
      </c>
      <c r="H6667">
        <f t="shared" ca="1" si="212"/>
        <v>1.7861095343980546E-3</v>
      </c>
    </row>
    <row r="6668" spans="2:8" x14ac:dyDescent="0.35">
      <c r="B6668" s="45" t="s">
        <v>5687</v>
      </c>
      <c r="C6668" s="146">
        <v>741.4129638671875</v>
      </c>
      <c r="D6668" s="112">
        <f t="shared" si="211"/>
        <v>4.8183163679678636</v>
      </c>
      <c r="E6668" s="112">
        <v>-1.6093471569739188E-2</v>
      </c>
      <c r="G6668">
        <v>6660</v>
      </c>
      <c r="H6668">
        <f t="shared" ca="1" si="212"/>
        <v>3.5921971090732321E-2</v>
      </c>
    </row>
    <row r="6669" spans="2:8" x14ac:dyDescent="0.35">
      <c r="B6669" s="45" t="s">
        <v>1503</v>
      </c>
      <c r="C6669" s="146">
        <v>127.4274063110352</v>
      </c>
      <c r="D6669" s="112">
        <f t="shared" si="211"/>
        <v>-0.94337204894733129</v>
      </c>
      <c r="E6669" s="112">
        <v>-1.6107762645735064E-2</v>
      </c>
      <c r="G6669">
        <v>6661</v>
      </c>
      <c r="H6669">
        <f t="shared" ca="1" si="212"/>
        <v>-3.8513910147256504E-2</v>
      </c>
    </row>
    <row r="6670" spans="2:8" x14ac:dyDescent="0.35">
      <c r="B6670" s="45" t="s">
        <v>7555</v>
      </c>
      <c r="C6670" s="146">
        <v>2250.25634765625</v>
      </c>
      <c r="D6670" s="112">
        <f t="shared" si="211"/>
        <v>28.356288943447467</v>
      </c>
      <c r="E6670" s="112">
        <v>-1.6117460655319646E-2</v>
      </c>
      <c r="G6670">
        <v>6662</v>
      </c>
      <c r="H6670">
        <f t="shared" ca="1" si="212"/>
        <v>-2.6517388551578732E-3</v>
      </c>
    </row>
    <row r="6671" spans="2:8" x14ac:dyDescent="0.35">
      <c r="B6671" s="45" t="s">
        <v>876</v>
      </c>
      <c r="C6671" s="146">
        <v>76.653297424316406</v>
      </c>
      <c r="D6671" s="112">
        <f t="shared" si="211"/>
        <v>0.56908491815641971</v>
      </c>
      <c r="E6671" s="112">
        <v>-1.6142176259485951E-2</v>
      </c>
      <c r="G6671">
        <v>6663</v>
      </c>
      <c r="H6671">
        <f t="shared" ca="1" si="212"/>
        <v>8.7384580796312263E-3</v>
      </c>
    </row>
    <row r="6672" spans="2:8" x14ac:dyDescent="0.35">
      <c r="B6672" s="45" t="s">
        <v>556</v>
      </c>
      <c r="C6672" s="146">
        <v>48.852230072021477</v>
      </c>
      <c r="D6672" s="112">
        <f t="shared" si="211"/>
        <v>-0.96451926143299116</v>
      </c>
      <c r="E6672" s="112">
        <v>-1.6143193003681795E-2</v>
      </c>
      <c r="G6672">
        <v>6664</v>
      </c>
      <c r="H6672">
        <f t="shared" ca="1" si="212"/>
        <v>3.096073020674008E-3</v>
      </c>
    </row>
    <row r="6673" spans="2:8" x14ac:dyDescent="0.35">
      <c r="B6673" s="45" t="s">
        <v>6094</v>
      </c>
      <c r="C6673" s="146">
        <v>1376.8662109375</v>
      </c>
      <c r="D6673" s="112">
        <f t="shared" si="211"/>
        <v>4.4862391523809118</v>
      </c>
      <c r="E6673" s="112">
        <v>-1.6143676514137183E-2</v>
      </c>
      <c r="G6673">
        <v>6665</v>
      </c>
      <c r="H6673">
        <f t="shared" ca="1" si="212"/>
        <v>1.5302827889673194E-2</v>
      </c>
    </row>
    <row r="6674" spans="2:8" x14ac:dyDescent="0.35">
      <c r="B6674" s="45" t="s">
        <v>4459</v>
      </c>
      <c r="C6674" s="146">
        <v>250.96722412109381</v>
      </c>
      <c r="D6674" s="112">
        <f t="shared" si="211"/>
        <v>-0.83172708292955055</v>
      </c>
      <c r="E6674" s="112">
        <v>-1.6156262786017766E-2</v>
      </c>
      <c r="G6674">
        <v>6666</v>
      </c>
      <c r="H6674">
        <f t="shared" ca="1" si="212"/>
        <v>5.5876058607363657E-3</v>
      </c>
    </row>
    <row r="6675" spans="2:8" x14ac:dyDescent="0.35">
      <c r="B6675" s="45" t="s">
        <v>6324</v>
      </c>
      <c r="C6675" s="146">
        <v>1491.4296875</v>
      </c>
      <c r="D6675" s="112">
        <f t="shared" si="211"/>
        <v>2.1208682690444722</v>
      </c>
      <c r="E6675" s="112">
        <v>-1.6161303333875561E-2</v>
      </c>
      <c r="G6675">
        <v>6667</v>
      </c>
      <c r="H6675">
        <f t="shared" ca="1" si="212"/>
        <v>6.6210364716145342E-3</v>
      </c>
    </row>
    <row r="6676" spans="2:8" x14ac:dyDescent="0.35">
      <c r="B6676" s="45" t="s">
        <v>4915</v>
      </c>
      <c r="C6676" s="146">
        <v>477.88934326171881</v>
      </c>
      <c r="D6676" s="112">
        <f t="shared" si="211"/>
        <v>3.6505246603700852</v>
      </c>
      <c r="E6676" s="112">
        <v>-1.6193455231823153E-2</v>
      </c>
      <c r="G6676">
        <v>6668</v>
      </c>
      <c r="H6676">
        <f t="shared" ca="1" si="212"/>
        <v>-8.4234915693335254E-4</v>
      </c>
    </row>
    <row r="6677" spans="2:8" x14ac:dyDescent="0.35">
      <c r="B6677" s="45" t="s">
        <v>1254</v>
      </c>
      <c r="C6677" s="146">
        <v>102.7603073120117</v>
      </c>
      <c r="D6677" s="112">
        <f t="shared" si="211"/>
        <v>0.23803650282283173</v>
      </c>
      <c r="E6677" s="112">
        <v>-1.6213092832269727E-2</v>
      </c>
      <c r="G6677">
        <v>6669</v>
      </c>
      <c r="H6677">
        <f t="shared" ca="1" si="212"/>
        <v>3.5323028873668772E-3</v>
      </c>
    </row>
    <row r="6678" spans="2:8" x14ac:dyDescent="0.35">
      <c r="B6678" s="45" t="s">
        <v>2854</v>
      </c>
      <c r="C6678" s="146">
        <v>83.002647399902344</v>
      </c>
      <c r="D6678" s="112">
        <f t="shared" si="211"/>
        <v>-0.52547055706157275</v>
      </c>
      <c r="E6678" s="112">
        <v>-1.6257091889475394E-2</v>
      </c>
      <c r="G6678">
        <v>6670</v>
      </c>
      <c r="H6678">
        <f t="shared" ca="1" si="212"/>
        <v>1.2789279534341141E-2</v>
      </c>
    </row>
    <row r="6679" spans="2:8" x14ac:dyDescent="0.35">
      <c r="B6679" s="45" t="s">
        <v>3596</v>
      </c>
      <c r="C6679" s="146">
        <v>174.91569519042969</v>
      </c>
      <c r="D6679" s="112">
        <f t="shared" si="211"/>
        <v>-0.91070335217011433</v>
      </c>
      <c r="E6679" s="112">
        <v>-1.6274968192538236E-2</v>
      </c>
      <c r="G6679">
        <v>6671</v>
      </c>
      <c r="H6679">
        <f t="shared" ca="1" si="212"/>
        <v>1.1152853841031166E-2</v>
      </c>
    </row>
    <row r="6680" spans="2:8" x14ac:dyDescent="0.35">
      <c r="B6680" s="45" t="s">
        <v>6682</v>
      </c>
      <c r="C6680" s="146">
        <v>1958.81591796875</v>
      </c>
      <c r="D6680" s="112">
        <f t="shared" si="211"/>
        <v>-0.21494492204546745</v>
      </c>
      <c r="E6680" s="112">
        <v>-1.6289387824112031E-2</v>
      </c>
      <c r="G6680">
        <v>6672</v>
      </c>
      <c r="H6680">
        <f t="shared" ca="1" si="212"/>
        <v>2.0955188421859024E-3</v>
      </c>
    </row>
    <row r="6681" spans="2:8" x14ac:dyDescent="0.35">
      <c r="B6681" s="45" t="s">
        <v>7333</v>
      </c>
      <c r="C6681" s="146">
        <v>2495.1318359375</v>
      </c>
      <c r="D6681" s="112">
        <f t="shared" si="211"/>
        <v>22.689171271398553</v>
      </c>
      <c r="E6681" s="112">
        <v>-1.6306311561105017E-2</v>
      </c>
      <c r="G6681">
        <v>6673</v>
      </c>
      <c r="H6681">
        <f t="shared" ca="1" si="212"/>
        <v>1.0572445595181085E-2</v>
      </c>
    </row>
    <row r="6682" spans="2:8" x14ac:dyDescent="0.35">
      <c r="B6682" s="45" t="s">
        <v>1251</v>
      </c>
      <c r="C6682" s="146">
        <v>105.3279495239258</v>
      </c>
      <c r="D6682" s="112">
        <f t="shared" si="211"/>
        <v>-0.95594687348428764</v>
      </c>
      <c r="E6682" s="112">
        <v>-1.6326062675048179E-2</v>
      </c>
      <c r="G6682">
        <v>6674</v>
      </c>
      <c r="H6682">
        <f t="shared" ca="1" si="212"/>
        <v>-2.3868369484413027E-2</v>
      </c>
    </row>
    <row r="6683" spans="2:8" x14ac:dyDescent="0.35">
      <c r="B6683" s="45" t="s">
        <v>7580</v>
      </c>
      <c r="C6683" s="146">
        <v>2390.93017578125</v>
      </c>
      <c r="D6683" s="112">
        <f t="shared" si="211"/>
        <v>51.170101526303092</v>
      </c>
      <c r="E6683" s="112">
        <v>-1.6332600263864832E-2</v>
      </c>
      <c r="G6683">
        <v>6675</v>
      </c>
      <c r="H6683">
        <f t="shared" ca="1" si="212"/>
        <v>2.6000700685574148E-2</v>
      </c>
    </row>
    <row r="6684" spans="2:8" x14ac:dyDescent="0.35">
      <c r="B6684" s="45" t="s">
        <v>733</v>
      </c>
      <c r="C6684" s="146">
        <v>45.829509735107422</v>
      </c>
      <c r="D6684" s="112">
        <f t="shared" si="211"/>
        <v>-0.7594964996069925</v>
      </c>
      <c r="E6684" s="112">
        <v>-1.6335362299997002E-2</v>
      </c>
      <c r="G6684">
        <v>6676</v>
      </c>
      <c r="H6684">
        <f t="shared" ca="1" si="212"/>
        <v>2.5481063174158877E-2</v>
      </c>
    </row>
    <row r="6685" spans="2:8" x14ac:dyDescent="0.35">
      <c r="B6685" s="45" t="s">
        <v>4128</v>
      </c>
      <c r="C6685" s="146">
        <v>190.5565185546875</v>
      </c>
      <c r="D6685" s="112">
        <f t="shared" si="211"/>
        <v>1.4817792609081142</v>
      </c>
      <c r="E6685" s="112">
        <v>-1.6336999187600214E-2</v>
      </c>
      <c r="G6685">
        <v>6677</v>
      </c>
      <c r="H6685">
        <f t="shared" ca="1" si="212"/>
        <v>-2.8570987569515722E-2</v>
      </c>
    </row>
    <row r="6686" spans="2:8" x14ac:dyDescent="0.35">
      <c r="B6686" s="45" t="s">
        <v>2735</v>
      </c>
      <c r="C6686" s="146">
        <v>76.782218933105469</v>
      </c>
      <c r="D6686" s="112">
        <f t="shared" si="211"/>
        <v>-0.4280463609843923</v>
      </c>
      <c r="E6686" s="112">
        <v>-1.6346497063309214E-2</v>
      </c>
      <c r="G6686">
        <v>6678</v>
      </c>
      <c r="H6686">
        <f t="shared" ca="1" si="212"/>
        <v>9.6552229800645848E-3</v>
      </c>
    </row>
    <row r="6687" spans="2:8" x14ac:dyDescent="0.35">
      <c r="B6687" s="45" t="s">
        <v>1570</v>
      </c>
      <c r="C6687" s="146">
        <v>134.24552917480469</v>
      </c>
      <c r="D6687" s="112">
        <f t="shared" si="211"/>
        <v>-0.25759305766012652</v>
      </c>
      <c r="E6687" s="112">
        <v>-1.6347373382849618E-2</v>
      </c>
      <c r="G6687">
        <v>6679</v>
      </c>
      <c r="H6687">
        <f t="shared" ca="1" si="212"/>
        <v>-2.3839743563838521E-2</v>
      </c>
    </row>
    <row r="6688" spans="2:8" x14ac:dyDescent="0.35">
      <c r="B6688" s="45" t="s">
        <v>3806</v>
      </c>
      <c r="C6688" s="146">
        <v>180.82472229003909</v>
      </c>
      <c r="D6688" s="112">
        <f t="shared" si="211"/>
        <v>0.3976048363224236</v>
      </c>
      <c r="E6688" s="112">
        <v>-1.6374190080480765E-2</v>
      </c>
      <c r="G6688">
        <v>6680</v>
      </c>
      <c r="H6688">
        <f t="shared" ca="1" si="212"/>
        <v>1.6028643823744161E-4</v>
      </c>
    </row>
    <row r="6689" spans="2:8" x14ac:dyDescent="0.35">
      <c r="B6689" s="45" t="s">
        <v>3397</v>
      </c>
      <c r="C6689" s="146">
        <v>129.3818664550781</v>
      </c>
      <c r="D6689" s="112">
        <f t="shared" si="211"/>
        <v>0.33411825346826002</v>
      </c>
      <c r="E6689" s="112">
        <v>-1.6376498331098718E-2</v>
      </c>
      <c r="G6689">
        <v>6681</v>
      </c>
      <c r="H6689">
        <f t="shared" ca="1" si="212"/>
        <v>-6.0716517989691573E-3</v>
      </c>
    </row>
    <row r="6690" spans="2:8" x14ac:dyDescent="0.35">
      <c r="B6690" s="45" t="s">
        <v>2151</v>
      </c>
      <c r="C6690" s="146">
        <v>96.97930908203125</v>
      </c>
      <c r="D6690" s="112">
        <f t="shared" si="211"/>
        <v>-0.15467590351847083</v>
      </c>
      <c r="E6690" s="112">
        <v>-1.6393173693386654E-2</v>
      </c>
      <c r="G6690">
        <v>6682</v>
      </c>
      <c r="H6690">
        <f t="shared" ca="1" si="212"/>
        <v>-2.1528121556616146E-2</v>
      </c>
    </row>
    <row r="6691" spans="2:8" x14ac:dyDescent="0.35">
      <c r="B6691" s="45" t="s">
        <v>1263</v>
      </c>
      <c r="C6691" s="146">
        <v>114.7244110107422</v>
      </c>
      <c r="D6691" s="112">
        <f t="shared" si="211"/>
        <v>-0.12617104459845499</v>
      </c>
      <c r="E6691" s="112">
        <v>-1.639348766053534E-2</v>
      </c>
      <c r="G6691">
        <v>6683</v>
      </c>
      <c r="H6691">
        <f t="shared" ca="1" si="212"/>
        <v>3.6006037926877926E-2</v>
      </c>
    </row>
    <row r="6692" spans="2:8" x14ac:dyDescent="0.35">
      <c r="B6692" s="45" t="s">
        <v>1527</v>
      </c>
      <c r="C6692" s="146">
        <v>131.28932189941409</v>
      </c>
      <c r="D6692" s="112">
        <f t="shared" si="211"/>
        <v>-0.82152419927744924</v>
      </c>
      <c r="E6692" s="112">
        <v>-1.6402218742433267E-2</v>
      </c>
      <c r="G6692">
        <v>6684</v>
      </c>
      <c r="H6692">
        <f t="shared" ca="1" si="212"/>
        <v>2.3263302619804829E-2</v>
      </c>
    </row>
    <row r="6693" spans="2:8" x14ac:dyDescent="0.35">
      <c r="B6693" s="45" t="s">
        <v>5772</v>
      </c>
      <c r="C6693" s="146">
        <v>735.6141357421875</v>
      </c>
      <c r="D6693" s="112">
        <f t="shared" si="211"/>
        <v>-0.62912867115566051</v>
      </c>
      <c r="E6693" s="112">
        <v>-1.6409681707310702E-2</v>
      </c>
      <c r="G6693">
        <v>6685</v>
      </c>
      <c r="H6693">
        <f t="shared" ca="1" si="212"/>
        <v>1.3151329061505554E-2</v>
      </c>
    </row>
    <row r="6694" spans="2:8" x14ac:dyDescent="0.35">
      <c r="B6694" s="45" t="s">
        <v>6559</v>
      </c>
      <c r="C6694" s="146">
        <v>1983.475341796875</v>
      </c>
      <c r="D6694" s="112">
        <f t="shared" si="211"/>
        <v>15.926260129593162</v>
      </c>
      <c r="E6694" s="112">
        <v>-1.6466882646555461E-2</v>
      </c>
      <c r="G6694">
        <v>6686</v>
      </c>
      <c r="H6694">
        <f t="shared" ca="1" si="212"/>
        <v>4.9051073254740589E-3</v>
      </c>
    </row>
    <row r="6695" spans="2:8" x14ac:dyDescent="0.35">
      <c r="B6695" s="45" t="s">
        <v>2096</v>
      </c>
      <c r="C6695" s="146">
        <v>117.1833190917969</v>
      </c>
      <c r="D6695" s="112">
        <f t="shared" si="211"/>
        <v>-0.95054472039872273</v>
      </c>
      <c r="E6695" s="112">
        <v>-1.6472748215339627E-2</v>
      </c>
      <c r="G6695">
        <v>6687</v>
      </c>
      <c r="H6695">
        <f t="shared" ca="1" si="212"/>
        <v>1.6162306528579341E-2</v>
      </c>
    </row>
    <row r="6696" spans="2:8" x14ac:dyDescent="0.35">
      <c r="B6696" s="45" t="s">
        <v>7585</v>
      </c>
      <c r="C6696" s="146">
        <v>2369.48046875</v>
      </c>
      <c r="D6696" s="112">
        <f t="shared" si="211"/>
        <v>2.8859264310000955E-2</v>
      </c>
      <c r="E6696" s="112">
        <v>-1.6477317062542626E-2</v>
      </c>
      <c r="G6696">
        <v>6688</v>
      </c>
      <c r="H6696">
        <f t="shared" ca="1" si="212"/>
        <v>-2.3277130615004339E-2</v>
      </c>
    </row>
    <row r="6697" spans="2:8" x14ac:dyDescent="0.35">
      <c r="B6697" s="45" t="s">
        <v>7108</v>
      </c>
      <c r="C6697" s="146">
        <v>2303.01708984375</v>
      </c>
      <c r="D6697" s="112">
        <f t="shared" si="211"/>
        <v>12.296393573987258</v>
      </c>
      <c r="E6697" s="112">
        <v>-1.6482119833906808E-2</v>
      </c>
      <c r="G6697">
        <v>6689</v>
      </c>
      <c r="H6697">
        <f t="shared" ca="1" si="212"/>
        <v>-4.0969668824283542E-4</v>
      </c>
    </row>
    <row r="6698" spans="2:8" x14ac:dyDescent="0.35">
      <c r="B6698" s="45" t="s">
        <v>4042</v>
      </c>
      <c r="C6698" s="146">
        <v>173.2061462402344</v>
      </c>
      <c r="D6698" s="112">
        <f t="shared" si="211"/>
        <v>-0.42961222786048914</v>
      </c>
      <c r="E6698" s="112">
        <v>-1.6490486038114229E-2</v>
      </c>
      <c r="G6698">
        <v>6690</v>
      </c>
      <c r="H6698">
        <f t="shared" ca="1" si="212"/>
        <v>1.0653785515095186E-2</v>
      </c>
    </row>
    <row r="6699" spans="2:8" x14ac:dyDescent="0.35">
      <c r="B6699" s="45" t="s">
        <v>4492</v>
      </c>
      <c r="C6699" s="146">
        <v>303.66384887695313</v>
      </c>
      <c r="D6699" s="112">
        <f t="shared" si="211"/>
        <v>0.80067171923406377</v>
      </c>
      <c r="E6699" s="112">
        <v>-1.6492514764536882E-2</v>
      </c>
      <c r="G6699">
        <v>6691</v>
      </c>
      <c r="H6699">
        <f t="shared" ca="1" si="212"/>
        <v>-2.9477726284594572E-3</v>
      </c>
    </row>
    <row r="6700" spans="2:8" x14ac:dyDescent="0.35">
      <c r="B6700" s="45" t="s">
        <v>3753</v>
      </c>
      <c r="C6700" s="146">
        <v>168.63920593261719</v>
      </c>
      <c r="D6700" s="112">
        <f t="shared" si="211"/>
        <v>-0.92449605415239566</v>
      </c>
      <c r="E6700" s="112">
        <v>-1.649725504043522E-2</v>
      </c>
      <c r="G6700">
        <v>6692</v>
      </c>
      <c r="H6700">
        <f t="shared" ca="1" si="212"/>
        <v>1.5174448463949377E-2</v>
      </c>
    </row>
    <row r="6701" spans="2:8" x14ac:dyDescent="0.35">
      <c r="B6701" s="45" t="s">
        <v>6932</v>
      </c>
      <c r="C6701" s="146">
        <v>2233.51513671875</v>
      </c>
      <c r="D6701" s="112">
        <f t="shared" si="211"/>
        <v>0.11015895267047962</v>
      </c>
      <c r="E6701" s="112">
        <v>-1.6517302929954493E-2</v>
      </c>
      <c r="G6701">
        <v>6693</v>
      </c>
      <c r="H6701">
        <f t="shared" ca="1" si="212"/>
        <v>-2.4733861425096426E-2</v>
      </c>
    </row>
    <row r="6702" spans="2:8" x14ac:dyDescent="0.35">
      <c r="B6702" s="45" t="s">
        <v>6617</v>
      </c>
      <c r="C6702" s="146">
        <v>2011.8876953125</v>
      </c>
      <c r="D6702" s="112">
        <f t="shared" si="211"/>
        <v>2.2958743737389664</v>
      </c>
      <c r="E6702" s="112">
        <v>-1.6521997743919058E-2</v>
      </c>
      <c r="G6702">
        <v>6694</v>
      </c>
      <c r="H6702">
        <f t="shared" ca="1" si="212"/>
        <v>-6.9745147798307974E-3</v>
      </c>
    </row>
    <row r="6703" spans="2:8" x14ac:dyDescent="0.35">
      <c r="B6703" s="45" t="s">
        <v>5184</v>
      </c>
      <c r="C6703" s="146">
        <v>610.42608642578125</v>
      </c>
      <c r="D6703" s="112">
        <f t="shared" si="211"/>
        <v>5.202281633859827</v>
      </c>
      <c r="E6703" s="112">
        <v>-1.6541038567141494E-2</v>
      </c>
      <c r="G6703">
        <v>6695</v>
      </c>
      <c r="H6703">
        <f t="shared" ca="1" si="212"/>
        <v>7.9803440435256331E-3</v>
      </c>
    </row>
    <row r="6704" spans="2:8" x14ac:dyDescent="0.35">
      <c r="B6704" s="45" t="s">
        <v>2400</v>
      </c>
      <c r="C6704" s="146">
        <v>98.419601440429688</v>
      </c>
      <c r="D6704" s="112">
        <f t="shared" si="211"/>
        <v>-0.95807848408065366</v>
      </c>
      <c r="E6704" s="112">
        <v>-1.6546272867014475E-2</v>
      </c>
      <c r="G6704">
        <v>6696</v>
      </c>
      <c r="H6704">
        <f t="shared" ca="1" si="212"/>
        <v>2.5651219468979945E-2</v>
      </c>
    </row>
    <row r="6705" spans="2:8" x14ac:dyDescent="0.35">
      <c r="B6705" s="45" t="s">
        <v>7409</v>
      </c>
      <c r="C6705" s="146">
        <v>2347.7109375</v>
      </c>
      <c r="D6705" s="112">
        <f t="shared" si="211"/>
        <v>0.21002178202385618</v>
      </c>
      <c r="E6705" s="112">
        <v>-1.6548316358891778E-2</v>
      </c>
      <c r="G6705">
        <v>6697</v>
      </c>
      <c r="H6705">
        <f t="shared" ca="1" si="212"/>
        <v>-1.7885099755195512E-2</v>
      </c>
    </row>
    <row r="6706" spans="2:8" x14ac:dyDescent="0.35">
      <c r="B6706" s="45" t="s">
        <v>6654</v>
      </c>
      <c r="C6706" s="146">
        <v>1940.222045898438</v>
      </c>
      <c r="D6706" s="112">
        <f t="shared" si="211"/>
        <v>2.8739441696031269</v>
      </c>
      <c r="E6706" s="112">
        <v>-1.655673004024839E-2</v>
      </c>
      <c r="G6706">
        <v>6698</v>
      </c>
      <c r="H6706">
        <f t="shared" ca="1" si="212"/>
        <v>1.4224226837150187E-2</v>
      </c>
    </row>
    <row r="6707" spans="2:8" x14ac:dyDescent="0.35">
      <c r="B6707" s="45" t="s">
        <v>4929</v>
      </c>
      <c r="C6707" s="146">
        <v>500.83892822265619</v>
      </c>
      <c r="D6707" s="112">
        <f t="shared" si="211"/>
        <v>0.43995098469315758</v>
      </c>
      <c r="E6707" s="112">
        <v>-1.6560492607525502E-2</v>
      </c>
      <c r="G6707">
        <v>6699</v>
      </c>
      <c r="H6707">
        <f t="shared" ca="1" si="212"/>
        <v>1.3031154345491678E-2</v>
      </c>
    </row>
    <row r="6708" spans="2:8" x14ac:dyDescent="0.35">
      <c r="B6708" s="45" t="s">
        <v>4805</v>
      </c>
      <c r="C6708" s="146">
        <v>347.816650390625</v>
      </c>
      <c r="D6708" s="112">
        <f t="shared" si="211"/>
        <v>1.931777573704371</v>
      </c>
      <c r="E6708" s="112">
        <v>-1.6572160082614022E-2</v>
      </c>
      <c r="G6708">
        <v>6700</v>
      </c>
      <c r="H6708">
        <f t="shared" ca="1" si="212"/>
        <v>4.5738777673926333E-2</v>
      </c>
    </row>
    <row r="6709" spans="2:8" x14ac:dyDescent="0.35">
      <c r="B6709" s="45" t="s">
        <v>1811</v>
      </c>
      <c r="C6709" s="146">
        <v>118.63677978515619</v>
      </c>
      <c r="D6709" s="112">
        <f t="shared" si="211"/>
        <v>0.59713513277003027</v>
      </c>
      <c r="E6709" s="112">
        <v>-1.6612275594138703E-2</v>
      </c>
      <c r="G6709">
        <v>6701</v>
      </c>
      <c r="H6709">
        <f t="shared" ca="1" si="212"/>
        <v>-1.3949221865410932E-2</v>
      </c>
    </row>
    <row r="6710" spans="2:8" x14ac:dyDescent="0.35">
      <c r="B6710" s="45" t="s">
        <v>842</v>
      </c>
      <c r="C6710" s="146">
        <v>74.280990600585938</v>
      </c>
      <c r="D6710" s="112">
        <f t="shared" si="211"/>
        <v>-0.97054105996435747</v>
      </c>
      <c r="E6710" s="112">
        <v>-1.6613964723719572E-2</v>
      </c>
      <c r="G6710">
        <v>6702</v>
      </c>
      <c r="H6710">
        <f t="shared" ca="1" si="212"/>
        <v>3.1497201459674841E-3</v>
      </c>
    </row>
    <row r="6711" spans="2:8" x14ac:dyDescent="0.35">
      <c r="B6711" s="45" t="s">
        <v>6905</v>
      </c>
      <c r="C6711" s="146">
        <v>2521.50927734375</v>
      </c>
      <c r="D6711" s="112">
        <f t="shared" si="211"/>
        <v>13.505995532231209</v>
      </c>
      <c r="E6711" s="112">
        <v>-1.6617177456380909E-2</v>
      </c>
      <c r="G6711">
        <v>6703</v>
      </c>
      <c r="H6711">
        <f t="shared" ca="1" si="212"/>
        <v>5.4952550628628721E-3</v>
      </c>
    </row>
    <row r="6712" spans="2:8" x14ac:dyDescent="0.35">
      <c r="B6712" s="45" t="s">
        <v>3683</v>
      </c>
      <c r="C6712" s="146">
        <v>173.8253173828125</v>
      </c>
      <c r="D6712" s="112">
        <f t="shared" si="211"/>
        <v>0.54538736407015331</v>
      </c>
      <c r="E6712" s="112">
        <v>-1.6618653539971374E-2</v>
      </c>
      <c r="G6712">
        <v>6704</v>
      </c>
      <c r="H6712">
        <f t="shared" ca="1" si="212"/>
        <v>2.0957890927193454E-2</v>
      </c>
    </row>
    <row r="6713" spans="2:8" x14ac:dyDescent="0.35">
      <c r="B6713" s="45" t="s">
        <v>1747</v>
      </c>
      <c r="C6713" s="146">
        <v>112.480094909668</v>
      </c>
      <c r="D6713" s="112">
        <f t="shared" si="211"/>
        <v>-0.94850207992621793</v>
      </c>
      <c r="E6713" s="112">
        <v>-1.6622249110286803E-2</v>
      </c>
      <c r="G6713">
        <v>6705</v>
      </c>
      <c r="H6713">
        <f t="shared" ca="1" si="212"/>
        <v>3.9349914960459679E-3</v>
      </c>
    </row>
    <row r="6714" spans="2:8" x14ac:dyDescent="0.35">
      <c r="B6714" s="45" t="s">
        <v>6957</v>
      </c>
      <c r="C6714" s="146">
        <v>2184.167724609375</v>
      </c>
      <c r="D6714" s="112">
        <f t="shared" si="211"/>
        <v>10.584053808188395</v>
      </c>
      <c r="E6714" s="112">
        <v>-1.6636827649337615E-2</v>
      </c>
      <c r="G6714">
        <v>6706</v>
      </c>
      <c r="H6714">
        <f t="shared" ca="1" si="212"/>
        <v>1.0938149525123756E-2</v>
      </c>
    </row>
    <row r="6715" spans="2:8" x14ac:dyDescent="0.35">
      <c r="B6715" s="45" t="s">
        <v>3878</v>
      </c>
      <c r="C6715" s="146">
        <v>188.54951477050781</v>
      </c>
      <c r="D6715" s="112">
        <f t="shared" si="211"/>
        <v>-0.40468969460430315</v>
      </c>
      <c r="E6715" s="112">
        <v>-1.6644758234522418E-2</v>
      </c>
      <c r="G6715">
        <v>6707</v>
      </c>
      <c r="H6715">
        <f t="shared" ca="1" si="212"/>
        <v>-4.0446739909705348E-2</v>
      </c>
    </row>
    <row r="6716" spans="2:8" x14ac:dyDescent="0.35">
      <c r="B6716" s="45" t="s">
        <v>4512</v>
      </c>
      <c r="C6716" s="146">
        <v>316.72476196289063</v>
      </c>
      <c r="D6716" s="112">
        <f t="shared" si="211"/>
        <v>1.8506558731942777</v>
      </c>
      <c r="E6716" s="112">
        <v>-1.6654301932593551E-2</v>
      </c>
      <c r="G6716">
        <v>6708</v>
      </c>
      <c r="H6716">
        <f t="shared" ca="1" si="212"/>
        <v>2.5503882382685725E-2</v>
      </c>
    </row>
    <row r="6717" spans="2:8" x14ac:dyDescent="0.35">
      <c r="B6717" s="45" t="s">
        <v>2930</v>
      </c>
      <c r="C6717" s="146">
        <v>111.1059265136719</v>
      </c>
      <c r="D6717" s="112">
        <f t="shared" si="211"/>
        <v>-0.95101333132258548</v>
      </c>
      <c r="E6717" s="112">
        <v>-1.6657543059834225E-2</v>
      </c>
      <c r="G6717">
        <v>6709</v>
      </c>
      <c r="H6717">
        <f t="shared" ca="1" si="212"/>
        <v>-1.3138331341404738E-3</v>
      </c>
    </row>
    <row r="6718" spans="2:8" x14ac:dyDescent="0.35">
      <c r="B6718" s="45" t="s">
        <v>6848</v>
      </c>
      <c r="C6718" s="146">
        <v>2268.0849609375</v>
      </c>
      <c r="D6718" s="112">
        <f t="shared" si="211"/>
        <v>-2.9418613968881679E-2</v>
      </c>
      <c r="E6718" s="112">
        <v>-1.6665530566527271E-2</v>
      </c>
      <c r="G6718">
        <v>6710</v>
      </c>
      <c r="H6718">
        <f t="shared" ca="1" si="212"/>
        <v>1.299204206325022E-2</v>
      </c>
    </row>
    <row r="6719" spans="2:8" x14ac:dyDescent="0.35">
      <c r="B6719" s="45" t="s">
        <v>7303</v>
      </c>
      <c r="C6719" s="146">
        <v>2336.831298828125</v>
      </c>
      <c r="D6719" s="112">
        <f t="shared" si="211"/>
        <v>15.0745143609028</v>
      </c>
      <c r="E6719" s="112">
        <v>-1.6668026175720208E-2</v>
      </c>
      <c r="G6719">
        <v>6711</v>
      </c>
      <c r="H6719">
        <f t="shared" ca="1" si="212"/>
        <v>-3.8879437405407717E-2</v>
      </c>
    </row>
    <row r="6720" spans="2:8" x14ac:dyDescent="0.35">
      <c r="B6720" s="45" t="s">
        <v>3477</v>
      </c>
      <c r="C6720" s="146">
        <v>145.37492370605469</v>
      </c>
      <c r="D6720" s="112">
        <f t="shared" si="211"/>
        <v>0.33246514326185045</v>
      </c>
      <c r="E6720" s="112">
        <v>-1.6670573235575376E-2</v>
      </c>
      <c r="G6720">
        <v>6712</v>
      </c>
      <c r="H6720">
        <f t="shared" ca="1" si="212"/>
        <v>2.3789832090148431E-3</v>
      </c>
    </row>
    <row r="6721" spans="2:8" x14ac:dyDescent="0.35">
      <c r="B6721" s="45" t="s">
        <v>1929</v>
      </c>
      <c r="C6721" s="146">
        <v>109.10223388671881</v>
      </c>
      <c r="D6721" s="112">
        <f t="shared" si="211"/>
        <v>-0.93739479443328722</v>
      </c>
      <c r="E6721" s="112">
        <v>-1.6722644890452946E-2</v>
      </c>
      <c r="G6721">
        <v>6713</v>
      </c>
      <c r="H6721">
        <f t="shared" ca="1" si="212"/>
        <v>-2.0231166587849668E-3</v>
      </c>
    </row>
    <row r="6722" spans="2:8" x14ac:dyDescent="0.35">
      <c r="B6722" s="45" t="s">
        <v>6470</v>
      </c>
      <c r="C6722" s="146">
        <v>1742.702270507812</v>
      </c>
      <c r="D6722" s="112">
        <f t="shared" si="211"/>
        <v>3.7103025661866873</v>
      </c>
      <c r="E6722" s="112">
        <v>-1.6723166114299307E-2</v>
      </c>
      <c r="G6722">
        <v>6714</v>
      </c>
      <c r="H6722">
        <f t="shared" ca="1" si="212"/>
        <v>-1.0676170462084439E-2</v>
      </c>
    </row>
    <row r="6723" spans="2:8" x14ac:dyDescent="0.35">
      <c r="B6723" s="45" t="s">
        <v>4815</v>
      </c>
      <c r="C6723" s="146">
        <v>369.97671508789063</v>
      </c>
      <c r="D6723" s="112">
        <f t="shared" si="211"/>
        <v>1.6724169989076365</v>
      </c>
      <c r="E6723" s="112">
        <v>-1.6750222183004329E-2</v>
      </c>
      <c r="G6723">
        <v>6715</v>
      </c>
      <c r="H6723">
        <f t="shared" ca="1" si="212"/>
        <v>-7.4062260776718838E-3</v>
      </c>
    </row>
    <row r="6724" spans="2:8" x14ac:dyDescent="0.35">
      <c r="B6724" s="45" t="s">
        <v>3411</v>
      </c>
      <c r="C6724" s="146">
        <v>138.44273376464841</v>
      </c>
      <c r="D6724" s="112">
        <f t="shared" si="211"/>
        <v>-0.92786314902138578</v>
      </c>
      <c r="E6724" s="112">
        <v>-1.6755608204389708E-2</v>
      </c>
      <c r="G6724">
        <v>6716</v>
      </c>
      <c r="H6724">
        <f t="shared" ca="1" si="212"/>
        <v>-5.1142560576125373E-3</v>
      </c>
    </row>
    <row r="6725" spans="2:8" x14ac:dyDescent="0.35">
      <c r="B6725" s="45" t="s">
        <v>7026</v>
      </c>
      <c r="C6725" s="146">
        <v>1919.16796875</v>
      </c>
      <c r="D6725" s="112">
        <f t="shared" si="211"/>
        <v>11.618895868362943</v>
      </c>
      <c r="E6725" s="112">
        <v>-1.675881502913671E-2</v>
      </c>
      <c r="G6725">
        <v>6717</v>
      </c>
      <c r="H6725">
        <f t="shared" ca="1" si="212"/>
        <v>7.4623704929922185E-3</v>
      </c>
    </row>
    <row r="6726" spans="2:8" x14ac:dyDescent="0.35">
      <c r="B6726" s="45" t="s">
        <v>3176</v>
      </c>
      <c r="C6726" s="146">
        <v>152.08683776855469</v>
      </c>
      <c r="D6726" s="112">
        <f t="shared" si="211"/>
        <v>-0.90551515702826435</v>
      </c>
      <c r="E6726" s="112">
        <v>-1.6760084604403584E-2</v>
      </c>
      <c r="G6726">
        <v>6718</v>
      </c>
      <c r="H6726">
        <f t="shared" ca="1" si="212"/>
        <v>-1.1340502392491876E-2</v>
      </c>
    </row>
    <row r="6727" spans="2:8" x14ac:dyDescent="0.35">
      <c r="B6727" s="45" t="s">
        <v>6230</v>
      </c>
      <c r="C6727" s="146">
        <v>1609.642700195312</v>
      </c>
      <c r="D6727" s="112">
        <f t="shared" si="211"/>
        <v>10.474646241294717</v>
      </c>
      <c r="E6727" s="112">
        <v>-1.6764200898097648E-2</v>
      </c>
      <c r="G6727">
        <v>6719</v>
      </c>
      <c r="H6727">
        <f t="shared" ca="1" si="212"/>
        <v>-2.9556652577693996E-2</v>
      </c>
    </row>
    <row r="6728" spans="2:8" x14ac:dyDescent="0.35">
      <c r="B6728" s="45" t="s">
        <v>3351</v>
      </c>
      <c r="C6728" s="146">
        <v>140.2781982421875</v>
      </c>
      <c r="D6728" s="112">
        <f t="shared" si="211"/>
        <v>0.86637492013885431</v>
      </c>
      <c r="E6728" s="112">
        <v>-1.6768872762555138E-2</v>
      </c>
      <c r="G6728">
        <v>6720</v>
      </c>
      <c r="H6728">
        <f t="shared" ca="1" si="212"/>
        <v>2.0871832447809362E-3</v>
      </c>
    </row>
    <row r="6729" spans="2:8" x14ac:dyDescent="0.35">
      <c r="B6729" s="45" t="s">
        <v>984</v>
      </c>
      <c r="C6729" s="146">
        <v>75.160781860351563</v>
      </c>
      <c r="D6729" s="112">
        <f t="shared" ref="D6729:D6792" si="213">(C6729-C6730)/C6730</f>
        <v>-0.50162037674088056</v>
      </c>
      <c r="E6729" s="112">
        <v>-1.6770683750140226E-2</v>
      </c>
      <c r="G6729">
        <v>6721</v>
      </c>
      <c r="H6729">
        <f t="shared" ca="1" si="212"/>
        <v>2.3482477678543612E-2</v>
      </c>
    </row>
    <row r="6730" spans="2:8" x14ac:dyDescent="0.35">
      <c r="B6730" s="45" t="s">
        <v>3541</v>
      </c>
      <c r="C6730" s="146">
        <v>150.810302734375</v>
      </c>
      <c r="D6730" s="112">
        <f t="shared" si="213"/>
        <v>-1.6612364043617298E-2</v>
      </c>
      <c r="E6730" s="112">
        <v>-1.6777498633626004E-2</v>
      </c>
      <c r="G6730">
        <v>6722</v>
      </c>
      <c r="H6730">
        <f t="shared" ref="H6730:H6793" ca="1" si="214">_xlfn.NORM.INV(RAND(),$N$11,$N$12)</f>
        <v>1.0415532496079519E-2</v>
      </c>
    </row>
    <row r="6731" spans="2:8" x14ac:dyDescent="0.35">
      <c r="B6731" s="45" t="s">
        <v>1603</v>
      </c>
      <c r="C6731" s="146">
        <v>153.3579406738281</v>
      </c>
      <c r="D6731" s="112">
        <f t="shared" si="213"/>
        <v>0.22296896936178837</v>
      </c>
      <c r="E6731" s="112">
        <v>-1.6780095308233645E-2</v>
      </c>
      <c r="G6731">
        <v>6723</v>
      </c>
      <c r="H6731">
        <f t="shared" ca="1" si="214"/>
        <v>-6.8639409691184572E-3</v>
      </c>
    </row>
    <row r="6732" spans="2:8" x14ac:dyDescent="0.35">
      <c r="B6732" s="45" t="s">
        <v>3055</v>
      </c>
      <c r="C6732" s="146">
        <v>125.398063659668</v>
      </c>
      <c r="D6732" s="112">
        <f t="shared" si="213"/>
        <v>1.9723120040811897</v>
      </c>
      <c r="E6732" s="112">
        <v>-1.6791592305691935E-2</v>
      </c>
      <c r="G6732">
        <v>6724</v>
      </c>
      <c r="H6732">
        <f t="shared" ca="1" si="214"/>
        <v>-8.5040014051444048E-3</v>
      </c>
    </row>
    <row r="6733" spans="2:8" x14ac:dyDescent="0.35">
      <c r="B6733" s="45" t="s">
        <v>681</v>
      </c>
      <c r="C6733" s="146">
        <v>42.188728332519531</v>
      </c>
      <c r="D6733" s="112">
        <f t="shared" si="213"/>
        <v>-0.74467263909178205</v>
      </c>
      <c r="E6733" s="112">
        <v>-1.6793029632525346E-2</v>
      </c>
      <c r="G6733">
        <v>6725</v>
      </c>
      <c r="H6733">
        <f t="shared" ca="1" si="214"/>
        <v>1.2695912282624712E-3</v>
      </c>
    </row>
    <row r="6734" spans="2:8" x14ac:dyDescent="0.35">
      <c r="B6734" s="45" t="s">
        <v>3625</v>
      </c>
      <c r="C6734" s="146">
        <v>165.23387145996091</v>
      </c>
      <c r="D6734" s="112">
        <f t="shared" si="213"/>
        <v>-0.13513611296935604</v>
      </c>
      <c r="E6734" s="112">
        <v>-1.6793945666550406E-2</v>
      </c>
      <c r="G6734">
        <v>6726</v>
      </c>
      <c r="H6734">
        <f t="shared" ca="1" si="214"/>
        <v>-4.9818757102631592E-3</v>
      </c>
    </row>
    <row r="6735" spans="2:8" x14ac:dyDescent="0.35">
      <c r="B6735" s="45" t="s">
        <v>3796</v>
      </c>
      <c r="C6735" s="146">
        <v>191.0518798828125</v>
      </c>
      <c r="D6735" s="112">
        <f t="shared" si="213"/>
        <v>1.0198517178725957</v>
      </c>
      <c r="E6735" s="112">
        <v>-1.6797353055847081E-2</v>
      </c>
      <c r="G6735">
        <v>6727</v>
      </c>
      <c r="H6735">
        <f t="shared" ca="1" si="214"/>
        <v>1.2003679008566439E-2</v>
      </c>
    </row>
    <row r="6736" spans="2:8" x14ac:dyDescent="0.35">
      <c r="B6736" s="45" t="s">
        <v>2589</v>
      </c>
      <c r="C6736" s="146">
        <v>94.587081909179688</v>
      </c>
      <c r="D6736" s="112">
        <f t="shared" si="213"/>
        <v>-0.51684287870297996</v>
      </c>
      <c r="E6736" s="112">
        <v>-1.6825372858307024E-2</v>
      </c>
      <c r="G6736">
        <v>6728</v>
      </c>
      <c r="H6736">
        <f t="shared" ca="1" si="214"/>
        <v>1.8973569347375482E-2</v>
      </c>
    </row>
    <row r="6737" spans="2:8" x14ac:dyDescent="0.35">
      <c r="B6737" s="45" t="s">
        <v>3898</v>
      </c>
      <c r="C6737" s="146">
        <v>195.76878356933591</v>
      </c>
      <c r="D6737" s="112">
        <f t="shared" si="213"/>
        <v>-0.91969732585441688</v>
      </c>
      <c r="E6737" s="112">
        <v>-1.6833425647982798E-2</v>
      </c>
      <c r="G6737">
        <v>6729</v>
      </c>
      <c r="H6737">
        <f t="shared" ca="1" si="214"/>
        <v>1.2808354713565223E-2</v>
      </c>
    </row>
    <row r="6738" spans="2:8" x14ac:dyDescent="0.35">
      <c r="B6738" s="45" t="s">
        <v>7122</v>
      </c>
      <c r="C6738" s="146">
        <v>2437.88623046875</v>
      </c>
      <c r="D6738" s="112">
        <f t="shared" si="213"/>
        <v>13.572177646527996</v>
      </c>
      <c r="E6738" s="112">
        <v>-1.6834630294260935E-2</v>
      </c>
      <c r="G6738">
        <v>6730</v>
      </c>
      <c r="H6738">
        <f t="shared" ca="1" si="214"/>
        <v>-4.340860618908704E-3</v>
      </c>
    </row>
    <row r="6739" spans="2:8" x14ac:dyDescent="0.35">
      <c r="B6739" s="45" t="s">
        <v>3853</v>
      </c>
      <c r="C6739" s="146">
        <v>167.29731750488281</v>
      </c>
      <c r="D6739" s="112">
        <f t="shared" si="213"/>
        <v>-0.77412265250454038</v>
      </c>
      <c r="E6739" s="112">
        <v>-1.6837425899615194E-2</v>
      </c>
      <c r="G6739">
        <v>6731</v>
      </c>
      <c r="H6739">
        <f t="shared" ca="1" si="214"/>
        <v>-2.3212217722853815E-2</v>
      </c>
    </row>
    <row r="6740" spans="2:8" x14ac:dyDescent="0.35">
      <c r="B6740" s="45" t="s">
        <v>5305</v>
      </c>
      <c r="C6740" s="146">
        <v>740.65557861328125</v>
      </c>
      <c r="D6740" s="112">
        <f t="shared" si="213"/>
        <v>-0.69529411250691908</v>
      </c>
      <c r="E6740" s="112">
        <v>-1.6843985924428997E-2</v>
      </c>
      <c r="G6740">
        <v>6732</v>
      </c>
      <c r="H6740">
        <f t="shared" ca="1" si="214"/>
        <v>-2.1767063767455862E-2</v>
      </c>
    </row>
    <row r="6741" spans="2:8" x14ac:dyDescent="0.35">
      <c r="B6741" s="45" t="s">
        <v>7245</v>
      </c>
      <c r="C6741" s="146">
        <v>2430.722900390625</v>
      </c>
      <c r="D6741" s="112">
        <f t="shared" si="213"/>
        <v>2.4202515143161167</v>
      </c>
      <c r="E6741" s="112">
        <v>-1.684437791484613E-2</v>
      </c>
      <c r="G6741">
        <v>6733</v>
      </c>
      <c r="H6741">
        <f t="shared" ca="1" si="214"/>
        <v>2.8521167676127785E-3</v>
      </c>
    </row>
    <row r="6742" spans="2:8" x14ac:dyDescent="0.35">
      <c r="B6742" s="45" t="s">
        <v>5308</v>
      </c>
      <c r="C6742" s="146">
        <v>710.6854248046875</v>
      </c>
      <c r="D6742" s="112">
        <f t="shared" si="213"/>
        <v>-0.64182815852707664</v>
      </c>
      <c r="E6742" s="112">
        <v>-1.686097191689934E-2</v>
      </c>
      <c r="G6742">
        <v>6734</v>
      </c>
      <c r="H6742">
        <f t="shared" ca="1" si="214"/>
        <v>2.0642393285192351E-2</v>
      </c>
    </row>
    <row r="6743" spans="2:8" x14ac:dyDescent="0.35">
      <c r="B6743" s="45" t="s">
        <v>7091</v>
      </c>
      <c r="C6743" s="146">
        <v>1984.202392578125</v>
      </c>
      <c r="D6743" s="112">
        <f t="shared" si="213"/>
        <v>3.0219959666431828</v>
      </c>
      <c r="E6743" s="112">
        <v>-1.6886456051830586E-2</v>
      </c>
      <c r="G6743">
        <v>6735</v>
      </c>
      <c r="H6743">
        <f t="shared" ca="1" si="214"/>
        <v>1.6215073946856211E-2</v>
      </c>
    </row>
    <row r="6744" spans="2:8" x14ac:dyDescent="0.35">
      <c r="B6744" s="45" t="s">
        <v>4908</v>
      </c>
      <c r="C6744" s="146">
        <v>493.33773803710938</v>
      </c>
      <c r="D6744" s="112">
        <f t="shared" si="213"/>
        <v>2.5424232799026969</v>
      </c>
      <c r="E6744" s="112">
        <v>-1.6887646159874297E-2</v>
      </c>
      <c r="G6744">
        <v>6736</v>
      </c>
      <c r="H6744">
        <f t="shared" ca="1" si="214"/>
        <v>-9.8731154664237746E-3</v>
      </c>
    </row>
    <row r="6745" spans="2:8" x14ac:dyDescent="0.35">
      <c r="B6745" s="45" t="s">
        <v>3433</v>
      </c>
      <c r="C6745" s="146">
        <v>139.26560974121091</v>
      </c>
      <c r="D6745" s="112">
        <f t="shared" si="213"/>
        <v>-0.89984310319050509</v>
      </c>
      <c r="E6745" s="112">
        <v>-1.6907164303698818E-2</v>
      </c>
      <c r="G6745">
        <v>6737</v>
      </c>
      <c r="H6745">
        <f t="shared" ca="1" si="214"/>
        <v>-1.4311799075003564E-2</v>
      </c>
    </row>
    <row r="6746" spans="2:8" x14ac:dyDescent="0.35">
      <c r="B6746" s="45" t="s">
        <v>6084</v>
      </c>
      <c r="C6746" s="146">
        <v>1390.474487304688</v>
      </c>
      <c r="D6746" s="112">
        <f t="shared" si="213"/>
        <v>16.046988772324383</v>
      </c>
      <c r="E6746" s="112">
        <v>-1.690736430070873E-2</v>
      </c>
      <c r="G6746">
        <v>6738</v>
      </c>
      <c r="H6746">
        <f t="shared" ca="1" si="214"/>
        <v>-2.5538546659679529E-2</v>
      </c>
    </row>
    <row r="6747" spans="2:8" x14ac:dyDescent="0.35">
      <c r="B6747" s="45" t="s">
        <v>2879</v>
      </c>
      <c r="C6747" s="146">
        <v>81.567161560058594</v>
      </c>
      <c r="D6747" s="112">
        <f t="shared" si="213"/>
        <v>-0.23900184491588281</v>
      </c>
      <c r="E6747" s="112">
        <v>-1.6916381482572313E-2</v>
      </c>
      <c r="G6747">
        <v>6739</v>
      </c>
      <c r="H6747">
        <f t="shared" ca="1" si="214"/>
        <v>-5.1309758427466401E-3</v>
      </c>
    </row>
    <row r="6748" spans="2:8" x14ac:dyDescent="0.35">
      <c r="B6748" s="45" t="s">
        <v>2181</v>
      </c>
      <c r="C6748" s="146">
        <v>107.184440612793</v>
      </c>
      <c r="D6748" s="112">
        <f t="shared" si="213"/>
        <v>-0.66568783517766206</v>
      </c>
      <c r="E6748" s="112">
        <v>-1.6921357999543207E-2</v>
      </c>
      <c r="G6748">
        <v>6740</v>
      </c>
      <c r="H6748">
        <f t="shared" ca="1" si="214"/>
        <v>-1.0412632188046464E-3</v>
      </c>
    </row>
    <row r="6749" spans="2:8" x14ac:dyDescent="0.35">
      <c r="B6749" s="45" t="s">
        <v>4617</v>
      </c>
      <c r="C6749" s="146">
        <v>320.61184692382813</v>
      </c>
      <c r="D6749" s="112">
        <f t="shared" si="213"/>
        <v>-0.86532563893672954</v>
      </c>
      <c r="E6749" s="112">
        <v>-1.6924808913975988E-2</v>
      </c>
      <c r="G6749">
        <v>6741</v>
      </c>
      <c r="H6749">
        <f t="shared" ca="1" si="214"/>
        <v>-8.8827442780174126E-3</v>
      </c>
    </row>
    <row r="6750" spans="2:8" x14ac:dyDescent="0.35">
      <c r="B6750" s="45" t="s">
        <v>7437</v>
      </c>
      <c r="C6750" s="146">
        <v>2380.64501953125</v>
      </c>
      <c r="D6750" s="112">
        <f t="shared" si="213"/>
        <v>9.4736085364587979</v>
      </c>
      <c r="E6750" s="112">
        <v>-1.6929054237294287E-2</v>
      </c>
      <c r="G6750">
        <v>6742</v>
      </c>
      <c r="H6750">
        <f t="shared" ca="1" si="214"/>
        <v>-1.6273594075416335E-2</v>
      </c>
    </row>
    <row r="6751" spans="2:8" x14ac:dyDescent="0.35">
      <c r="B6751" s="45" t="s">
        <v>4219</v>
      </c>
      <c r="C6751" s="146">
        <v>227.2994079589844</v>
      </c>
      <c r="D6751" s="112">
        <f t="shared" si="213"/>
        <v>-0.5363416496984631</v>
      </c>
      <c r="E6751" s="112">
        <v>-1.6968766607214653E-2</v>
      </c>
      <c r="G6751">
        <v>6743</v>
      </c>
      <c r="H6751">
        <f t="shared" ca="1" si="214"/>
        <v>7.3319872008483482E-3</v>
      </c>
    </row>
    <row r="6752" spans="2:8" x14ac:dyDescent="0.35">
      <c r="B6752" s="45" t="s">
        <v>5079</v>
      </c>
      <c r="C6752" s="146">
        <v>490.23037719726563</v>
      </c>
      <c r="D6752" s="112">
        <f t="shared" si="213"/>
        <v>1.9283910133903339</v>
      </c>
      <c r="E6752" s="112">
        <v>-1.6982403878251447E-2</v>
      </c>
      <c r="G6752">
        <v>6744</v>
      </c>
      <c r="H6752">
        <f t="shared" ca="1" si="214"/>
        <v>-1.3910747111545607E-2</v>
      </c>
    </row>
    <row r="6753" spans="2:8" x14ac:dyDescent="0.35">
      <c r="B6753" s="45" t="s">
        <v>3083</v>
      </c>
      <c r="C6753" s="146">
        <v>167.40605163574219</v>
      </c>
      <c r="D6753" s="112">
        <f t="shared" si="213"/>
        <v>0.45583470204721521</v>
      </c>
      <c r="E6753" s="112">
        <v>-1.702443344695662E-2</v>
      </c>
      <c r="G6753">
        <v>6745</v>
      </c>
      <c r="H6753">
        <f t="shared" ca="1" si="214"/>
        <v>-1.5847446885046443E-3</v>
      </c>
    </row>
    <row r="6754" spans="2:8" x14ac:dyDescent="0.35">
      <c r="B6754" s="45" t="s">
        <v>2098</v>
      </c>
      <c r="C6754" s="146">
        <v>114.9897384643555</v>
      </c>
      <c r="D6754" s="112">
        <f t="shared" si="213"/>
        <v>-4.1386192581586413E-2</v>
      </c>
      <c r="E6754" s="112">
        <v>-1.7024809795567166E-2</v>
      </c>
      <c r="G6754">
        <v>6746</v>
      </c>
      <c r="H6754">
        <f t="shared" ca="1" si="214"/>
        <v>-3.3518168661231646E-3</v>
      </c>
    </row>
    <row r="6755" spans="2:8" x14ac:dyDescent="0.35">
      <c r="B6755" s="45" t="s">
        <v>2075</v>
      </c>
      <c r="C6755" s="146">
        <v>119.9541854858398</v>
      </c>
      <c r="D6755" s="112">
        <f t="shared" si="213"/>
        <v>-0.15753596563151365</v>
      </c>
      <c r="E6755" s="112">
        <v>-1.7028809795754787E-2</v>
      </c>
      <c r="G6755">
        <v>6747</v>
      </c>
      <c r="H6755">
        <f t="shared" ca="1" si="214"/>
        <v>1.5127707654539467E-2</v>
      </c>
    </row>
    <row r="6756" spans="2:8" x14ac:dyDescent="0.35">
      <c r="B6756" s="45" t="s">
        <v>3501</v>
      </c>
      <c r="C6756" s="146">
        <v>142.38493347167969</v>
      </c>
      <c r="D6756" s="112">
        <f t="shared" si="213"/>
        <v>-0.87976635448028584</v>
      </c>
      <c r="E6756" s="112">
        <v>-1.7035811736593708E-2</v>
      </c>
      <c r="G6756">
        <v>6748</v>
      </c>
      <c r="H6756">
        <f t="shared" ca="1" si="214"/>
        <v>9.6977564876733948E-3</v>
      </c>
    </row>
    <row r="6757" spans="2:8" x14ac:dyDescent="0.35">
      <c r="B6757" s="45" t="s">
        <v>5990</v>
      </c>
      <c r="C6757" s="146">
        <v>1184.2353515625</v>
      </c>
      <c r="D6757" s="112">
        <f t="shared" si="213"/>
        <v>19.949603561187462</v>
      </c>
      <c r="E6757" s="112">
        <v>-1.7070564588441962E-2</v>
      </c>
      <c r="G6757">
        <v>6749</v>
      </c>
      <c r="H6757">
        <f t="shared" ca="1" si="214"/>
        <v>1.3049825210404186E-2</v>
      </c>
    </row>
    <row r="6758" spans="2:8" x14ac:dyDescent="0.35">
      <c r="B6758" s="45" t="s">
        <v>766</v>
      </c>
      <c r="C6758" s="146">
        <v>56.527816772460938</v>
      </c>
      <c r="D6758" s="112">
        <f t="shared" si="213"/>
        <v>-0.55747979689930649</v>
      </c>
      <c r="E6758" s="112">
        <v>-1.7081643279527992E-2</v>
      </c>
      <c r="G6758">
        <v>6750</v>
      </c>
      <c r="H6758">
        <f t="shared" ca="1" si="214"/>
        <v>6.7690303875245321E-3</v>
      </c>
    </row>
    <row r="6759" spans="2:8" x14ac:dyDescent="0.35">
      <c r="B6759" s="45" t="s">
        <v>3389</v>
      </c>
      <c r="C6759" s="146">
        <v>127.7406463623047</v>
      </c>
      <c r="D6759" s="112">
        <f t="shared" si="213"/>
        <v>0.44073646187765336</v>
      </c>
      <c r="E6759" s="112">
        <v>-1.7100914096357594E-2</v>
      </c>
      <c r="G6759">
        <v>6751</v>
      </c>
      <c r="H6759">
        <f t="shared" ca="1" si="214"/>
        <v>-2.1875882964143077E-2</v>
      </c>
    </row>
    <row r="6760" spans="2:8" x14ac:dyDescent="0.35">
      <c r="B6760" s="45" t="s">
        <v>1044</v>
      </c>
      <c r="C6760" s="146">
        <v>88.663436889648438</v>
      </c>
      <c r="D6760" s="112">
        <f t="shared" si="213"/>
        <v>-0.9579586377001279</v>
      </c>
      <c r="E6760" s="112">
        <v>-1.7126149906248334E-2</v>
      </c>
      <c r="G6760">
        <v>6752</v>
      </c>
      <c r="H6760">
        <f t="shared" ca="1" si="214"/>
        <v>-1.3556108795210549E-2</v>
      </c>
    </row>
    <row r="6761" spans="2:8" x14ac:dyDescent="0.35">
      <c r="B6761" s="45" t="s">
        <v>7540</v>
      </c>
      <c r="C6761" s="146">
        <v>2108.957275390625</v>
      </c>
      <c r="D6761" s="112">
        <f t="shared" si="213"/>
        <v>17.268255401513656</v>
      </c>
      <c r="E6761" s="112">
        <v>-1.7134936099978997E-2</v>
      </c>
      <c r="G6761">
        <v>6753</v>
      </c>
      <c r="H6761">
        <f t="shared" ca="1" si="214"/>
        <v>-1.1714866340265096E-2</v>
      </c>
    </row>
    <row r="6762" spans="2:8" x14ac:dyDescent="0.35">
      <c r="B6762" s="45" t="s">
        <v>1736</v>
      </c>
      <c r="C6762" s="146">
        <v>115.44382476806641</v>
      </c>
      <c r="D6762" s="112">
        <f t="shared" si="213"/>
        <v>-9.5374591649871818E-2</v>
      </c>
      <c r="E6762" s="112">
        <v>-1.7138599444622607E-2</v>
      </c>
      <c r="G6762">
        <v>6754</v>
      </c>
      <c r="H6762">
        <f t="shared" ca="1" si="214"/>
        <v>1.0066667333075471E-3</v>
      </c>
    </row>
    <row r="6763" spans="2:8" x14ac:dyDescent="0.35">
      <c r="B6763" s="45" t="s">
        <v>1452</v>
      </c>
      <c r="C6763" s="146">
        <v>127.6150588989258</v>
      </c>
      <c r="D6763" s="112">
        <f t="shared" si="213"/>
        <v>0.87243641746648715</v>
      </c>
      <c r="E6763" s="112">
        <v>-1.7150663372553568E-2</v>
      </c>
      <c r="G6763">
        <v>6755</v>
      </c>
      <c r="H6763">
        <f t="shared" ca="1" si="214"/>
        <v>1.5697052223144877E-2</v>
      </c>
    </row>
    <row r="6764" spans="2:8" x14ac:dyDescent="0.35">
      <c r="B6764" s="45" t="s">
        <v>925</v>
      </c>
      <c r="C6764" s="146">
        <v>68.154548645019531</v>
      </c>
      <c r="D6764" s="112">
        <f t="shared" si="213"/>
        <v>-0.65624293391803989</v>
      </c>
      <c r="E6764" s="112">
        <v>-1.7163639836306033E-2</v>
      </c>
      <c r="G6764">
        <v>6756</v>
      </c>
      <c r="H6764">
        <f t="shared" ca="1" si="214"/>
        <v>1.8330544745847832E-2</v>
      </c>
    </row>
    <row r="6765" spans="2:8" x14ac:dyDescent="0.35">
      <c r="B6765" s="45" t="s">
        <v>4135</v>
      </c>
      <c r="C6765" s="146">
        <v>198.2637023925781</v>
      </c>
      <c r="D6765" s="112">
        <f t="shared" si="213"/>
        <v>0.63923684092833155</v>
      </c>
      <c r="E6765" s="112">
        <v>-1.7164993600390345E-2</v>
      </c>
      <c r="G6765">
        <v>6757</v>
      </c>
      <c r="H6765">
        <f t="shared" ca="1" si="214"/>
        <v>4.0509969797625752E-3</v>
      </c>
    </row>
    <row r="6766" spans="2:8" x14ac:dyDescent="0.35">
      <c r="B6766" s="45" t="s">
        <v>1951</v>
      </c>
      <c r="C6766" s="146">
        <v>120.9487838745117</v>
      </c>
      <c r="D6766" s="112">
        <f t="shared" si="213"/>
        <v>-0.31978461890172494</v>
      </c>
      <c r="E6766" s="112">
        <v>-1.7165415107060773E-2</v>
      </c>
      <c r="G6766">
        <v>6758</v>
      </c>
      <c r="H6766">
        <f t="shared" ca="1" si="214"/>
        <v>-1.1298890647544505E-2</v>
      </c>
    </row>
    <row r="6767" spans="2:8" x14ac:dyDescent="0.35">
      <c r="B6767" s="45" t="s">
        <v>3595</v>
      </c>
      <c r="C6767" s="146">
        <v>177.8095397949219</v>
      </c>
      <c r="D6767" s="112">
        <f t="shared" si="213"/>
        <v>-0.75971277524537162</v>
      </c>
      <c r="E6767" s="112">
        <v>-1.7179935398126039E-2</v>
      </c>
      <c r="G6767">
        <v>6759</v>
      </c>
      <c r="H6767">
        <f t="shared" ca="1" si="214"/>
        <v>9.3569958613806126E-3</v>
      </c>
    </row>
    <row r="6768" spans="2:8" x14ac:dyDescent="0.35">
      <c r="B6768" s="45" t="s">
        <v>5288</v>
      </c>
      <c r="C6768" s="146">
        <v>739.98748779296875</v>
      </c>
      <c r="D6768" s="112">
        <f t="shared" si="213"/>
        <v>6.0169898136358375</v>
      </c>
      <c r="E6768" s="112">
        <v>-1.7186173466959977E-2</v>
      </c>
      <c r="G6768">
        <v>6760</v>
      </c>
      <c r="H6768">
        <f t="shared" ca="1" si="214"/>
        <v>2.1462014742688943E-2</v>
      </c>
    </row>
    <row r="6769" spans="2:8" x14ac:dyDescent="0.35">
      <c r="B6769" s="45" t="s">
        <v>2253</v>
      </c>
      <c r="C6769" s="146">
        <v>105.45654296875</v>
      </c>
      <c r="D6769" s="112">
        <f t="shared" si="213"/>
        <v>-0.71619616794196062</v>
      </c>
      <c r="E6769" s="112">
        <v>-1.7194614791895487E-2</v>
      </c>
      <c r="G6769">
        <v>6761</v>
      </c>
      <c r="H6769">
        <f t="shared" ca="1" si="214"/>
        <v>-3.0164593085120751E-2</v>
      </c>
    </row>
    <row r="6770" spans="2:8" x14ac:dyDescent="0.35">
      <c r="B6770" s="45" t="s">
        <v>4822</v>
      </c>
      <c r="C6770" s="146">
        <v>371.58251953125</v>
      </c>
      <c r="D6770" s="112">
        <f t="shared" si="213"/>
        <v>2.8321784384066486</v>
      </c>
      <c r="E6770" s="112">
        <v>-1.7200978180776507E-2</v>
      </c>
      <c r="G6770">
        <v>6762</v>
      </c>
      <c r="H6770">
        <f t="shared" ca="1" si="214"/>
        <v>-6.7600866972850606E-3</v>
      </c>
    </row>
    <row r="6771" spans="2:8" x14ac:dyDescent="0.35">
      <c r="B6771" s="45" t="s">
        <v>2284</v>
      </c>
      <c r="C6771" s="146">
        <v>96.963783264160156</v>
      </c>
      <c r="D6771" s="112">
        <f t="shared" si="213"/>
        <v>-0.13042469501287438</v>
      </c>
      <c r="E6771" s="112">
        <v>-1.7215763630145032E-2</v>
      </c>
      <c r="G6771">
        <v>6763</v>
      </c>
      <c r="H6771">
        <f t="shared" ca="1" si="214"/>
        <v>-5.2636140874277116E-3</v>
      </c>
    </row>
    <row r="6772" spans="2:8" x14ac:dyDescent="0.35">
      <c r="B6772" s="45" t="s">
        <v>2480</v>
      </c>
      <c r="C6772" s="146">
        <v>111.50705718994141</v>
      </c>
      <c r="D6772" s="112">
        <f t="shared" si="213"/>
        <v>-8.5421259495148477E-2</v>
      </c>
      <c r="E6772" s="112">
        <v>-1.7227802224351333E-2</v>
      </c>
      <c r="G6772">
        <v>6764</v>
      </c>
      <c r="H6772">
        <f t="shared" ca="1" si="214"/>
        <v>2.3281186617709216E-2</v>
      </c>
    </row>
    <row r="6773" spans="2:8" x14ac:dyDescent="0.35">
      <c r="B6773" s="45" t="s">
        <v>2553</v>
      </c>
      <c r="C6773" s="146">
        <v>121.92176818847661</v>
      </c>
      <c r="D6773" s="112">
        <f t="shared" si="213"/>
        <v>-3.8469048003412068E-2</v>
      </c>
      <c r="E6773" s="112">
        <v>-1.7232605271160471E-2</v>
      </c>
      <c r="G6773">
        <v>6765</v>
      </c>
      <c r="H6773">
        <f t="shared" ca="1" si="214"/>
        <v>-9.3307884713446322E-5</v>
      </c>
    </row>
    <row r="6774" spans="2:8" x14ac:dyDescent="0.35">
      <c r="B6774" s="45" t="s">
        <v>3315</v>
      </c>
      <c r="C6774" s="146">
        <v>126.7996292114258</v>
      </c>
      <c r="D6774" s="112">
        <f t="shared" si="213"/>
        <v>0.40071285164086018</v>
      </c>
      <c r="E6774" s="112">
        <v>-1.7236854709668546E-2</v>
      </c>
      <c r="G6774">
        <v>6766</v>
      </c>
      <c r="H6774">
        <f t="shared" ca="1" si="214"/>
        <v>-8.2888498574474837E-3</v>
      </c>
    </row>
    <row r="6775" spans="2:8" x14ac:dyDescent="0.35">
      <c r="B6775" s="45" t="s">
        <v>2580</v>
      </c>
      <c r="C6775" s="146">
        <v>90.525070190429688</v>
      </c>
      <c r="D6775" s="112">
        <f t="shared" si="213"/>
        <v>-0.50206136730762108</v>
      </c>
      <c r="E6775" s="112">
        <v>-1.7240793814000926E-2</v>
      </c>
      <c r="G6775">
        <v>6767</v>
      </c>
      <c r="H6775">
        <f t="shared" ca="1" si="214"/>
        <v>-7.192417319976771E-2</v>
      </c>
    </row>
    <row r="6776" spans="2:8" x14ac:dyDescent="0.35">
      <c r="B6776" s="45" t="s">
        <v>3119</v>
      </c>
      <c r="C6776" s="146">
        <v>181.7996520996094</v>
      </c>
      <c r="D6776" s="112">
        <f t="shared" si="213"/>
        <v>-0.83494369055606577</v>
      </c>
      <c r="E6776" s="112">
        <v>-1.7247301113867766E-2</v>
      </c>
      <c r="G6776">
        <v>6768</v>
      </c>
      <c r="H6776">
        <f t="shared" ca="1" si="214"/>
        <v>-2.5089971200648042E-2</v>
      </c>
    </row>
    <row r="6777" spans="2:8" x14ac:dyDescent="0.35">
      <c r="B6777" s="45" t="s">
        <v>5970</v>
      </c>
      <c r="C6777" s="146">
        <v>1101.440185546875</v>
      </c>
      <c r="D6777" s="112">
        <f t="shared" si="213"/>
        <v>7.3848004433546688</v>
      </c>
      <c r="E6777" s="112">
        <v>-1.7250133912360431E-2</v>
      </c>
      <c r="G6777">
        <v>6769</v>
      </c>
      <c r="H6777">
        <f t="shared" ca="1" si="214"/>
        <v>1.0848073930160348E-2</v>
      </c>
    </row>
    <row r="6778" spans="2:8" x14ac:dyDescent="0.35">
      <c r="B6778" s="45" t="s">
        <v>1627</v>
      </c>
      <c r="C6778" s="146">
        <v>131.36152648925781</v>
      </c>
      <c r="D6778" s="112">
        <f t="shared" si="213"/>
        <v>-0.72083451936950282</v>
      </c>
      <c r="E6778" s="112">
        <v>-1.7252318482564005E-2</v>
      </c>
      <c r="G6778">
        <v>6770</v>
      </c>
      <c r="H6778">
        <f t="shared" ca="1" si="214"/>
        <v>1.3153988491230702E-2</v>
      </c>
    </row>
    <row r="6779" spans="2:8" x14ac:dyDescent="0.35">
      <c r="B6779" s="45" t="s">
        <v>4971</v>
      </c>
      <c r="C6779" s="146">
        <v>470.55075073242188</v>
      </c>
      <c r="D6779" s="112">
        <f t="shared" si="213"/>
        <v>4.8865365723204439</v>
      </c>
      <c r="E6779" s="112">
        <v>-1.7260740639235939E-2</v>
      </c>
      <c r="G6779">
        <v>6771</v>
      </c>
      <c r="H6779">
        <f t="shared" ca="1" si="214"/>
        <v>3.9636076431748803E-2</v>
      </c>
    </row>
    <row r="6780" spans="2:8" x14ac:dyDescent="0.35">
      <c r="B6780" s="45" t="s">
        <v>2647</v>
      </c>
      <c r="C6780" s="146">
        <v>79.936775207519531</v>
      </c>
      <c r="D6780" s="112">
        <f t="shared" si="213"/>
        <v>-0.26931452006027107</v>
      </c>
      <c r="E6780" s="112">
        <v>-1.7261260700178888E-2</v>
      </c>
      <c r="G6780">
        <v>6772</v>
      </c>
      <c r="H6780">
        <f t="shared" ca="1" si="214"/>
        <v>-2.5900313335628308E-2</v>
      </c>
    </row>
    <row r="6781" spans="2:8" x14ac:dyDescent="0.35">
      <c r="B6781" s="45" t="s">
        <v>2557</v>
      </c>
      <c r="C6781" s="146">
        <v>109.3997039794922</v>
      </c>
      <c r="D6781" s="112">
        <f t="shared" si="213"/>
        <v>-0.51912795357144936</v>
      </c>
      <c r="E6781" s="112">
        <v>-1.7284041318205885E-2</v>
      </c>
      <c r="G6781">
        <v>6773</v>
      </c>
      <c r="H6781">
        <f t="shared" ca="1" si="214"/>
        <v>-7.1473282016015069E-3</v>
      </c>
    </row>
    <row r="6782" spans="2:8" x14ac:dyDescent="0.35">
      <c r="B6782" s="45" t="s">
        <v>4235</v>
      </c>
      <c r="C6782" s="146">
        <v>227.50273132324219</v>
      </c>
      <c r="D6782" s="112">
        <f t="shared" si="213"/>
        <v>0.69867638852399105</v>
      </c>
      <c r="E6782" s="112">
        <v>-1.728683427967756E-2</v>
      </c>
      <c r="G6782">
        <v>6774</v>
      </c>
      <c r="H6782">
        <f t="shared" ca="1" si="214"/>
        <v>1.5198008277738633E-2</v>
      </c>
    </row>
    <row r="6783" spans="2:8" x14ac:dyDescent="0.35">
      <c r="B6783" s="45" t="s">
        <v>3360</v>
      </c>
      <c r="C6783" s="146">
        <v>133.9294128417969</v>
      </c>
      <c r="D6783" s="112">
        <f t="shared" si="213"/>
        <v>4.4334118460059906E-2</v>
      </c>
      <c r="E6783" s="112">
        <v>-1.731037524193001E-2</v>
      </c>
      <c r="G6783">
        <v>6775</v>
      </c>
      <c r="H6783">
        <f t="shared" ca="1" si="214"/>
        <v>3.2358778148955304E-2</v>
      </c>
    </row>
    <row r="6784" spans="2:8" x14ac:dyDescent="0.35">
      <c r="B6784" s="45" t="s">
        <v>2525</v>
      </c>
      <c r="C6784" s="146">
        <v>128.24383544921881</v>
      </c>
      <c r="D6784" s="112">
        <f t="shared" si="213"/>
        <v>0.74928617612168791</v>
      </c>
      <c r="E6784" s="112">
        <v>-1.7318146714986441E-2</v>
      </c>
      <c r="G6784">
        <v>6776</v>
      </c>
      <c r="H6784">
        <f t="shared" ca="1" si="214"/>
        <v>2.8030735955457308E-2</v>
      </c>
    </row>
    <row r="6785" spans="2:8" x14ac:dyDescent="0.35">
      <c r="B6785" s="45" t="s">
        <v>936</v>
      </c>
      <c r="C6785" s="146">
        <v>73.312095642089844</v>
      </c>
      <c r="D6785" s="112">
        <f t="shared" si="213"/>
        <v>-0.60785972251026577</v>
      </c>
      <c r="E6785" s="112">
        <v>-1.7328030464870917E-2</v>
      </c>
      <c r="G6785">
        <v>6777</v>
      </c>
      <c r="H6785">
        <f t="shared" ca="1" si="214"/>
        <v>-1.6946939394220876E-3</v>
      </c>
    </row>
    <row r="6786" spans="2:8" x14ac:dyDescent="0.35">
      <c r="B6786" s="45" t="s">
        <v>3768</v>
      </c>
      <c r="C6786" s="146">
        <v>186.95375061035159</v>
      </c>
      <c r="D6786" s="112">
        <f t="shared" si="213"/>
        <v>-0.86917654026614255</v>
      </c>
      <c r="E6786" s="112">
        <v>-1.7346690312409825E-2</v>
      </c>
      <c r="G6786">
        <v>6778</v>
      </c>
      <c r="H6786">
        <f t="shared" ca="1" si="214"/>
        <v>-3.1457230434460373E-2</v>
      </c>
    </row>
    <row r="6787" spans="2:8" x14ac:dyDescent="0.35">
      <c r="B6787" s="45" t="s">
        <v>6162</v>
      </c>
      <c r="C6787" s="146">
        <v>1429.0537109375</v>
      </c>
      <c r="D6787" s="112">
        <f t="shared" si="213"/>
        <v>3.115939409931189</v>
      </c>
      <c r="E6787" s="112">
        <v>-1.7360775944342106E-2</v>
      </c>
      <c r="G6787">
        <v>6779</v>
      </c>
      <c r="H6787">
        <f t="shared" ca="1" si="214"/>
        <v>2.8219033884623764E-2</v>
      </c>
    </row>
    <row r="6788" spans="2:8" x14ac:dyDescent="0.35">
      <c r="B6788" s="45" t="s">
        <v>4637</v>
      </c>
      <c r="C6788" s="146">
        <v>347.19989013671881</v>
      </c>
      <c r="D6788" s="112">
        <f t="shared" si="213"/>
        <v>-0.2455446731637406</v>
      </c>
      <c r="E6788" s="112">
        <v>-1.7381574748268042E-2</v>
      </c>
      <c r="G6788">
        <v>6780</v>
      </c>
      <c r="H6788">
        <f t="shared" ca="1" si="214"/>
        <v>1.1784705356154496E-2</v>
      </c>
    </row>
    <row r="6789" spans="2:8" x14ac:dyDescent="0.35">
      <c r="B6789" s="45" t="s">
        <v>5007</v>
      </c>
      <c r="C6789" s="146">
        <v>460.19940185546881</v>
      </c>
      <c r="D6789" s="112">
        <f t="shared" si="213"/>
        <v>9.0922888741565996E-2</v>
      </c>
      <c r="E6789" s="112">
        <v>-1.7384814316019598E-2</v>
      </c>
      <c r="G6789">
        <v>6781</v>
      </c>
      <c r="H6789">
        <f t="shared" ca="1" si="214"/>
        <v>-5.9809451286691893E-4</v>
      </c>
    </row>
    <row r="6790" spans="2:8" x14ac:dyDescent="0.35">
      <c r="B6790" s="45" t="s">
        <v>4762</v>
      </c>
      <c r="C6790" s="146">
        <v>421.8441162109375</v>
      </c>
      <c r="D6790" s="112">
        <f t="shared" si="213"/>
        <v>-0.72091230561564579</v>
      </c>
      <c r="E6790" s="112">
        <v>-1.7392865127226161E-2</v>
      </c>
      <c r="G6790">
        <v>6782</v>
      </c>
      <c r="H6790">
        <f t="shared" ca="1" si="214"/>
        <v>7.4077965671002412E-3</v>
      </c>
    </row>
    <row r="6791" spans="2:8" x14ac:dyDescent="0.35">
      <c r="B6791" s="45" t="s">
        <v>6316</v>
      </c>
      <c r="C6791" s="146">
        <v>1511.510986328125</v>
      </c>
      <c r="D6791" s="112">
        <f t="shared" si="213"/>
        <v>0.57875139987776514</v>
      </c>
      <c r="E6791" s="112">
        <v>-1.7405985664407861E-2</v>
      </c>
      <c r="G6791">
        <v>6783</v>
      </c>
      <c r="H6791">
        <f t="shared" ca="1" si="214"/>
        <v>1.4204307979671477E-2</v>
      </c>
    </row>
    <row r="6792" spans="2:8" x14ac:dyDescent="0.35">
      <c r="B6792" s="45" t="s">
        <v>5859</v>
      </c>
      <c r="C6792" s="146">
        <v>957.40911865234375</v>
      </c>
      <c r="D6792" s="112">
        <f t="shared" si="213"/>
        <v>3.9574425520752676</v>
      </c>
      <c r="E6792" s="112">
        <v>-1.7423082784699073E-2</v>
      </c>
      <c r="G6792">
        <v>6784</v>
      </c>
      <c r="H6792">
        <f t="shared" ca="1" si="214"/>
        <v>9.3860621603469325E-3</v>
      </c>
    </row>
    <row r="6793" spans="2:8" x14ac:dyDescent="0.35">
      <c r="B6793" s="45" t="s">
        <v>4033</v>
      </c>
      <c r="C6793" s="146">
        <v>193.1256103515625</v>
      </c>
      <c r="D6793" s="112">
        <f t="shared" ref="D6793:D6856" si="215">(C6793-C6794)/C6794</f>
        <v>-0.91598365008592364</v>
      </c>
      <c r="E6793" s="112">
        <v>-1.7427688434178749E-2</v>
      </c>
      <c r="G6793">
        <v>6785</v>
      </c>
      <c r="H6793">
        <f t="shared" ca="1" si="214"/>
        <v>7.2300157393413739E-3</v>
      </c>
    </row>
    <row r="6794" spans="2:8" x14ac:dyDescent="0.35">
      <c r="B6794" s="45" t="s">
        <v>7810</v>
      </c>
      <c r="C6794" s="146">
        <v>2298.6669921875</v>
      </c>
      <c r="D6794" s="112">
        <f t="shared" si="215"/>
        <v>19.603253908223223</v>
      </c>
      <c r="E6794" s="112">
        <v>-1.7459167067130212E-2</v>
      </c>
      <c r="G6794">
        <v>6786</v>
      </c>
      <c r="H6794">
        <f t="shared" ref="H6794:H6857" ca="1" si="216">_xlfn.NORM.INV(RAND(),$N$11,$N$12)</f>
        <v>1.1053975141857554E-2</v>
      </c>
    </row>
    <row r="6795" spans="2:8" x14ac:dyDescent="0.35">
      <c r="B6795" s="45" t="s">
        <v>2471</v>
      </c>
      <c r="C6795" s="146">
        <v>111.5681533813477</v>
      </c>
      <c r="D6795" s="112">
        <f t="shared" si="215"/>
        <v>-0.37245728333851263</v>
      </c>
      <c r="E6795" s="112">
        <v>-1.7482389919739386E-2</v>
      </c>
      <c r="G6795">
        <v>6787</v>
      </c>
      <c r="H6795">
        <f t="shared" ca="1" si="216"/>
        <v>4.7390713017902318E-3</v>
      </c>
    </row>
    <row r="6796" spans="2:8" x14ac:dyDescent="0.35">
      <c r="B6796" s="45" t="s">
        <v>4059</v>
      </c>
      <c r="C6796" s="146">
        <v>177.78575134277341</v>
      </c>
      <c r="D6796" s="112">
        <f t="shared" si="215"/>
        <v>-0.17761397550593572</v>
      </c>
      <c r="E6796" s="112">
        <v>-1.748950207403464E-2</v>
      </c>
      <c r="G6796">
        <v>6788</v>
      </c>
      <c r="H6796">
        <f t="shared" ca="1" si="216"/>
        <v>2.47135934466522E-2</v>
      </c>
    </row>
    <row r="6797" spans="2:8" x14ac:dyDescent="0.35">
      <c r="B6797" s="45" t="s">
        <v>4343</v>
      </c>
      <c r="C6797" s="146">
        <v>216.18284606933591</v>
      </c>
      <c r="D6797" s="112">
        <f t="shared" si="215"/>
        <v>0.50463164253388193</v>
      </c>
      <c r="E6797" s="112">
        <v>-1.7495098314227863E-2</v>
      </c>
      <c r="G6797">
        <v>6789</v>
      </c>
      <c r="H6797">
        <f t="shared" ca="1" si="216"/>
        <v>-2.4934771748251388E-3</v>
      </c>
    </row>
    <row r="6798" spans="2:8" x14ac:dyDescent="0.35">
      <c r="B6798" s="45" t="s">
        <v>3152</v>
      </c>
      <c r="C6798" s="146">
        <v>143.6782531738281</v>
      </c>
      <c r="D6798" s="112">
        <f t="shared" si="215"/>
        <v>-0.9325180631268889</v>
      </c>
      <c r="E6798" s="112">
        <v>-1.749961471485632E-2</v>
      </c>
      <c r="G6798">
        <v>6790</v>
      </c>
      <c r="H6798">
        <f t="shared" ca="1" si="216"/>
        <v>1.0015646904921625E-2</v>
      </c>
    </row>
    <row r="6799" spans="2:8" x14ac:dyDescent="0.35">
      <c r="B6799" s="45" t="s">
        <v>6993</v>
      </c>
      <c r="C6799" s="146">
        <v>2129.136474609375</v>
      </c>
      <c r="D6799" s="112">
        <f t="shared" si="215"/>
        <v>16.272705249798619</v>
      </c>
      <c r="E6799" s="112">
        <v>-1.754539530960196E-2</v>
      </c>
      <c r="G6799">
        <v>6791</v>
      </c>
      <c r="H6799">
        <f t="shared" ca="1" si="216"/>
        <v>-1.8485720300743788E-2</v>
      </c>
    </row>
    <row r="6800" spans="2:8" x14ac:dyDescent="0.35">
      <c r="B6800" s="45" t="s">
        <v>1805</v>
      </c>
      <c r="C6800" s="146">
        <v>123.2659530639648</v>
      </c>
      <c r="D6800" s="112">
        <f t="shared" si="215"/>
        <v>0.15471841619324339</v>
      </c>
      <c r="E6800" s="112">
        <v>-1.7547816414835764E-2</v>
      </c>
      <c r="G6800">
        <v>6792</v>
      </c>
      <c r="H6800">
        <f t="shared" ca="1" si="216"/>
        <v>-2.67523117329072E-3</v>
      </c>
    </row>
    <row r="6801" spans="2:8" x14ac:dyDescent="0.35">
      <c r="B6801" s="45" t="s">
        <v>2945</v>
      </c>
      <c r="C6801" s="146">
        <v>106.7497940063477</v>
      </c>
      <c r="D6801" s="112">
        <f t="shared" si="215"/>
        <v>-0.51713245351386061</v>
      </c>
      <c r="E6801" s="112">
        <v>-1.7586523266506601E-2</v>
      </c>
      <c r="G6801">
        <v>6793</v>
      </c>
      <c r="H6801">
        <f t="shared" ca="1" si="216"/>
        <v>-5.8075222611542691E-3</v>
      </c>
    </row>
    <row r="6802" spans="2:8" x14ac:dyDescent="0.35">
      <c r="B6802" s="45" t="s">
        <v>4222</v>
      </c>
      <c r="C6802" s="146">
        <v>221.07469177246091</v>
      </c>
      <c r="D6802" s="112">
        <f t="shared" si="215"/>
        <v>1.4734920395366715</v>
      </c>
      <c r="E6802" s="112">
        <v>-1.7602312023183825E-2</v>
      </c>
      <c r="G6802">
        <v>6794</v>
      </c>
      <c r="H6802">
        <f t="shared" ca="1" si="216"/>
        <v>3.9084434741001005E-3</v>
      </c>
    </row>
    <row r="6803" spans="2:8" x14ac:dyDescent="0.35">
      <c r="B6803" s="45" t="s">
        <v>1101</v>
      </c>
      <c r="C6803" s="146">
        <v>89.3775634765625</v>
      </c>
      <c r="D6803" s="112">
        <f t="shared" si="215"/>
        <v>-0.62079505239160193</v>
      </c>
      <c r="E6803" s="112">
        <v>-1.7607662644398909E-2</v>
      </c>
      <c r="G6803">
        <v>6795</v>
      </c>
      <c r="H6803">
        <f t="shared" ca="1" si="216"/>
        <v>-1.1600797325799019E-2</v>
      </c>
    </row>
    <row r="6804" spans="2:8" x14ac:dyDescent="0.35">
      <c r="B6804" s="45" t="s">
        <v>4232</v>
      </c>
      <c r="C6804" s="146">
        <v>235.69725036621091</v>
      </c>
      <c r="D6804" s="112">
        <f t="shared" si="215"/>
        <v>-0.69103004606389451</v>
      </c>
      <c r="E6804" s="112">
        <v>-1.7632825724285525E-2</v>
      </c>
      <c r="G6804">
        <v>6796</v>
      </c>
      <c r="H6804">
        <f t="shared" ca="1" si="216"/>
        <v>-7.6063916791630707E-4</v>
      </c>
    </row>
    <row r="6805" spans="2:8" x14ac:dyDescent="0.35">
      <c r="B6805" s="45" t="s">
        <v>5388</v>
      </c>
      <c r="C6805" s="146">
        <v>762.84844970703125</v>
      </c>
      <c r="D6805" s="112">
        <f t="shared" si="215"/>
        <v>7.072143865992885</v>
      </c>
      <c r="E6805" s="112">
        <v>-1.7653381267087501E-2</v>
      </c>
      <c r="G6805">
        <v>6797</v>
      </c>
      <c r="H6805">
        <f t="shared" ca="1" si="216"/>
        <v>-2.2276364832440967E-2</v>
      </c>
    </row>
    <row r="6806" spans="2:8" x14ac:dyDescent="0.35">
      <c r="B6806" s="45" t="s">
        <v>2308</v>
      </c>
      <c r="C6806" s="146">
        <v>94.503822326660156</v>
      </c>
      <c r="D6806" s="112">
        <f t="shared" si="215"/>
        <v>-0.8886730550363352</v>
      </c>
      <c r="E6806" s="112">
        <v>-1.765606048421825E-2</v>
      </c>
      <c r="G6806">
        <v>6798</v>
      </c>
      <c r="H6806">
        <f t="shared" ca="1" si="216"/>
        <v>1.9320398309683135E-4</v>
      </c>
    </row>
    <row r="6807" spans="2:8" x14ac:dyDescent="0.35">
      <c r="B6807" s="45" t="s">
        <v>5829</v>
      </c>
      <c r="C6807" s="146">
        <v>848.88543701171875</v>
      </c>
      <c r="D6807" s="112">
        <f t="shared" si="215"/>
        <v>6.138168669755026</v>
      </c>
      <c r="E6807" s="112">
        <v>-1.7664556846692363E-2</v>
      </c>
      <c r="G6807">
        <v>6799</v>
      </c>
      <c r="H6807">
        <f t="shared" ca="1" si="216"/>
        <v>-1.3068240324447377E-3</v>
      </c>
    </row>
    <row r="6808" spans="2:8" x14ac:dyDescent="0.35">
      <c r="B6808" s="45" t="s">
        <v>1938</v>
      </c>
      <c r="C6808" s="146">
        <v>118.92201995849609</v>
      </c>
      <c r="D6808" s="112">
        <f t="shared" si="215"/>
        <v>-0.95574980938803766</v>
      </c>
      <c r="E6808" s="112">
        <v>-1.7684747032512292E-2</v>
      </c>
      <c r="G6808">
        <v>6800</v>
      </c>
      <c r="H6808">
        <f t="shared" ca="1" si="216"/>
        <v>9.983488752758252E-3</v>
      </c>
    </row>
    <row r="6809" spans="2:8" x14ac:dyDescent="0.35">
      <c r="B6809" s="45" t="s">
        <v>7660</v>
      </c>
      <c r="C6809" s="146">
        <v>2687.49169921875</v>
      </c>
      <c r="D6809" s="112">
        <f t="shared" si="215"/>
        <v>8.5000083780243429E-2</v>
      </c>
      <c r="E6809" s="112">
        <v>-1.7684850588672554E-2</v>
      </c>
      <c r="G6809">
        <v>6801</v>
      </c>
      <c r="H6809">
        <f t="shared" ca="1" si="216"/>
        <v>3.2380788617330555E-2</v>
      </c>
    </row>
    <row r="6810" spans="2:8" x14ac:dyDescent="0.35">
      <c r="B6810" s="45" t="s">
        <v>7134</v>
      </c>
      <c r="C6810" s="146">
        <v>2476.95068359375</v>
      </c>
      <c r="D6810" s="112">
        <f t="shared" si="215"/>
        <v>15.242037917029743</v>
      </c>
      <c r="E6810" s="112">
        <v>-1.7710392358550778E-2</v>
      </c>
      <c r="G6810">
        <v>6802</v>
      </c>
      <c r="H6810">
        <f t="shared" ca="1" si="216"/>
        <v>2.4773454048628244E-3</v>
      </c>
    </row>
    <row r="6811" spans="2:8" x14ac:dyDescent="0.35">
      <c r="B6811" s="45" t="s">
        <v>3566</v>
      </c>
      <c r="C6811" s="146">
        <v>152.50245666503909</v>
      </c>
      <c r="D6811" s="112">
        <f t="shared" si="215"/>
        <v>-0.92814010262740421</v>
      </c>
      <c r="E6811" s="112">
        <v>-1.7711057845592987E-2</v>
      </c>
      <c r="G6811">
        <v>6803</v>
      </c>
      <c r="H6811">
        <f t="shared" ca="1" si="216"/>
        <v>-8.2056582702228088E-3</v>
      </c>
    </row>
    <row r="6812" spans="2:8" x14ac:dyDescent="0.35">
      <c r="B6812" s="45" t="s">
        <v>6804</v>
      </c>
      <c r="C6812" s="146">
        <v>2122.21923828125</v>
      </c>
      <c r="D6812" s="112">
        <f t="shared" si="215"/>
        <v>15.239669643434709</v>
      </c>
      <c r="E6812" s="112">
        <v>-1.7728019251722189E-2</v>
      </c>
      <c r="G6812">
        <v>6804</v>
      </c>
      <c r="H6812">
        <f t="shared" ca="1" si="216"/>
        <v>-1.387563391242343E-2</v>
      </c>
    </row>
    <row r="6813" spans="2:8" x14ac:dyDescent="0.35">
      <c r="B6813" s="45" t="s">
        <v>3364</v>
      </c>
      <c r="C6813" s="146">
        <v>130.6811828613281</v>
      </c>
      <c r="D6813" s="112">
        <f t="shared" si="215"/>
        <v>-0.19422547459548864</v>
      </c>
      <c r="E6813" s="112">
        <v>-1.7733127069633481E-2</v>
      </c>
      <c r="G6813">
        <v>6805</v>
      </c>
      <c r="H6813">
        <f t="shared" ca="1" si="216"/>
        <v>2.9731079113180608E-2</v>
      </c>
    </row>
    <row r="6814" spans="2:8" x14ac:dyDescent="0.35">
      <c r="B6814" s="45" t="s">
        <v>3254</v>
      </c>
      <c r="C6814" s="146">
        <v>162.18083190917969</v>
      </c>
      <c r="D6814" s="112">
        <f t="shared" si="215"/>
        <v>-0.91077708767191179</v>
      </c>
      <c r="E6814" s="112">
        <v>-1.7755415929545392E-2</v>
      </c>
      <c r="G6814">
        <v>6806</v>
      </c>
      <c r="H6814">
        <f t="shared" ca="1" si="216"/>
        <v>1.6225640979009505E-2</v>
      </c>
    </row>
    <row r="6815" spans="2:8" x14ac:dyDescent="0.35">
      <c r="B6815" s="45" t="s">
        <v>6566</v>
      </c>
      <c r="C6815" s="146">
        <v>1817.703857421875</v>
      </c>
      <c r="D6815" s="112">
        <f t="shared" si="215"/>
        <v>-0.3107233941228903</v>
      </c>
      <c r="E6815" s="112">
        <v>-1.779794867634274E-2</v>
      </c>
      <c r="G6815">
        <v>6807</v>
      </c>
      <c r="H6815">
        <f t="shared" ca="1" si="216"/>
        <v>1.0973942469340782E-2</v>
      </c>
    </row>
    <row r="6816" spans="2:8" x14ac:dyDescent="0.35">
      <c r="B6816" s="45" t="s">
        <v>7607</v>
      </c>
      <c r="C6816" s="146">
        <v>2637.1181640625</v>
      </c>
      <c r="D6816" s="112">
        <f t="shared" si="215"/>
        <v>63.364635983823014</v>
      </c>
      <c r="E6816" s="112">
        <v>-1.7821476081664869E-2</v>
      </c>
      <c r="G6816">
        <v>6808</v>
      </c>
      <c r="H6816">
        <f t="shared" ca="1" si="216"/>
        <v>2.5063317254751173E-2</v>
      </c>
    </row>
    <row r="6817" spans="2:8" x14ac:dyDescent="0.35">
      <c r="B6817" s="45" t="s">
        <v>513</v>
      </c>
      <c r="C6817" s="146">
        <v>40.971538543701172</v>
      </c>
      <c r="D6817" s="112">
        <f t="shared" si="215"/>
        <v>-0.94503408789990806</v>
      </c>
      <c r="E6817" s="112">
        <v>-1.7855456049701415E-2</v>
      </c>
      <c r="G6817">
        <v>6809</v>
      </c>
      <c r="H6817">
        <f t="shared" ca="1" si="216"/>
        <v>-3.4164342797942782E-2</v>
      </c>
    </row>
    <row r="6818" spans="2:8" x14ac:dyDescent="0.35">
      <c r="B6818" s="45" t="s">
        <v>5573</v>
      </c>
      <c r="C6818" s="146">
        <v>745.3990478515625</v>
      </c>
      <c r="D6818" s="112">
        <f t="shared" si="215"/>
        <v>5.0938949742006798</v>
      </c>
      <c r="E6818" s="112">
        <v>-1.7877078079646364E-2</v>
      </c>
      <c r="G6818">
        <v>6810</v>
      </c>
      <c r="H6818">
        <f t="shared" ca="1" si="216"/>
        <v>-1.0642871618612177E-2</v>
      </c>
    </row>
    <row r="6819" spans="2:8" x14ac:dyDescent="0.35">
      <c r="B6819" s="45" t="s">
        <v>1948</v>
      </c>
      <c r="C6819" s="146">
        <v>122.31898498535161</v>
      </c>
      <c r="D6819" s="112">
        <f t="shared" si="215"/>
        <v>-0.92556914099497589</v>
      </c>
      <c r="E6819" s="112">
        <v>-1.787743562058117E-2</v>
      </c>
      <c r="G6819">
        <v>6811</v>
      </c>
      <c r="H6819">
        <f t="shared" ca="1" si="216"/>
        <v>-1.6437105427368134E-2</v>
      </c>
    </row>
    <row r="6820" spans="2:8" x14ac:dyDescent="0.35">
      <c r="B6820" s="45" t="s">
        <v>6396</v>
      </c>
      <c r="C6820" s="146">
        <v>1643.390747070312</v>
      </c>
      <c r="D6820" s="112">
        <f t="shared" si="215"/>
        <v>12.428604576656952</v>
      </c>
      <c r="E6820" s="112">
        <v>-1.7889701016648836E-2</v>
      </c>
      <c r="G6820">
        <v>6812</v>
      </c>
      <c r="H6820">
        <f t="shared" ca="1" si="216"/>
        <v>1.9422423633990035E-2</v>
      </c>
    </row>
    <row r="6821" spans="2:8" x14ac:dyDescent="0.35">
      <c r="B6821" s="45" t="s">
        <v>2535</v>
      </c>
      <c r="C6821" s="146">
        <v>122.37985992431641</v>
      </c>
      <c r="D6821" s="112">
        <f t="shared" si="215"/>
        <v>-0.22389091005507275</v>
      </c>
      <c r="E6821" s="112">
        <v>-1.7892393995251141E-2</v>
      </c>
      <c r="G6821">
        <v>6813</v>
      </c>
      <c r="H6821">
        <f t="shared" ca="1" si="216"/>
        <v>3.2970491303428214E-3</v>
      </c>
    </row>
    <row r="6822" spans="2:8" x14ac:dyDescent="0.35">
      <c r="B6822" s="45" t="s">
        <v>1607</v>
      </c>
      <c r="C6822" s="146">
        <v>157.683837890625</v>
      </c>
      <c r="D6822" s="112">
        <f t="shared" si="215"/>
        <v>0.81282799938531358</v>
      </c>
      <c r="E6822" s="112">
        <v>-1.7927394636179178E-2</v>
      </c>
      <c r="G6822">
        <v>6814</v>
      </c>
      <c r="H6822">
        <f t="shared" ca="1" si="216"/>
        <v>1.5964332819320207E-3</v>
      </c>
    </row>
    <row r="6823" spans="2:8" x14ac:dyDescent="0.35">
      <c r="B6823" s="45" t="s">
        <v>2613</v>
      </c>
      <c r="C6823" s="146">
        <v>86.98223876953125</v>
      </c>
      <c r="D6823" s="112">
        <f t="shared" si="215"/>
        <v>-0.96485794553088455</v>
      </c>
      <c r="E6823" s="112">
        <v>-1.7931021175717425E-2</v>
      </c>
      <c r="G6823">
        <v>6815</v>
      </c>
      <c r="H6823">
        <f t="shared" ca="1" si="216"/>
        <v>3.1894207499835602E-3</v>
      </c>
    </row>
    <row r="6824" spans="2:8" x14ac:dyDescent="0.35">
      <c r="B6824" s="45" t="s">
        <v>7205</v>
      </c>
      <c r="C6824" s="146">
        <v>2475.160888671875</v>
      </c>
      <c r="D6824" s="112">
        <f t="shared" si="215"/>
        <v>13.210834626039919</v>
      </c>
      <c r="E6824" s="112">
        <v>-1.7931922858188749E-2</v>
      </c>
      <c r="G6824">
        <v>6816</v>
      </c>
      <c r="H6824">
        <f t="shared" ca="1" si="216"/>
        <v>-1.5972145183718353E-2</v>
      </c>
    </row>
    <row r="6825" spans="2:8" x14ac:dyDescent="0.35">
      <c r="B6825" s="45" t="s">
        <v>4105</v>
      </c>
      <c r="C6825" s="146">
        <v>174.17420959472659</v>
      </c>
      <c r="D6825" s="112">
        <f t="shared" si="215"/>
        <v>0.46150129634242559</v>
      </c>
      <c r="E6825" s="112">
        <v>-1.8052172264355827E-2</v>
      </c>
      <c r="G6825">
        <v>6817</v>
      </c>
      <c r="H6825">
        <f t="shared" ca="1" si="216"/>
        <v>-4.5549276776095521E-3</v>
      </c>
    </row>
    <row r="6826" spans="2:8" x14ac:dyDescent="0.35">
      <c r="B6826" s="45" t="s">
        <v>2094</v>
      </c>
      <c r="C6826" s="146">
        <v>119.1748580932617</v>
      </c>
      <c r="D6826" s="112">
        <f t="shared" si="215"/>
        <v>0.37553096525712587</v>
      </c>
      <c r="E6826" s="112">
        <v>-1.8073855390801568E-2</v>
      </c>
      <c r="G6826">
        <v>6818</v>
      </c>
      <c r="H6826">
        <f t="shared" ca="1" si="216"/>
        <v>2.0239528638912051E-2</v>
      </c>
    </row>
    <row r="6827" spans="2:8" x14ac:dyDescent="0.35">
      <c r="B6827" s="45" t="s">
        <v>2832</v>
      </c>
      <c r="C6827" s="146">
        <v>86.639167785644531</v>
      </c>
      <c r="D6827" s="112">
        <f t="shared" si="215"/>
        <v>-0.96275631504544035</v>
      </c>
      <c r="E6827" s="112">
        <v>-1.8076741195675549E-2</v>
      </c>
      <c r="G6827">
        <v>6819</v>
      </c>
      <c r="H6827">
        <f t="shared" ca="1" si="216"/>
        <v>3.3215861949051358E-2</v>
      </c>
    </row>
    <row r="6828" spans="2:8" x14ac:dyDescent="0.35">
      <c r="B6828" s="45" t="s">
        <v>7191</v>
      </c>
      <c r="C6828" s="146">
        <v>2326.278076171875</v>
      </c>
      <c r="D6828" s="112">
        <f t="shared" si="215"/>
        <v>18.969497241528675</v>
      </c>
      <c r="E6828" s="112">
        <v>-1.8078060054852386E-2</v>
      </c>
      <c r="G6828">
        <v>6820</v>
      </c>
      <c r="H6828">
        <f t="shared" ca="1" si="216"/>
        <v>-2.3377956400797418E-2</v>
      </c>
    </row>
    <row r="6829" spans="2:8" x14ac:dyDescent="0.35">
      <c r="B6829" s="45" t="s">
        <v>1813</v>
      </c>
      <c r="C6829" s="146">
        <v>116.491569519043</v>
      </c>
      <c r="D6829" s="112">
        <f t="shared" si="215"/>
        <v>-0.77089418050644121</v>
      </c>
      <c r="E6829" s="112">
        <v>-1.80821687001117E-2</v>
      </c>
      <c r="G6829">
        <v>6821</v>
      </c>
      <c r="H6829">
        <f t="shared" ca="1" si="216"/>
        <v>-2.6598722593281877E-2</v>
      </c>
    </row>
    <row r="6830" spans="2:8" x14ac:dyDescent="0.35">
      <c r="B6830" s="45" t="s">
        <v>4903</v>
      </c>
      <c r="C6830" s="146">
        <v>508.46185302734381</v>
      </c>
      <c r="D6830" s="112">
        <f t="shared" si="215"/>
        <v>2.7486044775288292</v>
      </c>
      <c r="E6830" s="112">
        <v>-1.8087723419475173E-2</v>
      </c>
      <c r="G6830">
        <v>6822</v>
      </c>
      <c r="H6830">
        <f t="shared" ca="1" si="216"/>
        <v>-4.4769532201128011E-2</v>
      </c>
    </row>
    <row r="6831" spans="2:8" x14ac:dyDescent="0.35">
      <c r="B6831" s="45" t="s">
        <v>1646</v>
      </c>
      <c r="C6831" s="146">
        <v>135.64030456542969</v>
      </c>
      <c r="D6831" s="112">
        <f t="shared" si="215"/>
        <v>0.34045901626489633</v>
      </c>
      <c r="E6831" s="112">
        <v>-1.8101338333702834E-2</v>
      </c>
      <c r="G6831">
        <v>6823</v>
      </c>
      <c r="H6831">
        <f t="shared" ca="1" si="216"/>
        <v>3.9346916415053616E-3</v>
      </c>
    </row>
    <row r="6832" spans="2:8" x14ac:dyDescent="0.35">
      <c r="B6832" s="45" t="s">
        <v>2398</v>
      </c>
      <c r="C6832" s="146">
        <v>101.1894454956055</v>
      </c>
      <c r="D6832" s="112">
        <f t="shared" si="215"/>
        <v>-0.18865177153081106</v>
      </c>
      <c r="E6832" s="112">
        <v>-1.8112765649034645E-2</v>
      </c>
      <c r="G6832">
        <v>6824</v>
      </c>
      <c r="H6832">
        <f t="shared" ca="1" si="216"/>
        <v>1.875013538245978E-2</v>
      </c>
    </row>
    <row r="6833" spans="2:8" x14ac:dyDescent="0.35">
      <c r="B6833" s="45" t="s">
        <v>1429</v>
      </c>
      <c r="C6833" s="146">
        <v>124.7176513671875</v>
      </c>
      <c r="D6833" s="112">
        <f t="shared" si="215"/>
        <v>-0.14482122480786605</v>
      </c>
      <c r="E6833" s="112">
        <v>-1.8118535921340148E-2</v>
      </c>
      <c r="G6833">
        <v>6825</v>
      </c>
      <c r="H6833">
        <f t="shared" ca="1" si="216"/>
        <v>-2.0490376723878269E-3</v>
      </c>
    </row>
    <row r="6834" spans="2:8" x14ac:dyDescent="0.35">
      <c r="B6834" s="45" t="s">
        <v>3279</v>
      </c>
      <c r="C6834" s="146">
        <v>145.8381042480469</v>
      </c>
      <c r="D6834" s="112">
        <f t="shared" si="215"/>
        <v>-0.69350713236409423</v>
      </c>
      <c r="E6834" s="112">
        <v>-1.8148791614651157E-2</v>
      </c>
      <c r="G6834">
        <v>6826</v>
      </c>
      <c r="H6834">
        <f t="shared" ca="1" si="216"/>
        <v>1.0975843621800882E-3</v>
      </c>
    </row>
    <row r="6835" spans="2:8" x14ac:dyDescent="0.35">
      <c r="B6835" s="45" t="s">
        <v>4977</v>
      </c>
      <c r="C6835" s="146">
        <v>475.82870483398438</v>
      </c>
      <c r="D6835" s="112">
        <f t="shared" si="215"/>
        <v>1.6996585680427339</v>
      </c>
      <c r="E6835" s="112">
        <v>-1.8150725129771731E-2</v>
      </c>
      <c r="G6835">
        <v>6827</v>
      </c>
      <c r="H6835">
        <f t="shared" ca="1" si="216"/>
        <v>1.3730565746017658E-2</v>
      </c>
    </row>
    <row r="6836" spans="2:8" x14ac:dyDescent="0.35">
      <c r="B6836" s="45" t="s">
        <v>3775</v>
      </c>
      <c r="C6836" s="146">
        <v>176.25514221191409</v>
      </c>
      <c r="D6836" s="112">
        <f t="shared" si="215"/>
        <v>6.5745694458463788E-2</v>
      </c>
      <c r="E6836" s="112">
        <v>-1.8181779546305333E-2</v>
      </c>
      <c r="G6836">
        <v>6828</v>
      </c>
      <c r="H6836">
        <f t="shared" ca="1" si="216"/>
        <v>8.8594188615306912E-4</v>
      </c>
    </row>
    <row r="6837" spans="2:8" x14ac:dyDescent="0.35">
      <c r="B6837" s="45" t="s">
        <v>3222</v>
      </c>
      <c r="C6837" s="146">
        <v>165.3819885253906</v>
      </c>
      <c r="D6837" s="112">
        <f t="shared" si="215"/>
        <v>-0.46260130449588377</v>
      </c>
      <c r="E6837" s="112">
        <v>-1.8203653956109504E-2</v>
      </c>
      <c r="G6837">
        <v>6829</v>
      </c>
      <c r="H6837">
        <f t="shared" ca="1" si="216"/>
        <v>1.9220239596332051E-3</v>
      </c>
    </row>
    <row r="6838" spans="2:8" x14ac:dyDescent="0.35">
      <c r="B6838" s="45" t="s">
        <v>4568</v>
      </c>
      <c r="C6838" s="146">
        <v>307.74542236328119</v>
      </c>
      <c r="D6838" s="112">
        <f t="shared" si="215"/>
        <v>-0.39939631128086722</v>
      </c>
      <c r="E6838" s="112">
        <v>-1.8229087817376536E-2</v>
      </c>
      <c r="G6838">
        <v>6830</v>
      </c>
      <c r="H6838">
        <f t="shared" ca="1" si="216"/>
        <v>9.864016156844633E-5</v>
      </c>
    </row>
    <row r="6839" spans="2:8" x14ac:dyDescent="0.35">
      <c r="B6839" s="45" t="s">
        <v>5120</v>
      </c>
      <c r="C6839" s="146">
        <v>512.39349365234375</v>
      </c>
      <c r="D6839" s="112">
        <f t="shared" si="215"/>
        <v>3.2579996104678646</v>
      </c>
      <c r="E6839" s="112">
        <v>-1.8243937008979003E-2</v>
      </c>
      <c r="G6839">
        <v>6831</v>
      </c>
      <c r="H6839">
        <f t="shared" ca="1" si="216"/>
        <v>2.4932032954264424E-2</v>
      </c>
    </row>
    <row r="6840" spans="2:8" x14ac:dyDescent="0.35">
      <c r="B6840" s="45" t="s">
        <v>1797</v>
      </c>
      <c r="C6840" s="146">
        <v>120.336669921875</v>
      </c>
      <c r="D6840" s="112">
        <f t="shared" si="215"/>
        <v>1.7186030383890909</v>
      </c>
      <c r="E6840" s="112">
        <v>-1.8247984135879018E-2</v>
      </c>
      <c r="G6840">
        <v>6832</v>
      </c>
      <c r="H6840">
        <f t="shared" ca="1" si="216"/>
        <v>-1.2844220487690652E-2</v>
      </c>
    </row>
    <row r="6841" spans="2:8" x14ac:dyDescent="0.35">
      <c r="B6841" s="45" t="s">
        <v>598</v>
      </c>
      <c r="C6841" s="146">
        <v>44.264156341552727</v>
      </c>
      <c r="D6841" s="112">
        <f t="shared" si="215"/>
        <v>-0.75283009487371144</v>
      </c>
      <c r="E6841" s="112">
        <v>-1.8256815276148194E-2</v>
      </c>
      <c r="G6841">
        <v>6833</v>
      </c>
      <c r="H6841">
        <f t="shared" ca="1" si="216"/>
        <v>6.1752824916910436E-3</v>
      </c>
    </row>
    <row r="6842" spans="2:8" x14ac:dyDescent="0.35">
      <c r="B6842" s="45" t="s">
        <v>3740</v>
      </c>
      <c r="C6842" s="146">
        <v>179.08392333984381</v>
      </c>
      <c r="D6842" s="112">
        <f t="shared" si="215"/>
        <v>-0.58549308951717904</v>
      </c>
      <c r="E6842" s="112">
        <v>-1.8290342361636434E-2</v>
      </c>
      <c r="G6842">
        <v>6834</v>
      </c>
      <c r="H6842">
        <f t="shared" ca="1" si="216"/>
        <v>-1.7587108571178019E-2</v>
      </c>
    </row>
    <row r="6843" spans="2:8" x14ac:dyDescent="0.35">
      <c r="B6843" s="45" t="s">
        <v>4737</v>
      </c>
      <c r="C6843" s="146">
        <v>432.04086303710938</v>
      </c>
      <c r="D6843" s="112">
        <f t="shared" si="215"/>
        <v>3.8050491128745469</v>
      </c>
      <c r="E6843" s="112">
        <v>-1.8334807864712838E-2</v>
      </c>
      <c r="G6843">
        <v>6835</v>
      </c>
      <c r="H6843">
        <f t="shared" ca="1" si="216"/>
        <v>-4.9231252928709987E-2</v>
      </c>
    </row>
    <row r="6844" spans="2:8" x14ac:dyDescent="0.35">
      <c r="B6844" s="45" t="s">
        <v>1142</v>
      </c>
      <c r="C6844" s="146">
        <v>89.913932800292969</v>
      </c>
      <c r="D6844" s="112">
        <f t="shared" si="215"/>
        <v>-0.21283694651883425</v>
      </c>
      <c r="E6844" s="112">
        <v>-1.8369875150584181E-2</v>
      </c>
      <c r="G6844">
        <v>6836</v>
      </c>
      <c r="H6844">
        <f t="shared" ca="1" si="216"/>
        <v>-1.7088824915081634E-2</v>
      </c>
    </row>
    <row r="6845" spans="2:8" x14ac:dyDescent="0.35">
      <c r="B6845" s="45" t="s">
        <v>2431</v>
      </c>
      <c r="C6845" s="146">
        <v>114.2252960205078</v>
      </c>
      <c r="D6845" s="112">
        <f t="shared" si="215"/>
        <v>-0.9501290870481307</v>
      </c>
      <c r="E6845" s="112">
        <v>-1.8372658669310919E-2</v>
      </c>
      <c r="G6845">
        <v>6837</v>
      </c>
      <c r="H6845">
        <f t="shared" ca="1" si="216"/>
        <v>-2.8449904062387059E-2</v>
      </c>
    </row>
    <row r="6846" spans="2:8" x14ac:dyDescent="0.35">
      <c r="B6846" s="45" t="s">
        <v>7827</v>
      </c>
      <c r="C6846" s="146">
        <v>2290.419189453125</v>
      </c>
      <c r="D6846" s="112">
        <f t="shared" si="215"/>
        <v>12.41467597959678</v>
      </c>
      <c r="E6846" s="112">
        <v>-1.8389174022643198E-2</v>
      </c>
      <c r="G6846">
        <v>6838</v>
      </c>
      <c r="H6846">
        <f t="shared" ca="1" si="216"/>
        <v>2.442013146792037E-2</v>
      </c>
    </row>
    <row r="6847" spans="2:8" x14ac:dyDescent="0.35">
      <c r="B6847" s="45" t="s">
        <v>3214</v>
      </c>
      <c r="C6847" s="146">
        <v>170.73980712890619</v>
      </c>
      <c r="D6847" s="112">
        <f t="shared" si="215"/>
        <v>0.52668373320264317</v>
      </c>
      <c r="E6847" s="112">
        <v>-1.8403609876104107E-2</v>
      </c>
      <c r="G6847">
        <v>6839</v>
      </c>
      <c r="H6847">
        <f t="shared" ca="1" si="216"/>
        <v>-1.8773591130492651E-3</v>
      </c>
    </row>
    <row r="6848" spans="2:8" x14ac:dyDescent="0.35">
      <c r="B6848" s="45" t="s">
        <v>1762</v>
      </c>
      <c r="C6848" s="146">
        <v>111.83705139160161</v>
      </c>
      <c r="D6848" s="112">
        <f t="shared" si="215"/>
        <v>2.4529227101288714E-2</v>
      </c>
      <c r="E6848" s="112">
        <v>-1.8404990960626814E-2</v>
      </c>
      <c r="G6848">
        <v>6840</v>
      </c>
      <c r="H6848">
        <f t="shared" ca="1" si="216"/>
        <v>-9.1827466066733664E-3</v>
      </c>
    </row>
    <row r="6849" spans="2:8" x14ac:dyDescent="0.35">
      <c r="B6849" s="45" t="s">
        <v>2123</v>
      </c>
      <c r="C6849" s="146">
        <v>109.1594543457031</v>
      </c>
      <c r="D6849" s="112">
        <f t="shared" si="215"/>
        <v>2.0682889399556519E-2</v>
      </c>
      <c r="E6849" s="112">
        <v>-1.8427179535836013E-2</v>
      </c>
      <c r="G6849">
        <v>6841</v>
      </c>
      <c r="H6849">
        <f t="shared" ca="1" si="216"/>
        <v>2.0770933377452605E-3</v>
      </c>
    </row>
    <row r="6850" spans="2:8" x14ac:dyDescent="0.35">
      <c r="B6850" s="45" t="s">
        <v>2989</v>
      </c>
      <c r="C6850" s="146">
        <v>106.9474716186523</v>
      </c>
      <c r="D6850" s="112">
        <f t="shared" si="215"/>
        <v>1.7790704624789406</v>
      </c>
      <c r="E6850" s="112">
        <v>-1.8445728163654702E-2</v>
      </c>
      <c r="G6850">
        <v>6842</v>
      </c>
      <c r="H6850">
        <f t="shared" ca="1" si="216"/>
        <v>2.3476461468876036E-2</v>
      </c>
    </row>
    <row r="6851" spans="2:8" x14ac:dyDescent="0.35">
      <c r="B6851" s="45" t="s">
        <v>506</v>
      </c>
      <c r="C6851" s="146">
        <v>38.483180999755859</v>
      </c>
      <c r="D6851" s="112">
        <f t="shared" si="215"/>
        <v>-0.87166049505411003</v>
      </c>
      <c r="E6851" s="112">
        <v>-1.8448121863366848E-2</v>
      </c>
      <c r="G6851">
        <v>6843</v>
      </c>
      <c r="H6851">
        <f t="shared" ca="1" si="216"/>
        <v>-7.8142665998695675E-3</v>
      </c>
    </row>
    <row r="6852" spans="2:8" x14ac:dyDescent="0.35">
      <c r="B6852" s="45" t="s">
        <v>4497</v>
      </c>
      <c r="C6852" s="146">
        <v>299.85452270507813</v>
      </c>
      <c r="D6852" s="112">
        <f t="shared" si="215"/>
        <v>1.2585042723206006</v>
      </c>
      <c r="E6852" s="112">
        <v>-1.8449856058576155E-2</v>
      </c>
      <c r="G6852">
        <v>6844</v>
      </c>
      <c r="H6852">
        <f t="shared" ca="1" si="216"/>
        <v>-2.5590286662227419E-2</v>
      </c>
    </row>
    <row r="6853" spans="2:8" x14ac:dyDescent="0.35">
      <c r="B6853" s="45" t="s">
        <v>3416</v>
      </c>
      <c r="C6853" s="146">
        <v>132.76686096191409</v>
      </c>
      <c r="D6853" s="112">
        <f t="shared" si="215"/>
        <v>0.11532079507767372</v>
      </c>
      <c r="E6853" s="112">
        <v>-1.845297474095501E-2</v>
      </c>
      <c r="G6853">
        <v>6845</v>
      </c>
      <c r="H6853">
        <f t="shared" ca="1" si="216"/>
        <v>2.4399701558763684E-2</v>
      </c>
    </row>
    <row r="6854" spans="2:8" x14ac:dyDescent="0.35">
      <c r="B6854" s="45" t="s">
        <v>2974</v>
      </c>
      <c r="C6854" s="146">
        <v>119.03916931152339</v>
      </c>
      <c r="D6854" s="112">
        <f t="shared" si="215"/>
        <v>-0.18764841722482781</v>
      </c>
      <c r="E6854" s="112">
        <v>-1.8473532689614384E-2</v>
      </c>
      <c r="G6854">
        <v>6846</v>
      </c>
      <c r="H6854">
        <f t="shared" ca="1" si="216"/>
        <v>-1.4398286822383194E-2</v>
      </c>
    </row>
    <row r="6855" spans="2:8" x14ac:dyDescent="0.35">
      <c r="B6855" s="45" t="s">
        <v>3137</v>
      </c>
      <c r="C6855" s="146">
        <v>146.53651428222659</v>
      </c>
      <c r="D6855" s="112">
        <f t="shared" si="215"/>
        <v>-0.8720003560322841</v>
      </c>
      <c r="E6855" s="112">
        <v>-1.8476934085252795E-2</v>
      </c>
      <c r="G6855">
        <v>6847</v>
      </c>
      <c r="H6855">
        <f t="shared" ca="1" si="216"/>
        <v>-2.2969329507119194E-2</v>
      </c>
    </row>
    <row r="6856" spans="2:8" x14ac:dyDescent="0.35">
      <c r="B6856" s="45" t="s">
        <v>6032</v>
      </c>
      <c r="C6856" s="146">
        <v>1144.819702148438</v>
      </c>
      <c r="D6856" s="112">
        <f t="shared" si="215"/>
        <v>9.8643154920048843</v>
      </c>
      <c r="E6856" s="112">
        <v>-1.8500825890480594E-2</v>
      </c>
      <c r="G6856">
        <v>6848</v>
      </c>
      <c r="H6856">
        <f t="shared" ca="1" si="216"/>
        <v>1.3858078647019866E-2</v>
      </c>
    </row>
    <row r="6857" spans="2:8" x14ac:dyDescent="0.35">
      <c r="B6857" s="45" t="s">
        <v>2387</v>
      </c>
      <c r="C6857" s="146">
        <v>105.3743057250977</v>
      </c>
      <c r="D6857" s="112">
        <f t="shared" ref="D6857:D6920" si="217">(C6857-C6858)/C6858</f>
        <v>-0.85289416413900121</v>
      </c>
      <c r="E6857" s="112">
        <v>-1.850836181054127E-2</v>
      </c>
      <c r="G6857">
        <v>6849</v>
      </c>
      <c r="H6857">
        <f t="shared" ca="1" si="216"/>
        <v>1.5662600096419128E-2</v>
      </c>
    </row>
    <row r="6858" spans="2:8" x14ac:dyDescent="0.35">
      <c r="B6858" s="45" t="s">
        <v>5750</v>
      </c>
      <c r="C6858" s="146">
        <v>716.3162841796875</v>
      </c>
      <c r="D6858" s="112">
        <f t="shared" si="217"/>
        <v>-0.53351071077481704</v>
      </c>
      <c r="E6858" s="112">
        <v>-1.8538271620631316E-2</v>
      </c>
      <c r="G6858">
        <v>6850</v>
      </c>
      <c r="H6858">
        <f t="shared" ref="H6858:H6921" ca="1" si="218">_xlfn.NORM.INV(RAND(),$N$11,$N$12)</f>
        <v>9.5063816580951872E-3</v>
      </c>
    </row>
    <row r="6859" spans="2:8" x14ac:dyDescent="0.35">
      <c r="B6859" s="45" t="s">
        <v>6139</v>
      </c>
      <c r="C6859" s="146">
        <v>1535.547119140625</v>
      </c>
      <c r="D6859" s="112">
        <f t="shared" si="217"/>
        <v>1.3055493952222614</v>
      </c>
      <c r="E6859" s="112">
        <v>-1.854796741497379E-2</v>
      </c>
      <c r="G6859">
        <v>6851</v>
      </c>
      <c r="H6859">
        <f t="shared" ca="1" si="218"/>
        <v>5.3923225448975426E-3</v>
      </c>
    </row>
    <row r="6860" spans="2:8" x14ac:dyDescent="0.35">
      <c r="B6860" s="45" t="s">
        <v>5235</v>
      </c>
      <c r="C6860" s="146">
        <v>666.022216796875</v>
      </c>
      <c r="D6860" s="112">
        <f t="shared" si="217"/>
        <v>6.347767515691161</v>
      </c>
      <c r="E6860" s="112">
        <v>-1.8636018291752883E-2</v>
      </c>
      <c r="G6860">
        <v>6852</v>
      </c>
      <c r="H6860">
        <f t="shared" ca="1" si="218"/>
        <v>-3.0744898314415928E-3</v>
      </c>
    </row>
    <row r="6861" spans="2:8" x14ac:dyDescent="0.35">
      <c r="B6861" s="45" t="s">
        <v>1108</v>
      </c>
      <c r="C6861" s="146">
        <v>90.642799377441406</v>
      </c>
      <c r="D6861" s="112">
        <f t="shared" si="217"/>
        <v>-0.217131312518965</v>
      </c>
      <c r="E6861" s="112">
        <v>-1.8636982432125134E-2</v>
      </c>
      <c r="G6861">
        <v>6853</v>
      </c>
      <c r="H6861">
        <f t="shared" ca="1" si="218"/>
        <v>1.0050475376862876E-2</v>
      </c>
    </row>
    <row r="6862" spans="2:8" x14ac:dyDescent="0.35">
      <c r="B6862" s="45" t="s">
        <v>2426</v>
      </c>
      <c r="C6862" s="146">
        <v>115.7828903198242</v>
      </c>
      <c r="D6862" s="112">
        <f t="shared" si="217"/>
        <v>-0.6920326618099919</v>
      </c>
      <c r="E6862" s="112">
        <v>-1.8638115580734894E-2</v>
      </c>
      <c r="G6862">
        <v>6854</v>
      </c>
      <c r="H6862">
        <f t="shared" ca="1" si="218"/>
        <v>7.357578316618936E-3</v>
      </c>
    </row>
    <row r="6863" spans="2:8" x14ac:dyDescent="0.35">
      <c r="B6863" s="45" t="s">
        <v>4795</v>
      </c>
      <c r="C6863" s="146">
        <v>375.95834350585938</v>
      </c>
      <c r="D6863" s="112">
        <f t="shared" si="217"/>
        <v>3.1542803174098157</v>
      </c>
      <c r="E6863" s="112">
        <v>-1.8652168142981516E-2</v>
      </c>
      <c r="G6863">
        <v>6855</v>
      </c>
      <c r="H6863">
        <f t="shared" ca="1" si="218"/>
        <v>3.178855853764908E-2</v>
      </c>
    </row>
    <row r="6864" spans="2:8" x14ac:dyDescent="0.35">
      <c r="B6864" s="45" t="s">
        <v>2786</v>
      </c>
      <c r="C6864" s="146">
        <v>90.499031066894531</v>
      </c>
      <c r="D6864" s="112">
        <f t="shared" si="217"/>
        <v>0.34689074481416093</v>
      </c>
      <c r="E6864" s="112">
        <v>-1.8678620445462195E-2</v>
      </c>
      <c r="G6864">
        <v>6856</v>
      </c>
      <c r="H6864">
        <f t="shared" ca="1" si="218"/>
        <v>-1.1936890579581914E-2</v>
      </c>
    </row>
    <row r="6865" spans="2:8" x14ac:dyDescent="0.35">
      <c r="B6865" s="45" t="s">
        <v>941</v>
      </c>
      <c r="C6865" s="146">
        <v>67.191070556640625</v>
      </c>
      <c r="D6865" s="112">
        <f t="shared" si="217"/>
        <v>-0.54157603804366905</v>
      </c>
      <c r="E6865" s="112">
        <v>-1.8683074564267359E-2</v>
      </c>
      <c r="G6865">
        <v>6857</v>
      </c>
      <c r="H6865">
        <f t="shared" ca="1" si="218"/>
        <v>7.9646800660057339E-3</v>
      </c>
    </row>
    <row r="6866" spans="2:8" x14ac:dyDescent="0.35">
      <c r="B6866" s="45" t="s">
        <v>3179</v>
      </c>
      <c r="C6866" s="146">
        <v>146.56971740722659</v>
      </c>
      <c r="D6866" s="112">
        <f t="shared" si="217"/>
        <v>0.16090525198941541</v>
      </c>
      <c r="E6866" s="112">
        <v>-1.8691721497691483E-2</v>
      </c>
      <c r="G6866">
        <v>6858</v>
      </c>
      <c r="H6866">
        <f t="shared" ca="1" si="218"/>
        <v>-1.9037174441803688E-2</v>
      </c>
    </row>
    <row r="6867" spans="2:8" x14ac:dyDescent="0.35">
      <c r="B6867" s="45" t="s">
        <v>3053</v>
      </c>
      <c r="C6867" s="146">
        <v>126.2546768188477</v>
      </c>
      <c r="D6867" s="112">
        <f t="shared" si="217"/>
        <v>-0.10286561210180944</v>
      </c>
      <c r="E6867" s="112">
        <v>-1.8694054402283253E-2</v>
      </c>
      <c r="G6867">
        <v>6859</v>
      </c>
      <c r="H6867">
        <f t="shared" ca="1" si="218"/>
        <v>5.1148221332269081E-2</v>
      </c>
    </row>
    <row r="6868" spans="2:8" x14ac:dyDescent="0.35">
      <c r="B6868" s="45" t="s">
        <v>2047</v>
      </c>
      <c r="C6868" s="146">
        <v>140.73106384277341</v>
      </c>
      <c r="D6868" s="112">
        <f t="shared" si="217"/>
        <v>0.63052378667162112</v>
      </c>
      <c r="E6868" s="112">
        <v>-1.8709833307461631E-2</v>
      </c>
      <c r="G6868">
        <v>6860</v>
      </c>
      <c r="H6868">
        <f t="shared" ca="1" si="218"/>
        <v>3.2422825236386611E-3</v>
      </c>
    </row>
    <row r="6869" spans="2:8" x14ac:dyDescent="0.35">
      <c r="B6869" s="45" t="s">
        <v>2607</v>
      </c>
      <c r="C6869" s="146">
        <v>86.310340881347656</v>
      </c>
      <c r="D6869" s="112">
        <f t="shared" si="217"/>
        <v>-0.43079789846117927</v>
      </c>
      <c r="E6869" s="112">
        <v>-1.8749619439061418E-2</v>
      </c>
      <c r="G6869">
        <v>6861</v>
      </c>
      <c r="H6869">
        <f t="shared" ca="1" si="218"/>
        <v>9.931807506522854E-3</v>
      </c>
    </row>
    <row r="6870" spans="2:8" x14ac:dyDescent="0.35">
      <c r="B6870" s="45" t="s">
        <v>3234</v>
      </c>
      <c r="C6870" s="146">
        <v>151.6339111328125</v>
      </c>
      <c r="D6870" s="112">
        <f t="shared" si="217"/>
        <v>0.14883856378185378</v>
      </c>
      <c r="E6870" s="112">
        <v>-1.8752407455699786E-2</v>
      </c>
      <c r="G6870">
        <v>6862</v>
      </c>
      <c r="H6870">
        <f t="shared" ca="1" si="218"/>
        <v>-1.051113644398588E-2</v>
      </c>
    </row>
    <row r="6871" spans="2:8" x14ac:dyDescent="0.35">
      <c r="B6871" s="45" t="s">
        <v>3313</v>
      </c>
      <c r="C6871" s="146">
        <v>131.98887634277341</v>
      </c>
      <c r="D6871" s="112">
        <f t="shared" si="217"/>
        <v>-0.23096339404379637</v>
      </c>
      <c r="E6871" s="112">
        <v>-1.8787503628491482E-2</v>
      </c>
      <c r="G6871">
        <v>6863</v>
      </c>
      <c r="H6871">
        <f t="shared" ca="1" si="218"/>
        <v>1.0670123296924221E-2</v>
      </c>
    </row>
    <row r="6872" spans="2:8" x14ac:dyDescent="0.35">
      <c r="B6872" s="45" t="s">
        <v>3597</v>
      </c>
      <c r="C6872" s="146">
        <v>171.62886047363281</v>
      </c>
      <c r="D6872" s="112">
        <f t="shared" si="217"/>
        <v>-0.15408198551183061</v>
      </c>
      <c r="E6872" s="112">
        <v>-1.8790965060159509E-2</v>
      </c>
      <c r="G6872">
        <v>6864</v>
      </c>
      <c r="H6872">
        <f t="shared" ca="1" si="218"/>
        <v>-1.4710900305586532E-3</v>
      </c>
    </row>
    <row r="6873" spans="2:8" x14ac:dyDescent="0.35">
      <c r="B6873" s="45" t="s">
        <v>4175</v>
      </c>
      <c r="C6873" s="146">
        <v>202.8906555175781</v>
      </c>
      <c r="D6873" s="112">
        <f t="shared" si="217"/>
        <v>1.7537064567632936</v>
      </c>
      <c r="E6873" s="112">
        <v>-1.8792435030606788E-2</v>
      </c>
      <c r="G6873">
        <v>6865</v>
      </c>
      <c r="H6873">
        <f t="shared" ca="1" si="218"/>
        <v>1.4002149105618188E-2</v>
      </c>
    </row>
    <row r="6874" spans="2:8" x14ac:dyDescent="0.35">
      <c r="B6874" s="45" t="s">
        <v>954</v>
      </c>
      <c r="C6874" s="146">
        <v>73.679115295410156</v>
      </c>
      <c r="D6874" s="112">
        <f t="shared" si="217"/>
        <v>-0.3484113067899362</v>
      </c>
      <c r="E6874" s="112">
        <v>-1.883296495298261E-2</v>
      </c>
      <c r="G6874">
        <v>6866</v>
      </c>
      <c r="H6874">
        <f t="shared" ca="1" si="218"/>
        <v>1.7291146909002523E-2</v>
      </c>
    </row>
    <row r="6875" spans="2:8" x14ac:dyDescent="0.35">
      <c r="B6875" s="45" t="s">
        <v>1863</v>
      </c>
      <c r="C6875" s="146">
        <v>113.07611083984381</v>
      </c>
      <c r="D6875" s="112">
        <f t="shared" si="217"/>
        <v>-0.84204369634524634</v>
      </c>
      <c r="E6875" s="112">
        <v>-1.8858546765789252E-2</v>
      </c>
      <c r="G6875">
        <v>6867</v>
      </c>
      <c r="H6875">
        <f t="shared" ca="1" si="218"/>
        <v>-1.3186356169861555E-2</v>
      </c>
    </row>
    <row r="6876" spans="2:8" x14ac:dyDescent="0.35">
      <c r="B6876" s="45" t="s">
        <v>5695</v>
      </c>
      <c r="C6876" s="146">
        <v>715.86956787109375</v>
      </c>
      <c r="D6876" s="112">
        <f t="shared" si="217"/>
        <v>3.510366196885204</v>
      </c>
      <c r="E6876" s="112">
        <v>-1.885971872288885E-2</v>
      </c>
      <c r="G6876">
        <v>6868</v>
      </c>
      <c r="H6876">
        <f t="shared" ca="1" si="218"/>
        <v>2.1609074238556399E-2</v>
      </c>
    </row>
    <row r="6877" spans="2:8" x14ac:dyDescent="0.35">
      <c r="B6877" s="45" t="s">
        <v>1515</v>
      </c>
      <c r="C6877" s="146">
        <v>158.71650695800781</v>
      </c>
      <c r="D6877" s="112">
        <f t="shared" si="217"/>
        <v>-0.61966547262949567</v>
      </c>
      <c r="E6877" s="112">
        <v>-1.886629253025399E-2</v>
      </c>
      <c r="G6877">
        <v>6869</v>
      </c>
      <c r="H6877">
        <f t="shared" ca="1" si="218"/>
        <v>4.5770293942642339E-3</v>
      </c>
    </row>
    <row r="6878" spans="2:8" x14ac:dyDescent="0.35">
      <c r="B6878" s="45" t="s">
        <v>4746</v>
      </c>
      <c r="C6878" s="146">
        <v>417.30764770507813</v>
      </c>
      <c r="D6878" s="112">
        <f t="shared" si="217"/>
        <v>4.2532797133471849</v>
      </c>
      <c r="E6878" s="112">
        <v>-1.887693379404945E-2</v>
      </c>
      <c r="G6878">
        <v>6870</v>
      </c>
      <c r="H6878">
        <f t="shared" ca="1" si="218"/>
        <v>-1.8231256476359738E-2</v>
      </c>
    </row>
    <row r="6879" spans="2:8" x14ac:dyDescent="0.35">
      <c r="B6879" s="45" t="s">
        <v>2650</v>
      </c>
      <c r="C6879" s="146">
        <v>79.437545776367188</v>
      </c>
      <c r="D6879" s="112">
        <f t="shared" si="217"/>
        <v>0.89564245968724931</v>
      </c>
      <c r="E6879" s="112">
        <v>-1.8882485599194226E-2</v>
      </c>
      <c r="G6879">
        <v>6871</v>
      </c>
      <c r="H6879">
        <f t="shared" ca="1" si="218"/>
        <v>-2.7754308705873462E-2</v>
      </c>
    </row>
    <row r="6880" spans="2:8" x14ac:dyDescent="0.35">
      <c r="B6880" s="45" t="s">
        <v>635</v>
      </c>
      <c r="C6880" s="146">
        <v>41.905342102050781</v>
      </c>
      <c r="D6880" s="112">
        <f t="shared" si="217"/>
        <v>-0.73955723824364838</v>
      </c>
      <c r="E6880" s="112">
        <v>-1.8892854217907248E-2</v>
      </c>
      <c r="G6880">
        <v>6872</v>
      </c>
      <c r="H6880">
        <f t="shared" ca="1" si="218"/>
        <v>-2.643770399729279E-2</v>
      </c>
    </row>
    <row r="6881" spans="2:8" x14ac:dyDescent="0.35">
      <c r="B6881" s="45" t="s">
        <v>3224</v>
      </c>
      <c r="C6881" s="146">
        <v>160.900390625</v>
      </c>
      <c r="D6881" s="112">
        <f t="shared" si="217"/>
        <v>-0.91672661639839281</v>
      </c>
      <c r="E6881" s="112">
        <v>-1.8902795644260732E-2</v>
      </c>
      <c r="G6881">
        <v>6873</v>
      </c>
      <c r="H6881">
        <f t="shared" ca="1" si="218"/>
        <v>4.9591282017799471E-3</v>
      </c>
    </row>
    <row r="6882" spans="2:8" x14ac:dyDescent="0.35">
      <c r="B6882" s="45" t="s">
        <v>6442</v>
      </c>
      <c r="C6882" s="146">
        <v>1932.194702148438</v>
      </c>
      <c r="D6882" s="112">
        <f t="shared" si="217"/>
        <v>6.5066001222365637</v>
      </c>
      <c r="E6882" s="112">
        <v>-1.8903623083888051E-2</v>
      </c>
      <c r="G6882">
        <v>6874</v>
      </c>
      <c r="H6882">
        <f t="shared" ca="1" si="218"/>
        <v>3.0610883748505052E-4</v>
      </c>
    </row>
    <row r="6883" spans="2:8" x14ac:dyDescent="0.35">
      <c r="B6883" s="45" t="s">
        <v>4454</v>
      </c>
      <c r="C6883" s="146">
        <v>257.39944458007813</v>
      </c>
      <c r="D6883" s="112">
        <f t="shared" si="217"/>
        <v>-0.88991085332997522</v>
      </c>
      <c r="E6883" s="112">
        <v>-1.8936711181190214E-2</v>
      </c>
      <c r="G6883">
        <v>6875</v>
      </c>
      <c r="H6883">
        <f t="shared" ca="1" si="218"/>
        <v>-2.3360612787305165E-2</v>
      </c>
    </row>
    <row r="6884" spans="2:8" x14ac:dyDescent="0.35">
      <c r="B6884" s="45" t="s">
        <v>8006</v>
      </c>
      <c r="C6884" s="146">
        <v>2338.10009765625</v>
      </c>
      <c r="D6884" s="112">
        <f t="shared" si="217"/>
        <v>1.7223309206174497</v>
      </c>
      <c r="E6884" s="112">
        <v>-1.8965279337824013E-2</v>
      </c>
      <c r="G6884">
        <v>6876</v>
      </c>
      <c r="H6884">
        <f t="shared" ca="1" si="218"/>
        <v>-3.2691709577108187E-2</v>
      </c>
    </row>
    <row r="6885" spans="2:8" x14ac:dyDescent="0.35">
      <c r="B6885" s="45" t="s">
        <v>5834</v>
      </c>
      <c r="C6885" s="146">
        <v>858.859619140625</v>
      </c>
      <c r="D6885" s="112">
        <f t="shared" si="217"/>
        <v>8.1561880601251673</v>
      </c>
      <c r="E6885" s="112">
        <v>-1.8971768822800786E-2</v>
      </c>
      <c r="G6885">
        <v>6877</v>
      </c>
      <c r="H6885">
        <f t="shared" ca="1" si="218"/>
        <v>-3.0669423031061353E-2</v>
      </c>
    </row>
    <row r="6886" spans="2:8" x14ac:dyDescent="0.35">
      <c r="B6886" s="45" t="s">
        <v>2216</v>
      </c>
      <c r="C6886" s="146">
        <v>93.801002502441406</v>
      </c>
      <c r="D6886" s="112">
        <f t="shared" si="217"/>
        <v>-0.86697156332056136</v>
      </c>
      <c r="E6886" s="112">
        <v>-1.8989248181812163E-2</v>
      </c>
      <c r="G6886">
        <v>6878</v>
      </c>
      <c r="H6886">
        <f t="shared" ca="1" si="218"/>
        <v>-3.5527140526679601E-3</v>
      </c>
    </row>
    <row r="6887" spans="2:8" x14ac:dyDescent="0.35">
      <c r="B6887" s="45" t="s">
        <v>5521</v>
      </c>
      <c r="C6887" s="146">
        <v>705.11993408203125</v>
      </c>
      <c r="D6887" s="112">
        <f t="shared" si="217"/>
        <v>4.2576038922456143E-2</v>
      </c>
      <c r="E6887" s="112">
        <v>-1.8995059431686043E-2</v>
      </c>
      <c r="G6887">
        <v>6879</v>
      </c>
      <c r="H6887">
        <f t="shared" ca="1" si="218"/>
        <v>3.8192409621390436E-2</v>
      </c>
    </row>
    <row r="6888" spans="2:8" x14ac:dyDescent="0.35">
      <c r="B6888" s="45" t="s">
        <v>5509</v>
      </c>
      <c r="C6888" s="146">
        <v>676.32470703125</v>
      </c>
      <c r="D6888" s="112">
        <f t="shared" si="217"/>
        <v>-0.70327526321996336</v>
      </c>
      <c r="E6888" s="112">
        <v>-1.9001836122929935E-2</v>
      </c>
      <c r="G6888">
        <v>6880</v>
      </c>
      <c r="H6888">
        <f t="shared" ca="1" si="218"/>
        <v>-1.1339450931226393E-3</v>
      </c>
    </row>
    <row r="6889" spans="2:8" x14ac:dyDescent="0.35">
      <c r="B6889" s="45" t="s">
        <v>8000</v>
      </c>
      <c r="C6889" s="146">
        <v>2279.300048828125</v>
      </c>
      <c r="D6889" s="112">
        <f t="shared" si="217"/>
        <v>0.61487806398945366</v>
      </c>
      <c r="E6889" s="112">
        <v>-1.9023004593017E-2</v>
      </c>
      <c r="G6889">
        <v>6881</v>
      </c>
      <c r="H6889">
        <f t="shared" ca="1" si="218"/>
        <v>5.6425166983222353E-3</v>
      </c>
    </row>
    <row r="6890" spans="2:8" x14ac:dyDescent="0.35">
      <c r="B6890" s="45" t="s">
        <v>6170</v>
      </c>
      <c r="C6890" s="146">
        <v>1411.437866210938</v>
      </c>
      <c r="D6890" s="112">
        <f t="shared" si="217"/>
        <v>8.5610339768168195</v>
      </c>
      <c r="E6890" s="112">
        <v>-1.9027766288912781E-2</v>
      </c>
      <c r="G6890">
        <v>6882</v>
      </c>
      <c r="H6890">
        <f t="shared" ca="1" si="218"/>
        <v>9.8895990140336967E-3</v>
      </c>
    </row>
    <row r="6891" spans="2:8" x14ac:dyDescent="0.35">
      <c r="B6891" s="45" t="s">
        <v>3268</v>
      </c>
      <c r="C6891" s="146">
        <v>147.62397766113281</v>
      </c>
      <c r="D6891" s="112">
        <f t="shared" si="217"/>
        <v>-0.93138120270290969</v>
      </c>
      <c r="E6891" s="112">
        <v>-1.9032802786017083E-2</v>
      </c>
      <c r="G6891">
        <v>6883</v>
      </c>
      <c r="H6891">
        <f t="shared" ca="1" si="218"/>
        <v>-1.3129975814355186E-2</v>
      </c>
    </row>
    <row r="6892" spans="2:8" x14ac:dyDescent="0.35">
      <c r="B6892" s="45" t="s">
        <v>7079</v>
      </c>
      <c r="C6892" s="146">
        <v>2151.363525390625</v>
      </c>
      <c r="D6892" s="112">
        <f t="shared" si="217"/>
        <v>17.22509632558646</v>
      </c>
      <c r="E6892" s="112">
        <v>-1.9037517425973219E-2</v>
      </c>
      <c r="G6892">
        <v>6884</v>
      </c>
      <c r="H6892">
        <f t="shared" ca="1" si="218"/>
        <v>9.3104757724822036E-3</v>
      </c>
    </row>
    <row r="6893" spans="2:8" x14ac:dyDescent="0.35">
      <c r="B6893" s="45" t="s">
        <v>1798</v>
      </c>
      <c r="C6893" s="146">
        <v>118.0440139770508</v>
      </c>
      <c r="D6893" s="112">
        <f t="shared" si="217"/>
        <v>-9.7765877520783029E-2</v>
      </c>
      <c r="E6893" s="112">
        <v>-1.9052014205749944E-2</v>
      </c>
      <c r="G6893">
        <v>6885</v>
      </c>
      <c r="H6893">
        <f t="shared" ca="1" si="218"/>
        <v>1.7893675188418709E-2</v>
      </c>
    </row>
    <row r="6894" spans="2:8" x14ac:dyDescent="0.35">
      <c r="B6894" s="45" t="s">
        <v>1352</v>
      </c>
      <c r="C6894" s="146">
        <v>130.8352355957031</v>
      </c>
      <c r="D6894" s="112">
        <f t="shared" si="217"/>
        <v>-0.81707577344545879</v>
      </c>
      <c r="E6894" s="112">
        <v>-1.9071460375118601E-2</v>
      </c>
      <c r="G6894">
        <v>6886</v>
      </c>
      <c r="H6894">
        <f t="shared" ca="1" si="218"/>
        <v>-2.803084488431758E-2</v>
      </c>
    </row>
    <row r="6895" spans="2:8" x14ac:dyDescent="0.35">
      <c r="B6895" s="45" t="s">
        <v>5546</v>
      </c>
      <c r="C6895" s="146">
        <v>715.2427978515625</v>
      </c>
      <c r="D6895" s="112">
        <f t="shared" si="217"/>
        <v>4.5875319553008422</v>
      </c>
      <c r="E6895" s="112">
        <v>-1.9074845388750129E-2</v>
      </c>
      <c r="G6895">
        <v>6887</v>
      </c>
      <c r="H6895">
        <f t="shared" ca="1" si="218"/>
        <v>-5.3292452134904101E-3</v>
      </c>
    </row>
    <row r="6896" spans="2:8" x14ac:dyDescent="0.35">
      <c r="B6896" s="45" t="s">
        <v>1432</v>
      </c>
      <c r="C6896" s="146">
        <v>128.0069274902344</v>
      </c>
      <c r="D6896" s="112">
        <f t="shared" si="217"/>
        <v>-0.94784763320892951</v>
      </c>
      <c r="E6896" s="112">
        <v>-1.9114784820700087E-2</v>
      </c>
      <c r="G6896">
        <v>6888</v>
      </c>
      <c r="H6896">
        <f t="shared" ca="1" si="218"/>
        <v>2.5417001869445233E-3</v>
      </c>
    </row>
    <row r="6897" spans="2:8" x14ac:dyDescent="0.35">
      <c r="B6897" s="45" t="s">
        <v>7233</v>
      </c>
      <c r="C6897" s="146">
        <v>2454.479736328125</v>
      </c>
      <c r="D6897" s="112">
        <f t="shared" si="217"/>
        <v>0.20815458006242785</v>
      </c>
      <c r="E6897" s="112">
        <v>-1.9138774186523801E-2</v>
      </c>
      <c r="G6897">
        <v>6889</v>
      </c>
      <c r="H6897">
        <f t="shared" ca="1" si="218"/>
        <v>1.2404519028256787E-2</v>
      </c>
    </row>
    <row r="6898" spans="2:8" x14ac:dyDescent="0.35">
      <c r="B6898" s="45" t="s">
        <v>6515</v>
      </c>
      <c r="C6898" s="146">
        <v>2031.594116210938</v>
      </c>
      <c r="D6898" s="112">
        <f t="shared" si="217"/>
        <v>4.4432986689807681</v>
      </c>
      <c r="E6898" s="112">
        <v>-1.9152229017449902E-2</v>
      </c>
      <c r="G6898">
        <v>6890</v>
      </c>
      <c r="H6898">
        <f t="shared" ca="1" si="218"/>
        <v>1.4332578058677086E-2</v>
      </c>
    </row>
    <row r="6899" spans="2:8" x14ac:dyDescent="0.35">
      <c r="B6899" s="45" t="s">
        <v>4781</v>
      </c>
      <c r="C6899" s="146">
        <v>373.22848510742188</v>
      </c>
      <c r="D6899" s="112">
        <f t="shared" si="217"/>
        <v>3.2661967436195596</v>
      </c>
      <c r="E6899" s="112">
        <v>-1.9200254447579918E-2</v>
      </c>
      <c r="G6899">
        <v>6891</v>
      </c>
      <c r="H6899">
        <f t="shared" ca="1" si="218"/>
        <v>-8.9700253744342383E-3</v>
      </c>
    </row>
    <row r="6900" spans="2:8" x14ac:dyDescent="0.35">
      <c r="B6900" s="45" t="s">
        <v>1036</v>
      </c>
      <c r="C6900" s="146">
        <v>87.485061645507813</v>
      </c>
      <c r="D6900" s="112">
        <f t="shared" si="217"/>
        <v>-0.48598273950454812</v>
      </c>
      <c r="E6900" s="112">
        <v>-1.9207445059635266E-2</v>
      </c>
      <c r="G6900">
        <v>6892</v>
      </c>
      <c r="H6900">
        <f t="shared" ca="1" si="218"/>
        <v>1.2076179637299927E-2</v>
      </c>
    </row>
    <row r="6901" spans="2:8" x14ac:dyDescent="0.35">
      <c r="B6901" s="45" t="s">
        <v>3827</v>
      </c>
      <c r="C6901" s="146">
        <v>170.19868469238281</v>
      </c>
      <c r="D6901" s="112">
        <f t="shared" si="217"/>
        <v>-0.93662312721833296</v>
      </c>
      <c r="E6901" s="112">
        <v>-1.9226573998789024E-2</v>
      </c>
      <c r="G6901">
        <v>6893</v>
      </c>
      <c r="H6901">
        <f t="shared" ca="1" si="218"/>
        <v>3.057942542085916E-2</v>
      </c>
    </row>
    <row r="6902" spans="2:8" x14ac:dyDescent="0.35">
      <c r="B6902" s="45" t="s">
        <v>7630</v>
      </c>
      <c r="C6902" s="146">
        <v>2685.50146484375</v>
      </c>
      <c r="D6902" s="112">
        <f t="shared" si="217"/>
        <v>18.141548379504584</v>
      </c>
      <c r="E6902" s="112">
        <v>-1.9229839883889117E-2</v>
      </c>
      <c r="G6902">
        <v>6894</v>
      </c>
      <c r="H6902">
        <f t="shared" ca="1" si="218"/>
        <v>1.7576508616536928E-3</v>
      </c>
    </row>
    <row r="6903" spans="2:8" x14ac:dyDescent="0.35">
      <c r="B6903" s="45" t="s">
        <v>3653</v>
      </c>
      <c r="C6903" s="146">
        <v>140.29698181152341</v>
      </c>
      <c r="D6903" s="112">
        <f t="shared" si="217"/>
        <v>0.38441855456029372</v>
      </c>
      <c r="E6903" s="112">
        <v>-1.9230625637747894E-2</v>
      </c>
      <c r="G6903">
        <v>6895</v>
      </c>
      <c r="H6903">
        <f t="shared" ca="1" si="218"/>
        <v>-1.6173407880135007E-2</v>
      </c>
    </row>
    <row r="6904" spans="2:8" x14ac:dyDescent="0.35">
      <c r="B6904" s="45" t="s">
        <v>2393</v>
      </c>
      <c r="C6904" s="146">
        <v>101.3400039672852</v>
      </c>
      <c r="D6904" s="112">
        <f t="shared" si="217"/>
        <v>-0.95813406399339329</v>
      </c>
      <c r="E6904" s="112">
        <v>-1.9230712432818417E-2</v>
      </c>
      <c r="G6904">
        <v>6896</v>
      </c>
      <c r="H6904">
        <f t="shared" ca="1" si="218"/>
        <v>-1.8043575755735515E-2</v>
      </c>
    </row>
    <row r="6905" spans="2:8" x14ac:dyDescent="0.35">
      <c r="B6905" s="45" t="s">
        <v>7455</v>
      </c>
      <c r="C6905" s="146">
        <v>2420.583740234375</v>
      </c>
      <c r="D6905" s="112">
        <f t="shared" si="217"/>
        <v>27.151687074158716</v>
      </c>
      <c r="E6905" s="112">
        <v>-1.9239394270924939E-2</v>
      </c>
      <c r="G6905">
        <v>6897</v>
      </c>
      <c r="H6905">
        <f t="shared" ca="1" si="218"/>
        <v>2.1830373363143894E-2</v>
      </c>
    </row>
    <row r="6906" spans="2:8" x14ac:dyDescent="0.35">
      <c r="B6906" s="45" t="s">
        <v>1093</v>
      </c>
      <c r="C6906" s="146">
        <v>85.983612060546875</v>
      </c>
      <c r="D6906" s="112">
        <f t="shared" si="217"/>
        <v>-0.37721474723195958</v>
      </c>
      <c r="E6906" s="112">
        <v>-1.9262496979261964E-2</v>
      </c>
      <c r="G6906">
        <v>6898</v>
      </c>
      <c r="H6906">
        <f t="shared" ca="1" si="218"/>
        <v>1.907296144386517E-2</v>
      </c>
    </row>
    <row r="6907" spans="2:8" x14ac:dyDescent="0.35">
      <c r="B6907" s="45" t="s">
        <v>1596</v>
      </c>
      <c r="C6907" s="146">
        <v>138.0630187988281</v>
      </c>
      <c r="D6907" s="112">
        <f t="shared" si="217"/>
        <v>1.1775064532389464E-2</v>
      </c>
      <c r="E6907" s="112">
        <v>-1.9262694709148442E-2</v>
      </c>
      <c r="G6907">
        <v>6899</v>
      </c>
      <c r="H6907">
        <f t="shared" ca="1" si="218"/>
        <v>-3.3753003024572649E-3</v>
      </c>
    </row>
    <row r="6908" spans="2:8" x14ac:dyDescent="0.35">
      <c r="B6908" s="45" t="s">
        <v>1402</v>
      </c>
      <c r="C6908" s="146">
        <v>136.45623779296881</v>
      </c>
      <c r="D6908" s="112">
        <f t="shared" si="217"/>
        <v>-0.94187691804696372</v>
      </c>
      <c r="E6908" s="112">
        <v>-1.9277240297471646E-2</v>
      </c>
      <c r="G6908">
        <v>6900</v>
      </c>
      <c r="H6908">
        <f t="shared" ca="1" si="218"/>
        <v>1.1004014248114832E-2</v>
      </c>
    </row>
    <row r="6909" spans="2:8" x14ac:dyDescent="0.35">
      <c r="B6909" s="45" t="s">
        <v>7743</v>
      </c>
      <c r="C6909" s="146">
        <v>2347.711669921875</v>
      </c>
      <c r="D6909" s="112">
        <f t="shared" si="217"/>
        <v>2.267983254020228</v>
      </c>
      <c r="E6909" s="112">
        <v>-1.9277733867061012E-2</v>
      </c>
      <c r="G6909">
        <v>6901</v>
      </c>
      <c r="H6909">
        <f t="shared" ca="1" si="218"/>
        <v>-1.6991633831653263E-2</v>
      </c>
    </row>
    <row r="6910" spans="2:8" x14ac:dyDescent="0.35">
      <c r="B6910" s="45" t="s">
        <v>5705</v>
      </c>
      <c r="C6910" s="146">
        <v>718.397705078125</v>
      </c>
      <c r="D6910" s="112">
        <f t="shared" si="217"/>
        <v>-0.10093686369313469</v>
      </c>
      <c r="E6910" s="112">
        <v>-1.9299184942593035E-2</v>
      </c>
      <c r="G6910">
        <v>6902</v>
      </c>
      <c r="H6910">
        <f t="shared" ca="1" si="218"/>
        <v>-2.6844221888846807E-2</v>
      </c>
    </row>
    <row r="6911" spans="2:8" x14ac:dyDescent="0.35">
      <c r="B6911" s="45" t="s">
        <v>5295</v>
      </c>
      <c r="C6911" s="146">
        <v>799.05145263671875</v>
      </c>
      <c r="D6911" s="112">
        <f t="shared" si="217"/>
        <v>0.18811309621153394</v>
      </c>
      <c r="E6911" s="112">
        <v>-1.9313407118462939E-2</v>
      </c>
      <c r="G6911">
        <v>6903</v>
      </c>
      <c r="H6911">
        <f t="shared" ca="1" si="218"/>
        <v>1.5194177109537736E-2</v>
      </c>
    </row>
    <row r="6912" spans="2:8" x14ac:dyDescent="0.35">
      <c r="B6912" s="45" t="s">
        <v>5444</v>
      </c>
      <c r="C6912" s="146">
        <v>672.5382080078125</v>
      </c>
      <c r="D6912" s="112">
        <f t="shared" si="217"/>
        <v>14.066966191040967</v>
      </c>
      <c r="E6912" s="112">
        <v>-1.9313676766698658E-2</v>
      </c>
      <c r="G6912">
        <v>6904</v>
      </c>
      <c r="H6912">
        <f t="shared" ca="1" si="218"/>
        <v>-2.100456943848672E-2</v>
      </c>
    </row>
    <row r="6913" spans="2:8" x14ac:dyDescent="0.35">
      <c r="B6913" s="45" t="s">
        <v>608</v>
      </c>
      <c r="C6913" s="146">
        <v>44.636604309082031</v>
      </c>
      <c r="D6913" s="112">
        <f t="shared" si="217"/>
        <v>-0.98084941138855009</v>
      </c>
      <c r="E6913" s="112">
        <v>-1.9329517497488711E-2</v>
      </c>
      <c r="G6913">
        <v>6905</v>
      </c>
      <c r="H6913">
        <f t="shared" ca="1" si="218"/>
        <v>1.2780537598347996E-2</v>
      </c>
    </row>
    <row r="6914" spans="2:8" x14ac:dyDescent="0.35">
      <c r="B6914" s="45" t="s">
        <v>7280</v>
      </c>
      <c r="C6914" s="146">
        <v>2330.821533203125</v>
      </c>
      <c r="D6914" s="112">
        <f t="shared" si="217"/>
        <v>9.0020743703683532</v>
      </c>
      <c r="E6914" s="112">
        <v>-1.9353073959761106E-2</v>
      </c>
      <c r="G6914">
        <v>6906</v>
      </c>
      <c r="H6914">
        <f t="shared" ca="1" si="218"/>
        <v>1.0333499045762922E-2</v>
      </c>
    </row>
    <row r="6915" spans="2:8" x14ac:dyDescent="0.35">
      <c r="B6915" s="45" t="s">
        <v>4200</v>
      </c>
      <c r="C6915" s="146">
        <v>233.0338134765625</v>
      </c>
      <c r="D6915" s="112">
        <f t="shared" si="217"/>
        <v>0.48928167222803071</v>
      </c>
      <c r="E6915" s="112">
        <v>-1.9367992368690468E-2</v>
      </c>
      <c r="G6915">
        <v>6907</v>
      </c>
      <c r="H6915">
        <f t="shared" ca="1" si="218"/>
        <v>-1.0414495329124319E-2</v>
      </c>
    </row>
    <row r="6916" spans="2:8" x14ac:dyDescent="0.35">
      <c r="B6916" s="45" t="s">
        <v>3161</v>
      </c>
      <c r="C6916" s="146">
        <v>156.4739685058594</v>
      </c>
      <c r="D6916" s="112">
        <f t="shared" si="217"/>
        <v>0.282333738115845</v>
      </c>
      <c r="E6916" s="112">
        <v>-1.9371159541320609E-2</v>
      </c>
      <c r="G6916">
        <v>6908</v>
      </c>
      <c r="H6916">
        <f t="shared" ca="1" si="218"/>
        <v>1.4906954210049781E-2</v>
      </c>
    </row>
    <row r="6917" spans="2:8" x14ac:dyDescent="0.35">
      <c r="B6917" s="45" t="s">
        <v>1281</v>
      </c>
      <c r="C6917" s="146">
        <v>122.02281188964839</v>
      </c>
      <c r="D6917" s="112">
        <f t="shared" si="217"/>
        <v>-0.92067614085529492</v>
      </c>
      <c r="E6917" s="112">
        <v>-1.9425808496194324E-2</v>
      </c>
      <c r="G6917">
        <v>6909</v>
      </c>
      <c r="H6917">
        <f t="shared" ca="1" si="218"/>
        <v>-1.5689235674900298E-2</v>
      </c>
    </row>
    <row r="6918" spans="2:8" x14ac:dyDescent="0.35">
      <c r="B6918" s="45" t="s">
        <v>6315</v>
      </c>
      <c r="C6918" s="146">
        <v>1538.286376953125</v>
      </c>
      <c r="D6918" s="112">
        <f t="shared" si="217"/>
        <v>11.334424404296175</v>
      </c>
      <c r="E6918" s="112">
        <v>-1.9428732923845424E-2</v>
      </c>
      <c r="G6918">
        <v>6910</v>
      </c>
      <c r="H6918">
        <f t="shared" ca="1" si="218"/>
        <v>-8.8242905907485805E-3</v>
      </c>
    </row>
    <row r="6919" spans="2:8" x14ac:dyDescent="0.35">
      <c r="B6919" s="45" t="s">
        <v>1321</v>
      </c>
      <c r="C6919" s="146">
        <v>124.7148895263672</v>
      </c>
      <c r="D6919" s="112">
        <f t="shared" si="217"/>
        <v>-0.95016442970305515</v>
      </c>
      <c r="E6919" s="112">
        <v>-1.9438319252724271E-2</v>
      </c>
      <c r="G6919">
        <v>6911</v>
      </c>
      <c r="H6919">
        <f t="shared" ca="1" si="218"/>
        <v>-3.22892460617187E-2</v>
      </c>
    </row>
    <row r="6920" spans="2:8" x14ac:dyDescent="0.35">
      <c r="B6920" s="45" t="s">
        <v>7898</v>
      </c>
      <c r="C6920" s="146">
        <v>2502.527587890625</v>
      </c>
      <c r="D6920" s="112">
        <f t="shared" si="217"/>
        <v>13.176751377906848</v>
      </c>
      <c r="E6920" s="112">
        <v>-1.9438648436952938E-2</v>
      </c>
      <c r="G6920">
        <v>6912</v>
      </c>
      <c r="H6920">
        <f t="shared" ca="1" si="218"/>
        <v>3.925460688241194E-2</v>
      </c>
    </row>
    <row r="6921" spans="2:8" x14ac:dyDescent="0.35">
      <c r="B6921" s="45" t="s">
        <v>3616</v>
      </c>
      <c r="C6921" s="146">
        <v>176.5233459472656</v>
      </c>
      <c r="D6921" s="112">
        <f t="shared" ref="D6921:D6984" si="219">(C6921-C6922)/C6922</f>
        <v>0.44014414594752266</v>
      </c>
      <c r="E6921" s="112">
        <v>-1.9448571760344261E-2</v>
      </c>
      <c r="G6921">
        <v>6913</v>
      </c>
      <c r="H6921">
        <f t="shared" ca="1" si="218"/>
        <v>6.629230642036541E-3</v>
      </c>
    </row>
    <row r="6922" spans="2:8" x14ac:dyDescent="0.35">
      <c r="B6922" s="45" t="s">
        <v>1796</v>
      </c>
      <c r="C6922" s="146">
        <v>122.57338714599609</v>
      </c>
      <c r="D6922" s="112">
        <f t="shared" si="219"/>
        <v>7.7406224193889997E-2</v>
      </c>
      <c r="E6922" s="112">
        <v>-1.945886569770167E-2</v>
      </c>
      <c r="G6922">
        <v>6914</v>
      </c>
      <c r="H6922">
        <f t="shared" ref="H6922:H6985" ca="1" si="220">_xlfn.NORM.INV(RAND(),$N$11,$N$12)</f>
        <v>-5.501694278337156E-3</v>
      </c>
    </row>
    <row r="6923" spans="2:8" x14ac:dyDescent="0.35">
      <c r="B6923" s="45" t="s">
        <v>2460</v>
      </c>
      <c r="C6923" s="146">
        <v>113.76710510253911</v>
      </c>
      <c r="D6923" s="112">
        <f t="shared" si="219"/>
        <v>-0.61726793909995248</v>
      </c>
      <c r="E6923" s="112">
        <v>-1.9479063472066915E-2</v>
      </c>
      <c r="G6923">
        <v>6915</v>
      </c>
      <c r="H6923">
        <f t="shared" ca="1" si="220"/>
        <v>-1.1675348846953071E-4</v>
      </c>
    </row>
    <row r="6924" spans="2:8" x14ac:dyDescent="0.35">
      <c r="B6924" s="45" t="s">
        <v>4532</v>
      </c>
      <c r="C6924" s="146">
        <v>297.25</v>
      </c>
      <c r="D6924" s="112">
        <f t="shared" si="219"/>
        <v>0.80766661822857277</v>
      </c>
      <c r="E6924" s="112">
        <v>-1.9489930388863427E-2</v>
      </c>
      <c r="G6924">
        <v>6916</v>
      </c>
      <c r="H6924">
        <f t="shared" ca="1" si="220"/>
        <v>-1.4824881531833874E-2</v>
      </c>
    </row>
    <row r="6925" spans="2:8" x14ac:dyDescent="0.35">
      <c r="B6925" s="45" t="s">
        <v>3248</v>
      </c>
      <c r="C6925" s="146">
        <v>164.4385070800781</v>
      </c>
      <c r="D6925" s="112">
        <f t="shared" si="219"/>
        <v>-0.92725891357318568</v>
      </c>
      <c r="E6925" s="112">
        <v>-1.9490112461678373E-2</v>
      </c>
      <c r="G6925">
        <v>6917</v>
      </c>
      <c r="H6925">
        <f t="shared" ca="1" si="220"/>
        <v>1.7601487029456852E-3</v>
      </c>
    </row>
    <row r="6926" spans="2:8" x14ac:dyDescent="0.35">
      <c r="B6926" s="45" t="s">
        <v>7953</v>
      </c>
      <c r="C6926" s="146">
        <v>2260.60009765625</v>
      </c>
      <c r="D6926" s="112">
        <f t="shared" si="219"/>
        <v>0.15839436449505781</v>
      </c>
      <c r="E6926" s="112">
        <v>-1.9517695217719934E-2</v>
      </c>
      <c r="G6926">
        <v>6918</v>
      </c>
      <c r="H6926">
        <f t="shared" ca="1" si="220"/>
        <v>-2.9348625535690814E-2</v>
      </c>
    </row>
    <row r="6927" spans="2:8" x14ac:dyDescent="0.35">
      <c r="B6927" s="45" t="s">
        <v>6686</v>
      </c>
      <c r="C6927" s="146">
        <v>1951.494384765625</v>
      </c>
      <c r="D6927" s="112">
        <f t="shared" si="219"/>
        <v>1.8641855292774887</v>
      </c>
      <c r="E6927" s="112">
        <v>-1.9521147373006462E-2</v>
      </c>
      <c r="G6927">
        <v>6919</v>
      </c>
      <c r="H6927">
        <f t="shared" ca="1" si="220"/>
        <v>1.0067409026191462E-2</v>
      </c>
    </row>
    <row r="6928" spans="2:8" x14ac:dyDescent="0.35">
      <c r="B6928" s="45" t="s">
        <v>5516</v>
      </c>
      <c r="C6928" s="146">
        <v>681.34356689453125</v>
      </c>
      <c r="D6928" s="112">
        <f t="shared" si="219"/>
        <v>-0.70028243405889379</v>
      </c>
      <c r="E6928" s="112">
        <v>-1.9525121350216307E-2</v>
      </c>
      <c r="G6928">
        <v>6920</v>
      </c>
      <c r="H6928">
        <f t="shared" ca="1" si="220"/>
        <v>1.1873452993744208E-2</v>
      </c>
    </row>
    <row r="6929" spans="2:8" x14ac:dyDescent="0.35">
      <c r="B6929" s="45" t="s">
        <v>7747</v>
      </c>
      <c r="C6929" s="146">
        <v>2273.285400390625</v>
      </c>
      <c r="D6929" s="112">
        <f t="shared" si="219"/>
        <v>12.509699275003872</v>
      </c>
      <c r="E6929" s="112">
        <v>-1.956432765378955E-2</v>
      </c>
      <c r="G6929">
        <v>6921</v>
      </c>
      <c r="H6929">
        <f t="shared" ca="1" si="220"/>
        <v>2.4851152350174582E-2</v>
      </c>
    </row>
    <row r="6930" spans="2:8" x14ac:dyDescent="0.35">
      <c r="B6930" s="45" t="s">
        <v>3598</v>
      </c>
      <c r="C6930" s="146">
        <v>168.27061462402341</v>
      </c>
      <c r="D6930" s="112">
        <f t="shared" si="219"/>
        <v>0.5447328587729463</v>
      </c>
      <c r="E6930" s="112">
        <v>-1.9566906406893774E-2</v>
      </c>
      <c r="G6930">
        <v>6922</v>
      </c>
      <c r="H6930">
        <f t="shared" ca="1" si="220"/>
        <v>-2.4752706333930497E-2</v>
      </c>
    </row>
    <row r="6931" spans="2:8" x14ac:dyDescent="0.35">
      <c r="B6931" s="45" t="s">
        <v>2931</v>
      </c>
      <c r="C6931" s="146">
        <v>108.9318542480469</v>
      </c>
      <c r="D6931" s="112">
        <f t="shared" si="219"/>
        <v>6.0944241471676361E-2</v>
      </c>
      <c r="E6931" s="112">
        <v>-1.9567563440078727E-2</v>
      </c>
      <c r="G6931">
        <v>6923</v>
      </c>
      <c r="H6931">
        <f t="shared" ca="1" si="220"/>
        <v>2.4630757805788772E-2</v>
      </c>
    </row>
    <row r="6932" spans="2:8" x14ac:dyDescent="0.35">
      <c r="B6932" s="45" t="s">
        <v>2187</v>
      </c>
      <c r="C6932" s="146">
        <v>102.6744384765625</v>
      </c>
      <c r="D6932" s="112">
        <f t="shared" si="219"/>
        <v>4.5319314696189071E-2</v>
      </c>
      <c r="E6932" s="112">
        <v>-1.9575282540421762E-2</v>
      </c>
      <c r="G6932">
        <v>6924</v>
      </c>
      <c r="H6932">
        <f t="shared" ca="1" si="220"/>
        <v>-8.4767472235123436E-4</v>
      </c>
    </row>
    <row r="6933" spans="2:8" x14ac:dyDescent="0.35">
      <c r="B6933" s="45" t="s">
        <v>2211</v>
      </c>
      <c r="C6933" s="146">
        <v>98.223037719726563</v>
      </c>
      <c r="D6933" s="112">
        <f t="shared" si="219"/>
        <v>-0.26502967331607458</v>
      </c>
      <c r="E6933" s="112">
        <v>-1.9585310834107843E-2</v>
      </c>
      <c r="G6933">
        <v>6925</v>
      </c>
      <c r="H6933">
        <f t="shared" ca="1" si="220"/>
        <v>-9.6129275452591714E-3</v>
      </c>
    </row>
    <row r="6934" spans="2:8" x14ac:dyDescent="0.35">
      <c r="B6934" s="45" t="s">
        <v>3435</v>
      </c>
      <c r="C6934" s="146">
        <v>133.6421813964844</v>
      </c>
      <c r="D6934" s="112">
        <f t="shared" si="219"/>
        <v>-0.20393073093362354</v>
      </c>
      <c r="E6934" s="112">
        <v>-1.9608009946333309E-2</v>
      </c>
      <c r="G6934">
        <v>6926</v>
      </c>
      <c r="H6934">
        <f t="shared" ca="1" si="220"/>
        <v>-1.5312277628476532E-2</v>
      </c>
    </row>
    <row r="6935" spans="2:8" x14ac:dyDescent="0.35">
      <c r="B6935" s="45" t="s">
        <v>3674</v>
      </c>
      <c r="C6935" s="146">
        <v>167.87757873535159</v>
      </c>
      <c r="D6935" s="112">
        <f t="shared" si="219"/>
        <v>-0.78645696537287801</v>
      </c>
      <c r="E6935" s="112">
        <v>-1.9612080219466341E-2</v>
      </c>
      <c r="G6935">
        <v>6927</v>
      </c>
      <c r="H6935">
        <f t="shared" ca="1" si="220"/>
        <v>-5.168409025368019E-3</v>
      </c>
    </row>
    <row r="6936" spans="2:8" x14ac:dyDescent="0.35">
      <c r="B6936" s="45" t="s">
        <v>5298</v>
      </c>
      <c r="C6936" s="146">
        <v>786.15338134765625</v>
      </c>
      <c r="D6936" s="112">
        <f t="shared" si="219"/>
        <v>3.9258505833184585</v>
      </c>
      <c r="E6936" s="112">
        <v>-1.9624130072379987E-2</v>
      </c>
      <c r="G6936">
        <v>6928</v>
      </c>
      <c r="H6936">
        <f t="shared" ca="1" si="220"/>
        <v>-2.3137165588116508E-2</v>
      </c>
    </row>
    <row r="6937" spans="2:8" x14ac:dyDescent="0.35">
      <c r="B6937" s="45" t="s">
        <v>3069</v>
      </c>
      <c r="C6937" s="146">
        <v>159.59748840332031</v>
      </c>
      <c r="D6937" s="112">
        <f t="shared" si="219"/>
        <v>-0.77868410987363423</v>
      </c>
      <c r="E6937" s="112">
        <v>-1.9631862162955246E-2</v>
      </c>
      <c r="G6937">
        <v>6929</v>
      </c>
      <c r="H6937">
        <f t="shared" ca="1" si="220"/>
        <v>-1.4706506195552062E-2</v>
      </c>
    </row>
    <row r="6938" spans="2:8" x14ac:dyDescent="0.35">
      <c r="B6938" s="45" t="s">
        <v>5721</v>
      </c>
      <c r="C6938" s="146">
        <v>721.12982177734375</v>
      </c>
      <c r="D6938" s="112">
        <f t="shared" si="219"/>
        <v>0.10394631910940476</v>
      </c>
      <c r="E6938" s="112">
        <v>-1.9632181313834939E-2</v>
      </c>
      <c r="G6938">
        <v>6930</v>
      </c>
      <c r="H6938">
        <f t="shared" ca="1" si="220"/>
        <v>3.2089226586996433E-3</v>
      </c>
    </row>
    <row r="6939" spans="2:8" x14ac:dyDescent="0.35">
      <c r="B6939" s="45" t="s">
        <v>5513</v>
      </c>
      <c r="C6939" s="146">
        <v>653.22906494140625</v>
      </c>
      <c r="D6939" s="112">
        <f t="shared" si="219"/>
        <v>17.04907165480207</v>
      </c>
      <c r="E6939" s="112">
        <v>-1.9660279126243605E-2</v>
      </c>
      <c r="G6939">
        <v>6931</v>
      </c>
      <c r="H6939">
        <f t="shared" ca="1" si="220"/>
        <v>2.0909469898992548E-3</v>
      </c>
    </row>
    <row r="6940" spans="2:8" x14ac:dyDescent="0.35">
      <c r="B6940" s="45" t="s">
        <v>482</v>
      </c>
      <c r="C6940" s="146">
        <v>36.191837310791023</v>
      </c>
      <c r="D6940" s="112">
        <f t="shared" si="219"/>
        <v>-0.84622393968531595</v>
      </c>
      <c r="E6940" s="112">
        <v>-1.9665134222820145E-2</v>
      </c>
      <c r="G6940">
        <v>6932</v>
      </c>
      <c r="H6940">
        <f t="shared" ca="1" si="220"/>
        <v>8.3274122665933526E-3</v>
      </c>
    </row>
    <row r="6941" spans="2:8" x14ac:dyDescent="0.35">
      <c r="B6941" s="45" t="s">
        <v>4373</v>
      </c>
      <c r="C6941" s="146">
        <v>235.35417175292969</v>
      </c>
      <c r="D6941" s="112">
        <f t="shared" si="219"/>
        <v>0.24050637899848576</v>
      </c>
      <c r="E6941" s="112">
        <v>-1.9686079302601949E-2</v>
      </c>
      <c r="G6941">
        <v>6933</v>
      </c>
      <c r="H6941">
        <f t="shared" ca="1" si="220"/>
        <v>-5.7395407970865765E-2</v>
      </c>
    </row>
    <row r="6942" spans="2:8" x14ac:dyDescent="0.35">
      <c r="B6942" s="45" t="s">
        <v>4160</v>
      </c>
      <c r="C6942" s="146">
        <v>189.7242736816406</v>
      </c>
      <c r="D6942" s="112">
        <f t="shared" si="219"/>
        <v>-0.75286274274718035</v>
      </c>
      <c r="E6942" s="112">
        <v>-1.9688046256694777E-2</v>
      </c>
      <c r="G6942">
        <v>6934</v>
      </c>
      <c r="H6942">
        <f t="shared" ca="1" si="220"/>
        <v>-2.359760676217485E-3</v>
      </c>
    </row>
    <row r="6943" spans="2:8" x14ac:dyDescent="0.35">
      <c r="B6943" s="45" t="s">
        <v>5676</v>
      </c>
      <c r="C6943" s="146">
        <v>767.6878662109375</v>
      </c>
      <c r="D6943" s="112">
        <f t="shared" si="219"/>
        <v>7.7075153284378448</v>
      </c>
      <c r="E6943" s="112">
        <v>-1.9713215137436031E-2</v>
      </c>
      <c r="G6943">
        <v>6935</v>
      </c>
      <c r="H6943">
        <f t="shared" ca="1" si="220"/>
        <v>-2.6748409700988688E-2</v>
      </c>
    </row>
    <row r="6944" spans="2:8" x14ac:dyDescent="0.35">
      <c r="B6944" s="45" t="s">
        <v>1059</v>
      </c>
      <c r="C6944" s="146">
        <v>88.163825988769531</v>
      </c>
      <c r="D6944" s="112">
        <f t="shared" si="219"/>
        <v>-0.95220871432997334</v>
      </c>
      <c r="E6944" s="112">
        <v>-1.974346985330519E-2</v>
      </c>
      <c r="G6944">
        <v>6936</v>
      </c>
      <c r="H6944">
        <f t="shared" ca="1" si="220"/>
        <v>-1.9444477416819834E-2</v>
      </c>
    </row>
    <row r="6945" spans="2:8" x14ac:dyDescent="0.35">
      <c r="B6945" s="45" t="s">
        <v>6561</v>
      </c>
      <c r="C6945" s="146">
        <v>1844.767822265625</v>
      </c>
      <c r="D6945" s="112">
        <f t="shared" si="219"/>
        <v>-0.14678224068535928</v>
      </c>
      <c r="E6945" s="112">
        <v>-1.9758380255708131E-2</v>
      </c>
      <c r="G6945">
        <v>6937</v>
      </c>
      <c r="H6945">
        <f t="shared" ca="1" si="220"/>
        <v>-2.672779612809213E-4</v>
      </c>
    </row>
    <row r="6946" spans="2:8" x14ac:dyDescent="0.35">
      <c r="B6946" s="45" t="s">
        <v>6740</v>
      </c>
      <c r="C6946" s="146">
        <v>2162.130126953125</v>
      </c>
      <c r="D6946" s="112">
        <f t="shared" si="219"/>
        <v>16.368122686684131</v>
      </c>
      <c r="E6946" s="112">
        <v>-1.9762075428008768E-2</v>
      </c>
      <c r="G6946">
        <v>6938</v>
      </c>
      <c r="H6946">
        <f t="shared" ca="1" si="220"/>
        <v>-4.6313195848510116E-4</v>
      </c>
    </row>
    <row r="6947" spans="2:8" x14ac:dyDescent="0.35">
      <c r="B6947" s="45" t="s">
        <v>2065</v>
      </c>
      <c r="C6947" s="146">
        <v>124.48841857910161</v>
      </c>
      <c r="D6947" s="112">
        <f t="shared" si="219"/>
        <v>-0.37515773327292024</v>
      </c>
      <c r="E6947" s="112">
        <v>-1.9780000346024416E-2</v>
      </c>
      <c r="G6947">
        <v>6939</v>
      </c>
      <c r="H6947">
        <f t="shared" ca="1" si="220"/>
        <v>3.6759797896462982E-3</v>
      </c>
    </row>
    <row r="6948" spans="2:8" x14ac:dyDescent="0.35">
      <c r="B6948" s="45" t="s">
        <v>4005</v>
      </c>
      <c r="C6948" s="146">
        <v>199.23175048828119</v>
      </c>
      <c r="D6948" s="112">
        <f t="shared" si="219"/>
        <v>0.69933517329198414</v>
      </c>
      <c r="E6948" s="112">
        <v>-1.9783746393402451E-2</v>
      </c>
      <c r="G6948">
        <v>6940</v>
      </c>
      <c r="H6948">
        <f t="shared" ca="1" si="220"/>
        <v>1.8677761573392817E-2</v>
      </c>
    </row>
    <row r="6949" spans="2:8" x14ac:dyDescent="0.35">
      <c r="B6949" s="45" t="s">
        <v>2083</v>
      </c>
      <c r="C6949" s="146">
        <v>117.2409973144531</v>
      </c>
      <c r="D6949" s="112">
        <f t="shared" si="219"/>
        <v>0.61548280369465536</v>
      </c>
      <c r="E6949" s="112">
        <v>-1.9788057000361747E-2</v>
      </c>
      <c r="G6949">
        <v>6941</v>
      </c>
      <c r="H6949">
        <f t="shared" ca="1" si="220"/>
        <v>-3.1293337453723209E-2</v>
      </c>
    </row>
    <row r="6950" spans="2:8" x14ac:dyDescent="0.35">
      <c r="B6950" s="45" t="s">
        <v>2672</v>
      </c>
      <c r="C6950" s="146">
        <v>72.573348999023438</v>
      </c>
      <c r="D6950" s="112">
        <f t="shared" si="219"/>
        <v>-0.90314620027945702</v>
      </c>
      <c r="E6950" s="112">
        <v>-1.980608463479424E-2</v>
      </c>
      <c r="G6950">
        <v>6942</v>
      </c>
      <c r="H6950">
        <f t="shared" ca="1" si="220"/>
        <v>1.1364106513603379E-2</v>
      </c>
    </row>
    <row r="6951" spans="2:8" x14ac:dyDescent="0.35">
      <c r="B6951" s="45" t="s">
        <v>5401</v>
      </c>
      <c r="C6951" s="146">
        <v>749.3082275390625</v>
      </c>
      <c r="D6951" s="112">
        <f t="shared" si="219"/>
        <v>4.9047137390054676</v>
      </c>
      <c r="E6951" s="112">
        <v>-1.9808988093912152E-2</v>
      </c>
      <c r="G6951">
        <v>6943</v>
      </c>
      <c r="H6951">
        <f t="shared" ca="1" si="220"/>
        <v>-9.7909093377513898E-3</v>
      </c>
    </row>
    <row r="6952" spans="2:8" x14ac:dyDescent="0.35">
      <c r="B6952" s="45" t="s">
        <v>2528</v>
      </c>
      <c r="C6952" s="146">
        <v>126.90000915527339</v>
      </c>
      <c r="D6952" s="112">
        <f t="shared" si="219"/>
        <v>-0.93142917709264006</v>
      </c>
      <c r="E6952" s="112">
        <v>-1.9816018360684817E-2</v>
      </c>
      <c r="G6952">
        <v>6944</v>
      </c>
      <c r="H6952">
        <f t="shared" ca="1" si="220"/>
        <v>1.1924590602273827E-2</v>
      </c>
    </row>
    <row r="6953" spans="2:8" x14ac:dyDescent="0.35">
      <c r="B6953" s="45" t="s">
        <v>6565</v>
      </c>
      <c r="C6953" s="146">
        <v>1850.641479492188</v>
      </c>
      <c r="D6953" s="112">
        <f t="shared" si="219"/>
        <v>4.6745243307111606</v>
      </c>
      <c r="E6953" s="112">
        <v>-1.9837670335268575E-2</v>
      </c>
      <c r="G6953">
        <v>6945</v>
      </c>
      <c r="H6953">
        <f t="shared" ca="1" si="220"/>
        <v>1.6650857799715549E-2</v>
      </c>
    </row>
    <row r="6954" spans="2:8" x14ac:dyDescent="0.35">
      <c r="B6954" s="45" t="s">
        <v>4616</v>
      </c>
      <c r="C6954" s="146">
        <v>326.13156127929688</v>
      </c>
      <c r="D6954" s="112">
        <f t="shared" si="219"/>
        <v>-0.85240318369003842</v>
      </c>
      <c r="E6954" s="112">
        <v>-1.9859740439837448E-2</v>
      </c>
      <c r="G6954">
        <v>6946</v>
      </c>
      <c r="H6954">
        <f t="shared" ca="1" si="220"/>
        <v>2.0025461558923648E-2</v>
      </c>
    </row>
    <row r="6955" spans="2:8" x14ac:dyDescent="0.35">
      <c r="B6955" s="45" t="s">
        <v>7753</v>
      </c>
      <c r="C6955" s="146">
        <v>2209.611083984375</v>
      </c>
      <c r="D6955" s="112">
        <f t="shared" si="219"/>
        <v>18.144931204527438</v>
      </c>
      <c r="E6955" s="112">
        <v>-1.9860603669563617E-2</v>
      </c>
      <c r="G6955">
        <v>6947</v>
      </c>
      <c r="H6955">
        <f t="shared" ca="1" si="220"/>
        <v>-5.7176120292449506E-3</v>
      </c>
    </row>
    <row r="6956" spans="2:8" x14ac:dyDescent="0.35">
      <c r="B6956" s="45" t="s">
        <v>2979</v>
      </c>
      <c r="C6956" s="146">
        <v>115.41493988037109</v>
      </c>
      <c r="D6956" s="112">
        <f t="shared" si="219"/>
        <v>-0.32976402371610092</v>
      </c>
      <c r="E6956" s="112">
        <v>-1.9865905011589753E-2</v>
      </c>
      <c r="G6956">
        <v>6948</v>
      </c>
      <c r="H6956">
        <f t="shared" ca="1" si="220"/>
        <v>-1.016885421064781E-2</v>
      </c>
    </row>
    <row r="6957" spans="2:8" x14ac:dyDescent="0.35">
      <c r="B6957" s="45" t="s">
        <v>3600</v>
      </c>
      <c r="C6957" s="146">
        <v>172.20045471191409</v>
      </c>
      <c r="D6957" s="112">
        <f t="shared" si="219"/>
        <v>0.16860531099838399</v>
      </c>
      <c r="E6957" s="112">
        <v>-1.9926906134487842E-2</v>
      </c>
      <c r="G6957">
        <v>6949</v>
      </c>
      <c r="H6957">
        <f t="shared" ca="1" si="220"/>
        <v>-1.5224268023551568E-2</v>
      </c>
    </row>
    <row r="6958" spans="2:8" x14ac:dyDescent="0.35">
      <c r="B6958" s="45" t="s">
        <v>3553</v>
      </c>
      <c r="C6958" s="146">
        <v>147.35552978515619</v>
      </c>
      <c r="D6958" s="112">
        <f t="shared" si="219"/>
        <v>0.2191456177106571</v>
      </c>
      <c r="E6958" s="112">
        <v>-1.9929632896763593E-2</v>
      </c>
      <c r="G6958">
        <v>6950</v>
      </c>
      <c r="H6958">
        <f t="shared" ca="1" si="220"/>
        <v>-1.8543261388019659E-3</v>
      </c>
    </row>
    <row r="6959" spans="2:8" x14ac:dyDescent="0.35">
      <c r="B6959" s="45" t="s">
        <v>1772</v>
      </c>
      <c r="C6959" s="146">
        <v>120.8678665161133</v>
      </c>
      <c r="D6959" s="112">
        <f t="shared" si="219"/>
        <v>-0.47841844407804623</v>
      </c>
      <c r="E6959" s="112">
        <v>-1.9950460535147242E-2</v>
      </c>
      <c r="G6959">
        <v>6951</v>
      </c>
      <c r="H6959">
        <f t="shared" ca="1" si="220"/>
        <v>-7.7382290735002338E-3</v>
      </c>
    </row>
    <row r="6960" spans="2:8" x14ac:dyDescent="0.35">
      <c r="B6960" s="45" t="s">
        <v>4362</v>
      </c>
      <c r="C6960" s="146">
        <v>231.7333984375</v>
      </c>
      <c r="D6960" s="112">
        <f t="shared" si="219"/>
        <v>-0.21299938167079904</v>
      </c>
      <c r="E6960" s="112">
        <v>-1.9987141706384486E-2</v>
      </c>
      <c r="G6960">
        <v>6952</v>
      </c>
      <c r="H6960">
        <f t="shared" ca="1" si="220"/>
        <v>8.7100124154504983E-3</v>
      </c>
    </row>
    <row r="6961" spans="2:8" x14ac:dyDescent="0.35">
      <c r="B6961" s="45" t="s">
        <v>4474</v>
      </c>
      <c r="C6961" s="146">
        <v>294.45135498046881</v>
      </c>
      <c r="D6961" s="112">
        <f t="shared" si="219"/>
        <v>2.4898216059300249</v>
      </c>
      <c r="E6961" s="112">
        <v>-1.9997229180869297E-2</v>
      </c>
      <c r="G6961">
        <v>6953</v>
      </c>
      <c r="H6961">
        <f t="shared" ca="1" si="220"/>
        <v>-1.9977355317203859E-2</v>
      </c>
    </row>
    <row r="6962" spans="2:8" x14ac:dyDescent="0.35">
      <c r="B6962" s="45" t="s">
        <v>2853</v>
      </c>
      <c r="C6962" s="146">
        <v>84.37432861328125</v>
      </c>
      <c r="D6962" s="112">
        <f t="shared" si="219"/>
        <v>-0.96094723042922003</v>
      </c>
      <c r="E6962" s="112">
        <v>-2.0007106848183721E-2</v>
      </c>
      <c r="G6962">
        <v>6954</v>
      </c>
      <c r="H6962">
        <f t="shared" ca="1" si="220"/>
        <v>-4.8574472564507677E-3</v>
      </c>
    </row>
    <row r="6963" spans="2:8" x14ac:dyDescent="0.35">
      <c r="B6963" s="45" t="s">
        <v>6803</v>
      </c>
      <c r="C6963" s="146">
        <v>2160.52099609375</v>
      </c>
      <c r="D6963" s="112">
        <f t="shared" si="219"/>
        <v>-8.2108030062905454E-3</v>
      </c>
      <c r="E6963" s="112">
        <v>-2.0042115129155869E-2</v>
      </c>
      <c r="G6963">
        <v>6955</v>
      </c>
      <c r="H6963">
        <f t="shared" ca="1" si="220"/>
        <v>-7.1605383292515444E-4</v>
      </c>
    </row>
    <row r="6964" spans="2:8" x14ac:dyDescent="0.35">
      <c r="B6964" s="45" t="s">
        <v>6734</v>
      </c>
      <c r="C6964" s="146">
        <v>2178.407470703125</v>
      </c>
      <c r="D6964" s="112">
        <f t="shared" si="219"/>
        <v>7.4862628861046261</v>
      </c>
      <c r="E6964" s="112">
        <v>-2.0042935654835732E-2</v>
      </c>
      <c r="G6964">
        <v>6956</v>
      </c>
      <c r="H6964">
        <f t="shared" ca="1" si="220"/>
        <v>2.7423782982904394E-3</v>
      </c>
    </row>
    <row r="6965" spans="2:8" x14ac:dyDescent="0.35">
      <c r="B6965" s="45" t="s">
        <v>4391</v>
      </c>
      <c r="C6965" s="146">
        <v>256.69808959960938</v>
      </c>
      <c r="D6965" s="112">
        <f t="shared" si="219"/>
        <v>0.7063904924756581</v>
      </c>
      <c r="E6965" s="112">
        <v>-2.0078442812202894E-2</v>
      </c>
      <c r="G6965">
        <v>6957</v>
      </c>
      <c r="H6965">
        <f t="shared" ca="1" si="220"/>
        <v>1.2839235917702483E-2</v>
      </c>
    </row>
    <row r="6966" spans="2:8" x14ac:dyDescent="0.35">
      <c r="B6966" s="45" t="s">
        <v>3732</v>
      </c>
      <c r="C6966" s="146">
        <v>150.4333801269531</v>
      </c>
      <c r="D6966" s="112">
        <f t="shared" si="219"/>
        <v>-2.6096572184250114E-2</v>
      </c>
      <c r="E6966" s="112">
        <v>-2.0080454610694617E-2</v>
      </c>
      <c r="G6966">
        <v>6958</v>
      </c>
      <c r="H6966">
        <f t="shared" ca="1" si="220"/>
        <v>-2.4140653031374835E-2</v>
      </c>
    </row>
    <row r="6967" spans="2:8" x14ac:dyDescent="0.35">
      <c r="B6967" s="45" t="s">
        <v>3266</v>
      </c>
      <c r="C6967" s="146">
        <v>154.46437072753909</v>
      </c>
      <c r="D6967" s="112">
        <f t="shared" si="219"/>
        <v>9.7046774179230296E-3</v>
      </c>
      <c r="E6967" s="112">
        <v>-2.0093880698409512E-2</v>
      </c>
      <c r="G6967">
        <v>6959</v>
      </c>
      <c r="H6967">
        <f t="shared" ca="1" si="220"/>
        <v>4.328699757401115E-3</v>
      </c>
    </row>
    <row r="6968" spans="2:8" x14ac:dyDescent="0.35">
      <c r="B6968" s="45" t="s">
        <v>3659</v>
      </c>
      <c r="C6968" s="146">
        <v>152.97975158691409</v>
      </c>
      <c r="D6968" s="112">
        <f t="shared" si="219"/>
        <v>-0.90129347468657262</v>
      </c>
      <c r="E6968" s="112">
        <v>-2.0137278971668317E-2</v>
      </c>
      <c r="G6968">
        <v>6960</v>
      </c>
      <c r="H6968">
        <f t="shared" ca="1" si="220"/>
        <v>-6.2339020264429765E-2</v>
      </c>
    </row>
    <row r="6969" spans="2:8" x14ac:dyDescent="0.35">
      <c r="B6969" s="45" t="s">
        <v>6276</v>
      </c>
      <c r="C6969" s="146">
        <v>1549.844360351562</v>
      </c>
      <c r="D6969" s="112">
        <f t="shared" si="219"/>
        <v>5.0619852684541788</v>
      </c>
      <c r="E6969" s="112">
        <v>-2.0172084432518132E-2</v>
      </c>
      <c r="G6969">
        <v>6961</v>
      </c>
      <c r="H6969">
        <f t="shared" ca="1" si="220"/>
        <v>-8.7642553810521311E-3</v>
      </c>
    </row>
    <row r="6970" spans="2:8" x14ac:dyDescent="0.35">
      <c r="B6970" s="45" t="s">
        <v>4447</v>
      </c>
      <c r="C6970" s="146">
        <v>255.6661376953125</v>
      </c>
      <c r="D6970" s="112">
        <f t="shared" si="219"/>
        <v>-0.89597044718437047</v>
      </c>
      <c r="E6970" s="112">
        <v>-2.0221566411799001E-2</v>
      </c>
      <c r="G6970">
        <v>6962</v>
      </c>
      <c r="H6970">
        <f t="shared" ca="1" si="220"/>
        <v>5.2257838494831239E-3</v>
      </c>
    </row>
    <row r="6971" spans="2:8" x14ac:dyDescent="0.35">
      <c r="B6971" s="45" t="s">
        <v>7166</v>
      </c>
      <c r="C6971" s="146">
        <v>2457.6298828125</v>
      </c>
      <c r="D6971" s="112">
        <f t="shared" si="219"/>
        <v>19.169888010903993</v>
      </c>
      <c r="E6971" s="112">
        <v>-2.0221597508247105E-2</v>
      </c>
      <c r="G6971">
        <v>6963</v>
      </c>
      <c r="H6971">
        <f t="shared" ca="1" si="220"/>
        <v>-2.0472162201955017E-2</v>
      </c>
    </row>
    <row r="6972" spans="2:8" x14ac:dyDescent="0.35">
      <c r="B6972" s="45" t="s">
        <v>1776</v>
      </c>
      <c r="C6972" s="146">
        <v>121.8464813232422</v>
      </c>
      <c r="D6972" s="112">
        <f t="shared" si="219"/>
        <v>-0.14512087661035269</v>
      </c>
      <c r="E6972" s="112">
        <v>-2.0233697398254352E-2</v>
      </c>
      <c r="G6972">
        <v>6964</v>
      </c>
      <c r="H6972">
        <f t="shared" ca="1" si="220"/>
        <v>-4.3499857349767902E-3</v>
      </c>
    </row>
    <row r="6973" spans="2:8" x14ac:dyDescent="0.35">
      <c r="B6973" s="45" t="s">
        <v>1622</v>
      </c>
      <c r="C6973" s="146">
        <v>142.53065490722659</v>
      </c>
      <c r="D6973" s="112">
        <f t="shared" si="219"/>
        <v>-0.94182679052054763</v>
      </c>
      <c r="E6973" s="112">
        <v>-2.0244191906875028E-2</v>
      </c>
      <c r="G6973">
        <v>6965</v>
      </c>
      <c r="H6973">
        <f t="shared" ca="1" si="220"/>
        <v>-1.9084943836303239E-2</v>
      </c>
    </row>
    <row r="6974" spans="2:8" x14ac:dyDescent="0.35">
      <c r="B6974" s="45" t="s">
        <v>7142</v>
      </c>
      <c r="C6974" s="146">
        <v>2450.108154296875</v>
      </c>
      <c r="D6974" s="112">
        <f t="shared" si="219"/>
        <v>17.063445926023594</v>
      </c>
      <c r="E6974" s="112">
        <v>-2.0245593608681191E-2</v>
      </c>
      <c r="G6974">
        <v>6966</v>
      </c>
      <c r="H6974">
        <f t="shared" ca="1" si="220"/>
        <v>1.0073097260159317E-2</v>
      </c>
    </row>
    <row r="6975" spans="2:8" x14ac:dyDescent="0.35">
      <c r="B6975" s="45" t="s">
        <v>3412</v>
      </c>
      <c r="C6975" s="146">
        <v>135.63902282714841</v>
      </c>
      <c r="D6975" s="112">
        <f t="shared" si="219"/>
        <v>-0.30833199825052932</v>
      </c>
      <c r="E6975" s="112">
        <v>-2.0251773865331835E-2</v>
      </c>
      <c r="G6975">
        <v>6967</v>
      </c>
      <c r="H6975">
        <f t="shared" ca="1" si="220"/>
        <v>3.0565934411928453E-2</v>
      </c>
    </row>
    <row r="6976" spans="2:8" x14ac:dyDescent="0.35">
      <c r="B6976" s="45" t="s">
        <v>4009</v>
      </c>
      <c r="C6976" s="146">
        <v>196.10423278808591</v>
      </c>
      <c r="D6976" s="112">
        <f t="shared" si="219"/>
        <v>-0.50194812386797039</v>
      </c>
      <c r="E6976" s="112">
        <v>-2.027511666733892E-2</v>
      </c>
      <c r="G6976">
        <v>6968</v>
      </c>
      <c r="H6976">
        <f t="shared" ca="1" si="220"/>
        <v>-2.3252107496776211E-5</v>
      </c>
    </row>
    <row r="6977" spans="2:8" x14ac:dyDescent="0.35">
      <c r="B6977" s="45" t="s">
        <v>4771</v>
      </c>
      <c r="C6977" s="146">
        <v>393.74258422851563</v>
      </c>
      <c r="D6977" s="112">
        <f t="shared" si="219"/>
        <v>4.8140360261263435</v>
      </c>
      <c r="E6977" s="112">
        <v>-2.0277547695394617E-2</v>
      </c>
      <c r="G6977">
        <v>6969</v>
      </c>
      <c r="H6977">
        <f t="shared" ca="1" si="220"/>
        <v>-1.1320116675402321E-2</v>
      </c>
    </row>
    <row r="6978" spans="2:8" x14ac:dyDescent="0.35">
      <c r="B6978" s="45" t="s">
        <v>2685</v>
      </c>
      <c r="C6978" s="146">
        <v>67.722763061523438</v>
      </c>
      <c r="D6978" s="112">
        <f t="shared" si="219"/>
        <v>-0.96792495790758648</v>
      </c>
      <c r="E6978" s="112">
        <v>-2.030444807459875E-2</v>
      </c>
      <c r="G6978">
        <v>6970</v>
      </c>
      <c r="H6978">
        <f t="shared" ca="1" si="220"/>
        <v>-1.4079807317438846E-2</v>
      </c>
    </row>
    <row r="6979" spans="2:8" x14ac:dyDescent="0.35">
      <c r="B6979" s="45" t="s">
        <v>6551</v>
      </c>
      <c r="C6979" s="146">
        <v>2111.385009765625</v>
      </c>
      <c r="D6979" s="112">
        <f t="shared" si="219"/>
        <v>2.1137447532582185</v>
      </c>
      <c r="E6979" s="112">
        <v>-2.031433604691852E-2</v>
      </c>
      <c r="G6979">
        <v>6971</v>
      </c>
      <c r="H6979">
        <f t="shared" ca="1" si="220"/>
        <v>-1.3413645334748434E-2</v>
      </c>
    </row>
    <row r="6980" spans="2:8" x14ac:dyDescent="0.35">
      <c r="B6980" s="45" t="s">
        <v>5355</v>
      </c>
      <c r="C6980" s="146">
        <v>678.08544921875</v>
      </c>
      <c r="D6980" s="112">
        <f t="shared" si="219"/>
        <v>0.93524518109273769</v>
      </c>
      <c r="E6980" s="112">
        <v>-2.0323321684238484E-2</v>
      </c>
      <c r="G6980">
        <v>6972</v>
      </c>
      <c r="H6980">
        <f t="shared" ca="1" si="220"/>
        <v>-2.7512575672414313E-2</v>
      </c>
    </row>
    <row r="6981" spans="2:8" x14ac:dyDescent="0.35">
      <c r="B6981" s="45" t="s">
        <v>4633</v>
      </c>
      <c r="C6981" s="146">
        <v>350.38735961914063</v>
      </c>
      <c r="D6981" s="112">
        <f t="shared" si="219"/>
        <v>1.4848395263187226</v>
      </c>
      <c r="E6981" s="112">
        <v>-2.0323761372003216E-2</v>
      </c>
      <c r="G6981">
        <v>6973</v>
      </c>
      <c r="H6981">
        <f t="shared" ca="1" si="220"/>
        <v>9.1284655864682252E-3</v>
      </c>
    </row>
    <row r="6982" spans="2:8" x14ac:dyDescent="0.35">
      <c r="B6982" s="45" t="s">
        <v>3555</v>
      </c>
      <c r="C6982" s="146">
        <v>141.01005554199219</v>
      </c>
      <c r="D6982" s="112">
        <f t="shared" si="219"/>
        <v>-1.3037695746728712E-2</v>
      </c>
      <c r="E6982" s="112">
        <v>-2.0328540440076415E-2</v>
      </c>
      <c r="G6982">
        <v>6974</v>
      </c>
      <c r="H6982">
        <f t="shared" ca="1" si="220"/>
        <v>-2.2624416809077251E-2</v>
      </c>
    </row>
    <row r="6983" spans="2:8" x14ac:dyDescent="0.35">
      <c r="B6983" s="45" t="s">
        <v>3281</v>
      </c>
      <c r="C6983" s="146">
        <v>142.87278747558591</v>
      </c>
      <c r="D6983" s="112">
        <f t="shared" si="219"/>
        <v>2.3127662421828354</v>
      </c>
      <c r="E6983" s="112">
        <v>-2.0332935536637755E-2</v>
      </c>
      <c r="G6983">
        <v>6975</v>
      </c>
      <c r="H6983">
        <f t="shared" ca="1" si="220"/>
        <v>-2.56971635256747E-2</v>
      </c>
    </row>
    <row r="6984" spans="2:8" x14ac:dyDescent="0.35">
      <c r="B6984" s="45" t="s">
        <v>632</v>
      </c>
      <c r="C6984" s="146">
        <v>43.127941131591797</v>
      </c>
      <c r="D6984" s="112">
        <f t="shared" si="219"/>
        <v>-0.6272286444509525</v>
      </c>
      <c r="E6984" s="112">
        <v>-2.0352984593458044E-2</v>
      </c>
      <c r="G6984">
        <v>6976</v>
      </c>
      <c r="H6984">
        <f t="shared" ca="1" si="220"/>
        <v>-4.1437205963450761E-2</v>
      </c>
    </row>
    <row r="6985" spans="2:8" x14ac:dyDescent="0.35">
      <c r="B6985" s="45" t="s">
        <v>1760</v>
      </c>
      <c r="C6985" s="146">
        <v>115.695426940918</v>
      </c>
      <c r="D6985" s="112">
        <f t="shared" ref="D6985:D7048" si="221">(C6985-C6986)/C6986</f>
        <v>-0.24678297456042531</v>
      </c>
      <c r="E6985" s="112">
        <v>-2.0359647768448525E-2</v>
      </c>
      <c r="G6985">
        <v>6977</v>
      </c>
      <c r="H6985">
        <f t="shared" ca="1" si="220"/>
        <v>3.6041206457342132E-3</v>
      </c>
    </row>
    <row r="6986" spans="2:8" x14ac:dyDescent="0.35">
      <c r="B6986" s="45" t="s">
        <v>3474</v>
      </c>
      <c r="C6986" s="146">
        <v>153.6017150878906</v>
      </c>
      <c r="D6986" s="112">
        <f t="shared" si="221"/>
        <v>0.29968469246912471</v>
      </c>
      <c r="E6986" s="112">
        <v>-2.036750079045474E-2</v>
      </c>
      <c r="G6986">
        <v>6978</v>
      </c>
      <c r="H6986">
        <f t="shared" ref="H6986:H7049" ca="1" si="222">_xlfn.NORM.INV(RAND(),$N$11,$N$12)</f>
        <v>-1.1199196531052483E-2</v>
      </c>
    </row>
    <row r="6987" spans="2:8" x14ac:dyDescent="0.35">
      <c r="B6987" s="45" t="s">
        <v>1789</v>
      </c>
      <c r="C6987" s="146">
        <v>118.1838302612305</v>
      </c>
      <c r="D6987" s="112">
        <f t="shared" si="221"/>
        <v>-0.95177583491305806</v>
      </c>
      <c r="E6987" s="112">
        <v>-2.0394061019343216E-2</v>
      </c>
      <c r="G6987">
        <v>6979</v>
      </c>
      <c r="H6987">
        <f t="shared" ca="1" si="222"/>
        <v>-2.9842400530435947E-3</v>
      </c>
    </row>
    <row r="6988" spans="2:8" x14ac:dyDescent="0.35">
      <c r="B6988" s="45" t="s">
        <v>7575</v>
      </c>
      <c r="C6988" s="146">
        <v>2450.718017578125</v>
      </c>
      <c r="D6988" s="112">
        <f t="shared" si="221"/>
        <v>16.108946885864512</v>
      </c>
      <c r="E6988" s="112">
        <v>-2.0420596485020249E-2</v>
      </c>
      <c r="G6988">
        <v>6980</v>
      </c>
      <c r="H6988">
        <f t="shared" ca="1" si="222"/>
        <v>-5.9285115810158112E-4</v>
      </c>
    </row>
    <row r="6989" spans="2:8" x14ac:dyDescent="0.35">
      <c r="B6989" s="45" t="s">
        <v>1551</v>
      </c>
      <c r="C6989" s="146">
        <v>143.24189758300781</v>
      </c>
      <c r="D6989" s="112">
        <f t="shared" si="221"/>
        <v>-3.8736139114193713E-2</v>
      </c>
      <c r="E6989" s="112">
        <v>-2.0425342488481265E-2</v>
      </c>
      <c r="G6989">
        <v>6981</v>
      </c>
      <c r="H6989">
        <f t="shared" ca="1" si="222"/>
        <v>-2.3982375551313733E-3</v>
      </c>
    </row>
    <row r="6990" spans="2:8" x14ac:dyDescent="0.35">
      <c r="B6990" s="45" t="s">
        <v>3649</v>
      </c>
      <c r="C6990" s="146">
        <v>149.0141296386719</v>
      </c>
      <c r="D6990" s="112">
        <f t="shared" si="221"/>
        <v>-0.6754486405871003</v>
      </c>
      <c r="E6990" s="112">
        <v>-2.0432142553358623E-2</v>
      </c>
      <c r="G6990">
        <v>6982</v>
      </c>
      <c r="H6990">
        <f t="shared" ca="1" si="222"/>
        <v>2.2991196809870273E-3</v>
      </c>
    </row>
    <row r="6991" spans="2:8" x14ac:dyDescent="0.35">
      <c r="B6991" s="45" t="s">
        <v>4840</v>
      </c>
      <c r="C6991" s="146">
        <v>459.13882446289063</v>
      </c>
      <c r="D6991" s="112">
        <f t="shared" si="221"/>
        <v>0.50909919430779516</v>
      </c>
      <c r="E6991" s="112">
        <v>-2.0469340749566765E-2</v>
      </c>
      <c r="G6991">
        <v>6983</v>
      </c>
      <c r="H6991">
        <f t="shared" ca="1" si="222"/>
        <v>-1.4236421253277045E-3</v>
      </c>
    </row>
    <row r="6992" spans="2:8" x14ac:dyDescent="0.35">
      <c r="B6992" s="45" t="s">
        <v>4480</v>
      </c>
      <c r="C6992" s="146">
        <v>304.2469482421875</v>
      </c>
      <c r="D6992" s="112">
        <f t="shared" si="221"/>
        <v>-0.5624679571661535</v>
      </c>
      <c r="E6992" s="112">
        <v>-2.0522955544534455E-2</v>
      </c>
      <c r="G6992">
        <v>6984</v>
      </c>
      <c r="H6992">
        <f t="shared" ca="1" si="222"/>
        <v>3.4866125258044339E-3</v>
      </c>
    </row>
    <row r="6993" spans="2:8" x14ac:dyDescent="0.35">
      <c r="B6993" s="45" t="s">
        <v>5707</v>
      </c>
      <c r="C6993" s="146">
        <v>695.37066650390625</v>
      </c>
      <c r="D6993" s="112">
        <f t="shared" si="221"/>
        <v>4.6743034499812675</v>
      </c>
      <c r="E6993" s="112">
        <v>-2.0524030832342218E-2</v>
      </c>
      <c r="G6993">
        <v>6985</v>
      </c>
      <c r="H6993">
        <f t="shared" ca="1" si="222"/>
        <v>-1.3639562019122828E-3</v>
      </c>
    </row>
    <row r="6994" spans="2:8" x14ac:dyDescent="0.35">
      <c r="B6994" s="45" t="s">
        <v>1958</v>
      </c>
      <c r="C6994" s="146">
        <v>122.5473175048828</v>
      </c>
      <c r="D6994" s="112">
        <f t="shared" si="221"/>
        <v>-0.22553820259921795</v>
      </c>
      <c r="E6994" s="112">
        <v>-2.0534209209825599E-2</v>
      </c>
      <c r="G6994">
        <v>6986</v>
      </c>
      <c r="H6994">
        <f t="shared" ca="1" si="222"/>
        <v>1.442462878442214E-3</v>
      </c>
    </row>
    <row r="6995" spans="2:8" x14ac:dyDescent="0.35">
      <c r="B6995" s="45" t="s">
        <v>3125</v>
      </c>
      <c r="C6995" s="146">
        <v>158.23545837402341</v>
      </c>
      <c r="D6995" s="112">
        <f t="shared" si="221"/>
        <v>-0.85349317153212567</v>
      </c>
      <c r="E6995" s="112">
        <v>-2.0572279566831924E-2</v>
      </c>
      <c r="G6995">
        <v>6987</v>
      </c>
      <c r="H6995">
        <f t="shared" ca="1" si="222"/>
        <v>-9.714036673441645E-3</v>
      </c>
    </row>
    <row r="6996" spans="2:8" x14ac:dyDescent="0.35">
      <c r="B6996" s="45" t="s">
        <v>5946</v>
      </c>
      <c r="C6996" s="146">
        <v>1080.05517578125</v>
      </c>
      <c r="D6996" s="112">
        <f t="shared" si="221"/>
        <v>5.8356714439030686</v>
      </c>
      <c r="E6996" s="112">
        <v>-2.0592784201276887E-2</v>
      </c>
      <c r="G6996">
        <v>6988</v>
      </c>
      <c r="H6996">
        <f t="shared" ca="1" si="222"/>
        <v>1.2472773449671137E-2</v>
      </c>
    </row>
    <row r="6997" spans="2:8" x14ac:dyDescent="0.35">
      <c r="B6997" s="45" t="s">
        <v>3159</v>
      </c>
      <c r="C6997" s="146">
        <v>158.00279235839841</v>
      </c>
      <c r="D6997" s="112">
        <f t="shared" si="221"/>
        <v>0.24455190765562179</v>
      </c>
      <c r="E6997" s="112">
        <v>-2.0601763771120819E-2</v>
      </c>
      <c r="G6997">
        <v>6989</v>
      </c>
      <c r="H6997">
        <f t="shared" ca="1" si="222"/>
        <v>4.7337056764939671E-3</v>
      </c>
    </row>
    <row r="6998" spans="2:8" x14ac:dyDescent="0.35">
      <c r="B6998" s="45" t="s">
        <v>1443</v>
      </c>
      <c r="C6998" s="146">
        <v>126.95556640625</v>
      </c>
      <c r="D6998" s="112">
        <f t="shared" si="221"/>
        <v>-0.94232809249952454</v>
      </c>
      <c r="E6998" s="112">
        <v>-2.0669133779673627E-2</v>
      </c>
      <c r="G6998">
        <v>6990</v>
      </c>
      <c r="H6998">
        <f t="shared" ca="1" si="222"/>
        <v>-1.0752266969407407E-2</v>
      </c>
    </row>
    <row r="6999" spans="2:8" x14ac:dyDescent="0.35">
      <c r="B6999" s="45" t="s">
        <v>6549</v>
      </c>
      <c r="C6999" s="146">
        <v>2201.341552734375</v>
      </c>
      <c r="D6999" s="112">
        <f t="shared" si="221"/>
        <v>15.805553177235552</v>
      </c>
      <c r="E6999" s="112">
        <v>-2.068289504052568E-2</v>
      </c>
      <c r="G6999">
        <v>6991</v>
      </c>
      <c r="H6999">
        <f t="shared" ca="1" si="222"/>
        <v>3.3371553476101796E-4</v>
      </c>
    </row>
    <row r="7000" spans="2:8" x14ac:dyDescent="0.35">
      <c r="B7000" s="45" t="s">
        <v>3385</v>
      </c>
      <c r="C7000" s="146">
        <v>130.98893737792969</v>
      </c>
      <c r="D7000" s="112">
        <f t="shared" si="221"/>
        <v>0.29610168078950255</v>
      </c>
      <c r="E7000" s="112">
        <v>-2.0705352981076439E-2</v>
      </c>
      <c r="G7000">
        <v>6992</v>
      </c>
      <c r="H7000">
        <f t="shared" ca="1" si="222"/>
        <v>1.8961072815362346E-2</v>
      </c>
    </row>
    <row r="7001" spans="2:8" x14ac:dyDescent="0.35">
      <c r="B7001" s="45" t="s">
        <v>2193</v>
      </c>
      <c r="C7001" s="146">
        <v>101.06378173828119</v>
      </c>
      <c r="D7001" s="112">
        <f t="shared" si="221"/>
        <v>-0.92662500521787305</v>
      </c>
      <c r="E7001" s="112">
        <v>-2.071467414848556E-2</v>
      </c>
      <c r="G7001">
        <v>6993</v>
      </c>
      <c r="H7001">
        <f t="shared" ca="1" si="222"/>
        <v>2.934835546974423E-3</v>
      </c>
    </row>
    <row r="7002" spans="2:8" x14ac:dyDescent="0.35">
      <c r="B7002" s="45" t="s">
        <v>6189</v>
      </c>
      <c r="C7002" s="146">
        <v>1377.359985351562</v>
      </c>
      <c r="D7002" s="112">
        <f t="shared" si="221"/>
        <v>18.447720765480405</v>
      </c>
      <c r="E7002" s="112">
        <v>-2.0726774082962269E-2</v>
      </c>
      <c r="G7002">
        <v>6994</v>
      </c>
      <c r="H7002">
        <f t="shared" ca="1" si="222"/>
        <v>-2.9585342661752754E-2</v>
      </c>
    </row>
    <row r="7003" spans="2:8" x14ac:dyDescent="0.35">
      <c r="B7003" s="45" t="s">
        <v>838</v>
      </c>
      <c r="C7003" s="146">
        <v>70.823722839355469</v>
      </c>
      <c r="D7003" s="112">
        <f t="shared" si="221"/>
        <v>-0.91068104387426951</v>
      </c>
      <c r="E7003" s="112">
        <v>-2.0747933661550783E-2</v>
      </c>
      <c r="G7003">
        <v>6995</v>
      </c>
      <c r="H7003">
        <f t="shared" ca="1" si="222"/>
        <v>2.371738991356526E-2</v>
      </c>
    </row>
    <row r="7004" spans="2:8" x14ac:dyDescent="0.35">
      <c r="B7004" s="45" t="s">
        <v>5629</v>
      </c>
      <c r="C7004" s="146">
        <v>792.93048095703125</v>
      </c>
      <c r="D7004" s="112">
        <f t="shared" si="221"/>
        <v>10.580647476082339</v>
      </c>
      <c r="E7004" s="112">
        <v>-2.0764827720687724E-2</v>
      </c>
      <c r="G7004">
        <v>6996</v>
      </c>
      <c r="H7004">
        <f t="shared" ca="1" si="222"/>
        <v>-2.8010250995137809E-3</v>
      </c>
    </row>
    <row r="7005" spans="2:8" x14ac:dyDescent="0.35">
      <c r="B7005" s="45" t="s">
        <v>940</v>
      </c>
      <c r="C7005" s="146">
        <v>68.470306396484375</v>
      </c>
      <c r="D7005" s="112">
        <f t="shared" si="221"/>
        <v>-0.97124204977360074</v>
      </c>
      <c r="E7005" s="112">
        <v>-2.0765633582378946E-2</v>
      </c>
      <c r="G7005">
        <v>6997</v>
      </c>
      <c r="H7005">
        <f t="shared" ca="1" si="222"/>
        <v>-1.3443679680643942E-3</v>
      </c>
    </row>
    <row r="7006" spans="2:8" x14ac:dyDescent="0.35">
      <c r="B7006" s="45" t="s">
        <v>7424</v>
      </c>
      <c r="C7006" s="146">
        <v>2380.91748046875</v>
      </c>
      <c r="D7006" s="112">
        <f t="shared" si="221"/>
        <v>12.020748641396407</v>
      </c>
      <c r="E7006" s="112">
        <v>-2.0780298162712582E-2</v>
      </c>
      <c r="G7006">
        <v>6998</v>
      </c>
      <c r="H7006">
        <f t="shared" ca="1" si="222"/>
        <v>-1.1444027535533157E-2</v>
      </c>
    </row>
    <row r="7007" spans="2:8" x14ac:dyDescent="0.35">
      <c r="B7007" s="45" t="s">
        <v>3770</v>
      </c>
      <c r="C7007" s="146">
        <v>182.85565185546881</v>
      </c>
      <c r="D7007" s="112">
        <f t="shared" si="221"/>
        <v>0.18398168486298067</v>
      </c>
      <c r="E7007" s="112">
        <v>-2.0780781605273017E-2</v>
      </c>
      <c r="G7007">
        <v>6999</v>
      </c>
      <c r="H7007">
        <f t="shared" ca="1" si="222"/>
        <v>1.3746365126335635E-2</v>
      </c>
    </row>
    <row r="7008" spans="2:8" x14ac:dyDescent="0.35">
      <c r="B7008" s="45" t="s">
        <v>3537</v>
      </c>
      <c r="C7008" s="146">
        <v>154.4412841796875</v>
      </c>
      <c r="D7008" s="112">
        <f t="shared" si="221"/>
        <v>0.32001519362910885</v>
      </c>
      <c r="E7008" s="112">
        <v>-2.0786887098352989E-2</v>
      </c>
      <c r="G7008">
        <v>7000</v>
      </c>
      <c r="H7008">
        <f t="shared" ca="1" si="222"/>
        <v>-4.5150975362070094E-3</v>
      </c>
    </row>
    <row r="7009" spans="2:8" x14ac:dyDescent="0.35">
      <c r="B7009" s="45" t="s">
        <v>1837</v>
      </c>
      <c r="C7009" s="146">
        <v>116.999626159668</v>
      </c>
      <c r="D7009" s="112">
        <f t="shared" si="221"/>
        <v>-4.1631844517052458E-2</v>
      </c>
      <c r="E7009" s="112">
        <v>-2.0789093791999589E-2</v>
      </c>
      <c r="G7009">
        <v>7001</v>
      </c>
      <c r="H7009">
        <f t="shared" ca="1" si="222"/>
        <v>-6.630291402567481E-3</v>
      </c>
    </row>
    <row r="7010" spans="2:8" x14ac:dyDescent="0.35">
      <c r="B7010" s="45" t="s">
        <v>3327</v>
      </c>
      <c r="C7010" s="146">
        <v>122.08213043212891</v>
      </c>
      <c r="D7010" s="112">
        <f t="shared" si="221"/>
        <v>-0.94208319704898447</v>
      </c>
      <c r="E7010" s="112">
        <v>-2.0811074240057504E-2</v>
      </c>
      <c r="G7010">
        <v>7002</v>
      </c>
      <c r="H7010">
        <f t="shared" ca="1" si="222"/>
        <v>-1.3456124499930408E-2</v>
      </c>
    </row>
    <row r="7011" spans="2:8" x14ac:dyDescent="0.35">
      <c r="B7011" s="45" t="s">
        <v>6991</v>
      </c>
      <c r="C7011" s="146">
        <v>2107.887939453125</v>
      </c>
      <c r="D7011" s="112">
        <f t="shared" si="221"/>
        <v>2.0917926346413518</v>
      </c>
      <c r="E7011" s="112">
        <v>-2.0823428809914807E-2</v>
      </c>
      <c r="G7011">
        <v>7003</v>
      </c>
      <c r="H7011">
        <f t="shared" ca="1" si="222"/>
        <v>2.8978304066863757E-2</v>
      </c>
    </row>
    <row r="7012" spans="2:8" x14ac:dyDescent="0.35">
      <c r="B7012" s="45" t="s">
        <v>5454</v>
      </c>
      <c r="C7012" s="146">
        <v>681.76885986328125</v>
      </c>
      <c r="D7012" s="112">
        <f t="shared" si="221"/>
        <v>2.8590232440998431</v>
      </c>
      <c r="E7012" s="112">
        <v>-2.0831039568236853E-2</v>
      </c>
      <c r="G7012">
        <v>7004</v>
      </c>
      <c r="H7012">
        <f t="shared" ca="1" si="222"/>
        <v>-1.4881734267398946E-2</v>
      </c>
    </row>
    <row r="7013" spans="2:8" x14ac:dyDescent="0.35">
      <c r="B7013" s="45" t="s">
        <v>4036</v>
      </c>
      <c r="C7013" s="146">
        <v>176.66876220703119</v>
      </c>
      <c r="D7013" s="112">
        <f t="shared" si="221"/>
        <v>-0.50048113279506756</v>
      </c>
      <c r="E7013" s="112">
        <v>-2.0842117975267992E-2</v>
      </c>
      <c r="G7013">
        <v>7005</v>
      </c>
      <c r="H7013">
        <f t="shared" ca="1" si="222"/>
        <v>9.782550051635865E-3</v>
      </c>
    </row>
    <row r="7014" spans="2:8" x14ac:dyDescent="0.35">
      <c r="B7014" s="45" t="s">
        <v>4804</v>
      </c>
      <c r="C7014" s="146">
        <v>353.6778564453125</v>
      </c>
      <c r="D7014" s="112">
        <f t="shared" si="221"/>
        <v>-0.81961568994704825</v>
      </c>
      <c r="E7014" s="112">
        <v>-2.0893540177204229E-2</v>
      </c>
      <c r="G7014">
        <v>7006</v>
      </c>
      <c r="H7014">
        <f t="shared" ca="1" si="222"/>
        <v>4.7072610540308656E-3</v>
      </c>
    </row>
    <row r="7015" spans="2:8" x14ac:dyDescent="0.35">
      <c r="B7015" s="45" t="s">
        <v>6700</v>
      </c>
      <c r="C7015" s="146">
        <v>1960.690795898438</v>
      </c>
      <c r="D7015" s="112">
        <f t="shared" si="221"/>
        <v>12.598252678969132</v>
      </c>
      <c r="E7015" s="112">
        <v>-2.0894499568051655E-2</v>
      </c>
      <c r="G7015">
        <v>7007</v>
      </c>
      <c r="H7015">
        <f t="shared" ca="1" si="222"/>
        <v>-5.1814912597160914E-3</v>
      </c>
    </row>
    <row r="7016" spans="2:8" x14ac:dyDescent="0.35">
      <c r="B7016" s="45" t="s">
        <v>3358</v>
      </c>
      <c r="C7016" s="146">
        <v>144.18696594238281</v>
      </c>
      <c r="D7016" s="112">
        <f t="shared" si="221"/>
        <v>0.27961054730037221</v>
      </c>
      <c r="E7016" s="112">
        <v>-2.0896048505109309E-2</v>
      </c>
      <c r="G7016">
        <v>7008</v>
      </c>
      <c r="H7016">
        <f t="shared" ca="1" si="222"/>
        <v>-5.0824440203367845E-3</v>
      </c>
    </row>
    <row r="7017" spans="2:8" x14ac:dyDescent="0.35">
      <c r="B7017" s="45" t="s">
        <v>2964</v>
      </c>
      <c r="C7017" s="146">
        <v>112.6803512573242</v>
      </c>
      <c r="D7017" s="112">
        <f t="shared" si="221"/>
        <v>-0.94884801101398897</v>
      </c>
      <c r="E7017" s="112">
        <v>-2.0898626694820864E-2</v>
      </c>
      <c r="G7017">
        <v>7009</v>
      </c>
      <c r="H7017">
        <f t="shared" ca="1" si="222"/>
        <v>2.0797075939557562E-2</v>
      </c>
    </row>
    <row r="7018" spans="2:8" x14ac:dyDescent="0.35">
      <c r="B7018" s="45" t="s">
        <v>6987</v>
      </c>
      <c r="C7018" s="146">
        <v>2202.853759765625</v>
      </c>
      <c r="D7018" s="112">
        <f t="shared" si="221"/>
        <v>2.2127294759513926E-2</v>
      </c>
      <c r="E7018" s="112">
        <v>-2.0917870134328942E-2</v>
      </c>
      <c r="G7018">
        <v>7010</v>
      </c>
      <c r="H7018">
        <f t="shared" ca="1" si="222"/>
        <v>1.4359355707944258E-2</v>
      </c>
    </row>
    <row r="7019" spans="2:8" x14ac:dyDescent="0.35">
      <c r="B7019" s="45" t="s">
        <v>6550</v>
      </c>
      <c r="C7019" s="146">
        <v>2155.165771484375</v>
      </c>
      <c r="D7019" s="112">
        <f t="shared" si="221"/>
        <v>16.256775536106179</v>
      </c>
      <c r="E7019" s="112">
        <v>-2.0976200259629499E-2</v>
      </c>
      <c r="G7019">
        <v>7011</v>
      </c>
      <c r="H7019">
        <f t="shared" ca="1" si="222"/>
        <v>-4.0809432654809567E-2</v>
      </c>
    </row>
    <row r="7020" spans="2:8" x14ac:dyDescent="0.35">
      <c r="B7020" s="45" t="s">
        <v>1886</v>
      </c>
      <c r="C7020" s="146">
        <v>124.8880920410156</v>
      </c>
      <c r="D7020" s="112">
        <f t="shared" si="221"/>
        <v>-0.20175058315547967</v>
      </c>
      <c r="E7020" s="112">
        <v>-2.1033449309023285E-2</v>
      </c>
      <c r="G7020">
        <v>7012</v>
      </c>
      <c r="H7020">
        <f t="shared" ca="1" si="222"/>
        <v>7.3362457970591686E-3</v>
      </c>
    </row>
    <row r="7021" spans="2:8" x14ac:dyDescent="0.35">
      <c r="B7021" s="45" t="s">
        <v>3229</v>
      </c>
      <c r="C7021" s="146">
        <v>156.45246887207031</v>
      </c>
      <c r="D7021" s="112">
        <f t="shared" si="221"/>
        <v>-0.93475899524692962</v>
      </c>
      <c r="E7021" s="112">
        <v>-2.1083810231768599E-2</v>
      </c>
      <c r="G7021">
        <v>7013</v>
      </c>
      <c r="H7021">
        <f t="shared" ca="1" si="222"/>
        <v>-1.9982592467918461E-3</v>
      </c>
    </row>
    <row r="7022" spans="2:8" x14ac:dyDescent="0.35">
      <c r="B7022" s="45" t="s">
        <v>7169</v>
      </c>
      <c r="C7022" s="146">
        <v>2398.069580078125</v>
      </c>
      <c r="D7022" s="112">
        <f t="shared" si="221"/>
        <v>17.882365040734804</v>
      </c>
      <c r="E7022" s="112">
        <v>-2.1089177469159181E-2</v>
      </c>
      <c r="G7022">
        <v>7014</v>
      </c>
      <c r="H7022">
        <f t="shared" ca="1" si="222"/>
        <v>-2.7931248500198947E-2</v>
      </c>
    </row>
    <row r="7023" spans="2:8" x14ac:dyDescent="0.35">
      <c r="B7023" s="45" t="s">
        <v>2064</v>
      </c>
      <c r="C7023" s="146">
        <v>127.00048828125</v>
      </c>
      <c r="D7023" s="112">
        <f t="shared" si="221"/>
        <v>2.7081326906350123E-2</v>
      </c>
      <c r="E7023" s="112">
        <v>-2.1122346887183261E-2</v>
      </c>
      <c r="G7023">
        <v>7015</v>
      </c>
      <c r="H7023">
        <f t="shared" ca="1" si="222"/>
        <v>-1.7960413120664754E-2</v>
      </c>
    </row>
    <row r="7024" spans="2:8" x14ac:dyDescent="0.35">
      <c r="B7024" s="45" t="s">
        <v>3009</v>
      </c>
      <c r="C7024" s="146">
        <v>123.65183258056641</v>
      </c>
      <c r="D7024" s="112">
        <f t="shared" si="221"/>
        <v>-0.92155928874170268</v>
      </c>
      <c r="E7024" s="112">
        <v>-2.1126365004852522E-2</v>
      </c>
      <c r="G7024">
        <v>7016</v>
      </c>
      <c r="H7024">
        <f t="shared" ca="1" si="222"/>
        <v>1.5232838398290333E-2</v>
      </c>
    </row>
    <row r="7025" spans="2:8" x14ac:dyDescent="0.35">
      <c r="B7025" s="45" t="s">
        <v>6361</v>
      </c>
      <c r="C7025" s="146">
        <v>1576.373168945312</v>
      </c>
      <c r="D7025" s="112">
        <f t="shared" si="221"/>
        <v>10.564190377770609</v>
      </c>
      <c r="E7025" s="112">
        <v>-2.1128775169438899E-2</v>
      </c>
      <c r="G7025">
        <v>7017</v>
      </c>
      <c r="H7025">
        <f t="shared" ca="1" si="222"/>
        <v>5.1675121354763853E-3</v>
      </c>
    </row>
    <row r="7026" spans="2:8" x14ac:dyDescent="0.35">
      <c r="B7026" s="45" t="s">
        <v>3434</v>
      </c>
      <c r="C7026" s="146">
        <v>136.31504821777341</v>
      </c>
      <c r="D7026" s="112">
        <f t="shared" si="221"/>
        <v>-0.19757195163017383</v>
      </c>
      <c r="E7026" s="112">
        <v>-2.1186576707058941E-2</v>
      </c>
      <c r="G7026">
        <v>7018</v>
      </c>
      <c r="H7026">
        <f t="shared" ca="1" si="222"/>
        <v>-3.7579462936158811E-2</v>
      </c>
    </row>
    <row r="7027" spans="2:8" x14ac:dyDescent="0.35">
      <c r="B7027" s="45" t="s">
        <v>3619</v>
      </c>
      <c r="C7027" s="146">
        <v>169.87821960449219</v>
      </c>
      <c r="D7027" s="112">
        <f t="shared" si="221"/>
        <v>2.7371145760586306</v>
      </c>
      <c r="E7027" s="112">
        <v>-2.1202443895018949E-2</v>
      </c>
      <c r="G7027">
        <v>7019</v>
      </c>
      <c r="H7027">
        <f t="shared" ca="1" si="222"/>
        <v>-3.3879429373415274E-3</v>
      </c>
    </row>
    <row r="7028" spans="2:8" x14ac:dyDescent="0.35">
      <c r="B7028" s="45" t="s">
        <v>574</v>
      </c>
      <c r="C7028" s="146">
        <v>45.457054138183587</v>
      </c>
      <c r="D7028" s="112">
        <f t="shared" si="221"/>
        <v>-0.71178597923207509</v>
      </c>
      <c r="E7028" s="112">
        <v>-2.1210685526596509E-2</v>
      </c>
      <c r="G7028">
        <v>7020</v>
      </c>
      <c r="H7028">
        <f t="shared" ca="1" si="222"/>
        <v>-2.3447325403529711E-2</v>
      </c>
    </row>
    <row r="7029" spans="2:8" x14ac:dyDescent="0.35">
      <c r="B7029" s="45" t="s">
        <v>3536</v>
      </c>
      <c r="C7029" s="146">
        <v>157.71978759765619</v>
      </c>
      <c r="D7029" s="112">
        <f t="shared" si="221"/>
        <v>-0.86411357183107951</v>
      </c>
      <c r="E7029" s="112">
        <v>-2.1220738864273225E-2</v>
      </c>
      <c r="G7029">
        <v>7021</v>
      </c>
      <c r="H7029">
        <f t="shared" ca="1" si="222"/>
        <v>-8.5487630719121976E-3</v>
      </c>
    </row>
    <row r="7030" spans="2:8" x14ac:dyDescent="0.35">
      <c r="B7030" s="45" t="s">
        <v>6030</v>
      </c>
      <c r="C7030" s="146">
        <v>1160.673583984375</v>
      </c>
      <c r="D7030" s="112">
        <f t="shared" si="221"/>
        <v>-0.44834220771542688</v>
      </c>
      <c r="E7030" s="112">
        <v>-2.124286280737743E-2</v>
      </c>
      <c r="G7030">
        <v>7022</v>
      </c>
      <c r="H7030">
        <f t="shared" ca="1" si="222"/>
        <v>1.8217506890065818E-3</v>
      </c>
    </row>
    <row r="7031" spans="2:8" x14ac:dyDescent="0.35">
      <c r="B7031" s="45" t="s">
        <v>7002</v>
      </c>
      <c r="C7031" s="146">
        <v>2103.973876953125</v>
      </c>
      <c r="D7031" s="112">
        <f t="shared" si="221"/>
        <v>11.785834493741397</v>
      </c>
      <c r="E7031" s="112">
        <v>-2.1243343070688977E-2</v>
      </c>
      <c r="G7031">
        <v>7023</v>
      </c>
      <c r="H7031">
        <f t="shared" ca="1" si="222"/>
        <v>-1.8510805466510289E-3</v>
      </c>
    </row>
    <row r="7032" spans="2:8" x14ac:dyDescent="0.35">
      <c r="B7032" s="45" t="s">
        <v>3632</v>
      </c>
      <c r="C7032" s="146">
        <v>164.55506896972659</v>
      </c>
      <c r="D7032" s="112">
        <f t="shared" si="221"/>
        <v>-0.66255686616616827</v>
      </c>
      <c r="E7032" s="112">
        <v>-2.1249602256875381E-2</v>
      </c>
      <c r="G7032">
        <v>7024</v>
      </c>
      <c r="H7032">
        <f t="shared" ca="1" si="222"/>
        <v>2.3158681178593273E-3</v>
      </c>
    </row>
    <row r="7033" spans="2:8" x14ac:dyDescent="0.35">
      <c r="B7033" s="45" t="s">
        <v>4967</v>
      </c>
      <c r="C7033" s="146">
        <v>487.65274047851563</v>
      </c>
      <c r="D7033" s="112">
        <f t="shared" si="221"/>
        <v>2.3793317263835344E-2</v>
      </c>
      <c r="E7033" s="112">
        <v>-2.1267821413558714E-2</v>
      </c>
      <c r="G7033">
        <v>7025</v>
      </c>
      <c r="H7033">
        <f t="shared" ca="1" si="222"/>
        <v>3.3609837689914705E-2</v>
      </c>
    </row>
    <row r="7034" spans="2:8" x14ac:dyDescent="0.35">
      <c r="B7034" s="45" t="s">
        <v>4985</v>
      </c>
      <c r="C7034" s="146">
        <v>476.31951904296881</v>
      </c>
      <c r="D7034" s="112">
        <f t="shared" si="221"/>
        <v>-0.70007892317066067</v>
      </c>
      <c r="E7034" s="112">
        <v>-2.1269527218147136E-2</v>
      </c>
      <c r="G7034">
        <v>7026</v>
      </c>
      <c r="H7034">
        <f t="shared" ca="1" si="222"/>
        <v>8.0135278371878914E-3</v>
      </c>
    </row>
    <row r="7035" spans="2:8" x14ac:dyDescent="0.35">
      <c r="B7035" s="45" t="s">
        <v>6350</v>
      </c>
      <c r="C7035" s="146">
        <v>1588.149536132812</v>
      </c>
      <c r="D7035" s="112">
        <f t="shared" si="221"/>
        <v>-4.0828406903789256E-2</v>
      </c>
      <c r="E7035" s="112">
        <v>-2.1273671453429212E-2</v>
      </c>
      <c r="G7035">
        <v>7027</v>
      </c>
      <c r="H7035">
        <f t="shared" ca="1" si="222"/>
        <v>-2.5929014069604031E-2</v>
      </c>
    </row>
    <row r="7036" spans="2:8" x14ac:dyDescent="0.35">
      <c r="B7036" s="45" t="s">
        <v>6399</v>
      </c>
      <c r="C7036" s="146">
        <v>1655.751220703125</v>
      </c>
      <c r="D7036" s="112">
        <f t="shared" si="221"/>
        <v>2.4283572361285275</v>
      </c>
      <c r="E7036" s="112">
        <v>-2.1281701935816626E-2</v>
      </c>
      <c r="G7036">
        <v>7028</v>
      </c>
      <c r="H7036">
        <f t="shared" ca="1" si="222"/>
        <v>1.8179318857513314E-2</v>
      </c>
    </row>
    <row r="7037" spans="2:8" x14ac:dyDescent="0.35">
      <c r="B7037" s="45" t="s">
        <v>4921</v>
      </c>
      <c r="C7037" s="146">
        <v>482.95761108398438</v>
      </c>
      <c r="D7037" s="112">
        <f t="shared" si="221"/>
        <v>3.0932927639523533</v>
      </c>
      <c r="E7037" s="112">
        <v>-2.1281994607437564E-2</v>
      </c>
      <c r="G7037">
        <v>7029</v>
      </c>
      <c r="H7037">
        <f t="shared" ca="1" si="222"/>
        <v>-6.1774582514264095E-3</v>
      </c>
    </row>
    <row r="7038" spans="2:8" x14ac:dyDescent="0.35">
      <c r="B7038" s="45" t="s">
        <v>1821</v>
      </c>
      <c r="C7038" s="146">
        <v>117.9875564575195</v>
      </c>
      <c r="D7038" s="112">
        <f t="shared" si="221"/>
        <v>5.6051308767309495E-2</v>
      </c>
      <c r="E7038" s="112">
        <v>-2.1306281787651423E-2</v>
      </c>
      <c r="G7038">
        <v>7030</v>
      </c>
      <c r="H7038">
        <f t="shared" ca="1" si="222"/>
        <v>5.1578720271397045E-2</v>
      </c>
    </row>
    <row r="7039" spans="2:8" x14ac:dyDescent="0.35">
      <c r="B7039" s="45" t="s">
        <v>1751</v>
      </c>
      <c r="C7039" s="146">
        <v>111.725212097168</v>
      </c>
      <c r="D7039" s="112">
        <f t="shared" si="221"/>
        <v>-0.33316999602471503</v>
      </c>
      <c r="E7039" s="112">
        <v>-2.1307675512272643E-2</v>
      </c>
      <c r="G7039">
        <v>7031</v>
      </c>
      <c r="H7039">
        <f t="shared" ca="1" si="222"/>
        <v>1.631367197750868E-2</v>
      </c>
    </row>
    <row r="7040" spans="2:8" x14ac:dyDescent="0.35">
      <c r="B7040" s="45" t="s">
        <v>4079</v>
      </c>
      <c r="C7040" s="146">
        <v>167.54676818847659</v>
      </c>
      <c r="D7040" s="112">
        <f t="shared" si="221"/>
        <v>0.54427282646209763</v>
      </c>
      <c r="E7040" s="112">
        <v>-2.1313744298529176E-2</v>
      </c>
      <c r="G7040">
        <v>7032</v>
      </c>
      <c r="H7040">
        <f t="shared" ca="1" si="222"/>
        <v>1.7608288475691191E-2</v>
      </c>
    </row>
    <row r="7041" spans="2:8" x14ac:dyDescent="0.35">
      <c r="B7041" s="45" t="s">
        <v>2139</v>
      </c>
      <c r="C7041" s="146">
        <v>108.4955749511719</v>
      </c>
      <c r="D7041" s="112">
        <f t="shared" si="221"/>
        <v>-0.94914740537241238</v>
      </c>
      <c r="E7041" s="112">
        <v>-2.1349045630451688E-2</v>
      </c>
      <c r="G7041">
        <v>7033</v>
      </c>
      <c r="H7041">
        <f t="shared" ca="1" si="222"/>
        <v>-1.3425480205187875E-2</v>
      </c>
    </row>
    <row r="7042" spans="2:8" x14ac:dyDescent="0.35">
      <c r="B7042" s="45" t="s">
        <v>6718</v>
      </c>
      <c r="C7042" s="146">
        <v>2133.53076171875</v>
      </c>
      <c r="D7042" s="112">
        <f t="shared" si="221"/>
        <v>-0.1713080456859892</v>
      </c>
      <c r="E7042" s="112">
        <v>-2.138553869449792E-2</v>
      </c>
      <c r="G7042">
        <v>7034</v>
      </c>
      <c r="H7042">
        <f t="shared" ca="1" si="222"/>
        <v>4.212266711503437E-3</v>
      </c>
    </row>
    <row r="7043" spans="2:8" x14ac:dyDescent="0.35">
      <c r="B7043" s="45" t="s">
        <v>7352</v>
      </c>
      <c r="C7043" s="146">
        <v>2574.576416015625</v>
      </c>
      <c r="D7043" s="112">
        <f t="shared" si="221"/>
        <v>4.6461819110760203</v>
      </c>
      <c r="E7043" s="112">
        <v>-2.139927700881537E-2</v>
      </c>
      <c r="G7043">
        <v>7035</v>
      </c>
      <c r="H7043">
        <f t="shared" ca="1" si="222"/>
        <v>1.7546245776011677E-2</v>
      </c>
    </row>
    <row r="7044" spans="2:8" x14ac:dyDescent="0.35">
      <c r="B7044" s="45" t="s">
        <v>5037</v>
      </c>
      <c r="C7044" s="146">
        <v>455.98538208007813</v>
      </c>
      <c r="D7044" s="112">
        <f t="shared" si="221"/>
        <v>2.9393170188726554</v>
      </c>
      <c r="E7044" s="112">
        <v>-2.142420399385625E-2</v>
      </c>
      <c r="G7044">
        <v>7036</v>
      </c>
      <c r="H7044">
        <f t="shared" ca="1" si="222"/>
        <v>-3.9305166607872203E-3</v>
      </c>
    </row>
    <row r="7045" spans="2:8" x14ac:dyDescent="0.35">
      <c r="B7045" s="45" t="s">
        <v>2547</v>
      </c>
      <c r="C7045" s="146">
        <v>115.7523956298828</v>
      </c>
      <c r="D7045" s="112">
        <f t="shared" si="221"/>
        <v>-0.68209984646316735</v>
      </c>
      <c r="E7045" s="112">
        <v>-2.1429748993624043E-2</v>
      </c>
      <c r="G7045">
        <v>7037</v>
      </c>
      <c r="H7045">
        <f t="shared" ca="1" si="222"/>
        <v>-4.3434346629142272E-3</v>
      </c>
    </row>
    <row r="7046" spans="2:8" x14ac:dyDescent="0.35">
      <c r="B7046" s="45" t="s">
        <v>4813</v>
      </c>
      <c r="C7046" s="146">
        <v>364.11557006835938</v>
      </c>
      <c r="D7046" s="112">
        <f t="shared" si="221"/>
        <v>1.5029306490159589</v>
      </c>
      <c r="E7046" s="112">
        <v>-2.1469325685958725E-2</v>
      </c>
      <c r="G7046">
        <v>7038</v>
      </c>
      <c r="H7046">
        <f t="shared" ca="1" si="222"/>
        <v>-6.2471194884792438E-3</v>
      </c>
    </row>
    <row r="7047" spans="2:8" x14ac:dyDescent="0.35">
      <c r="B7047" s="45" t="s">
        <v>1621</v>
      </c>
      <c r="C7047" s="146">
        <v>145.47569274902341</v>
      </c>
      <c r="D7047" s="112">
        <f t="shared" si="221"/>
        <v>0.16840005556517867</v>
      </c>
      <c r="E7047" s="112">
        <v>-2.1491401468826502E-2</v>
      </c>
      <c r="G7047">
        <v>7039</v>
      </c>
      <c r="H7047">
        <f t="shared" ca="1" si="222"/>
        <v>1.1486730197650997E-3</v>
      </c>
    </row>
    <row r="7048" spans="2:8" x14ac:dyDescent="0.35">
      <c r="B7048" s="45" t="s">
        <v>3028</v>
      </c>
      <c r="C7048" s="146">
        <v>124.5084609985352</v>
      </c>
      <c r="D7048" s="112">
        <f t="shared" si="221"/>
        <v>-0.40158732382115842</v>
      </c>
      <c r="E7048" s="112">
        <v>-2.1491475480764952E-2</v>
      </c>
      <c r="G7048">
        <v>7040</v>
      </c>
      <c r="H7048">
        <f t="shared" ca="1" si="222"/>
        <v>7.6882365011656803E-3</v>
      </c>
    </row>
    <row r="7049" spans="2:8" x14ac:dyDescent="0.35">
      <c r="B7049" s="45" t="s">
        <v>4290</v>
      </c>
      <c r="C7049" s="146">
        <v>208.0645446777344</v>
      </c>
      <c r="D7049" s="112">
        <f t="shared" ref="D7049:D7112" si="223">(C7049-C7050)/C7050</f>
        <v>-9.6042438887631768E-2</v>
      </c>
      <c r="E7049" s="112">
        <v>-2.1509511381142939E-2</v>
      </c>
      <c r="G7049">
        <v>7041</v>
      </c>
      <c r="H7049">
        <f t="shared" ca="1" si="222"/>
        <v>-2.6971890110087972E-3</v>
      </c>
    </row>
    <row r="7050" spans="2:8" x14ac:dyDescent="0.35">
      <c r="B7050" s="45" t="s">
        <v>4366</v>
      </c>
      <c r="C7050" s="146">
        <v>230.17070007324219</v>
      </c>
      <c r="D7050" s="112">
        <f t="shared" si="223"/>
        <v>1.1021816218099461</v>
      </c>
      <c r="E7050" s="112">
        <v>-2.1548996181473937E-2</v>
      </c>
      <c r="G7050">
        <v>7042</v>
      </c>
      <c r="H7050">
        <f t="shared" ref="H7050:H7113" ca="1" si="224">_xlfn.NORM.INV(RAND(),$N$11,$N$12)</f>
        <v>1.6369557530738204E-3</v>
      </c>
    </row>
    <row r="7051" spans="2:8" x14ac:dyDescent="0.35">
      <c r="B7051" s="45" t="s">
        <v>2490</v>
      </c>
      <c r="C7051" s="146">
        <v>109.49134826660161</v>
      </c>
      <c r="D7051" s="112">
        <f t="shared" si="223"/>
        <v>-0.95456224821129532</v>
      </c>
      <c r="E7051" s="112">
        <v>-2.1560741263740985E-2</v>
      </c>
      <c r="G7051">
        <v>7043</v>
      </c>
      <c r="H7051">
        <f t="shared" ca="1" si="224"/>
        <v>-1.0715222628251609E-2</v>
      </c>
    </row>
    <row r="7052" spans="2:8" x14ac:dyDescent="0.35">
      <c r="B7052" s="45" t="s">
        <v>7995</v>
      </c>
      <c r="C7052" s="146">
        <v>2409.699951171875</v>
      </c>
      <c r="D7052" s="112">
        <f t="shared" si="223"/>
        <v>18.617729660540267</v>
      </c>
      <c r="E7052" s="112">
        <v>-2.1600533225588563E-2</v>
      </c>
      <c r="G7052">
        <v>7044</v>
      </c>
      <c r="H7052">
        <f t="shared" ca="1" si="224"/>
        <v>1.4584414586978746E-2</v>
      </c>
    </row>
    <row r="7053" spans="2:8" x14ac:dyDescent="0.35">
      <c r="B7053" s="45" t="s">
        <v>1915</v>
      </c>
      <c r="C7053" s="146">
        <v>122.832763671875</v>
      </c>
      <c r="D7053" s="112">
        <f t="shared" si="223"/>
        <v>-1.7181025902266618E-2</v>
      </c>
      <c r="E7053" s="112">
        <v>-2.1600949184546948E-2</v>
      </c>
      <c r="G7053">
        <v>7045</v>
      </c>
      <c r="H7053">
        <f t="shared" ca="1" si="224"/>
        <v>-5.6520589436655274E-3</v>
      </c>
    </row>
    <row r="7054" spans="2:8" x14ac:dyDescent="0.35">
      <c r="B7054" s="45" t="s">
        <v>3317</v>
      </c>
      <c r="C7054" s="146">
        <v>124.9800491333008</v>
      </c>
      <c r="D7054" s="112">
        <f t="shared" si="223"/>
        <v>0.45261643048718497</v>
      </c>
      <c r="E7054" s="112">
        <v>-2.163006182261587E-2</v>
      </c>
      <c r="G7054">
        <v>7046</v>
      </c>
      <c r="H7054">
        <f t="shared" ca="1" si="224"/>
        <v>2.0193133536173677E-2</v>
      </c>
    </row>
    <row r="7055" spans="2:8" x14ac:dyDescent="0.35">
      <c r="B7055" s="45" t="s">
        <v>1028</v>
      </c>
      <c r="C7055" s="146">
        <v>86.037887573242188</v>
      </c>
      <c r="D7055" s="112">
        <f t="shared" si="223"/>
        <v>-0.12976444781445606</v>
      </c>
      <c r="E7055" s="112">
        <v>-2.1643099500894884E-2</v>
      </c>
      <c r="G7055">
        <v>7047</v>
      </c>
      <c r="H7055">
        <f t="shared" ca="1" si="224"/>
        <v>1.9201007351674335E-2</v>
      </c>
    </row>
    <row r="7056" spans="2:8" x14ac:dyDescent="0.35">
      <c r="B7056" s="45" t="s">
        <v>2194</v>
      </c>
      <c r="C7056" s="146">
        <v>98.867355346679688</v>
      </c>
      <c r="D7056" s="112">
        <f t="shared" si="223"/>
        <v>-0.20635888285148649</v>
      </c>
      <c r="E7056" s="112">
        <v>-2.1733071470543812E-2</v>
      </c>
      <c r="G7056">
        <v>7048</v>
      </c>
      <c r="H7056">
        <f t="shared" ca="1" si="224"/>
        <v>-2.9732090103997182E-2</v>
      </c>
    </row>
    <row r="7057" spans="2:8" x14ac:dyDescent="0.35">
      <c r="B7057" s="45" t="s">
        <v>3039</v>
      </c>
      <c r="C7057" s="146">
        <v>124.5743865966797</v>
      </c>
      <c r="D7057" s="112">
        <f t="shared" si="223"/>
        <v>-5.0715823578251417E-3</v>
      </c>
      <c r="E7057" s="112">
        <v>-2.1733316302161725E-2</v>
      </c>
      <c r="G7057">
        <v>7049</v>
      </c>
      <c r="H7057">
        <f t="shared" ca="1" si="224"/>
        <v>-1.1976325435946332E-2</v>
      </c>
    </row>
    <row r="7058" spans="2:8" x14ac:dyDescent="0.35">
      <c r="B7058" s="45" t="s">
        <v>1312</v>
      </c>
      <c r="C7058" s="146">
        <v>125.2093963623047</v>
      </c>
      <c r="D7058" s="112">
        <f t="shared" si="223"/>
        <v>-0.94269304700585854</v>
      </c>
      <c r="E7058" s="112">
        <v>-2.1888224726799157E-2</v>
      </c>
      <c r="G7058">
        <v>7050</v>
      </c>
      <c r="H7058">
        <f t="shared" ca="1" si="224"/>
        <v>1.704668970932495E-2</v>
      </c>
    </row>
    <row r="7059" spans="2:8" x14ac:dyDescent="0.35">
      <c r="B7059" s="45" t="s">
        <v>6737</v>
      </c>
      <c r="C7059" s="146">
        <v>2184.89013671875</v>
      </c>
      <c r="D7059" s="112">
        <f t="shared" si="223"/>
        <v>17.064203261168092</v>
      </c>
      <c r="E7059" s="112">
        <v>-2.1901478321370467E-2</v>
      </c>
      <c r="G7059">
        <v>7051</v>
      </c>
      <c r="H7059">
        <f t="shared" ca="1" si="224"/>
        <v>-2.1903522143711363E-3</v>
      </c>
    </row>
    <row r="7060" spans="2:8" x14ac:dyDescent="0.35">
      <c r="B7060" s="45" t="s">
        <v>1808</v>
      </c>
      <c r="C7060" s="146">
        <v>120.9513702392578</v>
      </c>
      <c r="D7060" s="112">
        <f t="shared" si="223"/>
        <v>-0.42410507517061258</v>
      </c>
      <c r="E7060" s="112">
        <v>-2.1912807295327411E-2</v>
      </c>
      <c r="G7060">
        <v>7052</v>
      </c>
      <c r="H7060">
        <f t="shared" ca="1" si="224"/>
        <v>1.0086303793863646E-2</v>
      </c>
    </row>
    <row r="7061" spans="2:8" x14ac:dyDescent="0.35">
      <c r="B7061" s="45" t="s">
        <v>3915</v>
      </c>
      <c r="C7061" s="146">
        <v>210.02333068847659</v>
      </c>
      <c r="D7061" s="112">
        <f t="shared" si="223"/>
        <v>-0.72077375842095781</v>
      </c>
      <c r="E7061" s="112">
        <v>-2.1955201517565279E-2</v>
      </c>
      <c r="G7061">
        <v>7053</v>
      </c>
      <c r="H7061">
        <f t="shared" ca="1" si="224"/>
        <v>1.4066354819296583E-2</v>
      </c>
    </row>
    <row r="7062" spans="2:8" x14ac:dyDescent="0.35">
      <c r="B7062" s="45" t="s">
        <v>5569</v>
      </c>
      <c r="C7062" s="146">
        <v>752.161865234375</v>
      </c>
      <c r="D7062" s="112">
        <f t="shared" si="223"/>
        <v>13.356109639113795</v>
      </c>
      <c r="E7062" s="112">
        <v>-2.1956770581640098E-2</v>
      </c>
      <c r="G7062">
        <v>7054</v>
      </c>
      <c r="H7062">
        <f t="shared" ca="1" si="224"/>
        <v>-4.3297030583813482E-3</v>
      </c>
    </row>
    <row r="7063" spans="2:8" x14ac:dyDescent="0.35">
      <c r="B7063" s="45" t="s">
        <v>749</v>
      </c>
      <c r="C7063" s="146">
        <v>52.393154144287109</v>
      </c>
      <c r="D7063" s="112">
        <f t="shared" si="223"/>
        <v>-0.74621921714929029</v>
      </c>
      <c r="E7063" s="112">
        <v>-2.1965931969471806E-2</v>
      </c>
      <c r="G7063">
        <v>7055</v>
      </c>
      <c r="H7063">
        <f t="shared" ca="1" si="224"/>
        <v>3.2123299749265255E-2</v>
      </c>
    </row>
    <row r="7064" spans="2:8" x14ac:dyDescent="0.35">
      <c r="B7064" s="45" t="s">
        <v>3967</v>
      </c>
      <c r="C7064" s="146">
        <v>206.450439453125</v>
      </c>
      <c r="D7064" s="112">
        <f t="shared" si="223"/>
        <v>3.8310696736914789</v>
      </c>
      <c r="E7064" s="112">
        <v>-2.1985904241919471E-2</v>
      </c>
      <c r="G7064">
        <v>7056</v>
      </c>
      <c r="H7064">
        <f t="shared" ca="1" si="224"/>
        <v>-8.7760199523052151E-3</v>
      </c>
    </row>
    <row r="7065" spans="2:8" x14ac:dyDescent="0.35">
      <c r="B7065" s="45" t="s">
        <v>694</v>
      </c>
      <c r="C7065" s="146">
        <v>42.733898162841797</v>
      </c>
      <c r="D7065" s="112">
        <f t="shared" si="223"/>
        <v>-0.89485564866233269</v>
      </c>
      <c r="E7065" s="112">
        <v>-2.1988856239341339E-2</v>
      </c>
      <c r="G7065">
        <v>7057</v>
      </c>
      <c r="H7065">
        <f t="shared" ca="1" si="224"/>
        <v>3.2414345211033209E-2</v>
      </c>
    </row>
    <row r="7066" spans="2:8" x14ac:dyDescent="0.35">
      <c r="B7066" s="45" t="s">
        <v>4694</v>
      </c>
      <c r="C7066" s="146">
        <v>406.43075561523438</v>
      </c>
      <c r="D7066" s="112">
        <f t="shared" si="223"/>
        <v>2.4900304390170787</v>
      </c>
      <c r="E7066" s="112">
        <v>-2.1993738755671871E-2</v>
      </c>
      <c r="G7066">
        <v>7058</v>
      </c>
      <c r="H7066">
        <f t="shared" ca="1" si="224"/>
        <v>1.5546844828422184E-2</v>
      </c>
    </row>
    <row r="7067" spans="2:8" x14ac:dyDescent="0.35">
      <c r="B7067" s="45" t="s">
        <v>2439</v>
      </c>
      <c r="C7067" s="146">
        <v>116.4547882080078</v>
      </c>
      <c r="D7067" s="112">
        <f t="shared" si="223"/>
        <v>-0.90344700857036442</v>
      </c>
      <c r="E7067" s="112">
        <v>-2.205688780490243E-2</v>
      </c>
      <c r="G7067">
        <v>7059</v>
      </c>
      <c r="H7067">
        <f t="shared" ca="1" si="224"/>
        <v>1.2051495528609773E-2</v>
      </c>
    </row>
    <row r="7068" spans="2:8" x14ac:dyDescent="0.35">
      <c r="B7068" s="45" t="s">
        <v>6011</v>
      </c>
      <c r="C7068" s="146">
        <v>1206.123046875</v>
      </c>
      <c r="D7068" s="112">
        <f t="shared" si="223"/>
        <v>7.4438206892219823</v>
      </c>
      <c r="E7068" s="112">
        <v>-2.2067653444773992E-2</v>
      </c>
      <c r="G7068">
        <v>7060</v>
      </c>
      <c r="H7068">
        <f t="shared" ca="1" si="224"/>
        <v>-1.6200439325573902E-2</v>
      </c>
    </row>
    <row r="7069" spans="2:8" x14ac:dyDescent="0.35">
      <c r="B7069" s="45" t="s">
        <v>3479</v>
      </c>
      <c r="C7069" s="146">
        <v>142.8409118652344</v>
      </c>
      <c r="D7069" s="112">
        <f t="shared" si="223"/>
        <v>0.26574899674429936</v>
      </c>
      <c r="E7069" s="112">
        <v>-2.2100873632543049E-2</v>
      </c>
      <c r="G7069">
        <v>7061</v>
      </c>
      <c r="H7069">
        <f t="shared" ca="1" si="224"/>
        <v>1.7232072097528257E-2</v>
      </c>
    </row>
    <row r="7070" spans="2:8" x14ac:dyDescent="0.35">
      <c r="B7070" s="45" t="s">
        <v>2442</v>
      </c>
      <c r="C7070" s="146">
        <v>112.8508987426758</v>
      </c>
      <c r="D7070" s="112">
        <f t="shared" si="223"/>
        <v>7.4307567496508617E-2</v>
      </c>
      <c r="E7070" s="112">
        <v>-2.222800258199208E-2</v>
      </c>
      <c r="G7070">
        <v>7062</v>
      </c>
      <c r="H7070">
        <f t="shared" ca="1" si="224"/>
        <v>8.6896184063957743E-3</v>
      </c>
    </row>
    <row r="7071" spans="2:8" x14ac:dyDescent="0.35">
      <c r="B7071" s="45" t="s">
        <v>2803</v>
      </c>
      <c r="C7071" s="146">
        <v>105.0452423095703</v>
      </c>
      <c r="D7071" s="112">
        <f t="shared" si="223"/>
        <v>-5.4488646473264839E-2</v>
      </c>
      <c r="E7071" s="112">
        <v>-2.2268033037756783E-2</v>
      </c>
      <c r="G7071">
        <v>7063</v>
      </c>
      <c r="H7071">
        <f t="shared" ca="1" si="224"/>
        <v>-1.7135510454033099E-2</v>
      </c>
    </row>
    <row r="7072" spans="2:8" x14ac:dyDescent="0.35">
      <c r="B7072" s="45" t="s">
        <v>2997</v>
      </c>
      <c r="C7072" s="146">
        <v>111.0988693237305</v>
      </c>
      <c r="D7072" s="112">
        <f t="shared" si="223"/>
        <v>-0.94867276892937169</v>
      </c>
      <c r="E7072" s="112">
        <v>-2.2324734569201858E-2</v>
      </c>
      <c r="G7072">
        <v>7064</v>
      </c>
      <c r="H7072">
        <f t="shared" ca="1" si="224"/>
        <v>-1.0218482745036847E-3</v>
      </c>
    </row>
    <row r="7073" spans="2:8" x14ac:dyDescent="0.35">
      <c r="B7073" s="45" t="s">
        <v>6809</v>
      </c>
      <c r="C7073" s="146">
        <v>2164.52099609375</v>
      </c>
      <c r="D7073" s="112">
        <f t="shared" si="223"/>
        <v>0.42793503595374444</v>
      </c>
      <c r="E7073" s="112">
        <v>-2.2366890487375446E-2</v>
      </c>
      <c r="G7073">
        <v>7065</v>
      </c>
      <c r="H7073">
        <f t="shared" ca="1" si="224"/>
        <v>3.1434548758678495E-2</v>
      </c>
    </row>
    <row r="7074" spans="2:8" x14ac:dyDescent="0.35">
      <c r="B7074" s="45" t="s">
        <v>6287</v>
      </c>
      <c r="C7074" s="146">
        <v>1515.839965820312</v>
      </c>
      <c r="D7074" s="112">
        <f t="shared" si="223"/>
        <v>11.698808652060784</v>
      </c>
      <c r="E7074" s="112">
        <v>-2.2390891511957223E-2</v>
      </c>
      <c r="G7074">
        <v>7066</v>
      </c>
      <c r="H7074">
        <f t="shared" ca="1" si="224"/>
        <v>-1.3410093103405548E-2</v>
      </c>
    </row>
    <row r="7075" spans="2:8" x14ac:dyDescent="0.35">
      <c r="B7075" s="45" t="s">
        <v>2971</v>
      </c>
      <c r="C7075" s="146">
        <v>119.36867523193359</v>
      </c>
      <c r="D7075" s="112">
        <f t="shared" si="223"/>
        <v>-0.89774543384367123</v>
      </c>
      <c r="E7075" s="112">
        <v>-2.23961321457712E-2</v>
      </c>
      <c r="G7075">
        <v>7067</v>
      </c>
      <c r="H7075">
        <f t="shared" ca="1" si="224"/>
        <v>-6.0339872297489735E-3</v>
      </c>
    </row>
    <row r="7076" spans="2:8" x14ac:dyDescent="0.35">
      <c r="B7076" s="45" t="s">
        <v>6015</v>
      </c>
      <c r="C7076" s="146">
        <v>1167.36767578125</v>
      </c>
      <c r="D7076" s="112">
        <f t="shared" si="223"/>
        <v>9.19812605724203</v>
      </c>
      <c r="E7076" s="112">
        <v>-2.2423162999700416E-2</v>
      </c>
      <c r="G7076">
        <v>7068</v>
      </c>
      <c r="H7076">
        <f t="shared" ca="1" si="224"/>
        <v>5.3455920351507197E-3</v>
      </c>
    </row>
    <row r="7077" spans="2:8" x14ac:dyDescent="0.35">
      <c r="B7077" s="45" t="s">
        <v>1922</v>
      </c>
      <c r="C7077" s="146">
        <v>114.4688415527344</v>
      </c>
      <c r="D7077" s="112">
        <f t="shared" si="223"/>
        <v>-0.95886491031316368</v>
      </c>
      <c r="E7077" s="112">
        <v>-2.2428553864501401E-2</v>
      </c>
      <c r="G7077">
        <v>7069</v>
      </c>
      <c r="H7077">
        <f t="shared" ca="1" si="224"/>
        <v>3.4316428790082634E-2</v>
      </c>
    </row>
    <row r="7078" spans="2:8" x14ac:dyDescent="0.35">
      <c r="B7078" s="45" t="s">
        <v>7644</v>
      </c>
      <c r="C7078" s="146">
        <v>2782.754150390625</v>
      </c>
      <c r="D7078" s="112">
        <f t="shared" si="223"/>
        <v>20.567793521285672</v>
      </c>
      <c r="E7078" s="112">
        <v>-2.2451731555898153E-2</v>
      </c>
      <c r="G7078">
        <v>7070</v>
      </c>
      <c r="H7078">
        <f t="shared" ca="1" si="224"/>
        <v>-5.4061139072274327E-3</v>
      </c>
    </row>
    <row r="7079" spans="2:8" x14ac:dyDescent="0.35">
      <c r="B7079" s="45" t="s">
        <v>3314</v>
      </c>
      <c r="C7079" s="146">
        <v>129.0235900878906</v>
      </c>
      <c r="D7079" s="112">
        <f t="shared" si="223"/>
        <v>-0.1849722889093853</v>
      </c>
      <c r="E7079" s="112">
        <v>-2.2466183037894816E-2</v>
      </c>
      <c r="G7079">
        <v>7071</v>
      </c>
      <c r="H7079">
        <f t="shared" ca="1" si="224"/>
        <v>2.2991107125040686E-2</v>
      </c>
    </row>
    <row r="7080" spans="2:8" x14ac:dyDescent="0.35">
      <c r="B7080" s="45" t="s">
        <v>3195</v>
      </c>
      <c r="C7080" s="146">
        <v>158.30577087402341</v>
      </c>
      <c r="D7080" s="112">
        <f t="shared" si="223"/>
        <v>0.32478387896711297</v>
      </c>
      <c r="E7080" s="112">
        <v>-2.2471682497231932E-2</v>
      </c>
      <c r="G7080">
        <v>7072</v>
      </c>
      <c r="H7080">
        <f t="shared" ca="1" si="224"/>
        <v>-1.4687662695858023E-2</v>
      </c>
    </row>
    <row r="7081" spans="2:8" x14ac:dyDescent="0.35">
      <c r="B7081" s="45" t="s">
        <v>1294</v>
      </c>
      <c r="C7081" s="146">
        <v>119.49554443359381</v>
      </c>
      <c r="D7081" s="112">
        <f t="shared" si="223"/>
        <v>-0.66407907618850537</v>
      </c>
      <c r="E7081" s="112">
        <v>-2.2471853310487379E-2</v>
      </c>
      <c r="G7081">
        <v>7073</v>
      </c>
      <c r="H7081">
        <f t="shared" ca="1" si="224"/>
        <v>1.1923540916242174E-2</v>
      </c>
    </row>
    <row r="7082" spans="2:8" x14ac:dyDescent="0.35">
      <c r="B7082" s="45" t="s">
        <v>4800</v>
      </c>
      <c r="C7082" s="146">
        <v>355.7252197265625</v>
      </c>
      <c r="D7082" s="112">
        <f t="shared" si="223"/>
        <v>-0.75614191044726664</v>
      </c>
      <c r="E7082" s="112">
        <v>-2.250426465534475E-2</v>
      </c>
      <c r="G7082">
        <v>7074</v>
      </c>
      <c r="H7082">
        <f t="shared" ca="1" si="224"/>
        <v>2.9793664708612833E-2</v>
      </c>
    </row>
    <row r="7083" spans="2:8" x14ac:dyDescent="0.35">
      <c r="B7083" s="45" t="s">
        <v>6126</v>
      </c>
      <c r="C7083" s="146">
        <v>1458.738647460938</v>
      </c>
      <c r="D7083" s="112">
        <f t="shared" si="223"/>
        <v>16.39828177221348</v>
      </c>
      <c r="E7083" s="112">
        <v>-2.256647005099479E-2</v>
      </c>
      <c r="G7083">
        <v>7075</v>
      </c>
      <c r="H7083">
        <f t="shared" ca="1" si="224"/>
        <v>-2.4938984833183821E-2</v>
      </c>
    </row>
    <row r="7084" spans="2:8" x14ac:dyDescent="0.35">
      <c r="B7084" s="45" t="s">
        <v>2340</v>
      </c>
      <c r="C7084" s="146">
        <v>83.843833923339844</v>
      </c>
      <c r="D7084" s="112">
        <f t="shared" si="223"/>
        <v>-0.40495403675911368</v>
      </c>
      <c r="E7084" s="112">
        <v>-2.2577197124292386E-2</v>
      </c>
      <c r="G7084">
        <v>7076</v>
      </c>
      <c r="H7084">
        <f t="shared" ca="1" si="224"/>
        <v>5.5437226904355447E-3</v>
      </c>
    </row>
    <row r="7085" spans="2:8" x14ac:dyDescent="0.35">
      <c r="B7085" s="45" t="s">
        <v>1377</v>
      </c>
      <c r="C7085" s="146">
        <v>140.90312194824219</v>
      </c>
      <c r="D7085" s="112">
        <f t="shared" si="223"/>
        <v>0.54508193635469682</v>
      </c>
      <c r="E7085" s="112">
        <v>-2.258064755139377E-2</v>
      </c>
      <c r="G7085">
        <v>7077</v>
      </c>
      <c r="H7085">
        <f t="shared" ca="1" si="224"/>
        <v>2.0632148562748129E-2</v>
      </c>
    </row>
    <row r="7086" spans="2:8" x14ac:dyDescent="0.35">
      <c r="B7086" s="45" t="s">
        <v>2313</v>
      </c>
      <c r="C7086" s="146">
        <v>91.194595336914063</v>
      </c>
      <c r="D7086" s="112">
        <f t="shared" si="223"/>
        <v>-8.059206414733347E-2</v>
      </c>
      <c r="E7086" s="112">
        <v>-2.2598847419613786E-2</v>
      </c>
      <c r="G7086">
        <v>7078</v>
      </c>
      <c r="H7086">
        <f t="shared" ca="1" si="224"/>
        <v>2.0190984426251963E-2</v>
      </c>
    </row>
    <row r="7087" spans="2:8" x14ac:dyDescent="0.35">
      <c r="B7087" s="45" t="s">
        <v>2378</v>
      </c>
      <c r="C7087" s="146">
        <v>99.188392639160156</v>
      </c>
      <c r="D7087" s="112">
        <f t="shared" si="223"/>
        <v>0.10396465566162665</v>
      </c>
      <c r="E7087" s="112">
        <v>-2.2607245541340925E-2</v>
      </c>
      <c r="G7087">
        <v>7079</v>
      </c>
      <c r="H7087">
        <f t="shared" ca="1" si="224"/>
        <v>6.8015843829636723E-3</v>
      </c>
    </row>
    <row r="7088" spans="2:8" x14ac:dyDescent="0.35">
      <c r="B7088" s="45" t="s">
        <v>2321</v>
      </c>
      <c r="C7088" s="146">
        <v>89.847434997558594</v>
      </c>
      <c r="D7088" s="112">
        <f t="shared" si="223"/>
        <v>-0.29247548863960887</v>
      </c>
      <c r="E7088" s="112">
        <v>-2.2618693509909856E-2</v>
      </c>
      <c r="G7088">
        <v>7080</v>
      </c>
      <c r="H7088">
        <f t="shared" ca="1" si="224"/>
        <v>-1.5304745864814953E-3</v>
      </c>
    </row>
    <row r="7089" spans="2:8" x14ac:dyDescent="0.35">
      <c r="B7089" s="45" t="s">
        <v>3366</v>
      </c>
      <c r="C7089" s="146">
        <v>126.9884414672852</v>
      </c>
      <c r="D7089" s="112">
        <f t="shared" si="223"/>
        <v>0.26847988521011018</v>
      </c>
      <c r="E7089" s="112">
        <v>-2.2631703680459057E-2</v>
      </c>
      <c r="G7089">
        <v>7081</v>
      </c>
      <c r="H7089">
        <f t="shared" ca="1" si="224"/>
        <v>1.6846718343242468E-3</v>
      </c>
    </row>
    <row r="7090" spans="2:8" x14ac:dyDescent="0.35">
      <c r="B7090" s="45" t="s">
        <v>1257</v>
      </c>
      <c r="C7090" s="146">
        <v>100.110725402832</v>
      </c>
      <c r="D7090" s="112">
        <f t="shared" si="223"/>
        <v>1.2948270123941201</v>
      </c>
      <c r="E7090" s="112">
        <v>-2.2666412334901909E-2</v>
      </c>
      <c r="G7090">
        <v>7082</v>
      </c>
      <c r="H7090">
        <f t="shared" ca="1" si="224"/>
        <v>5.7771900978603125E-3</v>
      </c>
    </row>
    <row r="7091" spans="2:8" x14ac:dyDescent="0.35">
      <c r="B7091" s="45" t="s">
        <v>609</v>
      </c>
      <c r="C7091" s="146">
        <v>43.624519348144531</v>
      </c>
      <c r="D7091" s="112">
        <f t="shared" si="223"/>
        <v>-0.9454564714644762</v>
      </c>
      <c r="E7091" s="112">
        <v>-2.2673878907306915E-2</v>
      </c>
      <c r="G7091">
        <v>7083</v>
      </c>
      <c r="H7091">
        <f t="shared" ca="1" si="224"/>
        <v>1.9909193711119235E-2</v>
      </c>
    </row>
    <row r="7092" spans="2:8" x14ac:dyDescent="0.35">
      <c r="B7092" s="45" t="s">
        <v>5666</v>
      </c>
      <c r="C7092" s="146">
        <v>799.81109619140625</v>
      </c>
      <c r="D7092" s="112">
        <f t="shared" si="223"/>
        <v>5.5113824054952767</v>
      </c>
      <c r="E7092" s="112">
        <v>-2.2699603653570669E-2</v>
      </c>
      <c r="G7092">
        <v>7084</v>
      </c>
      <c r="H7092">
        <f t="shared" ca="1" si="224"/>
        <v>4.5014114870241151E-2</v>
      </c>
    </row>
    <row r="7093" spans="2:8" x14ac:dyDescent="0.35">
      <c r="B7093" s="45" t="s">
        <v>2005</v>
      </c>
      <c r="C7093" s="146">
        <v>122.832763671875</v>
      </c>
      <c r="D7093" s="112">
        <f t="shared" si="223"/>
        <v>-0.42726687250041923</v>
      </c>
      <c r="E7093" s="112">
        <v>-2.2711960808773024E-2</v>
      </c>
      <c r="G7093">
        <v>7085</v>
      </c>
      <c r="H7093">
        <f t="shared" ca="1" si="224"/>
        <v>2.1932793513595563E-3</v>
      </c>
    </row>
    <row r="7094" spans="2:8" x14ac:dyDescent="0.35">
      <c r="B7094" s="45" t="s">
        <v>4310</v>
      </c>
      <c r="C7094" s="146">
        <v>214.46771240234381</v>
      </c>
      <c r="D7094" s="112">
        <f t="shared" si="223"/>
        <v>0.24652898583179014</v>
      </c>
      <c r="E7094" s="112">
        <v>-2.2751207937214458E-2</v>
      </c>
      <c r="G7094">
        <v>7086</v>
      </c>
      <c r="H7094">
        <f t="shared" ca="1" si="224"/>
        <v>-4.3451916673085296E-2</v>
      </c>
    </row>
    <row r="7095" spans="2:8" x14ac:dyDescent="0.35">
      <c r="B7095" s="45" t="s">
        <v>4039</v>
      </c>
      <c r="C7095" s="146">
        <v>172.05192565917969</v>
      </c>
      <c r="D7095" s="112">
        <f t="shared" si="223"/>
        <v>0.23776515866708234</v>
      </c>
      <c r="E7095" s="112">
        <v>-2.2837868801825541E-2</v>
      </c>
      <c r="G7095">
        <v>7087</v>
      </c>
      <c r="H7095">
        <f t="shared" ca="1" si="224"/>
        <v>-2.1049706446446873E-3</v>
      </c>
    </row>
    <row r="7096" spans="2:8" x14ac:dyDescent="0.35">
      <c r="B7096" s="45" t="s">
        <v>1634</v>
      </c>
      <c r="C7096" s="146">
        <v>139.0020751953125</v>
      </c>
      <c r="D7096" s="112">
        <f t="shared" si="223"/>
        <v>-0.79432344595852855</v>
      </c>
      <c r="E7096" s="112">
        <v>-2.2852007608968983E-2</v>
      </c>
      <c r="G7096">
        <v>7088</v>
      </c>
      <c r="H7096">
        <f t="shared" ca="1" si="224"/>
        <v>2.0576390064001516E-2</v>
      </c>
    </row>
    <row r="7097" spans="2:8" x14ac:dyDescent="0.35">
      <c r="B7097" s="45" t="s">
        <v>5421</v>
      </c>
      <c r="C7097" s="146">
        <v>675.8284912109375</v>
      </c>
      <c r="D7097" s="112">
        <f t="shared" si="223"/>
        <v>2.5822560343021044</v>
      </c>
      <c r="E7097" s="112">
        <v>-2.2869796353367073E-2</v>
      </c>
      <c r="G7097">
        <v>7089</v>
      </c>
      <c r="H7097">
        <f t="shared" ca="1" si="224"/>
        <v>1.3582640017498605E-2</v>
      </c>
    </row>
    <row r="7098" spans="2:8" x14ac:dyDescent="0.35">
      <c r="B7098" s="45" t="s">
        <v>3944</v>
      </c>
      <c r="C7098" s="146">
        <v>188.66001892089841</v>
      </c>
      <c r="D7098" s="112">
        <f t="shared" si="223"/>
        <v>0.82424056205508489</v>
      </c>
      <c r="E7098" s="112">
        <v>-2.2891899517057872E-2</v>
      </c>
      <c r="G7098">
        <v>7090</v>
      </c>
      <c r="H7098">
        <f t="shared" ca="1" si="224"/>
        <v>2.0314544120045054E-2</v>
      </c>
    </row>
    <row r="7099" spans="2:8" x14ac:dyDescent="0.35">
      <c r="B7099" s="45" t="s">
        <v>2806</v>
      </c>
      <c r="C7099" s="146">
        <v>103.4183883666992</v>
      </c>
      <c r="D7099" s="112">
        <f t="shared" si="223"/>
        <v>-0.28260543278957023</v>
      </c>
      <c r="E7099" s="112">
        <v>-2.2905039329224761E-2</v>
      </c>
      <c r="G7099">
        <v>7091</v>
      </c>
      <c r="H7099">
        <f t="shared" ca="1" si="224"/>
        <v>-1.8520590795570481E-3</v>
      </c>
    </row>
    <row r="7100" spans="2:8" x14ac:dyDescent="0.35">
      <c r="B7100" s="45" t="s">
        <v>1376</v>
      </c>
      <c r="C7100" s="146">
        <v>144.15830993652341</v>
      </c>
      <c r="D7100" s="112">
        <f t="shared" si="223"/>
        <v>-0.79592417270044757</v>
      </c>
      <c r="E7100" s="112">
        <v>-2.2938337788300286E-2</v>
      </c>
      <c r="G7100">
        <v>7092</v>
      </c>
      <c r="H7100">
        <f t="shared" ca="1" si="224"/>
        <v>-1.1558177939130077E-2</v>
      </c>
    </row>
    <row r="7101" spans="2:8" x14ac:dyDescent="0.35">
      <c r="B7101" s="45" t="s">
        <v>5536</v>
      </c>
      <c r="C7101" s="146">
        <v>706.39581298828125</v>
      </c>
      <c r="D7101" s="112">
        <f t="shared" si="223"/>
        <v>2.4043607309193207</v>
      </c>
      <c r="E7101" s="112">
        <v>-2.2944070130354731E-2</v>
      </c>
      <c r="G7101">
        <v>7093</v>
      </c>
      <c r="H7101">
        <f t="shared" ca="1" si="224"/>
        <v>3.5432195143104213E-3</v>
      </c>
    </row>
    <row r="7102" spans="2:8" x14ac:dyDescent="0.35">
      <c r="B7102" s="45" t="s">
        <v>3996</v>
      </c>
      <c r="C7102" s="146">
        <v>207.4973449707031</v>
      </c>
      <c r="D7102" s="112">
        <f t="shared" si="223"/>
        <v>-0.71355334956816918</v>
      </c>
      <c r="E7102" s="112">
        <v>-2.296647885020774E-2</v>
      </c>
      <c r="G7102">
        <v>7094</v>
      </c>
      <c r="H7102">
        <f t="shared" ca="1" si="224"/>
        <v>-7.4626239994207587E-3</v>
      </c>
    </row>
    <row r="7103" spans="2:8" x14ac:dyDescent="0.35">
      <c r="B7103" s="45" t="s">
        <v>5688</v>
      </c>
      <c r="C7103" s="146">
        <v>724.3839111328125</v>
      </c>
      <c r="D7103" s="112">
        <f t="shared" si="223"/>
        <v>3.0186499421368946</v>
      </c>
      <c r="E7103" s="112">
        <v>-2.2968377360913651E-2</v>
      </c>
      <c r="G7103">
        <v>7095</v>
      </c>
      <c r="H7103">
        <f t="shared" ca="1" si="224"/>
        <v>2.5894788742705867E-2</v>
      </c>
    </row>
    <row r="7104" spans="2:8" x14ac:dyDescent="0.35">
      <c r="B7104" s="45" t="s">
        <v>3099</v>
      </c>
      <c r="C7104" s="146">
        <v>180.25553894042969</v>
      </c>
      <c r="D7104" s="112">
        <f t="shared" si="223"/>
        <v>-0.63712569880297709</v>
      </c>
      <c r="E7104" s="112">
        <v>-2.3035993150053346E-2</v>
      </c>
      <c r="G7104">
        <v>7096</v>
      </c>
      <c r="H7104">
        <f t="shared" ca="1" si="224"/>
        <v>-2.9498605682385867E-3</v>
      </c>
    </row>
    <row r="7105" spans="2:8" x14ac:dyDescent="0.35">
      <c r="B7105" s="45" t="s">
        <v>4904</v>
      </c>
      <c r="C7105" s="146">
        <v>496.74374389648438</v>
      </c>
      <c r="D7105" s="112">
        <f t="shared" si="223"/>
        <v>1.9647284482844982</v>
      </c>
      <c r="E7105" s="112">
        <v>-2.304619129456947E-2</v>
      </c>
      <c r="G7105">
        <v>7097</v>
      </c>
      <c r="H7105">
        <f t="shared" ca="1" si="224"/>
        <v>3.5260264564127976E-3</v>
      </c>
    </row>
    <row r="7106" spans="2:8" x14ac:dyDescent="0.35">
      <c r="B7106" s="45" t="s">
        <v>3833</v>
      </c>
      <c r="C7106" s="146">
        <v>167.5511779785156</v>
      </c>
      <c r="D7106" s="112">
        <f t="shared" si="223"/>
        <v>3.4148376655024362E-2</v>
      </c>
      <c r="E7106" s="112">
        <v>-2.3049452463290182E-2</v>
      </c>
      <c r="G7106">
        <v>7098</v>
      </c>
      <c r="H7106">
        <f t="shared" ca="1" si="224"/>
        <v>7.8134126097180402E-4</v>
      </c>
    </row>
    <row r="7107" spans="2:8" x14ac:dyDescent="0.35">
      <c r="B7107" s="45" t="s">
        <v>3639</v>
      </c>
      <c r="C7107" s="146">
        <v>162.01850891113281</v>
      </c>
      <c r="D7107" s="112">
        <f t="shared" si="223"/>
        <v>-0.89276572879123561</v>
      </c>
      <c r="E7107" s="112">
        <v>-2.305041049558481E-2</v>
      </c>
      <c r="G7107">
        <v>7099</v>
      </c>
      <c r="H7107">
        <f t="shared" ca="1" si="224"/>
        <v>7.431902355080516E-3</v>
      </c>
    </row>
    <row r="7108" spans="2:8" x14ac:dyDescent="0.35">
      <c r="B7108" s="45" t="s">
        <v>6371</v>
      </c>
      <c r="C7108" s="146">
        <v>1510.883666992188</v>
      </c>
      <c r="D7108" s="112">
        <f t="shared" si="223"/>
        <v>7.5703736472531968</v>
      </c>
      <c r="E7108" s="112">
        <v>-2.3076241854074097E-2</v>
      </c>
      <c r="G7108">
        <v>7100</v>
      </c>
      <c r="H7108">
        <f t="shared" ca="1" si="224"/>
        <v>1.4388993109871863E-2</v>
      </c>
    </row>
    <row r="7109" spans="2:8" x14ac:dyDescent="0.35">
      <c r="B7109" s="45" t="s">
        <v>3703</v>
      </c>
      <c r="C7109" s="146">
        <v>176.29145812988281</v>
      </c>
      <c r="D7109" s="112">
        <f t="shared" si="223"/>
        <v>-0.76787688252101283</v>
      </c>
      <c r="E7109" s="112">
        <v>-2.3110886460573968E-2</v>
      </c>
      <c r="G7109">
        <v>7101</v>
      </c>
      <c r="H7109">
        <f t="shared" ca="1" si="224"/>
        <v>-8.3415178613388437E-3</v>
      </c>
    </row>
    <row r="7110" spans="2:8" x14ac:dyDescent="0.35">
      <c r="B7110" s="45" t="s">
        <v>5379</v>
      </c>
      <c r="C7110" s="146">
        <v>759.47393798828125</v>
      </c>
      <c r="D7110" s="112">
        <f t="shared" si="223"/>
        <v>5.1715151543331856</v>
      </c>
      <c r="E7110" s="112">
        <v>-2.3113096340472209E-2</v>
      </c>
      <c r="G7110">
        <v>7102</v>
      </c>
      <c r="H7110">
        <f t="shared" ca="1" si="224"/>
        <v>1.0151756949740052E-2</v>
      </c>
    </row>
    <row r="7111" spans="2:8" x14ac:dyDescent="0.35">
      <c r="B7111" s="45" t="s">
        <v>1950</v>
      </c>
      <c r="C7111" s="146">
        <v>123.06118011474609</v>
      </c>
      <c r="D7111" s="112">
        <f t="shared" si="223"/>
        <v>-0.82976117872964594</v>
      </c>
      <c r="E7111" s="112">
        <v>-2.311350733797023E-2</v>
      </c>
      <c r="G7111">
        <v>7103</v>
      </c>
      <c r="H7111">
        <f t="shared" ca="1" si="224"/>
        <v>1.5431297404158901E-2</v>
      </c>
    </row>
    <row r="7112" spans="2:8" x14ac:dyDescent="0.35">
      <c r="B7112" s="45" t="s">
        <v>5307</v>
      </c>
      <c r="C7112" s="146">
        <v>722.873779296875</v>
      </c>
      <c r="D7112" s="112">
        <f t="shared" si="223"/>
        <v>-3.0440253961309834E-2</v>
      </c>
      <c r="E7112" s="112">
        <v>-2.3127024143524123E-2</v>
      </c>
      <c r="G7112">
        <v>7104</v>
      </c>
      <c r="H7112">
        <f t="shared" ca="1" si="224"/>
        <v>2.1666798982974956E-2</v>
      </c>
    </row>
    <row r="7113" spans="2:8" x14ac:dyDescent="0.35">
      <c r="B7113" s="45" t="s">
        <v>5603</v>
      </c>
      <c r="C7113" s="146">
        <v>745.569091796875</v>
      </c>
      <c r="D7113" s="112">
        <f t="shared" ref="D7113:D7176" si="225">(C7113-C7114)/C7114</f>
        <v>3.5024701027811935</v>
      </c>
      <c r="E7113" s="112">
        <v>-2.3127559806967114E-2</v>
      </c>
      <c r="G7113">
        <v>7105</v>
      </c>
      <c r="H7113">
        <f t="shared" ca="1" si="224"/>
        <v>1.9576922425988421E-3</v>
      </c>
    </row>
    <row r="7114" spans="2:8" x14ac:dyDescent="0.35">
      <c r="B7114" s="45" t="s">
        <v>3635</v>
      </c>
      <c r="C7114" s="146">
        <v>165.59112548828119</v>
      </c>
      <c r="D7114" s="112">
        <f t="shared" si="225"/>
        <v>0.15044915749972898</v>
      </c>
      <c r="E7114" s="112">
        <v>-2.318220572096848E-2</v>
      </c>
      <c r="G7114">
        <v>7106</v>
      </c>
      <c r="H7114">
        <f t="shared" ref="H7114:H7177" ca="1" si="226">_xlfn.NORM.INV(RAND(),$N$11,$N$12)</f>
        <v>-1.1521670924675051E-2</v>
      </c>
    </row>
    <row r="7115" spans="2:8" x14ac:dyDescent="0.35">
      <c r="B7115" s="45" t="s">
        <v>3554</v>
      </c>
      <c r="C7115" s="146">
        <v>143.9360656738281</v>
      </c>
      <c r="D7115" s="112">
        <f t="shared" si="225"/>
        <v>2.0392064486118686</v>
      </c>
      <c r="E7115" s="112">
        <v>-2.320553640785427E-2</v>
      </c>
      <c r="G7115">
        <v>7107</v>
      </c>
      <c r="H7115">
        <f t="shared" ca="1" si="226"/>
        <v>-3.0295183424179611E-2</v>
      </c>
    </row>
    <row r="7116" spans="2:8" x14ac:dyDescent="0.35">
      <c r="B7116" s="45" t="s">
        <v>706</v>
      </c>
      <c r="C7116" s="146">
        <v>47.359752655029297</v>
      </c>
      <c r="D7116" s="112">
        <f t="shared" si="225"/>
        <v>-0.63466849934555591</v>
      </c>
      <c r="E7116" s="112">
        <v>-2.3212085692775268E-2</v>
      </c>
      <c r="G7116">
        <v>7108</v>
      </c>
      <c r="H7116">
        <f t="shared" ca="1" si="226"/>
        <v>-1.0631742570685306E-2</v>
      </c>
    </row>
    <row r="7117" spans="2:8" x14ac:dyDescent="0.35">
      <c r="B7117" s="45" t="s">
        <v>1442</v>
      </c>
      <c r="C7117" s="146">
        <v>129.635009765625</v>
      </c>
      <c r="D7117" s="112">
        <f t="shared" si="225"/>
        <v>-0.3817051156613801</v>
      </c>
      <c r="E7117" s="112">
        <v>-2.3244247457759444E-2</v>
      </c>
      <c r="G7117">
        <v>7109</v>
      </c>
      <c r="H7117">
        <f t="shared" ca="1" si="226"/>
        <v>1.9684254740812827E-3</v>
      </c>
    </row>
    <row r="7118" spans="2:8" x14ac:dyDescent="0.35">
      <c r="B7118" s="45" t="s">
        <v>4337</v>
      </c>
      <c r="C7118" s="146">
        <v>209.66534423828119</v>
      </c>
      <c r="D7118" s="112">
        <f t="shared" si="225"/>
        <v>0.81659964350530767</v>
      </c>
      <c r="E7118" s="112">
        <v>-2.3260062467270359E-2</v>
      </c>
      <c r="G7118">
        <v>7110</v>
      </c>
      <c r="H7118">
        <f t="shared" ca="1" si="226"/>
        <v>1.7724026952698556E-2</v>
      </c>
    </row>
    <row r="7119" spans="2:8" x14ac:dyDescent="0.35">
      <c r="B7119" s="45" t="s">
        <v>2441</v>
      </c>
      <c r="C7119" s="146">
        <v>115.416374206543</v>
      </c>
      <c r="D7119" s="112">
        <f t="shared" si="225"/>
        <v>-0.13180291278093839</v>
      </c>
      <c r="E7119" s="112">
        <v>-2.3261929661142041E-2</v>
      </c>
      <c r="G7119">
        <v>7111</v>
      </c>
      <c r="H7119">
        <f t="shared" ca="1" si="226"/>
        <v>-5.1264223514074945E-3</v>
      </c>
    </row>
    <row r="7120" spans="2:8" x14ac:dyDescent="0.35">
      <c r="B7120" s="45" t="s">
        <v>2054</v>
      </c>
      <c r="C7120" s="146">
        <v>132.93798828125</v>
      </c>
      <c r="D7120" s="112">
        <f t="shared" si="225"/>
        <v>-0.17501191240048694</v>
      </c>
      <c r="E7120" s="112">
        <v>-2.3280571810127087E-2</v>
      </c>
      <c r="G7120">
        <v>7112</v>
      </c>
      <c r="H7120">
        <f t="shared" ca="1" si="226"/>
        <v>-2.0878294665270348E-2</v>
      </c>
    </row>
    <row r="7121" spans="2:8" x14ac:dyDescent="0.35">
      <c r="B7121" s="45" t="s">
        <v>3535</v>
      </c>
      <c r="C7121" s="146">
        <v>161.1392822265625</v>
      </c>
      <c r="D7121" s="112">
        <f t="shared" si="225"/>
        <v>-0.92684741648748703</v>
      </c>
      <c r="E7121" s="112">
        <v>-2.3290714078079575E-2</v>
      </c>
      <c r="G7121">
        <v>7113</v>
      </c>
      <c r="H7121">
        <f t="shared" ca="1" si="226"/>
        <v>-1.6718119968025198E-2</v>
      </c>
    </row>
    <row r="7122" spans="2:8" x14ac:dyDescent="0.35">
      <c r="B7122" s="45" t="s">
        <v>6866</v>
      </c>
      <c r="C7122" s="146">
        <v>2202.783203125</v>
      </c>
      <c r="D7122" s="112">
        <f t="shared" si="225"/>
        <v>15.78373451393281</v>
      </c>
      <c r="E7122" s="112">
        <v>-2.3307114196513518E-2</v>
      </c>
      <c r="G7122">
        <v>7114</v>
      </c>
      <c r="H7122">
        <f t="shared" ca="1" si="226"/>
        <v>-7.5351440485815692E-4</v>
      </c>
    </row>
    <row r="7123" spans="2:8" x14ac:dyDescent="0.35">
      <c r="B7123" s="45" t="s">
        <v>3545</v>
      </c>
      <c r="C7123" s="146">
        <v>131.2451171875</v>
      </c>
      <c r="D7123" s="112">
        <f t="shared" si="225"/>
        <v>-0.22069694841346638</v>
      </c>
      <c r="E7123" s="112">
        <v>-2.3347602448080068E-2</v>
      </c>
      <c r="G7123">
        <v>7115</v>
      </c>
      <c r="H7123">
        <f t="shared" ca="1" si="226"/>
        <v>-1.1889569945027271E-2</v>
      </c>
    </row>
    <row r="7124" spans="2:8" x14ac:dyDescent="0.35">
      <c r="B7124" s="45" t="s">
        <v>3622</v>
      </c>
      <c r="C7124" s="146">
        <v>168.4134521484375</v>
      </c>
      <c r="D7124" s="112">
        <f t="shared" si="225"/>
        <v>-0.1154343511703052</v>
      </c>
      <c r="E7124" s="112">
        <v>-2.3410414802275101E-2</v>
      </c>
      <c r="G7124">
        <v>7116</v>
      </c>
      <c r="H7124">
        <f t="shared" ca="1" si="226"/>
        <v>3.2164499099229645E-2</v>
      </c>
    </row>
    <row r="7125" spans="2:8" x14ac:dyDescent="0.35">
      <c r="B7125" s="45" t="s">
        <v>3951</v>
      </c>
      <c r="C7125" s="146">
        <v>190.39112854003909</v>
      </c>
      <c r="D7125" s="112">
        <f t="shared" si="225"/>
        <v>0.84241394475965203</v>
      </c>
      <c r="E7125" s="112">
        <v>-2.3427307575238237E-2</v>
      </c>
      <c r="G7125">
        <v>7117</v>
      </c>
      <c r="H7125">
        <f t="shared" ca="1" si="226"/>
        <v>9.2895443108679098E-3</v>
      </c>
    </row>
    <row r="7126" spans="2:8" x14ac:dyDescent="0.35">
      <c r="B7126" s="45" t="s">
        <v>1849</v>
      </c>
      <c r="C7126" s="146">
        <v>103.33786773681641</v>
      </c>
      <c r="D7126" s="112">
        <f t="shared" si="225"/>
        <v>6.7021623637055591E-2</v>
      </c>
      <c r="E7126" s="112">
        <v>-2.347320865381183E-2</v>
      </c>
      <c r="G7126">
        <v>7118</v>
      </c>
      <c r="H7126">
        <f t="shared" ca="1" si="226"/>
        <v>8.9071153416334491E-3</v>
      </c>
    </row>
    <row r="7127" spans="2:8" x14ac:dyDescent="0.35">
      <c r="B7127" s="45" t="s">
        <v>2811</v>
      </c>
      <c r="C7127" s="146">
        <v>96.847023010253906</v>
      </c>
      <c r="D7127" s="112">
        <f t="shared" si="225"/>
        <v>-0.95793735008598935</v>
      </c>
      <c r="E7127" s="112">
        <v>-2.3480366959152277E-2</v>
      </c>
      <c r="G7127">
        <v>7119</v>
      </c>
      <c r="H7127">
        <f t="shared" ca="1" si="226"/>
        <v>3.8873542272183014E-3</v>
      </c>
    </row>
    <row r="7128" spans="2:8" x14ac:dyDescent="0.35">
      <c r="B7128" s="45" t="s">
        <v>7704</v>
      </c>
      <c r="C7128" s="146">
        <v>2302.447021484375</v>
      </c>
      <c r="D7128" s="112">
        <f t="shared" si="225"/>
        <v>28.9742660565995</v>
      </c>
      <c r="E7128" s="112">
        <v>-2.3486870668654312E-2</v>
      </c>
      <c r="G7128">
        <v>7120</v>
      </c>
      <c r="H7128">
        <f t="shared" ca="1" si="226"/>
        <v>-7.3483053816672779E-3</v>
      </c>
    </row>
    <row r="7129" spans="2:8" x14ac:dyDescent="0.35">
      <c r="B7129" s="45" t="s">
        <v>2711</v>
      </c>
      <c r="C7129" s="146">
        <v>76.814125061035156</v>
      </c>
      <c r="D7129" s="112">
        <f t="shared" si="225"/>
        <v>-0.61895584879767751</v>
      </c>
      <c r="E7129" s="112">
        <v>-2.3519868268719629E-2</v>
      </c>
      <c r="G7129">
        <v>7121</v>
      </c>
      <c r="H7129">
        <f t="shared" ca="1" si="226"/>
        <v>2.0733306400039161E-3</v>
      </c>
    </row>
    <row r="7130" spans="2:8" x14ac:dyDescent="0.35">
      <c r="B7130" s="45" t="s">
        <v>3968</v>
      </c>
      <c r="C7130" s="146">
        <v>201.58851623535159</v>
      </c>
      <c r="D7130" s="112">
        <f t="shared" si="225"/>
        <v>1.183648698357409</v>
      </c>
      <c r="E7130" s="112">
        <v>-2.3550074442332775E-2</v>
      </c>
      <c r="G7130">
        <v>7122</v>
      </c>
      <c r="H7130">
        <f t="shared" ca="1" si="226"/>
        <v>1.6362461436632957E-2</v>
      </c>
    </row>
    <row r="7131" spans="2:8" x14ac:dyDescent="0.35">
      <c r="B7131" s="45" t="s">
        <v>2774</v>
      </c>
      <c r="C7131" s="146">
        <v>92.317283630371094</v>
      </c>
      <c r="D7131" s="112">
        <f t="shared" si="225"/>
        <v>-0.79996631888304204</v>
      </c>
      <c r="E7131" s="112">
        <v>-2.3617159379050706E-2</v>
      </c>
      <c r="G7131">
        <v>7123</v>
      </c>
      <c r="H7131">
        <f t="shared" ca="1" si="226"/>
        <v>4.6272107956648635E-3</v>
      </c>
    </row>
    <row r="7132" spans="2:8" x14ac:dyDescent="0.35">
      <c r="B7132" s="45" t="s">
        <v>5034</v>
      </c>
      <c r="C7132" s="146">
        <v>461.50869750976563</v>
      </c>
      <c r="D7132" s="112">
        <f t="shared" si="225"/>
        <v>0.83638368811955455</v>
      </c>
      <c r="E7132" s="112">
        <v>-2.3630545679553718E-2</v>
      </c>
      <c r="G7132">
        <v>7124</v>
      </c>
      <c r="H7132">
        <f t="shared" ca="1" si="226"/>
        <v>-1.982523154779238E-2</v>
      </c>
    </row>
    <row r="7133" spans="2:8" x14ac:dyDescent="0.35">
      <c r="B7133" s="45" t="s">
        <v>4455</v>
      </c>
      <c r="C7133" s="146">
        <v>251.3138732910156</v>
      </c>
      <c r="D7133" s="112">
        <f t="shared" si="225"/>
        <v>1.5605439200804503</v>
      </c>
      <c r="E7133" s="112">
        <v>-2.3642519116506017E-2</v>
      </c>
      <c r="G7133">
        <v>7125</v>
      </c>
      <c r="H7133">
        <f t="shared" ca="1" si="226"/>
        <v>-1.7095150453318445E-2</v>
      </c>
    </row>
    <row r="7134" spans="2:8" x14ac:dyDescent="0.35">
      <c r="B7134" s="45" t="s">
        <v>2414</v>
      </c>
      <c r="C7134" s="146">
        <v>98.148628234863281</v>
      </c>
      <c r="D7134" s="112">
        <f t="shared" si="225"/>
        <v>-0.2889452066273025</v>
      </c>
      <c r="E7134" s="112">
        <v>-2.3659853770629641E-2</v>
      </c>
      <c r="G7134">
        <v>7126</v>
      </c>
      <c r="H7134">
        <f t="shared" ca="1" si="226"/>
        <v>-6.7290401118679441E-3</v>
      </c>
    </row>
    <row r="7135" spans="2:8" x14ac:dyDescent="0.35">
      <c r="B7135" s="45" t="s">
        <v>3424</v>
      </c>
      <c r="C7135" s="146">
        <v>138.0324401855469</v>
      </c>
      <c r="D7135" s="112">
        <f t="shared" si="225"/>
        <v>0.50349397499249826</v>
      </c>
      <c r="E7135" s="112">
        <v>-2.3699907939937159E-2</v>
      </c>
      <c r="G7135">
        <v>7127</v>
      </c>
      <c r="H7135">
        <f t="shared" ca="1" si="226"/>
        <v>2.3750183018707169E-2</v>
      </c>
    </row>
    <row r="7136" spans="2:8" x14ac:dyDescent="0.35">
      <c r="B7136" s="45" t="s">
        <v>2574</v>
      </c>
      <c r="C7136" s="146">
        <v>91.807777404785156</v>
      </c>
      <c r="D7136" s="112">
        <f t="shared" si="225"/>
        <v>-0.87185661085991895</v>
      </c>
      <c r="E7136" s="112">
        <v>-2.3709156345380289E-2</v>
      </c>
      <c r="G7136">
        <v>7128</v>
      </c>
      <c r="H7136">
        <f t="shared" ca="1" si="226"/>
        <v>-4.5026720003664049E-3</v>
      </c>
    </row>
    <row r="7137" spans="2:8" x14ac:dyDescent="0.35">
      <c r="B7137" s="45" t="s">
        <v>5332</v>
      </c>
      <c r="C7137" s="146">
        <v>716.4456787109375</v>
      </c>
      <c r="D7137" s="112">
        <f t="shared" si="225"/>
        <v>5.0112449867066449</v>
      </c>
      <c r="E7137" s="112">
        <v>-2.3718778348302858E-2</v>
      </c>
      <c r="G7137">
        <v>7129</v>
      </c>
      <c r="H7137">
        <f t="shared" ca="1" si="226"/>
        <v>-2.0585088942031604E-3</v>
      </c>
    </row>
    <row r="7138" spans="2:8" x14ac:dyDescent="0.35">
      <c r="B7138" s="45" t="s">
        <v>3328</v>
      </c>
      <c r="C7138" s="146">
        <v>119.1842422485352</v>
      </c>
      <c r="D7138" s="112">
        <f t="shared" si="225"/>
        <v>-0.38506715887378068</v>
      </c>
      <c r="E7138" s="112">
        <v>-2.3737201942136629E-2</v>
      </c>
      <c r="G7138">
        <v>7130</v>
      </c>
      <c r="H7138">
        <f t="shared" ca="1" si="226"/>
        <v>-1.9450829629808011E-2</v>
      </c>
    </row>
    <row r="7139" spans="2:8" x14ac:dyDescent="0.35">
      <c r="B7139" s="45" t="s">
        <v>3932</v>
      </c>
      <c r="C7139" s="146">
        <v>193.8166809082031</v>
      </c>
      <c r="D7139" s="112">
        <f t="shared" si="225"/>
        <v>1.554749649228947</v>
      </c>
      <c r="E7139" s="112">
        <v>-2.3747689446197526E-2</v>
      </c>
      <c r="G7139">
        <v>7131</v>
      </c>
      <c r="H7139">
        <f t="shared" ca="1" si="226"/>
        <v>4.5627594803163904E-2</v>
      </c>
    </row>
    <row r="7140" spans="2:8" x14ac:dyDescent="0.35">
      <c r="B7140" s="45" t="s">
        <v>906</v>
      </c>
      <c r="C7140" s="146">
        <v>75.865234375</v>
      </c>
      <c r="D7140" s="112">
        <f t="shared" si="225"/>
        <v>-0.38946432318934648</v>
      </c>
      <c r="E7140" s="112">
        <v>-2.3754617595317072E-2</v>
      </c>
      <c r="G7140">
        <v>7132</v>
      </c>
      <c r="H7140">
        <f t="shared" ca="1" si="226"/>
        <v>1.6003380599395687E-2</v>
      </c>
    </row>
    <row r="7141" spans="2:8" x14ac:dyDescent="0.35">
      <c r="B7141" s="45" t="s">
        <v>2003</v>
      </c>
      <c r="C7141" s="146">
        <v>124.26011657714839</v>
      </c>
      <c r="D7141" s="112">
        <f t="shared" si="225"/>
        <v>0.230949258839098</v>
      </c>
      <c r="E7141" s="112">
        <v>-2.3772109026412549E-2</v>
      </c>
      <c r="G7141">
        <v>7133</v>
      </c>
      <c r="H7141">
        <f t="shared" ca="1" si="226"/>
        <v>2.1039842892893939E-2</v>
      </c>
    </row>
    <row r="7142" spans="2:8" x14ac:dyDescent="0.35">
      <c r="B7142" s="45" t="s">
        <v>2280</v>
      </c>
      <c r="C7142" s="146">
        <v>100.9465789794922</v>
      </c>
      <c r="D7142" s="112">
        <f t="shared" si="225"/>
        <v>-0.38227548242548676</v>
      </c>
      <c r="E7142" s="112">
        <v>-2.378950819797894E-2</v>
      </c>
      <c r="G7142">
        <v>7134</v>
      </c>
      <c r="H7142">
        <f t="shared" ca="1" si="226"/>
        <v>-4.3638148652373115E-2</v>
      </c>
    </row>
    <row r="7143" spans="2:8" x14ac:dyDescent="0.35">
      <c r="B7143" s="45" t="s">
        <v>3847</v>
      </c>
      <c r="C7143" s="146">
        <v>163.41682434082031</v>
      </c>
      <c r="D7143" s="112">
        <f t="shared" si="225"/>
        <v>0.3460693336591143</v>
      </c>
      <c r="E7143" s="112">
        <v>-2.3830092949421428E-2</v>
      </c>
      <c r="G7143">
        <v>7135</v>
      </c>
      <c r="H7143">
        <f t="shared" ca="1" si="226"/>
        <v>-4.6800958996588852E-3</v>
      </c>
    </row>
    <row r="7144" spans="2:8" x14ac:dyDescent="0.35">
      <c r="B7144" s="45" t="s">
        <v>1819</v>
      </c>
      <c r="C7144" s="146">
        <v>121.40297698974609</v>
      </c>
      <c r="D7144" s="112">
        <f t="shared" si="225"/>
        <v>-0.83854342497142542</v>
      </c>
      <c r="E7144" s="112">
        <v>-2.3831291383568067E-2</v>
      </c>
      <c r="G7144">
        <v>7136</v>
      </c>
      <c r="H7144">
        <f t="shared" ca="1" si="226"/>
        <v>-4.1359509500518123E-2</v>
      </c>
    </row>
    <row r="7145" spans="2:8" x14ac:dyDescent="0.35">
      <c r="B7145" s="45" t="s">
        <v>5386</v>
      </c>
      <c r="C7145" s="146">
        <v>751.92340087890625</v>
      </c>
      <c r="D7145" s="112">
        <f t="shared" si="225"/>
        <v>-0.29417380465442022</v>
      </c>
      <c r="E7145" s="112">
        <v>-2.3874733456558172E-2</v>
      </c>
      <c r="G7145">
        <v>7137</v>
      </c>
      <c r="H7145">
        <f t="shared" ca="1" si="226"/>
        <v>1.983934339727042E-2</v>
      </c>
    </row>
    <row r="7146" spans="2:8" x14ac:dyDescent="0.35">
      <c r="B7146" s="45" t="s">
        <v>5924</v>
      </c>
      <c r="C7146" s="146">
        <v>1065.3095703125</v>
      </c>
      <c r="D7146" s="112">
        <f t="shared" si="225"/>
        <v>2.6463490772219651</v>
      </c>
      <c r="E7146" s="112">
        <v>-2.3894464920216074E-2</v>
      </c>
      <c r="G7146">
        <v>7138</v>
      </c>
      <c r="H7146">
        <f t="shared" ca="1" si="226"/>
        <v>-4.2851416890340957E-2</v>
      </c>
    </row>
    <row r="7147" spans="2:8" x14ac:dyDescent="0.35">
      <c r="B7147" s="45" t="s">
        <v>4488</v>
      </c>
      <c r="C7147" s="146">
        <v>292.15786743164063</v>
      </c>
      <c r="D7147" s="112">
        <f t="shared" si="225"/>
        <v>-0.79573608313060051</v>
      </c>
      <c r="E7147" s="112">
        <v>-2.3896289065467185E-2</v>
      </c>
      <c r="G7147">
        <v>7139</v>
      </c>
      <c r="H7147">
        <f t="shared" ca="1" si="226"/>
        <v>-1.5453643326121995E-3</v>
      </c>
    </row>
    <row r="7148" spans="2:8" x14ac:dyDescent="0.35">
      <c r="B7148" s="45" t="s">
        <v>6159</v>
      </c>
      <c r="C7148" s="146">
        <v>1430.296020507812</v>
      </c>
      <c r="D7148" s="112">
        <f t="shared" si="225"/>
        <v>5.2171555402503866</v>
      </c>
      <c r="E7148" s="112">
        <v>-2.3922062280299927E-2</v>
      </c>
      <c r="G7148">
        <v>7140</v>
      </c>
      <c r="H7148">
        <f t="shared" ca="1" si="226"/>
        <v>3.6024487230165848E-3</v>
      </c>
    </row>
    <row r="7149" spans="2:8" x14ac:dyDescent="0.35">
      <c r="B7149" s="45" t="s">
        <v>4233</v>
      </c>
      <c r="C7149" s="146">
        <v>230.05633544921881</v>
      </c>
      <c r="D7149" s="112">
        <f t="shared" si="225"/>
        <v>1.0880744717014277</v>
      </c>
      <c r="E7149" s="112">
        <v>-2.3932883850904578E-2</v>
      </c>
      <c r="G7149">
        <v>7141</v>
      </c>
      <c r="H7149">
        <f t="shared" ca="1" si="226"/>
        <v>1.8663742029477775E-2</v>
      </c>
    </row>
    <row r="7150" spans="2:8" x14ac:dyDescent="0.35">
      <c r="B7150" s="45" t="s">
        <v>2986</v>
      </c>
      <c r="C7150" s="146">
        <v>110.1763076782227</v>
      </c>
      <c r="D7150" s="112">
        <f t="shared" si="225"/>
        <v>-0.94215795178886774</v>
      </c>
      <c r="E7150" s="112">
        <v>-2.3935004110468224E-2</v>
      </c>
      <c r="G7150">
        <v>7142</v>
      </c>
      <c r="H7150">
        <f t="shared" ca="1" si="226"/>
        <v>8.6913758707196451E-3</v>
      </c>
    </row>
    <row r="7151" spans="2:8" x14ac:dyDescent="0.35">
      <c r="B7151" s="45" t="s">
        <v>6687</v>
      </c>
      <c r="C7151" s="146">
        <v>1904.77880859375</v>
      </c>
      <c r="D7151" s="112">
        <f t="shared" si="225"/>
        <v>16.205891802598565</v>
      </c>
      <c r="E7151" s="112">
        <v>-2.3938360538754793E-2</v>
      </c>
      <c r="G7151">
        <v>7143</v>
      </c>
      <c r="H7151">
        <f t="shared" ca="1" si="226"/>
        <v>1.4278960421456951E-2</v>
      </c>
    </row>
    <row r="7152" spans="2:8" x14ac:dyDescent="0.35">
      <c r="B7152" s="45" t="s">
        <v>1303</v>
      </c>
      <c r="C7152" s="146">
        <v>110.7050323486328</v>
      </c>
      <c r="D7152" s="112">
        <f t="shared" si="225"/>
        <v>-0.73535258186410846</v>
      </c>
      <c r="E7152" s="112">
        <v>-2.3977193737937046E-2</v>
      </c>
      <c r="G7152">
        <v>7144</v>
      </c>
      <c r="H7152">
        <f t="shared" ca="1" si="226"/>
        <v>9.928405987650232E-3</v>
      </c>
    </row>
    <row r="7153" spans="2:8" x14ac:dyDescent="0.35">
      <c r="B7153" s="45" t="s">
        <v>4728</v>
      </c>
      <c r="C7153" s="146">
        <v>418.3114013671875</v>
      </c>
      <c r="D7153" s="112">
        <f t="shared" si="225"/>
        <v>-0.40627099425408786</v>
      </c>
      <c r="E7153" s="112">
        <v>-2.3978804877760357E-2</v>
      </c>
      <c r="G7153">
        <v>7145</v>
      </c>
      <c r="H7153">
        <f t="shared" ca="1" si="226"/>
        <v>-8.6576552184730972E-4</v>
      </c>
    </row>
    <row r="7154" spans="2:8" x14ac:dyDescent="0.35">
      <c r="B7154" s="45" t="s">
        <v>5336</v>
      </c>
      <c r="C7154" s="146">
        <v>704.54937744140625</v>
      </c>
      <c r="D7154" s="112">
        <f t="shared" si="225"/>
        <v>1.9524518984097687</v>
      </c>
      <c r="E7154" s="112">
        <v>-2.3996901367294512E-2</v>
      </c>
      <c r="G7154">
        <v>7146</v>
      </c>
      <c r="H7154">
        <f t="shared" ca="1" si="226"/>
        <v>-7.5656693541039767E-3</v>
      </c>
    </row>
    <row r="7155" spans="2:8" x14ac:dyDescent="0.35">
      <c r="B7155" s="45" t="s">
        <v>4271</v>
      </c>
      <c r="C7155" s="146">
        <v>238.6319580078125</v>
      </c>
      <c r="D7155" s="112">
        <f t="shared" si="225"/>
        <v>1.1466519319543993</v>
      </c>
      <c r="E7155" s="112">
        <v>-2.4006506380316702E-2</v>
      </c>
      <c r="G7155">
        <v>7147</v>
      </c>
      <c r="H7155">
        <f t="shared" ca="1" si="226"/>
        <v>-2.2649296865106413E-2</v>
      </c>
    </row>
    <row r="7156" spans="2:8" x14ac:dyDescent="0.35">
      <c r="B7156" s="45" t="s">
        <v>2941</v>
      </c>
      <c r="C7156" s="146">
        <v>111.1647186279297</v>
      </c>
      <c r="D7156" s="112">
        <f t="shared" si="225"/>
        <v>-0.89178799493317706</v>
      </c>
      <c r="E7156" s="112">
        <v>-2.40093487729733E-2</v>
      </c>
      <c r="G7156">
        <v>7148</v>
      </c>
      <c r="H7156">
        <f t="shared" ca="1" si="226"/>
        <v>-1.4465690142167344E-2</v>
      </c>
    </row>
    <row r="7157" spans="2:8" x14ac:dyDescent="0.35">
      <c r="B7157" s="45" t="s">
        <v>5927</v>
      </c>
      <c r="C7157" s="146">
        <v>1027.286376953125</v>
      </c>
      <c r="D7157" s="112">
        <f t="shared" si="225"/>
        <v>5.60728337434655</v>
      </c>
      <c r="E7157" s="112">
        <v>-2.4027248973930469E-2</v>
      </c>
      <c r="G7157">
        <v>7149</v>
      </c>
      <c r="H7157">
        <f t="shared" ca="1" si="226"/>
        <v>8.1354057841832392E-3</v>
      </c>
    </row>
    <row r="7158" spans="2:8" x14ac:dyDescent="0.35">
      <c r="B7158" s="45" t="s">
        <v>1611</v>
      </c>
      <c r="C7158" s="146">
        <v>155.4778747558594</v>
      </c>
      <c r="D7158" s="112">
        <f t="shared" si="225"/>
        <v>2.5122622070494149E-2</v>
      </c>
      <c r="E7158" s="112">
        <v>-2.4066748200378723E-2</v>
      </c>
      <c r="G7158">
        <v>7150</v>
      </c>
      <c r="H7158">
        <f t="shared" ca="1" si="226"/>
        <v>-8.4216951755397562E-3</v>
      </c>
    </row>
    <row r="7159" spans="2:8" x14ac:dyDescent="0.35">
      <c r="B7159" s="45" t="s">
        <v>3272</v>
      </c>
      <c r="C7159" s="146">
        <v>151.66758728027341</v>
      </c>
      <c r="D7159" s="112">
        <f t="shared" si="225"/>
        <v>2.2568363360354891</v>
      </c>
      <c r="E7159" s="112">
        <v>-2.4067508377672242E-2</v>
      </c>
      <c r="G7159">
        <v>7151</v>
      </c>
      <c r="H7159">
        <f t="shared" ca="1" si="226"/>
        <v>-1.8305879905240487E-2</v>
      </c>
    </row>
    <row r="7160" spans="2:8" x14ac:dyDescent="0.35">
      <c r="B7160" s="45" t="s">
        <v>570</v>
      </c>
      <c r="C7160" s="146">
        <v>46.568992614746087</v>
      </c>
      <c r="D7160" s="112">
        <f t="shared" si="225"/>
        <v>-0.37974046186585619</v>
      </c>
      <c r="E7160" s="112">
        <v>-2.4093287092052534E-2</v>
      </c>
      <c r="G7160">
        <v>7152</v>
      </c>
      <c r="H7160">
        <f t="shared" ca="1" si="226"/>
        <v>6.5961125979192682E-3</v>
      </c>
    </row>
    <row r="7161" spans="2:8" x14ac:dyDescent="0.35">
      <c r="B7161" s="45" t="s">
        <v>826</v>
      </c>
      <c r="C7161" s="146">
        <v>75.079849243164063</v>
      </c>
      <c r="D7161" s="112">
        <f t="shared" si="225"/>
        <v>-0.90452254373646934</v>
      </c>
      <c r="E7161" s="112">
        <v>-2.4168447022413889E-2</v>
      </c>
      <c r="G7161">
        <v>7153</v>
      </c>
      <c r="H7161">
        <f t="shared" ca="1" si="226"/>
        <v>-1.5272868561898136E-3</v>
      </c>
    </row>
    <row r="7162" spans="2:8" x14ac:dyDescent="0.35">
      <c r="B7162" s="45" t="s">
        <v>5267</v>
      </c>
      <c r="C7162" s="146">
        <v>786.362060546875</v>
      </c>
      <c r="D7162" s="112">
        <f t="shared" si="225"/>
        <v>-0.58864080503791105</v>
      </c>
      <c r="E7162" s="112">
        <v>-2.4189412027388654E-2</v>
      </c>
      <c r="G7162">
        <v>7154</v>
      </c>
      <c r="H7162">
        <f t="shared" ca="1" si="226"/>
        <v>1.6632342077245489E-3</v>
      </c>
    </row>
    <row r="7163" spans="2:8" x14ac:dyDescent="0.35">
      <c r="B7163" s="45" t="s">
        <v>7030</v>
      </c>
      <c r="C7163" s="146">
        <v>1911.619018554688</v>
      </c>
      <c r="D7163" s="112">
        <f t="shared" si="225"/>
        <v>9.9108528876995265</v>
      </c>
      <c r="E7163" s="112">
        <v>-2.4190627247331609E-2</v>
      </c>
      <c r="G7163">
        <v>7155</v>
      </c>
      <c r="H7163">
        <f t="shared" ca="1" si="226"/>
        <v>3.5369190921534233E-2</v>
      </c>
    </row>
    <row r="7164" spans="2:8" x14ac:dyDescent="0.35">
      <c r="B7164" s="45" t="s">
        <v>3725</v>
      </c>
      <c r="C7164" s="146">
        <v>175.20344543457031</v>
      </c>
      <c r="D7164" s="112">
        <f t="shared" si="225"/>
        <v>0.60678589797923332</v>
      </c>
      <c r="E7164" s="112">
        <v>-2.4237417061778361E-2</v>
      </c>
      <c r="G7164">
        <v>7156</v>
      </c>
      <c r="H7164">
        <f t="shared" ca="1" si="226"/>
        <v>-4.5818660669639209E-2</v>
      </c>
    </row>
    <row r="7165" spans="2:8" x14ac:dyDescent="0.35">
      <c r="B7165" s="45" t="s">
        <v>1847</v>
      </c>
      <c r="C7165" s="146">
        <v>109.03969573974609</v>
      </c>
      <c r="D7165" s="112">
        <f t="shared" si="225"/>
        <v>-0.94216446086300998</v>
      </c>
      <c r="E7165" s="112">
        <v>-2.424821911598217E-2</v>
      </c>
      <c r="G7165">
        <v>7157</v>
      </c>
      <c r="H7165">
        <f t="shared" ca="1" si="226"/>
        <v>1.2995591404922815E-2</v>
      </c>
    </row>
    <row r="7166" spans="2:8" x14ac:dyDescent="0.35">
      <c r="B7166" s="45" t="s">
        <v>6443</v>
      </c>
      <c r="C7166" s="146">
        <v>1885.340698242188</v>
      </c>
      <c r="D7166" s="112">
        <f t="shared" si="225"/>
        <v>13.971510219373807</v>
      </c>
      <c r="E7166" s="112">
        <v>-2.4249111051879133E-2</v>
      </c>
      <c r="G7166">
        <v>7158</v>
      </c>
      <c r="H7166">
        <f t="shared" ca="1" si="226"/>
        <v>-8.8947371654163956E-3</v>
      </c>
    </row>
    <row r="7167" spans="2:8" x14ac:dyDescent="0.35">
      <c r="B7167" s="45" t="s">
        <v>1783</v>
      </c>
      <c r="C7167" s="146">
        <v>125.9285583496094</v>
      </c>
      <c r="D7167" s="112">
        <f t="shared" si="225"/>
        <v>0.46604655690574714</v>
      </c>
      <c r="E7167" s="112">
        <v>-2.4263206966502814E-2</v>
      </c>
      <c r="G7167">
        <v>7159</v>
      </c>
      <c r="H7167">
        <f t="shared" ca="1" si="226"/>
        <v>1.0017795636984139E-2</v>
      </c>
    </row>
    <row r="7168" spans="2:8" x14ac:dyDescent="0.35">
      <c r="B7168" s="45" t="s">
        <v>1049</v>
      </c>
      <c r="C7168" s="146">
        <v>85.896697998046875</v>
      </c>
      <c r="D7168" s="112">
        <f t="shared" si="225"/>
        <v>-0.54585369639484049</v>
      </c>
      <c r="E7168" s="112">
        <v>-2.4272692795947699E-2</v>
      </c>
      <c r="G7168">
        <v>7160</v>
      </c>
      <c r="H7168">
        <f t="shared" ca="1" si="226"/>
        <v>-4.2667576851778445E-2</v>
      </c>
    </row>
    <row r="7169" spans="2:8" x14ac:dyDescent="0.35">
      <c r="B7169" s="45" t="s">
        <v>3922</v>
      </c>
      <c r="C7169" s="146">
        <v>189.1388244628906</v>
      </c>
      <c r="D7169" s="112">
        <f t="shared" si="225"/>
        <v>-0.91205099426620884</v>
      </c>
      <c r="E7169" s="112">
        <v>-2.4320895841939433E-2</v>
      </c>
      <c r="G7169">
        <v>7161</v>
      </c>
      <c r="H7169">
        <f t="shared" ca="1" si="226"/>
        <v>-7.1831439308864863E-3</v>
      </c>
    </row>
    <row r="7170" spans="2:8" x14ac:dyDescent="0.35">
      <c r="B7170" s="45" t="s">
        <v>7759</v>
      </c>
      <c r="C7170" s="146">
        <v>2150.551025390625</v>
      </c>
      <c r="D7170" s="112">
        <f t="shared" si="225"/>
        <v>17.122878890982278</v>
      </c>
      <c r="E7170" s="112">
        <v>-2.4365885124771728E-2</v>
      </c>
      <c r="G7170">
        <v>7162</v>
      </c>
      <c r="H7170">
        <f t="shared" ca="1" si="226"/>
        <v>2.3647693851761412E-2</v>
      </c>
    </row>
    <row r="7171" spans="2:8" x14ac:dyDescent="0.35">
      <c r="B7171" s="45" t="s">
        <v>1831</v>
      </c>
      <c r="C7171" s="146">
        <v>118.66497802734381</v>
      </c>
      <c r="D7171" s="112">
        <f t="shared" si="225"/>
        <v>-0.12837024270667793</v>
      </c>
      <c r="E7171" s="112">
        <v>-2.4367576547345043E-2</v>
      </c>
      <c r="G7171">
        <v>7163</v>
      </c>
      <c r="H7171">
        <f t="shared" ca="1" si="226"/>
        <v>1.9595905847264793E-2</v>
      </c>
    </row>
    <row r="7172" spans="2:8" x14ac:dyDescent="0.35">
      <c r="B7172" s="45" t="s">
        <v>3431</v>
      </c>
      <c r="C7172" s="146">
        <v>136.14149475097659</v>
      </c>
      <c r="D7172" s="112">
        <f t="shared" si="225"/>
        <v>-0.79365596861816967</v>
      </c>
      <c r="E7172" s="112">
        <v>-2.4377738213203468E-2</v>
      </c>
      <c r="G7172">
        <v>7164</v>
      </c>
      <c r="H7172">
        <f t="shared" ca="1" si="226"/>
        <v>1.2711833141091405E-2</v>
      </c>
    </row>
    <row r="7173" spans="2:8" x14ac:dyDescent="0.35">
      <c r="B7173" s="45" t="s">
        <v>5510</v>
      </c>
      <c r="C7173" s="146">
        <v>659.7791748046875</v>
      </c>
      <c r="D7173" s="112">
        <f t="shared" si="225"/>
        <v>-0.49110477934391827</v>
      </c>
      <c r="E7173" s="112">
        <v>-2.4463888505847537E-2</v>
      </c>
      <c r="G7173">
        <v>7165</v>
      </c>
      <c r="H7173">
        <f t="shared" ca="1" si="226"/>
        <v>-1.147965016254966E-2</v>
      </c>
    </row>
    <row r="7174" spans="2:8" x14ac:dyDescent="0.35">
      <c r="B7174" s="45" t="s">
        <v>6071</v>
      </c>
      <c r="C7174" s="146">
        <v>1296.4931640625</v>
      </c>
      <c r="D7174" s="112">
        <f t="shared" si="225"/>
        <v>10.499011242013196</v>
      </c>
      <c r="E7174" s="112">
        <v>-2.4487934953566867E-2</v>
      </c>
      <c r="G7174">
        <v>7166</v>
      </c>
      <c r="H7174">
        <f t="shared" ca="1" si="226"/>
        <v>1.4451954213766015E-2</v>
      </c>
    </row>
    <row r="7175" spans="2:8" x14ac:dyDescent="0.35">
      <c r="B7175" s="45" t="s">
        <v>3323</v>
      </c>
      <c r="C7175" s="146">
        <v>112.74822998046881</v>
      </c>
      <c r="D7175" s="112">
        <f t="shared" si="225"/>
        <v>-0.76280391251490109</v>
      </c>
      <c r="E7175" s="112">
        <v>-2.448952352448382E-2</v>
      </c>
      <c r="G7175">
        <v>7167</v>
      </c>
      <c r="H7175">
        <f t="shared" ca="1" si="226"/>
        <v>-2.8154540347766818E-3</v>
      </c>
    </row>
    <row r="7176" spans="2:8" x14ac:dyDescent="0.35">
      <c r="B7176" s="45" t="s">
        <v>5083</v>
      </c>
      <c r="C7176" s="146">
        <v>475.337646484375</v>
      </c>
      <c r="D7176" s="112">
        <f t="shared" si="225"/>
        <v>1.493009197693306</v>
      </c>
      <c r="E7176" s="112">
        <v>-2.4517418115050194E-2</v>
      </c>
      <c r="G7176">
        <v>7168</v>
      </c>
      <c r="H7176">
        <f t="shared" ca="1" si="226"/>
        <v>-6.4818926648885829E-3</v>
      </c>
    </row>
    <row r="7177" spans="2:8" x14ac:dyDescent="0.35">
      <c r="B7177" s="45" t="s">
        <v>4025</v>
      </c>
      <c r="C7177" s="146">
        <v>190.66822814941409</v>
      </c>
      <c r="D7177" s="112">
        <f t="shared" ref="D7177:D7240" si="227">(C7177-C7178)/C7178</f>
        <v>0.56115656913774259</v>
      </c>
      <c r="E7177" s="112">
        <v>-2.4571360055679465E-2</v>
      </c>
      <c r="G7177">
        <v>7169</v>
      </c>
      <c r="H7177">
        <f t="shared" ca="1" si="226"/>
        <v>-1.8922327576326031E-2</v>
      </c>
    </row>
    <row r="7178" spans="2:8" x14ac:dyDescent="0.35">
      <c r="B7178" s="45" t="s">
        <v>1313</v>
      </c>
      <c r="C7178" s="146">
        <v>122.13267517089839</v>
      </c>
      <c r="D7178" s="112">
        <f t="shared" si="227"/>
        <v>0.17173779826360994</v>
      </c>
      <c r="E7178" s="112">
        <v>-2.4572606216417943E-2</v>
      </c>
      <c r="G7178">
        <v>7170</v>
      </c>
      <c r="H7178">
        <f t="shared" ref="H7178:H7241" ca="1" si="228">_xlfn.NORM.INV(RAND(),$N$11,$N$12)</f>
        <v>-6.704579803933965E-3</v>
      </c>
    </row>
    <row r="7179" spans="2:8" x14ac:dyDescent="0.35">
      <c r="B7179" s="45" t="s">
        <v>1702</v>
      </c>
      <c r="C7179" s="146">
        <v>104.2320861816406</v>
      </c>
      <c r="D7179" s="112">
        <f t="shared" si="227"/>
        <v>0.28743492930038589</v>
      </c>
      <c r="E7179" s="112">
        <v>-2.4595188570251843E-2</v>
      </c>
      <c r="G7179">
        <v>7171</v>
      </c>
      <c r="H7179">
        <f t="shared" ca="1" si="228"/>
        <v>8.2314539897326722E-3</v>
      </c>
    </row>
    <row r="7180" spans="2:8" x14ac:dyDescent="0.35">
      <c r="B7180" s="45" t="s">
        <v>2855</v>
      </c>
      <c r="C7180" s="146">
        <v>80.961051940917969</v>
      </c>
      <c r="D7180" s="112">
        <f t="shared" si="227"/>
        <v>-0.88922724348369697</v>
      </c>
      <c r="E7180" s="112">
        <v>-2.4596751102986831E-2</v>
      </c>
      <c r="G7180">
        <v>7172</v>
      </c>
      <c r="H7180">
        <f t="shared" ca="1" si="228"/>
        <v>-9.7916614474939396E-3</v>
      </c>
    </row>
    <row r="7181" spans="2:8" x14ac:dyDescent="0.35">
      <c r="B7181" s="45" t="s">
        <v>5402</v>
      </c>
      <c r="C7181" s="146">
        <v>730.8751220703125</v>
      </c>
      <c r="D7181" s="112">
        <f t="shared" si="227"/>
        <v>7.2527132215687633</v>
      </c>
      <c r="E7181" s="112">
        <v>-2.4600164246547068E-2</v>
      </c>
      <c r="G7181">
        <v>7173</v>
      </c>
      <c r="H7181">
        <f t="shared" ca="1" si="228"/>
        <v>2.0981491970374438E-3</v>
      </c>
    </row>
    <row r="7182" spans="2:8" x14ac:dyDescent="0.35">
      <c r="B7182" s="45" t="s">
        <v>1214</v>
      </c>
      <c r="C7182" s="146">
        <v>88.561798095703125</v>
      </c>
      <c r="D7182" s="112">
        <f t="shared" si="227"/>
        <v>-7.0560840379008394E-2</v>
      </c>
      <c r="E7182" s="112">
        <v>-2.4608773315691997E-2</v>
      </c>
      <c r="G7182">
        <v>7174</v>
      </c>
      <c r="H7182">
        <f t="shared" ca="1" si="228"/>
        <v>1.3514198583939815E-2</v>
      </c>
    </row>
    <row r="7183" spans="2:8" x14ac:dyDescent="0.35">
      <c r="B7183" s="45" t="s">
        <v>1688</v>
      </c>
      <c r="C7183" s="146">
        <v>95.285202026367188</v>
      </c>
      <c r="D7183" s="112">
        <f t="shared" si="227"/>
        <v>-0.56762314108778389</v>
      </c>
      <c r="E7183" s="112">
        <v>-2.4613220211616667E-2</v>
      </c>
      <c r="G7183">
        <v>7175</v>
      </c>
      <c r="H7183">
        <f t="shared" ca="1" si="228"/>
        <v>-1.43684853434504E-2</v>
      </c>
    </row>
    <row r="7184" spans="2:8" x14ac:dyDescent="0.35">
      <c r="B7184" s="45" t="s">
        <v>4251</v>
      </c>
      <c r="C7184" s="146">
        <v>220.37535095214841</v>
      </c>
      <c r="D7184" s="112">
        <f t="shared" si="227"/>
        <v>-0.39520373849653279</v>
      </c>
      <c r="E7184" s="112">
        <v>-2.4629087713840973E-2</v>
      </c>
      <c r="G7184">
        <v>7176</v>
      </c>
      <c r="H7184">
        <f t="shared" ca="1" si="228"/>
        <v>9.7140232670096666E-3</v>
      </c>
    </row>
    <row r="7185" spans="2:8" x14ac:dyDescent="0.35">
      <c r="B7185" s="45" t="s">
        <v>4654</v>
      </c>
      <c r="C7185" s="146">
        <v>364.37948608398438</v>
      </c>
      <c r="D7185" s="112">
        <f t="shared" si="227"/>
        <v>0.92539381119058217</v>
      </c>
      <c r="E7185" s="112">
        <v>-2.4674137474862256E-2</v>
      </c>
      <c r="G7185">
        <v>7177</v>
      </c>
      <c r="H7185">
        <f t="shared" ca="1" si="228"/>
        <v>1.9087438897216941E-2</v>
      </c>
    </row>
    <row r="7186" spans="2:8" x14ac:dyDescent="0.35">
      <c r="B7186" s="45" t="s">
        <v>3924</v>
      </c>
      <c r="C7186" s="146">
        <v>189.24932861328119</v>
      </c>
      <c r="D7186" s="112">
        <f t="shared" si="227"/>
        <v>-0.90215996111971541</v>
      </c>
      <c r="E7186" s="112">
        <v>-2.4677400215296179E-2</v>
      </c>
      <c r="G7186">
        <v>7178</v>
      </c>
      <c r="H7186">
        <f t="shared" ca="1" si="228"/>
        <v>-2.5414034946729756E-2</v>
      </c>
    </row>
    <row r="7187" spans="2:8" x14ac:dyDescent="0.35">
      <c r="B7187" s="45" t="s">
        <v>6539</v>
      </c>
      <c r="C7187" s="146">
        <v>1934.272827148438</v>
      </c>
      <c r="D7187" s="112">
        <f t="shared" si="227"/>
        <v>15.254247611251602</v>
      </c>
      <c r="E7187" s="112">
        <v>-2.4762039929605417E-2</v>
      </c>
      <c r="G7187">
        <v>7179</v>
      </c>
      <c r="H7187">
        <f t="shared" ca="1" si="228"/>
        <v>-2.0010251696665555E-2</v>
      </c>
    </row>
    <row r="7188" spans="2:8" x14ac:dyDescent="0.35">
      <c r="B7188" s="45" t="s">
        <v>1283</v>
      </c>
      <c r="C7188" s="146">
        <v>119.0010681152344</v>
      </c>
      <c r="D7188" s="112">
        <f t="shared" si="227"/>
        <v>-0.93529615353113893</v>
      </c>
      <c r="E7188" s="112">
        <v>-2.4763761198575821E-2</v>
      </c>
      <c r="G7188">
        <v>7180</v>
      </c>
      <c r="H7188">
        <f t="shared" ca="1" si="228"/>
        <v>-1.5106341547620932E-2</v>
      </c>
    </row>
    <row r="7189" spans="2:8" x14ac:dyDescent="0.35">
      <c r="B7189" s="45" t="s">
        <v>6457</v>
      </c>
      <c r="C7189" s="146">
        <v>1839.165283203125</v>
      </c>
      <c r="D7189" s="112">
        <f t="shared" si="227"/>
        <v>1.5992080463020164</v>
      </c>
      <c r="E7189" s="112">
        <v>-2.4842360288624448E-2</v>
      </c>
      <c r="G7189">
        <v>7181</v>
      </c>
      <c r="H7189">
        <f t="shared" ca="1" si="228"/>
        <v>1.6598754675107623E-2</v>
      </c>
    </row>
    <row r="7190" spans="2:8" x14ac:dyDescent="0.35">
      <c r="B7190" s="45" t="s">
        <v>5584</v>
      </c>
      <c r="C7190" s="146">
        <v>707.5867919921875</v>
      </c>
      <c r="D7190" s="112">
        <f t="shared" si="227"/>
        <v>4.5935596707558322</v>
      </c>
      <c r="E7190" s="112">
        <v>-2.4853361290711678E-2</v>
      </c>
      <c r="G7190">
        <v>7182</v>
      </c>
      <c r="H7190">
        <f t="shared" ca="1" si="228"/>
        <v>1.2808007883697483E-2</v>
      </c>
    </row>
    <row r="7191" spans="2:8" x14ac:dyDescent="0.35">
      <c r="B7191" s="45" t="s">
        <v>1427</v>
      </c>
      <c r="C7191" s="146">
        <v>126.50026702880859</v>
      </c>
      <c r="D7191" s="112">
        <f t="shared" si="227"/>
        <v>-7.3911765645536476E-2</v>
      </c>
      <c r="E7191" s="112">
        <v>-2.4887057718448881E-2</v>
      </c>
      <c r="G7191">
        <v>7183</v>
      </c>
      <c r="H7191">
        <f t="shared" ca="1" si="228"/>
        <v>-9.1930207780379219E-3</v>
      </c>
    </row>
    <row r="7192" spans="2:8" x14ac:dyDescent="0.35">
      <c r="B7192" s="45" t="s">
        <v>3418</v>
      </c>
      <c r="C7192" s="146">
        <v>136.5963439941406</v>
      </c>
      <c r="D7192" s="112">
        <f t="shared" si="227"/>
        <v>0.90372511774968556</v>
      </c>
      <c r="E7192" s="112">
        <v>-2.4896356859183174E-2</v>
      </c>
      <c r="G7192">
        <v>7184</v>
      </c>
      <c r="H7192">
        <f t="shared" ca="1" si="228"/>
        <v>2.4291080660078183E-2</v>
      </c>
    </row>
    <row r="7193" spans="2:8" x14ac:dyDescent="0.35">
      <c r="B7193" s="45" t="s">
        <v>817</v>
      </c>
      <c r="C7193" s="146">
        <v>71.75213623046875</v>
      </c>
      <c r="D7193" s="112">
        <f t="shared" si="227"/>
        <v>-0.15978066573609703</v>
      </c>
      <c r="E7193" s="112">
        <v>-2.490406062565961E-2</v>
      </c>
      <c r="G7193">
        <v>7185</v>
      </c>
      <c r="H7193">
        <f t="shared" ca="1" si="228"/>
        <v>2.1378744354819703E-2</v>
      </c>
    </row>
    <row r="7194" spans="2:8" x14ac:dyDescent="0.35">
      <c r="B7194" s="45" t="s">
        <v>2627</v>
      </c>
      <c r="C7194" s="146">
        <v>85.39691162109375</v>
      </c>
      <c r="D7194" s="112">
        <f t="shared" si="227"/>
        <v>-0.27105981901963</v>
      </c>
      <c r="E7194" s="112">
        <v>-2.4937853981422051E-2</v>
      </c>
      <c r="G7194">
        <v>7186</v>
      </c>
      <c r="H7194">
        <f t="shared" ca="1" si="228"/>
        <v>-5.7020542166627622E-3</v>
      </c>
    </row>
    <row r="7195" spans="2:8" x14ac:dyDescent="0.35">
      <c r="B7195" s="45" t="s">
        <v>1920</v>
      </c>
      <c r="C7195" s="146">
        <v>117.1521530151367</v>
      </c>
      <c r="D7195" s="112">
        <f t="shared" si="227"/>
        <v>-0.83122059098706302</v>
      </c>
      <c r="E7195" s="112">
        <v>-2.4946486049543578E-2</v>
      </c>
      <c r="G7195">
        <v>7187</v>
      </c>
      <c r="H7195">
        <f t="shared" ca="1" si="228"/>
        <v>8.0397185991891891E-3</v>
      </c>
    </row>
    <row r="7196" spans="2:8" x14ac:dyDescent="0.35">
      <c r="B7196" s="45" t="s">
        <v>5352</v>
      </c>
      <c r="C7196" s="146">
        <v>694.114013671875</v>
      </c>
      <c r="D7196" s="112">
        <f t="shared" si="227"/>
        <v>4.1109210081926273</v>
      </c>
      <c r="E7196" s="112">
        <v>-2.4978175882751464E-2</v>
      </c>
      <c r="G7196">
        <v>7188</v>
      </c>
      <c r="H7196">
        <f t="shared" ca="1" si="228"/>
        <v>2.5436018651743195E-2</v>
      </c>
    </row>
    <row r="7197" spans="2:8" x14ac:dyDescent="0.35">
      <c r="B7197" s="45" t="s">
        <v>3379</v>
      </c>
      <c r="C7197" s="146">
        <v>135.8099670410156</v>
      </c>
      <c r="D7197" s="112">
        <f t="shared" si="227"/>
        <v>4.8440369263563543E-2</v>
      </c>
      <c r="E7197" s="112">
        <v>-2.5036904354517261E-2</v>
      </c>
      <c r="G7197">
        <v>7189</v>
      </c>
      <c r="H7197">
        <f t="shared" ca="1" si="228"/>
        <v>-2.265328499924159E-3</v>
      </c>
    </row>
    <row r="7198" spans="2:8" x14ac:dyDescent="0.35">
      <c r="B7198" s="45" t="s">
        <v>1664</v>
      </c>
      <c r="C7198" s="146">
        <v>129.53523254394531</v>
      </c>
      <c r="D7198" s="112">
        <f t="shared" si="227"/>
        <v>-0.93982703611673124</v>
      </c>
      <c r="E7198" s="112">
        <v>-2.5042513310424723E-2</v>
      </c>
      <c r="G7198">
        <v>7190</v>
      </c>
      <c r="H7198">
        <f t="shared" ca="1" si="228"/>
        <v>-1.6944519847275821E-2</v>
      </c>
    </row>
    <row r="7199" spans="2:8" x14ac:dyDescent="0.35">
      <c r="B7199" s="45" t="s">
        <v>6990</v>
      </c>
      <c r="C7199" s="146">
        <v>2152.71484375</v>
      </c>
      <c r="D7199" s="112">
        <f t="shared" si="227"/>
        <v>0.33887152404762683</v>
      </c>
      <c r="E7199" s="112">
        <v>-2.5153039846191775E-2</v>
      </c>
      <c r="G7199">
        <v>7191</v>
      </c>
      <c r="H7199">
        <f t="shared" ca="1" si="228"/>
        <v>-2.0452372207368334E-2</v>
      </c>
    </row>
    <row r="7200" spans="2:8" x14ac:dyDescent="0.35">
      <c r="B7200" s="45" t="s">
        <v>6219</v>
      </c>
      <c r="C7200" s="146">
        <v>1607.857666015625</v>
      </c>
      <c r="D7200" s="112">
        <f t="shared" si="227"/>
        <v>8.2372441333703978</v>
      </c>
      <c r="E7200" s="112">
        <v>-2.5215130173403696E-2</v>
      </c>
      <c r="G7200">
        <v>7192</v>
      </c>
      <c r="H7200">
        <f t="shared" ca="1" si="228"/>
        <v>-3.0022953798545132E-3</v>
      </c>
    </row>
    <row r="7201" spans="2:8" x14ac:dyDescent="0.35">
      <c r="B7201" s="45" t="s">
        <v>4096</v>
      </c>
      <c r="C7201" s="146">
        <v>174.06248474121091</v>
      </c>
      <c r="D7201" s="112">
        <f t="shared" si="227"/>
        <v>0.97272751562183413</v>
      </c>
      <c r="E7201" s="112">
        <v>-2.5229250200404067E-2</v>
      </c>
      <c r="G7201">
        <v>7193</v>
      </c>
      <c r="H7201">
        <f t="shared" ca="1" si="228"/>
        <v>5.0801493492409608E-3</v>
      </c>
    </row>
    <row r="7202" spans="2:8" x14ac:dyDescent="0.35">
      <c r="B7202" s="45" t="s">
        <v>2581</v>
      </c>
      <c r="C7202" s="146">
        <v>88.234428405761719</v>
      </c>
      <c r="D7202" s="112">
        <f t="shared" si="227"/>
        <v>-0.30026366574893704</v>
      </c>
      <c r="E7202" s="112">
        <v>-2.5303949280009896E-2</v>
      </c>
      <c r="G7202">
        <v>7194</v>
      </c>
      <c r="H7202">
        <f t="shared" ca="1" si="228"/>
        <v>-7.6075919603591927E-3</v>
      </c>
    </row>
    <row r="7203" spans="2:8" x14ac:dyDescent="0.35">
      <c r="B7203" s="45" t="s">
        <v>1341</v>
      </c>
      <c r="C7203" s="146">
        <v>126.0966796875</v>
      </c>
      <c r="D7203" s="112">
        <f t="shared" si="227"/>
        <v>-0.23465836237135496</v>
      </c>
      <c r="E7203" s="112">
        <v>-2.5310244874543312E-2</v>
      </c>
      <c r="G7203">
        <v>7195</v>
      </c>
      <c r="H7203">
        <f t="shared" ca="1" si="228"/>
        <v>-1.922163641276094E-3</v>
      </c>
    </row>
    <row r="7204" spans="2:8" x14ac:dyDescent="0.35">
      <c r="B7204" s="45" t="s">
        <v>3855</v>
      </c>
      <c r="C7204" s="146">
        <v>164.75868225097659</v>
      </c>
      <c r="D7204" s="112">
        <f t="shared" si="227"/>
        <v>-0.72376008280014981</v>
      </c>
      <c r="E7204" s="112">
        <v>-2.5316473978394829E-2</v>
      </c>
      <c r="G7204">
        <v>7196</v>
      </c>
      <c r="H7204">
        <f t="shared" ca="1" si="228"/>
        <v>-1.7600848397744E-2</v>
      </c>
    </row>
    <row r="7205" spans="2:8" x14ac:dyDescent="0.35">
      <c r="B7205" s="45" t="s">
        <v>5196</v>
      </c>
      <c r="C7205" s="146">
        <v>596.43328857421875</v>
      </c>
      <c r="D7205" s="112">
        <f t="shared" si="227"/>
        <v>4.5939881001363148</v>
      </c>
      <c r="E7205" s="112">
        <v>-2.5368637357067406E-2</v>
      </c>
      <c r="G7205">
        <v>7197</v>
      </c>
      <c r="H7205">
        <f t="shared" ca="1" si="228"/>
        <v>-1.280209209436056E-2</v>
      </c>
    </row>
    <row r="7206" spans="2:8" x14ac:dyDescent="0.35">
      <c r="B7206" s="45" t="s">
        <v>2558</v>
      </c>
      <c r="C7206" s="146">
        <v>106.6204071044922</v>
      </c>
      <c r="D7206" s="112">
        <f t="shared" si="227"/>
        <v>-0.94713082680525018</v>
      </c>
      <c r="E7206" s="112">
        <v>-2.5404976191900849E-2</v>
      </c>
      <c r="G7206">
        <v>7198</v>
      </c>
      <c r="H7206">
        <f t="shared" ca="1" si="228"/>
        <v>4.6580009182295738E-3</v>
      </c>
    </row>
    <row r="7207" spans="2:8" x14ac:dyDescent="0.35">
      <c r="B7207" s="45" t="s">
        <v>6558</v>
      </c>
      <c r="C7207" s="146">
        <v>2016.683837890625</v>
      </c>
      <c r="D7207" s="112">
        <f t="shared" si="227"/>
        <v>23.268651977839234</v>
      </c>
      <c r="E7207" s="112">
        <v>-2.5415558947977836E-2</v>
      </c>
      <c r="G7207">
        <v>7199</v>
      </c>
      <c r="H7207">
        <f t="shared" ca="1" si="228"/>
        <v>-1.061216817642412E-2</v>
      </c>
    </row>
    <row r="7208" spans="2:8" x14ac:dyDescent="0.35">
      <c r="B7208" s="45" t="s">
        <v>2836</v>
      </c>
      <c r="C7208" s="146">
        <v>83.098304748535156</v>
      </c>
      <c r="D7208" s="112">
        <f t="shared" si="227"/>
        <v>0.14096395714647264</v>
      </c>
      <c r="E7208" s="112">
        <v>-2.5439817053786083E-2</v>
      </c>
      <c r="G7208">
        <v>7200</v>
      </c>
      <c r="H7208">
        <f t="shared" ca="1" si="228"/>
        <v>-3.6884491219323322E-2</v>
      </c>
    </row>
    <row r="7209" spans="2:8" x14ac:dyDescent="0.35">
      <c r="B7209" s="45" t="s">
        <v>833</v>
      </c>
      <c r="C7209" s="146">
        <v>72.8316650390625</v>
      </c>
      <c r="D7209" s="112">
        <f t="shared" si="227"/>
        <v>-0.61440454814138734</v>
      </c>
      <c r="E7209" s="112">
        <v>-2.5459934151980886E-2</v>
      </c>
      <c r="G7209">
        <v>7201</v>
      </c>
      <c r="H7209">
        <f t="shared" ca="1" si="228"/>
        <v>1.2119225672420381E-2</v>
      </c>
    </row>
    <row r="7210" spans="2:8" x14ac:dyDescent="0.35">
      <c r="B7210" s="45" t="s">
        <v>3933</v>
      </c>
      <c r="C7210" s="146">
        <v>188.88102722167969</v>
      </c>
      <c r="D7210" s="112">
        <f t="shared" si="227"/>
        <v>0.40784871375574983</v>
      </c>
      <c r="E7210" s="112">
        <v>-2.546557738681466E-2</v>
      </c>
      <c r="G7210">
        <v>7202</v>
      </c>
      <c r="H7210">
        <f t="shared" ca="1" si="228"/>
        <v>1.890290401674203E-2</v>
      </c>
    </row>
    <row r="7211" spans="2:8" x14ac:dyDescent="0.35">
      <c r="B7211" s="45" t="s">
        <v>3437</v>
      </c>
      <c r="C7211" s="146">
        <v>134.1628723144531</v>
      </c>
      <c r="D7211" s="112">
        <f t="shared" si="227"/>
        <v>-0.25053440723374043</v>
      </c>
      <c r="E7211" s="112">
        <v>-2.5466124895535954E-2</v>
      </c>
      <c r="G7211">
        <v>7203</v>
      </c>
      <c r="H7211">
        <f t="shared" ca="1" si="228"/>
        <v>-7.8564588375993009E-3</v>
      </c>
    </row>
    <row r="7212" spans="2:8" x14ac:dyDescent="0.35">
      <c r="B7212" s="45" t="s">
        <v>3788</v>
      </c>
      <c r="C7212" s="146">
        <v>179.0113830566406</v>
      </c>
      <c r="D7212" s="112">
        <f t="shared" si="227"/>
        <v>-0.62834514051915458</v>
      </c>
      <c r="E7212" s="112">
        <v>-2.5469219231692083E-2</v>
      </c>
      <c r="G7212">
        <v>7204</v>
      </c>
      <c r="H7212">
        <f t="shared" ca="1" si="228"/>
        <v>-1.2303750695194114E-4</v>
      </c>
    </row>
    <row r="7213" spans="2:8" x14ac:dyDescent="0.35">
      <c r="B7213" s="45" t="s">
        <v>4961</v>
      </c>
      <c r="C7213" s="146">
        <v>481.6602783203125</v>
      </c>
      <c r="D7213" s="112">
        <f t="shared" si="227"/>
        <v>-0.78699851062669746</v>
      </c>
      <c r="E7213" s="112">
        <v>-2.551250903681352E-2</v>
      </c>
      <c r="G7213">
        <v>7205</v>
      </c>
      <c r="H7213">
        <f t="shared" ca="1" si="228"/>
        <v>-2.3182211889943429E-2</v>
      </c>
    </row>
    <row r="7214" spans="2:8" x14ac:dyDescent="0.35">
      <c r="B7214" s="45" t="s">
        <v>8008</v>
      </c>
      <c r="C7214" s="146">
        <v>2261.300048828125</v>
      </c>
      <c r="D7214" s="112">
        <f t="shared" si="227"/>
        <v>-5.6883489900247775E-2</v>
      </c>
      <c r="E7214" s="112">
        <v>-2.5553756068534435E-2</v>
      </c>
      <c r="G7214">
        <v>7206</v>
      </c>
      <c r="H7214">
        <f t="shared" ca="1" si="228"/>
        <v>-1.6741179613076411E-2</v>
      </c>
    </row>
    <row r="7215" spans="2:8" x14ac:dyDescent="0.35">
      <c r="B7215" s="45" t="s">
        <v>7741</v>
      </c>
      <c r="C7215" s="146">
        <v>2397.68896484375</v>
      </c>
      <c r="D7215" s="112">
        <f t="shared" si="227"/>
        <v>11.925951018331853</v>
      </c>
      <c r="E7215" s="112">
        <v>-2.5578125972034769E-2</v>
      </c>
      <c r="G7215">
        <v>7207</v>
      </c>
      <c r="H7215">
        <f t="shared" ca="1" si="228"/>
        <v>1.3490002639841516E-2</v>
      </c>
    </row>
    <row r="7216" spans="2:8" x14ac:dyDescent="0.35">
      <c r="B7216" s="45" t="s">
        <v>3097</v>
      </c>
      <c r="C7216" s="146">
        <v>185.49420166015619</v>
      </c>
      <c r="D7216" s="112">
        <f t="shared" si="227"/>
        <v>-0.74361536986518861</v>
      </c>
      <c r="E7216" s="112">
        <v>-2.5614616211980818E-2</v>
      </c>
      <c r="G7216">
        <v>7208</v>
      </c>
      <c r="H7216">
        <f t="shared" ca="1" si="228"/>
        <v>1.2010703739626255E-2</v>
      </c>
    </row>
    <row r="7217" spans="2:8" x14ac:dyDescent="0.35">
      <c r="B7217" s="45" t="s">
        <v>5326</v>
      </c>
      <c r="C7217" s="146">
        <v>723.49969482421875</v>
      </c>
      <c r="D7217" s="112">
        <f t="shared" si="227"/>
        <v>3.4883020846842014</v>
      </c>
      <c r="E7217" s="112">
        <v>-2.5688628542515114E-2</v>
      </c>
      <c r="G7217">
        <v>7209</v>
      </c>
      <c r="H7217">
        <f t="shared" ca="1" si="228"/>
        <v>2.7236975637066584E-3</v>
      </c>
    </row>
    <row r="7218" spans="2:8" x14ac:dyDescent="0.35">
      <c r="B7218" s="45" t="s">
        <v>3583</v>
      </c>
      <c r="C7218" s="146">
        <v>161.1967468261719</v>
      </c>
      <c r="D7218" s="112">
        <f t="shared" si="227"/>
        <v>-7.6504427567612568E-2</v>
      </c>
      <c r="E7218" s="112">
        <v>-2.5696650334498031E-2</v>
      </c>
      <c r="G7218">
        <v>7210</v>
      </c>
      <c r="H7218">
        <f t="shared" ca="1" si="228"/>
        <v>2.0859478225300637E-2</v>
      </c>
    </row>
    <row r="7219" spans="2:8" x14ac:dyDescent="0.35">
      <c r="B7219" s="45" t="s">
        <v>3696</v>
      </c>
      <c r="C7219" s="146">
        <v>174.55064392089841</v>
      </c>
      <c r="D7219" s="112">
        <f t="shared" si="227"/>
        <v>-0.56806842456177797</v>
      </c>
      <c r="E7219" s="112">
        <v>-2.5708613624790485E-2</v>
      </c>
      <c r="G7219">
        <v>7211</v>
      </c>
      <c r="H7219">
        <f t="shared" ca="1" si="228"/>
        <v>-2.3149036260048068E-2</v>
      </c>
    </row>
    <row r="7220" spans="2:8" x14ac:dyDescent="0.35">
      <c r="B7220" s="45" t="s">
        <v>4679</v>
      </c>
      <c r="C7220" s="146">
        <v>404.11642456054688</v>
      </c>
      <c r="D7220" s="112">
        <f t="shared" si="227"/>
        <v>1.6853696982700148</v>
      </c>
      <c r="E7220" s="112">
        <v>-2.5723396728830041E-2</v>
      </c>
      <c r="G7220">
        <v>7212</v>
      </c>
      <c r="H7220">
        <f t="shared" ca="1" si="228"/>
        <v>-1.204596348865545E-3</v>
      </c>
    </row>
    <row r="7221" spans="2:8" x14ac:dyDescent="0.35">
      <c r="B7221" s="45" t="s">
        <v>3267</v>
      </c>
      <c r="C7221" s="146">
        <v>150.4881896972656</v>
      </c>
      <c r="D7221" s="112">
        <f t="shared" si="227"/>
        <v>-0.94745063604888557</v>
      </c>
      <c r="E7221" s="112">
        <v>-2.5741735854976622E-2</v>
      </c>
      <c r="G7221">
        <v>7213</v>
      </c>
      <c r="H7221">
        <f t="shared" ca="1" si="228"/>
        <v>-9.5297773250822941E-3</v>
      </c>
    </row>
    <row r="7222" spans="2:8" x14ac:dyDescent="0.35">
      <c r="B7222" s="45" t="s">
        <v>7650</v>
      </c>
      <c r="C7222" s="146">
        <v>2863.7490234375</v>
      </c>
      <c r="D7222" s="112">
        <f t="shared" si="227"/>
        <v>59.665028653909893</v>
      </c>
      <c r="E7222" s="112">
        <v>-2.5754889636673738E-2</v>
      </c>
      <c r="G7222">
        <v>7214</v>
      </c>
      <c r="H7222">
        <f t="shared" ca="1" si="228"/>
        <v>4.5032931344093724E-2</v>
      </c>
    </row>
    <row r="7223" spans="2:8" x14ac:dyDescent="0.35">
      <c r="B7223" s="45" t="s">
        <v>558</v>
      </c>
      <c r="C7223" s="146">
        <v>47.205928802490227</v>
      </c>
      <c r="D7223" s="112">
        <f t="shared" si="227"/>
        <v>-0.65501747110312447</v>
      </c>
      <c r="E7223" s="112">
        <v>-2.5787970353127819E-2</v>
      </c>
      <c r="G7223">
        <v>7215</v>
      </c>
      <c r="H7223">
        <f t="shared" ca="1" si="228"/>
        <v>1.3938006716985203E-2</v>
      </c>
    </row>
    <row r="7224" spans="2:8" x14ac:dyDescent="0.35">
      <c r="B7224" s="45" t="s">
        <v>3427</v>
      </c>
      <c r="C7224" s="146">
        <v>136.83570861816409</v>
      </c>
      <c r="D7224" s="112">
        <f t="shared" si="227"/>
        <v>9.4665625019073121E-2</v>
      </c>
      <c r="E7224" s="112">
        <v>-2.580358997400577E-2</v>
      </c>
      <c r="G7224">
        <v>7216</v>
      </c>
      <c r="H7224">
        <f t="shared" ca="1" si="228"/>
        <v>2.4613110258095351E-2</v>
      </c>
    </row>
    <row r="7225" spans="2:8" x14ac:dyDescent="0.35">
      <c r="B7225" s="45" t="s">
        <v>1880</v>
      </c>
      <c r="C7225" s="146">
        <v>125.0022888183594</v>
      </c>
      <c r="D7225" s="112">
        <f t="shared" si="227"/>
        <v>-0.83607753038673149</v>
      </c>
      <c r="E7225" s="112">
        <v>-2.5806150865520655E-2</v>
      </c>
      <c r="G7225">
        <v>7217</v>
      </c>
      <c r="H7225">
        <f t="shared" ca="1" si="228"/>
        <v>-4.0273300083107722E-3</v>
      </c>
    </row>
    <row r="7226" spans="2:8" x14ac:dyDescent="0.35">
      <c r="B7226" s="45" t="s">
        <v>5321</v>
      </c>
      <c r="C7226" s="146">
        <v>762.569580078125</v>
      </c>
      <c r="D7226" s="112">
        <f t="shared" si="227"/>
        <v>9.2994566565370462</v>
      </c>
      <c r="E7226" s="112">
        <v>-2.580916356652245E-2</v>
      </c>
      <c r="G7226">
        <v>7218</v>
      </c>
      <c r="H7226">
        <f t="shared" ca="1" si="228"/>
        <v>2.8089641894827599E-2</v>
      </c>
    </row>
    <row r="7227" spans="2:8" x14ac:dyDescent="0.35">
      <c r="B7227" s="45" t="s">
        <v>2671</v>
      </c>
      <c r="C7227" s="146">
        <v>74.039787292480469</v>
      </c>
      <c r="D7227" s="112">
        <f t="shared" si="227"/>
        <v>-0.2609707790610562</v>
      </c>
      <c r="E7227" s="112">
        <v>-2.5862094925752241E-2</v>
      </c>
      <c r="G7227">
        <v>7219</v>
      </c>
      <c r="H7227">
        <f t="shared" ca="1" si="228"/>
        <v>2.6688087091739652E-3</v>
      </c>
    </row>
    <row r="7228" spans="2:8" x14ac:dyDescent="0.35">
      <c r="B7228" s="45" t="s">
        <v>2210</v>
      </c>
      <c r="C7228" s="146">
        <v>100.18519592285161</v>
      </c>
      <c r="D7228" s="112">
        <f t="shared" si="227"/>
        <v>0.37766511031414429</v>
      </c>
      <c r="E7228" s="112">
        <v>-2.5911047398980591E-2</v>
      </c>
      <c r="G7228">
        <v>7220</v>
      </c>
      <c r="H7228">
        <f t="shared" ca="1" si="228"/>
        <v>-4.0557631967802158E-3</v>
      </c>
    </row>
    <row r="7229" spans="2:8" x14ac:dyDescent="0.35">
      <c r="B7229" s="45" t="s">
        <v>963</v>
      </c>
      <c r="C7229" s="146">
        <v>72.72100830078125</v>
      </c>
      <c r="D7229" s="112">
        <f t="shared" si="227"/>
        <v>-0.3297329560813046</v>
      </c>
      <c r="E7229" s="112">
        <v>-2.6025945425421516E-2</v>
      </c>
      <c r="G7229">
        <v>7221</v>
      </c>
      <c r="H7229">
        <f t="shared" ca="1" si="228"/>
        <v>1.9955354172602094E-2</v>
      </c>
    </row>
    <row r="7230" spans="2:8" x14ac:dyDescent="0.35">
      <c r="B7230" s="45" t="s">
        <v>2106</v>
      </c>
      <c r="C7230" s="146">
        <v>108.4955749511719</v>
      </c>
      <c r="D7230" s="112">
        <f t="shared" si="227"/>
        <v>-0.69354921988370977</v>
      </c>
      <c r="E7230" s="112">
        <v>-2.616609067104864E-2</v>
      </c>
      <c r="G7230">
        <v>7222</v>
      </c>
      <c r="H7230">
        <f t="shared" ca="1" si="228"/>
        <v>-6.4168360469314831E-2</v>
      </c>
    </row>
    <row r="7231" spans="2:8" x14ac:dyDescent="0.35">
      <c r="B7231" s="45" t="s">
        <v>4802</v>
      </c>
      <c r="C7231" s="146">
        <v>354.03915405273438</v>
      </c>
      <c r="D7231" s="112">
        <f t="shared" si="227"/>
        <v>2.0871001796659785</v>
      </c>
      <c r="E7231" s="112">
        <v>-2.6170571235959471E-2</v>
      </c>
      <c r="G7231">
        <v>7223</v>
      </c>
      <c r="H7231">
        <f t="shared" ca="1" si="228"/>
        <v>2.9950070051839779E-3</v>
      </c>
    </row>
    <row r="7232" spans="2:8" x14ac:dyDescent="0.35">
      <c r="B7232" s="45" t="s">
        <v>2555</v>
      </c>
      <c r="C7232" s="146">
        <v>114.6834030151367</v>
      </c>
      <c r="D7232" s="112">
        <f t="shared" si="227"/>
        <v>-0.26785443964631284</v>
      </c>
      <c r="E7232" s="112">
        <v>-2.6192824119152865E-2</v>
      </c>
      <c r="G7232">
        <v>7224</v>
      </c>
      <c r="H7232">
        <f t="shared" ca="1" si="228"/>
        <v>5.0035143832276655E-3</v>
      </c>
    </row>
    <row r="7233" spans="2:8" x14ac:dyDescent="0.35">
      <c r="B7233" s="45" t="s">
        <v>3135</v>
      </c>
      <c r="C7233" s="146">
        <v>156.6401672363281</v>
      </c>
      <c r="D7233" s="112">
        <f t="shared" si="227"/>
        <v>-0.10715874549244588</v>
      </c>
      <c r="E7233" s="112">
        <v>-2.6239791618349106E-2</v>
      </c>
      <c r="G7233">
        <v>7225</v>
      </c>
      <c r="H7233">
        <f t="shared" ca="1" si="228"/>
        <v>1.1913715011196939E-2</v>
      </c>
    </row>
    <row r="7234" spans="2:8" x14ac:dyDescent="0.35">
      <c r="B7234" s="45" t="s">
        <v>4094</v>
      </c>
      <c r="C7234" s="146">
        <v>175.44010925292969</v>
      </c>
      <c r="D7234" s="112">
        <f t="shared" si="227"/>
        <v>-0.22039037428187472</v>
      </c>
      <c r="E7234" s="112">
        <v>-2.624502732662538E-2</v>
      </c>
      <c r="G7234">
        <v>7226</v>
      </c>
      <c r="H7234">
        <f t="shared" ca="1" si="228"/>
        <v>3.4551477488290072E-2</v>
      </c>
    </row>
    <row r="7235" spans="2:8" x14ac:dyDescent="0.35">
      <c r="B7235" s="45" t="s">
        <v>4221</v>
      </c>
      <c r="C7235" s="146">
        <v>225.03584289550781</v>
      </c>
      <c r="D7235" s="112">
        <f t="shared" si="227"/>
        <v>0.59656801643600388</v>
      </c>
      <c r="E7235" s="112">
        <v>-2.6281639436284577E-2</v>
      </c>
      <c r="G7235">
        <v>7227</v>
      </c>
      <c r="H7235">
        <f t="shared" ca="1" si="228"/>
        <v>1.0394331181567845E-3</v>
      </c>
    </row>
    <row r="7236" spans="2:8" x14ac:dyDescent="0.35">
      <c r="B7236" s="45" t="s">
        <v>1593</v>
      </c>
      <c r="C7236" s="146">
        <v>140.9497375488281</v>
      </c>
      <c r="D7236" s="112">
        <f t="shared" si="227"/>
        <v>-0.94016209959645469</v>
      </c>
      <c r="E7236" s="112">
        <v>-2.6295029186013171E-2</v>
      </c>
      <c r="G7236">
        <v>7228</v>
      </c>
      <c r="H7236">
        <f t="shared" ca="1" si="228"/>
        <v>-6.567777878783993E-3</v>
      </c>
    </row>
    <row r="7237" spans="2:8" x14ac:dyDescent="0.35">
      <c r="B7237" s="45" t="s">
        <v>7179</v>
      </c>
      <c r="C7237" s="146">
        <v>2355.526123046875</v>
      </c>
      <c r="D7237" s="112">
        <f t="shared" si="227"/>
        <v>2.1074729312542306</v>
      </c>
      <c r="E7237" s="112">
        <v>-2.631086569431992E-2</v>
      </c>
      <c r="G7237">
        <v>7229</v>
      </c>
      <c r="H7237">
        <f t="shared" ca="1" si="228"/>
        <v>-2.7800585590359812E-2</v>
      </c>
    </row>
    <row r="7238" spans="2:8" x14ac:dyDescent="0.35">
      <c r="B7238" s="45" t="s">
        <v>5271</v>
      </c>
      <c r="C7238" s="146">
        <v>758.01983642578125</v>
      </c>
      <c r="D7238" s="112">
        <f t="shared" si="227"/>
        <v>7.8336669384052096</v>
      </c>
      <c r="E7238" s="112">
        <v>-2.6325378971464305E-2</v>
      </c>
      <c r="G7238">
        <v>7230</v>
      </c>
      <c r="H7238">
        <f t="shared" ca="1" si="228"/>
        <v>1.308293928339265E-2</v>
      </c>
    </row>
    <row r="7239" spans="2:8" x14ac:dyDescent="0.35">
      <c r="B7239" s="45" t="s">
        <v>2330</v>
      </c>
      <c r="C7239" s="146">
        <v>85.810325622558594</v>
      </c>
      <c r="D7239" s="112">
        <f t="shared" si="227"/>
        <v>-0.5004966463602567</v>
      </c>
      <c r="E7239" s="112">
        <v>-2.6368813139816663E-2</v>
      </c>
      <c r="G7239">
        <v>7231</v>
      </c>
      <c r="H7239">
        <f t="shared" ca="1" si="228"/>
        <v>-1.8938680443823942E-2</v>
      </c>
    </row>
    <row r="7240" spans="2:8" x14ac:dyDescent="0.35">
      <c r="B7240" s="45" t="s">
        <v>4110</v>
      </c>
      <c r="C7240" s="146">
        <v>171.7912902832031</v>
      </c>
      <c r="D7240" s="112">
        <f t="shared" si="227"/>
        <v>-0.91511362914604011</v>
      </c>
      <c r="E7240" s="112">
        <v>-2.6376823049515434E-2</v>
      </c>
      <c r="G7240">
        <v>7232</v>
      </c>
      <c r="H7240">
        <f t="shared" ca="1" si="228"/>
        <v>3.7247800526924017E-3</v>
      </c>
    </row>
    <row r="7241" spans="2:8" x14ac:dyDescent="0.35">
      <c r="B7241" s="45" t="s">
        <v>7059</v>
      </c>
      <c r="C7241" s="146">
        <v>2023.779418945312</v>
      </c>
      <c r="D7241" s="112">
        <f t="shared" ref="D7241:D7304" si="229">(C7241-C7242)/C7242</f>
        <v>1.8793270640627997</v>
      </c>
      <c r="E7241" s="112">
        <v>-2.6429077040868137E-2</v>
      </c>
      <c r="G7241">
        <v>7233</v>
      </c>
      <c r="H7241">
        <f t="shared" ca="1" si="228"/>
        <v>1.7663694819796006E-2</v>
      </c>
    </row>
    <row r="7242" spans="2:8" x14ac:dyDescent="0.35">
      <c r="B7242" s="45" t="s">
        <v>5541</v>
      </c>
      <c r="C7242" s="146">
        <v>702.86541748046875</v>
      </c>
      <c r="D7242" s="112">
        <f t="shared" si="229"/>
        <v>3.3573968824970666</v>
      </c>
      <c r="E7242" s="112">
        <v>-2.6509763012982974E-2</v>
      </c>
      <c r="G7242">
        <v>7234</v>
      </c>
      <c r="H7242">
        <f t="shared" ref="H7242:H7305" ca="1" si="230">_xlfn.NORM.INV(RAND(),$N$11,$N$12)</f>
        <v>2.9239895213814905E-2</v>
      </c>
    </row>
    <row r="7243" spans="2:8" x14ac:dyDescent="0.35">
      <c r="B7243" s="45" t="s">
        <v>3644</v>
      </c>
      <c r="C7243" s="146">
        <v>161.30397033691409</v>
      </c>
      <c r="D7243" s="112">
        <f t="shared" si="229"/>
        <v>0.20224697633301864</v>
      </c>
      <c r="E7243" s="112">
        <v>-2.6519994146899928E-2</v>
      </c>
      <c r="G7243">
        <v>7235</v>
      </c>
      <c r="H7243">
        <f t="shared" ca="1" si="230"/>
        <v>5.4629546543331093E-3</v>
      </c>
    </row>
    <row r="7244" spans="2:8" x14ac:dyDescent="0.35">
      <c r="B7244" s="45" t="s">
        <v>3382</v>
      </c>
      <c r="C7244" s="146">
        <v>134.16874694824219</v>
      </c>
      <c r="D7244" s="112">
        <f t="shared" si="229"/>
        <v>-0.26824743302727144</v>
      </c>
      <c r="E7244" s="112">
        <v>-2.6544156989639713E-2</v>
      </c>
      <c r="G7244">
        <v>7236</v>
      </c>
      <c r="H7244">
        <f t="shared" ca="1" si="230"/>
        <v>-1.217296720230944E-3</v>
      </c>
    </row>
    <row r="7245" spans="2:8" x14ac:dyDescent="0.35">
      <c r="B7245" s="45" t="s">
        <v>3107</v>
      </c>
      <c r="C7245" s="146">
        <v>183.35261535644531</v>
      </c>
      <c r="D7245" s="112">
        <f t="shared" si="229"/>
        <v>0.25387598476590723</v>
      </c>
      <c r="E7245" s="112">
        <v>-2.6587276288254229E-2</v>
      </c>
      <c r="G7245">
        <v>7237</v>
      </c>
      <c r="H7245">
        <f t="shared" ca="1" si="230"/>
        <v>1.4793531413546189E-2</v>
      </c>
    </row>
    <row r="7246" spans="2:8" x14ac:dyDescent="0.35">
      <c r="B7246" s="45" t="s">
        <v>1550</v>
      </c>
      <c r="C7246" s="146">
        <v>146.2286682128906</v>
      </c>
      <c r="D7246" s="112">
        <f t="shared" si="229"/>
        <v>-0.78582307479406632</v>
      </c>
      <c r="E7246" s="112">
        <v>-2.6613619142613346E-2</v>
      </c>
      <c r="G7246">
        <v>7238</v>
      </c>
      <c r="H7246">
        <f t="shared" ca="1" si="230"/>
        <v>1.8271475073306418E-3</v>
      </c>
    </row>
    <row r="7247" spans="2:8" x14ac:dyDescent="0.35">
      <c r="B7247" s="45" t="s">
        <v>5524</v>
      </c>
      <c r="C7247" s="146">
        <v>682.7470703125</v>
      </c>
      <c r="D7247" s="112">
        <f t="shared" si="229"/>
        <v>5.6124353859963527</v>
      </c>
      <c r="E7247" s="112">
        <v>-2.6620739284662315E-2</v>
      </c>
      <c r="G7247">
        <v>7239</v>
      </c>
      <c r="H7247">
        <f t="shared" ca="1" si="230"/>
        <v>-6.223770684205935E-3</v>
      </c>
    </row>
    <row r="7248" spans="2:8" x14ac:dyDescent="0.35">
      <c r="B7248" s="45" t="s">
        <v>1238</v>
      </c>
      <c r="C7248" s="146">
        <v>103.2519836425781</v>
      </c>
      <c r="D7248" s="112">
        <f t="shared" si="229"/>
        <v>1.4631408246782844</v>
      </c>
      <c r="E7248" s="112">
        <v>-2.6676376808946856E-2</v>
      </c>
      <c r="G7248">
        <v>7240</v>
      </c>
      <c r="H7248">
        <f t="shared" ca="1" si="230"/>
        <v>1.3179921260299873E-2</v>
      </c>
    </row>
    <row r="7249" spans="2:8" x14ac:dyDescent="0.35">
      <c r="B7249" s="45" t="s">
        <v>670</v>
      </c>
      <c r="C7249" s="146">
        <v>41.918830871582031</v>
      </c>
      <c r="D7249" s="112">
        <f t="shared" si="229"/>
        <v>-0.49939478756519645</v>
      </c>
      <c r="E7249" s="112">
        <v>-2.669518588881312E-2</v>
      </c>
      <c r="G7249">
        <v>7241</v>
      </c>
      <c r="H7249">
        <f t="shared" ca="1" si="230"/>
        <v>-8.7717239991169111E-3</v>
      </c>
    </row>
    <row r="7250" spans="2:8" x14ac:dyDescent="0.35">
      <c r="B7250" s="45" t="s">
        <v>2841</v>
      </c>
      <c r="C7250" s="146">
        <v>83.736305236816406</v>
      </c>
      <c r="D7250" s="112">
        <f t="shared" si="229"/>
        <v>-0.96352745546445495</v>
      </c>
      <c r="E7250" s="112">
        <v>-2.6696426417776819E-2</v>
      </c>
      <c r="G7250">
        <v>7242</v>
      </c>
      <c r="H7250">
        <f t="shared" ca="1" si="230"/>
        <v>-9.9220683270891848E-3</v>
      </c>
    </row>
    <row r="7251" spans="2:8" x14ac:dyDescent="0.35">
      <c r="B7251" s="45" t="s">
        <v>6927</v>
      </c>
      <c r="C7251" s="146">
        <v>2295.872314453125</v>
      </c>
      <c r="D7251" s="112">
        <f t="shared" si="229"/>
        <v>3.5203762640772909</v>
      </c>
      <c r="E7251" s="112">
        <v>-2.6759250471903976E-2</v>
      </c>
      <c r="G7251">
        <v>7243</v>
      </c>
      <c r="H7251">
        <f t="shared" ca="1" si="230"/>
        <v>-2.0285338174256772E-2</v>
      </c>
    </row>
    <row r="7252" spans="2:8" x14ac:dyDescent="0.35">
      <c r="B7252" s="45" t="s">
        <v>4932</v>
      </c>
      <c r="C7252" s="146">
        <v>507.89407348632813</v>
      </c>
      <c r="D7252" s="112">
        <f t="shared" si="229"/>
        <v>2.1267019259663669</v>
      </c>
      <c r="E7252" s="112">
        <v>-2.6880050537977568E-2</v>
      </c>
      <c r="G7252">
        <v>7244</v>
      </c>
      <c r="H7252">
        <f t="shared" ca="1" si="230"/>
        <v>-8.0984113882270389E-3</v>
      </c>
    </row>
    <row r="7253" spans="2:8" x14ac:dyDescent="0.35">
      <c r="B7253" s="45" t="s">
        <v>3816</v>
      </c>
      <c r="C7253" s="146">
        <v>162.43763732910159</v>
      </c>
      <c r="D7253" s="112">
        <f t="shared" si="229"/>
        <v>0.1069768520405661</v>
      </c>
      <c r="E7253" s="112">
        <v>-2.6939097183761987E-2</v>
      </c>
      <c r="G7253">
        <v>7245</v>
      </c>
      <c r="H7253">
        <f t="shared" ca="1" si="230"/>
        <v>5.4956715285265157E-3</v>
      </c>
    </row>
    <row r="7254" spans="2:8" x14ac:dyDescent="0.35">
      <c r="B7254" s="45" t="s">
        <v>1536</v>
      </c>
      <c r="C7254" s="146">
        <v>146.7398681640625</v>
      </c>
      <c r="D7254" s="112">
        <f t="shared" si="229"/>
        <v>0.19825088343295258</v>
      </c>
      <c r="E7254" s="112">
        <v>-2.698944320702798E-2</v>
      </c>
      <c r="G7254">
        <v>7246</v>
      </c>
      <c r="H7254">
        <f t="shared" ca="1" si="230"/>
        <v>1.0213631222587822E-2</v>
      </c>
    </row>
    <row r="7255" spans="2:8" x14ac:dyDescent="0.35">
      <c r="B7255" s="45" t="s">
        <v>1969</v>
      </c>
      <c r="C7255" s="146">
        <v>122.4617233276367</v>
      </c>
      <c r="D7255" s="112">
        <f t="shared" si="229"/>
        <v>-0.93715756589987942</v>
      </c>
      <c r="E7255" s="112">
        <v>-2.6990074164616479E-2</v>
      </c>
      <c r="G7255">
        <v>7247</v>
      </c>
      <c r="H7255">
        <f t="shared" ca="1" si="230"/>
        <v>-2.0702315057908111E-2</v>
      </c>
    </row>
    <row r="7256" spans="2:8" x14ac:dyDescent="0.35">
      <c r="B7256" s="45" t="s">
        <v>7019</v>
      </c>
      <c r="C7256" s="146">
        <v>1948.710693359375</v>
      </c>
      <c r="D7256" s="112">
        <f t="shared" si="229"/>
        <v>11.362420694022529</v>
      </c>
      <c r="E7256" s="112">
        <v>-2.7034620829154834E-2</v>
      </c>
      <c r="G7256">
        <v>7248</v>
      </c>
      <c r="H7256">
        <f t="shared" ca="1" si="230"/>
        <v>-6.3121085886151725E-3</v>
      </c>
    </row>
    <row r="7257" spans="2:8" x14ac:dyDescent="0.35">
      <c r="B7257" s="45" t="s">
        <v>3265</v>
      </c>
      <c r="C7257" s="146">
        <v>157.6318054199219</v>
      </c>
      <c r="D7257" s="112">
        <f t="shared" si="229"/>
        <v>-0.77408924833996273</v>
      </c>
      <c r="E7257" s="112">
        <v>-2.7038670062899835E-2</v>
      </c>
      <c r="G7257">
        <v>7249</v>
      </c>
      <c r="H7257">
        <f t="shared" ca="1" si="230"/>
        <v>1.1152562490869431E-2</v>
      </c>
    </row>
    <row r="7258" spans="2:8" x14ac:dyDescent="0.35">
      <c r="B7258" s="45" t="s">
        <v>5500</v>
      </c>
      <c r="C7258" s="146">
        <v>697.76141357421875</v>
      </c>
      <c r="D7258" s="112">
        <f t="shared" si="229"/>
        <v>4.2139134099251656</v>
      </c>
      <c r="E7258" s="112">
        <v>-2.7044832818534495E-2</v>
      </c>
      <c r="G7258">
        <v>7250</v>
      </c>
      <c r="H7258">
        <f t="shared" ca="1" si="230"/>
        <v>-1.0623225746545508E-2</v>
      </c>
    </row>
    <row r="7259" spans="2:8" x14ac:dyDescent="0.35">
      <c r="B7259" s="45" t="s">
        <v>3407</v>
      </c>
      <c r="C7259" s="146">
        <v>133.8268127441406</v>
      </c>
      <c r="D7259" s="112">
        <f t="shared" si="229"/>
        <v>-0.80901399144063091</v>
      </c>
      <c r="E7259" s="112">
        <v>-2.7094130488800747E-2</v>
      </c>
      <c r="G7259">
        <v>7251</v>
      </c>
      <c r="H7259">
        <f t="shared" ca="1" si="230"/>
        <v>-7.5060112774652651E-3</v>
      </c>
    </row>
    <row r="7260" spans="2:8" x14ac:dyDescent="0.35">
      <c r="B7260" s="45" t="s">
        <v>5417</v>
      </c>
      <c r="C7260" s="146">
        <v>700.71527099609375</v>
      </c>
      <c r="D7260" s="112">
        <f t="shared" si="229"/>
        <v>-0.66267979852434367</v>
      </c>
      <c r="E7260" s="112">
        <v>-2.7115884920130503E-2</v>
      </c>
      <c r="G7260">
        <v>7252</v>
      </c>
      <c r="H7260">
        <f t="shared" ca="1" si="230"/>
        <v>-2.5439541021931907E-3</v>
      </c>
    </row>
    <row r="7261" spans="2:8" x14ac:dyDescent="0.35">
      <c r="B7261" s="45" t="s">
        <v>8019</v>
      </c>
      <c r="C7261" s="146">
        <v>2077.300048828125</v>
      </c>
      <c r="D7261" s="112">
        <f t="shared" si="229"/>
        <v>24.970859887146947</v>
      </c>
      <c r="E7261" s="112">
        <v>-2.7162458986422545E-2</v>
      </c>
      <c r="G7261">
        <v>7253</v>
      </c>
      <c r="H7261">
        <f t="shared" ca="1" si="230"/>
        <v>6.5300885577425751E-3</v>
      </c>
    </row>
    <row r="7262" spans="2:8" x14ac:dyDescent="0.35">
      <c r="B7262" s="45" t="s">
        <v>1078</v>
      </c>
      <c r="C7262" s="146">
        <v>79.985801696777344</v>
      </c>
      <c r="D7262" s="112">
        <f t="shared" si="229"/>
        <v>-0.30310809207384176</v>
      </c>
      <c r="E7262" s="112">
        <v>-2.7177854182725485E-2</v>
      </c>
      <c r="G7262">
        <v>7254</v>
      </c>
      <c r="H7262">
        <f t="shared" ca="1" si="230"/>
        <v>2.4195457137499137E-2</v>
      </c>
    </row>
    <row r="7263" spans="2:8" x14ac:dyDescent="0.35">
      <c r="B7263" s="45" t="s">
        <v>2541</v>
      </c>
      <c r="C7263" s="146">
        <v>114.77504730224609</v>
      </c>
      <c r="D7263" s="112">
        <f t="shared" si="229"/>
        <v>0.32092901103970667</v>
      </c>
      <c r="E7263" s="112">
        <v>-2.71804720566978E-2</v>
      </c>
      <c r="G7263">
        <v>7255</v>
      </c>
      <c r="H7263">
        <f t="shared" ca="1" si="230"/>
        <v>-5.4586875854068517E-3</v>
      </c>
    </row>
    <row r="7264" spans="2:8" x14ac:dyDescent="0.35">
      <c r="B7264" s="45" t="s">
        <v>2323</v>
      </c>
      <c r="C7264" s="146">
        <v>86.889640808105469</v>
      </c>
      <c r="D7264" s="112">
        <f t="shared" si="229"/>
        <v>0.86496140891322859</v>
      </c>
      <c r="E7264" s="112">
        <v>-2.7212728645131721E-2</v>
      </c>
      <c r="G7264">
        <v>7256</v>
      </c>
      <c r="H7264">
        <f t="shared" ca="1" si="230"/>
        <v>3.3086956419059598E-3</v>
      </c>
    </row>
    <row r="7265" spans="2:8" x14ac:dyDescent="0.35">
      <c r="B7265" s="45" t="s">
        <v>732</v>
      </c>
      <c r="C7265" s="146">
        <v>46.590583801269531</v>
      </c>
      <c r="D7265" s="112">
        <f t="shared" si="229"/>
        <v>-0.72371293752125299</v>
      </c>
      <c r="E7265" s="112">
        <v>-2.7272188589430854E-2</v>
      </c>
      <c r="G7265">
        <v>7257</v>
      </c>
      <c r="H7265">
        <f t="shared" ca="1" si="230"/>
        <v>-6.198566033439371E-3</v>
      </c>
    </row>
    <row r="7266" spans="2:8" x14ac:dyDescent="0.35">
      <c r="B7266" s="45" t="s">
        <v>1518</v>
      </c>
      <c r="C7266" s="146">
        <v>168.6310729980469</v>
      </c>
      <c r="D7266" s="112">
        <f t="shared" si="229"/>
        <v>0.25361258226424044</v>
      </c>
      <c r="E7266" s="112">
        <v>-2.728218756031953E-2</v>
      </c>
      <c r="G7266">
        <v>7258</v>
      </c>
      <c r="H7266">
        <f t="shared" ca="1" si="230"/>
        <v>2.3443955239758042E-2</v>
      </c>
    </row>
    <row r="7267" spans="2:8" x14ac:dyDescent="0.35">
      <c r="B7267" s="45" t="s">
        <v>3312</v>
      </c>
      <c r="C7267" s="146">
        <v>134.51609802246091</v>
      </c>
      <c r="D7267" s="112">
        <f t="shared" si="229"/>
        <v>2.6436619607703737</v>
      </c>
      <c r="E7267" s="112">
        <v>-2.72905791151942E-2</v>
      </c>
      <c r="G7267">
        <v>7259</v>
      </c>
      <c r="H7267">
        <f t="shared" ca="1" si="230"/>
        <v>8.8294976554058567E-3</v>
      </c>
    </row>
    <row r="7268" spans="2:8" x14ac:dyDescent="0.35">
      <c r="B7268" s="45" t="s">
        <v>481</v>
      </c>
      <c r="C7268" s="146">
        <v>36.917831420898438</v>
      </c>
      <c r="D7268" s="112">
        <f t="shared" si="229"/>
        <v>-0.69634150963808927</v>
      </c>
      <c r="E7268" s="112">
        <v>-2.7374314421054442E-2</v>
      </c>
      <c r="G7268">
        <v>7260</v>
      </c>
      <c r="H7268">
        <f t="shared" ca="1" si="230"/>
        <v>-9.3153405094373604E-3</v>
      </c>
    </row>
    <row r="7269" spans="2:8" x14ac:dyDescent="0.35">
      <c r="B7269" s="45" t="s">
        <v>1881</v>
      </c>
      <c r="C7269" s="146">
        <v>121.5768127441406</v>
      </c>
      <c r="D7269" s="112">
        <f t="shared" si="229"/>
        <v>-0.95069120676569441</v>
      </c>
      <c r="E7269" s="112">
        <v>-2.7403306824216312E-2</v>
      </c>
      <c r="G7269">
        <v>7261</v>
      </c>
      <c r="H7269">
        <f t="shared" ca="1" si="230"/>
        <v>-3.9400026993301163E-4</v>
      </c>
    </row>
    <row r="7270" spans="2:8" x14ac:dyDescent="0.35">
      <c r="B7270" s="45" t="s">
        <v>7164</v>
      </c>
      <c r="C7270" s="146">
        <v>2465.621337890625</v>
      </c>
      <c r="D7270" s="112">
        <f t="shared" si="229"/>
        <v>5.7432831104601352</v>
      </c>
      <c r="E7270" s="112">
        <v>-2.7424976875403566E-2</v>
      </c>
      <c r="G7270">
        <v>7262</v>
      </c>
      <c r="H7270">
        <f t="shared" ca="1" si="230"/>
        <v>9.0389174046201417E-3</v>
      </c>
    </row>
    <row r="7271" spans="2:8" x14ac:dyDescent="0.35">
      <c r="B7271" s="45" t="s">
        <v>4796</v>
      </c>
      <c r="C7271" s="146">
        <v>365.64108276367188</v>
      </c>
      <c r="D7271" s="112">
        <f t="shared" si="229"/>
        <v>0.7928129778699653</v>
      </c>
      <c r="E7271" s="112">
        <v>-2.7442563572277E-2</v>
      </c>
      <c r="G7271">
        <v>7263</v>
      </c>
      <c r="H7271">
        <f t="shared" ca="1" si="230"/>
        <v>-1.0307953051909896E-2</v>
      </c>
    </row>
    <row r="7272" spans="2:8" x14ac:dyDescent="0.35">
      <c r="B7272" s="45" t="s">
        <v>4350</v>
      </c>
      <c r="C7272" s="146">
        <v>203.94825744628909</v>
      </c>
      <c r="D7272" s="112">
        <f t="shared" si="229"/>
        <v>7.6940871258380894E-2</v>
      </c>
      <c r="E7272" s="112">
        <v>-2.7444413115648599E-2</v>
      </c>
      <c r="G7272">
        <v>7264</v>
      </c>
      <c r="H7272">
        <f t="shared" ca="1" si="230"/>
        <v>-2.5437246487822512E-2</v>
      </c>
    </row>
    <row r="7273" spans="2:8" x14ac:dyDescent="0.35">
      <c r="B7273" s="45" t="s">
        <v>3114</v>
      </c>
      <c r="C7273" s="146">
        <v>189.37739562988281</v>
      </c>
      <c r="D7273" s="112">
        <f t="shared" si="229"/>
        <v>5.7050041132929934E-2</v>
      </c>
      <c r="E7273" s="112">
        <v>-2.7479365831614859E-2</v>
      </c>
      <c r="G7273">
        <v>7265</v>
      </c>
      <c r="H7273">
        <f t="shared" ca="1" si="230"/>
        <v>-1.4565959011149252E-2</v>
      </c>
    </row>
    <row r="7274" spans="2:8" x14ac:dyDescent="0.35">
      <c r="B7274" s="45" t="s">
        <v>3782</v>
      </c>
      <c r="C7274" s="146">
        <v>179.15650939941409</v>
      </c>
      <c r="D7274" s="112">
        <f t="shared" si="229"/>
        <v>0.42315086583326694</v>
      </c>
      <c r="E7274" s="112">
        <v>-2.7558927296842003E-2</v>
      </c>
      <c r="G7274">
        <v>7266</v>
      </c>
      <c r="H7274">
        <f t="shared" ca="1" si="230"/>
        <v>-2.1844537313505608E-2</v>
      </c>
    </row>
    <row r="7275" spans="2:8" x14ac:dyDescent="0.35">
      <c r="B7275" s="45" t="s">
        <v>1946</v>
      </c>
      <c r="C7275" s="146">
        <v>125.88722229003911</v>
      </c>
      <c r="D7275" s="112">
        <f t="shared" si="229"/>
        <v>-0.94336826902864102</v>
      </c>
      <c r="E7275" s="112">
        <v>-2.7563436226314544E-2</v>
      </c>
      <c r="G7275">
        <v>7267</v>
      </c>
      <c r="H7275">
        <f t="shared" ca="1" si="230"/>
        <v>-2.7491322678301879E-2</v>
      </c>
    </row>
    <row r="7276" spans="2:8" x14ac:dyDescent="0.35">
      <c r="B7276" s="45" t="s">
        <v>7520</v>
      </c>
      <c r="C7276" s="146">
        <v>2222.90966796875</v>
      </c>
      <c r="D7276" s="112">
        <f t="shared" si="229"/>
        <v>0.64111926570448152</v>
      </c>
      <c r="E7276" s="112">
        <v>-2.7563467639732834E-2</v>
      </c>
      <c r="G7276">
        <v>7268</v>
      </c>
      <c r="H7276">
        <f t="shared" ca="1" si="230"/>
        <v>1.5135852066286822E-2</v>
      </c>
    </row>
    <row r="7277" spans="2:8" x14ac:dyDescent="0.35">
      <c r="B7277" s="45" t="s">
        <v>6184</v>
      </c>
      <c r="C7277" s="146">
        <v>1354.50830078125</v>
      </c>
      <c r="D7277" s="112">
        <f t="shared" si="229"/>
        <v>8.4077870216306181</v>
      </c>
      <c r="E7277" s="112">
        <v>-2.7586387002342845E-2</v>
      </c>
      <c r="G7277">
        <v>7269</v>
      </c>
      <c r="H7277">
        <f t="shared" ca="1" si="230"/>
        <v>-7.7719029007588198E-3</v>
      </c>
    </row>
    <row r="7278" spans="2:8" x14ac:dyDescent="0.35">
      <c r="B7278" s="45" t="s">
        <v>3146</v>
      </c>
      <c r="C7278" s="146">
        <v>143.97735595703119</v>
      </c>
      <c r="D7278" s="112">
        <f t="shared" si="229"/>
        <v>-0.89692303510880711</v>
      </c>
      <c r="E7278" s="112">
        <v>-2.760891157369802E-2</v>
      </c>
      <c r="G7278">
        <v>7270</v>
      </c>
      <c r="H7278">
        <f t="shared" ca="1" si="230"/>
        <v>-1.6187869106672824E-2</v>
      </c>
    </row>
    <row r="7279" spans="2:8" x14ac:dyDescent="0.35">
      <c r="B7279" s="45" t="s">
        <v>6177</v>
      </c>
      <c r="C7279" s="146">
        <v>1396.794677734375</v>
      </c>
      <c r="D7279" s="112">
        <f t="shared" si="229"/>
        <v>13.630680715733982</v>
      </c>
      <c r="E7279" s="112">
        <v>-2.7735831293221731E-2</v>
      </c>
      <c r="G7279">
        <v>7271</v>
      </c>
      <c r="H7279">
        <f t="shared" ca="1" si="230"/>
        <v>-8.2478518387790907E-4</v>
      </c>
    </row>
    <row r="7280" spans="2:8" x14ac:dyDescent="0.35">
      <c r="B7280" s="45" t="s">
        <v>2292</v>
      </c>
      <c r="C7280" s="146">
        <v>95.470245361328125</v>
      </c>
      <c r="D7280" s="112">
        <f t="shared" si="229"/>
        <v>-0.8604544117567029</v>
      </c>
      <c r="E7280" s="112">
        <v>-2.7736617629565502E-2</v>
      </c>
      <c r="G7280">
        <v>7272</v>
      </c>
      <c r="H7280">
        <f t="shared" ca="1" si="230"/>
        <v>1.4414538785493074E-2</v>
      </c>
    </row>
    <row r="7281" spans="2:8" x14ac:dyDescent="0.35">
      <c r="B7281" s="45" t="s">
        <v>5506</v>
      </c>
      <c r="C7281" s="146">
        <v>684.15093994140625</v>
      </c>
      <c r="D7281" s="112">
        <f t="shared" si="229"/>
        <v>0.60849261122905485</v>
      </c>
      <c r="E7281" s="112">
        <v>-2.7803004920601067E-2</v>
      </c>
      <c r="G7281">
        <v>7273</v>
      </c>
      <c r="H7281">
        <f t="shared" ca="1" si="230"/>
        <v>-5.5695939687784675E-3</v>
      </c>
    </row>
    <row r="7282" spans="2:8" x14ac:dyDescent="0.35">
      <c r="B7282" s="45" t="s">
        <v>4745</v>
      </c>
      <c r="C7282" s="146">
        <v>425.33670043945313</v>
      </c>
      <c r="D7282" s="112">
        <f t="shared" si="229"/>
        <v>1.1648222421934769</v>
      </c>
      <c r="E7282" s="112">
        <v>-2.7803387313203948E-2</v>
      </c>
      <c r="G7282">
        <v>7274</v>
      </c>
      <c r="H7282">
        <f t="shared" ca="1" si="230"/>
        <v>3.4532996850151973E-2</v>
      </c>
    </row>
    <row r="7283" spans="2:8" x14ac:dyDescent="0.35">
      <c r="B7283" s="45" t="s">
        <v>3981</v>
      </c>
      <c r="C7283" s="146">
        <v>196.47650146484381</v>
      </c>
      <c r="D7283" s="112">
        <f t="shared" si="229"/>
        <v>8.5469112779237147E-2</v>
      </c>
      <c r="E7283" s="112">
        <v>-2.7818896832839914E-2</v>
      </c>
      <c r="G7283">
        <v>7275</v>
      </c>
      <c r="H7283">
        <f t="shared" ca="1" si="230"/>
        <v>-8.647368571390977E-3</v>
      </c>
    </row>
    <row r="7284" spans="2:8" x14ac:dyDescent="0.35">
      <c r="B7284" s="45" t="s">
        <v>3717</v>
      </c>
      <c r="C7284" s="146">
        <v>181.0060729980469</v>
      </c>
      <c r="D7284" s="112">
        <f t="shared" si="229"/>
        <v>0.99474275325092909</v>
      </c>
      <c r="E7284" s="112">
        <v>-2.7853619631458951E-2</v>
      </c>
      <c r="G7284">
        <v>7276</v>
      </c>
      <c r="H7284">
        <f t="shared" ca="1" si="230"/>
        <v>1.4686288344627657E-2</v>
      </c>
    </row>
    <row r="7285" spans="2:8" x14ac:dyDescent="0.35">
      <c r="B7285" s="45" t="s">
        <v>1164</v>
      </c>
      <c r="C7285" s="146">
        <v>90.741561889648438</v>
      </c>
      <c r="D7285" s="112">
        <f t="shared" si="229"/>
        <v>-0.47779043260179277</v>
      </c>
      <c r="E7285" s="112">
        <v>-2.785896200741525E-2</v>
      </c>
      <c r="G7285">
        <v>7277</v>
      </c>
      <c r="H7285">
        <f t="shared" ca="1" si="230"/>
        <v>-5.2266321089066313E-3</v>
      </c>
    </row>
    <row r="7286" spans="2:8" x14ac:dyDescent="0.35">
      <c r="B7286" s="45" t="s">
        <v>4108</v>
      </c>
      <c r="C7286" s="146">
        <v>173.7646484375</v>
      </c>
      <c r="D7286" s="112">
        <f t="shared" si="229"/>
        <v>0.48140410411159806</v>
      </c>
      <c r="E7286" s="112">
        <v>-2.7910823991169998E-2</v>
      </c>
      <c r="G7286">
        <v>7278</v>
      </c>
      <c r="H7286">
        <f t="shared" ca="1" si="230"/>
        <v>-6.6964893994618108E-3</v>
      </c>
    </row>
    <row r="7287" spans="2:8" x14ac:dyDescent="0.35">
      <c r="B7287" s="45" t="s">
        <v>3321</v>
      </c>
      <c r="C7287" s="146">
        <v>117.29726409912109</v>
      </c>
      <c r="D7287" s="112">
        <f t="shared" si="229"/>
        <v>3.1408392490456905E-2</v>
      </c>
      <c r="E7287" s="112">
        <v>-2.7924372978317756E-2</v>
      </c>
      <c r="G7287">
        <v>7279</v>
      </c>
      <c r="H7287">
        <f t="shared" ca="1" si="230"/>
        <v>4.6545488802459253E-3</v>
      </c>
    </row>
    <row r="7288" spans="2:8" x14ac:dyDescent="0.35">
      <c r="B7288" s="45" t="s">
        <v>1838</v>
      </c>
      <c r="C7288" s="146">
        <v>113.7253341674805</v>
      </c>
      <c r="D7288" s="112">
        <f t="shared" si="229"/>
        <v>2.1292970736656331E-2</v>
      </c>
      <c r="E7288" s="112">
        <v>-2.7985491062331367E-2</v>
      </c>
      <c r="G7288">
        <v>7280</v>
      </c>
      <c r="H7288">
        <f t="shared" ca="1" si="230"/>
        <v>-1.469040511169668E-2</v>
      </c>
    </row>
    <row r="7289" spans="2:8" x14ac:dyDescent="0.35">
      <c r="B7289" s="45" t="s">
        <v>1870</v>
      </c>
      <c r="C7289" s="146">
        <v>111.35427093505859</v>
      </c>
      <c r="D7289" s="112">
        <f t="shared" si="229"/>
        <v>-0.94006268368740831</v>
      </c>
      <c r="E7289" s="112">
        <v>-2.8085865285920487E-2</v>
      </c>
      <c r="G7289">
        <v>7281</v>
      </c>
      <c r="H7289">
        <f t="shared" ca="1" si="230"/>
        <v>-3.1485063947587898E-2</v>
      </c>
    </row>
    <row r="7290" spans="2:8" x14ac:dyDescent="0.35">
      <c r="B7290" s="45" t="s">
        <v>7031</v>
      </c>
      <c r="C7290" s="146">
        <v>1857.845458984375</v>
      </c>
      <c r="D7290" s="112">
        <f t="shared" si="229"/>
        <v>0.26785080725006033</v>
      </c>
      <c r="E7290" s="112">
        <v>-2.8129851737387173E-2</v>
      </c>
      <c r="G7290">
        <v>7282</v>
      </c>
      <c r="H7290">
        <f t="shared" ca="1" si="230"/>
        <v>1.0028828031007665E-3</v>
      </c>
    </row>
    <row r="7291" spans="2:8" x14ac:dyDescent="0.35">
      <c r="B7291" s="45" t="s">
        <v>6158</v>
      </c>
      <c r="C7291" s="146">
        <v>1465.350219726562</v>
      </c>
      <c r="D7291" s="112">
        <f t="shared" si="229"/>
        <v>6.4710489554882455</v>
      </c>
      <c r="E7291" s="112">
        <v>-2.8191173245440945E-2</v>
      </c>
      <c r="G7291">
        <v>7283</v>
      </c>
      <c r="H7291">
        <f t="shared" ca="1" si="230"/>
        <v>-3.3724010227126505E-3</v>
      </c>
    </row>
    <row r="7292" spans="2:8" x14ac:dyDescent="0.35">
      <c r="B7292" s="45" t="s">
        <v>3941</v>
      </c>
      <c r="C7292" s="146">
        <v>196.13714599609381</v>
      </c>
      <c r="D7292" s="112">
        <f t="shared" si="229"/>
        <v>-0.90544872964249123</v>
      </c>
      <c r="E7292" s="112">
        <v>-2.8284871972774114E-2</v>
      </c>
      <c r="G7292">
        <v>7284</v>
      </c>
      <c r="H7292">
        <f t="shared" ca="1" si="230"/>
        <v>-1.4534334869158954E-2</v>
      </c>
    </row>
    <row r="7293" spans="2:8" x14ac:dyDescent="0.35">
      <c r="B7293" s="45" t="s">
        <v>8024</v>
      </c>
      <c r="C7293" s="146">
        <v>2074.39990234375</v>
      </c>
      <c r="D7293" s="112">
        <f t="shared" si="229"/>
        <v>6.9355767015993166</v>
      </c>
      <c r="E7293" s="112">
        <v>-2.8293116499379413E-2</v>
      </c>
      <c r="G7293">
        <v>7285</v>
      </c>
      <c r="H7293">
        <f t="shared" ca="1" si="230"/>
        <v>2.0838448410421335E-2</v>
      </c>
    </row>
    <row r="7294" spans="2:8" x14ac:dyDescent="0.35">
      <c r="B7294" s="45" t="s">
        <v>4443</v>
      </c>
      <c r="C7294" s="146">
        <v>261.40505981445313</v>
      </c>
      <c r="D7294" s="112">
        <f t="shared" si="229"/>
        <v>0.50477975497607086</v>
      </c>
      <c r="E7294" s="112">
        <v>-2.8346084768505499E-2</v>
      </c>
      <c r="G7294">
        <v>7286</v>
      </c>
      <c r="H7294">
        <f t="shared" ca="1" si="230"/>
        <v>2.6800342994813663E-2</v>
      </c>
    </row>
    <row r="7295" spans="2:8" x14ac:dyDescent="0.35">
      <c r="B7295" s="45" t="s">
        <v>3692</v>
      </c>
      <c r="C7295" s="146">
        <v>173.71649169921881</v>
      </c>
      <c r="D7295" s="112">
        <f t="shared" si="229"/>
        <v>-0.53475746317146544</v>
      </c>
      <c r="E7295" s="112">
        <v>-2.8397772788630246E-2</v>
      </c>
      <c r="G7295">
        <v>7287</v>
      </c>
      <c r="H7295">
        <f t="shared" ca="1" si="230"/>
        <v>1.861968813153159E-2</v>
      </c>
    </row>
    <row r="7296" spans="2:8" x14ac:dyDescent="0.35">
      <c r="B7296" s="45" t="s">
        <v>4837</v>
      </c>
      <c r="C7296" s="146">
        <v>373.38909912109381</v>
      </c>
      <c r="D7296" s="112">
        <f t="shared" si="229"/>
        <v>3.608104340571936</v>
      </c>
      <c r="E7296" s="112">
        <v>-2.8413195815905026E-2</v>
      </c>
      <c r="G7296">
        <v>7288</v>
      </c>
      <c r="H7296">
        <f t="shared" ca="1" si="230"/>
        <v>1.5873115858011148E-2</v>
      </c>
    </row>
    <row r="7297" spans="2:8" x14ac:dyDescent="0.35">
      <c r="B7297" s="45" t="s">
        <v>2636</v>
      </c>
      <c r="C7297" s="146">
        <v>81.028785705566406</v>
      </c>
      <c r="D7297" s="112">
        <f t="shared" si="229"/>
        <v>-0.83319014994628782</v>
      </c>
      <c r="E7297" s="112">
        <v>-2.8432465997988182E-2</v>
      </c>
      <c r="G7297">
        <v>7289</v>
      </c>
      <c r="H7297">
        <f t="shared" ca="1" si="230"/>
        <v>3.1297838938200102E-2</v>
      </c>
    </row>
    <row r="7298" spans="2:8" x14ac:dyDescent="0.35">
      <c r="B7298" s="45" t="s">
        <v>4914</v>
      </c>
      <c r="C7298" s="146">
        <v>485.75540161132813</v>
      </c>
      <c r="D7298" s="112">
        <f t="shared" si="229"/>
        <v>3.6759681829067934</v>
      </c>
      <c r="E7298" s="112">
        <v>-2.8543509164160499E-2</v>
      </c>
      <c r="G7298">
        <v>7290</v>
      </c>
      <c r="H7298">
        <f t="shared" ca="1" si="230"/>
        <v>2.3364240298375367E-3</v>
      </c>
    </row>
    <row r="7299" spans="2:8" x14ac:dyDescent="0.35">
      <c r="B7299" s="45" t="s">
        <v>2990</v>
      </c>
      <c r="C7299" s="146">
        <v>103.8833847045898</v>
      </c>
      <c r="D7299" s="112">
        <f t="shared" si="229"/>
        <v>-0.1746121989964802</v>
      </c>
      <c r="E7299" s="112">
        <v>-2.8650391334058469E-2</v>
      </c>
      <c r="G7299">
        <v>7291</v>
      </c>
      <c r="H7299">
        <f t="shared" ca="1" si="230"/>
        <v>-1.4162646202302577E-2</v>
      </c>
    </row>
    <row r="7300" spans="2:8" x14ac:dyDescent="0.35">
      <c r="B7300" s="45" t="s">
        <v>1447</v>
      </c>
      <c r="C7300" s="146">
        <v>125.86009216308589</v>
      </c>
      <c r="D7300" s="112">
        <f t="shared" si="229"/>
        <v>-0.28138344955445688</v>
      </c>
      <c r="E7300" s="112">
        <v>-2.8685247141385199E-2</v>
      </c>
      <c r="G7300">
        <v>7292</v>
      </c>
      <c r="H7300">
        <f t="shared" ca="1" si="230"/>
        <v>2.4201058824829761E-2</v>
      </c>
    </row>
    <row r="7301" spans="2:8" x14ac:dyDescent="0.35">
      <c r="B7301" s="45" t="s">
        <v>4053</v>
      </c>
      <c r="C7301" s="146">
        <v>175.1422119140625</v>
      </c>
      <c r="D7301" s="112">
        <f t="shared" si="229"/>
        <v>1.4797348927976315</v>
      </c>
      <c r="E7301" s="112">
        <v>-2.8701412413147411E-2</v>
      </c>
      <c r="G7301">
        <v>7293</v>
      </c>
      <c r="H7301">
        <f t="shared" ca="1" si="230"/>
        <v>-3.6848996263349115E-2</v>
      </c>
    </row>
    <row r="7302" spans="2:8" x14ac:dyDescent="0.35">
      <c r="B7302" s="45" t="s">
        <v>964</v>
      </c>
      <c r="C7302" s="146">
        <v>70.629409790039063</v>
      </c>
      <c r="D7302" s="112">
        <f t="shared" si="229"/>
        <v>-0.96627332262575072</v>
      </c>
      <c r="E7302" s="112">
        <v>-2.8761956958725465E-2</v>
      </c>
      <c r="G7302">
        <v>7294</v>
      </c>
      <c r="H7302">
        <f t="shared" ca="1" si="230"/>
        <v>-1.7373138466416322E-2</v>
      </c>
    </row>
    <row r="7303" spans="2:8" x14ac:dyDescent="0.35">
      <c r="B7303" s="45" t="s">
        <v>6554</v>
      </c>
      <c r="C7303" s="146">
        <v>2094.17041015625</v>
      </c>
      <c r="D7303" s="112">
        <f t="shared" si="229"/>
        <v>1.9417352582238279</v>
      </c>
      <c r="E7303" s="112">
        <v>-2.8770190498781961E-2</v>
      </c>
      <c r="G7303">
        <v>7295</v>
      </c>
      <c r="H7303">
        <f t="shared" ca="1" si="230"/>
        <v>5.1122650532512137E-3</v>
      </c>
    </row>
    <row r="7304" spans="2:8" x14ac:dyDescent="0.35">
      <c r="B7304" s="45" t="s">
        <v>5532</v>
      </c>
      <c r="C7304" s="146">
        <v>711.8826904296875</v>
      </c>
      <c r="D7304" s="112">
        <f t="shared" si="229"/>
        <v>4.2084817504199359</v>
      </c>
      <c r="E7304" s="112">
        <v>-2.8782011157674748E-2</v>
      </c>
      <c r="G7304">
        <v>7296</v>
      </c>
      <c r="H7304">
        <f t="shared" ca="1" si="230"/>
        <v>2.9765727322584534E-2</v>
      </c>
    </row>
    <row r="7305" spans="2:8" x14ac:dyDescent="0.35">
      <c r="B7305" s="45" t="s">
        <v>2048</v>
      </c>
      <c r="C7305" s="146">
        <v>136.6775817871094</v>
      </c>
      <c r="D7305" s="112">
        <f t="shared" ref="D7305:D7368" si="231">(C7305-C7306)/C7306</f>
        <v>0.14877920514264356</v>
      </c>
      <c r="E7305" s="112">
        <v>-2.8803037119030161E-2</v>
      </c>
      <c r="G7305">
        <v>7297</v>
      </c>
      <c r="H7305">
        <f t="shared" ca="1" si="230"/>
        <v>-9.7386817842647928E-3</v>
      </c>
    </row>
    <row r="7306" spans="2:8" x14ac:dyDescent="0.35">
      <c r="B7306" s="45" t="s">
        <v>1291</v>
      </c>
      <c r="C7306" s="146">
        <v>118.9763717651367</v>
      </c>
      <c r="D7306" s="112">
        <f t="shared" si="231"/>
        <v>-0.19523281963758418</v>
      </c>
      <c r="E7306" s="112">
        <v>-2.8900817301557805E-2</v>
      </c>
      <c r="G7306">
        <v>7298</v>
      </c>
      <c r="H7306">
        <f t="shared" ref="H7306:H7369" ca="1" si="232">_xlfn.NORM.INV(RAND(),$N$11,$N$12)</f>
        <v>1.4434844742530156E-2</v>
      </c>
    </row>
    <row r="7307" spans="2:8" x14ac:dyDescent="0.35">
      <c r="B7307" s="45" t="s">
        <v>3476</v>
      </c>
      <c r="C7307" s="146">
        <v>147.83949279785159</v>
      </c>
      <c r="D7307" s="112">
        <f t="shared" si="231"/>
        <v>0.56440093436410299</v>
      </c>
      <c r="E7307" s="112">
        <v>-2.8955807748501747E-2</v>
      </c>
      <c r="G7307">
        <v>7299</v>
      </c>
      <c r="H7307">
        <f t="shared" ca="1" si="232"/>
        <v>-1.6226600523937255E-2</v>
      </c>
    </row>
    <row r="7308" spans="2:8" x14ac:dyDescent="0.35">
      <c r="B7308" s="45" t="s">
        <v>1692</v>
      </c>
      <c r="C7308" s="146">
        <v>94.502304077148438</v>
      </c>
      <c r="D7308" s="112">
        <f t="shared" si="231"/>
        <v>-0.94924467677857516</v>
      </c>
      <c r="E7308" s="112">
        <v>-2.9014627407100466E-2</v>
      </c>
      <c r="G7308">
        <v>7300</v>
      </c>
      <c r="H7308">
        <f t="shared" ca="1" si="232"/>
        <v>-2.5498685404559268E-3</v>
      </c>
    </row>
    <row r="7309" spans="2:8" x14ac:dyDescent="0.35">
      <c r="B7309" s="45" t="s">
        <v>6659</v>
      </c>
      <c r="C7309" s="146">
        <v>1861.919067382812</v>
      </c>
      <c r="D7309" s="112">
        <f t="shared" si="231"/>
        <v>11.251867132967535</v>
      </c>
      <c r="E7309" s="112">
        <v>-2.9017855295606455E-2</v>
      </c>
      <c r="G7309">
        <v>7301</v>
      </c>
      <c r="H7309">
        <f t="shared" ca="1" si="232"/>
        <v>-3.9234387828612091E-2</v>
      </c>
    </row>
    <row r="7310" spans="2:8" x14ac:dyDescent="0.35">
      <c r="B7310" s="45" t="s">
        <v>3464</v>
      </c>
      <c r="C7310" s="146">
        <v>151.97023010253909</v>
      </c>
      <c r="D7310" s="112">
        <f t="shared" si="231"/>
        <v>-0.80260558492918666</v>
      </c>
      <c r="E7310" s="112">
        <v>-2.9052989641856198E-2</v>
      </c>
      <c r="G7310">
        <v>7302</v>
      </c>
      <c r="H7310">
        <f t="shared" ca="1" si="232"/>
        <v>8.685001905553125E-3</v>
      </c>
    </row>
    <row r="7311" spans="2:8" x14ac:dyDescent="0.35">
      <c r="B7311" s="45" t="s">
        <v>5630</v>
      </c>
      <c r="C7311" s="146">
        <v>769.881103515625</v>
      </c>
      <c r="D7311" s="112">
        <f t="shared" si="231"/>
        <v>6.1535361884662771</v>
      </c>
      <c r="E7311" s="112">
        <v>-2.90685980611903E-2</v>
      </c>
      <c r="G7311">
        <v>7303</v>
      </c>
      <c r="H7311">
        <f t="shared" ca="1" si="232"/>
        <v>1.3295624894496982E-2</v>
      </c>
    </row>
    <row r="7312" spans="2:8" x14ac:dyDescent="0.35">
      <c r="B7312" s="45" t="s">
        <v>1248</v>
      </c>
      <c r="C7312" s="146">
        <v>107.62245178222661</v>
      </c>
      <c r="D7312" s="112">
        <f t="shared" si="231"/>
        <v>-0.85607991793561178</v>
      </c>
      <c r="E7312" s="112">
        <v>-2.907778602349519E-2</v>
      </c>
      <c r="G7312">
        <v>7304</v>
      </c>
      <c r="H7312">
        <f t="shared" ca="1" si="232"/>
        <v>-5.1836030132211837E-2</v>
      </c>
    </row>
    <row r="7313" spans="2:8" x14ac:dyDescent="0.35">
      <c r="B7313" s="45" t="s">
        <v>5303</v>
      </c>
      <c r="C7313" s="146">
        <v>747.79315185546875</v>
      </c>
      <c r="D7313" s="112">
        <f t="shared" si="231"/>
        <v>-0.68773411957785358</v>
      </c>
      <c r="E7313" s="112">
        <v>-2.9155194922254952E-2</v>
      </c>
      <c r="G7313">
        <v>7305</v>
      </c>
      <c r="H7313">
        <f t="shared" ca="1" si="232"/>
        <v>5.5891999382719606E-3</v>
      </c>
    </row>
    <row r="7314" spans="2:8" x14ac:dyDescent="0.35">
      <c r="B7314" s="45" t="s">
        <v>7118</v>
      </c>
      <c r="C7314" s="146">
        <v>2394.732177734375</v>
      </c>
      <c r="D7314" s="112">
        <f t="shared" si="231"/>
        <v>20.511406724368545</v>
      </c>
      <c r="E7314" s="112">
        <v>-2.9158338630218553E-2</v>
      </c>
      <c r="G7314">
        <v>7306</v>
      </c>
      <c r="H7314">
        <f t="shared" ca="1" si="232"/>
        <v>2.5862691091414428E-2</v>
      </c>
    </row>
    <row r="7315" spans="2:8" x14ac:dyDescent="0.35">
      <c r="B7315" s="45" t="s">
        <v>2556</v>
      </c>
      <c r="C7315" s="146">
        <v>111.32382965087891</v>
      </c>
      <c r="D7315" s="112">
        <f t="shared" si="231"/>
        <v>8.3269134242877837E-2</v>
      </c>
      <c r="E7315" s="112">
        <v>-2.9294329222288414E-2</v>
      </c>
      <c r="G7315">
        <v>7307</v>
      </c>
      <c r="H7315">
        <f t="shared" ca="1" si="232"/>
        <v>1.4610871133722192E-2</v>
      </c>
    </row>
    <row r="7316" spans="2:8" x14ac:dyDescent="0.35">
      <c r="B7316" s="45" t="s">
        <v>2912</v>
      </c>
      <c r="C7316" s="146">
        <v>102.7665481567383</v>
      </c>
      <c r="D7316" s="112">
        <f t="shared" si="231"/>
        <v>-0.80075829140769328</v>
      </c>
      <c r="E7316" s="112">
        <v>-2.942048770589787E-2</v>
      </c>
      <c r="G7316">
        <v>7308</v>
      </c>
      <c r="H7316">
        <f t="shared" ca="1" si="232"/>
        <v>1.0693961504057756E-2</v>
      </c>
    </row>
    <row r="7317" spans="2:8" x14ac:dyDescent="0.35">
      <c r="B7317" s="45" t="s">
        <v>5138</v>
      </c>
      <c r="C7317" s="146">
        <v>515.788330078125</v>
      </c>
      <c r="D7317" s="112">
        <f t="shared" si="231"/>
        <v>3.7055185191887658</v>
      </c>
      <c r="E7317" s="112">
        <v>-2.9446087745985589E-2</v>
      </c>
      <c r="G7317">
        <v>7309</v>
      </c>
      <c r="H7317">
        <f t="shared" ca="1" si="232"/>
        <v>-1.345795026582035E-2</v>
      </c>
    </row>
    <row r="7318" spans="2:8" x14ac:dyDescent="0.35">
      <c r="B7318" s="45" t="s">
        <v>2451</v>
      </c>
      <c r="C7318" s="146">
        <v>109.6134948730469</v>
      </c>
      <c r="D7318" s="112">
        <f t="shared" si="231"/>
        <v>-0.94907575966376923</v>
      </c>
      <c r="E7318" s="112">
        <v>-2.9475459454025906E-2</v>
      </c>
      <c r="G7318">
        <v>7310</v>
      </c>
      <c r="H7318">
        <f t="shared" ca="1" si="232"/>
        <v>-6.707968220587662E-4</v>
      </c>
    </row>
    <row r="7319" spans="2:8" x14ac:dyDescent="0.35">
      <c r="B7319" s="45" t="s">
        <v>7073</v>
      </c>
      <c r="C7319" s="146">
        <v>2152.481689453125</v>
      </c>
      <c r="D7319" s="112">
        <f t="shared" si="231"/>
        <v>29.783914288214522</v>
      </c>
      <c r="E7319" s="112">
        <v>-2.9477404432326899E-2</v>
      </c>
      <c r="G7319">
        <v>7311</v>
      </c>
      <c r="H7319">
        <f t="shared" ca="1" si="232"/>
        <v>8.9517293293653096E-3</v>
      </c>
    </row>
    <row r="7320" spans="2:8" x14ac:dyDescent="0.35">
      <c r="B7320" s="45" t="s">
        <v>939</v>
      </c>
      <c r="C7320" s="146">
        <v>69.922286987304688</v>
      </c>
      <c r="D7320" s="112">
        <f t="shared" si="231"/>
        <v>-0.33924525393537458</v>
      </c>
      <c r="E7320" s="112">
        <v>-2.948105477658065E-2</v>
      </c>
      <c r="G7320">
        <v>7312</v>
      </c>
      <c r="H7320">
        <f t="shared" ca="1" si="232"/>
        <v>9.2773730055163393E-3</v>
      </c>
    </row>
    <row r="7321" spans="2:8" x14ac:dyDescent="0.35">
      <c r="B7321" s="45" t="s">
        <v>1848</v>
      </c>
      <c r="C7321" s="146">
        <v>105.8218460083008</v>
      </c>
      <c r="D7321" s="112">
        <f t="shared" si="231"/>
        <v>-0.74638717844392466</v>
      </c>
      <c r="E7321" s="112">
        <v>-2.9510809890056937E-2</v>
      </c>
      <c r="G7321">
        <v>7313</v>
      </c>
      <c r="H7321">
        <f t="shared" ca="1" si="232"/>
        <v>-4.830671468992935E-2</v>
      </c>
    </row>
    <row r="7322" spans="2:8" x14ac:dyDescent="0.35">
      <c r="B7322" s="45" t="s">
        <v>4690</v>
      </c>
      <c r="C7322" s="146">
        <v>417.25747680664063</v>
      </c>
      <c r="D7322" s="112">
        <f t="shared" si="231"/>
        <v>2.1260236739936569</v>
      </c>
      <c r="E7322" s="112">
        <v>-2.9559322880805022E-2</v>
      </c>
      <c r="G7322">
        <v>7314</v>
      </c>
      <c r="H7322">
        <f t="shared" ca="1" si="232"/>
        <v>4.4675219327040272E-2</v>
      </c>
    </row>
    <row r="7323" spans="2:8" x14ac:dyDescent="0.35">
      <c r="B7323" s="45" t="s">
        <v>1526</v>
      </c>
      <c r="C7323" s="146">
        <v>133.4786682128906</v>
      </c>
      <c r="D7323" s="112">
        <f t="shared" si="231"/>
        <v>0.11237167026503915</v>
      </c>
      <c r="E7323" s="112">
        <v>-2.9572246278633686E-2</v>
      </c>
      <c r="G7323">
        <v>7315</v>
      </c>
      <c r="H7323">
        <f t="shared" ca="1" si="232"/>
        <v>-1.1296364358937445E-2</v>
      </c>
    </row>
    <row r="7324" spans="2:8" x14ac:dyDescent="0.35">
      <c r="B7324" s="45" t="s">
        <v>3010</v>
      </c>
      <c r="C7324" s="146">
        <v>119.9946670532227</v>
      </c>
      <c r="D7324" s="112">
        <f t="shared" si="231"/>
        <v>-0.93906611292659925</v>
      </c>
      <c r="E7324" s="112">
        <v>-2.9576314810869059E-2</v>
      </c>
      <c r="G7324">
        <v>7316</v>
      </c>
      <c r="H7324">
        <f t="shared" ca="1" si="232"/>
        <v>-1.0899911901848556E-2</v>
      </c>
    </row>
    <row r="7325" spans="2:8" x14ac:dyDescent="0.35">
      <c r="B7325" s="45" t="s">
        <v>7049</v>
      </c>
      <c r="C7325" s="146">
        <v>1969.260009765625</v>
      </c>
      <c r="D7325" s="112">
        <f t="shared" si="231"/>
        <v>2.0768842561086882</v>
      </c>
      <c r="E7325" s="112">
        <v>-2.966508236116978E-2</v>
      </c>
      <c r="G7325">
        <v>7317</v>
      </c>
      <c r="H7325">
        <f t="shared" ca="1" si="232"/>
        <v>3.2025328111127377E-2</v>
      </c>
    </row>
    <row r="7326" spans="2:8" x14ac:dyDescent="0.35">
      <c r="B7326" s="45" t="s">
        <v>5239</v>
      </c>
      <c r="C7326" s="146">
        <v>640.017578125</v>
      </c>
      <c r="D7326" s="112">
        <f t="shared" si="231"/>
        <v>6.736397087982116</v>
      </c>
      <c r="E7326" s="112">
        <v>-2.9679763400624663E-2</v>
      </c>
      <c r="G7326">
        <v>7318</v>
      </c>
      <c r="H7326">
        <f t="shared" ca="1" si="232"/>
        <v>-1.5713822422511028E-2</v>
      </c>
    </row>
    <row r="7327" spans="2:8" x14ac:dyDescent="0.35">
      <c r="B7327" s="45" t="s">
        <v>1068</v>
      </c>
      <c r="C7327" s="146">
        <v>82.728118896484375</v>
      </c>
      <c r="D7327" s="112">
        <f t="shared" si="231"/>
        <v>-0.33957120433146837</v>
      </c>
      <c r="E7327" s="112">
        <v>-2.9773121844881845E-2</v>
      </c>
      <c r="G7327">
        <v>7319</v>
      </c>
      <c r="H7327">
        <f t="shared" ca="1" si="232"/>
        <v>-1.9581062557459662E-2</v>
      </c>
    </row>
    <row r="7328" spans="2:8" x14ac:dyDescent="0.35">
      <c r="B7328" s="45" t="s">
        <v>1325</v>
      </c>
      <c r="C7328" s="146">
        <v>125.2642517089844</v>
      </c>
      <c r="D7328" s="112">
        <f t="shared" si="231"/>
        <v>0.49343430103242031</v>
      </c>
      <c r="E7328" s="112">
        <v>-2.9787754053336103E-2</v>
      </c>
      <c r="G7328">
        <v>7320</v>
      </c>
      <c r="H7328">
        <f t="shared" ca="1" si="232"/>
        <v>-5.3362242852448326E-3</v>
      </c>
    </row>
    <row r="7329" spans="2:8" x14ac:dyDescent="0.35">
      <c r="B7329" s="45" t="s">
        <v>1070</v>
      </c>
      <c r="C7329" s="146">
        <v>83.876640319824219</v>
      </c>
      <c r="D7329" s="112">
        <f t="shared" si="231"/>
        <v>-0.59642845160072544</v>
      </c>
      <c r="E7329" s="112">
        <v>-2.9865197076574163E-2</v>
      </c>
      <c r="G7329">
        <v>7321</v>
      </c>
      <c r="H7329">
        <f t="shared" ca="1" si="232"/>
        <v>3.5656209399171176E-2</v>
      </c>
    </row>
    <row r="7330" spans="2:8" x14ac:dyDescent="0.35">
      <c r="B7330" s="45" t="s">
        <v>4348</v>
      </c>
      <c r="C7330" s="146">
        <v>207.83586120605469</v>
      </c>
      <c r="D7330" s="112">
        <f t="shared" si="231"/>
        <v>0.94262933319831665</v>
      </c>
      <c r="E7330" s="112">
        <v>-2.988789182733672E-2</v>
      </c>
      <c r="G7330">
        <v>7322</v>
      </c>
      <c r="H7330">
        <f t="shared" ca="1" si="232"/>
        <v>-3.3917258233209104E-2</v>
      </c>
    </row>
    <row r="7331" spans="2:8" x14ac:dyDescent="0.35">
      <c r="B7331" s="45" t="s">
        <v>2474</v>
      </c>
      <c r="C7331" s="146">
        <v>106.9868850708008</v>
      </c>
      <c r="D7331" s="112">
        <f t="shared" si="231"/>
        <v>-0.36359525904056011</v>
      </c>
      <c r="E7331" s="112">
        <v>-2.9908835683897139E-2</v>
      </c>
      <c r="G7331">
        <v>7323</v>
      </c>
      <c r="H7331">
        <f t="shared" ca="1" si="232"/>
        <v>-1.1369497371584698E-2</v>
      </c>
    </row>
    <row r="7332" spans="2:8" x14ac:dyDescent="0.35">
      <c r="B7332" s="45" t="s">
        <v>3219</v>
      </c>
      <c r="C7332" s="146">
        <v>168.11138916015619</v>
      </c>
      <c r="D7332" s="112">
        <f t="shared" si="231"/>
        <v>-0.91782152972408115</v>
      </c>
      <c r="E7332" s="112">
        <v>-2.994374080337912E-2</v>
      </c>
      <c r="G7332">
        <v>7324</v>
      </c>
      <c r="H7332">
        <f t="shared" ca="1" si="232"/>
        <v>8.4575049521604054E-3</v>
      </c>
    </row>
    <row r="7333" spans="2:8" x14ac:dyDescent="0.35">
      <c r="B7333" s="45" t="s">
        <v>6616</v>
      </c>
      <c r="C7333" s="146">
        <v>2045.6865234375</v>
      </c>
      <c r="D7333" s="112">
        <f t="shared" si="231"/>
        <v>9.3482580428836499</v>
      </c>
      <c r="E7333" s="112">
        <v>-2.9982548296071197E-2</v>
      </c>
      <c r="G7333">
        <v>7325</v>
      </c>
      <c r="H7333">
        <f t="shared" ca="1" si="232"/>
        <v>2.0694199818534483E-2</v>
      </c>
    </row>
    <row r="7334" spans="2:8" x14ac:dyDescent="0.35">
      <c r="B7334" s="45" t="s">
        <v>3912</v>
      </c>
      <c r="C7334" s="146">
        <v>197.68414306640619</v>
      </c>
      <c r="D7334" s="112">
        <f t="shared" si="231"/>
        <v>0.15582587476310983</v>
      </c>
      <c r="E7334" s="112">
        <v>-3.0001790937139582E-2</v>
      </c>
      <c r="G7334">
        <v>7326</v>
      </c>
      <c r="H7334">
        <f t="shared" ca="1" si="232"/>
        <v>1.2973209258002895E-2</v>
      </c>
    </row>
    <row r="7335" spans="2:8" x14ac:dyDescent="0.35">
      <c r="B7335" s="45" t="s">
        <v>3687</v>
      </c>
      <c r="C7335" s="146">
        <v>171.0328063964844</v>
      </c>
      <c r="D7335" s="112">
        <f t="shared" si="231"/>
        <v>8.8145589779001346E-2</v>
      </c>
      <c r="E7335" s="112">
        <v>-3.0028782916441978E-2</v>
      </c>
      <c r="G7335">
        <v>7327</v>
      </c>
      <c r="H7335">
        <f t="shared" ca="1" si="232"/>
        <v>-1.7696175571001543E-2</v>
      </c>
    </row>
    <row r="7336" spans="2:8" x14ac:dyDescent="0.35">
      <c r="B7336" s="45" t="s">
        <v>1534</v>
      </c>
      <c r="C7336" s="146">
        <v>157.17823791503909</v>
      </c>
      <c r="D7336" s="112">
        <f t="shared" si="231"/>
        <v>0.1856519856453332</v>
      </c>
      <c r="E7336" s="112">
        <v>-3.0055581795295203E-2</v>
      </c>
      <c r="G7336">
        <v>7328</v>
      </c>
      <c r="H7336">
        <f t="shared" ca="1" si="232"/>
        <v>2.455220783538662E-2</v>
      </c>
    </row>
    <row r="7337" spans="2:8" x14ac:dyDescent="0.35">
      <c r="B7337" s="45" t="s">
        <v>2049</v>
      </c>
      <c r="C7337" s="146">
        <v>132.5669250488281</v>
      </c>
      <c r="D7337" s="112">
        <f t="shared" si="231"/>
        <v>-0.90123286994738361</v>
      </c>
      <c r="E7337" s="112">
        <v>-3.0075574095860973E-2</v>
      </c>
      <c r="G7337">
        <v>7329</v>
      </c>
      <c r="H7337">
        <f t="shared" ca="1" si="232"/>
        <v>1.6087123163562776E-2</v>
      </c>
    </row>
    <row r="7338" spans="2:8" x14ac:dyDescent="0.35">
      <c r="B7338" s="45" t="s">
        <v>6180</v>
      </c>
      <c r="C7338" s="146">
        <v>1342.217041015625</v>
      </c>
      <c r="D7338" s="112">
        <f t="shared" si="231"/>
        <v>14.229220506820411</v>
      </c>
      <c r="E7338" s="112">
        <v>-3.0076562210831975E-2</v>
      </c>
      <c r="G7338">
        <v>7330</v>
      </c>
      <c r="H7338">
        <f t="shared" ca="1" si="232"/>
        <v>-4.2526202753212106E-3</v>
      </c>
    </row>
    <row r="7339" spans="2:8" x14ac:dyDescent="0.35">
      <c r="B7339" s="45" t="s">
        <v>2329</v>
      </c>
      <c r="C7339" s="146">
        <v>88.134323120117188</v>
      </c>
      <c r="D7339" s="112">
        <f t="shared" si="231"/>
        <v>-0.95723926957909367</v>
      </c>
      <c r="E7339" s="112">
        <v>-3.0163884824330918E-2</v>
      </c>
      <c r="G7339">
        <v>7331</v>
      </c>
      <c r="H7339">
        <f t="shared" ca="1" si="232"/>
        <v>2.4058819780591739E-2</v>
      </c>
    </row>
    <row r="7340" spans="2:8" x14ac:dyDescent="0.35">
      <c r="B7340" s="45" t="s">
        <v>7083</v>
      </c>
      <c r="C7340" s="146">
        <v>2061.104248046875</v>
      </c>
      <c r="D7340" s="112">
        <f t="shared" si="231"/>
        <v>2.6944710933847795</v>
      </c>
      <c r="E7340" s="112">
        <v>-3.0212653382258356E-2</v>
      </c>
      <c r="G7340">
        <v>7332</v>
      </c>
      <c r="H7340">
        <f t="shared" ca="1" si="232"/>
        <v>-2.6072091886525936E-3</v>
      </c>
    </row>
    <row r="7341" spans="2:8" x14ac:dyDescent="0.35">
      <c r="B7341" s="45" t="s">
        <v>4900</v>
      </c>
      <c r="C7341" s="146">
        <v>557.88885498046875</v>
      </c>
      <c r="D7341" s="112">
        <f t="shared" si="231"/>
        <v>0.11689276214052323</v>
      </c>
      <c r="E7341" s="112">
        <v>-3.0304975255431483E-2</v>
      </c>
      <c r="G7341">
        <v>7333</v>
      </c>
      <c r="H7341">
        <f t="shared" ca="1" si="232"/>
        <v>1.5143992541458822E-2</v>
      </c>
    </row>
    <row r="7342" spans="2:8" x14ac:dyDescent="0.35">
      <c r="B7342" s="45" t="s">
        <v>4906</v>
      </c>
      <c r="C7342" s="146">
        <v>499.50082397460938</v>
      </c>
      <c r="D7342" s="112">
        <f t="shared" si="231"/>
        <v>10.931266880991437</v>
      </c>
      <c r="E7342" s="112">
        <v>-3.0305796845581361E-2</v>
      </c>
      <c r="G7342">
        <v>7334</v>
      </c>
      <c r="H7342">
        <f t="shared" ca="1" si="232"/>
        <v>-5.0589087456669922E-2</v>
      </c>
    </row>
    <row r="7343" spans="2:8" x14ac:dyDescent="0.35">
      <c r="B7343" s="45" t="s">
        <v>526</v>
      </c>
      <c r="C7343" s="146">
        <v>41.864860534667969</v>
      </c>
      <c r="D7343" s="112">
        <f t="shared" si="231"/>
        <v>-0.71926289685442868</v>
      </c>
      <c r="E7343" s="112">
        <v>-3.0318115209244236E-2</v>
      </c>
      <c r="G7343">
        <v>7335</v>
      </c>
      <c r="H7343">
        <f t="shared" ca="1" si="232"/>
        <v>-3.9373734302528636E-4</v>
      </c>
    </row>
    <row r="7344" spans="2:8" x14ac:dyDescent="0.35">
      <c r="B7344" s="45" t="s">
        <v>1487</v>
      </c>
      <c r="C7344" s="146">
        <v>149.1247863769531</v>
      </c>
      <c r="D7344" s="112">
        <f t="shared" si="231"/>
        <v>1.1433935764044805</v>
      </c>
      <c r="E7344" s="112">
        <v>-3.0340979580595302E-2</v>
      </c>
      <c r="G7344">
        <v>7336</v>
      </c>
      <c r="H7344">
        <f t="shared" ca="1" si="232"/>
        <v>-5.1380405329710379E-3</v>
      </c>
    </row>
    <row r="7345" spans="2:8" x14ac:dyDescent="0.35">
      <c r="B7345" s="45" t="s">
        <v>818</v>
      </c>
      <c r="C7345" s="146">
        <v>69.574150085449219</v>
      </c>
      <c r="D7345" s="112">
        <f t="shared" si="231"/>
        <v>-0.53202557205511258</v>
      </c>
      <c r="E7345" s="112">
        <v>-3.0354303849906471E-2</v>
      </c>
      <c r="G7345">
        <v>7337</v>
      </c>
      <c r="H7345">
        <f t="shared" ca="1" si="232"/>
        <v>4.0633460863339398E-3</v>
      </c>
    </row>
    <row r="7346" spans="2:8" x14ac:dyDescent="0.35">
      <c r="B7346" s="45" t="s">
        <v>1620</v>
      </c>
      <c r="C7346" s="146">
        <v>148.67083740234381</v>
      </c>
      <c r="D7346" s="112">
        <f t="shared" si="231"/>
        <v>-0.93854486369289658</v>
      </c>
      <c r="E7346" s="112">
        <v>-3.0440451244148979E-2</v>
      </c>
      <c r="G7346">
        <v>7338</v>
      </c>
      <c r="H7346">
        <f t="shared" ca="1" si="232"/>
        <v>1.8120600878664288E-2</v>
      </c>
    </row>
    <row r="7347" spans="2:8" x14ac:dyDescent="0.35">
      <c r="B7347" s="45" t="s">
        <v>7178</v>
      </c>
      <c r="C7347" s="146">
        <v>2419.1767578125</v>
      </c>
      <c r="D7347" s="112">
        <f t="shared" si="231"/>
        <v>0.12955115808384529</v>
      </c>
      <c r="E7347" s="112">
        <v>-3.0445577613928625E-2</v>
      </c>
      <c r="G7347">
        <v>7339</v>
      </c>
      <c r="H7347">
        <f t="shared" ca="1" si="232"/>
        <v>1.4846050122551298E-2</v>
      </c>
    </row>
    <row r="7348" spans="2:8" x14ac:dyDescent="0.35">
      <c r="B7348" s="45" t="s">
        <v>6817</v>
      </c>
      <c r="C7348" s="146">
        <v>2141.715087890625</v>
      </c>
      <c r="D7348" s="112">
        <f t="shared" si="231"/>
        <v>14.375827428981822</v>
      </c>
      <c r="E7348" s="112">
        <v>-3.0452479050892909E-2</v>
      </c>
      <c r="G7348">
        <v>7340</v>
      </c>
      <c r="H7348">
        <f t="shared" ca="1" si="232"/>
        <v>4.8831369333455768E-3</v>
      </c>
    </row>
    <row r="7349" spans="2:8" x14ac:dyDescent="0.35">
      <c r="B7349" s="45" t="s">
        <v>3153</v>
      </c>
      <c r="C7349" s="146">
        <v>139.2910461425781</v>
      </c>
      <c r="D7349" s="112">
        <f t="shared" si="231"/>
        <v>0.26056167944570791</v>
      </c>
      <c r="E7349" s="112">
        <v>-3.0534941331324297E-2</v>
      </c>
      <c r="G7349">
        <v>7341</v>
      </c>
      <c r="H7349">
        <f t="shared" ca="1" si="232"/>
        <v>3.9248049943884757E-3</v>
      </c>
    </row>
    <row r="7350" spans="2:8" x14ac:dyDescent="0.35">
      <c r="B7350" s="45" t="s">
        <v>2428</v>
      </c>
      <c r="C7350" s="146">
        <v>110.4991912841797</v>
      </c>
      <c r="D7350" s="112">
        <f t="shared" si="231"/>
        <v>-0.25688278816299265</v>
      </c>
      <c r="E7350" s="112">
        <v>-3.0546972354823319E-2</v>
      </c>
      <c r="G7350">
        <v>7342</v>
      </c>
      <c r="H7350">
        <f t="shared" ca="1" si="232"/>
        <v>2.6938957550565783E-2</v>
      </c>
    </row>
    <row r="7351" spans="2:8" x14ac:dyDescent="0.35">
      <c r="B7351" s="45" t="s">
        <v>3167</v>
      </c>
      <c r="C7351" s="146">
        <v>148.69685363769531</v>
      </c>
      <c r="D7351" s="112">
        <f t="shared" si="231"/>
        <v>-6.3487654708078026E-3</v>
      </c>
      <c r="E7351" s="112">
        <v>-3.0552575254063449E-2</v>
      </c>
      <c r="G7351">
        <v>7343</v>
      </c>
      <c r="H7351">
        <f t="shared" ca="1" si="232"/>
        <v>-2.0391533998119854E-2</v>
      </c>
    </row>
    <row r="7352" spans="2:8" x14ac:dyDescent="0.35">
      <c r="B7352" s="45" t="s">
        <v>3520</v>
      </c>
      <c r="C7352" s="146">
        <v>149.64692687988281</v>
      </c>
      <c r="D7352" s="112">
        <f t="shared" si="231"/>
        <v>0.57427980662252209</v>
      </c>
      <c r="E7352" s="112">
        <v>-3.060094025351397E-2</v>
      </c>
      <c r="G7352">
        <v>7344</v>
      </c>
      <c r="H7352">
        <f t="shared" ca="1" si="232"/>
        <v>-6.2672725829695059E-3</v>
      </c>
    </row>
    <row r="7353" spans="2:8" x14ac:dyDescent="0.35">
      <c r="B7353" s="45" t="s">
        <v>1223</v>
      </c>
      <c r="C7353" s="146">
        <v>95.057388305664063</v>
      </c>
      <c r="D7353" s="112">
        <f t="shared" si="231"/>
        <v>-0.69080430732151343</v>
      </c>
      <c r="E7353" s="112">
        <v>-3.064063774975119E-2</v>
      </c>
      <c r="G7353">
        <v>7345</v>
      </c>
      <c r="H7353">
        <f t="shared" ca="1" si="232"/>
        <v>-2.1610164697991138E-2</v>
      </c>
    </row>
    <row r="7354" spans="2:8" x14ac:dyDescent="0.35">
      <c r="B7354" s="45" t="s">
        <v>4515</v>
      </c>
      <c r="C7354" s="146">
        <v>307.43438720703119</v>
      </c>
      <c r="D7354" s="112">
        <f t="shared" si="231"/>
        <v>1.0911416347463783</v>
      </c>
      <c r="E7354" s="112">
        <v>-3.0641008925233845E-2</v>
      </c>
      <c r="G7354">
        <v>7346</v>
      </c>
      <c r="H7354">
        <f t="shared" ca="1" si="232"/>
        <v>9.5624402751702271E-3</v>
      </c>
    </row>
    <row r="7355" spans="2:8" x14ac:dyDescent="0.35">
      <c r="B7355" s="45" t="s">
        <v>3273</v>
      </c>
      <c r="C7355" s="146">
        <v>147.0174865722656</v>
      </c>
      <c r="D7355" s="112">
        <f t="shared" si="231"/>
        <v>-0.93732989526460475</v>
      </c>
      <c r="E7355" s="112">
        <v>-3.065981856370327E-2</v>
      </c>
      <c r="G7355">
        <v>7347</v>
      </c>
      <c r="H7355">
        <f t="shared" ca="1" si="232"/>
        <v>1.559738647244917E-2</v>
      </c>
    </row>
    <row r="7356" spans="2:8" x14ac:dyDescent="0.35">
      <c r="B7356" s="45" t="s">
        <v>7686</v>
      </c>
      <c r="C7356" s="146">
        <v>2345.89501953125</v>
      </c>
      <c r="D7356" s="112">
        <f t="shared" si="231"/>
        <v>0.22369515774481039</v>
      </c>
      <c r="E7356" s="112">
        <v>-3.0730922228269012E-2</v>
      </c>
      <c r="G7356">
        <v>7348</v>
      </c>
      <c r="H7356">
        <f t="shared" ca="1" si="232"/>
        <v>7.1363248382067795E-3</v>
      </c>
    </row>
    <row r="7357" spans="2:8" x14ac:dyDescent="0.35">
      <c r="B7357" s="45" t="s">
        <v>6526</v>
      </c>
      <c r="C7357" s="146">
        <v>1917.058349609375</v>
      </c>
      <c r="D7357" s="112">
        <f t="shared" si="231"/>
        <v>9.0684049623521741</v>
      </c>
      <c r="E7357" s="112">
        <v>-3.0791489058116229E-2</v>
      </c>
      <c r="G7357">
        <v>7349</v>
      </c>
      <c r="H7357">
        <f t="shared" ca="1" si="232"/>
        <v>-2.745278414446647E-3</v>
      </c>
    </row>
    <row r="7358" spans="2:8" x14ac:dyDescent="0.35">
      <c r="B7358" s="45" t="s">
        <v>4158</v>
      </c>
      <c r="C7358" s="146">
        <v>190.40338134765619</v>
      </c>
      <c r="D7358" s="112">
        <f t="shared" si="231"/>
        <v>0.65067074047110229</v>
      </c>
      <c r="E7358" s="112">
        <v>-3.0913847909960369E-2</v>
      </c>
      <c r="G7358">
        <v>7350</v>
      </c>
      <c r="H7358">
        <f t="shared" ca="1" si="232"/>
        <v>2.9763486464126371E-2</v>
      </c>
    </row>
    <row r="7359" spans="2:8" x14ac:dyDescent="0.35">
      <c r="B7359" s="45" t="s">
        <v>2975</v>
      </c>
      <c r="C7359" s="146">
        <v>115.34909820556641</v>
      </c>
      <c r="D7359" s="112">
        <f t="shared" si="231"/>
        <v>-0.11610857918031875</v>
      </c>
      <c r="E7359" s="112">
        <v>-3.099879751596836E-2</v>
      </c>
      <c r="G7359">
        <v>7351</v>
      </c>
      <c r="H7359">
        <f t="shared" ca="1" si="232"/>
        <v>1.6903078154627212E-2</v>
      </c>
    </row>
    <row r="7360" spans="2:8" x14ac:dyDescent="0.35">
      <c r="B7360" s="45" t="s">
        <v>1431</v>
      </c>
      <c r="C7360" s="146">
        <v>130.5014343261719</v>
      </c>
      <c r="D7360" s="112">
        <f t="shared" si="231"/>
        <v>-7.0142394449040621E-2</v>
      </c>
      <c r="E7360" s="112">
        <v>-3.1039550952907443E-2</v>
      </c>
      <c r="G7360">
        <v>7352</v>
      </c>
      <c r="H7360">
        <f t="shared" ca="1" si="232"/>
        <v>8.0861387849687407E-3</v>
      </c>
    </row>
    <row r="7361" spans="2:8" x14ac:dyDescent="0.35">
      <c r="B7361" s="45" t="s">
        <v>3299</v>
      </c>
      <c r="C7361" s="146">
        <v>140.3456115722656</v>
      </c>
      <c r="D7361" s="112">
        <f t="shared" si="231"/>
        <v>5.3243614137529316E-2</v>
      </c>
      <c r="E7361" s="112">
        <v>-3.1169725550984368E-2</v>
      </c>
      <c r="G7361">
        <v>7353</v>
      </c>
      <c r="H7361">
        <f t="shared" ca="1" si="232"/>
        <v>2.7490986374168882E-2</v>
      </c>
    </row>
    <row r="7362" spans="2:8" x14ac:dyDescent="0.35">
      <c r="B7362" s="45" t="s">
        <v>1562</v>
      </c>
      <c r="C7362" s="146">
        <v>133.2508544921875</v>
      </c>
      <c r="D7362" s="112">
        <f t="shared" si="231"/>
        <v>-0.20591877640938816</v>
      </c>
      <c r="E7362" s="112">
        <v>-3.1169941169448184E-2</v>
      </c>
      <c r="G7362">
        <v>7354</v>
      </c>
      <c r="H7362">
        <f t="shared" ca="1" si="232"/>
        <v>7.0996236767891987E-3</v>
      </c>
    </row>
    <row r="7363" spans="2:8" x14ac:dyDescent="0.35">
      <c r="B7363" s="45" t="s">
        <v>3723</v>
      </c>
      <c r="C7363" s="146">
        <v>167.80506896972659</v>
      </c>
      <c r="D7363" s="112">
        <f t="shared" si="231"/>
        <v>3.0733793838115626</v>
      </c>
      <c r="E7363" s="112">
        <v>-3.1197792838458735E-2</v>
      </c>
      <c r="G7363">
        <v>7355</v>
      </c>
      <c r="H7363">
        <f t="shared" ca="1" si="232"/>
        <v>-1.1987943762572707E-2</v>
      </c>
    </row>
    <row r="7364" spans="2:8" x14ac:dyDescent="0.35">
      <c r="B7364" s="45" t="s">
        <v>675</v>
      </c>
      <c r="C7364" s="146">
        <v>41.195541381835938</v>
      </c>
      <c r="D7364" s="112">
        <f t="shared" si="231"/>
        <v>-0.51541672945048578</v>
      </c>
      <c r="E7364" s="112">
        <v>-3.1225655417608154E-2</v>
      </c>
      <c r="G7364">
        <v>7356</v>
      </c>
      <c r="H7364">
        <f t="shared" ca="1" si="232"/>
        <v>2.5827608623778899E-3</v>
      </c>
    </row>
    <row r="7365" spans="2:8" x14ac:dyDescent="0.35">
      <c r="B7365" s="45" t="s">
        <v>2864</v>
      </c>
      <c r="C7365" s="146">
        <v>85.012306213378906</v>
      </c>
      <c r="D7365" s="112">
        <f t="shared" si="231"/>
        <v>-7.4119187305947173E-2</v>
      </c>
      <c r="E7365" s="112">
        <v>-3.1261706882484093E-2</v>
      </c>
      <c r="G7365">
        <v>7357</v>
      </c>
      <c r="H7365">
        <f t="shared" ca="1" si="232"/>
        <v>-1.8664970563123821E-2</v>
      </c>
    </row>
    <row r="7366" spans="2:8" x14ac:dyDescent="0.35">
      <c r="B7366" s="45" t="s">
        <v>1204</v>
      </c>
      <c r="C7366" s="146">
        <v>91.817764282226563</v>
      </c>
      <c r="D7366" s="112">
        <f t="shared" si="231"/>
        <v>0.4112430736476192</v>
      </c>
      <c r="E7366" s="112">
        <v>-3.1296758456013596E-2</v>
      </c>
      <c r="G7366">
        <v>7358</v>
      </c>
      <c r="H7366">
        <f t="shared" ca="1" si="232"/>
        <v>-2.1566519996643989E-2</v>
      </c>
    </row>
    <row r="7367" spans="2:8" x14ac:dyDescent="0.35">
      <c r="B7367" s="45" t="s">
        <v>808</v>
      </c>
      <c r="C7367" s="146">
        <v>65.061622619628906</v>
      </c>
      <c r="D7367" s="112">
        <f t="shared" si="231"/>
        <v>-0.61135459362063771</v>
      </c>
      <c r="E7367" s="112">
        <v>-3.1303048119983717E-2</v>
      </c>
      <c r="G7367">
        <v>7359</v>
      </c>
      <c r="H7367">
        <f t="shared" ca="1" si="232"/>
        <v>-7.527881143571197E-4</v>
      </c>
    </row>
    <row r="7368" spans="2:8" x14ac:dyDescent="0.35">
      <c r="B7368" s="45" t="s">
        <v>3846</v>
      </c>
      <c r="C7368" s="146">
        <v>167.4061279296875</v>
      </c>
      <c r="D7368" s="112">
        <f t="shared" si="231"/>
        <v>1.4121429345659722</v>
      </c>
      <c r="E7368" s="112">
        <v>-3.1473179111810086E-2</v>
      </c>
      <c r="G7368">
        <v>7360</v>
      </c>
      <c r="H7368">
        <f t="shared" ca="1" si="232"/>
        <v>1.5728024064517433E-2</v>
      </c>
    </row>
    <row r="7369" spans="2:8" x14ac:dyDescent="0.35">
      <c r="B7369" s="45" t="s">
        <v>883</v>
      </c>
      <c r="C7369" s="146">
        <v>69.401412963867188</v>
      </c>
      <c r="D7369" s="112">
        <f t="shared" ref="D7369:D7432" si="233">(C7369-C7370)/C7370</f>
        <v>-0.39804946358958337</v>
      </c>
      <c r="E7369" s="112">
        <v>-3.152299554535469E-2</v>
      </c>
      <c r="G7369">
        <v>7361</v>
      </c>
      <c r="H7369">
        <f t="shared" ca="1" si="232"/>
        <v>2.4873903330545979E-2</v>
      </c>
    </row>
    <row r="7370" spans="2:8" x14ac:dyDescent="0.35">
      <c r="B7370" s="45" t="s">
        <v>2469</v>
      </c>
      <c r="C7370" s="146">
        <v>115.29421234130859</v>
      </c>
      <c r="D7370" s="112">
        <f t="shared" si="233"/>
        <v>-7.0001981824480706E-4</v>
      </c>
      <c r="E7370" s="112">
        <v>-3.1554899237918439E-2</v>
      </c>
      <c r="G7370">
        <v>7362</v>
      </c>
      <c r="H7370">
        <f t="shared" ref="H7370:H7433" ca="1" si="234">_xlfn.NORM.INV(RAND(),$N$11,$N$12)</f>
        <v>2.7302901098915228E-2</v>
      </c>
    </row>
    <row r="7371" spans="2:8" x14ac:dyDescent="0.35">
      <c r="B7371" s="45" t="s">
        <v>1298</v>
      </c>
      <c r="C7371" s="146">
        <v>115.37497711181641</v>
      </c>
      <c r="D7371" s="112">
        <f t="shared" si="233"/>
        <v>-0.73068270442885974</v>
      </c>
      <c r="E7371" s="112">
        <v>-3.1633228266619157E-2</v>
      </c>
      <c r="G7371">
        <v>7363</v>
      </c>
      <c r="H7371">
        <f t="shared" ca="1" si="234"/>
        <v>-2.6464259168314532E-3</v>
      </c>
    </row>
    <row r="7372" spans="2:8" x14ac:dyDescent="0.35">
      <c r="B7372" s="45" t="s">
        <v>4716</v>
      </c>
      <c r="C7372" s="146">
        <v>428.39794921875</v>
      </c>
      <c r="D7372" s="112">
        <f t="shared" si="233"/>
        <v>2.4611288088937204</v>
      </c>
      <c r="E7372" s="112">
        <v>-3.1740227954220442E-2</v>
      </c>
      <c r="G7372">
        <v>7364</v>
      </c>
      <c r="H7372">
        <f t="shared" ca="1" si="234"/>
        <v>-2.0809799652251538E-2</v>
      </c>
    </row>
    <row r="7373" spans="2:8" x14ac:dyDescent="0.35">
      <c r="B7373" s="45" t="s">
        <v>1802</v>
      </c>
      <c r="C7373" s="146">
        <v>123.774055480957</v>
      </c>
      <c r="D7373" s="112">
        <f t="shared" si="233"/>
        <v>-0.82613460760571555</v>
      </c>
      <c r="E7373" s="112">
        <v>-3.1795328238505352E-2</v>
      </c>
      <c r="G7373">
        <v>7365</v>
      </c>
      <c r="H7373">
        <f t="shared" ca="1" si="234"/>
        <v>2.0469244244702249E-3</v>
      </c>
    </row>
    <row r="7374" spans="2:8" x14ac:dyDescent="0.35">
      <c r="B7374" s="45" t="s">
        <v>5351</v>
      </c>
      <c r="C7374" s="146">
        <v>711.8958740234375</v>
      </c>
      <c r="D7374" s="112">
        <f t="shared" si="233"/>
        <v>0.54679130077411808</v>
      </c>
      <c r="E7374" s="112">
        <v>-3.1845815182745429E-2</v>
      </c>
      <c r="G7374">
        <v>7366</v>
      </c>
      <c r="H7374">
        <f t="shared" ca="1" si="234"/>
        <v>-7.8270424473947872E-3</v>
      </c>
    </row>
    <row r="7375" spans="2:8" x14ac:dyDescent="0.35">
      <c r="B7375" s="45" t="s">
        <v>5085</v>
      </c>
      <c r="C7375" s="146">
        <v>460.24041748046881</v>
      </c>
      <c r="D7375" s="112">
        <f t="shared" si="233"/>
        <v>2.4830095649540072</v>
      </c>
      <c r="E7375" s="112">
        <v>-3.1927817144949279E-2</v>
      </c>
      <c r="G7375">
        <v>7367</v>
      </c>
      <c r="H7375">
        <f t="shared" ca="1" si="234"/>
        <v>-1.7366440465601311E-2</v>
      </c>
    </row>
    <row r="7376" spans="2:8" x14ac:dyDescent="0.35">
      <c r="B7376" s="45" t="s">
        <v>2029</v>
      </c>
      <c r="C7376" s="146">
        <v>132.13871765136719</v>
      </c>
      <c r="D7376" s="112">
        <f t="shared" si="233"/>
        <v>-0.25959187896074226</v>
      </c>
      <c r="E7376" s="112">
        <v>-3.1994827673511445E-2</v>
      </c>
      <c r="G7376">
        <v>7368</v>
      </c>
      <c r="H7376">
        <f t="shared" ca="1" si="234"/>
        <v>-8.5393913236899432E-3</v>
      </c>
    </row>
    <row r="7377" spans="2:8" x14ac:dyDescent="0.35">
      <c r="B7377" s="45" t="s">
        <v>3785</v>
      </c>
      <c r="C7377" s="146">
        <v>178.4674072265625</v>
      </c>
      <c r="D7377" s="112">
        <f t="shared" si="233"/>
        <v>0.40580783191903652</v>
      </c>
      <c r="E7377" s="112">
        <v>-3.2061447998349479E-2</v>
      </c>
      <c r="G7377">
        <v>7369</v>
      </c>
      <c r="H7377">
        <f t="shared" ca="1" si="234"/>
        <v>2.0083535629650404E-2</v>
      </c>
    </row>
    <row r="7378" spans="2:8" x14ac:dyDescent="0.35">
      <c r="B7378" s="45" t="s">
        <v>1508</v>
      </c>
      <c r="C7378" s="146">
        <v>126.9500732421875</v>
      </c>
      <c r="D7378" s="112">
        <f t="shared" si="233"/>
        <v>0.24398281737332495</v>
      </c>
      <c r="E7378" s="112">
        <v>-3.2063887180611005E-2</v>
      </c>
      <c r="G7378">
        <v>7370</v>
      </c>
      <c r="H7378">
        <f t="shared" ca="1" si="234"/>
        <v>-1.4648941118805778E-2</v>
      </c>
    </row>
    <row r="7379" spans="2:8" x14ac:dyDescent="0.35">
      <c r="B7379" s="45" t="s">
        <v>1706</v>
      </c>
      <c r="C7379" s="146">
        <v>102.0513076782227</v>
      </c>
      <c r="D7379" s="112">
        <f t="shared" si="233"/>
        <v>-0.9485165126583448</v>
      </c>
      <c r="E7379" s="112">
        <v>-3.2087270312765245E-2</v>
      </c>
      <c r="G7379">
        <v>7371</v>
      </c>
      <c r="H7379">
        <f t="shared" ca="1" si="234"/>
        <v>-1.3360143495275719E-2</v>
      </c>
    </row>
    <row r="7380" spans="2:8" x14ac:dyDescent="0.35">
      <c r="B7380" s="45" t="s">
        <v>7052</v>
      </c>
      <c r="C7380" s="146">
        <v>1982.21435546875</v>
      </c>
      <c r="D7380" s="112">
        <f t="shared" si="233"/>
        <v>20.670215914129454</v>
      </c>
      <c r="E7380" s="112">
        <v>-3.2302778869001077E-2</v>
      </c>
      <c r="G7380">
        <v>7372</v>
      </c>
      <c r="H7380">
        <f t="shared" ca="1" si="234"/>
        <v>2.5811162473628264E-2</v>
      </c>
    </row>
    <row r="7381" spans="2:8" x14ac:dyDescent="0.35">
      <c r="B7381" s="45" t="s">
        <v>2570</v>
      </c>
      <c r="C7381" s="146">
        <v>91.471832275390625</v>
      </c>
      <c r="D7381" s="112">
        <f t="shared" si="233"/>
        <v>-1.0867312591575695E-2</v>
      </c>
      <c r="E7381" s="112">
        <v>-3.2309965037914133E-2</v>
      </c>
      <c r="G7381">
        <v>7373</v>
      </c>
      <c r="H7381">
        <f t="shared" ca="1" si="234"/>
        <v>1.0579459297879195E-2</v>
      </c>
    </row>
    <row r="7382" spans="2:8" x14ac:dyDescent="0.35">
      <c r="B7382" s="45" t="s">
        <v>2826</v>
      </c>
      <c r="C7382" s="146">
        <v>92.476806640625</v>
      </c>
      <c r="D7382" s="112">
        <f t="shared" si="233"/>
        <v>-0.21573803619280438</v>
      </c>
      <c r="E7382" s="112">
        <v>-3.2376624251638023E-2</v>
      </c>
      <c r="G7382">
        <v>7374</v>
      </c>
      <c r="H7382">
        <f t="shared" ca="1" si="234"/>
        <v>1.4804215556020456E-2</v>
      </c>
    </row>
    <row r="7383" spans="2:8" x14ac:dyDescent="0.35">
      <c r="B7383" s="45" t="s">
        <v>1476</v>
      </c>
      <c r="C7383" s="146">
        <v>117.91571044921881</v>
      </c>
      <c r="D7383" s="112">
        <f t="shared" si="233"/>
        <v>3.6465772271699573E-2</v>
      </c>
      <c r="E7383" s="112">
        <v>-3.2424211994812123E-2</v>
      </c>
      <c r="G7383">
        <v>7375</v>
      </c>
      <c r="H7383">
        <f t="shared" ca="1" si="234"/>
        <v>2.1810006047540142E-2</v>
      </c>
    </row>
    <row r="7384" spans="2:8" x14ac:dyDescent="0.35">
      <c r="B7384" s="45" t="s">
        <v>2435</v>
      </c>
      <c r="C7384" s="146">
        <v>113.76710510253911</v>
      </c>
      <c r="D7384" s="112">
        <f t="shared" si="233"/>
        <v>-0.42716883375510351</v>
      </c>
      <c r="E7384" s="112">
        <v>-3.2467845512600735E-2</v>
      </c>
      <c r="G7384">
        <v>7376</v>
      </c>
      <c r="H7384">
        <f t="shared" ca="1" si="234"/>
        <v>-6.6301140930891218E-3</v>
      </c>
    </row>
    <row r="7385" spans="2:8" x14ac:dyDescent="0.35">
      <c r="B7385" s="45" t="s">
        <v>3919</v>
      </c>
      <c r="C7385" s="146">
        <v>198.6049499511719</v>
      </c>
      <c r="D7385" s="112">
        <f t="shared" si="233"/>
        <v>0.30644298561131239</v>
      </c>
      <c r="E7385" s="112">
        <v>-3.2478037293802269E-2</v>
      </c>
      <c r="G7385">
        <v>7377</v>
      </c>
      <c r="H7385">
        <f t="shared" ca="1" si="234"/>
        <v>-6.6054632856539692E-4</v>
      </c>
    </row>
    <row r="7386" spans="2:8" x14ac:dyDescent="0.35">
      <c r="B7386" s="45" t="s">
        <v>3064</v>
      </c>
      <c r="C7386" s="146">
        <v>152.01960754394531</v>
      </c>
      <c r="D7386" s="112">
        <f t="shared" si="233"/>
        <v>-0.93911355757984849</v>
      </c>
      <c r="E7386" s="112">
        <v>-3.2501479251297163E-2</v>
      </c>
      <c r="G7386">
        <v>7378</v>
      </c>
      <c r="H7386">
        <f t="shared" ca="1" si="234"/>
        <v>8.9250773268023473E-3</v>
      </c>
    </row>
    <row r="7387" spans="2:8" x14ac:dyDescent="0.35">
      <c r="B7387" s="45" t="s">
        <v>7919</v>
      </c>
      <c r="C7387" s="146">
        <v>2496.772705078125</v>
      </c>
      <c r="D7387" s="112">
        <f t="shared" si="233"/>
        <v>18.300793176352585</v>
      </c>
      <c r="E7387" s="112">
        <v>-3.2749146201011839E-2</v>
      </c>
      <c r="G7387">
        <v>7379</v>
      </c>
      <c r="H7387">
        <f t="shared" ca="1" si="234"/>
        <v>3.5240048631625248E-2</v>
      </c>
    </row>
    <row r="7388" spans="2:8" x14ac:dyDescent="0.35">
      <c r="B7388" s="45" t="s">
        <v>1637</v>
      </c>
      <c r="C7388" s="146">
        <v>129.36114501953119</v>
      </c>
      <c r="D7388" s="112">
        <f t="shared" si="233"/>
        <v>0.16111896385022795</v>
      </c>
      <c r="E7388" s="112">
        <v>-3.2821151454348663E-2</v>
      </c>
      <c r="G7388">
        <v>7380</v>
      </c>
      <c r="H7388">
        <f t="shared" ca="1" si="234"/>
        <v>1.1889833292384756E-2</v>
      </c>
    </row>
    <row r="7389" spans="2:8" x14ac:dyDescent="0.35">
      <c r="B7389" s="45" t="s">
        <v>2105</v>
      </c>
      <c r="C7389" s="146">
        <v>111.410758972168</v>
      </c>
      <c r="D7389" s="112">
        <f t="shared" si="233"/>
        <v>-0.15685939741684066</v>
      </c>
      <c r="E7389" s="112">
        <v>-3.2823577839130785E-2</v>
      </c>
      <c r="G7389">
        <v>7381</v>
      </c>
      <c r="H7389">
        <f t="shared" ca="1" si="234"/>
        <v>-1.626380956788712E-2</v>
      </c>
    </row>
    <row r="7390" spans="2:8" x14ac:dyDescent="0.35">
      <c r="B7390" s="45" t="s">
        <v>1423</v>
      </c>
      <c r="C7390" s="146">
        <v>132.1378173828125</v>
      </c>
      <c r="D7390" s="112">
        <f t="shared" si="233"/>
        <v>-0.65777605159822561</v>
      </c>
      <c r="E7390" s="112">
        <v>-3.2879348577738783E-2</v>
      </c>
      <c r="G7390">
        <v>7382</v>
      </c>
      <c r="H7390">
        <f t="shared" ca="1" si="234"/>
        <v>1.5920317615317356E-2</v>
      </c>
    </row>
    <row r="7391" spans="2:8" x14ac:dyDescent="0.35">
      <c r="B7391" s="45" t="s">
        <v>4773</v>
      </c>
      <c r="C7391" s="146">
        <v>386.11505126953119</v>
      </c>
      <c r="D7391" s="112">
        <f t="shared" si="233"/>
        <v>1.5572809853002334</v>
      </c>
      <c r="E7391" s="112">
        <v>-3.2880724418867177E-2</v>
      </c>
      <c r="G7391">
        <v>7383</v>
      </c>
      <c r="H7391">
        <f t="shared" ca="1" si="234"/>
        <v>1.3587151744099723E-2</v>
      </c>
    </row>
    <row r="7392" spans="2:8" x14ac:dyDescent="0.35">
      <c r="B7392" s="45" t="s">
        <v>3564</v>
      </c>
      <c r="C7392" s="146">
        <v>150.98655700683591</v>
      </c>
      <c r="D7392" s="112">
        <f t="shared" si="233"/>
        <v>0.6861015988567627</v>
      </c>
      <c r="E7392" s="112">
        <v>-3.2964725055661642E-2</v>
      </c>
      <c r="G7392">
        <v>7384</v>
      </c>
      <c r="H7392">
        <f t="shared" ca="1" si="234"/>
        <v>-9.7003195673822755E-3</v>
      </c>
    </row>
    <row r="7393" spans="2:8" x14ac:dyDescent="0.35">
      <c r="B7393" s="45" t="s">
        <v>2604</v>
      </c>
      <c r="C7393" s="146">
        <v>89.547721862792969</v>
      </c>
      <c r="D7393" s="112">
        <f t="shared" si="233"/>
        <v>-0.5106352986028847</v>
      </c>
      <c r="E7393" s="112">
        <v>-3.2981550668576012E-2</v>
      </c>
      <c r="G7393">
        <v>7385</v>
      </c>
      <c r="H7393">
        <f t="shared" ca="1" si="234"/>
        <v>-1.8012164503974696E-2</v>
      </c>
    </row>
    <row r="7394" spans="2:8" x14ac:dyDescent="0.35">
      <c r="B7394" s="45" t="s">
        <v>3925</v>
      </c>
      <c r="C7394" s="146">
        <v>182.9877014160156</v>
      </c>
      <c r="D7394" s="112">
        <f t="shared" si="233"/>
        <v>0.35888833944395593</v>
      </c>
      <c r="E7394" s="112">
        <v>-3.3086654748777623E-2</v>
      </c>
      <c r="G7394">
        <v>7386</v>
      </c>
      <c r="H7394">
        <f t="shared" ca="1" si="234"/>
        <v>-3.6146022445825454E-3</v>
      </c>
    </row>
    <row r="7395" spans="2:8" x14ac:dyDescent="0.35">
      <c r="B7395" s="45" t="s">
        <v>1498</v>
      </c>
      <c r="C7395" s="146">
        <v>134.65985107421881</v>
      </c>
      <c r="D7395" s="112">
        <f t="shared" si="233"/>
        <v>-0.29868974798004316</v>
      </c>
      <c r="E7395" s="112">
        <v>-3.3184892296530946E-2</v>
      </c>
      <c r="G7395">
        <v>7387</v>
      </c>
      <c r="H7395">
        <f t="shared" ca="1" si="234"/>
        <v>-1.8192595043324804E-2</v>
      </c>
    </row>
    <row r="7396" spans="2:8" x14ac:dyDescent="0.35">
      <c r="B7396" s="45" t="s">
        <v>3920</v>
      </c>
      <c r="C7396" s="146">
        <v>192.0118103027344</v>
      </c>
      <c r="D7396" s="112">
        <f t="shared" si="233"/>
        <v>1.0182464683013206</v>
      </c>
      <c r="E7396" s="112">
        <v>-3.3197257420111932E-2</v>
      </c>
      <c r="G7396">
        <v>7388</v>
      </c>
      <c r="H7396">
        <f t="shared" ca="1" si="234"/>
        <v>-1.634620435634019E-2</v>
      </c>
    </row>
    <row r="7397" spans="2:8" x14ac:dyDescent="0.35">
      <c r="B7397" s="45" t="s">
        <v>2401</v>
      </c>
      <c r="C7397" s="146">
        <v>95.137939453125</v>
      </c>
      <c r="D7397" s="112">
        <f t="shared" si="233"/>
        <v>-0.13120637541154792</v>
      </c>
      <c r="E7397" s="112">
        <v>-3.334358135245015E-2</v>
      </c>
      <c r="G7397">
        <v>7389</v>
      </c>
      <c r="H7397">
        <f t="shared" ca="1" si="234"/>
        <v>4.0288535222652759E-3</v>
      </c>
    </row>
    <row r="7398" spans="2:8" x14ac:dyDescent="0.35">
      <c r="B7398" s="45" t="s">
        <v>2101</v>
      </c>
      <c r="C7398" s="146">
        <v>109.50579833984381</v>
      </c>
      <c r="D7398" s="112">
        <f t="shared" si="233"/>
        <v>-0.95354482717049538</v>
      </c>
      <c r="E7398" s="112">
        <v>-3.3375714059335246E-2</v>
      </c>
      <c r="G7398">
        <v>7390</v>
      </c>
      <c r="H7398">
        <f t="shared" ca="1" si="234"/>
        <v>2.2383064094288608E-3</v>
      </c>
    </row>
    <row r="7399" spans="2:8" x14ac:dyDescent="0.35">
      <c r="B7399" s="45" t="s">
        <v>7701</v>
      </c>
      <c r="C7399" s="146">
        <v>2357.23583984375</v>
      </c>
      <c r="D7399" s="112">
        <f t="shared" si="233"/>
        <v>14.863270359304281</v>
      </c>
      <c r="E7399" s="112">
        <v>-3.3436757889434295E-2</v>
      </c>
      <c r="G7399">
        <v>7391</v>
      </c>
      <c r="H7399">
        <f t="shared" ca="1" si="234"/>
        <v>2.0786879972423067E-2</v>
      </c>
    </row>
    <row r="7400" spans="2:8" x14ac:dyDescent="0.35">
      <c r="B7400" s="45" t="s">
        <v>3169</v>
      </c>
      <c r="C7400" s="146">
        <v>148.59709167480469</v>
      </c>
      <c r="D7400" s="112">
        <f t="shared" si="233"/>
        <v>0.32604966324378648</v>
      </c>
      <c r="E7400" s="112">
        <v>-3.3506410037562259E-2</v>
      </c>
      <c r="G7400">
        <v>7392</v>
      </c>
      <c r="H7400">
        <f t="shared" ca="1" si="234"/>
        <v>-8.6384217247394979E-3</v>
      </c>
    </row>
    <row r="7401" spans="2:8" x14ac:dyDescent="0.35">
      <c r="B7401" s="45" t="s">
        <v>1868</v>
      </c>
      <c r="C7401" s="146">
        <v>112.0599746704102</v>
      </c>
      <c r="D7401" s="112">
        <f t="shared" si="233"/>
        <v>-3.8855486198101911E-2</v>
      </c>
      <c r="E7401" s="112">
        <v>-3.3592885501884606E-2</v>
      </c>
      <c r="G7401">
        <v>7393</v>
      </c>
      <c r="H7401">
        <f t="shared" ca="1" si="234"/>
        <v>8.3820553365433342E-3</v>
      </c>
    </row>
    <row r="7402" spans="2:8" x14ac:dyDescent="0.35">
      <c r="B7402" s="45" t="s">
        <v>1769</v>
      </c>
      <c r="C7402" s="146">
        <v>116.5901412963867</v>
      </c>
      <c r="D7402" s="112">
        <f t="shared" si="233"/>
        <v>4.4589285307814162E-2</v>
      </c>
      <c r="E7402" s="112">
        <v>-3.3603881443999506E-2</v>
      </c>
      <c r="G7402">
        <v>7394</v>
      </c>
      <c r="H7402">
        <f t="shared" ca="1" si="234"/>
        <v>1.3244358711176433E-2</v>
      </c>
    </row>
    <row r="7403" spans="2:8" x14ac:dyDescent="0.35">
      <c r="B7403" s="45" t="s">
        <v>1738</v>
      </c>
      <c r="C7403" s="146">
        <v>111.61338043212891</v>
      </c>
      <c r="D7403" s="112">
        <f t="shared" si="233"/>
        <v>6.2832825687773458E-2</v>
      </c>
      <c r="E7403" s="112">
        <v>-3.3648151723708795E-2</v>
      </c>
      <c r="G7403">
        <v>7395</v>
      </c>
      <c r="H7403">
        <f t="shared" ca="1" si="234"/>
        <v>7.4281203274683778E-3</v>
      </c>
    </row>
    <row r="7404" spans="2:8" x14ac:dyDescent="0.35">
      <c r="B7404" s="45" t="s">
        <v>1718</v>
      </c>
      <c r="C7404" s="146">
        <v>105.01499176025391</v>
      </c>
      <c r="D7404" s="112">
        <f t="shared" si="233"/>
        <v>-0.32326019014070356</v>
      </c>
      <c r="E7404" s="112">
        <v>-3.3701973716909653E-2</v>
      </c>
      <c r="G7404">
        <v>7396</v>
      </c>
      <c r="H7404">
        <f t="shared" ca="1" si="234"/>
        <v>-7.6364738174860341E-3</v>
      </c>
    </row>
    <row r="7405" spans="2:8" x14ac:dyDescent="0.35">
      <c r="B7405" s="45" t="s">
        <v>3132</v>
      </c>
      <c r="C7405" s="146">
        <v>155.17779541015619</v>
      </c>
      <c r="D7405" s="112">
        <f t="shared" si="233"/>
        <v>-0.93325773122913802</v>
      </c>
      <c r="E7405" s="112">
        <v>-3.3733563773840368E-2</v>
      </c>
      <c r="G7405">
        <v>7397</v>
      </c>
      <c r="H7405">
        <f t="shared" ca="1" si="234"/>
        <v>-1.7829333224018282E-2</v>
      </c>
    </row>
    <row r="7406" spans="2:8" x14ac:dyDescent="0.35">
      <c r="B7406" s="45" t="s">
        <v>7726</v>
      </c>
      <c r="C7406" s="146">
        <v>2325.0302734375</v>
      </c>
      <c r="D7406" s="112">
        <f t="shared" si="233"/>
        <v>16.259816832506356</v>
      </c>
      <c r="E7406" s="112">
        <v>-3.388421938106579E-2</v>
      </c>
      <c r="G7406">
        <v>7398</v>
      </c>
      <c r="H7406">
        <f t="shared" ca="1" si="234"/>
        <v>3.1529156035924454E-2</v>
      </c>
    </row>
    <row r="7407" spans="2:8" x14ac:dyDescent="0.35">
      <c r="B7407" s="45" t="s">
        <v>1661</v>
      </c>
      <c r="C7407" s="146">
        <v>134.70770263671881</v>
      </c>
      <c r="D7407" s="112">
        <f t="shared" si="233"/>
        <v>-0.2224441745785635</v>
      </c>
      <c r="E7407" s="112">
        <v>-3.388809797995531E-2</v>
      </c>
      <c r="G7407">
        <v>7399</v>
      </c>
      <c r="H7407">
        <f t="shared" ca="1" si="234"/>
        <v>-2.689235324820784E-2</v>
      </c>
    </row>
    <row r="7408" spans="2:8" x14ac:dyDescent="0.35">
      <c r="B7408" s="45" t="s">
        <v>3736</v>
      </c>
      <c r="C7408" s="146">
        <v>173.24505615234381</v>
      </c>
      <c r="D7408" s="112">
        <f t="shared" si="233"/>
        <v>0.47106969649972419</v>
      </c>
      <c r="E7408" s="112">
        <v>-3.3973885667134406E-2</v>
      </c>
      <c r="G7408">
        <v>7400</v>
      </c>
      <c r="H7408">
        <f t="shared" ca="1" si="234"/>
        <v>-1.3974173723878822E-4</v>
      </c>
    </row>
    <row r="7409" spans="2:8" x14ac:dyDescent="0.35">
      <c r="B7409" s="45" t="s">
        <v>2554</v>
      </c>
      <c r="C7409" s="146">
        <v>117.76808166503911</v>
      </c>
      <c r="D7409" s="112">
        <f t="shared" si="233"/>
        <v>-0.8368574065844423</v>
      </c>
      <c r="E7409" s="112">
        <v>-3.4068457053677184E-2</v>
      </c>
      <c r="G7409">
        <v>7401</v>
      </c>
      <c r="H7409">
        <f t="shared" ca="1" si="234"/>
        <v>1.5753606984214932E-2</v>
      </c>
    </row>
    <row r="7410" spans="2:8" x14ac:dyDescent="0.35">
      <c r="B7410" s="45" t="s">
        <v>5335</v>
      </c>
      <c r="C7410" s="146">
        <v>721.8720703125</v>
      </c>
      <c r="D7410" s="112">
        <f t="shared" si="233"/>
        <v>-0.61644911749082398</v>
      </c>
      <c r="E7410" s="112">
        <v>-3.407017034350137E-2</v>
      </c>
      <c r="G7410">
        <v>7402</v>
      </c>
      <c r="H7410">
        <f t="shared" ca="1" si="234"/>
        <v>-2.2975479888382926E-2</v>
      </c>
    </row>
    <row r="7411" spans="2:8" x14ac:dyDescent="0.35">
      <c r="B7411" s="45" t="s">
        <v>7020</v>
      </c>
      <c r="C7411" s="146">
        <v>1882.076416015625</v>
      </c>
      <c r="D7411" s="112">
        <f t="shared" si="233"/>
        <v>12.600532537129901</v>
      </c>
      <c r="E7411" s="112">
        <v>-3.4194032788355783E-2</v>
      </c>
      <c r="G7411">
        <v>7403</v>
      </c>
      <c r="H7411">
        <f t="shared" ca="1" si="234"/>
        <v>-1.9114108656282866E-3</v>
      </c>
    </row>
    <row r="7412" spans="2:8" x14ac:dyDescent="0.35">
      <c r="B7412" s="45" t="s">
        <v>1586</v>
      </c>
      <c r="C7412" s="146">
        <v>138.38255310058591</v>
      </c>
      <c r="D7412" s="112">
        <f t="shared" si="233"/>
        <v>-0.9334214206705066</v>
      </c>
      <c r="E7412" s="112">
        <v>-3.4298597550756198E-2</v>
      </c>
      <c r="G7412">
        <v>7404</v>
      </c>
      <c r="H7412">
        <f t="shared" ca="1" si="234"/>
        <v>2.7213703558429458E-2</v>
      </c>
    </row>
    <row r="7413" spans="2:8" x14ac:dyDescent="0.35">
      <c r="B7413" s="45" t="s">
        <v>6967</v>
      </c>
      <c r="C7413" s="146">
        <v>2078.484619140625</v>
      </c>
      <c r="D7413" s="112">
        <f t="shared" si="233"/>
        <v>10.705765470426037</v>
      </c>
      <c r="E7413" s="112">
        <v>-3.4314909279079507E-2</v>
      </c>
      <c r="G7413">
        <v>7405</v>
      </c>
      <c r="H7413">
        <f t="shared" ca="1" si="234"/>
        <v>-5.4269634934121305E-3</v>
      </c>
    </row>
    <row r="7414" spans="2:8" x14ac:dyDescent="0.35">
      <c r="B7414" s="45" t="s">
        <v>3812</v>
      </c>
      <c r="C7414" s="146">
        <v>177.5607604980469</v>
      </c>
      <c r="D7414" s="112">
        <f t="shared" si="233"/>
        <v>0.41721077356317332</v>
      </c>
      <c r="E7414" s="112">
        <v>-3.4319653316381545E-2</v>
      </c>
      <c r="G7414">
        <v>7406</v>
      </c>
      <c r="H7414">
        <f t="shared" ca="1" si="234"/>
        <v>1.1191440521397318E-2</v>
      </c>
    </row>
    <row r="7415" spans="2:8" x14ac:dyDescent="0.35">
      <c r="B7415" s="45" t="s">
        <v>1469</v>
      </c>
      <c r="C7415" s="146">
        <v>125.2888870239258</v>
      </c>
      <c r="D7415" s="112">
        <f t="shared" si="233"/>
        <v>-0.20123184078905057</v>
      </c>
      <c r="E7415" s="112">
        <v>-3.4368405770410539E-2</v>
      </c>
      <c r="G7415">
        <v>7407</v>
      </c>
      <c r="H7415">
        <f t="shared" ca="1" si="234"/>
        <v>2.3488938212400483E-2</v>
      </c>
    </row>
    <row r="7416" spans="2:8" x14ac:dyDescent="0.35">
      <c r="B7416" s="45" t="s">
        <v>3817</v>
      </c>
      <c r="C7416" s="146">
        <v>156.8526306152344</v>
      </c>
      <c r="D7416" s="112">
        <f t="shared" si="233"/>
        <v>0.2124240900238536</v>
      </c>
      <c r="E7416" s="112">
        <v>-3.4382467054429405E-2</v>
      </c>
      <c r="G7416">
        <v>7408</v>
      </c>
      <c r="H7416">
        <f t="shared" ca="1" si="234"/>
        <v>2.5534414700014611E-2</v>
      </c>
    </row>
    <row r="7417" spans="2:8" x14ac:dyDescent="0.35">
      <c r="B7417" s="45" t="s">
        <v>1340</v>
      </c>
      <c r="C7417" s="146">
        <v>129.37109375</v>
      </c>
      <c r="D7417" s="112">
        <f t="shared" si="233"/>
        <v>-0.23449907080423851</v>
      </c>
      <c r="E7417" s="112">
        <v>-3.4384310184615206E-2</v>
      </c>
      <c r="G7417">
        <v>7409</v>
      </c>
      <c r="H7417">
        <f t="shared" ca="1" si="234"/>
        <v>1.3681507863832671E-2</v>
      </c>
    </row>
    <row r="7418" spans="2:8" x14ac:dyDescent="0.35">
      <c r="B7418" s="45" t="s">
        <v>3836</v>
      </c>
      <c r="C7418" s="146">
        <v>169.00187683105469</v>
      </c>
      <c r="D7418" s="112">
        <f t="shared" si="233"/>
        <v>1.3083839530140984</v>
      </c>
      <c r="E7418" s="112">
        <v>-3.4396902316323065E-2</v>
      </c>
      <c r="G7418">
        <v>7410</v>
      </c>
      <c r="H7418">
        <f t="shared" ca="1" si="234"/>
        <v>9.5744848240648748E-3</v>
      </c>
    </row>
    <row r="7419" spans="2:8" x14ac:dyDescent="0.35">
      <c r="B7419" s="45" t="s">
        <v>866</v>
      </c>
      <c r="C7419" s="146">
        <v>73.212203979492188</v>
      </c>
      <c r="D7419" s="112">
        <f t="shared" si="233"/>
        <v>-5.6123921880758709E-2</v>
      </c>
      <c r="E7419" s="112">
        <v>-3.4832282713626289E-2</v>
      </c>
      <c r="G7419">
        <v>7411</v>
      </c>
      <c r="H7419">
        <f t="shared" ca="1" si="234"/>
        <v>7.941141091294273E-3</v>
      </c>
    </row>
    <row r="7420" spans="2:8" x14ac:dyDescent="0.35">
      <c r="B7420" s="45" t="s">
        <v>2656</v>
      </c>
      <c r="C7420" s="146">
        <v>77.565483093261719</v>
      </c>
      <c r="D7420" s="112">
        <f t="shared" si="233"/>
        <v>-0.34324450938215401</v>
      </c>
      <c r="E7420" s="112">
        <v>-3.493788731437103E-2</v>
      </c>
      <c r="G7420">
        <v>7412</v>
      </c>
      <c r="H7420">
        <f t="shared" ca="1" si="234"/>
        <v>3.1920974711410966E-4</v>
      </c>
    </row>
    <row r="7421" spans="2:8" x14ac:dyDescent="0.35">
      <c r="B7421" s="45" t="s">
        <v>2536</v>
      </c>
      <c r="C7421" s="146">
        <v>118.1040496826172</v>
      </c>
      <c r="D7421" s="112">
        <f t="shared" si="233"/>
        <v>-0.18261552320074015</v>
      </c>
      <c r="E7421" s="112">
        <v>-3.4938839154935307E-2</v>
      </c>
      <c r="G7421">
        <v>7413</v>
      </c>
      <c r="H7421">
        <f t="shared" ca="1" si="234"/>
        <v>-4.7808555782160242E-3</v>
      </c>
    </row>
    <row r="7422" spans="2:8" x14ac:dyDescent="0.35">
      <c r="B7422" s="45" t="s">
        <v>3296</v>
      </c>
      <c r="C7422" s="146">
        <v>144.4902038574219</v>
      </c>
      <c r="D7422" s="112">
        <f t="shared" si="233"/>
        <v>-0.92976378083112576</v>
      </c>
      <c r="E7422" s="112">
        <v>-3.5103790453698783E-2</v>
      </c>
      <c r="G7422">
        <v>7414</v>
      </c>
      <c r="H7422">
        <f t="shared" ca="1" si="234"/>
        <v>2.4699564438358775E-3</v>
      </c>
    </row>
    <row r="7423" spans="2:8" x14ac:dyDescent="0.35">
      <c r="B7423" s="45" t="s">
        <v>6787</v>
      </c>
      <c r="C7423" s="146">
        <v>2057.20361328125</v>
      </c>
      <c r="D7423" s="112">
        <f t="shared" si="233"/>
        <v>10.142141776158983</v>
      </c>
      <c r="E7423" s="112">
        <v>-3.5172004744958484E-2</v>
      </c>
      <c r="G7423">
        <v>7415</v>
      </c>
      <c r="H7423">
        <f t="shared" ca="1" si="234"/>
        <v>4.0732561074938535E-2</v>
      </c>
    </row>
    <row r="7424" spans="2:8" x14ac:dyDescent="0.35">
      <c r="B7424" s="45" t="s">
        <v>3780</v>
      </c>
      <c r="C7424" s="146">
        <v>184.6326904296875</v>
      </c>
      <c r="D7424" s="112">
        <f t="shared" si="233"/>
        <v>-0.65695907602570758</v>
      </c>
      <c r="E7424" s="112">
        <v>-3.5247648532909237E-2</v>
      </c>
      <c r="G7424">
        <v>7416</v>
      </c>
      <c r="H7424">
        <f t="shared" ca="1" si="234"/>
        <v>1.5151684380404191E-2</v>
      </c>
    </row>
    <row r="7425" spans="2:8" x14ac:dyDescent="0.35">
      <c r="B7425" s="45" t="s">
        <v>4901</v>
      </c>
      <c r="C7425" s="146">
        <v>538.2235107421875</v>
      </c>
      <c r="D7425" s="112">
        <f t="shared" si="233"/>
        <v>6.9139044408756023</v>
      </c>
      <c r="E7425" s="112">
        <v>-3.5249573571369729E-2</v>
      </c>
      <c r="G7425">
        <v>7417</v>
      </c>
      <c r="H7425">
        <f t="shared" ca="1" si="234"/>
        <v>4.3915009041928063E-2</v>
      </c>
    </row>
    <row r="7426" spans="2:8" x14ac:dyDescent="0.35">
      <c r="B7426" s="45" t="s">
        <v>2683</v>
      </c>
      <c r="C7426" s="146">
        <v>68.009857177734375</v>
      </c>
      <c r="D7426" s="112">
        <f t="shared" si="233"/>
        <v>-0.37589691048181201</v>
      </c>
      <c r="E7426" s="112">
        <v>-3.5293926668084369E-2</v>
      </c>
      <c r="G7426">
        <v>7418</v>
      </c>
      <c r="H7426">
        <f t="shared" ca="1" si="234"/>
        <v>1.7281608730064856E-2</v>
      </c>
    </row>
    <row r="7427" spans="2:8" x14ac:dyDescent="0.35">
      <c r="B7427" s="45" t="s">
        <v>2446</v>
      </c>
      <c r="C7427" s="146">
        <v>108.97215270996089</v>
      </c>
      <c r="D7427" s="112">
        <f t="shared" si="233"/>
        <v>0.18750051442677099</v>
      </c>
      <c r="E7427" s="112">
        <v>-3.5414902933681984E-2</v>
      </c>
      <c r="G7427">
        <v>7419</v>
      </c>
      <c r="H7427">
        <f t="shared" ca="1" si="234"/>
        <v>-2.3562773641789426E-2</v>
      </c>
    </row>
    <row r="7428" spans="2:8" x14ac:dyDescent="0.35">
      <c r="B7428" s="45" t="s">
        <v>2402</v>
      </c>
      <c r="C7428" s="146">
        <v>91.765983581542969</v>
      </c>
      <c r="D7428" s="112">
        <f t="shared" si="233"/>
        <v>0.13481459886244468</v>
      </c>
      <c r="E7428" s="112">
        <v>-3.5442809576966008E-2</v>
      </c>
      <c r="G7428">
        <v>7420</v>
      </c>
      <c r="H7428">
        <f t="shared" ca="1" si="234"/>
        <v>7.3112301045608575E-3</v>
      </c>
    </row>
    <row r="7429" spans="2:8" x14ac:dyDescent="0.35">
      <c r="B7429" s="45" t="s">
        <v>2341</v>
      </c>
      <c r="C7429" s="146">
        <v>80.864295959472656</v>
      </c>
      <c r="D7429" s="112">
        <f t="shared" si="233"/>
        <v>-4.7385173730807237E-2</v>
      </c>
      <c r="E7429" s="112">
        <v>-3.5536757140560163E-2</v>
      </c>
      <c r="G7429">
        <v>7421</v>
      </c>
      <c r="H7429">
        <f t="shared" ca="1" si="234"/>
        <v>-4.4218064554978516E-3</v>
      </c>
    </row>
    <row r="7430" spans="2:8" x14ac:dyDescent="0.35">
      <c r="B7430" s="45" t="s">
        <v>2336</v>
      </c>
      <c r="C7430" s="146">
        <v>84.886665344238281</v>
      </c>
      <c r="D7430" s="112">
        <f t="shared" si="233"/>
        <v>-0.21750423695258456</v>
      </c>
      <c r="E7430" s="112">
        <v>-3.5544947900643907E-2</v>
      </c>
      <c r="G7430">
        <v>7422</v>
      </c>
      <c r="H7430">
        <f t="shared" ca="1" si="234"/>
        <v>-1.5884259721433456E-2</v>
      </c>
    </row>
    <row r="7431" spans="2:8" x14ac:dyDescent="0.35">
      <c r="B7431" s="45" t="s">
        <v>1748</v>
      </c>
      <c r="C7431" s="146">
        <v>108.48194885253911</v>
      </c>
      <c r="D7431" s="112">
        <f t="shared" si="233"/>
        <v>0.49971432648711922</v>
      </c>
      <c r="E7431" s="112">
        <v>-3.5545365251867682E-2</v>
      </c>
      <c r="G7431">
        <v>7423</v>
      </c>
      <c r="H7431">
        <f t="shared" ca="1" si="234"/>
        <v>2.1360680493555842E-2</v>
      </c>
    </row>
    <row r="7432" spans="2:8" x14ac:dyDescent="0.35">
      <c r="B7432" s="45" t="s">
        <v>881</v>
      </c>
      <c r="C7432" s="146">
        <v>72.335075378417969</v>
      </c>
      <c r="D7432" s="112">
        <f t="shared" si="233"/>
        <v>-0.96319157240974906</v>
      </c>
      <c r="E7432" s="112">
        <v>-3.5552538673607713E-2</v>
      </c>
      <c r="G7432">
        <v>7424</v>
      </c>
      <c r="H7432">
        <f t="shared" ca="1" si="234"/>
        <v>-3.1070012154188916E-2</v>
      </c>
    </row>
    <row r="7433" spans="2:8" x14ac:dyDescent="0.35">
      <c r="B7433" s="45" t="s">
        <v>6520</v>
      </c>
      <c r="C7433" s="146">
        <v>1965.177001953125</v>
      </c>
      <c r="D7433" s="112">
        <f t="shared" ref="D7433:D7496" si="235">(C7433-C7434)/C7434</f>
        <v>15.186401621080382</v>
      </c>
      <c r="E7433" s="112">
        <v>-3.5566153848919022E-2</v>
      </c>
      <c r="G7433">
        <v>7425</v>
      </c>
      <c r="H7433">
        <f t="shared" ca="1" si="234"/>
        <v>5.6569988138519692E-3</v>
      </c>
    </row>
    <row r="7434" spans="2:8" x14ac:dyDescent="0.35">
      <c r="B7434" s="45" t="s">
        <v>1480</v>
      </c>
      <c r="C7434" s="146">
        <v>121.4091339111328</v>
      </c>
      <c r="D7434" s="112">
        <f t="shared" si="235"/>
        <v>0.11029333015548563</v>
      </c>
      <c r="E7434" s="112">
        <v>-3.5575964006590841E-2</v>
      </c>
      <c r="G7434">
        <v>7426</v>
      </c>
      <c r="H7434">
        <f t="shared" ref="H7434:H7497" ca="1" si="236">_xlfn.NORM.INV(RAND(),$N$11,$N$12)</f>
        <v>1.6168281506759963E-2</v>
      </c>
    </row>
    <row r="7435" spans="2:8" x14ac:dyDescent="0.35">
      <c r="B7435" s="45" t="s">
        <v>1730</v>
      </c>
      <c r="C7435" s="146">
        <v>109.3487014770508</v>
      </c>
      <c r="D7435" s="112">
        <f t="shared" si="235"/>
        <v>-0.63659940245575497</v>
      </c>
      <c r="E7435" s="112">
        <v>-3.5749363442196203E-2</v>
      </c>
      <c r="G7435">
        <v>7427</v>
      </c>
      <c r="H7435">
        <f t="shared" ca="1" si="236"/>
        <v>-8.9246699117388386E-3</v>
      </c>
    </row>
    <row r="7436" spans="2:8" x14ac:dyDescent="0.35">
      <c r="B7436" s="45" t="s">
        <v>4537</v>
      </c>
      <c r="C7436" s="146">
        <v>300.90402221679688</v>
      </c>
      <c r="D7436" s="112">
        <f t="shared" si="235"/>
        <v>-0.24759873145136799</v>
      </c>
      <c r="E7436" s="112">
        <v>-3.5749739501456393E-2</v>
      </c>
      <c r="G7436">
        <v>7428</v>
      </c>
      <c r="H7436">
        <f t="shared" ca="1" si="236"/>
        <v>-5.0489764302466119E-3</v>
      </c>
    </row>
    <row r="7437" spans="2:8" x14ac:dyDescent="0.35">
      <c r="B7437" s="45" t="s">
        <v>4766</v>
      </c>
      <c r="C7437" s="146">
        <v>399.9249267578125</v>
      </c>
      <c r="D7437" s="112">
        <f t="shared" si="235"/>
        <v>2.7563018911298642</v>
      </c>
      <c r="E7437" s="112">
        <v>-3.5810935143626557E-2</v>
      </c>
      <c r="G7437">
        <v>7429</v>
      </c>
      <c r="H7437">
        <f t="shared" ca="1" si="236"/>
        <v>-5.6156935229631205E-3</v>
      </c>
    </row>
    <row r="7438" spans="2:8" x14ac:dyDescent="0.35">
      <c r="B7438" s="45" t="s">
        <v>2448</v>
      </c>
      <c r="C7438" s="146">
        <v>106.4677276611328</v>
      </c>
      <c r="D7438" s="112">
        <f t="shared" si="235"/>
        <v>-0.17242219785240376</v>
      </c>
      <c r="E7438" s="112">
        <v>-3.5951001085224997E-2</v>
      </c>
      <c r="G7438">
        <v>7430</v>
      </c>
      <c r="H7438">
        <f t="shared" ca="1" si="236"/>
        <v>-4.382585013325343E-3</v>
      </c>
    </row>
    <row r="7439" spans="2:8" x14ac:dyDescent="0.35">
      <c r="B7439" s="45" t="s">
        <v>1506</v>
      </c>
      <c r="C7439" s="146">
        <v>128.6498107910156</v>
      </c>
      <c r="D7439" s="112">
        <f t="shared" si="235"/>
        <v>2.0943227402348121</v>
      </c>
      <c r="E7439" s="112">
        <v>-3.5978961934108246E-2</v>
      </c>
      <c r="G7439">
        <v>7431</v>
      </c>
      <c r="H7439">
        <f t="shared" ca="1" si="236"/>
        <v>-2.7834926284596662E-2</v>
      </c>
    </row>
    <row r="7440" spans="2:8" x14ac:dyDescent="0.35">
      <c r="B7440" s="45" t="s">
        <v>633</v>
      </c>
      <c r="C7440" s="146">
        <v>41.576080322265618</v>
      </c>
      <c r="D7440" s="112">
        <f t="shared" si="235"/>
        <v>-0.82448373134705244</v>
      </c>
      <c r="E7440" s="112">
        <v>-3.5982724159985928E-2</v>
      </c>
      <c r="G7440">
        <v>7432</v>
      </c>
      <c r="H7440">
        <f t="shared" ca="1" si="236"/>
        <v>1.2354934401414068E-2</v>
      </c>
    </row>
    <row r="7441" spans="2:8" x14ac:dyDescent="0.35">
      <c r="B7441" s="45" t="s">
        <v>4384</v>
      </c>
      <c r="C7441" s="146">
        <v>236.8787841796875</v>
      </c>
      <c r="D7441" s="112">
        <f t="shared" si="235"/>
        <v>-0.88949715883174363</v>
      </c>
      <c r="E7441" s="112">
        <v>-3.5985948724107451E-2</v>
      </c>
      <c r="G7441">
        <v>7433</v>
      </c>
      <c r="H7441">
        <f t="shared" ca="1" si="236"/>
        <v>8.245343568733101E-3</v>
      </c>
    </row>
    <row r="7442" spans="2:8" x14ac:dyDescent="0.35">
      <c r="B7442" s="45" t="s">
        <v>6546</v>
      </c>
      <c r="C7442" s="146">
        <v>2143.644287109375</v>
      </c>
      <c r="D7442" s="112">
        <f t="shared" si="235"/>
        <v>18.437245798728728</v>
      </c>
      <c r="E7442" s="112">
        <v>-3.6003860654143953E-2</v>
      </c>
      <c r="G7442">
        <v>7434</v>
      </c>
      <c r="H7442">
        <f t="shared" ca="1" si="236"/>
        <v>1.398558951670808E-2</v>
      </c>
    </row>
    <row r="7443" spans="2:8" x14ac:dyDescent="0.35">
      <c r="B7443" s="45" t="s">
        <v>2473</v>
      </c>
      <c r="C7443" s="146">
        <v>110.2853927612305</v>
      </c>
      <c r="D7443" s="112">
        <f t="shared" si="235"/>
        <v>-0.26260596451814644</v>
      </c>
      <c r="E7443" s="112">
        <v>-3.6038603730002623E-2</v>
      </c>
      <c r="G7443">
        <v>7435</v>
      </c>
      <c r="H7443">
        <f t="shared" ca="1" si="236"/>
        <v>-1.0875213776506744E-2</v>
      </c>
    </row>
    <row r="7444" spans="2:8" x14ac:dyDescent="0.35">
      <c r="B7444" s="45" t="s">
        <v>3133</v>
      </c>
      <c r="C7444" s="146">
        <v>149.5610046386719</v>
      </c>
      <c r="D7444" s="112">
        <f t="shared" si="235"/>
        <v>1.1250975647830164</v>
      </c>
      <c r="E7444" s="112">
        <v>-3.6195840755685063E-2</v>
      </c>
      <c r="G7444">
        <v>7436</v>
      </c>
      <c r="H7444">
        <f t="shared" ca="1" si="236"/>
        <v>1.8936206448747026E-2</v>
      </c>
    </row>
    <row r="7445" spans="2:8" x14ac:dyDescent="0.35">
      <c r="B7445" s="45" t="s">
        <v>920</v>
      </c>
      <c r="C7445" s="146">
        <v>70.37841796875</v>
      </c>
      <c r="D7445" s="112">
        <f t="shared" si="235"/>
        <v>-0.35191748228136494</v>
      </c>
      <c r="E7445" s="112">
        <v>-3.6219702423179269E-2</v>
      </c>
      <c r="G7445">
        <v>7437</v>
      </c>
      <c r="H7445">
        <f t="shared" ca="1" si="236"/>
        <v>1.8700985109196956E-3</v>
      </c>
    </row>
    <row r="7446" spans="2:8" x14ac:dyDescent="0.35">
      <c r="B7446" s="45" t="s">
        <v>2965</v>
      </c>
      <c r="C7446" s="146">
        <v>108.594841003418</v>
      </c>
      <c r="D7446" s="112">
        <f t="shared" si="235"/>
        <v>-0.94828433508368015</v>
      </c>
      <c r="E7446" s="112">
        <v>-3.6257521460651726E-2</v>
      </c>
      <c r="G7446">
        <v>7438</v>
      </c>
      <c r="H7446">
        <f t="shared" ca="1" si="236"/>
        <v>2.3004659021292773E-3</v>
      </c>
    </row>
    <row r="7447" spans="2:8" x14ac:dyDescent="0.35">
      <c r="B7447" s="45" t="s">
        <v>7099</v>
      </c>
      <c r="C7447" s="146">
        <v>2099.84423828125</v>
      </c>
      <c r="D7447" s="112">
        <f t="shared" si="235"/>
        <v>16.177685212559755</v>
      </c>
      <c r="E7447" s="112">
        <v>-3.6329993171032852E-2</v>
      </c>
      <c r="G7447">
        <v>7439</v>
      </c>
      <c r="H7447">
        <f t="shared" ca="1" si="236"/>
        <v>-2.2589301502273583E-2</v>
      </c>
    </row>
    <row r="7448" spans="2:8" x14ac:dyDescent="0.35">
      <c r="B7448" s="45" t="s">
        <v>1329</v>
      </c>
      <c r="C7448" s="146">
        <v>122.242561340332</v>
      </c>
      <c r="D7448" s="112">
        <f t="shared" si="235"/>
        <v>1.7420814910627695E-2</v>
      </c>
      <c r="E7448" s="112">
        <v>-3.6379310313719958E-2</v>
      </c>
      <c r="G7448">
        <v>7440</v>
      </c>
      <c r="H7448">
        <f t="shared" ca="1" si="236"/>
        <v>-3.0776108728703859E-3</v>
      </c>
    </row>
    <row r="7449" spans="2:8" x14ac:dyDescent="0.35">
      <c r="B7449" s="45" t="s">
        <v>1919</v>
      </c>
      <c r="C7449" s="146">
        <v>120.1494598388672</v>
      </c>
      <c r="D7449" s="112">
        <f t="shared" si="235"/>
        <v>-0.40278626401164003</v>
      </c>
      <c r="E7449" s="112">
        <v>-3.6401146683020816E-2</v>
      </c>
      <c r="G7449">
        <v>7441</v>
      </c>
      <c r="H7449">
        <f t="shared" ca="1" si="236"/>
        <v>1.6036819907328095E-2</v>
      </c>
    </row>
    <row r="7450" spans="2:8" x14ac:dyDescent="0.35">
      <c r="B7450" s="45" t="s">
        <v>3976</v>
      </c>
      <c r="C7450" s="146">
        <v>201.183349609375</v>
      </c>
      <c r="D7450" s="112">
        <f t="shared" si="235"/>
        <v>0.74650138461021831</v>
      </c>
      <c r="E7450" s="112">
        <v>-3.6684137947964782E-2</v>
      </c>
      <c r="G7450">
        <v>7442</v>
      </c>
      <c r="H7450">
        <f t="shared" ca="1" si="236"/>
        <v>-7.1372166545756307E-3</v>
      </c>
    </row>
    <row r="7451" spans="2:8" x14ac:dyDescent="0.35">
      <c r="B7451" s="45" t="s">
        <v>1678</v>
      </c>
      <c r="C7451" s="146">
        <v>115.1922073364258</v>
      </c>
      <c r="D7451" s="112">
        <f t="shared" si="235"/>
        <v>-0.9536409652959118</v>
      </c>
      <c r="E7451" s="112">
        <v>-3.6708069228010815E-2</v>
      </c>
      <c r="G7451">
        <v>7443</v>
      </c>
      <c r="H7451">
        <f t="shared" ca="1" si="236"/>
        <v>-1.4401018316844262E-2</v>
      </c>
    </row>
    <row r="7452" spans="2:8" x14ac:dyDescent="0.35">
      <c r="B7452" s="45" t="s">
        <v>7362</v>
      </c>
      <c r="C7452" s="146">
        <v>2484.784423828125</v>
      </c>
      <c r="D7452" s="112">
        <f t="shared" si="235"/>
        <v>27.110332344005172</v>
      </c>
      <c r="E7452" s="112">
        <v>-3.6714932774235459E-2</v>
      </c>
      <c r="G7452">
        <v>7444</v>
      </c>
      <c r="H7452">
        <f t="shared" ca="1" si="236"/>
        <v>-1.5825660302299527E-2</v>
      </c>
    </row>
    <row r="7453" spans="2:8" x14ac:dyDescent="0.35">
      <c r="B7453" s="45" t="s">
        <v>2403</v>
      </c>
      <c r="C7453" s="146">
        <v>88.393989562988281</v>
      </c>
      <c r="D7453" s="112">
        <f t="shared" si="235"/>
        <v>4.479318446488826E-2</v>
      </c>
      <c r="E7453" s="112">
        <v>-3.6745577031366355E-2</v>
      </c>
      <c r="G7453">
        <v>7445</v>
      </c>
      <c r="H7453">
        <f t="shared" ca="1" si="236"/>
        <v>1.0905592230664406E-3</v>
      </c>
    </row>
    <row r="7454" spans="2:8" x14ac:dyDescent="0.35">
      <c r="B7454" s="45" t="s">
        <v>1119</v>
      </c>
      <c r="C7454" s="146">
        <v>84.604293823242188</v>
      </c>
      <c r="D7454" s="112">
        <f t="shared" si="235"/>
        <v>-4.1138944163295083E-2</v>
      </c>
      <c r="E7454" s="112">
        <v>-3.687430181717307E-2</v>
      </c>
      <c r="G7454">
        <v>7446</v>
      </c>
      <c r="H7454">
        <f t="shared" ca="1" si="236"/>
        <v>4.7152380175781362E-2</v>
      </c>
    </row>
    <row r="7455" spans="2:8" x14ac:dyDescent="0.35">
      <c r="B7455" s="45" t="s">
        <v>2831</v>
      </c>
      <c r="C7455" s="146">
        <v>88.234153747558594</v>
      </c>
      <c r="D7455" s="112">
        <f t="shared" si="235"/>
        <v>0.11439527455108717</v>
      </c>
      <c r="E7455" s="112">
        <v>-3.7243400783023559E-2</v>
      </c>
      <c r="G7455">
        <v>7447</v>
      </c>
      <c r="H7455">
        <f t="shared" ca="1" si="236"/>
        <v>3.8432918224926764E-3</v>
      </c>
    </row>
    <row r="7456" spans="2:8" x14ac:dyDescent="0.35">
      <c r="B7456" s="45" t="s">
        <v>856</v>
      </c>
      <c r="C7456" s="146">
        <v>79.176712036132813</v>
      </c>
      <c r="D7456" s="112">
        <f t="shared" si="235"/>
        <v>-0.88973399519676122</v>
      </c>
      <c r="E7456" s="112">
        <v>-3.7310731608037134E-2</v>
      </c>
      <c r="G7456">
        <v>7448</v>
      </c>
      <c r="H7456">
        <f t="shared" ca="1" si="236"/>
        <v>5.7808043868248764E-3</v>
      </c>
    </row>
    <row r="7457" spans="2:8" x14ac:dyDescent="0.35">
      <c r="B7457" s="45" t="s">
        <v>5410</v>
      </c>
      <c r="C7457" s="146">
        <v>718.0518798828125</v>
      </c>
      <c r="D7457" s="112">
        <f t="shared" si="235"/>
        <v>4.5442207535001415</v>
      </c>
      <c r="E7457" s="112">
        <v>-3.7324085190621019E-2</v>
      </c>
      <c r="G7457">
        <v>7449</v>
      </c>
      <c r="H7457">
        <f t="shared" ca="1" si="236"/>
        <v>1.4440133370818578E-2</v>
      </c>
    </row>
    <row r="7458" spans="2:8" x14ac:dyDescent="0.35">
      <c r="B7458" s="45" t="s">
        <v>1502</v>
      </c>
      <c r="C7458" s="146">
        <v>129.5135803222656</v>
      </c>
      <c r="D7458" s="112">
        <f t="shared" si="235"/>
        <v>-6.5597921193103606E-2</v>
      </c>
      <c r="E7458" s="112">
        <v>-3.7388594807470601E-2</v>
      </c>
      <c r="G7458">
        <v>7450</v>
      </c>
      <c r="H7458">
        <f t="shared" ca="1" si="236"/>
        <v>6.6662727927328568E-3</v>
      </c>
    </row>
    <row r="7459" spans="2:8" x14ac:dyDescent="0.35">
      <c r="B7459" s="45" t="s">
        <v>1417</v>
      </c>
      <c r="C7459" s="146">
        <v>138.6058349609375</v>
      </c>
      <c r="D7459" s="112">
        <f t="shared" si="235"/>
        <v>-0.92349266345299541</v>
      </c>
      <c r="E7459" s="112">
        <v>-3.7389098112074443E-2</v>
      </c>
      <c r="G7459">
        <v>7451</v>
      </c>
      <c r="H7459">
        <f t="shared" ca="1" si="236"/>
        <v>5.6703063406673385E-4</v>
      </c>
    </row>
    <row r="7460" spans="2:8" x14ac:dyDescent="0.35">
      <c r="B7460" s="45" t="s">
        <v>7021</v>
      </c>
      <c r="C7460" s="146">
        <v>1811.667236328125</v>
      </c>
      <c r="D7460" s="112">
        <f t="shared" si="235"/>
        <v>21.034285722769557</v>
      </c>
      <c r="E7460" s="112">
        <v>-3.7410372442027065E-2</v>
      </c>
      <c r="G7460">
        <v>7452</v>
      </c>
      <c r="H7460">
        <f t="shared" ca="1" si="236"/>
        <v>-4.8255053078731097E-3</v>
      </c>
    </row>
    <row r="7461" spans="2:8" x14ac:dyDescent="0.35">
      <c r="B7461" s="45" t="s">
        <v>1077</v>
      </c>
      <c r="C7461" s="146">
        <v>82.220375061035156</v>
      </c>
      <c r="D7461" s="112">
        <f t="shared" si="235"/>
        <v>-0.40358391268788957</v>
      </c>
      <c r="E7461" s="112">
        <v>-3.7536283993889127E-2</v>
      </c>
      <c r="G7461">
        <v>7453</v>
      </c>
      <c r="H7461">
        <f t="shared" ca="1" si="236"/>
        <v>-2.2891284201814029E-2</v>
      </c>
    </row>
    <row r="7462" spans="2:8" x14ac:dyDescent="0.35">
      <c r="B7462" s="45" t="s">
        <v>1553</v>
      </c>
      <c r="C7462" s="146">
        <v>137.85740661621091</v>
      </c>
      <c r="D7462" s="112">
        <f t="shared" si="235"/>
        <v>0.2196850394763788</v>
      </c>
      <c r="E7462" s="112">
        <v>-3.7590195729406778E-2</v>
      </c>
      <c r="G7462">
        <v>7454</v>
      </c>
      <c r="H7462">
        <f t="shared" ca="1" si="236"/>
        <v>-1.9167969806503583E-2</v>
      </c>
    </row>
    <row r="7463" spans="2:8" x14ac:dyDescent="0.35">
      <c r="B7463" s="45" t="s">
        <v>2116</v>
      </c>
      <c r="C7463" s="146">
        <v>113.0270538330078</v>
      </c>
      <c r="D7463" s="112">
        <f t="shared" si="235"/>
        <v>-0.3178743412384869</v>
      </c>
      <c r="E7463" s="112">
        <v>-3.7601205080379986E-2</v>
      </c>
      <c r="G7463">
        <v>7455</v>
      </c>
      <c r="H7463">
        <f t="shared" ca="1" si="236"/>
        <v>3.6165245689565112E-2</v>
      </c>
    </row>
    <row r="7464" spans="2:8" x14ac:dyDescent="0.35">
      <c r="B7464" s="45" t="s">
        <v>3601</v>
      </c>
      <c r="C7464" s="146">
        <v>165.69828796386719</v>
      </c>
      <c r="D7464" s="112">
        <f t="shared" si="235"/>
        <v>3.5873718679928931E-2</v>
      </c>
      <c r="E7464" s="112">
        <v>-3.7759289073451184E-2</v>
      </c>
      <c r="G7464">
        <v>7456</v>
      </c>
      <c r="H7464">
        <f t="shared" ca="1" si="236"/>
        <v>-4.0180153504920026E-2</v>
      </c>
    </row>
    <row r="7465" spans="2:8" x14ac:dyDescent="0.35">
      <c r="B7465" s="45" t="s">
        <v>3077</v>
      </c>
      <c r="C7465" s="146">
        <v>159.9599304199219</v>
      </c>
      <c r="D7465" s="112">
        <f t="shared" si="235"/>
        <v>-0.69109458555223968</v>
      </c>
      <c r="E7465" s="112">
        <v>-3.785169521976342E-2</v>
      </c>
      <c r="G7465">
        <v>7457</v>
      </c>
      <c r="H7465">
        <f t="shared" ca="1" si="236"/>
        <v>-1.3897268413265939E-3</v>
      </c>
    </row>
    <row r="7466" spans="2:8" x14ac:dyDescent="0.35">
      <c r="B7466" s="45" t="s">
        <v>4902</v>
      </c>
      <c r="C7466" s="146">
        <v>517.82818603515625</v>
      </c>
      <c r="D7466" s="112">
        <f t="shared" si="235"/>
        <v>-0.75521726902226283</v>
      </c>
      <c r="E7466" s="112">
        <v>-3.7893782601408396E-2</v>
      </c>
      <c r="G7466">
        <v>7458</v>
      </c>
      <c r="H7466">
        <f t="shared" ca="1" si="236"/>
        <v>1.6956522517201096E-2</v>
      </c>
    </row>
    <row r="7467" spans="2:8" x14ac:dyDescent="0.35">
      <c r="B7467" s="45" t="s">
        <v>6748</v>
      </c>
      <c r="C7467" s="146">
        <v>2115.46044921875</v>
      </c>
      <c r="D7467" s="112">
        <f t="shared" si="235"/>
        <v>-0.12307479623585876</v>
      </c>
      <c r="E7467" s="112">
        <v>-3.801275385050757E-2</v>
      </c>
      <c r="G7467">
        <v>7459</v>
      </c>
      <c r="H7467">
        <f t="shared" ca="1" si="236"/>
        <v>-5.2096328885045838E-3</v>
      </c>
    </row>
    <row r="7468" spans="2:8" x14ac:dyDescent="0.35">
      <c r="B7468" s="45" t="s">
        <v>7240</v>
      </c>
      <c r="C7468" s="146">
        <v>2412.361328125</v>
      </c>
      <c r="D7468" s="112">
        <f t="shared" si="235"/>
        <v>18.995658278929014</v>
      </c>
      <c r="E7468" s="112">
        <v>-3.8116774834778766E-2</v>
      </c>
      <c r="G7468">
        <v>7460</v>
      </c>
      <c r="H7468">
        <f t="shared" ca="1" si="236"/>
        <v>-8.8364650465619487E-3</v>
      </c>
    </row>
    <row r="7469" spans="2:8" x14ac:dyDescent="0.35">
      <c r="B7469" s="45" t="s">
        <v>1788</v>
      </c>
      <c r="C7469" s="146">
        <v>120.6442565917969</v>
      </c>
      <c r="D7469" s="112">
        <f t="shared" si="235"/>
        <v>-0.20243063432882114</v>
      </c>
      <c r="E7469" s="112">
        <v>-3.8118130364137442E-2</v>
      </c>
      <c r="G7469">
        <v>7461</v>
      </c>
      <c r="H7469">
        <f t="shared" ca="1" si="236"/>
        <v>-3.4816222699892243E-3</v>
      </c>
    </row>
    <row r="7470" spans="2:8" x14ac:dyDescent="0.35">
      <c r="B7470" s="45" t="s">
        <v>3661</v>
      </c>
      <c r="C7470" s="146">
        <v>151.26490783691409</v>
      </c>
      <c r="D7470" s="112">
        <f t="shared" si="235"/>
        <v>-0.118337950069522</v>
      </c>
      <c r="E7470" s="112">
        <v>-3.816422458449574E-2</v>
      </c>
      <c r="G7470">
        <v>7462</v>
      </c>
      <c r="H7470">
        <f t="shared" ca="1" si="236"/>
        <v>1.0948931727037361E-2</v>
      </c>
    </row>
    <row r="7471" spans="2:8" x14ac:dyDescent="0.35">
      <c r="B7471" s="45" t="s">
        <v>4076</v>
      </c>
      <c r="C7471" s="146">
        <v>171.5679016113281</v>
      </c>
      <c r="D7471" s="112">
        <f t="shared" si="235"/>
        <v>0.96588717422581805</v>
      </c>
      <c r="E7471" s="112">
        <v>-3.819661383931184E-2</v>
      </c>
      <c r="G7471">
        <v>7463</v>
      </c>
      <c r="H7471">
        <f t="shared" ca="1" si="236"/>
        <v>1.6922820245608938E-2</v>
      </c>
    </row>
    <row r="7472" spans="2:8" x14ac:dyDescent="0.35">
      <c r="B7472" s="45" t="s">
        <v>1166</v>
      </c>
      <c r="C7472" s="146">
        <v>87.272506713867188</v>
      </c>
      <c r="D7472" s="112">
        <f t="shared" si="235"/>
        <v>-0.39137749913912712</v>
      </c>
      <c r="E7472" s="112">
        <v>-3.823005801905853E-2</v>
      </c>
      <c r="G7472">
        <v>7464</v>
      </c>
      <c r="H7472">
        <f t="shared" ca="1" si="236"/>
        <v>5.712085472740467E-3</v>
      </c>
    </row>
    <row r="7473" spans="2:8" x14ac:dyDescent="0.35">
      <c r="B7473" s="45" t="s">
        <v>1488</v>
      </c>
      <c r="C7473" s="146">
        <v>143.39349365234381</v>
      </c>
      <c r="D7473" s="112">
        <f t="shared" si="235"/>
        <v>1.1353169084227659E-2</v>
      </c>
      <c r="E7473" s="112">
        <v>-3.8432864608582924E-2</v>
      </c>
      <c r="G7473">
        <v>7465</v>
      </c>
      <c r="H7473">
        <f t="shared" ca="1" si="236"/>
        <v>-5.5972047665616351E-3</v>
      </c>
    </row>
    <row r="7474" spans="2:8" x14ac:dyDescent="0.35">
      <c r="B7474" s="45" t="s">
        <v>3150</v>
      </c>
      <c r="C7474" s="146">
        <v>141.78379821777341</v>
      </c>
      <c r="D7474" s="112">
        <f t="shared" si="235"/>
        <v>0.52267712270924105</v>
      </c>
      <c r="E7474" s="112">
        <v>-3.8539270200059983E-2</v>
      </c>
      <c r="G7474">
        <v>7466</v>
      </c>
      <c r="H7474">
        <f t="shared" ca="1" si="236"/>
        <v>-1.6560420454734231E-3</v>
      </c>
    </row>
    <row r="7475" spans="2:8" x14ac:dyDescent="0.35">
      <c r="B7475" s="45" t="s">
        <v>2766</v>
      </c>
      <c r="C7475" s="146">
        <v>93.114814758300781</v>
      </c>
      <c r="D7475" s="112">
        <f t="shared" si="235"/>
        <v>-9.9898792732930175E-2</v>
      </c>
      <c r="E7475" s="112">
        <v>-3.8853646994636129E-2</v>
      </c>
      <c r="G7475">
        <v>7467</v>
      </c>
      <c r="H7475">
        <f t="shared" ca="1" si="236"/>
        <v>3.8039913322931551E-2</v>
      </c>
    </row>
    <row r="7476" spans="2:8" x14ac:dyDescent="0.35">
      <c r="B7476" s="45" t="s">
        <v>1682</v>
      </c>
      <c r="C7476" s="146">
        <v>103.4492721557617</v>
      </c>
      <c r="D7476" s="112">
        <f t="shared" si="235"/>
        <v>0.21096712126708664</v>
      </c>
      <c r="E7476" s="112">
        <v>-3.8960938629043915E-2</v>
      </c>
      <c r="G7476">
        <v>7468</v>
      </c>
      <c r="H7476">
        <f t="shared" ca="1" si="236"/>
        <v>1.8348431693331942E-2</v>
      </c>
    </row>
    <row r="7477" spans="2:8" x14ac:dyDescent="0.35">
      <c r="B7477" s="45" t="s">
        <v>1076</v>
      </c>
      <c r="C7477" s="146">
        <v>85.426986694335938</v>
      </c>
      <c r="D7477" s="112">
        <f t="shared" si="235"/>
        <v>-0.83819570975252877</v>
      </c>
      <c r="E7477" s="112">
        <v>-3.9033379880824573E-2</v>
      </c>
      <c r="G7477">
        <v>7469</v>
      </c>
      <c r="H7477">
        <f t="shared" ca="1" si="236"/>
        <v>-2.0992610656814033E-3</v>
      </c>
    </row>
    <row r="7478" spans="2:8" x14ac:dyDescent="0.35">
      <c r="B7478" s="45" t="s">
        <v>4938</v>
      </c>
      <c r="C7478" s="146">
        <v>527.96490478515625</v>
      </c>
      <c r="D7478" s="112">
        <f t="shared" si="235"/>
        <v>6.2950648947049563</v>
      </c>
      <c r="E7478" s="112">
        <v>-3.9182342021205754E-2</v>
      </c>
      <c r="G7478">
        <v>7470</v>
      </c>
      <c r="H7478">
        <f t="shared" ca="1" si="236"/>
        <v>-3.4044350684422638E-2</v>
      </c>
    </row>
    <row r="7479" spans="2:8" x14ac:dyDescent="0.35">
      <c r="B7479" s="45" t="s">
        <v>859</v>
      </c>
      <c r="C7479" s="146">
        <v>72.372886657714844</v>
      </c>
      <c r="D7479" s="112">
        <f t="shared" si="235"/>
        <v>-0.96423627111147758</v>
      </c>
      <c r="E7479" s="112">
        <v>-3.9266083255188523E-2</v>
      </c>
      <c r="G7479">
        <v>7471</v>
      </c>
      <c r="H7479">
        <f t="shared" ca="1" si="236"/>
        <v>-5.3427389424549592E-3</v>
      </c>
    </row>
    <row r="7480" spans="2:8" x14ac:dyDescent="0.35">
      <c r="B7480" s="45" t="s">
        <v>7015</v>
      </c>
      <c r="C7480" s="146">
        <v>2023.639282226562</v>
      </c>
      <c r="D7480" s="112">
        <f t="shared" si="235"/>
        <v>0.35594740731179936</v>
      </c>
      <c r="E7480" s="112">
        <v>-3.9373696553250959E-2</v>
      </c>
      <c r="G7480">
        <v>7472</v>
      </c>
      <c r="H7480">
        <f t="shared" ca="1" si="236"/>
        <v>9.5252295885986504E-3</v>
      </c>
    </row>
    <row r="7481" spans="2:8" x14ac:dyDescent="0.35">
      <c r="B7481" s="45" t="s">
        <v>6125</v>
      </c>
      <c r="C7481" s="146">
        <v>1492.417236328125</v>
      </c>
      <c r="D7481" s="112">
        <f t="shared" si="235"/>
        <v>6.2324742173130732</v>
      </c>
      <c r="E7481" s="112">
        <v>-3.9714465852314543E-2</v>
      </c>
      <c r="G7481">
        <v>7473</v>
      </c>
      <c r="H7481">
        <f t="shared" ca="1" si="236"/>
        <v>4.4360142777114886E-3</v>
      </c>
    </row>
    <row r="7482" spans="2:8" x14ac:dyDescent="0.35">
      <c r="B7482" s="45" t="s">
        <v>4284</v>
      </c>
      <c r="C7482" s="146">
        <v>206.34947204589841</v>
      </c>
      <c r="D7482" s="112">
        <f t="shared" si="235"/>
        <v>1.6869041695107843</v>
      </c>
      <c r="E7482" s="112">
        <v>-3.9730148027044693E-2</v>
      </c>
      <c r="G7482">
        <v>7474</v>
      </c>
      <c r="H7482">
        <f t="shared" ca="1" si="236"/>
        <v>-4.060078250553243E-3</v>
      </c>
    </row>
    <row r="7483" spans="2:8" x14ac:dyDescent="0.35">
      <c r="B7483" s="45" t="s">
        <v>1079</v>
      </c>
      <c r="C7483" s="146">
        <v>76.798225402832031</v>
      </c>
      <c r="D7483" s="112">
        <f t="shared" si="235"/>
        <v>-0.95582272392581002</v>
      </c>
      <c r="E7483" s="112">
        <v>-3.9851776519403706E-2</v>
      </c>
      <c r="G7483">
        <v>7475</v>
      </c>
      <c r="H7483">
        <f t="shared" ca="1" si="236"/>
        <v>1.2167030677380317E-2</v>
      </c>
    </row>
    <row r="7484" spans="2:8" x14ac:dyDescent="0.35">
      <c r="B7484" s="45" t="s">
        <v>6532</v>
      </c>
      <c r="C7484" s="146">
        <v>1738.41015625</v>
      </c>
      <c r="D7484" s="112">
        <f t="shared" si="235"/>
        <v>14.638146506433303</v>
      </c>
      <c r="E7484" s="112">
        <v>-4.0043788013705325E-2</v>
      </c>
      <c r="G7484">
        <v>7476</v>
      </c>
      <c r="H7484">
        <f t="shared" ca="1" si="236"/>
        <v>2.6682523418484632E-2</v>
      </c>
    </row>
    <row r="7485" spans="2:8" x14ac:dyDescent="0.35">
      <c r="B7485" s="45" t="s">
        <v>2983</v>
      </c>
      <c r="C7485" s="146">
        <v>111.1647186279297</v>
      </c>
      <c r="D7485" s="112">
        <f t="shared" si="235"/>
        <v>0.13144022549627063</v>
      </c>
      <c r="E7485" s="112">
        <v>-4.0113990639475586E-2</v>
      </c>
      <c r="G7485">
        <v>7477</v>
      </c>
      <c r="H7485">
        <f t="shared" ca="1" si="236"/>
        <v>-8.5900391960863163E-3</v>
      </c>
    </row>
    <row r="7486" spans="2:8" x14ac:dyDescent="0.35">
      <c r="B7486" s="45" t="s">
        <v>2809</v>
      </c>
      <c r="C7486" s="146">
        <v>98.250633239746094</v>
      </c>
      <c r="D7486" s="112">
        <f t="shared" si="235"/>
        <v>0.83990549235329293</v>
      </c>
      <c r="E7486" s="112">
        <v>-4.0199518903800857E-2</v>
      </c>
      <c r="G7486">
        <v>7478</v>
      </c>
      <c r="H7486">
        <f t="shared" ca="1" si="236"/>
        <v>-8.3262332844973932E-3</v>
      </c>
    </row>
    <row r="7487" spans="2:8" x14ac:dyDescent="0.35">
      <c r="B7487" s="45" t="s">
        <v>743</v>
      </c>
      <c r="C7487" s="146">
        <v>53.399826049804688</v>
      </c>
      <c r="D7487" s="112">
        <f t="shared" si="235"/>
        <v>-0.97736333749825222</v>
      </c>
      <c r="E7487" s="112">
        <v>-4.0306795917888723E-2</v>
      </c>
      <c r="G7487">
        <v>7479</v>
      </c>
      <c r="H7487">
        <f t="shared" ca="1" si="236"/>
        <v>8.6711274950922717E-3</v>
      </c>
    </row>
    <row r="7488" spans="2:8" x14ac:dyDescent="0.35">
      <c r="B7488" s="45" t="s">
        <v>6926</v>
      </c>
      <c r="C7488" s="146">
        <v>2358.997314453125</v>
      </c>
      <c r="D7488" s="112">
        <f t="shared" si="235"/>
        <v>10.492068612889421</v>
      </c>
      <c r="E7488" s="112">
        <v>-4.0391829908438287E-2</v>
      </c>
      <c r="G7488">
        <v>7480</v>
      </c>
      <c r="H7488">
        <f t="shared" ca="1" si="236"/>
        <v>2.3797363373327794E-2</v>
      </c>
    </row>
    <row r="7489" spans="2:8" x14ac:dyDescent="0.35">
      <c r="B7489" s="45" t="s">
        <v>3918</v>
      </c>
      <c r="C7489" s="146">
        <v>205.27177429199219</v>
      </c>
      <c r="D7489" s="112">
        <f t="shared" si="235"/>
        <v>0.36112704677111124</v>
      </c>
      <c r="E7489" s="112">
        <v>-4.046145926674951E-2</v>
      </c>
      <c r="G7489">
        <v>7481</v>
      </c>
      <c r="H7489">
        <f t="shared" ca="1" si="236"/>
        <v>-1.2317796807112905E-2</v>
      </c>
    </row>
    <row r="7490" spans="2:8" x14ac:dyDescent="0.35">
      <c r="B7490" s="45" t="s">
        <v>1535</v>
      </c>
      <c r="C7490" s="146">
        <v>150.8101501464844</v>
      </c>
      <c r="D7490" s="112">
        <f t="shared" si="235"/>
        <v>-0.10223915778382299</v>
      </c>
      <c r="E7490" s="112">
        <v>-4.0515072907210507E-2</v>
      </c>
      <c r="G7490">
        <v>7482</v>
      </c>
      <c r="H7490">
        <f t="shared" ca="1" si="236"/>
        <v>1.4883117212932451E-2</v>
      </c>
    </row>
    <row r="7491" spans="2:8" x14ac:dyDescent="0.35">
      <c r="B7491" s="45" t="s">
        <v>3586</v>
      </c>
      <c r="C7491" s="146">
        <v>167.9847717285156</v>
      </c>
      <c r="D7491" s="112">
        <f t="shared" si="235"/>
        <v>-0.92642423429422172</v>
      </c>
      <c r="E7491" s="112">
        <v>-4.0603992338112856E-2</v>
      </c>
      <c r="G7491">
        <v>7483</v>
      </c>
      <c r="H7491">
        <f t="shared" ca="1" si="236"/>
        <v>2.915630083382522E-2</v>
      </c>
    </row>
    <row r="7492" spans="2:8" x14ac:dyDescent="0.35">
      <c r="B7492" s="45" t="s">
        <v>7793</v>
      </c>
      <c r="C7492" s="146">
        <v>2283.153564453125</v>
      </c>
      <c r="D7492" s="112">
        <f t="shared" si="235"/>
        <v>12.020662413777531</v>
      </c>
      <c r="E7492" s="112">
        <v>-4.0638539079901913E-2</v>
      </c>
      <c r="G7492">
        <v>7484</v>
      </c>
      <c r="H7492">
        <f t="shared" ca="1" si="236"/>
        <v>-1.2234702916632164E-2</v>
      </c>
    </row>
    <row r="7493" spans="2:8" x14ac:dyDescent="0.35">
      <c r="B7493" s="45" t="s">
        <v>3729</v>
      </c>
      <c r="C7493" s="146">
        <v>175.34849548339841</v>
      </c>
      <c r="D7493" s="112">
        <f t="shared" si="235"/>
        <v>0.66275596133811754</v>
      </c>
      <c r="E7493" s="112">
        <v>-4.0674844505470681E-2</v>
      </c>
      <c r="G7493">
        <v>7485</v>
      </c>
      <c r="H7493">
        <f t="shared" ca="1" si="236"/>
        <v>-2.5350733064802951E-2</v>
      </c>
    </row>
    <row r="7494" spans="2:8" x14ac:dyDescent="0.35">
      <c r="B7494" s="45" t="s">
        <v>2177</v>
      </c>
      <c r="C7494" s="146">
        <v>105.45654296875</v>
      </c>
      <c r="D7494" s="112">
        <f t="shared" si="235"/>
        <v>0.15862269213640506</v>
      </c>
      <c r="E7494" s="112">
        <v>-4.0757067966106189E-2</v>
      </c>
      <c r="G7494">
        <v>7486</v>
      </c>
      <c r="H7494">
        <f t="shared" ca="1" si="236"/>
        <v>-3.8598246706498821E-2</v>
      </c>
    </row>
    <row r="7495" spans="2:8" x14ac:dyDescent="0.35">
      <c r="B7495" s="45" t="s">
        <v>2318</v>
      </c>
      <c r="C7495" s="146">
        <v>91.018882751464844</v>
      </c>
      <c r="D7495" s="112">
        <f t="shared" si="235"/>
        <v>-0.44288958741047252</v>
      </c>
      <c r="E7495" s="112">
        <v>-4.1036318275869191E-2</v>
      </c>
      <c r="G7495">
        <v>7487</v>
      </c>
      <c r="H7495">
        <f t="shared" ca="1" si="236"/>
        <v>1.5175809384747762E-2</v>
      </c>
    </row>
    <row r="7496" spans="2:8" x14ac:dyDescent="0.35">
      <c r="B7496" s="45" t="s">
        <v>4063</v>
      </c>
      <c r="C7496" s="146">
        <v>163.3767395019531</v>
      </c>
      <c r="D7496" s="112">
        <f t="shared" si="235"/>
        <v>0.61912018299421867</v>
      </c>
      <c r="E7496" s="112">
        <v>-4.1083874748876016E-2</v>
      </c>
      <c r="G7496">
        <v>7488</v>
      </c>
      <c r="H7496">
        <f t="shared" ca="1" si="236"/>
        <v>2.0960938202264159E-2</v>
      </c>
    </row>
    <row r="7497" spans="2:8" x14ac:dyDescent="0.35">
      <c r="B7497" s="45" t="s">
        <v>2147</v>
      </c>
      <c r="C7497" s="146">
        <v>100.90464019775391</v>
      </c>
      <c r="D7497" s="112">
        <f t="shared" ref="D7497:D7560" si="237">(C7497-C7498)/C7498</f>
        <v>-0.24290464224311983</v>
      </c>
      <c r="E7497" s="112">
        <v>-4.1140950204593491E-2</v>
      </c>
      <c r="G7497">
        <v>7489</v>
      </c>
      <c r="H7497">
        <f t="shared" ca="1" si="236"/>
        <v>1.1454135891068716E-3</v>
      </c>
    </row>
    <row r="7498" spans="2:8" x14ac:dyDescent="0.35">
      <c r="B7498" s="45" t="s">
        <v>1635</v>
      </c>
      <c r="C7498" s="146">
        <v>133.27864074707031</v>
      </c>
      <c r="D7498" s="112">
        <f t="shared" si="237"/>
        <v>0.12965376555285979</v>
      </c>
      <c r="E7498" s="112">
        <v>-4.1175172674222035E-2</v>
      </c>
      <c r="G7498">
        <v>7490</v>
      </c>
      <c r="H7498">
        <f t="shared" ref="H7498:H7561" ca="1" si="238">_xlfn.NORM.INV(RAND(),$N$11,$N$12)</f>
        <v>-4.5162224242773184E-3</v>
      </c>
    </row>
    <row r="7499" spans="2:8" x14ac:dyDescent="0.35">
      <c r="B7499" s="45" t="s">
        <v>2540</v>
      </c>
      <c r="C7499" s="146">
        <v>117.9818496704102</v>
      </c>
      <c r="D7499" s="112">
        <f t="shared" si="237"/>
        <v>-0.23724849835667333</v>
      </c>
      <c r="E7499" s="112">
        <v>-4.1201309124799565E-2</v>
      </c>
      <c r="G7499">
        <v>7491</v>
      </c>
      <c r="H7499">
        <f t="shared" ca="1" si="238"/>
        <v>-5.6410644760060864E-3</v>
      </c>
    </row>
    <row r="7500" spans="2:8" x14ac:dyDescent="0.35">
      <c r="B7500" s="45" t="s">
        <v>3175</v>
      </c>
      <c r="C7500" s="146">
        <v>154.67927551269531</v>
      </c>
      <c r="D7500" s="112">
        <f t="shared" si="237"/>
        <v>0.87958264875860592</v>
      </c>
      <c r="E7500" s="112">
        <v>-4.1202960042229397E-2</v>
      </c>
      <c r="G7500">
        <v>7492</v>
      </c>
      <c r="H7500">
        <f t="shared" ca="1" si="238"/>
        <v>1.2782150046908552E-2</v>
      </c>
    </row>
    <row r="7501" spans="2:8" x14ac:dyDescent="0.35">
      <c r="B7501" s="45" t="s">
        <v>2347</v>
      </c>
      <c r="C7501" s="146">
        <v>82.294479370117188</v>
      </c>
      <c r="D7501" s="112">
        <f t="shared" si="237"/>
        <v>-0.52782573036523206</v>
      </c>
      <c r="E7501" s="112">
        <v>-4.1305065621685087E-2</v>
      </c>
      <c r="G7501">
        <v>7493</v>
      </c>
      <c r="H7501">
        <f t="shared" ca="1" si="238"/>
        <v>-1.5142194417153443E-2</v>
      </c>
    </row>
    <row r="7502" spans="2:8" x14ac:dyDescent="0.35">
      <c r="B7502" s="45" t="s">
        <v>3120</v>
      </c>
      <c r="C7502" s="146">
        <v>174.2883605957031</v>
      </c>
      <c r="D7502" s="112">
        <f t="shared" si="237"/>
        <v>0.39987742973550183</v>
      </c>
      <c r="E7502" s="112">
        <v>-4.1316313959670357E-2</v>
      </c>
      <c r="G7502">
        <v>7494</v>
      </c>
      <c r="H7502">
        <f t="shared" ca="1" si="238"/>
        <v>8.654635841644857E-3</v>
      </c>
    </row>
    <row r="7503" spans="2:8" x14ac:dyDescent="0.35">
      <c r="B7503" s="45" t="s">
        <v>1667</v>
      </c>
      <c r="C7503" s="146">
        <v>124.50258636474609</v>
      </c>
      <c r="D7503" s="112">
        <f t="shared" si="237"/>
        <v>0.20493692667155208</v>
      </c>
      <c r="E7503" s="112">
        <v>-4.1335059996736069E-2</v>
      </c>
      <c r="G7503">
        <v>7495</v>
      </c>
      <c r="H7503">
        <f t="shared" ca="1" si="238"/>
        <v>-6.2970632829341417E-3</v>
      </c>
    </row>
    <row r="7504" spans="2:8" x14ac:dyDescent="0.35">
      <c r="B7504" s="45" t="s">
        <v>2392</v>
      </c>
      <c r="C7504" s="146">
        <v>103.3270568847656</v>
      </c>
      <c r="D7504" s="112">
        <f t="shared" si="237"/>
        <v>-0.25774891580342918</v>
      </c>
      <c r="E7504" s="112">
        <v>-4.1340348397487341E-2</v>
      </c>
      <c r="G7504">
        <v>7496</v>
      </c>
      <c r="H7504">
        <f t="shared" ca="1" si="238"/>
        <v>-2.8750736735408604E-2</v>
      </c>
    </row>
    <row r="7505" spans="2:8" x14ac:dyDescent="0.35">
      <c r="B7505" s="45" t="s">
        <v>1538</v>
      </c>
      <c r="C7505" s="146">
        <v>139.20768737792969</v>
      </c>
      <c r="D7505" s="112">
        <f t="shared" si="237"/>
        <v>0.15205173875791411</v>
      </c>
      <c r="E7505" s="112">
        <v>-4.1383488004572887E-2</v>
      </c>
      <c r="G7505">
        <v>7497</v>
      </c>
      <c r="H7505">
        <f t="shared" ca="1" si="238"/>
        <v>-2.6522477291797138E-2</v>
      </c>
    </row>
    <row r="7506" spans="2:8" x14ac:dyDescent="0.35">
      <c r="B7506" s="45" t="s">
        <v>1890</v>
      </c>
      <c r="C7506" s="146">
        <v>120.83457946777339</v>
      </c>
      <c r="D7506" s="112">
        <f t="shared" si="237"/>
        <v>3.8896559866972977E-2</v>
      </c>
      <c r="E7506" s="112">
        <v>-4.1440231206260607E-2</v>
      </c>
      <c r="G7506">
        <v>7498</v>
      </c>
      <c r="H7506">
        <f t="shared" ca="1" si="238"/>
        <v>-7.0269832517398526E-3</v>
      </c>
    </row>
    <row r="7507" spans="2:8" x14ac:dyDescent="0.35">
      <c r="B7507" s="45" t="s">
        <v>1778</v>
      </c>
      <c r="C7507" s="146">
        <v>116.3105010986328</v>
      </c>
      <c r="D7507" s="112">
        <f t="shared" si="237"/>
        <v>0.3218589932678621</v>
      </c>
      <c r="E7507" s="112">
        <v>-4.1475281963786338E-2</v>
      </c>
      <c r="G7507">
        <v>7499</v>
      </c>
      <c r="H7507">
        <f t="shared" ca="1" si="238"/>
        <v>1.6834137919275519E-2</v>
      </c>
    </row>
    <row r="7508" spans="2:8" x14ac:dyDescent="0.35">
      <c r="B7508" s="45" t="s">
        <v>2575</v>
      </c>
      <c r="C7508" s="146">
        <v>87.990097045898438</v>
      </c>
      <c r="D7508" s="112">
        <f t="shared" si="237"/>
        <v>-0.36500053957983225</v>
      </c>
      <c r="E7508" s="112">
        <v>-4.1583409018327196E-2</v>
      </c>
      <c r="G7508">
        <v>7500</v>
      </c>
      <c r="H7508">
        <f t="shared" ca="1" si="238"/>
        <v>5.455635239023233E-3</v>
      </c>
    </row>
    <row r="7509" spans="2:8" x14ac:dyDescent="0.35">
      <c r="B7509" s="45" t="s">
        <v>1399</v>
      </c>
      <c r="C7509" s="146">
        <v>138.56719970703119</v>
      </c>
      <c r="D7509" s="112">
        <f t="shared" si="237"/>
        <v>3.3689964722358898E-2</v>
      </c>
      <c r="E7509" s="112">
        <v>-4.1642882237023414E-2</v>
      </c>
      <c r="G7509">
        <v>7501</v>
      </c>
      <c r="H7509">
        <f t="shared" ca="1" si="238"/>
        <v>3.4055405483627084E-3</v>
      </c>
    </row>
    <row r="7510" spans="2:8" x14ac:dyDescent="0.35">
      <c r="B7510" s="45" t="s">
        <v>1542</v>
      </c>
      <c r="C7510" s="146">
        <v>134.051025390625</v>
      </c>
      <c r="D7510" s="112">
        <f t="shared" si="237"/>
        <v>0.35706490932824875</v>
      </c>
      <c r="E7510" s="112">
        <v>-4.1709648921199299E-2</v>
      </c>
      <c r="G7510">
        <v>7502</v>
      </c>
      <c r="H7510">
        <f t="shared" ca="1" si="238"/>
        <v>5.3554120472277048E-3</v>
      </c>
    </row>
    <row r="7511" spans="2:8" x14ac:dyDescent="0.35">
      <c r="B7511" s="45" t="s">
        <v>1698</v>
      </c>
      <c r="C7511" s="146">
        <v>98.780113220214844</v>
      </c>
      <c r="D7511" s="112">
        <f t="shared" si="237"/>
        <v>2.2538837310796891E-2</v>
      </c>
      <c r="E7511" s="112">
        <v>-4.1768205472826364E-2</v>
      </c>
      <c r="G7511">
        <v>7503</v>
      </c>
      <c r="H7511">
        <f t="shared" ca="1" si="238"/>
        <v>1.8317974978086245E-2</v>
      </c>
    </row>
    <row r="7512" spans="2:8" x14ac:dyDescent="0.35">
      <c r="B7512" s="45" t="s">
        <v>2566</v>
      </c>
      <c r="C7512" s="146">
        <v>96.602798461914063</v>
      </c>
      <c r="D7512" s="112">
        <f t="shared" si="237"/>
        <v>-0.4196747335217223</v>
      </c>
      <c r="E7512" s="112">
        <v>-4.1805738878877188E-2</v>
      </c>
      <c r="G7512">
        <v>7504</v>
      </c>
      <c r="H7512">
        <f t="shared" ca="1" si="238"/>
        <v>-2.7183088331330387E-3</v>
      </c>
    </row>
    <row r="7513" spans="2:8" x14ac:dyDescent="0.35">
      <c r="B7513" s="45" t="s">
        <v>3861</v>
      </c>
      <c r="C7513" s="146">
        <v>166.46319580078119</v>
      </c>
      <c r="D7513" s="112">
        <f t="shared" si="237"/>
        <v>0.76966992580557292</v>
      </c>
      <c r="E7513" s="112">
        <v>-4.2153784558328043E-2</v>
      </c>
      <c r="G7513">
        <v>7505</v>
      </c>
      <c r="H7513">
        <f t="shared" ca="1" si="238"/>
        <v>4.8067722853068892E-3</v>
      </c>
    </row>
    <row r="7514" spans="2:8" x14ac:dyDescent="0.35">
      <c r="B7514" s="45" t="s">
        <v>2212</v>
      </c>
      <c r="C7514" s="146">
        <v>94.064544677734375</v>
      </c>
      <c r="D7514" s="112">
        <f t="shared" si="237"/>
        <v>0.14457075120199059</v>
      </c>
      <c r="E7514" s="112">
        <v>-4.2337247335581224E-2</v>
      </c>
      <c r="G7514">
        <v>7506</v>
      </c>
      <c r="H7514">
        <f t="shared" ca="1" si="238"/>
        <v>8.791119556367525E-3</v>
      </c>
    </row>
    <row r="7515" spans="2:8" x14ac:dyDescent="0.35">
      <c r="B7515" s="45" t="s">
        <v>999</v>
      </c>
      <c r="C7515" s="146">
        <v>82.183250427246094</v>
      </c>
      <c r="D7515" s="112">
        <f t="shared" si="237"/>
        <v>-0.34340547513048192</v>
      </c>
      <c r="E7515" s="112">
        <v>-4.2391460403466155E-2</v>
      </c>
      <c r="G7515">
        <v>7507</v>
      </c>
      <c r="H7515">
        <f t="shared" ca="1" si="238"/>
        <v>1.9581140500088551E-2</v>
      </c>
    </row>
    <row r="7516" spans="2:8" x14ac:dyDescent="0.35">
      <c r="B7516" s="45" t="s">
        <v>3141</v>
      </c>
      <c r="C7516" s="146">
        <v>125.16590881347661</v>
      </c>
      <c r="D7516" s="112">
        <f t="shared" si="237"/>
        <v>-0.72478844650519847</v>
      </c>
      <c r="E7516" s="112">
        <v>-4.2705137997655122E-2</v>
      </c>
      <c r="G7516">
        <v>7508</v>
      </c>
      <c r="H7516">
        <f t="shared" ca="1" si="238"/>
        <v>7.9493973859977758E-3</v>
      </c>
    </row>
    <row r="7517" spans="2:8" x14ac:dyDescent="0.35">
      <c r="B7517" s="45" t="s">
        <v>5098</v>
      </c>
      <c r="C7517" s="146">
        <v>454.79888916015619</v>
      </c>
      <c r="D7517" s="112">
        <f t="shared" si="237"/>
        <v>2.4458838984639031</v>
      </c>
      <c r="E7517" s="112">
        <v>-4.2879469869474489E-2</v>
      </c>
      <c r="G7517">
        <v>7509</v>
      </c>
      <c r="H7517">
        <f t="shared" ca="1" si="238"/>
        <v>-2.5314903062833335E-2</v>
      </c>
    </row>
    <row r="7518" spans="2:8" x14ac:dyDescent="0.35">
      <c r="B7518" s="45" t="s">
        <v>1464</v>
      </c>
      <c r="C7518" s="146">
        <v>131.98323059082031</v>
      </c>
      <c r="D7518" s="112">
        <f t="shared" si="237"/>
        <v>-0.64268446194217921</v>
      </c>
      <c r="E7518" s="112">
        <v>-4.2883314053758899E-2</v>
      </c>
      <c r="G7518">
        <v>7510</v>
      </c>
      <c r="H7518">
        <f t="shared" ca="1" si="238"/>
        <v>-2.2247948970099064E-2</v>
      </c>
    </row>
    <row r="7519" spans="2:8" x14ac:dyDescent="0.35">
      <c r="B7519" s="45" t="s">
        <v>4774</v>
      </c>
      <c r="C7519" s="146">
        <v>369.37445068359381</v>
      </c>
      <c r="D7519" s="112">
        <f t="shared" si="237"/>
        <v>-0.83976468050165543</v>
      </c>
      <c r="E7519" s="112">
        <v>-4.3356508716495115E-2</v>
      </c>
      <c r="G7519">
        <v>7511</v>
      </c>
      <c r="H7519">
        <f t="shared" ca="1" si="238"/>
        <v>-1.0017900272618058E-2</v>
      </c>
    </row>
    <row r="7520" spans="2:8" x14ac:dyDescent="0.35">
      <c r="B7520" s="45" t="s">
        <v>7996</v>
      </c>
      <c r="C7520" s="146">
        <v>2305.199951171875</v>
      </c>
      <c r="D7520" s="112">
        <f t="shared" si="237"/>
        <v>22.658121553381061</v>
      </c>
      <c r="E7520" s="112">
        <v>-4.3366395035688989E-2</v>
      </c>
      <c r="G7520">
        <v>7512</v>
      </c>
      <c r="H7520">
        <f t="shared" ca="1" si="238"/>
        <v>-1.8020092642752675E-4</v>
      </c>
    </row>
    <row r="7521" spans="2:8" x14ac:dyDescent="0.35">
      <c r="B7521" s="45" t="s">
        <v>1711</v>
      </c>
      <c r="C7521" s="146">
        <v>97.437995910644531</v>
      </c>
      <c r="D7521" s="112">
        <f t="shared" si="237"/>
        <v>-0.8041023969177149</v>
      </c>
      <c r="E7521" s="112">
        <v>-4.3371372838560344E-2</v>
      </c>
      <c r="G7521">
        <v>7513</v>
      </c>
      <c r="H7521">
        <f t="shared" ca="1" si="238"/>
        <v>-1.8295917316903321E-2</v>
      </c>
    </row>
    <row r="7522" spans="2:8" x14ac:dyDescent="0.35">
      <c r="B7522" s="45" t="s">
        <v>4926</v>
      </c>
      <c r="C7522" s="146">
        <v>497.39248657226563</v>
      </c>
      <c r="D7522" s="112">
        <f t="shared" si="237"/>
        <v>-0.31759762546492254</v>
      </c>
      <c r="E7522" s="112">
        <v>-4.3583195383912116E-2</v>
      </c>
      <c r="G7522">
        <v>7514</v>
      </c>
      <c r="H7522">
        <f t="shared" ca="1" si="238"/>
        <v>2.0710549161065319E-2</v>
      </c>
    </row>
    <row r="7523" spans="2:8" x14ac:dyDescent="0.35">
      <c r="B7523" s="45" t="s">
        <v>5322</v>
      </c>
      <c r="C7523" s="146">
        <v>728.88446044921875</v>
      </c>
      <c r="D7523" s="112">
        <f t="shared" si="237"/>
        <v>3.6972675646130084</v>
      </c>
      <c r="E7523" s="112">
        <v>-4.4173175155315297E-2</v>
      </c>
      <c r="G7523">
        <v>7515</v>
      </c>
      <c r="H7523">
        <f t="shared" ca="1" si="238"/>
        <v>5.0348316926530495E-3</v>
      </c>
    </row>
    <row r="7524" spans="2:8" x14ac:dyDescent="0.35">
      <c r="B7524" s="45" t="s">
        <v>3204</v>
      </c>
      <c r="C7524" s="146">
        <v>155.17201232910159</v>
      </c>
      <c r="D7524" s="112">
        <f t="shared" si="237"/>
        <v>-7.0462850288471907E-2</v>
      </c>
      <c r="E7524" s="112">
        <v>-4.420912718992951E-2</v>
      </c>
      <c r="G7524">
        <v>7516</v>
      </c>
      <c r="H7524">
        <f t="shared" ca="1" si="238"/>
        <v>4.9049212542822219E-2</v>
      </c>
    </row>
    <row r="7525" spans="2:8" x14ac:dyDescent="0.35">
      <c r="B7525" s="45" t="s">
        <v>3815</v>
      </c>
      <c r="C7525" s="146">
        <v>166.93470764160159</v>
      </c>
      <c r="D7525" s="112">
        <f t="shared" si="237"/>
        <v>-0.89950650662221487</v>
      </c>
      <c r="E7525" s="112">
        <v>-4.4425828322789608E-2</v>
      </c>
      <c r="G7525">
        <v>7517</v>
      </c>
      <c r="H7525">
        <f t="shared" ca="1" si="238"/>
        <v>2.7260738160361448E-3</v>
      </c>
    </row>
    <row r="7526" spans="2:8" x14ac:dyDescent="0.35">
      <c r="B7526" s="45" t="s">
        <v>6533</v>
      </c>
      <c r="C7526" s="146">
        <v>1661.1494140625</v>
      </c>
      <c r="D7526" s="112">
        <f t="shared" si="237"/>
        <v>8.6166231365350932</v>
      </c>
      <c r="E7526" s="112">
        <v>-4.4443333415724227E-2</v>
      </c>
      <c r="G7526">
        <v>7518</v>
      </c>
      <c r="H7526">
        <f t="shared" ca="1" si="238"/>
        <v>2.7863040998021733E-2</v>
      </c>
    </row>
    <row r="7527" spans="2:8" x14ac:dyDescent="0.35">
      <c r="B7527" s="45" t="s">
        <v>3719</v>
      </c>
      <c r="C7527" s="146">
        <v>172.73728942871091</v>
      </c>
      <c r="D7527" s="112">
        <f t="shared" si="237"/>
        <v>0.12740382867780703</v>
      </c>
      <c r="E7527" s="112">
        <v>-4.4725260787936441E-2</v>
      </c>
      <c r="G7527">
        <v>7519</v>
      </c>
      <c r="H7527">
        <f t="shared" ca="1" si="238"/>
        <v>3.3683159202179638E-2</v>
      </c>
    </row>
    <row r="7528" spans="2:8" x14ac:dyDescent="0.35">
      <c r="B7528" s="45" t="s">
        <v>3165</v>
      </c>
      <c r="C7528" s="146">
        <v>153.21687316894531</v>
      </c>
      <c r="D7528" s="112">
        <f t="shared" si="237"/>
        <v>-0.91268528989341391</v>
      </c>
      <c r="E7528" s="112">
        <v>-4.4757741872604631E-2</v>
      </c>
      <c r="G7528">
        <v>7520</v>
      </c>
      <c r="H7528">
        <f t="shared" ca="1" si="238"/>
        <v>-1.9601573498905182E-2</v>
      </c>
    </row>
    <row r="7529" spans="2:8" x14ac:dyDescent="0.35">
      <c r="B7529" s="45" t="s">
        <v>6530</v>
      </c>
      <c r="C7529" s="146">
        <v>1754.765869140625</v>
      </c>
      <c r="D7529" s="112">
        <f t="shared" si="237"/>
        <v>14.181788982462715</v>
      </c>
      <c r="E7529" s="112">
        <v>-4.4904632594322882E-2</v>
      </c>
      <c r="G7529">
        <v>7521</v>
      </c>
      <c r="H7529">
        <f t="shared" ca="1" si="238"/>
        <v>9.4878066812598312E-3</v>
      </c>
    </row>
    <row r="7530" spans="2:8" x14ac:dyDescent="0.35">
      <c r="B7530" s="45" t="s">
        <v>1745</v>
      </c>
      <c r="C7530" s="146">
        <v>115.58360290527339</v>
      </c>
      <c r="D7530" s="112">
        <f t="shared" si="237"/>
        <v>-0.92334585683387094</v>
      </c>
      <c r="E7530" s="112">
        <v>-4.5265188324409053E-2</v>
      </c>
      <c r="G7530">
        <v>7522</v>
      </c>
      <c r="H7530">
        <f t="shared" ca="1" si="238"/>
        <v>-7.3169934619393912E-3</v>
      </c>
    </row>
    <row r="7531" spans="2:8" x14ac:dyDescent="0.35">
      <c r="B7531" s="45" t="s">
        <v>6157</v>
      </c>
      <c r="C7531" s="146">
        <v>1507.858520507812</v>
      </c>
      <c r="D7531" s="112">
        <f t="shared" si="237"/>
        <v>7.8501573376971354</v>
      </c>
      <c r="E7531" s="112">
        <v>-4.5503121647347329E-2</v>
      </c>
      <c r="G7531">
        <v>7523</v>
      </c>
      <c r="H7531">
        <f t="shared" ca="1" si="238"/>
        <v>-7.0100589917640784E-3</v>
      </c>
    </row>
    <row r="7532" spans="2:8" x14ac:dyDescent="0.35">
      <c r="B7532" s="45" t="s">
        <v>4062</v>
      </c>
      <c r="C7532" s="146">
        <v>170.37646484375</v>
      </c>
      <c r="D7532" s="112">
        <f t="shared" si="237"/>
        <v>0.26245185017766326</v>
      </c>
      <c r="E7532" s="112">
        <v>-4.5672669713345895E-2</v>
      </c>
      <c r="G7532">
        <v>7524</v>
      </c>
      <c r="H7532">
        <f t="shared" ca="1" si="238"/>
        <v>1.7837490206200884E-2</v>
      </c>
    </row>
    <row r="7533" spans="2:8" x14ac:dyDescent="0.35">
      <c r="B7533" s="45" t="s">
        <v>1559</v>
      </c>
      <c r="C7533" s="146">
        <v>134.95680236816409</v>
      </c>
      <c r="D7533" s="112">
        <f t="shared" si="237"/>
        <v>3.2177649042077844E-2</v>
      </c>
      <c r="E7533" s="112">
        <v>-4.5697398213540637E-2</v>
      </c>
      <c r="G7533">
        <v>7525</v>
      </c>
      <c r="H7533">
        <f t="shared" ca="1" si="238"/>
        <v>2.6029780630735756E-3</v>
      </c>
    </row>
    <row r="7534" spans="2:8" x14ac:dyDescent="0.35">
      <c r="B7534" s="45" t="s">
        <v>3140</v>
      </c>
      <c r="C7534" s="146">
        <v>130.74958801269531</v>
      </c>
      <c r="D7534" s="112">
        <f t="shared" si="237"/>
        <v>-7.4180578764294319E-2</v>
      </c>
      <c r="E7534" s="112">
        <v>-4.5839709672113933E-2</v>
      </c>
      <c r="G7534">
        <v>7526</v>
      </c>
      <c r="H7534">
        <f t="shared" ca="1" si="238"/>
        <v>-6.5223837977967589E-3</v>
      </c>
    </row>
    <row r="7535" spans="2:8" x14ac:dyDescent="0.35">
      <c r="B7535" s="45" t="s">
        <v>3651</v>
      </c>
      <c r="C7535" s="146">
        <v>141.2257995605469</v>
      </c>
      <c r="D7535" s="112">
        <f t="shared" si="237"/>
        <v>0.13127310200395323</v>
      </c>
      <c r="E7535" s="112">
        <v>-4.5860552613586784E-2</v>
      </c>
      <c r="G7535">
        <v>7527</v>
      </c>
      <c r="H7535">
        <f t="shared" ca="1" si="238"/>
        <v>1.4199460890634312E-2</v>
      </c>
    </row>
    <row r="7536" spans="2:8" x14ac:dyDescent="0.35">
      <c r="B7536" s="45" t="s">
        <v>1577</v>
      </c>
      <c r="C7536" s="146">
        <v>124.8379364013672</v>
      </c>
      <c r="D7536" s="112">
        <f t="shared" si="237"/>
        <v>-0.93280426570070052</v>
      </c>
      <c r="E7536" s="112">
        <v>-4.5948606287724569E-2</v>
      </c>
      <c r="G7536">
        <v>7528</v>
      </c>
      <c r="H7536">
        <f t="shared" ca="1" si="238"/>
        <v>-1.0685855744905475E-2</v>
      </c>
    </row>
    <row r="7537" spans="2:8" x14ac:dyDescent="0.35">
      <c r="B7537" s="45" t="s">
        <v>6528</v>
      </c>
      <c r="C7537" s="146">
        <v>1857.825317382812</v>
      </c>
      <c r="D7537" s="112">
        <f t="shared" si="237"/>
        <v>22.020640300250044</v>
      </c>
      <c r="E7537" s="112">
        <v>-4.5962928764277752E-2</v>
      </c>
      <c r="G7537">
        <v>7529</v>
      </c>
      <c r="H7537">
        <f t="shared" ca="1" si="238"/>
        <v>-2.3573881979085533E-2</v>
      </c>
    </row>
    <row r="7538" spans="2:8" x14ac:dyDescent="0.35">
      <c r="B7538" s="45" t="s">
        <v>1073</v>
      </c>
      <c r="C7538" s="146">
        <v>80.702590942382813</v>
      </c>
      <c r="D7538" s="112">
        <f t="shared" si="237"/>
        <v>-0.38809648567571292</v>
      </c>
      <c r="E7538" s="112">
        <v>-4.6055743492313374E-2</v>
      </c>
      <c r="G7538">
        <v>7530</v>
      </c>
      <c r="H7538">
        <f t="shared" ca="1" si="238"/>
        <v>-2.5486134282555657E-2</v>
      </c>
    </row>
    <row r="7539" spans="2:8" x14ac:dyDescent="0.35">
      <c r="B7539" s="45" t="s">
        <v>3340</v>
      </c>
      <c r="C7539" s="146">
        <v>131.88777160644531</v>
      </c>
      <c r="D7539" s="112">
        <f t="shared" si="237"/>
        <v>-3.3733915309655998E-2</v>
      </c>
      <c r="E7539" s="112">
        <v>-4.6296466913038875E-2</v>
      </c>
      <c r="G7539">
        <v>7531</v>
      </c>
      <c r="H7539">
        <f t="shared" ca="1" si="238"/>
        <v>2.6864654839094089E-3</v>
      </c>
    </row>
    <row r="7540" spans="2:8" x14ac:dyDescent="0.35">
      <c r="B7540" s="45" t="s">
        <v>1523</v>
      </c>
      <c r="C7540" s="146">
        <v>136.4921875</v>
      </c>
      <c r="D7540" s="112">
        <f t="shared" si="237"/>
        <v>6.29652101973531E-2</v>
      </c>
      <c r="E7540" s="112">
        <v>-4.6421379924744793E-2</v>
      </c>
      <c r="G7540">
        <v>7532</v>
      </c>
      <c r="H7540">
        <f t="shared" ca="1" si="238"/>
        <v>1.6327023481347562E-2</v>
      </c>
    </row>
    <row r="7541" spans="2:8" x14ac:dyDescent="0.35">
      <c r="B7541" s="45" t="s">
        <v>1499</v>
      </c>
      <c r="C7541" s="146">
        <v>128.4070129394531</v>
      </c>
      <c r="D7541" s="112">
        <f t="shared" si="237"/>
        <v>-0.13991099322489253</v>
      </c>
      <c r="E7541" s="112">
        <v>-4.6434316426797552E-2</v>
      </c>
      <c r="G7541">
        <v>7533</v>
      </c>
      <c r="H7541">
        <f t="shared" ca="1" si="238"/>
        <v>-1.9660351392080392E-2</v>
      </c>
    </row>
    <row r="7542" spans="2:8" x14ac:dyDescent="0.35">
      <c r="B7542" s="45" t="s">
        <v>3136</v>
      </c>
      <c r="C7542" s="146">
        <v>149.29502868652341</v>
      </c>
      <c r="D7542" s="112">
        <f t="shared" si="237"/>
        <v>1.5909902292340186</v>
      </c>
      <c r="E7542" s="112">
        <v>-4.6891794610528212E-2</v>
      </c>
      <c r="G7542">
        <v>7534</v>
      </c>
      <c r="H7542">
        <f t="shared" ca="1" si="238"/>
        <v>-1.9563894973313557E-2</v>
      </c>
    </row>
    <row r="7543" spans="2:8" x14ac:dyDescent="0.35">
      <c r="B7543" s="45" t="s">
        <v>789</v>
      </c>
      <c r="C7543" s="146">
        <v>57.620838165283203</v>
      </c>
      <c r="D7543" s="112">
        <f t="shared" si="237"/>
        <v>-0.61657555328520941</v>
      </c>
      <c r="E7543" s="112">
        <v>-4.6917895323713474E-2</v>
      </c>
      <c r="G7543">
        <v>7535</v>
      </c>
      <c r="H7543">
        <f t="shared" ca="1" si="238"/>
        <v>-5.0365623259932416E-3</v>
      </c>
    </row>
    <row r="7544" spans="2:8" x14ac:dyDescent="0.35">
      <c r="B7544" s="45" t="s">
        <v>1608</v>
      </c>
      <c r="C7544" s="146">
        <v>150.2795104980469</v>
      </c>
      <c r="D7544" s="112">
        <f t="shared" si="237"/>
        <v>-3.6093259738529527E-3</v>
      </c>
      <c r="E7544" s="112">
        <v>-4.6956793363400987E-2</v>
      </c>
      <c r="G7544">
        <v>7536</v>
      </c>
      <c r="H7544">
        <f t="shared" ca="1" si="238"/>
        <v>8.2230714217604271E-3</v>
      </c>
    </row>
    <row r="7545" spans="2:8" x14ac:dyDescent="0.35">
      <c r="B7545" s="45" t="s">
        <v>3127</v>
      </c>
      <c r="C7545" s="146">
        <v>150.8238830566406</v>
      </c>
      <c r="D7545" s="112">
        <f t="shared" si="237"/>
        <v>0.12585713050685815</v>
      </c>
      <c r="E7545" s="112">
        <v>-4.7239480652474221E-2</v>
      </c>
      <c r="G7545">
        <v>7537</v>
      </c>
      <c r="H7545">
        <f t="shared" ca="1" si="238"/>
        <v>-9.8235448520658493E-4</v>
      </c>
    </row>
    <row r="7546" spans="2:8" x14ac:dyDescent="0.35">
      <c r="B7546" s="45" t="s">
        <v>3421</v>
      </c>
      <c r="C7546" s="146">
        <v>133.96360778808591</v>
      </c>
      <c r="D7546" s="112">
        <f t="shared" si="237"/>
        <v>0.13004349529598913</v>
      </c>
      <c r="E7546" s="112">
        <v>-4.7641884392391608E-2</v>
      </c>
      <c r="G7546">
        <v>7538</v>
      </c>
      <c r="H7546">
        <f t="shared" ca="1" si="238"/>
        <v>2.9582315304318544E-2</v>
      </c>
    </row>
    <row r="7547" spans="2:8" x14ac:dyDescent="0.35">
      <c r="B7547" s="45" t="s">
        <v>1668</v>
      </c>
      <c r="C7547" s="146">
        <v>118.54730224609381</v>
      </c>
      <c r="D7547" s="112">
        <f t="shared" si="237"/>
        <v>0.32374314007494631</v>
      </c>
      <c r="E7547" s="112">
        <v>-4.7832613703345309E-2</v>
      </c>
      <c r="G7547">
        <v>7539</v>
      </c>
      <c r="H7547">
        <f t="shared" ca="1" si="238"/>
        <v>-1.883705528225145E-2</v>
      </c>
    </row>
    <row r="7548" spans="2:8" x14ac:dyDescent="0.35">
      <c r="B7548" s="45" t="s">
        <v>2213</v>
      </c>
      <c r="C7548" s="146">
        <v>89.554611206054688</v>
      </c>
      <c r="D7548" s="112">
        <f t="shared" si="237"/>
        <v>2.0499090835192742E-2</v>
      </c>
      <c r="E7548" s="112">
        <v>-4.7945094372494369E-2</v>
      </c>
      <c r="G7548">
        <v>7540</v>
      </c>
      <c r="H7548">
        <f t="shared" ca="1" si="238"/>
        <v>-7.5809779599083109E-3</v>
      </c>
    </row>
    <row r="7549" spans="2:8" x14ac:dyDescent="0.35">
      <c r="B7549" s="45" t="s">
        <v>2863</v>
      </c>
      <c r="C7549" s="146">
        <v>87.755699157714844</v>
      </c>
      <c r="D7549" s="112">
        <f t="shared" si="237"/>
        <v>0.16493731923685023</v>
      </c>
      <c r="E7549" s="112">
        <v>-4.8096617781783244E-2</v>
      </c>
      <c r="G7549">
        <v>7541</v>
      </c>
      <c r="H7549">
        <f t="shared" ca="1" si="238"/>
        <v>1.2780223528908983E-3</v>
      </c>
    </row>
    <row r="7550" spans="2:8" x14ac:dyDescent="0.35">
      <c r="B7550" s="45" t="s">
        <v>858</v>
      </c>
      <c r="C7550" s="146">
        <v>75.330833435058594</v>
      </c>
      <c r="D7550" s="112">
        <f t="shared" si="237"/>
        <v>-0.38375936654883902</v>
      </c>
      <c r="E7550" s="112">
        <v>-4.8573355752877523E-2</v>
      </c>
      <c r="G7550">
        <v>7542</v>
      </c>
      <c r="H7550">
        <f t="shared" ca="1" si="238"/>
        <v>1.0222884805162173E-2</v>
      </c>
    </row>
    <row r="7551" spans="2:8" x14ac:dyDescent="0.35">
      <c r="B7551" s="45" t="s">
        <v>1293</v>
      </c>
      <c r="C7551" s="146">
        <v>122.242561340332</v>
      </c>
      <c r="D7551" s="112">
        <f t="shared" si="237"/>
        <v>-0.79507242781544896</v>
      </c>
      <c r="E7551" s="112">
        <v>-4.8657385779466045E-2</v>
      </c>
      <c r="G7551">
        <v>7543</v>
      </c>
      <c r="H7551">
        <f t="shared" ca="1" si="238"/>
        <v>1.8581486763186252E-3</v>
      </c>
    </row>
    <row r="7552" spans="2:8" x14ac:dyDescent="0.35">
      <c r="B7552" s="45" t="s">
        <v>5205</v>
      </c>
      <c r="C7552" s="146">
        <v>596.51593017578125</v>
      </c>
      <c r="D7552" s="112">
        <f t="shared" si="237"/>
        <v>7.4595298136711152</v>
      </c>
      <c r="E7552" s="112">
        <v>-4.8785603443375916E-2</v>
      </c>
      <c r="G7552">
        <v>7544</v>
      </c>
      <c r="H7552">
        <f t="shared" ca="1" si="238"/>
        <v>2.5896316353111813E-2</v>
      </c>
    </row>
    <row r="7553" spans="2:8" x14ac:dyDescent="0.35">
      <c r="B7553" s="45" t="s">
        <v>2675</v>
      </c>
      <c r="C7553" s="146">
        <v>70.514076232910156</v>
      </c>
      <c r="D7553" s="112">
        <f t="shared" si="237"/>
        <v>-0.40668330984761353</v>
      </c>
      <c r="E7553" s="112">
        <v>-4.8821671140699234E-2</v>
      </c>
      <c r="G7553">
        <v>7545</v>
      </c>
      <c r="H7553">
        <f t="shared" ca="1" si="238"/>
        <v>1.4568684832841345E-2</v>
      </c>
    </row>
    <row r="7554" spans="2:8" x14ac:dyDescent="0.35">
      <c r="B7554" s="45" t="s">
        <v>3318</v>
      </c>
      <c r="C7554" s="146">
        <v>118.847282409668</v>
      </c>
      <c r="D7554" s="112">
        <f t="shared" si="237"/>
        <v>-0.1661562183746611</v>
      </c>
      <c r="E7554" s="112">
        <v>-4.9069965695818639E-2</v>
      </c>
      <c r="G7554">
        <v>7546</v>
      </c>
      <c r="H7554">
        <f t="shared" ca="1" si="238"/>
        <v>-8.7165242934769023E-3</v>
      </c>
    </row>
    <row r="7555" spans="2:8" x14ac:dyDescent="0.35">
      <c r="B7555" s="45" t="s">
        <v>2043</v>
      </c>
      <c r="C7555" s="146">
        <v>142.52943420410159</v>
      </c>
      <c r="D7555" s="112">
        <f t="shared" si="237"/>
        <v>-0.16221329816488594</v>
      </c>
      <c r="E7555" s="112">
        <v>-4.9676648436756642E-2</v>
      </c>
      <c r="G7555">
        <v>7547</v>
      </c>
      <c r="H7555">
        <f t="shared" ca="1" si="238"/>
        <v>1.0508515169635272E-2</v>
      </c>
    </row>
    <row r="7556" spans="2:8" x14ac:dyDescent="0.35">
      <c r="B7556" s="45" t="s">
        <v>3741</v>
      </c>
      <c r="C7556" s="146">
        <v>170.12615966796881</v>
      </c>
      <c r="D7556" s="112">
        <f t="shared" si="237"/>
        <v>-0.92725299214753754</v>
      </c>
      <c r="E7556" s="112">
        <v>-5.0019920855073292E-2</v>
      </c>
      <c r="G7556">
        <v>7548</v>
      </c>
      <c r="H7556">
        <f t="shared" ca="1" si="238"/>
        <v>5.6006363073807198E-3</v>
      </c>
    </row>
    <row r="7557" spans="2:8" x14ac:dyDescent="0.35">
      <c r="B7557" s="45" t="s">
        <v>7948</v>
      </c>
      <c r="C7557" s="146">
        <v>2338.60009765625</v>
      </c>
      <c r="D7557" s="112">
        <f t="shared" si="237"/>
        <v>25.044619930369247</v>
      </c>
      <c r="E7557" s="112">
        <v>-5.0198950518538558E-2</v>
      </c>
      <c r="G7557">
        <v>7549</v>
      </c>
      <c r="H7557">
        <f t="shared" ca="1" si="238"/>
        <v>-9.4612735911531586E-3</v>
      </c>
    </row>
    <row r="7558" spans="2:8" x14ac:dyDescent="0.35">
      <c r="B7558" s="45" t="s">
        <v>2590</v>
      </c>
      <c r="C7558" s="146">
        <v>89.792060852050781</v>
      </c>
      <c r="D7558" s="112">
        <f t="shared" si="237"/>
        <v>-0.50234210605098828</v>
      </c>
      <c r="E7558" s="112">
        <v>-5.0694248731903729E-2</v>
      </c>
      <c r="G7558">
        <v>7550</v>
      </c>
      <c r="H7558">
        <f t="shared" ca="1" si="238"/>
        <v>1.1056940086414129E-2</v>
      </c>
    </row>
    <row r="7559" spans="2:8" x14ac:dyDescent="0.35">
      <c r="B7559" s="45" t="s">
        <v>4035</v>
      </c>
      <c r="C7559" s="146">
        <v>180.4292907714844</v>
      </c>
      <c r="D7559" s="112">
        <f t="shared" si="237"/>
        <v>-0.90412652578797681</v>
      </c>
      <c r="E7559" s="112">
        <v>-5.0920252144809365E-2</v>
      </c>
      <c r="G7559">
        <v>7551</v>
      </c>
      <c r="H7559">
        <f t="shared" ca="1" si="238"/>
        <v>-2.4084369704692254E-2</v>
      </c>
    </row>
    <row r="7560" spans="2:8" x14ac:dyDescent="0.35">
      <c r="B7560" s="45" t="s">
        <v>6560</v>
      </c>
      <c r="C7560" s="146">
        <v>1881.9521484375</v>
      </c>
      <c r="D7560" s="112">
        <f t="shared" si="237"/>
        <v>17.666910038308327</v>
      </c>
      <c r="E7560" s="112">
        <v>-5.1184499862449939E-2</v>
      </c>
      <c r="G7560">
        <v>7552</v>
      </c>
      <c r="H7560">
        <f t="shared" ca="1" si="238"/>
        <v>-1.1947350985414464E-2</v>
      </c>
    </row>
    <row r="7561" spans="2:8" x14ac:dyDescent="0.35">
      <c r="B7561" s="45" t="s">
        <v>2565</v>
      </c>
      <c r="C7561" s="146">
        <v>100.8175506591797</v>
      </c>
      <c r="D7561" s="112">
        <f t="shared" ref="D7561:D7606" si="239">(C7561-C7562)/C7562</f>
        <v>-0.86469655414989222</v>
      </c>
      <c r="E7561" s="112">
        <v>-5.1436463434024124E-2</v>
      </c>
      <c r="G7561">
        <v>7553</v>
      </c>
      <c r="H7561">
        <f t="shared" ca="1" si="238"/>
        <v>-1.2512587476653823E-2</v>
      </c>
    </row>
    <row r="7562" spans="2:8" x14ac:dyDescent="0.35">
      <c r="B7562" s="45" t="s">
        <v>5262</v>
      </c>
      <c r="C7562" s="146">
        <v>745.121826171875</v>
      </c>
      <c r="D7562" s="112">
        <f t="shared" si="239"/>
        <v>-0.62168966573415985</v>
      </c>
      <c r="E7562" s="112">
        <v>-5.1538110014989771E-2</v>
      </c>
      <c r="G7562">
        <v>7554</v>
      </c>
      <c r="H7562">
        <f t="shared" ref="H7562:H7625" ca="1" si="240">_xlfn.NORM.INV(RAND(),$N$11,$N$12)</f>
        <v>1.9439335718844577E-4</v>
      </c>
    </row>
    <row r="7563" spans="2:8" x14ac:dyDescent="0.35">
      <c r="B7563" s="45" t="s">
        <v>6542</v>
      </c>
      <c r="C7563" s="146">
        <v>1969.604736328125</v>
      </c>
      <c r="D7563" s="112">
        <f t="shared" si="239"/>
        <v>14.47185786508884</v>
      </c>
      <c r="E7563" s="112">
        <v>-5.1707807320685521E-2</v>
      </c>
      <c r="G7563">
        <v>7555</v>
      </c>
      <c r="H7563">
        <f t="shared" ca="1" si="240"/>
        <v>-6.6026260408579042E-3</v>
      </c>
    </row>
    <row r="7564" spans="2:8" x14ac:dyDescent="0.35">
      <c r="B7564" s="45" t="s">
        <v>1571</v>
      </c>
      <c r="C7564" s="146">
        <v>127.3024063110352</v>
      </c>
      <c r="D7564" s="112">
        <f t="shared" si="239"/>
        <v>-0.17075302041000079</v>
      </c>
      <c r="E7564" s="112">
        <v>-5.1719583560422805E-2</v>
      </c>
      <c r="G7564">
        <v>7556</v>
      </c>
      <c r="H7564">
        <f t="shared" ca="1" si="240"/>
        <v>-3.0057661198166531E-5</v>
      </c>
    </row>
    <row r="7565" spans="2:8" x14ac:dyDescent="0.35">
      <c r="B7565" s="45" t="s">
        <v>3646</v>
      </c>
      <c r="C7565" s="146">
        <v>153.51567077636719</v>
      </c>
      <c r="D7565" s="112">
        <f t="shared" si="239"/>
        <v>-0.28559802460186984</v>
      </c>
      <c r="E7565" s="112">
        <v>-5.3732688969830571E-2</v>
      </c>
      <c r="G7565">
        <v>7557</v>
      </c>
      <c r="H7565">
        <f t="shared" ca="1" si="240"/>
        <v>5.0767331619917741E-3</v>
      </c>
    </row>
    <row r="7566" spans="2:8" x14ac:dyDescent="0.35">
      <c r="B7566" s="45" t="s">
        <v>4283</v>
      </c>
      <c r="C7566" s="146">
        <v>214.886962890625</v>
      </c>
      <c r="D7566" s="112">
        <f t="shared" si="239"/>
        <v>1.3406398800397363</v>
      </c>
      <c r="E7566" s="112">
        <v>-5.3868212206125886E-2</v>
      </c>
      <c r="G7566">
        <v>7558</v>
      </c>
      <c r="H7566">
        <f t="shared" ca="1" si="240"/>
        <v>-3.0466195050224697E-2</v>
      </c>
    </row>
    <row r="7567" spans="2:8" x14ac:dyDescent="0.35">
      <c r="B7567" s="45" t="s">
        <v>2813</v>
      </c>
      <c r="C7567" s="146">
        <v>91.806930541992188</v>
      </c>
      <c r="D7567" s="112">
        <f t="shared" si="239"/>
        <v>0.32624368844049306</v>
      </c>
      <c r="E7567" s="112">
        <v>-5.4222662782110541E-2</v>
      </c>
      <c r="G7567">
        <v>7559</v>
      </c>
      <c r="H7567">
        <f t="shared" ca="1" si="240"/>
        <v>6.7001725210551709E-4</v>
      </c>
    </row>
    <row r="7568" spans="2:8" x14ac:dyDescent="0.35">
      <c r="B7568" s="45" t="s">
        <v>911</v>
      </c>
      <c r="C7568" s="146">
        <v>69.223274230957031</v>
      </c>
      <c r="D7568" s="112">
        <f t="shared" si="239"/>
        <v>-0.49208324045369972</v>
      </c>
      <c r="E7568" s="112">
        <v>-5.4589120999898717E-2</v>
      </c>
      <c r="G7568">
        <v>7560</v>
      </c>
      <c r="H7568">
        <f t="shared" ca="1" si="240"/>
        <v>2.0178238821293978E-2</v>
      </c>
    </row>
    <row r="7569" spans="2:8" x14ac:dyDescent="0.35">
      <c r="B7569" s="45" t="s">
        <v>3359</v>
      </c>
      <c r="C7569" s="146">
        <v>136.28861999511719</v>
      </c>
      <c r="D7569" s="112">
        <f t="shared" si="239"/>
        <v>0.11682461487522579</v>
      </c>
      <c r="E7569" s="112">
        <v>-5.477850161866786E-2</v>
      </c>
      <c r="G7569">
        <v>7561</v>
      </c>
      <c r="H7569">
        <f t="shared" ca="1" si="240"/>
        <v>-1.4326605616996578E-2</v>
      </c>
    </row>
    <row r="7570" spans="2:8" x14ac:dyDescent="0.35">
      <c r="B7570" s="45" t="s">
        <v>2074</v>
      </c>
      <c r="C7570" s="146">
        <v>122.03224945068359</v>
      </c>
      <c r="D7570" s="112">
        <f t="shared" si="239"/>
        <v>-0.25354889538379471</v>
      </c>
      <c r="E7570" s="112">
        <v>-5.4984614486570542E-2</v>
      </c>
      <c r="G7570">
        <v>7562</v>
      </c>
      <c r="H7570">
        <f t="shared" ca="1" si="240"/>
        <v>2.2092437465450476E-2</v>
      </c>
    </row>
    <row r="7571" spans="2:8" x14ac:dyDescent="0.35">
      <c r="B7571" s="45" t="s">
        <v>3589</v>
      </c>
      <c r="C7571" s="146">
        <v>163.4832458496094</v>
      </c>
      <c r="D7571" s="112">
        <f t="shared" si="239"/>
        <v>0.1373265447825783</v>
      </c>
      <c r="E7571" s="112">
        <v>-5.5326260443703798E-2</v>
      </c>
      <c r="G7571">
        <v>7563</v>
      </c>
      <c r="H7571">
        <f t="shared" ca="1" si="240"/>
        <v>-4.3801142462103412E-3</v>
      </c>
    </row>
    <row r="7572" spans="2:8" x14ac:dyDescent="0.35">
      <c r="B7572" s="45" t="s">
        <v>3487</v>
      </c>
      <c r="C7572" s="146">
        <v>143.74345397949219</v>
      </c>
      <c r="D7572" s="112">
        <f t="shared" si="239"/>
        <v>8.101994231115256E-2</v>
      </c>
      <c r="E7572" s="112">
        <v>-5.6505106039341384E-2</v>
      </c>
      <c r="G7572">
        <v>7564</v>
      </c>
      <c r="H7572">
        <f t="shared" ca="1" si="240"/>
        <v>-1.0060738190903879E-2</v>
      </c>
    </row>
    <row r="7573" spans="2:8" x14ac:dyDescent="0.35">
      <c r="B7573" s="45" t="s">
        <v>1568</v>
      </c>
      <c r="C7573" s="146">
        <v>132.97021484375</v>
      </c>
      <c r="D7573" s="112">
        <f t="shared" si="239"/>
        <v>-0.14046350252253484</v>
      </c>
      <c r="E7573" s="112">
        <v>-5.6593850515188802E-2</v>
      </c>
      <c r="G7573">
        <v>7565</v>
      </c>
      <c r="H7573">
        <f t="shared" ca="1" si="240"/>
        <v>-6.0954790699147823E-3</v>
      </c>
    </row>
    <row r="7574" spans="2:8" x14ac:dyDescent="0.35">
      <c r="B7574" s="45" t="s">
        <v>1618</v>
      </c>
      <c r="C7574" s="146">
        <v>154.69990539550781</v>
      </c>
      <c r="D7574" s="112">
        <f t="shared" si="239"/>
        <v>-5.2096319023280857E-3</v>
      </c>
      <c r="E7574" s="112">
        <v>-5.6910763467450332E-2</v>
      </c>
      <c r="G7574">
        <v>7566</v>
      </c>
      <c r="H7574">
        <f t="shared" ca="1" si="240"/>
        <v>2.1102169256219914E-2</v>
      </c>
    </row>
    <row r="7575" spans="2:8" x14ac:dyDescent="0.35">
      <c r="B7575" s="45" t="s">
        <v>1521</v>
      </c>
      <c r="C7575" s="146">
        <v>155.51005554199219</v>
      </c>
      <c r="D7575" s="112">
        <f t="shared" si="239"/>
        <v>-0.93604104139660183</v>
      </c>
      <c r="E7575" s="112">
        <v>-5.7812803345888134E-2</v>
      </c>
      <c r="G7575">
        <v>7567</v>
      </c>
      <c r="H7575">
        <f t="shared" ca="1" si="240"/>
        <v>-2.1938374302660809E-4</v>
      </c>
    </row>
    <row r="7576" spans="2:8" x14ac:dyDescent="0.35">
      <c r="B7576" s="45" t="s">
        <v>7671</v>
      </c>
      <c r="C7576" s="146">
        <v>2431.40380859375</v>
      </c>
      <c r="D7576" s="112">
        <f t="shared" si="239"/>
        <v>14.049624870265093</v>
      </c>
      <c r="E7576" s="112">
        <v>-5.7985148011001082E-2</v>
      </c>
      <c r="G7576">
        <v>7568</v>
      </c>
      <c r="H7576">
        <f t="shared" ca="1" si="240"/>
        <v>-7.7886196837409294E-3</v>
      </c>
    </row>
    <row r="7577" spans="2:8" x14ac:dyDescent="0.35">
      <c r="B7577" s="45" t="s">
        <v>3124</v>
      </c>
      <c r="C7577" s="146">
        <v>161.55909729003909</v>
      </c>
      <c r="D7577" s="112">
        <f t="shared" si="239"/>
        <v>0.44170990426420187</v>
      </c>
      <c r="E7577" s="112">
        <v>-5.8857489927413006E-2</v>
      </c>
      <c r="G7577">
        <v>7569</v>
      </c>
      <c r="H7577">
        <f t="shared" ca="1" si="240"/>
        <v>2.0178218544011139E-2</v>
      </c>
    </row>
    <row r="7578" spans="2:8" x14ac:dyDescent="0.35">
      <c r="B7578" s="45" t="s">
        <v>1671</v>
      </c>
      <c r="C7578" s="146">
        <v>112.0607528686523</v>
      </c>
      <c r="D7578" s="112">
        <f t="shared" si="239"/>
        <v>1.5273226250966898</v>
      </c>
      <c r="E7578" s="112">
        <v>-6.0257787552239241E-2</v>
      </c>
      <c r="G7578">
        <v>7570</v>
      </c>
      <c r="H7578">
        <f t="shared" ca="1" si="240"/>
        <v>1.7579948236566976E-2</v>
      </c>
    </row>
    <row r="7579" spans="2:8" x14ac:dyDescent="0.35">
      <c r="B7579" s="45" t="s">
        <v>559</v>
      </c>
      <c r="C7579" s="146">
        <v>44.339710235595703</v>
      </c>
      <c r="D7579" s="112">
        <f t="shared" si="239"/>
        <v>-0.58711315399329189</v>
      </c>
      <c r="E7579" s="112">
        <v>-6.0717342918657373E-2</v>
      </c>
      <c r="G7579">
        <v>7571</v>
      </c>
      <c r="H7579">
        <f t="shared" ca="1" si="240"/>
        <v>-5.3355619767824101E-3</v>
      </c>
    </row>
    <row r="7580" spans="2:8" x14ac:dyDescent="0.35">
      <c r="B7580" s="45" t="s">
        <v>1923</v>
      </c>
      <c r="C7580" s="146">
        <v>107.3894958496094</v>
      </c>
      <c r="D7580" s="112">
        <f t="shared" si="239"/>
        <v>-0.22228949432801831</v>
      </c>
      <c r="E7580" s="112">
        <v>-6.1845176443614411E-2</v>
      </c>
      <c r="G7580">
        <v>7572</v>
      </c>
      <c r="H7580">
        <f t="shared" ca="1" si="240"/>
        <v>1.7212019992671447E-2</v>
      </c>
    </row>
    <row r="7581" spans="2:8" x14ac:dyDescent="0.35">
      <c r="B7581" s="45" t="s">
        <v>3549</v>
      </c>
      <c r="C7581" s="146">
        <v>138.08415222167969</v>
      </c>
      <c r="D7581" s="112">
        <f t="shared" si="239"/>
        <v>-0.19560787474659103</v>
      </c>
      <c r="E7581" s="112">
        <v>-6.2245289197277558E-2</v>
      </c>
      <c r="G7581">
        <v>7573</v>
      </c>
      <c r="H7581">
        <f t="shared" ca="1" si="240"/>
        <v>-1.0326860110122313E-2</v>
      </c>
    </row>
    <row r="7582" spans="2:8" x14ac:dyDescent="0.35">
      <c r="B7582" s="45" t="s">
        <v>3123</v>
      </c>
      <c r="C7582" s="146">
        <v>171.66273498535159</v>
      </c>
      <c r="D7582" s="112">
        <f t="shared" si="239"/>
        <v>8.5986054504871193E-2</v>
      </c>
      <c r="E7582" s="112">
        <v>-6.2443283475989438E-2</v>
      </c>
      <c r="G7582">
        <v>7574</v>
      </c>
      <c r="H7582">
        <f t="shared" ca="1" si="240"/>
        <v>-1.6349190964903015E-2</v>
      </c>
    </row>
    <row r="7583" spans="2:8" x14ac:dyDescent="0.35">
      <c r="B7583" s="45" t="s">
        <v>1519</v>
      </c>
      <c r="C7583" s="146">
        <v>158.07084655761719</v>
      </c>
      <c r="D7583" s="112">
        <f t="shared" si="239"/>
        <v>0.18330403248310798</v>
      </c>
      <c r="E7583" s="112">
        <v>-6.2623253548010252E-2</v>
      </c>
      <c r="G7583">
        <v>7575</v>
      </c>
      <c r="H7583">
        <f t="shared" ca="1" si="240"/>
        <v>1.0617950116083059E-2</v>
      </c>
    </row>
    <row r="7584" spans="2:8" x14ac:dyDescent="0.35">
      <c r="B7584" s="45" t="s">
        <v>1623</v>
      </c>
      <c r="C7584" s="146">
        <v>133.58430480957031</v>
      </c>
      <c r="D7584" s="112">
        <f t="shared" si="239"/>
        <v>1.6498429654539133</v>
      </c>
      <c r="E7584" s="112">
        <v>-6.2767901427797909E-2</v>
      </c>
      <c r="G7584">
        <v>7576</v>
      </c>
      <c r="H7584">
        <f t="shared" ca="1" si="240"/>
        <v>-1.3124568229339762E-2</v>
      </c>
    </row>
    <row r="7585" spans="2:8" x14ac:dyDescent="0.35">
      <c r="B7585" s="45" t="s">
        <v>758</v>
      </c>
      <c r="C7585" s="146">
        <v>50.412158966064453</v>
      </c>
      <c r="D7585" s="112">
        <f t="shared" si="239"/>
        <v>-0.69307842554357679</v>
      </c>
      <c r="E7585" s="112">
        <v>-6.3239683139165628E-2</v>
      </c>
      <c r="G7585">
        <v>7577</v>
      </c>
      <c r="H7585">
        <f t="shared" ca="1" si="240"/>
        <v>-2.2596842447836028E-3</v>
      </c>
    </row>
    <row r="7586" spans="2:8" x14ac:dyDescent="0.35">
      <c r="B7586" s="45" t="s">
        <v>3730</v>
      </c>
      <c r="C7586" s="146">
        <v>164.2509460449219</v>
      </c>
      <c r="D7586" s="112">
        <f t="shared" si="239"/>
        <v>0.22142138234897021</v>
      </c>
      <c r="E7586" s="112">
        <v>-6.328853525593664E-2</v>
      </c>
      <c r="G7586">
        <v>7578</v>
      </c>
      <c r="H7586">
        <f t="shared" ca="1" si="240"/>
        <v>3.0549324544853176E-2</v>
      </c>
    </row>
    <row r="7587" spans="2:8" x14ac:dyDescent="0.35">
      <c r="B7587" s="45" t="s">
        <v>3488</v>
      </c>
      <c r="C7587" s="146">
        <v>134.4752502441406</v>
      </c>
      <c r="D7587" s="112">
        <f t="shared" si="239"/>
        <v>-0.12403134215195857</v>
      </c>
      <c r="E7587" s="112">
        <v>-6.4477396909315129E-2</v>
      </c>
      <c r="G7587">
        <v>7579</v>
      </c>
      <c r="H7587">
        <f t="shared" ca="1" si="240"/>
        <v>-1.2099931070349722E-2</v>
      </c>
    </row>
    <row r="7588" spans="2:8" x14ac:dyDescent="0.35">
      <c r="B7588" s="45" t="s">
        <v>3731</v>
      </c>
      <c r="C7588" s="146">
        <v>153.51605224609381</v>
      </c>
      <c r="D7588" s="112">
        <f t="shared" si="239"/>
        <v>0.58782669587753844</v>
      </c>
      <c r="E7588" s="112">
        <v>-6.5356663430676074E-2</v>
      </c>
      <c r="G7588">
        <v>7580</v>
      </c>
      <c r="H7588">
        <f t="shared" ca="1" si="240"/>
        <v>1.5667524062103005E-2</v>
      </c>
    </row>
    <row r="7589" spans="2:8" x14ac:dyDescent="0.35">
      <c r="B7589" s="45" t="s">
        <v>1683</v>
      </c>
      <c r="C7589" s="146">
        <v>96.683128356933594</v>
      </c>
      <c r="D7589" s="112">
        <f t="shared" si="239"/>
        <v>0.18116795755999815</v>
      </c>
      <c r="E7589" s="112">
        <v>-6.5405426812867762E-2</v>
      </c>
      <c r="G7589">
        <v>7581</v>
      </c>
      <c r="H7589">
        <f t="shared" ca="1" si="240"/>
        <v>-1.3662808916169614E-2</v>
      </c>
    </row>
    <row r="7590" spans="2:8" x14ac:dyDescent="0.35">
      <c r="B7590" s="45" t="s">
        <v>1086</v>
      </c>
      <c r="C7590" s="146">
        <v>81.853836059570313</v>
      </c>
      <c r="D7590" s="112">
        <f t="shared" si="239"/>
        <v>-0.41850024904973582</v>
      </c>
      <c r="E7590" s="112">
        <v>-6.5817416051968558E-2</v>
      </c>
      <c r="G7590">
        <v>7582</v>
      </c>
      <c r="H7590">
        <f t="shared" ca="1" si="240"/>
        <v>8.7806023928017132E-3</v>
      </c>
    </row>
    <row r="7591" spans="2:8" x14ac:dyDescent="0.35">
      <c r="B7591" s="45" t="s">
        <v>3542</v>
      </c>
      <c r="C7591" s="146">
        <v>140.76332092285159</v>
      </c>
      <c r="D7591" s="112">
        <f t="shared" si="239"/>
        <v>-0.12522863612394303</v>
      </c>
      <c r="E7591" s="112">
        <v>-6.6619996309001159E-2</v>
      </c>
      <c r="G7591">
        <v>7583</v>
      </c>
      <c r="H7591">
        <f t="shared" ca="1" si="240"/>
        <v>8.4807881745028995E-3</v>
      </c>
    </row>
    <row r="7592" spans="2:8" x14ac:dyDescent="0.35">
      <c r="B7592" s="45" t="s">
        <v>3720</v>
      </c>
      <c r="C7592" s="146">
        <v>160.91441345214841</v>
      </c>
      <c r="D7592" s="112">
        <f t="shared" si="239"/>
        <v>0.87772623146199968</v>
      </c>
      <c r="E7592" s="112">
        <v>-6.8444260157514106E-2</v>
      </c>
      <c r="G7592">
        <v>7584</v>
      </c>
      <c r="H7592">
        <f t="shared" ca="1" si="240"/>
        <v>1.8893582991941875E-2</v>
      </c>
    </row>
    <row r="7593" spans="2:8" x14ac:dyDescent="0.35">
      <c r="B7593" s="45" t="s">
        <v>1153</v>
      </c>
      <c r="C7593" s="146">
        <v>85.696418762207031</v>
      </c>
      <c r="D7593" s="112">
        <f t="shared" si="239"/>
        <v>-0.19889028298304598</v>
      </c>
      <c r="E7593" s="112">
        <v>-6.9464728529423189E-2</v>
      </c>
      <c r="G7593">
        <v>7585</v>
      </c>
      <c r="H7593">
        <f t="shared" ca="1" si="240"/>
        <v>1.0447294393652704E-2</v>
      </c>
    </row>
    <row r="7594" spans="2:8" x14ac:dyDescent="0.35">
      <c r="B7594" s="45" t="s">
        <v>1679</v>
      </c>
      <c r="C7594" s="146">
        <v>106.9721374511719</v>
      </c>
      <c r="D7594" s="112">
        <f t="shared" si="239"/>
        <v>-0.21286780371226768</v>
      </c>
      <c r="E7594" s="112">
        <v>-7.1359600404623566E-2</v>
      </c>
      <c r="G7594">
        <v>7586</v>
      </c>
      <c r="H7594">
        <f t="shared" ca="1" si="240"/>
        <v>-1.4459616304787452E-2</v>
      </c>
    </row>
    <row r="7595" spans="2:8" x14ac:dyDescent="0.35">
      <c r="B7595" s="45" t="s">
        <v>3138</v>
      </c>
      <c r="C7595" s="146">
        <v>135.90110778808591</v>
      </c>
      <c r="D7595" s="112">
        <f t="shared" si="239"/>
        <v>-0.9404834791012523</v>
      </c>
      <c r="E7595" s="112">
        <v>-7.2578541575358396E-2</v>
      </c>
      <c r="G7595">
        <v>7587</v>
      </c>
      <c r="H7595">
        <f t="shared" ca="1" si="240"/>
        <v>6.0472707064770067E-3</v>
      </c>
    </row>
    <row r="7596" spans="2:8" x14ac:dyDescent="0.35">
      <c r="B7596" s="45" t="s">
        <v>7486</v>
      </c>
      <c r="C7596" s="146">
        <v>2283.418212890625</v>
      </c>
      <c r="D7596" s="112">
        <f t="shared" si="239"/>
        <v>19.600370334527629</v>
      </c>
      <c r="E7596" s="112">
        <v>-7.4003992140072014E-2</v>
      </c>
      <c r="G7596">
        <v>7588</v>
      </c>
      <c r="H7596">
        <f t="shared" ca="1" si="240"/>
        <v>-2.5681257278013462E-2</v>
      </c>
    </row>
    <row r="7597" spans="2:8" x14ac:dyDescent="0.35">
      <c r="B7597" s="45" t="s">
        <v>1927</v>
      </c>
      <c r="C7597" s="146">
        <v>110.8435516357422</v>
      </c>
      <c r="D7597" s="112">
        <f t="shared" si="239"/>
        <v>-0.4561119323732552</v>
      </c>
      <c r="E7597" s="112">
        <v>-7.6575503793903432E-2</v>
      </c>
      <c r="G7597">
        <v>7589</v>
      </c>
      <c r="H7597">
        <f t="shared" ca="1" si="240"/>
        <v>1.7494721156239624E-4</v>
      </c>
    </row>
    <row r="7598" spans="2:8" x14ac:dyDescent="0.35">
      <c r="B7598" s="45" t="s">
        <v>3911</v>
      </c>
      <c r="C7598" s="146">
        <v>203.7984619140625</v>
      </c>
      <c r="D7598" s="112">
        <f t="shared" si="239"/>
        <v>0.57052522457012067</v>
      </c>
      <c r="E7598" s="112">
        <v>-7.6756326014234072E-2</v>
      </c>
      <c r="G7598">
        <v>7590</v>
      </c>
      <c r="H7598">
        <f t="shared" ca="1" si="240"/>
        <v>-5.2461115245274323E-3</v>
      </c>
    </row>
    <row r="7599" spans="2:8" x14ac:dyDescent="0.35">
      <c r="B7599" s="45" t="s">
        <v>3543</v>
      </c>
      <c r="C7599" s="146">
        <v>129.7645263671875</v>
      </c>
      <c r="D7599" s="112">
        <f t="shared" si="239"/>
        <v>-9.3422999115303024E-2</v>
      </c>
      <c r="E7599" s="112">
        <v>-7.8136793616088523E-2</v>
      </c>
      <c r="G7599">
        <v>7591</v>
      </c>
      <c r="H7599">
        <f t="shared" ca="1" si="240"/>
        <v>-1.5628294350672027E-2</v>
      </c>
    </row>
    <row r="7600" spans="2:8" x14ac:dyDescent="0.35">
      <c r="B7600" s="45" t="s">
        <v>1522</v>
      </c>
      <c r="C7600" s="146">
        <v>143.13679504394531</v>
      </c>
      <c r="D7600" s="112">
        <f t="shared" si="239"/>
        <v>7.4279881552922172E-2</v>
      </c>
      <c r="E7600" s="112">
        <v>-7.9565661879052826E-2</v>
      </c>
      <c r="G7600">
        <v>7592</v>
      </c>
      <c r="H7600">
        <f t="shared" ca="1" si="240"/>
        <v>-1.463726741174579E-3</v>
      </c>
    </row>
    <row r="7601" spans="2:8" x14ac:dyDescent="0.35">
      <c r="B7601" s="45" t="s">
        <v>1544</v>
      </c>
      <c r="C7601" s="146">
        <v>133.23976135253909</v>
      </c>
      <c r="D7601" s="112">
        <f t="shared" si="239"/>
        <v>-2.6382988687222979E-2</v>
      </c>
      <c r="E7601" s="112">
        <v>-7.9680556862760613E-2</v>
      </c>
      <c r="G7601">
        <v>7593</v>
      </c>
      <c r="H7601">
        <f t="shared" ca="1" si="240"/>
        <v>-1.3204196304657979E-2</v>
      </c>
    </row>
    <row r="7602" spans="2:8" x14ac:dyDescent="0.35">
      <c r="B7602" s="45" t="s">
        <v>3557</v>
      </c>
      <c r="C7602" s="146">
        <v>136.85028076171881</v>
      </c>
      <c r="D7602" s="112">
        <f t="shared" si="239"/>
        <v>1.0201007300172689</v>
      </c>
      <c r="E7602" s="112">
        <v>-8.1183523464722934E-2</v>
      </c>
      <c r="G7602">
        <v>7594</v>
      </c>
      <c r="H7602">
        <f t="shared" ca="1" si="240"/>
        <v>1.8092895310870018E-2</v>
      </c>
    </row>
    <row r="7603" spans="2:8" x14ac:dyDescent="0.35">
      <c r="B7603" s="45" t="s">
        <v>909</v>
      </c>
      <c r="C7603" s="146">
        <v>67.744285583496094</v>
      </c>
      <c r="D7603" s="112">
        <f t="shared" si="239"/>
        <v>-0.44250282754967019</v>
      </c>
      <c r="E7603" s="112">
        <v>-8.2129707244022646E-2</v>
      </c>
      <c r="G7603">
        <v>7595</v>
      </c>
      <c r="H7603">
        <f t="shared" ca="1" si="240"/>
        <v>1.2819789882797656E-2</v>
      </c>
    </row>
    <row r="7604" spans="2:8" x14ac:dyDescent="0.35">
      <c r="B7604" s="45" t="s">
        <v>1564</v>
      </c>
      <c r="C7604" s="146">
        <v>121.51502990722661</v>
      </c>
      <c r="D7604" s="112">
        <f t="shared" si="239"/>
        <v>-0.92807734438547296</v>
      </c>
      <c r="E7604" s="112">
        <v>-8.8073165682017951E-2</v>
      </c>
      <c r="G7604">
        <v>7596</v>
      </c>
      <c r="H7604">
        <f t="shared" ca="1" si="240"/>
        <v>1.5154759064569423E-2</v>
      </c>
    </row>
    <row r="7605" spans="2:8" x14ac:dyDescent="0.35">
      <c r="B7605" s="45" t="s">
        <v>6535</v>
      </c>
      <c r="C7605" s="146">
        <v>1689.523681640625</v>
      </c>
      <c r="D7605" s="112">
        <f t="shared" si="239"/>
        <v>21.524874381059714</v>
      </c>
      <c r="E7605" s="112">
        <v>-8.8706743196301355E-2</v>
      </c>
      <c r="G7605">
        <v>7597</v>
      </c>
      <c r="H7605">
        <f t="shared" ca="1" si="240"/>
        <v>1.0980832644628244E-2</v>
      </c>
    </row>
    <row r="7606" spans="2:8" x14ac:dyDescent="0.35">
      <c r="B7606" s="45" t="s">
        <v>2618</v>
      </c>
      <c r="C7606" s="146">
        <v>75.00701904296875</v>
      </c>
      <c r="D7606" s="112" t="e">
        <f t="shared" si="239"/>
        <v>#DIV/0!</v>
      </c>
      <c r="E7606" s="112">
        <v>-0.15083029527444797</v>
      </c>
      <c r="G7606">
        <v>7598</v>
      </c>
      <c r="H7606">
        <f t="shared" ca="1" si="240"/>
        <v>2.8820793774419116E-2</v>
      </c>
    </row>
    <row r="7607" spans="2:8" x14ac:dyDescent="0.35">
      <c r="G7607">
        <v>7599</v>
      </c>
      <c r="H7607">
        <f t="shared" ca="1" si="240"/>
        <v>-5.8220755542433527E-4</v>
      </c>
    </row>
    <row r="7608" spans="2:8" x14ac:dyDescent="0.35">
      <c r="G7608">
        <v>7600</v>
      </c>
      <c r="H7608">
        <f t="shared" ca="1" si="240"/>
        <v>-1.2773178883233333E-2</v>
      </c>
    </row>
    <row r="7609" spans="2:8" x14ac:dyDescent="0.35">
      <c r="G7609">
        <v>7601</v>
      </c>
      <c r="H7609">
        <f t="shared" ca="1" si="240"/>
        <v>1.2335346175308733E-2</v>
      </c>
    </row>
    <row r="7610" spans="2:8" x14ac:dyDescent="0.35">
      <c r="G7610">
        <v>7602</v>
      </c>
      <c r="H7610">
        <f t="shared" ca="1" si="240"/>
        <v>4.6743185875118441E-3</v>
      </c>
    </row>
    <row r="7611" spans="2:8" x14ac:dyDescent="0.35">
      <c r="G7611">
        <v>7603</v>
      </c>
      <c r="H7611">
        <f t="shared" ca="1" si="240"/>
        <v>1.8779559608399048E-2</v>
      </c>
    </row>
    <row r="7612" spans="2:8" x14ac:dyDescent="0.35">
      <c r="G7612">
        <v>7604</v>
      </c>
      <c r="H7612">
        <f t="shared" ca="1" si="240"/>
        <v>7.2335302381735384E-3</v>
      </c>
    </row>
    <row r="7613" spans="2:8" x14ac:dyDescent="0.35">
      <c r="G7613">
        <v>7605</v>
      </c>
      <c r="H7613">
        <f t="shared" ca="1" si="240"/>
        <v>6.042110619086675E-3</v>
      </c>
    </row>
    <row r="7614" spans="2:8" x14ac:dyDescent="0.35">
      <c r="G7614">
        <v>7606</v>
      </c>
      <c r="H7614">
        <f t="shared" ca="1" si="240"/>
        <v>2.008409060720041E-2</v>
      </c>
    </row>
    <row r="7615" spans="2:8" x14ac:dyDescent="0.35">
      <c r="G7615">
        <v>7607</v>
      </c>
      <c r="H7615">
        <f t="shared" ca="1" si="240"/>
        <v>-5.5218196331919423E-3</v>
      </c>
    </row>
    <row r="7616" spans="2:8" x14ac:dyDescent="0.35">
      <c r="G7616">
        <v>7608</v>
      </c>
      <c r="H7616">
        <f t="shared" ca="1" si="240"/>
        <v>-7.2545158494456393E-3</v>
      </c>
    </row>
    <row r="7617" spans="7:8" x14ac:dyDescent="0.35">
      <c r="G7617">
        <v>7609</v>
      </c>
      <c r="H7617">
        <f t="shared" ca="1" si="240"/>
        <v>1.1006176830939844E-2</v>
      </c>
    </row>
    <row r="7618" spans="7:8" x14ac:dyDescent="0.35">
      <c r="G7618">
        <v>7610</v>
      </c>
      <c r="H7618">
        <f t="shared" ca="1" si="240"/>
        <v>-5.0112658507166013E-3</v>
      </c>
    </row>
    <row r="7619" spans="7:8" x14ac:dyDescent="0.35">
      <c r="G7619">
        <v>7611</v>
      </c>
      <c r="H7619">
        <f t="shared" ca="1" si="240"/>
        <v>2.9314301992034216E-2</v>
      </c>
    </row>
    <row r="7620" spans="7:8" x14ac:dyDescent="0.35">
      <c r="G7620">
        <v>7612</v>
      </c>
      <c r="H7620">
        <f t="shared" ca="1" si="240"/>
        <v>-1.5702761636639962E-2</v>
      </c>
    </row>
    <row r="7621" spans="7:8" x14ac:dyDescent="0.35">
      <c r="G7621">
        <v>7613</v>
      </c>
      <c r="H7621">
        <f t="shared" ca="1" si="240"/>
        <v>-1.1605734164461794E-2</v>
      </c>
    </row>
    <row r="7622" spans="7:8" x14ac:dyDescent="0.35">
      <c r="G7622">
        <v>7614</v>
      </c>
      <c r="H7622">
        <f t="shared" ca="1" si="240"/>
        <v>3.0853136174812546E-2</v>
      </c>
    </row>
    <row r="7623" spans="7:8" x14ac:dyDescent="0.35">
      <c r="G7623">
        <v>7615</v>
      </c>
      <c r="H7623">
        <f t="shared" ca="1" si="240"/>
        <v>-2.9954176607948239E-2</v>
      </c>
    </row>
    <row r="7624" spans="7:8" x14ac:dyDescent="0.35">
      <c r="G7624">
        <v>7616</v>
      </c>
      <c r="H7624">
        <f t="shared" ca="1" si="240"/>
        <v>2.8553081899094238E-2</v>
      </c>
    </row>
    <row r="7625" spans="7:8" x14ac:dyDescent="0.35">
      <c r="G7625">
        <v>7617</v>
      </c>
      <c r="H7625">
        <f t="shared" ca="1" si="240"/>
        <v>1.6127651963070169E-2</v>
      </c>
    </row>
    <row r="7626" spans="7:8" x14ac:dyDescent="0.35">
      <c r="G7626">
        <v>7618</v>
      </c>
      <c r="H7626">
        <f t="shared" ref="H7626:H7689" ca="1" si="241">_xlfn.NORM.INV(RAND(),$N$11,$N$12)</f>
        <v>1.8450341475350719E-2</v>
      </c>
    </row>
    <row r="7627" spans="7:8" x14ac:dyDescent="0.35">
      <c r="G7627">
        <v>7619</v>
      </c>
      <c r="H7627">
        <f t="shared" ca="1" si="241"/>
        <v>-5.7995390616622554E-3</v>
      </c>
    </row>
    <row r="7628" spans="7:8" x14ac:dyDescent="0.35">
      <c r="G7628">
        <v>7620</v>
      </c>
      <c r="H7628">
        <f t="shared" ca="1" si="241"/>
        <v>9.9607130935170755E-3</v>
      </c>
    </row>
    <row r="7629" spans="7:8" x14ac:dyDescent="0.35">
      <c r="G7629">
        <v>7621</v>
      </c>
      <c r="H7629">
        <f t="shared" ca="1" si="241"/>
        <v>-1.0182555638023056E-2</v>
      </c>
    </row>
    <row r="7630" spans="7:8" x14ac:dyDescent="0.35">
      <c r="G7630">
        <v>7622</v>
      </c>
      <c r="H7630">
        <f t="shared" ca="1" si="241"/>
        <v>3.0512090964702272E-3</v>
      </c>
    </row>
    <row r="7631" spans="7:8" x14ac:dyDescent="0.35">
      <c r="G7631">
        <v>7623</v>
      </c>
      <c r="H7631">
        <f t="shared" ca="1" si="241"/>
        <v>-1.7249689140361412E-2</v>
      </c>
    </row>
    <row r="7632" spans="7:8" x14ac:dyDescent="0.35">
      <c r="G7632">
        <v>7624</v>
      </c>
      <c r="H7632">
        <f t="shared" ca="1" si="241"/>
        <v>-2.0355814463872437E-2</v>
      </c>
    </row>
    <row r="7633" spans="7:8" x14ac:dyDescent="0.35">
      <c r="G7633">
        <v>7625</v>
      </c>
      <c r="H7633">
        <f t="shared" ca="1" si="241"/>
        <v>4.6530778349666737E-4</v>
      </c>
    </row>
    <row r="7634" spans="7:8" x14ac:dyDescent="0.35">
      <c r="G7634">
        <v>7626</v>
      </c>
      <c r="H7634">
        <f t="shared" ca="1" si="241"/>
        <v>2.0105150164856412E-2</v>
      </c>
    </row>
    <row r="7635" spans="7:8" x14ac:dyDescent="0.35">
      <c r="G7635">
        <v>7627</v>
      </c>
      <c r="H7635">
        <f t="shared" ca="1" si="241"/>
        <v>-9.5185509179542098E-3</v>
      </c>
    </row>
    <row r="7636" spans="7:8" x14ac:dyDescent="0.35">
      <c r="G7636">
        <v>7628</v>
      </c>
      <c r="H7636">
        <f t="shared" ca="1" si="241"/>
        <v>8.1177584526367116E-4</v>
      </c>
    </row>
    <row r="7637" spans="7:8" x14ac:dyDescent="0.35">
      <c r="G7637">
        <v>7629</v>
      </c>
      <c r="H7637">
        <f t="shared" ca="1" si="241"/>
        <v>-4.0316942646359717E-2</v>
      </c>
    </row>
    <row r="7638" spans="7:8" x14ac:dyDescent="0.35">
      <c r="G7638">
        <v>7630</v>
      </c>
      <c r="H7638">
        <f t="shared" ca="1" si="241"/>
        <v>4.0021968435057467E-2</v>
      </c>
    </row>
    <row r="7639" spans="7:8" x14ac:dyDescent="0.35">
      <c r="G7639">
        <v>7631</v>
      </c>
      <c r="H7639">
        <f t="shared" ca="1" si="241"/>
        <v>1.5419289954250446E-3</v>
      </c>
    </row>
    <row r="7640" spans="7:8" x14ac:dyDescent="0.35">
      <c r="G7640">
        <v>7632</v>
      </c>
      <c r="H7640">
        <f t="shared" ca="1" si="241"/>
        <v>-2.2614489673933331E-2</v>
      </c>
    </row>
    <row r="7641" spans="7:8" x14ac:dyDescent="0.35">
      <c r="G7641">
        <v>7633</v>
      </c>
      <c r="H7641">
        <f t="shared" ca="1" si="241"/>
        <v>-3.4092004297241406E-3</v>
      </c>
    </row>
    <row r="7642" spans="7:8" x14ac:dyDescent="0.35">
      <c r="G7642">
        <v>7634</v>
      </c>
      <c r="H7642">
        <f t="shared" ca="1" si="241"/>
        <v>1.663615681203666E-3</v>
      </c>
    </row>
    <row r="7643" spans="7:8" x14ac:dyDescent="0.35">
      <c r="G7643">
        <v>7635</v>
      </c>
      <c r="H7643">
        <f t="shared" ca="1" si="241"/>
        <v>1.7048075893540279E-2</v>
      </c>
    </row>
    <row r="7644" spans="7:8" x14ac:dyDescent="0.35">
      <c r="G7644">
        <v>7636</v>
      </c>
      <c r="H7644">
        <f t="shared" ca="1" si="241"/>
        <v>-5.5843986041379376E-3</v>
      </c>
    </row>
    <row r="7645" spans="7:8" x14ac:dyDescent="0.35">
      <c r="G7645">
        <v>7637</v>
      </c>
      <c r="H7645">
        <f t="shared" ca="1" si="241"/>
        <v>9.2692639221749126E-3</v>
      </c>
    </row>
    <row r="7646" spans="7:8" x14ac:dyDescent="0.35">
      <c r="G7646">
        <v>7638</v>
      </c>
      <c r="H7646">
        <f t="shared" ca="1" si="241"/>
        <v>-2.5544797179432072E-3</v>
      </c>
    </row>
    <row r="7647" spans="7:8" x14ac:dyDescent="0.35">
      <c r="G7647">
        <v>7639</v>
      </c>
      <c r="H7647">
        <f t="shared" ca="1" si="241"/>
        <v>-5.2793768605907277E-3</v>
      </c>
    </row>
    <row r="7648" spans="7:8" x14ac:dyDescent="0.35">
      <c r="G7648">
        <v>7640</v>
      </c>
      <c r="H7648">
        <f t="shared" ca="1" si="241"/>
        <v>-3.1849710571277287E-3</v>
      </c>
    </row>
    <row r="7649" spans="7:8" x14ac:dyDescent="0.35">
      <c r="G7649">
        <v>7641</v>
      </c>
      <c r="H7649">
        <f t="shared" ca="1" si="241"/>
        <v>-4.0779796997337053E-2</v>
      </c>
    </row>
    <row r="7650" spans="7:8" x14ac:dyDescent="0.35">
      <c r="G7650">
        <v>7642</v>
      </c>
      <c r="H7650">
        <f t="shared" ca="1" si="241"/>
        <v>2.9920536867845161E-2</v>
      </c>
    </row>
    <row r="7651" spans="7:8" x14ac:dyDescent="0.35">
      <c r="G7651">
        <v>7643</v>
      </c>
      <c r="H7651">
        <f t="shared" ca="1" si="241"/>
        <v>3.9022156161019561E-2</v>
      </c>
    </row>
    <row r="7652" spans="7:8" x14ac:dyDescent="0.35">
      <c r="G7652">
        <v>7644</v>
      </c>
      <c r="H7652">
        <f t="shared" ca="1" si="241"/>
        <v>-4.1858019604100842E-3</v>
      </c>
    </row>
    <row r="7653" spans="7:8" x14ac:dyDescent="0.35">
      <c r="G7653">
        <v>7645</v>
      </c>
      <c r="H7653">
        <f t="shared" ca="1" si="241"/>
        <v>4.3379478327082839E-4</v>
      </c>
    </row>
    <row r="7654" spans="7:8" x14ac:dyDescent="0.35">
      <c r="G7654">
        <v>7646</v>
      </c>
      <c r="H7654">
        <f t="shared" ca="1" si="241"/>
        <v>-1.3983180844049019E-2</v>
      </c>
    </row>
    <row r="7655" spans="7:8" x14ac:dyDescent="0.35">
      <c r="G7655">
        <v>7647</v>
      </c>
      <c r="H7655">
        <f t="shared" ca="1" si="241"/>
        <v>1.0187766404263971E-3</v>
      </c>
    </row>
    <row r="7656" spans="7:8" x14ac:dyDescent="0.35">
      <c r="G7656">
        <v>7648</v>
      </c>
      <c r="H7656">
        <f t="shared" ca="1" si="241"/>
        <v>1.8193421647986763E-3</v>
      </c>
    </row>
    <row r="7657" spans="7:8" x14ac:dyDescent="0.35">
      <c r="G7657">
        <v>7649</v>
      </c>
      <c r="H7657">
        <f t="shared" ca="1" si="241"/>
        <v>1.8654348619261796E-2</v>
      </c>
    </row>
    <row r="7658" spans="7:8" x14ac:dyDescent="0.35">
      <c r="G7658">
        <v>7650</v>
      </c>
      <c r="H7658">
        <f t="shared" ca="1" si="241"/>
        <v>1.4869058642275871E-2</v>
      </c>
    </row>
    <row r="7659" spans="7:8" x14ac:dyDescent="0.35">
      <c r="G7659">
        <v>7651</v>
      </c>
      <c r="H7659">
        <f t="shared" ca="1" si="241"/>
        <v>1.2001787424628525E-2</v>
      </c>
    </row>
    <row r="7660" spans="7:8" x14ac:dyDescent="0.35">
      <c r="G7660">
        <v>7652</v>
      </c>
      <c r="H7660">
        <f t="shared" ca="1" si="241"/>
        <v>-2.5540034527721925E-2</v>
      </c>
    </row>
    <row r="7661" spans="7:8" x14ac:dyDescent="0.35">
      <c r="G7661">
        <v>7653</v>
      </c>
      <c r="H7661">
        <f t="shared" ca="1" si="241"/>
        <v>-1.1096186464671342E-2</v>
      </c>
    </row>
    <row r="7662" spans="7:8" x14ac:dyDescent="0.35">
      <c r="G7662">
        <v>7654</v>
      </c>
      <c r="H7662">
        <f t="shared" ca="1" si="241"/>
        <v>1.2993245790468419E-2</v>
      </c>
    </row>
    <row r="7663" spans="7:8" x14ac:dyDescent="0.35">
      <c r="G7663">
        <v>7655</v>
      </c>
      <c r="H7663">
        <f t="shared" ca="1" si="241"/>
        <v>-6.024575372044789E-3</v>
      </c>
    </row>
    <row r="7664" spans="7:8" x14ac:dyDescent="0.35">
      <c r="G7664">
        <v>7656</v>
      </c>
      <c r="H7664">
        <f t="shared" ca="1" si="241"/>
        <v>1.8544410741357962E-2</v>
      </c>
    </row>
    <row r="7665" spans="7:8" x14ac:dyDescent="0.35">
      <c r="G7665">
        <v>7657</v>
      </c>
      <c r="H7665">
        <f t="shared" ca="1" si="241"/>
        <v>-2.3463326735908775E-2</v>
      </c>
    </row>
    <row r="7666" spans="7:8" x14ac:dyDescent="0.35">
      <c r="G7666">
        <v>7658</v>
      </c>
      <c r="H7666">
        <f t="shared" ca="1" si="241"/>
        <v>-5.6475390074393493E-4</v>
      </c>
    </row>
    <row r="7667" spans="7:8" x14ac:dyDescent="0.35">
      <c r="G7667">
        <v>7659</v>
      </c>
      <c r="H7667">
        <f t="shared" ca="1" si="241"/>
        <v>2.2562724791207824E-2</v>
      </c>
    </row>
    <row r="7668" spans="7:8" x14ac:dyDescent="0.35">
      <c r="G7668">
        <v>7660</v>
      </c>
      <c r="H7668">
        <f t="shared" ca="1" si="241"/>
        <v>-1.5600798462724197E-2</v>
      </c>
    </row>
    <row r="7669" spans="7:8" x14ac:dyDescent="0.35">
      <c r="G7669">
        <v>7661</v>
      </c>
      <c r="H7669">
        <f t="shared" ca="1" si="241"/>
        <v>2.0338457099458054E-2</v>
      </c>
    </row>
    <row r="7670" spans="7:8" x14ac:dyDescent="0.35">
      <c r="G7670">
        <v>7662</v>
      </c>
      <c r="H7670">
        <f t="shared" ca="1" si="241"/>
        <v>2.1412170737435839E-2</v>
      </c>
    </row>
    <row r="7671" spans="7:8" x14ac:dyDescent="0.35">
      <c r="G7671">
        <v>7663</v>
      </c>
      <c r="H7671">
        <f t="shared" ca="1" si="241"/>
        <v>-1.8974295072016412E-2</v>
      </c>
    </row>
    <row r="7672" spans="7:8" x14ac:dyDescent="0.35">
      <c r="G7672">
        <v>7664</v>
      </c>
      <c r="H7672">
        <f t="shared" ca="1" si="241"/>
        <v>2.3916382595345006E-2</v>
      </c>
    </row>
    <row r="7673" spans="7:8" x14ac:dyDescent="0.35">
      <c r="G7673">
        <v>7665</v>
      </c>
      <c r="H7673">
        <f t="shared" ca="1" si="241"/>
        <v>-2.9106554644568593E-2</v>
      </c>
    </row>
    <row r="7674" spans="7:8" x14ac:dyDescent="0.35">
      <c r="G7674">
        <v>7666</v>
      </c>
      <c r="H7674">
        <f t="shared" ca="1" si="241"/>
        <v>-1.1660894203557251E-2</v>
      </c>
    </row>
    <row r="7675" spans="7:8" x14ac:dyDescent="0.35">
      <c r="G7675">
        <v>7667</v>
      </c>
      <c r="H7675">
        <f t="shared" ca="1" si="241"/>
        <v>-2.8485635198188801E-2</v>
      </c>
    </row>
    <row r="7676" spans="7:8" x14ac:dyDescent="0.35">
      <c r="G7676">
        <v>7668</v>
      </c>
      <c r="H7676">
        <f t="shared" ca="1" si="241"/>
        <v>-1.3597788482375138E-2</v>
      </c>
    </row>
    <row r="7677" spans="7:8" x14ac:dyDescent="0.35">
      <c r="G7677">
        <v>7669</v>
      </c>
      <c r="H7677">
        <f t="shared" ca="1" si="241"/>
        <v>-1.0504564762387548E-2</v>
      </c>
    </row>
    <row r="7678" spans="7:8" x14ac:dyDescent="0.35">
      <c r="G7678">
        <v>7670</v>
      </c>
      <c r="H7678">
        <f t="shared" ca="1" si="241"/>
        <v>1.5311658409098129E-2</v>
      </c>
    </row>
    <row r="7679" spans="7:8" x14ac:dyDescent="0.35">
      <c r="G7679">
        <v>7671</v>
      </c>
      <c r="H7679">
        <f t="shared" ca="1" si="241"/>
        <v>1.4253816830587161E-2</v>
      </c>
    </row>
    <row r="7680" spans="7:8" x14ac:dyDescent="0.35">
      <c r="G7680">
        <v>7672</v>
      </c>
      <c r="H7680">
        <f t="shared" ca="1" si="241"/>
        <v>1.885229624424284E-3</v>
      </c>
    </row>
    <row r="7681" spans="7:8" x14ac:dyDescent="0.35">
      <c r="G7681">
        <v>7673</v>
      </c>
      <c r="H7681">
        <f t="shared" ca="1" si="241"/>
        <v>3.3461807530059777E-3</v>
      </c>
    </row>
    <row r="7682" spans="7:8" x14ac:dyDescent="0.35">
      <c r="G7682">
        <v>7674</v>
      </c>
      <c r="H7682">
        <f t="shared" ca="1" si="241"/>
        <v>2.5963723670032527E-2</v>
      </c>
    </row>
    <row r="7683" spans="7:8" x14ac:dyDescent="0.35">
      <c r="G7683">
        <v>7675</v>
      </c>
      <c r="H7683">
        <f t="shared" ca="1" si="241"/>
        <v>-4.7368341872554027E-3</v>
      </c>
    </row>
    <row r="7684" spans="7:8" x14ac:dyDescent="0.35">
      <c r="G7684">
        <v>7676</v>
      </c>
      <c r="H7684">
        <f t="shared" ca="1" si="241"/>
        <v>5.7019360345323409E-3</v>
      </c>
    </row>
    <row r="7685" spans="7:8" x14ac:dyDescent="0.35">
      <c r="G7685">
        <v>7677</v>
      </c>
      <c r="H7685">
        <f t="shared" ca="1" si="241"/>
        <v>1.4322869254738046E-3</v>
      </c>
    </row>
    <row r="7686" spans="7:8" x14ac:dyDescent="0.35">
      <c r="G7686">
        <v>7678</v>
      </c>
      <c r="H7686">
        <f t="shared" ca="1" si="241"/>
        <v>-9.7032145506027248E-3</v>
      </c>
    </row>
    <row r="7687" spans="7:8" x14ac:dyDescent="0.35">
      <c r="G7687">
        <v>7679</v>
      </c>
      <c r="H7687">
        <f t="shared" ca="1" si="241"/>
        <v>-9.653385225324251E-3</v>
      </c>
    </row>
    <row r="7688" spans="7:8" x14ac:dyDescent="0.35">
      <c r="G7688">
        <v>7680</v>
      </c>
      <c r="H7688">
        <f t="shared" ca="1" si="241"/>
        <v>2.9449985011425633E-2</v>
      </c>
    </row>
    <row r="7689" spans="7:8" x14ac:dyDescent="0.35">
      <c r="G7689">
        <v>7681</v>
      </c>
      <c r="H7689">
        <f t="shared" ca="1" si="241"/>
        <v>-1.7917824515988209E-2</v>
      </c>
    </row>
    <row r="7690" spans="7:8" x14ac:dyDescent="0.35">
      <c r="G7690">
        <v>7682</v>
      </c>
      <c r="H7690">
        <f t="shared" ref="H7690:H7753" ca="1" si="242">_xlfn.NORM.INV(RAND(),$N$11,$N$12)</f>
        <v>-2.0210826221050988E-2</v>
      </c>
    </row>
    <row r="7691" spans="7:8" x14ac:dyDescent="0.35">
      <c r="G7691">
        <v>7683</v>
      </c>
      <c r="H7691">
        <f t="shared" ca="1" si="242"/>
        <v>3.6531310271952326E-3</v>
      </c>
    </row>
    <row r="7692" spans="7:8" x14ac:dyDescent="0.35">
      <c r="G7692">
        <v>7684</v>
      </c>
      <c r="H7692">
        <f t="shared" ca="1" si="242"/>
        <v>1.1176250111117912E-2</v>
      </c>
    </row>
    <row r="7693" spans="7:8" x14ac:dyDescent="0.35">
      <c r="G7693">
        <v>7685</v>
      </c>
      <c r="H7693">
        <f t="shared" ca="1" si="242"/>
        <v>7.9334049507226987E-4</v>
      </c>
    </row>
    <row r="7694" spans="7:8" x14ac:dyDescent="0.35">
      <c r="G7694">
        <v>7686</v>
      </c>
      <c r="H7694">
        <f t="shared" ca="1" si="242"/>
        <v>1.5197096555796962E-3</v>
      </c>
    </row>
    <row r="7695" spans="7:8" x14ac:dyDescent="0.35">
      <c r="G7695">
        <v>7687</v>
      </c>
      <c r="H7695">
        <f t="shared" ca="1" si="242"/>
        <v>-1.4287512826734499E-2</v>
      </c>
    </row>
    <row r="7696" spans="7:8" x14ac:dyDescent="0.35">
      <c r="G7696">
        <v>7688</v>
      </c>
      <c r="H7696">
        <f t="shared" ca="1" si="242"/>
        <v>-1.7415274907000868E-2</v>
      </c>
    </row>
    <row r="7697" spans="7:8" x14ac:dyDescent="0.35">
      <c r="G7697">
        <v>7689</v>
      </c>
      <c r="H7697">
        <f t="shared" ca="1" si="242"/>
        <v>-7.8677388354762672E-3</v>
      </c>
    </row>
    <row r="7698" spans="7:8" x14ac:dyDescent="0.35">
      <c r="G7698">
        <v>7690</v>
      </c>
      <c r="H7698">
        <f t="shared" ca="1" si="242"/>
        <v>9.4657376847874335E-3</v>
      </c>
    </row>
    <row r="7699" spans="7:8" x14ac:dyDescent="0.35">
      <c r="G7699">
        <v>7691</v>
      </c>
      <c r="H7699">
        <f t="shared" ca="1" si="242"/>
        <v>-1.6712206540555968E-2</v>
      </c>
    </row>
    <row r="7700" spans="7:8" x14ac:dyDescent="0.35">
      <c r="G7700">
        <v>7692</v>
      </c>
      <c r="H7700">
        <f t="shared" ca="1" si="242"/>
        <v>-2.7964142547548239E-4</v>
      </c>
    </row>
    <row r="7701" spans="7:8" x14ac:dyDescent="0.35">
      <c r="G7701">
        <v>7693</v>
      </c>
      <c r="H7701">
        <f t="shared" ca="1" si="242"/>
        <v>-3.2706282513890795E-3</v>
      </c>
    </row>
    <row r="7702" spans="7:8" x14ac:dyDescent="0.35">
      <c r="G7702">
        <v>7694</v>
      </c>
      <c r="H7702">
        <f t="shared" ca="1" si="242"/>
        <v>-5.0058820367504617E-3</v>
      </c>
    </row>
    <row r="7703" spans="7:8" x14ac:dyDescent="0.35">
      <c r="G7703">
        <v>7695</v>
      </c>
      <c r="H7703">
        <f t="shared" ca="1" si="242"/>
        <v>2.1561463881599158E-2</v>
      </c>
    </row>
    <row r="7704" spans="7:8" x14ac:dyDescent="0.35">
      <c r="G7704">
        <v>7696</v>
      </c>
      <c r="H7704">
        <f t="shared" ca="1" si="242"/>
        <v>-1.857068526779514E-2</v>
      </c>
    </row>
    <row r="7705" spans="7:8" x14ac:dyDescent="0.35">
      <c r="G7705">
        <v>7697</v>
      </c>
      <c r="H7705">
        <f t="shared" ca="1" si="242"/>
        <v>6.3167628560985619E-3</v>
      </c>
    </row>
    <row r="7706" spans="7:8" x14ac:dyDescent="0.35">
      <c r="G7706">
        <v>7698</v>
      </c>
      <c r="H7706">
        <f t="shared" ca="1" si="242"/>
        <v>-1.5586263372255467E-2</v>
      </c>
    </row>
    <row r="7707" spans="7:8" x14ac:dyDescent="0.35">
      <c r="G7707">
        <v>7699</v>
      </c>
      <c r="H7707">
        <f t="shared" ca="1" si="242"/>
        <v>-9.9257590115419611E-3</v>
      </c>
    </row>
    <row r="7708" spans="7:8" x14ac:dyDescent="0.35">
      <c r="G7708">
        <v>7700</v>
      </c>
      <c r="H7708">
        <f t="shared" ca="1" si="242"/>
        <v>6.6054798875447131E-3</v>
      </c>
    </row>
    <row r="7709" spans="7:8" x14ac:dyDescent="0.35">
      <c r="G7709">
        <v>7701</v>
      </c>
      <c r="H7709">
        <f t="shared" ca="1" si="242"/>
        <v>8.038341606956211E-4</v>
      </c>
    </row>
    <row r="7710" spans="7:8" x14ac:dyDescent="0.35">
      <c r="G7710">
        <v>7702</v>
      </c>
      <c r="H7710">
        <f t="shared" ca="1" si="242"/>
        <v>1.0807447985867788E-2</v>
      </c>
    </row>
    <row r="7711" spans="7:8" x14ac:dyDescent="0.35">
      <c r="G7711">
        <v>7703</v>
      </c>
      <c r="H7711">
        <f t="shared" ca="1" si="242"/>
        <v>9.5417768173280144E-3</v>
      </c>
    </row>
    <row r="7712" spans="7:8" x14ac:dyDescent="0.35">
      <c r="G7712">
        <v>7704</v>
      </c>
      <c r="H7712">
        <f t="shared" ca="1" si="242"/>
        <v>-1.1992195169817093E-2</v>
      </c>
    </row>
    <row r="7713" spans="7:8" x14ac:dyDescent="0.35">
      <c r="G7713">
        <v>7705</v>
      </c>
      <c r="H7713">
        <f t="shared" ca="1" si="242"/>
        <v>1.1036885825156557E-2</v>
      </c>
    </row>
    <row r="7714" spans="7:8" x14ac:dyDescent="0.35">
      <c r="G7714">
        <v>7706</v>
      </c>
      <c r="H7714">
        <f t="shared" ca="1" si="242"/>
        <v>-5.3655427092818217E-3</v>
      </c>
    </row>
    <row r="7715" spans="7:8" x14ac:dyDescent="0.35">
      <c r="G7715">
        <v>7707</v>
      </c>
      <c r="H7715">
        <f t="shared" ca="1" si="242"/>
        <v>2.1292119580334695E-2</v>
      </c>
    </row>
    <row r="7716" spans="7:8" x14ac:dyDescent="0.35">
      <c r="G7716">
        <v>7708</v>
      </c>
      <c r="H7716">
        <f t="shared" ca="1" si="242"/>
        <v>-1.9318508650631879E-3</v>
      </c>
    </row>
    <row r="7717" spans="7:8" x14ac:dyDescent="0.35">
      <c r="G7717">
        <v>7709</v>
      </c>
      <c r="H7717">
        <f t="shared" ca="1" si="242"/>
        <v>3.1250610621233681E-2</v>
      </c>
    </row>
    <row r="7718" spans="7:8" x14ac:dyDescent="0.35">
      <c r="G7718">
        <v>7710</v>
      </c>
      <c r="H7718">
        <f t="shared" ca="1" si="242"/>
        <v>-3.0354021389732873E-2</v>
      </c>
    </row>
    <row r="7719" spans="7:8" x14ac:dyDescent="0.35">
      <c r="G7719">
        <v>7711</v>
      </c>
      <c r="H7719">
        <f t="shared" ca="1" si="242"/>
        <v>-2.5159128893597362E-2</v>
      </c>
    </row>
    <row r="7720" spans="7:8" x14ac:dyDescent="0.35">
      <c r="G7720">
        <v>7712</v>
      </c>
      <c r="H7720">
        <f t="shared" ca="1" si="242"/>
        <v>9.9250879236613652E-3</v>
      </c>
    </row>
    <row r="7721" spans="7:8" x14ac:dyDescent="0.35">
      <c r="G7721">
        <v>7713</v>
      </c>
      <c r="H7721">
        <f t="shared" ca="1" si="242"/>
        <v>-2.0911932000968032E-2</v>
      </c>
    </row>
    <row r="7722" spans="7:8" x14ac:dyDescent="0.35">
      <c r="G7722">
        <v>7714</v>
      </c>
      <c r="H7722">
        <f t="shared" ca="1" si="242"/>
        <v>-1.3461763224398689E-2</v>
      </c>
    </row>
    <row r="7723" spans="7:8" x14ac:dyDescent="0.35">
      <c r="G7723">
        <v>7715</v>
      </c>
      <c r="H7723">
        <f t="shared" ca="1" si="242"/>
        <v>-3.4901972206157615E-2</v>
      </c>
    </row>
    <row r="7724" spans="7:8" x14ac:dyDescent="0.35">
      <c r="G7724">
        <v>7716</v>
      </c>
      <c r="H7724">
        <f t="shared" ca="1" si="242"/>
        <v>-2.3696891760482054E-2</v>
      </c>
    </row>
    <row r="7725" spans="7:8" x14ac:dyDescent="0.35">
      <c r="G7725">
        <v>7717</v>
      </c>
      <c r="H7725">
        <f t="shared" ca="1" si="242"/>
        <v>4.2571885933118829E-2</v>
      </c>
    </row>
    <row r="7726" spans="7:8" x14ac:dyDescent="0.35">
      <c r="G7726">
        <v>7718</v>
      </c>
      <c r="H7726">
        <f t="shared" ca="1" si="242"/>
        <v>-4.1842964703188929E-3</v>
      </c>
    </row>
    <row r="7727" spans="7:8" x14ac:dyDescent="0.35">
      <c r="G7727">
        <v>7719</v>
      </c>
      <c r="H7727">
        <f t="shared" ca="1" si="242"/>
        <v>-2.8730428226496484E-2</v>
      </c>
    </row>
    <row r="7728" spans="7:8" x14ac:dyDescent="0.35">
      <c r="G7728">
        <v>7720</v>
      </c>
      <c r="H7728">
        <f t="shared" ca="1" si="242"/>
        <v>-2.4290230363338588E-2</v>
      </c>
    </row>
    <row r="7729" spans="7:8" x14ac:dyDescent="0.35">
      <c r="G7729">
        <v>7721</v>
      </c>
      <c r="H7729">
        <f t="shared" ca="1" si="242"/>
        <v>-2.3305573548779478E-3</v>
      </c>
    </row>
    <row r="7730" spans="7:8" x14ac:dyDescent="0.35">
      <c r="G7730">
        <v>7722</v>
      </c>
      <c r="H7730">
        <f t="shared" ca="1" si="242"/>
        <v>3.4877656077202932E-3</v>
      </c>
    </row>
    <row r="7731" spans="7:8" x14ac:dyDescent="0.35">
      <c r="G7731">
        <v>7723</v>
      </c>
      <c r="H7731">
        <f t="shared" ca="1" si="242"/>
        <v>-1.4220971178633152E-2</v>
      </c>
    </row>
    <row r="7732" spans="7:8" x14ac:dyDescent="0.35">
      <c r="G7732">
        <v>7724</v>
      </c>
      <c r="H7732">
        <f t="shared" ca="1" si="242"/>
        <v>1.1074352011170486E-2</v>
      </c>
    </row>
    <row r="7733" spans="7:8" x14ac:dyDescent="0.35">
      <c r="G7733">
        <v>7725</v>
      </c>
      <c r="H7733">
        <f t="shared" ca="1" si="242"/>
        <v>-9.9581367968535166E-3</v>
      </c>
    </row>
    <row r="7734" spans="7:8" x14ac:dyDescent="0.35">
      <c r="G7734">
        <v>7726</v>
      </c>
      <c r="H7734">
        <f t="shared" ca="1" si="242"/>
        <v>3.9561666296538123E-2</v>
      </c>
    </row>
    <row r="7735" spans="7:8" x14ac:dyDescent="0.35">
      <c r="G7735">
        <v>7727</v>
      </c>
      <c r="H7735">
        <f t="shared" ca="1" si="242"/>
        <v>-9.5830999537798237E-3</v>
      </c>
    </row>
    <row r="7736" spans="7:8" x14ac:dyDescent="0.35">
      <c r="G7736">
        <v>7728</v>
      </c>
      <c r="H7736">
        <f t="shared" ca="1" si="242"/>
        <v>7.5148594171339806E-3</v>
      </c>
    </row>
    <row r="7737" spans="7:8" x14ac:dyDescent="0.35">
      <c r="G7737">
        <v>7729</v>
      </c>
      <c r="H7737">
        <f t="shared" ca="1" si="242"/>
        <v>-1.6484841471064542E-2</v>
      </c>
    </row>
    <row r="7738" spans="7:8" x14ac:dyDescent="0.35">
      <c r="G7738">
        <v>7730</v>
      </c>
      <c r="H7738">
        <f t="shared" ca="1" si="242"/>
        <v>2.7684927916520885E-3</v>
      </c>
    </row>
    <row r="7739" spans="7:8" x14ac:dyDescent="0.35">
      <c r="G7739">
        <v>7731</v>
      </c>
      <c r="H7739">
        <f t="shared" ca="1" si="242"/>
        <v>-1.5121128744711191E-2</v>
      </c>
    </row>
    <row r="7740" spans="7:8" x14ac:dyDescent="0.35">
      <c r="G7740">
        <v>7732</v>
      </c>
      <c r="H7740">
        <f t="shared" ca="1" si="242"/>
        <v>1.7610854235469674E-2</v>
      </c>
    </row>
    <row r="7741" spans="7:8" x14ac:dyDescent="0.35">
      <c r="G7741">
        <v>7733</v>
      </c>
      <c r="H7741">
        <f t="shared" ca="1" si="242"/>
        <v>6.66903258095565E-3</v>
      </c>
    </row>
    <row r="7742" spans="7:8" x14ac:dyDescent="0.35">
      <c r="G7742">
        <v>7734</v>
      </c>
      <c r="H7742">
        <f t="shared" ca="1" si="242"/>
        <v>-5.2922396914229786E-3</v>
      </c>
    </row>
    <row r="7743" spans="7:8" x14ac:dyDescent="0.35">
      <c r="G7743">
        <v>7735</v>
      </c>
      <c r="H7743">
        <f t="shared" ca="1" si="242"/>
        <v>-7.9100747683583418E-3</v>
      </c>
    </row>
    <row r="7744" spans="7:8" x14ac:dyDescent="0.35">
      <c r="G7744">
        <v>7736</v>
      </c>
      <c r="H7744">
        <f t="shared" ca="1" si="242"/>
        <v>-3.5263275202978742E-2</v>
      </c>
    </row>
    <row r="7745" spans="7:8" x14ac:dyDescent="0.35">
      <c r="G7745">
        <v>7737</v>
      </c>
      <c r="H7745">
        <f t="shared" ca="1" si="242"/>
        <v>5.3283339065436884E-3</v>
      </c>
    </row>
    <row r="7746" spans="7:8" x14ac:dyDescent="0.35">
      <c r="G7746">
        <v>7738</v>
      </c>
      <c r="H7746">
        <f t="shared" ca="1" si="242"/>
        <v>-1.0785429871743083E-2</v>
      </c>
    </row>
    <row r="7747" spans="7:8" x14ac:dyDescent="0.35">
      <c r="G7747">
        <v>7739</v>
      </c>
      <c r="H7747">
        <f t="shared" ca="1" si="242"/>
        <v>9.0622977825342583E-3</v>
      </c>
    </row>
    <row r="7748" spans="7:8" x14ac:dyDescent="0.35">
      <c r="G7748">
        <v>7740</v>
      </c>
      <c r="H7748">
        <f t="shared" ca="1" si="242"/>
        <v>1.111454002626181E-2</v>
      </c>
    </row>
    <row r="7749" spans="7:8" x14ac:dyDescent="0.35">
      <c r="G7749">
        <v>7741</v>
      </c>
      <c r="H7749">
        <f t="shared" ca="1" si="242"/>
        <v>1.0016241886726484E-2</v>
      </c>
    </row>
    <row r="7750" spans="7:8" x14ac:dyDescent="0.35">
      <c r="G7750">
        <v>7742</v>
      </c>
      <c r="H7750">
        <f t="shared" ca="1" si="242"/>
        <v>-8.0678241971682285E-4</v>
      </c>
    </row>
    <row r="7751" spans="7:8" x14ac:dyDescent="0.35">
      <c r="G7751">
        <v>7743</v>
      </c>
      <c r="H7751">
        <f t="shared" ca="1" si="242"/>
        <v>-4.8982317111854936E-3</v>
      </c>
    </row>
    <row r="7752" spans="7:8" x14ac:dyDescent="0.35">
      <c r="G7752">
        <v>7744</v>
      </c>
      <c r="H7752">
        <f t="shared" ca="1" si="242"/>
        <v>3.7408515945662646E-3</v>
      </c>
    </row>
    <row r="7753" spans="7:8" x14ac:dyDescent="0.35">
      <c r="G7753">
        <v>7745</v>
      </c>
      <c r="H7753">
        <f t="shared" ca="1" si="242"/>
        <v>1.5649153779120625E-2</v>
      </c>
    </row>
    <row r="7754" spans="7:8" x14ac:dyDescent="0.35">
      <c r="G7754">
        <v>7746</v>
      </c>
      <c r="H7754">
        <f t="shared" ref="H7754:H7817" ca="1" si="243">_xlfn.NORM.INV(RAND(),$N$11,$N$12)</f>
        <v>-4.0274856071003794E-3</v>
      </c>
    </row>
    <row r="7755" spans="7:8" x14ac:dyDescent="0.35">
      <c r="G7755">
        <v>7747</v>
      </c>
      <c r="H7755">
        <f t="shared" ca="1" si="243"/>
        <v>-2.77630822259398E-5</v>
      </c>
    </row>
    <row r="7756" spans="7:8" x14ac:dyDescent="0.35">
      <c r="G7756">
        <v>7748</v>
      </c>
      <c r="H7756">
        <f t="shared" ca="1" si="243"/>
        <v>2.6854795325261201E-2</v>
      </c>
    </row>
    <row r="7757" spans="7:8" x14ac:dyDescent="0.35">
      <c r="G7757">
        <v>7749</v>
      </c>
      <c r="H7757">
        <f t="shared" ca="1" si="243"/>
        <v>1.5715218636657244E-2</v>
      </c>
    </row>
    <row r="7758" spans="7:8" x14ac:dyDescent="0.35">
      <c r="G7758">
        <v>7750</v>
      </c>
      <c r="H7758">
        <f t="shared" ca="1" si="243"/>
        <v>1.98041448833596E-3</v>
      </c>
    </row>
    <row r="7759" spans="7:8" x14ac:dyDescent="0.35">
      <c r="G7759">
        <v>7751</v>
      </c>
      <c r="H7759">
        <f t="shared" ca="1" si="243"/>
        <v>-6.8949100536794842E-3</v>
      </c>
    </row>
    <row r="7760" spans="7:8" x14ac:dyDescent="0.35">
      <c r="G7760">
        <v>7752</v>
      </c>
      <c r="H7760">
        <f t="shared" ca="1" si="243"/>
        <v>3.4872351955596063E-2</v>
      </c>
    </row>
    <row r="7761" spans="7:8" x14ac:dyDescent="0.35">
      <c r="G7761">
        <v>7753</v>
      </c>
      <c r="H7761">
        <f t="shared" ca="1" si="243"/>
        <v>1.209918734235166E-2</v>
      </c>
    </row>
    <row r="7762" spans="7:8" x14ac:dyDescent="0.35">
      <c r="G7762">
        <v>7754</v>
      </c>
      <c r="H7762">
        <f t="shared" ca="1" si="243"/>
        <v>-4.6452326704353201E-3</v>
      </c>
    </row>
    <row r="7763" spans="7:8" x14ac:dyDescent="0.35">
      <c r="G7763">
        <v>7755</v>
      </c>
      <c r="H7763">
        <f t="shared" ca="1" si="243"/>
        <v>-2.022632170324682E-2</v>
      </c>
    </row>
    <row r="7764" spans="7:8" x14ac:dyDescent="0.35">
      <c r="G7764">
        <v>7756</v>
      </c>
      <c r="H7764">
        <f t="shared" ca="1" si="243"/>
        <v>-1.6832465406055427E-2</v>
      </c>
    </row>
    <row r="7765" spans="7:8" x14ac:dyDescent="0.35">
      <c r="G7765">
        <v>7757</v>
      </c>
      <c r="H7765">
        <f t="shared" ca="1" si="243"/>
        <v>2.0082330590526668E-2</v>
      </c>
    </row>
    <row r="7766" spans="7:8" x14ac:dyDescent="0.35">
      <c r="G7766">
        <v>7758</v>
      </c>
      <c r="H7766">
        <f t="shared" ca="1" si="243"/>
        <v>-2.1396548926807781E-2</v>
      </c>
    </row>
    <row r="7767" spans="7:8" x14ac:dyDescent="0.35">
      <c r="G7767">
        <v>7759</v>
      </c>
      <c r="H7767">
        <f t="shared" ca="1" si="243"/>
        <v>3.8877090477390098E-3</v>
      </c>
    </row>
    <row r="7768" spans="7:8" x14ac:dyDescent="0.35">
      <c r="G7768">
        <v>7760</v>
      </c>
      <c r="H7768">
        <f t="shared" ca="1" si="243"/>
        <v>4.6071583225506382E-3</v>
      </c>
    </row>
    <row r="7769" spans="7:8" x14ac:dyDescent="0.35">
      <c r="G7769">
        <v>7761</v>
      </c>
      <c r="H7769">
        <f t="shared" ca="1" si="243"/>
        <v>5.6120817472503767E-3</v>
      </c>
    </row>
    <row r="7770" spans="7:8" x14ac:dyDescent="0.35">
      <c r="G7770">
        <v>7762</v>
      </c>
      <c r="H7770">
        <f t="shared" ca="1" si="243"/>
        <v>1.0019014892475146E-2</v>
      </c>
    </row>
    <row r="7771" spans="7:8" x14ac:dyDescent="0.35">
      <c r="G7771">
        <v>7763</v>
      </c>
      <c r="H7771">
        <f t="shared" ca="1" si="243"/>
        <v>-2.6336573234770283E-3</v>
      </c>
    </row>
    <row r="7772" spans="7:8" x14ac:dyDescent="0.35">
      <c r="G7772">
        <v>7764</v>
      </c>
      <c r="H7772">
        <f t="shared" ca="1" si="243"/>
        <v>-2.876412572305603E-2</v>
      </c>
    </row>
    <row r="7773" spans="7:8" x14ac:dyDescent="0.35">
      <c r="G7773">
        <v>7765</v>
      </c>
      <c r="H7773">
        <f t="shared" ca="1" si="243"/>
        <v>1.6102181939141237E-2</v>
      </c>
    </row>
    <row r="7774" spans="7:8" x14ac:dyDescent="0.35">
      <c r="G7774">
        <v>7766</v>
      </c>
      <c r="H7774">
        <f t="shared" ca="1" si="243"/>
        <v>-2.0871680602466532E-2</v>
      </c>
    </row>
    <row r="7775" spans="7:8" x14ac:dyDescent="0.35">
      <c r="G7775">
        <v>7767</v>
      </c>
      <c r="H7775">
        <f t="shared" ca="1" si="243"/>
        <v>-4.5237473208185072E-4</v>
      </c>
    </row>
    <row r="7776" spans="7:8" x14ac:dyDescent="0.35">
      <c r="G7776">
        <v>7768</v>
      </c>
      <c r="H7776">
        <f t="shared" ca="1" si="243"/>
        <v>1.7481516226730966E-2</v>
      </c>
    </row>
    <row r="7777" spans="7:8" x14ac:dyDescent="0.35">
      <c r="G7777">
        <v>7769</v>
      </c>
      <c r="H7777">
        <f t="shared" ca="1" si="243"/>
        <v>2.6374909099809433E-2</v>
      </c>
    </row>
    <row r="7778" spans="7:8" x14ac:dyDescent="0.35">
      <c r="G7778">
        <v>7770</v>
      </c>
      <c r="H7778">
        <f t="shared" ca="1" si="243"/>
        <v>-1.7256153026186289E-2</v>
      </c>
    </row>
    <row r="7779" spans="7:8" x14ac:dyDescent="0.35">
      <c r="G7779">
        <v>7771</v>
      </c>
      <c r="H7779">
        <f t="shared" ca="1" si="243"/>
        <v>2.6537679239617478E-3</v>
      </c>
    </row>
    <row r="7780" spans="7:8" x14ac:dyDescent="0.35">
      <c r="G7780">
        <v>7772</v>
      </c>
      <c r="H7780">
        <f t="shared" ca="1" si="243"/>
        <v>-1.4738816840444461E-2</v>
      </c>
    </row>
    <row r="7781" spans="7:8" x14ac:dyDescent="0.35">
      <c r="G7781">
        <v>7773</v>
      </c>
      <c r="H7781">
        <f t="shared" ca="1" si="243"/>
        <v>4.241113997967845E-3</v>
      </c>
    </row>
    <row r="7782" spans="7:8" x14ac:dyDescent="0.35">
      <c r="G7782">
        <v>7774</v>
      </c>
      <c r="H7782">
        <f t="shared" ca="1" si="243"/>
        <v>6.1317900324616001E-3</v>
      </c>
    </row>
    <row r="7783" spans="7:8" x14ac:dyDescent="0.35">
      <c r="G7783">
        <v>7775</v>
      </c>
      <c r="H7783">
        <f t="shared" ca="1" si="243"/>
        <v>5.8362436004166761E-3</v>
      </c>
    </row>
    <row r="7784" spans="7:8" x14ac:dyDescent="0.35">
      <c r="G7784">
        <v>7776</v>
      </c>
      <c r="H7784">
        <f t="shared" ca="1" si="243"/>
        <v>8.6421808420107001E-3</v>
      </c>
    </row>
    <row r="7785" spans="7:8" x14ac:dyDescent="0.35">
      <c r="G7785">
        <v>7777</v>
      </c>
      <c r="H7785">
        <f t="shared" ca="1" si="243"/>
        <v>-2.0475067231426364E-2</v>
      </c>
    </row>
    <row r="7786" spans="7:8" x14ac:dyDescent="0.35">
      <c r="G7786">
        <v>7778</v>
      </c>
      <c r="H7786">
        <f t="shared" ca="1" si="243"/>
        <v>3.6035302324547158E-3</v>
      </c>
    </row>
    <row r="7787" spans="7:8" x14ac:dyDescent="0.35">
      <c r="G7787">
        <v>7779</v>
      </c>
      <c r="H7787">
        <f t="shared" ca="1" si="243"/>
        <v>-2.5120529408708129E-2</v>
      </c>
    </row>
    <row r="7788" spans="7:8" x14ac:dyDescent="0.35">
      <c r="G7788">
        <v>7780</v>
      </c>
      <c r="H7788">
        <f t="shared" ca="1" si="243"/>
        <v>5.5065161453840957E-3</v>
      </c>
    </row>
    <row r="7789" spans="7:8" x14ac:dyDescent="0.35">
      <c r="G7789">
        <v>7781</v>
      </c>
      <c r="H7789">
        <f t="shared" ca="1" si="243"/>
        <v>9.5189566331472381E-3</v>
      </c>
    </row>
    <row r="7790" spans="7:8" x14ac:dyDescent="0.35">
      <c r="G7790">
        <v>7782</v>
      </c>
      <c r="H7790">
        <f t="shared" ca="1" si="243"/>
        <v>-3.3180619005623919E-2</v>
      </c>
    </row>
    <row r="7791" spans="7:8" x14ac:dyDescent="0.35">
      <c r="G7791">
        <v>7783</v>
      </c>
      <c r="H7791">
        <f t="shared" ca="1" si="243"/>
        <v>-2.1076245189000982E-2</v>
      </c>
    </row>
    <row r="7792" spans="7:8" x14ac:dyDescent="0.35">
      <c r="G7792">
        <v>7784</v>
      </c>
      <c r="H7792">
        <f t="shared" ca="1" si="243"/>
        <v>-1.072749312325714E-2</v>
      </c>
    </row>
    <row r="7793" spans="7:8" x14ac:dyDescent="0.35">
      <c r="G7793">
        <v>7785</v>
      </c>
      <c r="H7793">
        <f t="shared" ca="1" si="243"/>
        <v>1.6742760188068587E-2</v>
      </c>
    </row>
    <row r="7794" spans="7:8" x14ac:dyDescent="0.35">
      <c r="G7794">
        <v>7786</v>
      </c>
      <c r="H7794">
        <f t="shared" ca="1" si="243"/>
        <v>-2.7913613767343453E-2</v>
      </c>
    </row>
    <row r="7795" spans="7:8" x14ac:dyDescent="0.35">
      <c r="G7795">
        <v>7787</v>
      </c>
      <c r="H7795">
        <f t="shared" ca="1" si="243"/>
        <v>-2.0224068017679692E-2</v>
      </c>
    </row>
    <row r="7796" spans="7:8" x14ac:dyDescent="0.35">
      <c r="G7796">
        <v>7788</v>
      </c>
      <c r="H7796">
        <f t="shared" ca="1" si="243"/>
        <v>2.3328556570713435E-2</v>
      </c>
    </row>
    <row r="7797" spans="7:8" x14ac:dyDescent="0.35">
      <c r="G7797">
        <v>7789</v>
      </c>
      <c r="H7797">
        <f t="shared" ca="1" si="243"/>
        <v>1.718762759382576E-2</v>
      </c>
    </row>
    <row r="7798" spans="7:8" x14ac:dyDescent="0.35">
      <c r="G7798">
        <v>7790</v>
      </c>
      <c r="H7798">
        <f t="shared" ca="1" si="243"/>
        <v>-1.3568047741564197E-2</v>
      </c>
    </row>
    <row r="7799" spans="7:8" x14ac:dyDescent="0.35">
      <c r="G7799">
        <v>7791</v>
      </c>
      <c r="H7799">
        <f t="shared" ca="1" si="243"/>
        <v>-1.3564573346629218E-2</v>
      </c>
    </row>
    <row r="7800" spans="7:8" x14ac:dyDescent="0.35">
      <c r="G7800">
        <v>7792</v>
      </c>
      <c r="H7800">
        <f t="shared" ca="1" si="243"/>
        <v>2.6733878551585495E-2</v>
      </c>
    </row>
    <row r="7801" spans="7:8" x14ac:dyDescent="0.35">
      <c r="G7801">
        <v>7793</v>
      </c>
      <c r="H7801">
        <f t="shared" ca="1" si="243"/>
        <v>1.1750514900806266E-2</v>
      </c>
    </row>
    <row r="7802" spans="7:8" x14ac:dyDescent="0.35">
      <c r="G7802">
        <v>7794</v>
      </c>
      <c r="H7802">
        <f t="shared" ca="1" si="243"/>
        <v>-1.8880103451104659E-2</v>
      </c>
    </row>
    <row r="7803" spans="7:8" x14ac:dyDescent="0.35">
      <c r="G7803">
        <v>7795</v>
      </c>
      <c r="H7803">
        <f t="shared" ca="1" si="243"/>
        <v>-9.6068081692473068E-3</v>
      </c>
    </row>
    <row r="7804" spans="7:8" x14ac:dyDescent="0.35">
      <c r="G7804">
        <v>7796</v>
      </c>
      <c r="H7804">
        <f t="shared" ca="1" si="243"/>
        <v>-3.6063979778274348E-3</v>
      </c>
    </row>
    <row r="7805" spans="7:8" x14ac:dyDescent="0.35">
      <c r="G7805">
        <v>7797</v>
      </c>
      <c r="H7805">
        <f t="shared" ca="1" si="243"/>
        <v>-1.3618146645415952E-3</v>
      </c>
    </row>
    <row r="7806" spans="7:8" x14ac:dyDescent="0.35">
      <c r="G7806">
        <v>7798</v>
      </c>
      <c r="H7806">
        <f t="shared" ca="1" si="243"/>
        <v>-2.0718851181119585E-2</v>
      </c>
    </row>
    <row r="7807" spans="7:8" x14ac:dyDescent="0.35">
      <c r="G7807">
        <v>7799</v>
      </c>
      <c r="H7807">
        <f t="shared" ca="1" si="243"/>
        <v>1.2583991602453724E-5</v>
      </c>
    </row>
    <row r="7808" spans="7:8" x14ac:dyDescent="0.35">
      <c r="G7808">
        <v>7800</v>
      </c>
      <c r="H7808">
        <f t="shared" ca="1" si="243"/>
        <v>1.6651595101144737E-2</v>
      </c>
    </row>
    <row r="7809" spans="7:8" x14ac:dyDescent="0.35">
      <c r="G7809">
        <v>7801</v>
      </c>
      <c r="H7809">
        <f t="shared" ca="1" si="243"/>
        <v>6.213003794677611E-3</v>
      </c>
    </row>
    <row r="7810" spans="7:8" x14ac:dyDescent="0.35">
      <c r="G7810">
        <v>7802</v>
      </c>
      <c r="H7810">
        <f t="shared" ca="1" si="243"/>
        <v>7.1127155641345181E-3</v>
      </c>
    </row>
    <row r="7811" spans="7:8" x14ac:dyDescent="0.35">
      <c r="G7811">
        <v>7803</v>
      </c>
      <c r="H7811">
        <f t="shared" ca="1" si="243"/>
        <v>2.5867242611974511E-2</v>
      </c>
    </row>
    <row r="7812" spans="7:8" x14ac:dyDescent="0.35">
      <c r="G7812">
        <v>7804</v>
      </c>
      <c r="H7812">
        <f t="shared" ca="1" si="243"/>
        <v>1.53777430253861E-2</v>
      </c>
    </row>
    <row r="7813" spans="7:8" x14ac:dyDescent="0.35">
      <c r="G7813">
        <v>7805</v>
      </c>
      <c r="H7813">
        <f t="shared" ca="1" si="243"/>
        <v>3.3522215416530061E-2</v>
      </c>
    </row>
    <row r="7814" spans="7:8" x14ac:dyDescent="0.35">
      <c r="G7814">
        <v>7806</v>
      </c>
      <c r="H7814">
        <f t="shared" ca="1" si="243"/>
        <v>2.4986468783303698E-4</v>
      </c>
    </row>
    <row r="7815" spans="7:8" x14ac:dyDescent="0.35">
      <c r="G7815">
        <v>7807</v>
      </c>
      <c r="H7815">
        <f t="shared" ca="1" si="243"/>
        <v>-2.4337032019623232E-2</v>
      </c>
    </row>
    <row r="7816" spans="7:8" x14ac:dyDescent="0.35">
      <c r="G7816">
        <v>7808</v>
      </c>
      <c r="H7816">
        <f t="shared" ca="1" si="243"/>
        <v>2.3579944836214419E-2</v>
      </c>
    </row>
    <row r="7817" spans="7:8" x14ac:dyDescent="0.35">
      <c r="G7817">
        <v>7809</v>
      </c>
      <c r="H7817">
        <f t="shared" ca="1" si="243"/>
        <v>-5.8760292844109085E-3</v>
      </c>
    </row>
    <row r="7818" spans="7:8" x14ac:dyDescent="0.35">
      <c r="G7818">
        <v>7810</v>
      </c>
      <c r="H7818">
        <f t="shared" ref="H7818:H7881" ca="1" si="244">_xlfn.NORM.INV(RAND(),$N$11,$N$12)</f>
        <v>-4.2052858396398392E-2</v>
      </c>
    </row>
    <row r="7819" spans="7:8" x14ac:dyDescent="0.35">
      <c r="G7819">
        <v>7811</v>
      </c>
      <c r="H7819">
        <f t="shared" ca="1" si="244"/>
        <v>7.9379454358188602E-3</v>
      </c>
    </row>
    <row r="7820" spans="7:8" x14ac:dyDescent="0.35">
      <c r="G7820">
        <v>7812</v>
      </c>
      <c r="H7820">
        <f t="shared" ca="1" si="244"/>
        <v>-1.0236251113528456E-2</v>
      </c>
    </row>
    <row r="7821" spans="7:8" x14ac:dyDescent="0.35">
      <c r="G7821">
        <v>7813</v>
      </c>
      <c r="H7821">
        <f t="shared" ca="1" si="244"/>
        <v>4.1417436235939152E-2</v>
      </c>
    </row>
    <row r="7822" spans="7:8" x14ac:dyDescent="0.35">
      <c r="G7822">
        <v>7814</v>
      </c>
      <c r="H7822">
        <f t="shared" ca="1" si="244"/>
        <v>2.9565797822990132E-2</v>
      </c>
    </row>
    <row r="7823" spans="7:8" x14ac:dyDescent="0.35">
      <c r="G7823">
        <v>7815</v>
      </c>
      <c r="H7823">
        <f t="shared" ca="1" si="244"/>
        <v>1.0944620087759626E-2</v>
      </c>
    </row>
    <row r="7824" spans="7:8" x14ac:dyDescent="0.35">
      <c r="G7824">
        <v>7816</v>
      </c>
      <c r="H7824">
        <f t="shared" ca="1" si="244"/>
        <v>-5.6169027519365191E-3</v>
      </c>
    </row>
    <row r="7825" spans="7:8" x14ac:dyDescent="0.35">
      <c r="G7825">
        <v>7817</v>
      </c>
      <c r="H7825">
        <f t="shared" ca="1" si="244"/>
        <v>-3.5923074686210307E-3</v>
      </c>
    </row>
    <row r="7826" spans="7:8" x14ac:dyDescent="0.35">
      <c r="G7826">
        <v>7818</v>
      </c>
      <c r="H7826">
        <f t="shared" ca="1" si="244"/>
        <v>1.1619528861664298E-2</v>
      </c>
    </row>
    <row r="7827" spans="7:8" x14ac:dyDescent="0.35">
      <c r="G7827">
        <v>7819</v>
      </c>
      <c r="H7827">
        <f t="shared" ca="1" si="244"/>
        <v>-2.0018410069473129E-2</v>
      </c>
    </row>
    <row r="7828" spans="7:8" x14ac:dyDescent="0.35">
      <c r="G7828">
        <v>7820</v>
      </c>
      <c r="H7828">
        <f t="shared" ca="1" si="244"/>
        <v>-9.9189336386661664E-3</v>
      </c>
    </row>
    <row r="7829" spans="7:8" x14ac:dyDescent="0.35">
      <c r="G7829">
        <v>7821</v>
      </c>
      <c r="H7829">
        <f t="shared" ca="1" si="244"/>
        <v>4.7708376230255877E-3</v>
      </c>
    </row>
    <row r="7830" spans="7:8" x14ac:dyDescent="0.35">
      <c r="G7830">
        <v>7822</v>
      </c>
      <c r="H7830">
        <f t="shared" ca="1" si="244"/>
        <v>2.4888801270092509E-2</v>
      </c>
    </row>
    <row r="7831" spans="7:8" x14ac:dyDescent="0.35">
      <c r="G7831">
        <v>7823</v>
      </c>
      <c r="H7831">
        <f t="shared" ca="1" si="244"/>
        <v>1.1338887731216704E-3</v>
      </c>
    </row>
    <row r="7832" spans="7:8" x14ac:dyDescent="0.35">
      <c r="G7832">
        <v>7824</v>
      </c>
      <c r="H7832">
        <f t="shared" ca="1" si="244"/>
        <v>-3.2790531712291231E-2</v>
      </c>
    </row>
    <row r="7833" spans="7:8" x14ac:dyDescent="0.35">
      <c r="G7833">
        <v>7825</v>
      </c>
      <c r="H7833">
        <f t="shared" ca="1" si="244"/>
        <v>5.5926261321904746E-3</v>
      </c>
    </row>
    <row r="7834" spans="7:8" x14ac:dyDescent="0.35">
      <c r="G7834">
        <v>7826</v>
      </c>
      <c r="H7834">
        <f t="shared" ca="1" si="244"/>
        <v>-4.6025621052136903E-3</v>
      </c>
    </row>
    <row r="7835" spans="7:8" x14ac:dyDescent="0.35">
      <c r="G7835">
        <v>7827</v>
      </c>
      <c r="H7835">
        <f t="shared" ca="1" si="244"/>
        <v>2.4354346330713268E-2</v>
      </c>
    </row>
    <row r="7836" spans="7:8" x14ac:dyDescent="0.35">
      <c r="G7836">
        <v>7828</v>
      </c>
      <c r="H7836">
        <f t="shared" ca="1" si="244"/>
        <v>-1.7895515384455836E-3</v>
      </c>
    </row>
    <row r="7837" spans="7:8" x14ac:dyDescent="0.35">
      <c r="G7837">
        <v>7829</v>
      </c>
      <c r="H7837">
        <f t="shared" ca="1" si="244"/>
        <v>3.2899052439823238E-2</v>
      </c>
    </row>
    <row r="7838" spans="7:8" x14ac:dyDescent="0.35">
      <c r="G7838">
        <v>7830</v>
      </c>
      <c r="H7838">
        <f t="shared" ca="1" si="244"/>
        <v>-1.3900693941427998E-2</v>
      </c>
    </row>
    <row r="7839" spans="7:8" x14ac:dyDescent="0.35">
      <c r="G7839">
        <v>7831</v>
      </c>
      <c r="H7839">
        <f t="shared" ca="1" si="244"/>
        <v>-7.830737457852245E-4</v>
      </c>
    </row>
    <row r="7840" spans="7:8" x14ac:dyDescent="0.35">
      <c r="G7840">
        <v>7832</v>
      </c>
      <c r="H7840">
        <f t="shared" ca="1" si="244"/>
        <v>-1.9136496585281892E-2</v>
      </c>
    </row>
    <row r="7841" spans="7:8" x14ac:dyDescent="0.35">
      <c r="G7841">
        <v>7833</v>
      </c>
      <c r="H7841">
        <f t="shared" ca="1" si="244"/>
        <v>-3.5758934757225383E-3</v>
      </c>
    </row>
    <row r="7842" spans="7:8" x14ac:dyDescent="0.35">
      <c r="G7842">
        <v>7834</v>
      </c>
      <c r="H7842">
        <f t="shared" ca="1" si="244"/>
        <v>-1.421468903719853E-2</v>
      </c>
    </row>
    <row r="7843" spans="7:8" x14ac:dyDescent="0.35">
      <c r="G7843">
        <v>7835</v>
      </c>
      <c r="H7843">
        <f t="shared" ca="1" si="244"/>
        <v>-1.2719038564864001E-2</v>
      </c>
    </row>
    <row r="7844" spans="7:8" x14ac:dyDescent="0.35">
      <c r="G7844">
        <v>7836</v>
      </c>
      <c r="H7844">
        <f t="shared" ca="1" si="244"/>
        <v>1.1402108748042927E-2</v>
      </c>
    </row>
    <row r="7845" spans="7:8" x14ac:dyDescent="0.35">
      <c r="G7845">
        <v>7837</v>
      </c>
      <c r="H7845">
        <f t="shared" ca="1" si="244"/>
        <v>4.2809602213829687E-3</v>
      </c>
    </row>
    <row r="7846" spans="7:8" x14ac:dyDescent="0.35">
      <c r="G7846">
        <v>7838</v>
      </c>
      <c r="H7846">
        <f t="shared" ca="1" si="244"/>
        <v>1.710923563026014E-2</v>
      </c>
    </row>
    <row r="7847" spans="7:8" x14ac:dyDescent="0.35">
      <c r="G7847">
        <v>7839</v>
      </c>
      <c r="H7847">
        <f t="shared" ca="1" si="244"/>
        <v>9.8089776286027167E-3</v>
      </c>
    </row>
    <row r="7848" spans="7:8" x14ac:dyDescent="0.35">
      <c r="G7848">
        <v>7840</v>
      </c>
      <c r="H7848">
        <f t="shared" ca="1" si="244"/>
        <v>3.0466508642968789E-2</v>
      </c>
    </row>
    <row r="7849" spans="7:8" x14ac:dyDescent="0.35">
      <c r="G7849">
        <v>7841</v>
      </c>
      <c r="H7849">
        <f t="shared" ca="1" si="244"/>
        <v>-6.8599784697960812E-4</v>
      </c>
    </row>
    <row r="7850" spans="7:8" x14ac:dyDescent="0.35">
      <c r="G7850">
        <v>7842</v>
      </c>
      <c r="H7850">
        <f t="shared" ca="1" si="244"/>
        <v>-2.483970049802026E-2</v>
      </c>
    </row>
    <row r="7851" spans="7:8" x14ac:dyDescent="0.35">
      <c r="G7851">
        <v>7843</v>
      </c>
      <c r="H7851">
        <f t="shared" ca="1" si="244"/>
        <v>4.2969167580171807E-3</v>
      </c>
    </row>
    <row r="7852" spans="7:8" x14ac:dyDescent="0.35">
      <c r="G7852">
        <v>7844</v>
      </c>
      <c r="H7852">
        <f t="shared" ca="1" si="244"/>
        <v>1.6293311951959984E-2</v>
      </c>
    </row>
    <row r="7853" spans="7:8" x14ac:dyDescent="0.35">
      <c r="G7853">
        <v>7845</v>
      </c>
      <c r="H7853">
        <f t="shared" ca="1" si="244"/>
        <v>3.9529116836573751E-2</v>
      </c>
    </row>
    <row r="7854" spans="7:8" x14ac:dyDescent="0.35">
      <c r="G7854">
        <v>7846</v>
      </c>
      <c r="H7854">
        <f t="shared" ca="1" si="244"/>
        <v>5.6363378086231051E-3</v>
      </c>
    </row>
    <row r="7855" spans="7:8" x14ac:dyDescent="0.35">
      <c r="G7855">
        <v>7847</v>
      </c>
      <c r="H7855">
        <f t="shared" ca="1" si="244"/>
        <v>8.1036909061636062E-3</v>
      </c>
    </row>
    <row r="7856" spans="7:8" x14ac:dyDescent="0.35">
      <c r="G7856">
        <v>7848</v>
      </c>
      <c r="H7856">
        <f t="shared" ca="1" si="244"/>
        <v>-3.3600446223893257E-2</v>
      </c>
    </row>
    <row r="7857" spans="7:8" x14ac:dyDescent="0.35">
      <c r="G7857">
        <v>7849</v>
      </c>
      <c r="H7857">
        <f t="shared" ca="1" si="244"/>
        <v>2.3728546924435968E-2</v>
      </c>
    </row>
    <row r="7858" spans="7:8" x14ac:dyDescent="0.35">
      <c r="G7858">
        <v>7850</v>
      </c>
      <c r="H7858">
        <f t="shared" ca="1" si="244"/>
        <v>3.9832780689775674E-3</v>
      </c>
    </row>
    <row r="7859" spans="7:8" x14ac:dyDescent="0.35">
      <c r="G7859">
        <v>7851</v>
      </c>
      <c r="H7859">
        <f t="shared" ca="1" si="244"/>
        <v>8.9123647737068441E-3</v>
      </c>
    </row>
    <row r="7860" spans="7:8" x14ac:dyDescent="0.35">
      <c r="G7860">
        <v>7852</v>
      </c>
      <c r="H7860">
        <f t="shared" ca="1" si="244"/>
        <v>-1.3412229466736023E-2</v>
      </c>
    </row>
    <row r="7861" spans="7:8" x14ac:dyDescent="0.35">
      <c r="G7861">
        <v>7853</v>
      </c>
      <c r="H7861">
        <f t="shared" ca="1" si="244"/>
        <v>-2.8807703289984868E-3</v>
      </c>
    </row>
    <row r="7862" spans="7:8" x14ac:dyDescent="0.35">
      <c r="G7862">
        <v>7854</v>
      </c>
      <c r="H7862">
        <f t="shared" ca="1" si="244"/>
        <v>2.1761756759215468E-2</v>
      </c>
    </row>
    <row r="7863" spans="7:8" x14ac:dyDescent="0.35">
      <c r="G7863">
        <v>7855</v>
      </c>
      <c r="H7863">
        <f t="shared" ca="1" si="244"/>
        <v>3.0578196406293494E-2</v>
      </c>
    </row>
    <row r="7864" spans="7:8" x14ac:dyDescent="0.35">
      <c r="G7864">
        <v>7856</v>
      </c>
      <c r="H7864">
        <f t="shared" ca="1" si="244"/>
        <v>-1.7208798298779865E-3</v>
      </c>
    </row>
    <row r="7865" spans="7:8" x14ac:dyDescent="0.35">
      <c r="G7865">
        <v>7857</v>
      </c>
      <c r="H7865">
        <f t="shared" ca="1" si="244"/>
        <v>-6.883097233592996E-3</v>
      </c>
    </row>
    <row r="7866" spans="7:8" x14ac:dyDescent="0.35">
      <c r="G7866">
        <v>7858</v>
      </c>
      <c r="H7866">
        <f t="shared" ca="1" si="244"/>
        <v>-2.1720313471097843E-2</v>
      </c>
    </row>
    <row r="7867" spans="7:8" x14ac:dyDescent="0.35">
      <c r="G7867">
        <v>7859</v>
      </c>
      <c r="H7867">
        <f t="shared" ca="1" si="244"/>
        <v>2.5276552635105469E-2</v>
      </c>
    </row>
    <row r="7868" spans="7:8" x14ac:dyDescent="0.35">
      <c r="G7868">
        <v>7860</v>
      </c>
      <c r="H7868">
        <f t="shared" ca="1" si="244"/>
        <v>-1.0973468910968669E-2</v>
      </c>
    </row>
    <row r="7869" spans="7:8" x14ac:dyDescent="0.35">
      <c r="G7869">
        <v>7861</v>
      </c>
      <c r="H7869">
        <f t="shared" ca="1" si="244"/>
        <v>3.5928653567113257E-2</v>
      </c>
    </row>
    <row r="7870" spans="7:8" x14ac:dyDescent="0.35">
      <c r="G7870">
        <v>7862</v>
      </c>
      <c r="H7870">
        <f t="shared" ca="1" si="244"/>
        <v>-8.529054719397397E-3</v>
      </c>
    </row>
    <row r="7871" spans="7:8" x14ac:dyDescent="0.35">
      <c r="G7871">
        <v>7863</v>
      </c>
      <c r="H7871">
        <f t="shared" ca="1" si="244"/>
        <v>-4.2004529682711685E-2</v>
      </c>
    </row>
    <row r="7872" spans="7:8" x14ac:dyDescent="0.35">
      <c r="G7872">
        <v>7864</v>
      </c>
      <c r="H7872">
        <f t="shared" ca="1" si="244"/>
        <v>-2.3276645804564049E-2</v>
      </c>
    </row>
    <row r="7873" spans="7:8" x14ac:dyDescent="0.35">
      <c r="G7873">
        <v>7865</v>
      </c>
      <c r="H7873">
        <f t="shared" ca="1" si="244"/>
        <v>-1.5357615573317633E-2</v>
      </c>
    </row>
    <row r="7874" spans="7:8" x14ac:dyDescent="0.35">
      <c r="G7874">
        <v>7866</v>
      </c>
      <c r="H7874">
        <f t="shared" ca="1" si="244"/>
        <v>2.1190900974027212E-2</v>
      </c>
    </row>
    <row r="7875" spans="7:8" x14ac:dyDescent="0.35">
      <c r="G7875">
        <v>7867</v>
      </c>
      <c r="H7875">
        <f t="shared" ca="1" si="244"/>
        <v>2.244632857935568E-2</v>
      </c>
    </row>
    <row r="7876" spans="7:8" x14ac:dyDescent="0.35">
      <c r="G7876">
        <v>7868</v>
      </c>
      <c r="H7876">
        <f t="shared" ca="1" si="244"/>
        <v>3.1642170662331055E-2</v>
      </c>
    </row>
    <row r="7877" spans="7:8" x14ac:dyDescent="0.35">
      <c r="G7877">
        <v>7869</v>
      </c>
      <c r="H7877">
        <f t="shared" ca="1" si="244"/>
        <v>3.8650234409875537E-3</v>
      </c>
    </row>
    <row r="7878" spans="7:8" x14ac:dyDescent="0.35">
      <c r="G7878">
        <v>7870</v>
      </c>
      <c r="H7878">
        <f t="shared" ca="1" si="244"/>
        <v>1.0946697076315775E-2</v>
      </c>
    </row>
    <row r="7879" spans="7:8" x14ac:dyDescent="0.35">
      <c r="G7879">
        <v>7871</v>
      </c>
      <c r="H7879">
        <f t="shared" ca="1" si="244"/>
        <v>-1.7791969249363358E-2</v>
      </c>
    </row>
    <row r="7880" spans="7:8" x14ac:dyDescent="0.35">
      <c r="G7880">
        <v>7872</v>
      </c>
      <c r="H7880">
        <f t="shared" ca="1" si="244"/>
        <v>-3.2541314767359302E-3</v>
      </c>
    </row>
    <row r="7881" spans="7:8" x14ac:dyDescent="0.35">
      <c r="G7881">
        <v>7873</v>
      </c>
      <c r="H7881">
        <f t="shared" ca="1" si="244"/>
        <v>-2.7772972569727682E-2</v>
      </c>
    </row>
    <row r="7882" spans="7:8" x14ac:dyDescent="0.35">
      <c r="G7882">
        <v>7874</v>
      </c>
      <c r="H7882">
        <f t="shared" ref="H7882:H7945" ca="1" si="245">_xlfn.NORM.INV(RAND(),$N$11,$N$12)</f>
        <v>-1.4279125736845626E-2</v>
      </c>
    </row>
    <row r="7883" spans="7:8" x14ac:dyDescent="0.35">
      <c r="G7883">
        <v>7875</v>
      </c>
      <c r="H7883">
        <f t="shared" ca="1" si="245"/>
        <v>-2.0965743081003057E-2</v>
      </c>
    </row>
    <row r="7884" spans="7:8" x14ac:dyDescent="0.35">
      <c r="G7884">
        <v>7876</v>
      </c>
      <c r="H7884">
        <f t="shared" ca="1" si="245"/>
        <v>3.0911630939020888E-2</v>
      </c>
    </row>
    <row r="7885" spans="7:8" x14ac:dyDescent="0.35">
      <c r="G7885">
        <v>7877</v>
      </c>
      <c r="H7885">
        <f t="shared" ca="1" si="245"/>
        <v>1.1856717799306547E-2</v>
      </c>
    </row>
    <row r="7886" spans="7:8" x14ac:dyDescent="0.35">
      <c r="G7886">
        <v>7878</v>
      </c>
      <c r="H7886">
        <f t="shared" ca="1" si="245"/>
        <v>-9.8648071655048457E-3</v>
      </c>
    </row>
    <row r="7887" spans="7:8" x14ac:dyDescent="0.35">
      <c r="G7887">
        <v>7879</v>
      </c>
      <c r="H7887">
        <f t="shared" ca="1" si="245"/>
        <v>-7.336768102231884E-3</v>
      </c>
    </row>
    <row r="7888" spans="7:8" x14ac:dyDescent="0.35">
      <c r="G7888">
        <v>7880</v>
      </c>
      <c r="H7888">
        <f t="shared" ca="1" si="245"/>
        <v>5.3789999180318664E-3</v>
      </c>
    </row>
    <row r="7889" spans="7:8" x14ac:dyDescent="0.35">
      <c r="G7889">
        <v>7881</v>
      </c>
      <c r="H7889">
        <f t="shared" ca="1" si="245"/>
        <v>3.5246293851540406E-2</v>
      </c>
    </row>
    <row r="7890" spans="7:8" x14ac:dyDescent="0.35">
      <c r="G7890">
        <v>7882</v>
      </c>
      <c r="H7890">
        <f t="shared" ca="1" si="245"/>
        <v>6.4005018282740347E-3</v>
      </c>
    </row>
    <row r="7891" spans="7:8" x14ac:dyDescent="0.35">
      <c r="G7891">
        <v>7883</v>
      </c>
      <c r="H7891">
        <f t="shared" ca="1" si="245"/>
        <v>2.7301708042429068E-2</v>
      </c>
    </row>
    <row r="7892" spans="7:8" x14ac:dyDescent="0.35">
      <c r="G7892">
        <v>7884</v>
      </c>
      <c r="H7892">
        <f t="shared" ca="1" si="245"/>
        <v>-1.0526477446543328E-2</v>
      </c>
    </row>
    <row r="7893" spans="7:8" x14ac:dyDescent="0.35">
      <c r="G7893">
        <v>7885</v>
      </c>
      <c r="H7893">
        <f t="shared" ca="1" si="245"/>
        <v>2.8263955737098216E-3</v>
      </c>
    </row>
    <row r="7894" spans="7:8" x14ac:dyDescent="0.35">
      <c r="G7894">
        <v>7886</v>
      </c>
      <c r="H7894">
        <f t="shared" ca="1" si="245"/>
        <v>3.4903959604902527E-3</v>
      </c>
    </row>
    <row r="7895" spans="7:8" x14ac:dyDescent="0.35">
      <c r="G7895">
        <v>7887</v>
      </c>
      <c r="H7895">
        <f t="shared" ca="1" si="245"/>
        <v>2.1715600015893691E-2</v>
      </c>
    </row>
    <row r="7896" spans="7:8" x14ac:dyDescent="0.35">
      <c r="G7896">
        <v>7888</v>
      </c>
      <c r="H7896">
        <f t="shared" ca="1" si="245"/>
        <v>-1.2464039212897776E-3</v>
      </c>
    </row>
    <row r="7897" spans="7:8" x14ac:dyDescent="0.35">
      <c r="G7897">
        <v>7889</v>
      </c>
      <c r="H7897">
        <f t="shared" ca="1" si="245"/>
        <v>-1.898043858190749E-2</v>
      </c>
    </row>
    <row r="7898" spans="7:8" x14ac:dyDescent="0.35">
      <c r="G7898">
        <v>7890</v>
      </c>
      <c r="H7898">
        <f t="shared" ca="1" si="245"/>
        <v>2.7389377735748651E-3</v>
      </c>
    </row>
    <row r="7899" spans="7:8" x14ac:dyDescent="0.35">
      <c r="G7899">
        <v>7891</v>
      </c>
      <c r="H7899">
        <f t="shared" ca="1" si="245"/>
        <v>1.3310380099057429E-2</v>
      </c>
    </row>
    <row r="7900" spans="7:8" x14ac:dyDescent="0.35">
      <c r="G7900">
        <v>7892</v>
      </c>
      <c r="H7900">
        <f t="shared" ca="1" si="245"/>
        <v>-3.3725133894080307E-2</v>
      </c>
    </row>
    <row r="7901" spans="7:8" x14ac:dyDescent="0.35">
      <c r="G7901">
        <v>7893</v>
      </c>
      <c r="H7901">
        <f t="shared" ca="1" si="245"/>
        <v>-7.9480727743435411E-3</v>
      </c>
    </row>
    <row r="7902" spans="7:8" x14ac:dyDescent="0.35">
      <c r="G7902">
        <v>7894</v>
      </c>
      <c r="H7902">
        <f t="shared" ca="1" si="245"/>
        <v>-1.6276919660572074E-3</v>
      </c>
    </row>
    <row r="7903" spans="7:8" x14ac:dyDescent="0.35">
      <c r="G7903">
        <v>7895</v>
      </c>
      <c r="H7903">
        <f t="shared" ca="1" si="245"/>
        <v>-9.9849616815706078E-3</v>
      </c>
    </row>
    <row r="7904" spans="7:8" x14ac:dyDescent="0.35">
      <c r="G7904">
        <v>7896</v>
      </c>
      <c r="H7904">
        <f t="shared" ca="1" si="245"/>
        <v>1.1560523534560233E-2</v>
      </c>
    </row>
    <row r="7905" spans="7:8" x14ac:dyDescent="0.35">
      <c r="G7905">
        <v>7897</v>
      </c>
      <c r="H7905">
        <f t="shared" ca="1" si="245"/>
        <v>-2.3706842506669542E-2</v>
      </c>
    </row>
    <row r="7906" spans="7:8" x14ac:dyDescent="0.35">
      <c r="G7906">
        <v>7898</v>
      </c>
      <c r="H7906">
        <f t="shared" ca="1" si="245"/>
        <v>2.2429463637592701E-2</v>
      </c>
    </row>
    <row r="7907" spans="7:8" x14ac:dyDescent="0.35">
      <c r="G7907">
        <v>7899</v>
      </c>
      <c r="H7907">
        <f t="shared" ca="1" si="245"/>
        <v>-5.0631242757640015E-3</v>
      </c>
    </row>
    <row r="7908" spans="7:8" x14ac:dyDescent="0.35">
      <c r="G7908">
        <v>7900</v>
      </c>
      <c r="H7908">
        <f t="shared" ca="1" si="245"/>
        <v>1.0088151273341102E-2</v>
      </c>
    </row>
    <row r="7909" spans="7:8" x14ac:dyDescent="0.35">
      <c r="G7909">
        <v>7901</v>
      </c>
      <c r="H7909">
        <f t="shared" ca="1" si="245"/>
        <v>-4.8805577808732755E-3</v>
      </c>
    </row>
    <row r="7910" spans="7:8" x14ac:dyDescent="0.35">
      <c r="G7910">
        <v>7902</v>
      </c>
      <c r="H7910">
        <f t="shared" ca="1" si="245"/>
        <v>1.5225404758871052E-2</v>
      </c>
    </row>
    <row r="7911" spans="7:8" x14ac:dyDescent="0.35">
      <c r="G7911">
        <v>7903</v>
      </c>
      <c r="H7911">
        <f t="shared" ca="1" si="245"/>
        <v>-1.6907033513168867E-2</v>
      </c>
    </row>
    <row r="7912" spans="7:8" x14ac:dyDescent="0.35">
      <c r="G7912">
        <v>7904</v>
      </c>
      <c r="H7912">
        <f t="shared" ca="1" si="245"/>
        <v>1.8420015296613003E-3</v>
      </c>
    </row>
    <row r="7913" spans="7:8" x14ac:dyDescent="0.35">
      <c r="G7913">
        <v>7905</v>
      </c>
      <c r="H7913">
        <f t="shared" ca="1" si="245"/>
        <v>2.0488902062763503E-2</v>
      </c>
    </row>
    <row r="7914" spans="7:8" x14ac:dyDescent="0.35">
      <c r="G7914">
        <v>7906</v>
      </c>
      <c r="H7914">
        <f t="shared" ca="1" si="245"/>
        <v>1.0699676547462884E-2</v>
      </c>
    </row>
    <row r="7915" spans="7:8" x14ac:dyDescent="0.35">
      <c r="G7915">
        <v>7907</v>
      </c>
      <c r="H7915">
        <f t="shared" ca="1" si="245"/>
        <v>2.8120926303653931E-3</v>
      </c>
    </row>
    <row r="7916" spans="7:8" x14ac:dyDescent="0.35">
      <c r="G7916">
        <v>7908</v>
      </c>
      <c r="H7916">
        <f t="shared" ca="1" si="245"/>
        <v>5.4544693170027036E-3</v>
      </c>
    </row>
    <row r="7917" spans="7:8" x14ac:dyDescent="0.35">
      <c r="G7917">
        <v>7909</v>
      </c>
      <c r="H7917">
        <f t="shared" ca="1" si="245"/>
        <v>-2.2781156628044093E-2</v>
      </c>
    </row>
    <row r="7918" spans="7:8" x14ac:dyDescent="0.35">
      <c r="G7918">
        <v>7910</v>
      </c>
      <c r="H7918">
        <f t="shared" ca="1" si="245"/>
        <v>-2.066521142360446E-2</v>
      </c>
    </row>
    <row r="7919" spans="7:8" x14ac:dyDescent="0.35">
      <c r="G7919">
        <v>7911</v>
      </c>
      <c r="H7919">
        <f t="shared" ca="1" si="245"/>
        <v>-4.841200803569065E-3</v>
      </c>
    </row>
    <row r="7920" spans="7:8" x14ac:dyDescent="0.35">
      <c r="G7920">
        <v>7912</v>
      </c>
      <c r="H7920">
        <f t="shared" ca="1" si="245"/>
        <v>-7.8060442231654903E-3</v>
      </c>
    </row>
    <row r="7921" spans="7:8" x14ac:dyDescent="0.35">
      <c r="G7921">
        <v>7913</v>
      </c>
      <c r="H7921">
        <f t="shared" ca="1" si="245"/>
        <v>2.2387041033124569E-2</v>
      </c>
    </row>
    <row r="7922" spans="7:8" x14ac:dyDescent="0.35">
      <c r="G7922">
        <v>7914</v>
      </c>
      <c r="H7922">
        <f t="shared" ca="1" si="245"/>
        <v>1.7765553125755368E-2</v>
      </c>
    </row>
    <row r="7923" spans="7:8" x14ac:dyDescent="0.35">
      <c r="G7923">
        <v>7915</v>
      </c>
      <c r="H7923">
        <f t="shared" ca="1" si="245"/>
        <v>-2.3130554328769693E-2</v>
      </c>
    </row>
    <row r="7924" spans="7:8" x14ac:dyDescent="0.35">
      <c r="G7924">
        <v>7916</v>
      </c>
      <c r="H7924">
        <f t="shared" ca="1" si="245"/>
        <v>-2.2025160976731559E-3</v>
      </c>
    </row>
    <row r="7925" spans="7:8" x14ac:dyDescent="0.35">
      <c r="G7925">
        <v>7917</v>
      </c>
      <c r="H7925">
        <f t="shared" ca="1" si="245"/>
        <v>-2.4096540239725309E-2</v>
      </c>
    </row>
    <row r="7926" spans="7:8" x14ac:dyDescent="0.35">
      <c r="G7926">
        <v>7918</v>
      </c>
      <c r="H7926">
        <f t="shared" ca="1" si="245"/>
        <v>1.2357703464094422E-2</v>
      </c>
    </row>
    <row r="7927" spans="7:8" x14ac:dyDescent="0.35">
      <c r="G7927">
        <v>7919</v>
      </c>
      <c r="H7927">
        <f t="shared" ca="1" si="245"/>
        <v>8.7376157510401301E-3</v>
      </c>
    </row>
    <row r="7928" spans="7:8" x14ac:dyDescent="0.35">
      <c r="G7928">
        <v>7920</v>
      </c>
      <c r="H7928">
        <f t="shared" ca="1" si="245"/>
        <v>3.4844998623900615E-3</v>
      </c>
    </row>
    <row r="7929" spans="7:8" x14ac:dyDescent="0.35">
      <c r="G7929">
        <v>7921</v>
      </c>
      <c r="H7929">
        <f t="shared" ca="1" si="245"/>
        <v>9.8364348498219088E-3</v>
      </c>
    </row>
    <row r="7930" spans="7:8" x14ac:dyDescent="0.35">
      <c r="G7930">
        <v>7922</v>
      </c>
      <c r="H7930">
        <f t="shared" ca="1" si="245"/>
        <v>5.3406239996096746E-3</v>
      </c>
    </row>
    <row r="7931" spans="7:8" x14ac:dyDescent="0.35">
      <c r="G7931">
        <v>7923</v>
      </c>
      <c r="H7931">
        <f t="shared" ca="1" si="245"/>
        <v>2.9615344310989441E-2</v>
      </c>
    </row>
    <row r="7932" spans="7:8" x14ac:dyDescent="0.35">
      <c r="G7932">
        <v>7924</v>
      </c>
      <c r="H7932">
        <f t="shared" ca="1" si="245"/>
        <v>1.6616771465974942E-2</v>
      </c>
    </row>
    <row r="7933" spans="7:8" x14ac:dyDescent="0.35">
      <c r="G7933">
        <v>7925</v>
      </c>
      <c r="H7933">
        <f t="shared" ca="1" si="245"/>
        <v>2.0432064124346793E-2</v>
      </c>
    </row>
    <row r="7934" spans="7:8" x14ac:dyDescent="0.35">
      <c r="G7934">
        <v>7926</v>
      </c>
      <c r="H7934">
        <f t="shared" ca="1" si="245"/>
        <v>-8.3347620052221395E-3</v>
      </c>
    </row>
    <row r="7935" spans="7:8" x14ac:dyDescent="0.35">
      <c r="G7935">
        <v>7927</v>
      </c>
      <c r="H7935">
        <f t="shared" ca="1" si="245"/>
        <v>-3.7776651959973988E-3</v>
      </c>
    </row>
    <row r="7936" spans="7:8" x14ac:dyDescent="0.35">
      <c r="G7936">
        <v>7928</v>
      </c>
      <c r="H7936">
        <f t="shared" ca="1" si="245"/>
        <v>-1.3095927039900288E-2</v>
      </c>
    </row>
    <row r="7937" spans="7:8" x14ac:dyDescent="0.35">
      <c r="G7937">
        <v>7929</v>
      </c>
      <c r="H7937">
        <f t="shared" ca="1" si="245"/>
        <v>-1.0775013067020566E-2</v>
      </c>
    </row>
    <row r="7938" spans="7:8" x14ac:dyDescent="0.35">
      <c r="G7938">
        <v>7930</v>
      </c>
      <c r="H7938">
        <f t="shared" ca="1" si="245"/>
        <v>-7.5824644238535715E-4</v>
      </c>
    </row>
    <row r="7939" spans="7:8" x14ac:dyDescent="0.35">
      <c r="G7939">
        <v>7931</v>
      </c>
      <c r="H7939">
        <f t="shared" ca="1" si="245"/>
        <v>-1.4083423423981676E-2</v>
      </c>
    </row>
    <row r="7940" spans="7:8" x14ac:dyDescent="0.35">
      <c r="G7940">
        <v>7932</v>
      </c>
      <c r="H7940">
        <f t="shared" ca="1" si="245"/>
        <v>-1.5837018090557615E-2</v>
      </c>
    </row>
    <row r="7941" spans="7:8" x14ac:dyDescent="0.35">
      <c r="G7941">
        <v>7933</v>
      </c>
      <c r="H7941">
        <f t="shared" ca="1" si="245"/>
        <v>1.7620008700359804E-2</v>
      </c>
    </row>
    <row r="7942" spans="7:8" x14ac:dyDescent="0.35">
      <c r="G7942">
        <v>7934</v>
      </c>
      <c r="H7942">
        <f t="shared" ca="1" si="245"/>
        <v>-7.2088756028821732E-4</v>
      </c>
    </row>
    <row r="7943" spans="7:8" x14ac:dyDescent="0.35">
      <c r="G7943">
        <v>7935</v>
      </c>
      <c r="H7943">
        <f t="shared" ca="1" si="245"/>
        <v>4.5404379931665625E-3</v>
      </c>
    </row>
    <row r="7944" spans="7:8" x14ac:dyDescent="0.35">
      <c r="G7944">
        <v>7936</v>
      </c>
      <c r="H7944">
        <f t="shared" ca="1" si="245"/>
        <v>-6.6654904150564864E-4</v>
      </c>
    </row>
    <row r="7945" spans="7:8" x14ac:dyDescent="0.35">
      <c r="G7945">
        <v>7937</v>
      </c>
      <c r="H7945">
        <f t="shared" ca="1" si="245"/>
        <v>-1.8099030960436042E-2</v>
      </c>
    </row>
    <row r="7946" spans="7:8" x14ac:dyDescent="0.35">
      <c r="G7946">
        <v>7938</v>
      </c>
      <c r="H7946">
        <f t="shared" ref="H7946:H8009" ca="1" si="246">_xlfn.NORM.INV(RAND(),$N$11,$N$12)</f>
        <v>-4.1248023588972317E-2</v>
      </c>
    </row>
    <row r="7947" spans="7:8" x14ac:dyDescent="0.35">
      <c r="G7947">
        <v>7939</v>
      </c>
      <c r="H7947">
        <f t="shared" ca="1" si="246"/>
        <v>4.6809564393532664E-3</v>
      </c>
    </row>
    <row r="7948" spans="7:8" x14ac:dyDescent="0.35">
      <c r="G7948">
        <v>7940</v>
      </c>
      <c r="H7948">
        <f t="shared" ca="1" si="246"/>
        <v>3.9424554497014602E-3</v>
      </c>
    </row>
    <row r="7949" spans="7:8" x14ac:dyDescent="0.35">
      <c r="G7949">
        <v>7941</v>
      </c>
      <c r="H7949">
        <f t="shared" ca="1" si="246"/>
        <v>8.3085104579958841E-3</v>
      </c>
    </row>
    <row r="7950" spans="7:8" x14ac:dyDescent="0.35">
      <c r="G7950">
        <v>7942</v>
      </c>
      <c r="H7950">
        <f t="shared" ca="1" si="246"/>
        <v>-5.5990506513032964E-3</v>
      </c>
    </row>
    <row r="7951" spans="7:8" x14ac:dyDescent="0.35">
      <c r="G7951">
        <v>7943</v>
      </c>
      <c r="H7951">
        <f t="shared" ca="1" si="246"/>
        <v>1.116030925378658E-2</v>
      </c>
    </row>
    <row r="7952" spans="7:8" x14ac:dyDescent="0.35">
      <c r="G7952">
        <v>7944</v>
      </c>
      <c r="H7952">
        <f t="shared" ca="1" si="246"/>
        <v>-5.3615818768028133E-3</v>
      </c>
    </row>
    <row r="7953" spans="7:8" x14ac:dyDescent="0.35">
      <c r="G7953">
        <v>7945</v>
      </c>
      <c r="H7953">
        <f t="shared" ca="1" si="246"/>
        <v>-5.5055986527350713E-3</v>
      </c>
    </row>
    <row r="7954" spans="7:8" x14ac:dyDescent="0.35">
      <c r="G7954">
        <v>7946</v>
      </c>
      <c r="H7954">
        <f t="shared" ca="1" si="246"/>
        <v>-9.623738617962091E-3</v>
      </c>
    </row>
    <row r="7955" spans="7:8" x14ac:dyDescent="0.35">
      <c r="G7955">
        <v>7947</v>
      </c>
      <c r="H7955">
        <f t="shared" ca="1" si="246"/>
        <v>2.4927052606613142E-3</v>
      </c>
    </row>
    <row r="7956" spans="7:8" x14ac:dyDescent="0.35">
      <c r="G7956">
        <v>7948</v>
      </c>
      <c r="H7956">
        <f t="shared" ca="1" si="246"/>
        <v>6.0451420276594293E-3</v>
      </c>
    </row>
    <row r="7957" spans="7:8" x14ac:dyDescent="0.35">
      <c r="G7957">
        <v>7949</v>
      </c>
      <c r="H7957">
        <f t="shared" ca="1" si="246"/>
        <v>-3.2971032258307868E-3</v>
      </c>
    </row>
    <row r="7958" spans="7:8" x14ac:dyDescent="0.35">
      <c r="G7958">
        <v>7950</v>
      </c>
      <c r="H7958">
        <f t="shared" ca="1" si="246"/>
        <v>1.933985135585066E-2</v>
      </c>
    </row>
    <row r="7959" spans="7:8" x14ac:dyDescent="0.35">
      <c r="G7959">
        <v>7951</v>
      </c>
      <c r="H7959">
        <f t="shared" ca="1" si="246"/>
        <v>4.980137737758298E-3</v>
      </c>
    </row>
    <row r="7960" spans="7:8" x14ac:dyDescent="0.35">
      <c r="G7960">
        <v>7952</v>
      </c>
      <c r="H7960">
        <f t="shared" ca="1" si="246"/>
        <v>-1.9883362610865485E-2</v>
      </c>
    </row>
    <row r="7961" spans="7:8" x14ac:dyDescent="0.35">
      <c r="G7961">
        <v>7953</v>
      </c>
      <c r="H7961">
        <f t="shared" ca="1" si="246"/>
        <v>-1.7124713157136068E-2</v>
      </c>
    </row>
    <row r="7962" spans="7:8" x14ac:dyDescent="0.35">
      <c r="G7962">
        <v>7954</v>
      </c>
      <c r="H7962">
        <f t="shared" ca="1" si="246"/>
        <v>9.7860193442892958E-4</v>
      </c>
    </row>
    <row r="7963" spans="7:8" x14ac:dyDescent="0.35">
      <c r="G7963">
        <v>7955</v>
      </c>
      <c r="H7963">
        <f t="shared" ca="1" si="246"/>
        <v>-1.643765339669832E-2</v>
      </c>
    </row>
    <row r="7964" spans="7:8" x14ac:dyDescent="0.35">
      <c r="G7964">
        <v>7956</v>
      </c>
      <c r="H7964">
        <f t="shared" ca="1" si="246"/>
        <v>-2.8355734121079487E-2</v>
      </c>
    </row>
    <row r="7965" spans="7:8" x14ac:dyDescent="0.35">
      <c r="G7965">
        <v>7957</v>
      </c>
      <c r="H7965">
        <f t="shared" ca="1" si="246"/>
        <v>2.3079576279635042E-2</v>
      </c>
    </row>
    <row r="7966" spans="7:8" x14ac:dyDescent="0.35">
      <c r="G7966">
        <v>7958</v>
      </c>
      <c r="H7966">
        <f t="shared" ca="1" si="246"/>
        <v>-3.3820066667453616E-2</v>
      </c>
    </row>
    <row r="7967" spans="7:8" x14ac:dyDescent="0.35">
      <c r="G7967">
        <v>7959</v>
      </c>
      <c r="H7967">
        <f t="shared" ca="1" si="246"/>
        <v>1.0703107749519903E-2</v>
      </c>
    </row>
    <row r="7968" spans="7:8" x14ac:dyDescent="0.35">
      <c r="G7968">
        <v>7960</v>
      </c>
      <c r="H7968">
        <f t="shared" ca="1" si="246"/>
        <v>-4.4700270907523983E-3</v>
      </c>
    </row>
    <row r="7969" spans="7:8" x14ac:dyDescent="0.35">
      <c r="G7969">
        <v>7961</v>
      </c>
      <c r="H7969">
        <f t="shared" ca="1" si="246"/>
        <v>1.4979730605311013E-2</v>
      </c>
    </row>
    <row r="7970" spans="7:8" x14ac:dyDescent="0.35">
      <c r="G7970">
        <v>7962</v>
      </c>
      <c r="H7970">
        <f t="shared" ca="1" si="246"/>
        <v>3.4994973946055906E-2</v>
      </c>
    </row>
    <row r="7971" spans="7:8" x14ac:dyDescent="0.35">
      <c r="G7971">
        <v>7963</v>
      </c>
      <c r="H7971">
        <f t="shared" ca="1" si="246"/>
        <v>1.9838483321684412E-2</v>
      </c>
    </row>
    <row r="7972" spans="7:8" x14ac:dyDescent="0.35">
      <c r="G7972">
        <v>7964</v>
      </c>
      <c r="H7972">
        <f t="shared" ca="1" si="246"/>
        <v>-2.292988193753227E-2</v>
      </c>
    </row>
    <row r="7973" spans="7:8" x14ac:dyDescent="0.35">
      <c r="G7973">
        <v>7965</v>
      </c>
      <c r="H7973">
        <f t="shared" ca="1" si="246"/>
        <v>-9.6169900085502549E-3</v>
      </c>
    </row>
    <row r="7974" spans="7:8" x14ac:dyDescent="0.35">
      <c r="G7974">
        <v>7966</v>
      </c>
      <c r="H7974">
        <f t="shared" ca="1" si="246"/>
        <v>-8.9389763963264781E-3</v>
      </c>
    </row>
    <row r="7975" spans="7:8" x14ac:dyDescent="0.35">
      <c r="G7975">
        <v>7967</v>
      </c>
      <c r="H7975">
        <f t="shared" ca="1" si="246"/>
        <v>-1.3533505678911473E-2</v>
      </c>
    </row>
    <row r="7976" spans="7:8" x14ac:dyDescent="0.35">
      <c r="G7976">
        <v>7968</v>
      </c>
      <c r="H7976">
        <f t="shared" ca="1" si="246"/>
        <v>5.9610902543335937E-3</v>
      </c>
    </row>
    <row r="7977" spans="7:8" x14ac:dyDescent="0.35">
      <c r="G7977">
        <v>7969</v>
      </c>
      <c r="H7977">
        <f t="shared" ca="1" si="246"/>
        <v>-1.0130115597837962E-2</v>
      </c>
    </row>
    <row r="7978" spans="7:8" x14ac:dyDescent="0.35">
      <c r="G7978">
        <v>7970</v>
      </c>
      <c r="H7978">
        <f t="shared" ca="1" si="246"/>
        <v>1.5580495775507883E-2</v>
      </c>
    </row>
    <row r="7979" spans="7:8" x14ac:dyDescent="0.35">
      <c r="G7979">
        <v>7971</v>
      </c>
      <c r="H7979">
        <f t="shared" ca="1" si="246"/>
        <v>8.7837314287915653E-4</v>
      </c>
    </row>
    <row r="7980" spans="7:8" x14ac:dyDescent="0.35">
      <c r="G7980">
        <v>7972</v>
      </c>
      <c r="H7980">
        <f t="shared" ca="1" si="246"/>
        <v>3.5595891293708465E-2</v>
      </c>
    </row>
    <row r="7981" spans="7:8" x14ac:dyDescent="0.35">
      <c r="G7981">
        <v>7973</v>
      </c>
      <c r="H7981">
        <f t="shared" ca="1" si="246"/>
        <v>-2.0888936020003843E-2</v>
      </c>
    </row>
    <row r="7982" spans="7:8" x14ac:dyDescent="0.35">
      <c r="G7982">
        <v>7974</v>
      </c>
      <c r="H7982">
        <f t="shared" ca="1" si="246"/>
        <v>-1.9844225906705589E-2</v>
      </c>
    </row>
    <row r="7983" spans="7:8" x14ac:dyDescent="0.35">
      <c r="G7983">
        <v>7975</v>
      </c>
      <c r="H7983">
        <f t="shared" ca="1" si="246"/>
        <v>-3.7330727606841572E-3</v>
      </c>
    </row>
    <row r="7984" spans="7:8" x14ac:dyDescent="0.35">
      <c r="G7984">
        <v>7976</v>
      </c>
      <c r="H7984">
        <f t="shared" ca="1" si="246"/>
        <v>7.2547065661922022E-3</v>
      </c>
    </row>
    <row r="7985" spans="7:8" x14ac:dyDescent="0.35">
      <c r="G7985">
        <v>7977</v>
      </c>
      <c r="H7985">
        <f t="shared" ca="1" si="246"/>
        <v>6.7925268663640292E-3</v>
      </c>
    </row>
    <row r="7986" spans="7:8" x14ac:dyDescent="0.35">
      <c r="G7986">
        <v>7978</v>
      </c>
      <c r="H7986">
        <f t="shared" ca="1" si="246"/>
        <v>1.2627608293340156E-2</v>
      </c>
    </row>
    <row r="7987" spans="7:8" x14ac:dyDescent="0.35">
      <c r="G7987">
        <v>7979</v>
      </c>
      <c r="H7987">
        <f t="shared" ca="1" si="246"/>
        <v>-2.6557689260251309E-2</v>
      </c>
    </row>
    <row r="7988" spans="7:8" x14ac:dyDescent="0.35">
      <c r="G7988">
        <v>7980</v>
      </c>
      <c r="H7988">
        <f t="shared" ca="1" si="246"/>
        <v>-4.2269339608924841E-3</v>
      </c>
    </row>
    <row r="7989" spans="7:8" x14ac:dyDescent="0.35">
      <c r="G7989">
        <v>7981</v>
      </c>
      <c r="H7989">
        <f t="shared" ca="1" si="246"/>
        <v>-5.5746091755746546E-2</v>
      </c>
    </row>
    <row r="7990" spans="7:8" x14ac:dyDescent="0.35">
      <c r="G7990">
        <v>7982</v>
      </c>
      <c r="H7990">
        <f t="shared" ca="1" si="246"/>
        <v>3.1556524268436623E-2</v>
      </c>
    </row>
    <row r="7991" spans="7:8" x14ac:dyDescent="0.35">
      <c r="G7991">
        <v>7983</v>
      </c>
      <c r="H7991">
        <f t="shared" ca="1" si="246"/>
        <v>-1.3201523904555292E-2</v>
      </c>
    </row>
    <row r="7992" spans="7:8" x14ac:dyDescent="0.35">
      <c r="G7992">
        <v>7984</v>
      </c>
      <c r="H7992">
        <f t="shared" ca="1" si="246"/>
        <v>3.0403513592091803E-2</v>
      </c>
    </row>
    <row r="7993" spans="7:8" x14ac:dyDescent="0.35">
      <c r="G7993">
        <v>7985</v>
      </c>
      <c r="H7993">
        <f t="shared" ca="1" si="246"/>
        <v>-7.7924448638423084E-3</v>
      </c>
    </row>
    <row r="7994" spans="7:8" x14ac:dyDescent="0.35">
      <c r="G7994">
        <v>7986</v>
      </c>
      <c r="H7994">
        <f t="shared" ca="1" si="246"/>
        <v>-2.16716850113437E-2</v>
      </c>
    </row>
    <row r="7995" spans="7:8" x14ac:dyDescent="0.35">
      <c r="G7995">
        <v>7987</v>
      </c>
      <c r="H7995">
        <f t="shared" ca="1" si="246"/>
        <v>5.5163009686206464E-3</v>
      </c>
    </row>
    <row r="7996" spans="7:8" x14ac:dyDescent="0.35">
      <c r="G7996">
        <v>7988</v>
      </c>
      <c r="H7996">
        <f t="shared" ca="1" si="246"/>
        <v>-2.2029627961904944E-2</v>
      </c>
    </row>
    <row r="7997" spans="7:8" x14ac:dyDescent="0.35">
      <c r="G7997">
        <v>7989</v>
      </c>
      <c r="H7997">
        <f t="shared" ca="1" si="246"/>
        <v>4.0668832687476546E-3</v>
      </c>
    </row>
    <row r="7998" spans="7:8" x14ac:dyDescent="0.35">
      <c r="G7998">
        <v>7990</v>
      </c>
      <c r="H7998">
        <f t="shared" ca="1" si="246"/>
        <v>-1.3795002337114528E-2</v>
      </c>
    </row>
    <row r="7999" spans="7:8" x14ac:dyDescent="0.35">
      <c r="G7999">
        <v>7991</v>
      </c>
      <c r="H7999">
        <f t="shared" ca="1" si="246"/>
        <v>-4.169152044983368E-2</v>
      </c>
    </row>
    <row r="8000" spans="7:8" x14ac:dyDescent="0.35">
      <c r="G8000">
        <v>7992</v>
      </c>
      <c r="H8000">
        <f t="shared" ca="1" si="246"/>
        <v>-1.0201688615643566E-2</v>
      </c>
    </row>
    <row r="8001" spans="7:8" x14ac:dyDescent="0.35">
      <c r="G8001">
        <v>7993</v>
      </c>
      <c r="H8001">
        <f t="shared" ca="1" si="246"/>
        <v>-3.3402970062541694E-3</v>
      </c>
    </row>
    <row r="8002" spans="7:8" x14ac:dyDescent="0.35">
      <c r="G8002">
        <v>7994</v>
      </c>
      <c r="H8002">
        <f t="shared" ca="1" si="246"/>
        <v>7.3454695827551968E-3</v>
      </c>
    </row>
    <row r="8003" spans="7:8" x14ac:dyDescent="0.35">
      <c r="G8003">
        <v>7995</v>
      </c>
      <c r="H8003">
        <f t="shared" ca="1" si="246"/>
        <v>3.4069414808967441E-2</v>
      </c>
    </row>
    <row r="8004" spans="7:8" x14ac:dyDescent="0.35">
      <c r="G8004">
        <v>7996</v>
      </c>
      <c r="H8004">
        <f t="shared" ca="1" si="246"/>
        <v>-5.7987450619799707E-3</v>
      </c>
    </row>
    <row r="8005" spans="7:8" x14ac:dyDescent="0.35">
      <c r="G8005">
        <v>7997</v>
      </c>
      <c r="H8005">
        <f t="shared" ca="1" si="246"/>
        <v>-1.6547823374598661E-3</v>
      </c>
    </row>
    <row r="8006" spans="7:8" x14ac:dyDescent="0.35">
      <c r="G8006">
        <v>7998</v>
      </c>
      <c r="H8006">
        <f t="shared" ca="1" si="246"/>
        <v>4.0876246808068768E-3</v>
      </c>
    </row>
    <row r="8007" spans="7:8" x14ac:dyDescent="0.35">
      <c r="G8007">
        <v>7999</v>
      </c>
      <c r="H8007">
        <f t="shared" ca="1" si="246"/>
        <v>5.2036700144634531E-5</v>
      </c>
    </row>
    <row r="8008" spans="7:8" x14ac:dyDescent="0.35">
      <c r="G8008">
        <v>8000</v>
      </c>
      <c r="H8008">
        <f t="shared" ca="1" si="246"/>
        <v>1.8514671091783177E-3</v>
      </c>
    </row>
    <row r="8009" spans="7:8" x14ac:dyDescent="0.35">
      <c r="G8009">
        <v>8001</v>
      </c>
      <c r="H8009">
        <f t="shared" ca="1" si="246"/>
        <v>5.5090002300208227E-3</v>
      </c>
    </row>
    <row r="8010" spans="7:8" x14ac:dyDescent="0.35">
      <c r="G8010">
        <v>8002</v>
      </c>
      <c r="H8010">
        <f t="shared" ref="H8010:H8073" ca="1" si="247">_xlfn.NORM.INV(RAND(),$N$11,$N$12)</f>
        <v>2.280829437140151E-2</v>
      </c>
    </row>
    <row r="8011" spans="7:8" x14ac:dyDescent="0.35">
      <c r="G8011">
        <v>8003</v>
      </c>
      <c r="H8011">
        <f t="shared" ca="1" si="247"/>
        <v>-4.6241686627510334E-3</v>
      </c>
    </row>
    <row r="8012" spans="7:8" x14ac:dyDescent="0.35">
      <c r="G8012">
        <v>8004</v>
      </c>
      <c r="H8012">
        <f t="shared" ca="1" si="247"/>
        <v>-6.813477562279794E-3</v>
      </c>
    </row>
    <row r="8013" spans="7:8" x14ac:dyDescent="0.35">
      <c r="G8013">
        <v>8005</v>
      </c>
      <c r="H8013">
        <f t="shared" ca="1" si="247"/>
        <v>2.8707805809491577E-2</v>
      </c>
    </row>
    <row r="8014" spans="7:8" x14ac:dyDescent="0.35">
      <c r="G8014">
        <v>8006</v>
      </c>
      <c r="H8014">
        <f t="shared" ca="1" si="247"/>
        <v>-1.0533322407341294E-2</v>
      </c>
    </row>
    <row r="8015" spans="7:8" x14ac:dyDescent="0.35">
      <c r="G8015">
        <v>8007</v>
      </c>
      <c r="H8015">
        <f t="shared" ca="1" si="247"/>
        <v>1.0494263713940091E-2</v>
      </c>
    </row>
    <row r="8016" spans="7:8" x14ac:dyDescent="0.35">
      <c r="G8016">
        <v>8008</v>
      </c>
      <c r="H8016">
        <f t="shared" ca="1" si="247"/>
        <v>-6.0620474695636146E-3</v>
      </c>
    </row>
    <row r="8017" spans="7:8" x14ac:dyDescent="0.35">
      <c r="G8017">
        <v>8009</v>
      </c>
      <c r="H8017">
        <f t="shared" ca="1" si="247"/>
        <v>1.4510516270367016E-2</v>
      </c>
    </row>
    <row r="8018" spans="7:8" x14ac:dyDescent="0.35">
      <c r="G8018">
        <v>8010</v>
      </c>
      <c r="H8018">
        <f t="shared" ca="1" si="247"/>
        <v>1.9481757772157177E-2</v>
      </c>
    </row>
    <row r="8019" spans="7:8" x14ac:dyDescent="0.35">
      <c r="G8019">
        <v>8011</v>
      </c>
      <c r="H8019">
        <f t="shared" ca="1" si="247"/>
        <v>-1.5936348813699229E-2</v>
      </c>
    </row>
    <row r="8020" spans="7:8" x14ac:dyDescent="0.35">
      <c r="G8020">
        <v>8012</v>
      </c>
      <c r="H8020">
        <f t="shared" ca="1" si="247"/>
        <v>6.9096817413628765E-3</v>
      </c>
    </row>
    <row r="8021" spans="7:8" x14ac:dyDescent="0.35">
      <c r="G8021">
        <v>8013</v>
      </c>
      <c r="H8021">
        <f t="shared" ca="1" si="247"/>
        <v>-6.4976487613960226E-3</v>
      </c>
    </row>
    <row r="8022" spans="7:8" x14ac:dyDescent="0.35">
      <c r="G8022">
        <v>8014</v>
      </c>
      <c r="H8022">
        <f t="shared" ca="1" si="247"/>
        <v>3.0492471173467362E-4</v>
      </c>
    </row>
    <row r="8023" spans="7:8" x14ac:dyDescent="0.35">
      <c r="G8023">
        <v>8015</v>
      </c>
      <c r="H8023">
        <f t="shared" ca="1" si="247"/>
        <v>-2.5736806930078029E-4</v>
      </c>
    </row>
    <row r="8024" spans="7:8" x14ac:dyDescent="0.35">
      <c r="G8024">
        <v>8016</v>
      </c>
      <c r="H8024">
        <f t="shared" ca="1" si="247"/>
        <v>1.853018850399351E-2</v>
      </c>
    </row>
    <row r="8025" spans="7:8" x14ac:dyDescent="0.35">
      <c r="G8025">
        <v>8017</v>
      </c>
      <c r="H8025">
        <f t="shared" ca="1" si="247"/>
        <v>-1.1666639927074535E-2</v>
      </c>
    </row>
    <row r="8026" spans="7:8" x14ac:dyDescent="0.35">
      <c r="G8026">
        <v>8018</v>
      </c>
      <c r="H8026">
        <f t="shared" ca="1" si="247"/>
        <v>-7.7703866871814175E-3</v>
      </c>
    </row>
    <row r="8027" spans="7:8" x14ac:dyDescent="0.35">
      <c r="G8027">
        <v>8019</v>
      </c>
      <c r="H8027">
        <f t="shared" ca="1" si="247"/>
        <v>-2.3064475493384726E-2</v>
      </c>
    </row>
    <row r="8028" spans="7:8" x14ac:dyDescent="0.35">
      <c r="G8028">
        <v>8020</v>
      </c>
      <c r="H8028">
        <f t="shared" ca="1" si="247"/>
        <v>1.9883114885697804E-2</v>
      </c>
    </row>
    <row r="8029" spans="7:8" x14ac:dyDescent="0.35">
      <c r="G8029">
        <v>8021</v>
      </c>
      <c r="H8029">
        <f t="shared" ca="1" si="247"/>
        <v>-2.2862535969585616E-2</v>
      </c>
    </row>
    <row r="8030" spans="7:8" x14ac:dyDescent="0.35">
      <c r="G8030">
        <v>8022</v>
      </c>
      <c r="H8030">
        <f t="shared" ca="1" si="247"/>
        <v>1.6384355079496076E-2</v>
      </c>
    </row>
    <row r="8031" spans="7:8" x14ac:dyDescent="0.35">
      <c r="G8031">
        <v>8023</v>
      </c>
      <c r="H8031">
        <f t="shared" ca="1" si="247"/>
        <v>-1.3742385502499101E-2</v>
      </c>
    </row>
    <row r="8032" spans="7:8" x14ac:dyDescent="0.35">
      <c r="G8032">
        <v>8024</v>
      </c>
      <c r="H8032">
        <f t="shared" ca="1" si="247"/>
        <v>4.0928734019572068E-2</v>
      </c>
    </row>
    <row r="8033" spans="7:8" x14ac:dyDescent="0.35">
      <c r="G8033">
        <v>8025</v>
      </c>
      <c r="H8033">
        <f t="shared" ca="1" si="247"/>
        <v>-1.1436779190769754E-2</v>
      </c>
    </row>
    <row r="8034" spans="7:8" x14ac:dyDescent="0.35">
      <c r="G8034">
        <v>8026</v>
      </c>
      <c r="H8034">
        <f t="shared" ca="1" si="247"/>
        <v>-1.3546467648030462E-2</v>
      </c>
    </row>
    <row r="8035" spans="7:8" x14ac:dyDescent="0.35">
      <c r="G8035">
        <v>8027</v>
      </c>
      <c r="H8035">
        <f t="shared" ca="1" si="247"/>
        <v>3.1646494230957107E-3</v>
      </c>
    </row>
    <row r="8036" spans="7:8" x14ac:dyDescent="0.35">
      <c r="G8036">
        <v>8028</v>
      </c>
      <c r="H8036">
        <f t="shared" ca="1" si="247"/>
        <v>2.7133206640590716E-3</v>
      </c>
    </row>
    <row r="8037" spans="7:8" x14ac:dyDescent="0.35">
      <c r="G8037">
        <v>8029</v>
      </c>
      <c r="H8037">
        <f t="shared" ca="1" si="247"/>
        <v>-2.5614786038153379E-3</v>
      </c>
    </row>
    <row r="8038" spans="7:8" x14ac:dyDescent="0.35">
      <c r="G8038">
        <v>8030</v>
      </c>
      <c r="H8038">
        <f t="shared" ca="1" si="247"/>
        <v>-1.6685154437424084E-2</v>
      </c>
    </row>
    <row r="8039" spans="7:8" x14ac:dyDescent="0.35">
      <c r="G8039">
        <v>8031</v>
      </c>
      <c r="H8039">
        <f t="shared" ca="1" si="247"/>
        <v>5.589535045206216E-3</v>
      </c>
    </row>
    <row r="8040" spans="7:8" x14ac:dyDescent="0.35">
      <c r="G8040">
        <v>8032</v>
      </c>
      <c r="H8040">
        <f t="shared" ca="1" si="247"/>
        <v>5.4987618432806558E-3</v>
      </c>
    </row>
    <row r="8041" spans="7:8" x14ac:dyDescent="0.35">
      <c r="G8041">
        <v>8033</v>
      </c>
      <c r="H8041">
        <f t="shared" ca="1" si="247"/>
        <v>2.0872062585211089E-3</v>
      </c>
    </row>
    <row r="8042" spans="7:8" x14ac:dyDescent="0.35">
      <c r="G8042">
        <v>8034</v>
      </c>
      <c r="H8042">
        <f t="shared" ca="1" si="247"/>
        <v>-1.3930821931338769E-3</v>
      </c>
    </row>
    <row r="8043" spans="7:8" x14ac:dyDescent="0.35">
      <c r="G8043">
        <v>8035</v>
      </c>
      <c r="H8043">
        <f t="shared" ca="1" si="247"/>
        <v>2.5104813700606493E-2</v>
      </c>
    </row>
    <row r="8044" spans="7:8" x14ac:dyDescent="0.35">
      <c r="G8044">
        <v>8036</v>
      </c>
      <c r="H8044">
        <f t="shared" ca="1" si="247"/>
        <v>-4.9864706480290131E-3</v>
      </c>
    </row>
    <row r="8045" spans="7:8" x14ac:dyDescent="0.35">
      <c r="G8045">
        <v>8037</v>
      </c>
      <c r="H8045">
        <f t="shared" ca="1" si="247"/>
        <v>-2.9074005072228366E-2</v>
      </c>
    </row>
    <row r="8046" spans="7:8" x14ac:dyDescent="0.35">
      <c r="G8046">
        <v>8038</v>
      </c>
      <c r="H8046">
        <f t="shared" ca="1" si="247"/>
        <v>5.5226860822761561E-3</v>
      </c>
    </row>
    <row r="8047" spans="7:8" x14ac:dyDescent="0.35">
      <c r="G8047">
        <v>8039</v>
      </c>
      <c r="H8047">
        <f t="shared" ca="1" si="247"/>
        <v>-2.575922607408623E-3</v>
      </c>
    </row>
    <row r="8048" spans="7:8" x14ac:dyDescent="0.35">
      <c r="G8048">
        <v>8040</v>
      </c>
      <c r="H8048">
        <f t="shared" ca="1" si="247"/>
        <v>-1.8110840071002055E-3</v>
      </c>
    </row>
    <row r="8049" spans="7:8" x14ac:dyDescent="0.35">
      <c r="G8049">
        <v>8041</v>
      </c>
      <c r="H8049">
        <f t="shared" ca="1" si="247"/>
        <v>-1.2216321339126051E-2</v>
      </c>
    </row>
    <row r="8050" spans="7:8" x14ac:dyDescent="0.35">
      <c r="G8050">
        <v>8042</v>
      </c>
      <c r="H8050">
        <f t="shared" ca="1" si="247"/>
        <v>-8.3494748214249807E-4</v>
      </c>
    </row>
    <row r="8051" spans="7:8" x14ac:dyDescent="0.35">
      <c r="G8051">
        <v>8043</v>
      </c>
      <c r="H8051">
        <f t="shared" ca="1" si="247"/>
        <v>1.6943694060556395E-2</v>
      </c>
    </row>
    <row r="8052" spans="7:8" x14ac:dyDescent="0.35">
      <c r="G8052">
        <v>8044</v>
      </c>
      <c r="H8052">
        <f t="shared" ca="1" si="247"/>
        <v>-9.0011431272978178E-3</v>
      </c>
    </row>
    <row r="8053" spans="7:8" x14ac:dyDescent="0.35">
      <c r="G8053">
        <v>8045</v>
      </c>
      <c r="H8053">
        <f t="shared" ca="1" si="247"/>
        <v>1.7625757491683276E-2</v>
      </c>
    </row>
    <row r="8054" spans="7:8" x14ac:dyDescent="0.35">
      <c r="G8054">
        <v>8046</v>
      </c>
      <c r="H8054">
        <f t="shared" ca="1" si="247"/>
        <v>-1.0555977280870358E-2</v>
      </c>
    </row>
    <row r="8055" spans="7:8" x14ac:dyDescent="0.35">
      <c r="G8055">
        <v>8047</v>
      </c>
      <c r="H8055">
        <f t="shared" ca="1" si="247"/>
        <v>-5.8306535348641532E-2</v>
      </c>
    </row>
    <row r="8056" spans="7:8" x14ac:dyDescent="0.35">
      <c r="G8056">
        <v>8048</v>
      </c>
      <c r="H8056">
        <f t="shared" ca="1" si="247"/>
        <v>2.0403268331334462E-2</v>
      </c>
    </row>
    <row r="8057" spans="7:8" x14ac:dyDescent="0.35">
      <c r="G8057">
        <v>8049</v>
      </c>
      <c r="H8057">
        <f t="shared" ca="1" si="247"/>
        <v>-1.1867489229219206E-2</v>
      </c>
    </row>
    <row r="8058" spans="7:8" x14ac:dyDescent="0.35">
      <c r="G8058">
        <v>8050</v>
      </c>
      <c r="H8058">
        <f t="shared" ca="1" si="247"/>
        <v>3.9999850913986193E-4</v>
      </c>
    </row>
    <row r="8059" spans="7:8" x14ac:dyDescent="0.35">
      <c r="G8059">
        <v>8051</v>
      </c>
      <c r="H8059">
        <f t="shared" ca="1" si="247"/>
        <v>-2.3572640032470359E-3</v>
      </c>
    </row>
    <row r="8060" spans="7:8" x14ac:dyDescent="0.35">
      <c r="G8060">
        <v>8052</v>
      </c>
      <c r="H8060">
        <f t="shared" ca="1" si="247"/>
        <v>-1.5016834992494655E-4</v>
      </c>
    </row>
    <row r="8061" spans="7:8" x14ac:dyDescent="0.35">
      <c r="G8061">
        <v>8053</v>
      </c>
      <c r="H8061">
        <f t="shared" ca="1" si="247"/>
        <v>5.1710428457152251E-3</v>
      </c>
    </row>
    <row r="8062" spans="7:8" x14ac:dyDescent="0.35">
      <c r="G8062">
        <v>8054</v>
      </c>
      <c r="H8062">
        <f t="shared" ca="1" si="247"/>
        <v>6.5575761267573076E-3</v>
      </c>
    </row>
    <row r="8063" spans="7:8" x14ac:dyDescent="0.35">
      <c r="G8063">
        <v>8055</v>
      </c>
      <c r="H8063">
        <f t="shared" ca="1" si="247"/>
        <v>1.0720582114843677E-2</v>
      </c>
    </row>
    <row r="8064" spans="7:8" x14ac:dyDescent="0.35">
      <c r="G8064">
        <v>8056</v>
      </c>
      <c r="H8064">
        <f t="shared" ca="1" si="247"/>
        <v>2.2333567090944965E-2</v>
      </c>
    </row>
    <row r="8065" spans="7:8" x14ac:dyDescent="0.35">
      <c r="G8065">
        <v>8057</v>
      </c>
      <c r="H8065">
        <f t="shared" ca="1" si="247"/>
        <v>-7.6284484744059281E-3</v>
      </c>
    </row>
    <row r="8066" spans="7:8" x14ac:dyDescent="0.35">
      <c r="G8066">
        <v>8058</v>
      </c>
      <c r="H8066">
        <f t="shared" ca="1" si="247"/>
        <v>1.5489452684813238E-2</v>
      </c>
    </row>
    <row r="8067" spans="7:8" x14ac:dyDescent="0.35">
      <c r="G8067">
        <v>8059</v>
      </c>
      <c r="H8067">
        <f t="shared" ca="1" si="247"/>
        <v>-4.9110496897671668E-3</v>
      </c>
    </row>
    <row r="8068" spans="7:8" x14ac:dyDescent="0.35">
      <c r="G8068">
        <v>8060</v>
      </c>
      <c r="H8068">
        <f t="shared" ca="1" si="247"/>
        <v>-9.7486371699181534E-3</v>
      </c>
    </row>
    <row r="8069" spans="7:8" x14ac:dyDescent="0.35">
      <c r="G8069">
        <v>8061</v>
      </c>
      <c r="H8069">
        <f t="shared" ca="1" si="247"/>
        <v>-1.4822609571065125E-3</v>
      </c>
    </row>
    <row r="8070" spans="7:8" x14ac:dyDescent="0.35">
      <c r="G8070">
        <v>8062</v>
      </c>
      <c r="H8070">
        <f t="shared" ca="1" si="247"/>
        <v>3.2095969096042856E-2</v>
      </c>
    </row>
    <row r="8071" spans="7:8" x14ac:dyDescent="0.35">
      <c r="G8071">
        <v>8063</v>
      </c>
      <c r="H8071">
        <f t="shared" ca="1" si="247"/>
        <v>-5.1088542088427976E-3</v>
      </c>
    </row>
    <row r="8072" spans="7:8" x14ac:dyDescent="0.35">
      <c r="G8072">
        <v>8064</v>
      </c>
      <c r="H8072">
        <f t="shared" ca="1" si="247"/>
        <v>1.4180752913157749E-3</v>
      </c>
    </row>
    <row r="8073" spans="7:8" x14ac:dyDescent="0.35">
      <c r="G8073">
        <v>8065</v>
      </c>
      <c r="H8073">
        <f t="shared" ca="1" si="247"/>
        <v>-3.6266370776264034E-3</v>
      </c>
    </row>
    <row r="8074" spans="7:8" x14ac:dyDescent="0.35">
      <c r="G8074">
        <v>8066</v>
      </c>
      <c r="H8074">
        <f t="shared" ref="H8074:H8137" ca="1" si="248">_xlfn.NORM.INV(RAND(),$N$11,$N$12)</f>
        <v>-9.9052526790987198E-3</v>
      </c>
    </row>
    <row r="8075" spans="7:8" x14ac:dyDescent="0.35">
      <c r="G8075">
        <v>8067</v>
      </c>
      <c r="H8075">
        <f t="shared" ca="1" si="248"/>
        <v>2.5801002850288609E-3</v>
      </c>
    </row>
    <row r="8076" spans="7:8" x14ac:dyDescent="0.35">
      <c r="G8076">
        <v>8068</v>
      </c>
      <c r="H8076">
        <f t="shared" ca="1" si="248"/>
        <v>-1.3082836373929778E-2</v>
      </c>
    </row>
    <row r="8077" spans="7:8" x14ac:dyDescent="0.35">
      <c r="G8077">
        <v>8069</v>
      </c>
      <c r="H8077">
        <f t="shared" ca="1" si="248"/>
        <v>-1.3624690977708871E-2</v>
      </c>
    </row>
    <row r="8078" spans="7:8" x14ac:dyDescent="0.35">
      <c r="G8078">
        <v>8070</v>
      </c>
      <c r="H8078">
        <f t="shared" ca="1" si="248"/>
        <v>1.9950371108538666E-2</v>
      </c>
    </row>
    <row r="8079" spans="7:8" x14ac:dyDescent="0.35">
      <c r="G8079">
        <v>8071</v>
      </c>
      <c r="H8079">
        <f t="shared" ca="1" si="248"/>
        <v>1.6425600067455907E-2</v>
      </c>
    </row>
    <row r="8080" spans="7:8" x14ac:dyDescent="0.35">
      <c r="G8080">
        <v>8072</v>
      </c>
      <c r="H8080">
        <f t="shared" ca="1" si="248"/>
        <v>-2.4120432055195554E-2</v>
      </c>
    </row>
    <row r="8081" spans="7:8" x14ac:dyDescent="0.35">
      <c r="G8081">
        <v>8073</v>
      </c>
      <c r="H8081">
        <f t="shared" ca="1" si="248"/>
        <v>4.4764360928631741E-3</v>
      </c>
    </row>
    <row r="8082" spans="7:8" x14ac:dyDescent="0.35">
      <c r="G8082">
        <v>8074</v>
      </c>
      <c r="H8082">
        <f t="shared" ca="1" si="248"/>
        <v>-3.2345635886371876E-2</v>
      </c>
    </row>
    <row r="8083" spans="7:8" x14ac:dyDescent="0.35">
      <c r="G8083">
        <v>8075</v>
      </c>
      <c r="H8083">
        <f t="shared" ca="1" si="248"/>
        <v>5.4406187894854774E-3</v>
      </c>
    </row>
    <row r="8084" spans="7:8" x14ac:dyDescent="0.35">
      <c r="G8084">
        <v>8076</v>
      </c>
      <c r="H8084">
        <f t="shared" ca="1" si="248"/>
        <v>1.3186496978872468E-2</v>
      </c>
    </row>
    <row r="8085" spans="7:8" x14ac:dyDescent="0.35">
      <c r="G8085">
        <v>8077</v>
      </c>
      <c r="H8085">
        <f t="shared" ca="1" si="248"/>
        <v>2.927937081532174E-2</v>
      </c>
    </row>
    <row r="8086" spans="7:8" x14ac:dyDescent="0.35">
      <c r="G8086">
        <v>8078</v>
      </c>
      <c r="H8086">
        <f t="shared" ca="1" si="248"/>
        <v>3.8265738281948375E-2</v>
      </c>
    </row>
    <row r="8087" spans="7:8" x14ac:dyDescent="0.35">
      <c r="G8087">
        <v>8079</v>
      </c>
      <c r="H8087">
        <f t="shared" ca="1" si="248"/>
        <v>5.2288194946310936E-2</v>
      </c>
    </row>
    <row r="8088" spans="7:8" x14ac:dyDescent="0.35">
      <c r="G8088">
        <v>8080</v>
      </c>
      <c r="H8088">
        <f t="shared" ca="1" si="248"/>
        <v>-1.840536684626471E-2</v>
      </c>
    </row>
    <row r="8089" spans="7:8" x14ac:dyDescent="0.35">
      <c r="G8089">
        <v>8081</v>
      </c>
      <c r="H8089">
        <f t="shared" ca="1" si="248"/>
        <v>2.9398672601836366E-2</v>
      </c>
    </row>
    <row r="8090" spans="7:8" x14ac:dyDescent="0.35">
      <c r="G8090">
        <v>8082</v>
      </c>
      <c r="H8090">
        <f t="shared" ca="1" si="248"/>
        <v>1.9089347916077325E-2</v>
      </c>
    </row>
    <row r="8091" spans="7:8" x14ac:dyDescent="0.35">
      <c r="G8091">
        <v>8083</v>
      </c>
      <c r="H8091">
        <f t="shared" ca="1" si="248"/>
        <v>3.2325288865445667E-2</v>
      </c>
    </row>
    <row r="8092" spans="7:8" x14ac:dyDescent="0.35">
      <c r="G8092">
        <v>8084</v>
      </c>
      <c r="H8092">
        <f t="shared" ca="1" si="248"/>
        <v>-1.1867044105864498E-2</v>
      </c>
    </row>
    <row r="8093" spans="7:8" x14ac:dyDescent="0.35">
      <c r="G8093">
        <v>8085</v>
      </c>
      <c r="H8093">
        <f t="shared" ca="1" si="248"/>
        <v>2.1547140739635276E-2</v>
      </c>
    </row>
    <row r="8094" spans="7:8" x14ac:dyDescent="0.35">
      <c r="G8094">
        <v>8086</v>
      </c>
      <c r="H8094">
        <f t="shared" ca="1" si="248"/>
        <v>-1.4016400944140826E-2</v>
      </c>
    </row>
    <row r="8095" spans="7:8" x14ac:dyDescent="0.35">
      <c r="G8095">
        <v>8087</v>
      </c>
      <c r="H8095">
        <f t="shared" ca="1" si="248"/>
        <v>-3.1831799558732332E-2</v>
      </c>
    </row>
    <row r="8096" spans="7:8" x14ac:dyDescent="0.35">
      <c r="G8096">
        <v>8088</v>
      </c>
      <c r="H8096">
        <f t="shared" ca="1" si="248"/>
        <v>1.3425420712182863E-2</v>
      </c>
    </row>
    <row r="8097" spans="7:8" x14ac:dyDescent="0.35">
      <c r="G8097">
        <v>8089</v>
      </c>
      <c r="H8097">
        <f t="shared" ca="1" si="248"/>
        <v>-1.136377269658718E-2</v>
      </c>
    </row>
    <row r="8098" spans="7:8" x14ac:dyDescent="0.35">
      <c r="G8098">
        <v>8090</v>
      </c>
      <c r="H8098">
        <f t="shared" ca="1" si="248"/>
        <v>8.4725966094366372E-3</v>
      </c>
    </row>
    <row r="8099" spans="7:8" x14ac:dyDescent="0.35">
      <c r="G8099">
        <v>8091</v>
      </c>
      <c r="H8099">
        <f t="shared" ca="1" si="248"/>
        <v>3.2270577661416586E-3</v>
      </c>
    </row>
    <row r="8100" spans="7:8" x14ac:dyDescent="0.35">
      <c r="G8100">
        <v>8092</v>
      </c>
      <c r="H8100">
        <f t="shared" ca="1" si="248"/>
        <v>-4.0014108256946415E-3</v>
      </c>
    </row>
    <row r="8101" spans="7:8" x14ac:dyDescent="0.35">
      <c r="G8101">
        <v>8093</v>
      </c>
      <c r="H8101">
        <f t="shared" ca="1" si="248"/>
        <v>-1.290842977663207E-2</v>
      </c>
    </row>
    <row r="8102" spans="7:8" x14ac:dyDescent="0.35">
      <c r="G8102">
        <v>8094</v>
      </c>
      <c r="H8102">
        <f t="shared" ca="1" si="248"/>
        <v>6.5807825623999524E-4</v>
      </c>
    </row>
    <row r="8103" spans="7:8" x14ac:dyDescent="0.35">
      <c r="G8103">
        <v>8095</v>
      </c>
      <c r="H8103">
        <f t="shared" ca="1" si="248"/>
        <v>1.0192608589962147E-2</v>
      </c>
    </row>
    <row r="8104" spans="7:8" x14ac:dyDescent="0.35">
      <c r="G8104">
        <v>8096</v>
      </c>
      <c r="H8104">
        <f t="shared" ca="1" si="248"/>
        <v>-1.2315952197696298E-2</v>
      </c>
    </row>
    <row r="8105" spans="7:8" x14ac:dyDescent="0.35">
      <c r="G8105">
        <v>8097</v>
      </c>
      <c r="H8105">
        <f t="shared" ca="1" si="248"/>
        <v>2.3854964260442358E-2</v>
      </c>
    </row>
    <row r="8106" spans="7:8" x14ac:dyDescent="0.35">
      <c r="G8106">
        <v>8098</v>
      </c>
      <c r="H8106">
        <f t="shared" ca="1" si="248"/>
        <v>-3.518435485322277E-3</v>
      </c>
    </row>
    <row r="8107" spans="7:8" x14ac:dyDescent="0.35">
      <c r="G8107">
        <v>8099</v>
      </c>
      <c r="H8107">
        <f t="shared" ca="1" si="248"/>
        <v>-1.1437763576703949E-2</v>
      </c>
    </row>
    <row r="8108" spans="7:8" x14ac:dyDescent="0.35">
      <c r="G8108">
        <v>8100</v>
      </c>
      <c r="H8108">
        <f t="shared" ca="1" si="248"/>
        <v>2.8866484448119661E-2</v>
      </c>
    </row>
    <row r="8109" spans="7:8" x14ac:dyDescent="0.35">
      <c r="G8109">
        <v>8101</v>
      </c>
      <c r="H8109">
        <f t="shared" ca="1" si="248"/>
        <v>-2.4934443301021125E-2</v>
      </c>
    </row>
    <row r="8110" spans="7:8" x14ac:dyDescent="0.35">
      <c r="G8110">
        <v>8102</v>
      </c>
      <c r="H8110">
        <f t="shared" ca="1" si="248"/>
        <v>-3.2433758642107499E-2</v>
      </c>
    </row>
    <row r="8111" spans="7:8" x14ac:dyDescent="0.35">
      <c r="G8111">
        <v>8103</v>
      </c>
      <c r="H8111">
        <f t="shared" ca="1" si="248"/>
        <v>3.0335807118177113E-2</v>
      </c>
    </row>
    <row r="8112" spans="7:8" x14ac:dyDescent="0.35">
      <c r="G8112">
        <v>8104</v>
      </c>
      <c r="H8112">
        <f t="shared" ca="1" si="248"/>
        <v>2.1155876909933764E-2</v>
      </c>
    </row>
    <row r="8113" spans="7:8" x14ac:dyDescent="0.35">
      <c r="G8113">
        <v>8105</v>
      </c>
      <c r="H8113">
        <f t="shared" ca="1" si="248"/>
        <v>-2.7074432374076776E-3</v>
      </c>
    </row>
    <row r="8114" spans="7:8" x14ac:dyDescent="0.35">
      <c r="G8114">
        <v>8106</v>
      </c>
      <c r="H8114">
        <f t="shared" ca="1" si="248"/>
        <v>-7.4751287417777852E-3</v>
      </c>
    </row>
    <row r="8115" spans="7:8" x14ac:dyDescent="0.35">
      <c r="G8115">
        <v>8107</v>
      </c>
      <c r="H8115">
        <f t="shared" ca="1" si="248"/>
        <v>1.6787637733789288E-4</v>
      </c>
    </row>
    <row r="8116" spans="7:8" x14ac:dyDescent="0.35">
      <c r="G8116">
        <v>8108</v>
      </c>
      <c r="H8116">
        <f t="shared" ca="1" si="248"/>
        <v>2.0272599141937884E-2</v>
      </c>
    </row>
    <row r="8117" spans="7:8" x14ac:dyDescent="0.35">
      <c r="G8117">
        <v>8109</v>
      </c>
      <c r="H8117">
        <f t="shared" ca="1" si="248"/>
        <v>-1.9658397872874517E-2</v>
      </c>
    </row>
    <row r="8118" spans="7:8" x14ac:dyDescent="0.35">
      <c r="G8118">
        <v>8110</v>
      </c>
      <c r="H8118">
        <f t="shared" ca="1" si="248"/>
        <v>1.1198703088049822E-2</v>
      </c>
    </row>
    <row r="8119" spans="7:8" x14ac:dyDescent="0.35">
      <c r="G8119">
        <v>8111</v>
      </c>
      <c r="H8119">
        <f t="shared" ca="1" si="248"/>
        <v>-4.6048379349141492E-3</v>
      </c>
    </row>
    <row r="8120" spans="7:8" x14ac:dyDescent="0.35">
      <c r="G8120">
        <v>8112</v>
      </c>
      <c r="H8120">
        <f t="shared" ca="1" si="248"/>
        <v>-2.4881369824097794E-2</v>
      </c>
    </row>
    <row r="8121" spans="7:8" x14ac:dyDescent="0.35">
      <c r="G8121">
        <v>8113</v>
      </c>
      <c r="H8121">
        <f t="shared" ca="1" si="248"/>
        <v>1.2796224335758603E-2</v>
      </c>
    </row>
    <row r="8122" spans="7:8" x14ac:dyDescent="0.35">
      <c r="G8122">
        <v>8114</v>
      </c>
      <c r="H8122">
        <f t="shared" ca="1" si="248"/>
        <v>6.8009586869219544E-3</v>
      </c>
    </row>
    <row r="8123" spans="7:8" x14ac:dyDescent="0.35">
      <c r="G8123">
        <v>8115</v>
      </c>
      <c r="H8123">
        <f t="shared" ca="1" si="248"/>
        <v>-1.1129713538133228E-2</v>
      </c>
    </row>
    <row r="8124" spans="7:8" x14ac:dyDescent="0.35">
      <c r="G8124">
        <v>8116</v>
      </c>
      <c r="H8124">
        <f t="shared" ca="1" si="248"/>
        <v>-5.6107051971811629E-2</v>
      </c>
    </row>
    <row r="8125" spans="7:8" x14ac:dyDescent="0.35">
      <c r="G8125">
        <v>8117</v>
      </c>
      <c r="H8125">
        <f t="shared" ca="1" si="248"/>
        <v>-4.3395300873269125E-3</v>
      </c>
    </row>
    <row r="8126" spans="7:8" x14ac:dyDescent="0.35">
      <c r="G8126">
        <v>8118</v>
      </c>
      <c r="H8126">
        <f t="shared" ca="1" si="248"/>
        <v>-4.2799449803123703E-3</v>
      </c>
    </row>
    <row r="8127" spans="7:8" x14ac:dyDescent="0.35">
      <c r="G8127">
        <v>8119</v>
      </c>
      <c r="H8127">
        <f t="shared" ca="1" si="248"/>
        <v>1.9488063475388237E-3</v>
      </c>
    </row>
    <row r="8128" spans="7:8" x14ac:dyDescent="0.35">
      <c r="G8128">
        <v>8120</v>
      </c>
      <c r="H8128">
        <f t="shared" ca="1" si="248"/>
        <v>8.2044798063734339E-3</v>
      </c>
    </row>
    <row r="8129" spans="7:8" x14ac:dyDescent="0.35">
      <c r="G8129">
        <v>8121</v>
      </c>
      <c r="H8129">
        <f t="shared" ca="1" si="248"/>
        <v>-1.015104524688391E-2</v>
      </c>
    </row>
    <row r="8130" spans="7:8" x14ac:dyDescent="0.35">
      <c r="G8130">
        <v>8122</v>
      </c>
      <c r="H8130">
        <f t="shared" ca="1" si="248"/>
        <v>2.5742790898669994E-2</v>
      </c>
    </row>
    <row r="8131" spans="7:8" x14ac:dyDescent="0.35">
      <c r="G8131">
        <v>8123</v>
      </c>
      <c r="H8131">
        <f t="shared" ca="1" si="248"/>
        <v>-7.6835143003320576E-3</v>
      </c>
    </row>
    <row r="8132" spans="7:8" x14ac:dyDescent="0.35">
      <c r="G8132">
        <v>8124</v>
      </c>
      <c r="H8132">
        <f t="shared" ca="1" si="248"/>
        <v>8.566413316043851E-3</v>
      </c>
    </row>
    <row r="8133" spans="7:8" x14ac:dyDescent="0.35">
      <c r="G8133">
        <v>8125</v>
      </c>
      <c r="H8133">
        <f t="shared" ca="1" si="248"/>
        <v>-2.6124645358117156E-2</v>
      </c>
    </row>
    <row r="8134" spans="7:8" x14ac:dyDescent="0.35">
      <c r="G8134">
        <v>8126</v>
      </c>
      <c r="H8134">
        <f t="shared" ca="1" si="248"/>
        <v>1.8549802613969175E-2</v>
      </c>
    </row>
    <row r="8135" spans="7:8" x14ac:dyDescent="0.35">
      <c r="G8135">
        <v>8127</v>
      </c>
      <c r="H8135">
        <f t="shared" ca="1" si="248"/>
        <v>-4.8471124065820265E-3</v>
      </c>
    </row>
    <row r="8136" spans="7:8" x14ac:dyDescent="0.35">
      <c r="G8136">
        <v>8128</v>
      </c>
      <c r="H8136">
        <f t="shared" ca="1" si="248"/>
        <v>2.4139088478144052E-2</v>
      </c>
    </row>
    <row r="8137" spans="7:8" x14ac:dyDescent="0.35">
      <c r="G8137">
        <v>8129</v>
      </c>
      <c r="H8137">
        <f t="shared" ca="1" si="248"/>
        <v>-2.0622671443830082E-2</v>
      </c>
    </row>
    <row r="8138" spans="7:8" x14ac:dyDescent="0.35">
      <c r="G8138">
        <v>8130</v>
      </c>
      <c r="H8138">
        <f t="shared" ref="H8138:H8201" ca="1" si="249">_xlfn.NORM.INV(RAND(),$N$11,$N$12)</f>
        <v>5.4600597684572845E-3</v>
      </c>
    </row>
    <row r="8139" spans="7:8" x14ac:dyDescent="0.35">
      <c r="G8139">
        <v>8131</v>
      </c>
      <c r="H8139">
        <f t="shared" ca="1" si="249"/>
        <v>-8.1866608392480429E-4</v>
      </c>
    </row>
    <row r="8140" spans="7:8" x14ac:dyDescent="0.35">
      <c r="G8140">
        <v>8132</v>
      </c>
      <c r="H8140">
        <f t="shared" ca="1" si="249"/>
        <v>2.3172675136409592E-2</v>
      </c>
    </row>
    <row r="8141" spans="7:8" x14ac:dyDescent="0.35">
      <c r="G8141">
        <v>8133</v>
      </c>
      <c r="H8141">
        <f t="shared" ca="1" si="249"/>
        <v>1.0721617949482424E-2</v>
      </c>
    </row>
    <row r="8142" spans="7:8" x14ac:dyDescent="0.35">
      <c r="G8142">
        <v>8134</v>
      </c>
      <c r="H8142">
        <f t="shared" ca="1" si="249"/>
        <v>-1.1935104687521705E-2</v>
      </c>
    </row>
    <row r="8143" spans="7:8" x14ac:dyDescent="0.35">
      <c r="G8143">
        <v>8135</v>
      </c>
      <c r="H8143">
        <f t="shared" ca="1" si="249"/>
        <v>-6.1041649680166014E-3</v>
      </c>
    </row>
    <row r="8144" spans="7:8" x14ac:dyDescent="0.35">
      <c r="G8144">
        <v>8136</v>
      </c>
      <c r="H8144">
        <f t="shared" ca="1" si="249"/>
        <v>2.3823769651764172E-2</v>
      </c>
    </row>
    <row r="8145" spans="7:8" x14ac:dyDescent="0.35">
      <c r="G8145">
        <v>8137</v>
      </c>
      <c r="H8145">
        <f t="shared" ca="1" si="249"/>
        <v>2.5232424870255993E-3</v>
      </c>
    </row>
    <row r="8146" spans="7:8" x14ac:dyDescent="0.35">
      <c r="G8146">
        <v>8138</v>
      </c>
      <c r="H8146">
        <f t="shared" ca="1" si="249"/>
        <v>1.7423451069171807E-2</v>
      </c>
    </row>
    <row r="8147" spans="7:8" x14ac:dyDescent="0.35">
      <c r="G8147">
        <v>8139</v>
      </c>
      <c r="H8147">
        <f t="shared" ca="1" si="249"/>
        <v>-3.7466245797636827E-2</v>
      </c>
    </row>
    <row r="8148" spans="7:8" x14ac:dyDescent="0.35">
      <c r="G8148">
        <v>8140</v>
      </c>
      <c r="H8148">
        <f t="shared" ca="1" si="249"/>
        <v>1.1854354863030702E-2</v>
      </c>
    </row>
    <row r="8149" spans="7:8" x14ac:dyDescent="0.35">
      <c r="G8149">
        <v>8141</v>
      </c>
      <c r="H8149">
        <f t="shared" ca="1" si="249"/>
        <v>-1.0434178984241003E-2</v>
      </c>
    </row>
    <row r="8150" spans="7:8" x14ac:dyDescent="0.35">
      <c r="G8150">
        <v>8142</v>
      </c>
      <c r="H8150">
        <f t="shared" ca="1" si="249"/>
        <v>4.9976116270926624E-3</v>
      </c>
    </row>
    <row r="8151" spans="7:8" x14ac:dyDescent="0.35">
      <c r="G8151">
        <v>8143</v>
      </c>
      <c r="H8151">
        <f t="shared" ca="1" si="249"/>
        <v>1.1461969111584041E-2</v>
      </c>
    </row>
    <row r="8152" spans="7:8" x14ac:dyDescent="0.35">
      <c r="G8152">
        <v>8144</v>
      </c>
      <c r="H8152">
        <f t="shared" ca="1" si="249"/>
        <v>-9.359556521935937E-3</v>
      </c>
    </row>
    <row r="8153" spans="7:8" x14ac:dyDescent="0.35">
      <c r="G8153">
        <v>8145</v>
      </c>
      <c r="H8153">
        <f t="shared" ca="1" si="249"/>
        <v>-1.8544446260263889E-2</v>
      </c>
    </row>
    <row r="8154" spans="7:8" x14ac:dyDescent="0.35">
      <c r="G8154">
        <v>8146</v>
      </c>
      <c r="H8154">
        <f t="shared" ca="1" si="249"/>
        <v>-2.4974736857344807E-2</v>
      </c>
    </row>
    <row r="8155" spans="7:8" x14ac:dyDescent="0.35">
      <c r="G8155">
        <v>8147</v>
      </c>
      <c r="H8155">
        <f t="shared" ca="1" si="249"/>
        <v>1.2061571755023209E-2</v>
      </c>
    </row>
    <row r="8156" spans="7:8" x14ac:dyDescent="0.35">
      <c r="G8156">
        <v>8148</v>
      </c>
      <c r="H8156">
        <f t="shared" ca="1" si="249"/>
        <v>-1.0621094786621006E-2</v>
      </c>
    </row>
    <row r="8157" spans="7:8" x14ac:dyDescent="0.35">
      <c r="G8157">
        <v>8149</v>
      </c>
      <c r="H8157">
        <f t="shared" ca="1" si="249"/>
        <v>1.2317131613017733E-3</v>
      </c>
    </row>
    <row r="8158" spans="7:8" x14ac:dyDescent="0.35">
      <c r="G8158">
        <v>8150</v>
      </c>
      <c r="H8158">
        <f t="shared" ca="1" si="249"/>
        <v>-6.7421967716580922E-3</v>
      </c>
    </row>
    <row r="8159" spans="7:8" x14ac:dyDescent="0.35">
      <c r="G8159">
        <v>8151</v>
      </c>
      <c r="H8159">
        <f t="shared" ca="1" si="249"/>
        <v>2.3939246222114555E-3</v>
      </c>
    </row>
    <row r="8160" spans="7:8" x14ac:dyDescent="0.35">
      <c r="G8160">
        <v>8152</v>
      </c>
      <c r="H8160">
        <f t="shared" ca="1" si="249"/>
        <v>8.2188263600264239E-3</v>
      </c>
    </row>
    <row r="8161" spans="7:8" x14ac:dyDescent="0.35">
      <c r="G8161">
        <v>8153</v>
      </c>
      <c r="H8161">
        <f t="shared" ca="1" si="249"/>
        <v>-1.3577837624090034E-2</v>
      </c>
    </row>
    <row r="8162" spans="7:8" x14ac:dyDescent="0.35">
      <c r="G8162">
        <v>8154</v>
      </c>
      <c r="H8162">
        <f t="shared" ca="1" si="249"/>
        <v>-1.9349364728617289E-2</v>
      </c>
    </row>
    <row r="8163" spans="7:8" x14ac:dyDescent="0.35">
      <c r="G8163">
        <v>8155</v>
      </c>
      <c r="H8163">
        <f t="shared" ca="1" si="249"/>
        <v>-6.137425801145872E-3</v>
      </c>
    </row>
    <row r="8164" spans="7:8" x14ac:dyDescent="0.35">
      <c r="G8164">
        <v>8156</v>
      </c>
      <c r="H8164">
        <f t="shared" ca="1" si="249"/>
        <v>-3.8158053339653511E-2</v>
      </c>
    </row>
    <row r="8165" spans="7:8" x14ac:dyDescent="0.35">
      <c r="G8165">
        <v>8157</v>
      </c>
      <c r="H8165">
        <f t="shared" ca="1" si="249"/>
        <v>-5.6566892994899974E-3</v>
      </c>
    </row>
    <row r="8166" spans="7:8" x14ac:dyDescent="0.35">
      <c r="G8166">
        <v>8158</v>
      </c>
      <c r="H8166">
        <f t="shared" ca="1" si="249"/>
        <v>8.1995372306944009E-3</v>
      </c>
    </row>
    <row r="8167" spans="7:8" x14ac:dyDescent="0.35">
      <c r="G8167">
        <v>8159</v>
      </c>
      <c r="H8167">
        <f t="shared" ca="1" si="249"/>
        <v>1.8190059572730115E-2</v>
      </c>
    </row>
    <row r="8168" spans="7:8" x14ac:dyDescent="0.35">
      <c r="G8168">
        <v>8160</v>
      </c>
      <c r="H8168">
        <f t="shared" ca="1" si="249"/>
        <v>-7.6673547502978676E-3</v>
      </c>
    </row>
    <row r="8169" spans="7:8" x14ac:dyDescent="0.35">
      <c r="G8169">
        <v>8161</v>
      </c>
      <c r="H8169">
        <f t="shared" ca="1" si="249"/>
        <v>1.0428262778605099E-2</v>
      </c>
    </row>
    <row r="8170" spans="7:8" x14ac:dyDescent="0.35">
      <c r="G8170">
        <v>8162</v>
      </c>
      <c r="H8170">
        <f t="shared" ca="1" si="249"/>
        <v>3.0065739913225843E-2</v>
      </c>
    </row>
    <row r="8171" spans="7:8" x14ac:dyDescent="0.35">
      <c r="G8171">
        <v>8163</v>
      </c>
      <c r="H8171">
        <f t="shared" ca="1" si="249"/>
        <v>1.0292060250799028E-2</v>
      </c>
    </row>
    <row r="8172" spans="7:8" x14ac:dyDescent="0.35">
      <c r="G8172">
        <v>8164</v>
      </c>
      <c r="H8172">
        <f t="shared" ca="1" si="249"/>
        <v>-1.1578486048653885E-2</v>
      </c>
    </row>
    <row r="8173" spans="7:8" x14ac:dyDescent="0.35">
      <c r="G8173">
        <v>8165</v>
      </c>
      <c r="H8173">
        <f t="shared" ca="1" si="249"/>
        <v>-9.5615109561133851E-3</v>
      </c>
    </row>
    <row r="8174" spans="7:8" x14ac:dyDescent="0.35">
      <c r="G8174">
        <v>8166</v>
      </c>
      <c r="H8174">
        <f t="shared" ca="1" si="249"/>
        <v>2.0706626494064941E-2</v>
      </c>
    </row>
    <row r="8175" spans="7:8" x14ac:dyDescent="0.35">
      <c r="G8175">
        <v>8167</v>
      </c>
      <c r="H8175">
        <f t="shared" ca="1" si="249"/>
        <v>2.8986480868383908E-2</v>
      </c>
    </row>
    <row r="8176" spans="7:8" x14ac:dyDescent="0.35">
      <c r="G8176">
        <v>8168</v>
      </c>
      <c r="H8176">
        <f t="shared" ca="1" si="249"/>
        <v>1.9689415602897723E-2</v>
      </c>
    </row>
    <row r="8177" spans="7:8" x14ac:dyDescent="0.35">
      <c r="G8177">
        <v>8169</v>
      </c>
      <c r="H8177">
        <f t="shared" ca="1" si="249"/>
        <v>4.4812070284239568E-3</v>
      </c>
    </row>
    <row r="8178" spans="7:8" x14ac:dyDescent="0.35">
      <c r="G8178">
        <v>8170</v>
      </c>
      <c r="H8178">
        <f t="shared" ca="1" si="249"/>
        <v>-1.8379966208831811E-2</v>
      </c>
    </row>
    <row r="8179" spans="7:8" x14ac:dyDescent="0.35">
      <c r="G8179">
        <v>8171</v>
      </c>
      <c r="H8179">
        <f t="shared" ca="1" si="249"/>
        <v>-1.1642571930814906E-3</v>
      </c>
    </row>
    <row r="8180" spans="7:8" x14ac:dyDescent="0.35">
      <c r="G8180">
        <v>8172</v>
      </c>
      <c r="H8180">
        <f t="shared" ca="1" si="249"/>
        <v>-2.5977291426265447E-3</v>
      </c>
    </row>
    <row r="8181" spans="7:8" x14ac:dyDescent="0.35">
      <c r="G8181">
        <v>8173</v>
      </c>
      <c r="H8181">
        <f t="shared" ca="1" si="249"/>
        <v>3.7627626229873208E-2</v>
      </c>
    </row>
    <row r="8182" spans="7:8" x14ac:dyDescent="0.35">
      <c r="G8182">
        <v>8174</v>
      </c>
      <c r="H8182">
        <f t="shared" ca="1" si="249"/>
        <v>-2.0451573152439763E-2</v>
      </c>
    </row>
    <row r="8183" spans="7:8" x14ac:dyDescent="0.35">
      <c r="G8183">
        <v>8175</v>
      </c>
      <c r="H8183">
        <f t="shared" ca="1" si="249"/>
        <v>-2.3449785238288021E-3</v>
      </c>
    </row>
    <row r="8184" spans="7:8" x14ac:dyDescent="0.35">
      <c r="G8184">
        <v>8176</v>
      </c>
      <c r="H8184">
        <f t="shared" ca="1" si="249"/>
        <v>-5.3504966718578122E-3</v>
      </c>
    </row>
    <row r="8185" spans="7:8" x14ac:dyDescent="0.35">
      <c r="G8185">
        <v>8177</v>
      </c>
      <c r="H8185">
        <f t="shared" ca="1" si="249"/>
        <v>9.419043579629461E-3</v>
      </c>
    </row>
    <row r="8186" spans="7:8" x14ac:dyDescent="0.35">
      <c r="G8186">
        <v>8178</v>
      </c>
      <c r="H8186">
        <f t="shared" ca="1" si="249"/>
        <v>-2.7444515068462925E-3</v>
      </c>
    </row>
    <row r="8187" spans="7:8" x14ac:dyDescent="0.35">
      <c r="G8187">
        <v>8179</v>
      </c>
      <c r="H8187">
        <f t="shared" ca="1" si="249"/>
        <v>2.2538087714715618E-2</v>
      </c>
    </row>
    <row r="8188" spans="7:8" x14ac:dyDescent="0.35">
      <c r="G8188">
        <v>8180</v>
      </c>
      <c r="H8188">
        <f t="shared" ca="1" si="249"/>
        <v>6.6073294624656078E-3</v>
      </c>
    </row>
    <row r="8189" spans="7:8" x14ac:dyDescent="0.35">
      <c r="G8189">
        <v>8181</v>
      </c>
      <c r="H8189">
        <f t="shared" ca="1" si="249"/>
        <v>-7.8921878288845376E-3</v>
      </c>
    </row>
    <row r="8190" spans="7:8" x14ac:dyDescent="0.35">
      <c r="G8190">
        <v>8182</v>
      </c>
      <c r="H8190">
        <f t="shared" ca="1" si="249"/>
        <v>1.2128866686903855E-2</v>
      </c>
    </row>
    <row r="8191" spans="7:8" x14ac:dyDescent="0.35">
      <c r="G8191">
        <v>8183</v>
      </c>
      <c r="H8191">
        <f t="shared" ca="1" si="249"/>
        <v>-5.368396032220747E-3</v>
      </c>
    </row>
    <row r="8192" spans="7:8" x14ac:dyDescent="0.35">
      <c r="G8192">
        <v>8184</v>
      </c>
      <c r="H8192">
        <f t="shared" ca="1" si="249"/>
        <v>8.3115272935371191E-3</v>
      </c>
    </row>
    <row r="8193" spans="7:8" x14ac:dyDescent="0.35">
      <c r="G8193">
        <v>8185</v>
      </c>
      <c r="H8193">
        <f t="shared" ca="1" si="249"/>
        <v>-3.603192643693915E-2</v>
      </c>
    </row>
    <row r="8194" spans="7:8" x14ac:dyDescent="0.35">
      <c r="G8194">
        <v>8186</v>
      </c>
      <c r="H8194">
        <f t="shared" ca="1" si="249"/>
        <v>-8.6844704598298562E-3</v>
      </c>
    </row>
    <row r="8195" spans="7:8" x14ac:dyDescent="0.35">
      <c r="G8195">
        <v>8187</v>
      </c>
      <c r="H8195">
        <f t="shared" ca="1" si="249"/>
        <v>3.6762537471329321E-2</v>
      </c>
    </row>
    <row r="8196" spans="7:8" x14ac:dyDescent="0.35">
      <c r="G8196">
        <v>8188</v>
      </c>
      <c r="H8196">
        <f t="shared" ca="1" si="249"/>
        <v>7.800448456611507E-3</v>
      </c>
    </row>
    <row r="8197" spans="7:8" x14ac:dyDescent="0.35">
      <c r="G8197">
        <v>8189</v>
      </c>
      <c r="H8197">
        <f t="shared" ca="1" si="249"/>
        <v>-1.1589674544257163E-2</v>
      </c>
    </row>
    <row r="8198" spans="7:8" x14ac:dyDescent="0.35">
      <c r="G8198">
        <v>8190</v>
      </c>
      <c r="H8198">
        <f t="shared" ca="1" si="249"/>
        <v>-2.1871417006205828E-2</v>
      </c>
    </row>
    <row r="8199" spans="7:8" x14ac:dyDescent="0.35">
      <c r="G8199">
        <v>8191</v>
      </c>
      <c r="H8199">
        <f t="shared" ca="1" si="249"/>
        <v>-1.0793876595345872E-2</v>
      </c>
    </row>
    <row r="8200" spans="7:8" x14ac:dyDescent="0.35">
      <c r="G8200">
        <v>8192</v>
      </c>
      <c r="H8200">
        <f t="shared" ca="1" si="249"/>
        <v>5.2115743861324091E-3</v>
      </c>
    </row>
    <row r="8201" spans="7:8" x14ac:dyDescent="0.35">
      <c r="G8201">
        <v>8193</v>
      </c>
      <c r="H8201">
        <f t="shared" ca="1" si="249"/>
        <v>-1.798334955060207E-2</v>
      </c>
    </row>
    <row r="8202" spans="7:8" x14ac:dyDescent="0.35">
      <c r="G8202">
        <v>8194</v>
      </c>
      <c r="H8202">
        <f t="shared" ref="H8202:H8265" ca="1" si="250">_xlfn.NORM.INV(RAND(),$N$11,$N$12)</f>
        <v>-9.259511910670485E-3</v>
      </c>
    </row>
    <row r="8203" spans="7:8" x14ac:dyDescent="0.35">
      <c r="G8203">
        <v>8195</v>
      </c>
      <c r="H8203">
        <f t="shared" ca="1" si="250"/>
        <v>-5.9726477316211779E-3</v>
      </c>
    </row>
    <row r="8204" spans="7:8" x14ac:dyDescent="0.35">
      <c r="G8204">
        <v>8196</v>
      </c>
      <c r="H8204">
        <f t="shared" ca="1" si="250"/>
        <v>-2.5565109558835855E-2</v>
      </c>
    </row>
    <row r="8205" spans="7:8" x14ac:dyDescent="0.35">
      <c r="G8205">
        <v>8197</v>
      </c>
      <c r="H8205">
        <f t="shared" ca="1" si="250"/>
        <v>-3.3315351529885615E-2</v>
      </c>
    </row>
    <row r="8206" spans="7:8" x14ac:dyDescent="0.35">
      <c r="G8206">
        <v>8198</v>
      </c>
      <c r="H8206">
        <f t="shared" ca="1" si="250"/>
        <v>8.6572268503449807E-3</v>
      </c>
    </row>
    <row r="8207" spans="7:8" x14ac:dyDescent="0.35">
      <c r="G8207">
        <v>8199</v>
      </c>
      <c r="H8207">
        <f t="shared" ca="1" si="250"/>
        <v>-3.268386462249015E-2</v>
      </c>
    </row>
    <row r="8208" spans="7:8" x14ac:dyDescent="0.35">
      <c r="G8208">
        <v>8200</v>
      </c>
      <c r="H8208">
        <f t="shared" ca="1" si="250"/>
        <v>-1.6692073893079602E-3</v>
      </c>
    </row>
    <row r="8209" spans="7:8" x14ac:dyDescent="0.35">
      <c r="G8209">
        <v>8201</v>
      </c>
      <c r="H8209">
        <f t="shared" ca="1" si="250"/>
        <v>4.2289303493912378E-4</v>
      </c>
    </row>
    <row r="8210" spans="7:8" x14ac:dyDescent="0.35">
      <c r="G8210">
        <v>8202</v>
      </c>
      <c r="H8210">
        <f t="shared" ca="1" si="250"/>
        <v>3.854495566468942E-2</v>
      </c>
    </row>
    <row r="8211" spans="7:8" x14ac:dyDescent="0.35">
      <c r="G8211">
        <v>8203</v>
      </c>
      <c r="H8211">
        <f t="shared" ca="1" si="250"/>
        <v>-2.453966097749765E-3</v>
      </c>
    </row>
    <row r="8212" spans="7:8" x14ac:dyDescent="0.35">
      <c r="G8212">
        <v>8204</v>
      </c>
      <c r="H8212">
        <f t="shared" ca="1" si="250"/>
        <v>4.518963807003863E-3</v>
      </c>
    </row>
    <row r="8213" spans="7:8" x14ac:dyDescent="0.35">
      <c r="G8213">
        <v>8205</v>
      </c>
      <c r="H8213">
        <f t="shared" ca="1" si="250"/>
        <v>4.4838411874638497E-3</v>
      </c>
    </row>
    <row r="8214" spans="7:8" x14ac:dyDescent="0.35">
      <c r="G8214">
        <v>8206</v>
      </c>
      <c r="H8214">
        <f t="shared" ca="1" si="250"/>
        <v>-4.0524404368387862E-2</v>
      </c>
    </row>
    <row r="8215" spans="7:8" x14ac:dyDescent="0.35">
      <c r="G8215">
        <v>8207</v>
      </c>
      <c r="H8215">
        <f t="shared" ca="1" si="250"/>
        <v>-7.0973106623661939E-3</v>
      </c>
    </row>
    <row r="8216" spans="7:8" x14ac:dyDescent="0.35">
      <c r="G8216">
        <v>8208</v>
      </c>
      <c r="H8216">
        <f t="shared" ca="1" si="250"/>
        <v>7.0639495300477331E-3</v>
      </c>
    </row>
    <row r="8217" spans="7:8" x14ac:dyDescent="0.35">
      <c r="G8217">
        <v>8209</v>
      </c>
      <c r="H8217">
        <f t="shared" ca="1" si="250"/>
        <v>-8.9397506972043964E-3</v>
      </c>
    </row>
    <row r="8218" spans="7:8" x14ac:dyDescent="0.35">
      <c r="G8218">
        <v>8210</v>
      </c>
      <c r="H8218">
        <f t="shared" ca="1" si="250"/>
        <v>-1.5978783734625128E-2</v>
      </c>
    </row>
    <row r="8219" spans="7:8" x14ac:dyDescent="0.35">
      <c r="G8219">
        <v>8211</v>
      </c>
      <c r="H8219">
        <f t="shared" ca="1" si="250"/>
        <v>2.8111674802318649E-2</v>
      </c>
    </row>
    <row r="8220" spans="7:8" x14ac:dyDescent="0.35">
      <c r="G8220">
        <v>8212</v>
      </c>
      <c r="H8220">
        <f t="shared" ca="1" si="250"/>
        <v>-3.1740795855108844E-3</v>
      </c>
    </row>
    <row r="8221" spans="7:8" x14ac:dyDescent="0.35">
      <c r="G8221">
        <v>8213</v>
      </c>
      <c r="H8221">
        <f t="shared" ca="1" si="250"/>
        <v>-3.8800867712531238E-2</v>
      </c>
    </row>
    <row r="8222" spans="7:8" x14ac:dyDescent="0.35">
      <c r="G8222">
        <v>8214</v>
      </c>
      <c r="H8222">
        <f t="shared" ca="1" si="250"/>
        <v>4.6254829127292162E-3</v>
      </c>
    </row>
    <row r="8223" spans="7:8" x14ac:dyDescent="0.35">
      <c r="G8223">
        <v>8215</v>
      </c>
      <c r="H8223">
        <f t="shared" ca="1" si="250"/>
        <v>1.2206653502690483E-2</v>
      </c>
    </row>
    <row r="8224" spans="7:8" x14ac:dyDescent="0.35">
      <c r="G8224">
        <v>8216</v>
      </c>
      <c r="H8224">
        <f t="shared" ca="1" si="250"/>
        <v>-1.0542502807326984E-3</v>
      </c>
    </row>
    <row r="8225" spans="7:8" x14ac:dyDescent="0.35">
      <c r="G8225">
        <v>8217</v>
      </c>
      <c r="H8225">
        <f t="shared" ca="1" si="250"/>
        <v>-1.5423998128957159E-3</v>
      </c>
    </row>
    <row r="8226" spans="7:8" x14ac:dyDescent="0.35">
      <c r="G8226">
        <v>8218</v>
      </c>
      <c r="H8226">
        <f t="shared" ca="1" si="250"/>
        <v>-2.9772834970507412E-2</v>
      </c>
    </row>
    <row r="8227" spans="7:8" x14ac:dyDescent="0.35">
      <c r="G8227">
        <v>8219</v>
      </c>
      <c r="H8227">
        <f t="shared" ca="1" si="250"/>
        <v>1.3456348927490964E-2</v>
      </c>
    </row>
    <row r="8228" spans="7:8" x14ac:dyDescent="0.35">
      <c r="G8228">
        <v>8220</v>
      </c>
      <c r="H8228">
        <f t="shared" ca="1" si="250"/>
        <v>1.1083273912665378E-2</v>
      </c>
    </row>
    <row r="8229" spans="7:8" x14ac:dyDescent="0.35">
      <c r="G8229">
        <v>8221</v>
      </c>
      <c r="H8229">
        <f t="shared" ca="1" si="250"/>
        <v>6.7945962759679845E-3</v>
      </c>
    </row>
    <row r="8230" spans="7:8" x14ac:dyDescent="0.35">
      <c r="G8230">
        <v>8222</v>
      </c>
      <c r="H8230">
        <f t="shared" ca="1" si="250"/>
        <v>4.6152758763957337E-2</v>
      </c>
    </row>
    <row r="8231" spans="7:8" x14ac:dyDescent="0.35">
      <c r="G8231">
        <v>8223</v>
      </c>
      <c r="H8231">
        <f t="shared" ca="1" si="250"/>
        <v>2.9956406288595167E-2</v>
      </c>
    </row>
    <row r="8232" spans="7:8" x14ac:dyDescent="0.35">
      <c r="G8232">
        <v>8224</v>
      </c>
      <c r="H8232">
        <f t="shared" ca="1" si="250"/>
        <v>2.6319549878357277E-2</v>
      </c>
    </row>
    <row r="8233" spans="7:8" x14ac:dyDescent="0.35">
      <c r="G8233">
        <v>8225</v>
      </c>
      <c r="H8233">
        <f t="shared" ca="1" si="250"/>
        <v>-3.0431589587486381E-2</v>
      </c>
    </row>
    <row r="8234" spans="7:8" x14ac:dyDescent="0.35">
      <c r="G8234">
        <v>8226</v>
      </c>
      <c r="H8234">
        <f t="shared" ca="1" si="250"/>
        <v>-1.8802216501518278E-3</v>
      </c>
    </row>
    <row r="8235" spans="7:8" x14ac:dyDescent="0.35">
      <c r="G8235">
        <v>8227</v>
      </c>
      <c r="H8235">
        <f t="shared" ca="1" si="250"/>
        <v>2.0445443704930281E-2</v>
      </c>
    </row>
    <row r="8236" spans="7:8" x14ac:dyDescent="0.35">
      <c r="G8236">
        <v>8228</v>
      </c>
      <c r="H8236">
        <f t="shared" ca="1" si="250"/>
        <v>-9.1303001729596822E-3</v>
      </c>
    </row>
    <row r="8237" spans="7:8" x14ac:dyDescent="0.35">
      <c r="G8237">
        <v>8229</v>
      </c>
      <c r="H8237">
        <f t="shared" ca="1" si="250"/>
        <v>1.7170163495405552E-2</v>
      </c>
    </row>
    <row r="8238" spans="7:8" x14ac:dyDescent="0.35">
      <c r="G8238">
        <v>8230</v>
      </c>
      <c r="H8238">
        <f t="shared" ca="1" si="250"/>
        <v>-1.5283053465572327E-2</v>
      </c>
    </row>
    <row r="8239" spans="7:8" x14ac:dyDescent="0.35">
      <c r="G8239">
        <v>8231</v>
      </c>
      <c r="H8239">
        <f t="shared" ca="1" si="250"/>
        <v>2.1661473181652995E-2</v>
      </c>
    </row>
    <row r="8240" spans="7:8" x14ac:dyDescent="0.35">
      <c r="G8240">
        <v>8232</v>
      </c>
      <c r="H8240">
        <f t="shared" ca="1" si="250"/>
        <v>7.4602608386454914E-3</v>
      </c>
    </row>
    <row r="8241" spans="7:8" x14ac:dyDescent="0.35">
      <c r="G8241">
        <v>8233</v>
      </c>
      <c r="H8241">
        <f t="shared" ca="1" si="250"/>
        <v>1.3277118329002253E-2</v>
      </c>
    </row>
    <row r="8242" spans="7:8" x14ac:dyDescent="0.35">
      <c r="G8242">
        <v>8234</v>
      </c>
      <c r="H8242">
        <f t="shared" ca="1" si="250"/>
        <v>-1.4755628633760863E-2</v>
      </c>
    </row>
    <row r="8243" spans="7:8" x14ac:dyDescent="0.35">
      <c r="G8243">
        <v>8235</v>
      </c>
      <c r="H8243">
        <f t="shared" ca="1" si="250"/>
        <v>-1.0447010188631705E-3</v>
      </c>
    </row>
    <row r="8244" spans="7:8" x14ac:dyDescent="0.35">
      <c r="G8244">
        <v>8236</v>
      </c>
      <c r="H8244">
        <f t="shared" ca="1" si="250"/>
        <v>3.6420335161828276E-3</v>
      </c>
    </row>
    <row r="8245" spans="7:8" x14ac:dyDescent="0.35">
      <c r="G8245">
        <v>8237</v>
      </c>
      <c r="H8245">
        <f t="shared" ca="1" si="250"/>
        <v>2.4232422710914275E-2</v>
      </c>
    </row>
    <row r="8246" spans="7:8" x14ac:dyDescent="0.35">
      <c r="G8246">
        <v>8238</v>
      </c>
      <c r="H8246">
        <f t="shared" ca="1" si="250"/>
        <v>5.357732392234053E-3</v>
      </c>
    </row>
    <row r="8247" spans="7:8" x14ac:dyDescent="0.35">
      <c r="G8247">
        <v>8239</v>
      </c>
      <c r="H8247">
        <f t="shared" ca="1" si="250"/>
        <v>-2.7209401522954196E-3</v>
      </c>
    </row>
    <row r="8248" spans="7:8" x14ac:dyDescent="0.35">
      <c r="G8248">
        <v>8240</v>
      </c>
      <c r="H8248">
        <f t="shared" ca="1" si="250"/>
        <v>1.1907121822566208E-2</v>
      </c>
    </row>
    <row r="8249" spans="7:8" x14ac:dyDescent="0.35">
      <c r="G8249">
        <v>8241</v>
      </c>
      <c r="H8249">
        <f t="shared" ca="1" si="250"/>
        <v>-2.3030163039441477E-2</v>
      </c>
    </row>
    <row r="8250" spans="7:8" x14ac:dyDescent="0.35">
      <c r="G8250">
        <v>8242</v>
      </c>
      <c r="H8250">
        <f t="shared" ca="1" si="250"/>
        <v>-3.1514153114841001E-2</v>
      </c>
    </row>
    <row r="8251" spans="7:8" x14ac:dyDescent="0.35">
      <c r="G8251">
        <v>8243</v>
      </c>
      <c r="H8251">
        <f t="shared" ca="1" si="250"/>
        <v>1.3368312099795214E-2</v>
      </c>
    </row>
    <row r="8252" spans="7:8" x14ac:dyDescent="0.35">
      <c r="G8252">
        <v>8244</v>
      </c>
      <c r="H8252">
        <f t="shared" ca="1" si="250"/>
        <v>8.1373948704001569E-5</v>
      </c>
    </row>
    <row r="8253" spans="7:8" x14ac:dyDescent="0.35">
      <c r="G8253">
        <v>8245</v>
      </c>
      <c r="H8253">
        <f t="shared" ca="1" si="250"/>
        <v>7.7117969778195813E-3</v>
      </c>
    </row>
    <row r="8254" spans="7:8" x14ac:dyDescent="0.35">
      <c r="G8254">
        <v>8246</v>
      </c>
      <c r="H8254">
        <f t="shared" ca="1" si="250"/>
        <v>1.8717177249479102E-2</v>
      </c>
    </row>
    <row r="8255" spans="7:8" x14ac:dyDescent="0.35">
      <c r="G8255">
        <v>8247</v>
      </c>
      <c r="H8255">
        <f t="shared" ca="1" si="250"/>
        <v>-6.2325623965462104E-3</v>
      </c>
    </row>
    <row r="8256" spans="7:8" x14ac:dyDescent="0.35">
      <c r="G8256">
        <v>8248</v>
      </c>
      <c r="H8256">
        <f t="shared" ca="1" si="250"/>
        <v>7.7354623974206999E-3</v>
      </c>
    </row>
    <row r="8257" spans="7:8" x14ac:dyDescent="0.35">
      <c r="G8257">
        <v>8249</v>
      </c>
      <c r="H8257">
        <f t="shared" ca="1" si="250"/>
        <v>-5.7111538686525276E-3</v>
      </c>
    </row>
    <row r="8258" spans="7:8" x14ac:dyDescent="0.35">
      <c r="G8258">
        <v>8250</v>
      </c>
      <c r="H8258">
        <f t="shared" ca="1" si="250"/>
        <v>1.0229186601066035E-3</v>
      </c>
    </row>
    <row r="8259" spans="7:8" x14ac:dyDescent="0.35">
      <c r="G8259">
        <v>8251</v>
      </c>
      <c r="H8259">
        <f t="shared" ca="1" si="250"/>
        <v>1.6726593004547784E-2</v>
      </c>
    </row>
    <row r="8260" spans="7:8" x14ac:dyDescent="0.35">
      <c r="G8260">
        <v>8252</v>
      </c>
      <c r="H8260">
        <f t="shared" ca="1" si="250"/>
        <v>4.0396219412663775E-3</v>
      </c>
    </row>
    <row r="8261" spans="7:8" x14ac:dyDescent="0.35">
      <c r="G8261">
        <v>8253</v>
      </c>
      <c r="H8261">
        <f t="shared" ca="1" si="250"/>
        <v>-3.239159573041956E-2</v>
      </c>
    </row>
    <row r="8262" spans="7:8" x14ac:dyDescent="0.35">
      <c r="G8262">
        <v>8254</v>
      </c>
      <c r="H8262">
        <f t="shared" ca="1" si="250"/>
        <v>-1.0926135265534227E-2</v>
      </c>
    </row>
    <row r="8263" spans="7:8" x14ac:dyDescent="0.35">
      <c r="G8263">
        <v>8255</v>
      </c>
      <c r="H8263">
        <f t="shared" ca="1" si="250"/>
        <v>-1.0752899460283939E-2</v>
      </c>
    </row>
    <row r="8264" spans="7:8" x14ac:dyDescent="0.35">
      <c r="G8264">
        <v>8256</v>
      </c>
      <c r="H8264">
        <f t="shared" ca="1" si="250"/>
        <v>2.58182723170092E-2</v>
      </c>
    </row>
    <row r="8265" spans="7:8" x14ac:dyDescent="0.35">
      <c r="G8265">
        <v>8257</v>
      </c>
      <c r="H8265">
        <f t="shared" ca="1" si="250"/>
        <v>1.5018463768066396E-2</v>
      </c>
    </row>
    <row r="8266" spans="7:8" x14ac:dyDescent="0.35">
      <c r="G8266">
        <v>8258</v>
      </c>
      <c r="H8266">
        <f t="shared" ref="H8266:H8329" ca="1" si="251">_xlfn.NORM.INV(RAND(),$N$11,$N$12)</f>
        <v>2.2863047959431698E-2</v>
      </c>
    </row>
    <row r="8267" spans="7:8" x14ac:dyDescent="0.35">
      <c r="G8267">
        <v>8259</v>
      </c>
      <c r="H8267">
        <f t="shared" ca="1" si="251"/>
        <v>-2.3860233045719048E-2</v>
      </c>
    </row>
    <row r="8268" spans="7:8" x14ac:dyDescent="0.35">
      <c r="G8268">
        <v>8260</v>
      </c>
      <c r="H8268">
        <f t="shared" ca="1" si="251"/>
        <v>-1.6100100761077697E-2</v>
      </c>
    </row>
    <row r="8269" spans="7:8" x14ac:dyDescent="0.35">
      <c r="G8269">
        <v>8261</v>
      </c>
      <c r="H8269">
        <f t="shared" ca="1" si="251"/>
        <v>1.4801325681891809E-2</v>
      </c>
    </row>
    <row r="8270" spans="7:8" x14ac:dyDescent="0.35">
      <c r="G8270">
        <v>8262</v>
      </c>
      <c r="H8270">
        <f t="shared" ca="1" si="251"/>
        <v>7.2583032294705387E-3</v>
      </c>
    </row>
    <row r="8271" spans="7:8" x14ac:dyDescent="0.35">
      <c r="G8271">
        <v>8263</v>
      </c>
      <c r="H8271">
        <f t="shared" ca="1" si="251"/>
        <v>1.5185323604845146E-3</v>
      </c>
    </row>
    <row r="8272" spans="7:8" x14ac:dyDescent="0.35">
      <c r="G8272">
        <v>8264</v>
      </c>
      <c r="H8272">
        <f t="shared" ca="1" si="251"/>
        <v>-1.6007564867879031E-2</v>
      </c>
    </row>
    <row r="8273" spans="7:8" x14ac:dyDescent="0.35">
      <c r="G8273">
        <v>8265</v>
      </c>
      <c r="H8273">
        <f t="shared" ca="1" si="251"/>
        <v>-8.3556648763478004E-3</v>
      </c>
    </row>
    <row r="8274" spans="7:8" x14ac:dyDescent="0.35">
      <c r="G8274">
        <v>8266</v>
      </c>
      <c r="H8274">
        <f t="shared" ca="1" si="251"/>
        <v>7.9872057003032293E-3</v>
      </c>
    </row>
    <row r="8275" spans="7:8" x14ac:dyDescent="0.35">
      <c r="G8275">
        <v>8267</v>
      </c>
      <c r="H8275">
        <f t="shared" ca="1" si="251"/>
        <v>-1.6888166584879565E-2</v>
      </c>
    </row>
    <row r="8276" spans="7:8" x14ac:dyDescent="0.35">
      <c r="G8276">
        <v>8268</v>
      </c>
      <c r="H8276">
        <f t="shared" ca="1" si="251"/>
        <v>-2.1263664092764233E-3</v>
      </c>
    </row>
    <row r="8277" spans="7:8" x14ac:dyDescent="0.35">
      <c r="G8277">
        <v>8269</v>
      </c>
      <c r="H8277">
        <f t="shared" ca="1" si="251"/>
        <v>2.3436873527438234E-3</v>
      </c>
    </row>
    <row r="8278" spans="7:8" x14ac:dyDescent="0.35">
      <c r="G8278">
        <v>8270</v>
      </c>
      <c r="H8278">
        <f t="shared" ca="1" si="251"/>
        <v>-1.5347470697785302E-2</v>
      </c>
    </row>
    <row r="8279" spans="7:8" x14ac:dyDescent="0.35">
      <c r="G8279">
        <v>8271</v>
      </c>
      <c r="H8279">
        <f t="shared" ca="1" si="251"/>
        <v>2.3736183881129518E-2</v>
      </c>
    </row>
    <row r="8280" spans="7:8" x14ac:dyDescent="0.35">
      <c r="G8280">
        <v>8272</v>
      </c>
      <c r="H8280">
        <f t="shared" ca="1" si="251"/>
        <v>-9.9524793634654298E-3</v>
      </c>
    </row>
    <row r="8281" spans="7:8" x14ac:dyDescent="0.35">
      <c r="G8281">
        <v>8273</v>
      </c>
      <c r="H8281">
        <f t="shared" ca="1" si="251"/>
        <v>6.8258312638236462E-3</v>
      </c>
    </row>
    <row r="8282" spans="7:8" x14ac:dyDescent="0.35">
      <c r="G8282">
        <v>8274</v>
      </c>
      <c r="H8282">
        <f t="shared" ca="1" si="251"/>
        <v>2.434054116545176E-3</v>
      </c>
    </row>
    <row r="8283" spans="7:8" x14ac:dyDescent="0.35">
      <c r="G8283">
        <v>8275</v>
      </c>
      <c r="H8283">
        <f t="shared" ca="1" si="251"/>
        <v>-7.7362641411185566E-3</v>
      </c>
    </row>
    <row r="8284" spans="7:8" x14ac:dyDescent="0.35">
      <c r="G8284">
        <v>8276</v>
      </c>
      <c r="H8284">
        <f t="shared" ca="1" si="251"/>
        <v>-2.7529427124939145E-3</v>
      </c>
    </row>
    <row r="8285" spans="7:8" x14ac:dyDescent="0.35">
      <c r="G8285">
        <v>8277</v>
      </c>
      <c r="H8285">
        <f t="shared" ca="1" si="251"/>
        <v>-8.0498445808987167E-3</v>
      </c>
    </row>
    <row r="8286" spans="7:8" x14ac:dyDescent="0.35">
      <c r="G8286">
        <v>8278</v>
      </c>
      <c r="H8286">
        <f t="shared" ca="1" si="251"/>
        <v>4.0706144444255646E-2</v>
      </c>
    </row>
    <row r="8287" spans="7:8" x14ac:dyDescent="0.35">
      <c r="G8287">
        <v>8279</v>
      </c>
      <c r="H8287">
        <f t="shared" ca="1" si="251"/>
        <v>2.9503785421838929E-2</v>
      </c>
    </row>
    <row r="8288" spans="7:8" x14ac:dyDescent="0.35">
      <c r="G8288">
        <v>8280</v>
      </c>
      <c r="H8288">
        <f t="shared" ca="1" si="251"/>
        <v>-1.6608697219622718E-2</v>
      </c>
    </row>
    <row r="8289" spans="7:8" x14ac:dyDescent="0.35">
      <c r="G8289">
        <v>8281</v>
      </c>
      <c r="H8289">
        <f t="shared" ca="1" si="251"/>
        <v>-3.9152599031723814E-2</v>
      </c>
    </row>
    <row r="8290" spans="7:8" x14ac:dyDescent="0.35">
      <c r="G8290">
        <v>8282</v>
      </c>
      <c r="H8290">
        <f t="shared" ca="1" si="251"/>
        <v>1.201050014051388E-2</v>
      </c>
    </row>
    <row r="8291" spans="7:8" x14ac:dyDescent="0.35">
      <c r="G8291">
        <v>8283</v>
      </c>
      <c r="H8291">
        <f t="shared" ca="1" si="251"/>
        <v>3.5487463532872512E-3</v>
      </c>
    </row>
    <row r="8292" spans="7:8" x14ac:dyDescent="0.35">
      <c r="G8292">
        <v>8284</v>
      </c>
      <c r="H8292">
        <f t="shared" ca="1" si="251"/>
        <v>-1.3831472440375626E-2</v>
      </c>
    </row>
    <row r="8293" spans="7:8" x14ac:dyDescent="0.35">
      <c r="G8293">
        <v>8285</v>
      </c>
      <c r="H8293">
        <f t="shared" ca="1" si="251"/>
        <v>-1.827499827270583E-3</v>
      </c>
    </row>
    <row r="8294" spans="7:8" x14ac:dyDescent="0.35">
      <c r="G8294">
        <v>8286</v>
      </c>
      <c r="H8294">
        <f t="shared" ca="1" si="251"/>
        <v>1.6736032246456582E-2</v>
      </c>
    </row>
    <row r="8295" spans="7:8" x14ac:dyDescent="0.35">
      <c r="G8295">
        <v>8287</v>
      </c>
      <c r="H8295">
        <f t="shared" ca="1" si="251"/>
        <v>-1.8364285148515583E-2</v>
      </c>
    </row>
    <row r="8296" spans="7:8" x14ac:dyDescent="0.35">
      <c r="G8296">
        <v>8288</v>
      </c>
      <c r="H8296">
        <f t="shared" ca="1" si="251"/>
        <v>6.9395634294616704E-3</v>
      </c>
    </row>
    <row r="8297" spans="7:8" x14ac:dyDescent="0.35">
      <c r="G8297">
        <v>8289</v>
      </c>
      <c r="H8297">
        <f t="shared" ca="1" si="251"/>
        <v>2.28790475628151E-2</v>
      </c>
    </row>
    <row r="8298" spans="7:8" x14ac:dyDescent="0.35">
      <c r="G8298">
        <v>8290</v>
      </c>
      <c r="H8298">
        <f t="shared" ca="1" si="251"/>
        <v>-9.7982712433581547E-4</v>
      </c>
    </row>
    <row r="8299" spans="7:8" x14ac:dyDescent="0.35">
      <c r="G8299">
        <v>8291</v>
      </c>
      <c r="H8299">
        <f t="shared" ca="1" si="251"/>
        <v>-9.2387885639574777E-4</v>
      </c>
    </row>
    <row r="8300" spans="7:8" x14ac:dyDescent="0.35">
      <c r="G8300">
        <v>8292</v>
      </c>
      <c r="H8300">
        <f t="shared" ca="1" si="251"/>
        <v>3.4241978980138393E-2</v>
      </c>
    </row>
    <row r="8301" spans="7:8" x14ac:dyDescent="0.35">
      <c r="G8301">
        <v>8293</v>
      </c>
      <c r="H8301">
        <f t="shared" ca="1" si="251"/>
        <v>1.1367873926669931E-2</v>
      </c>
    </row>
    <row r="8302" spans="7:8" x14ac:dyDescent="0.35">
      <c r="G8302">
        <v>8294</v>
      </c>
      <c r="H8302">
        <f t="shared" ca="1" si="251"/>
        <v>3.1420041708991965E-2</v>
      </c>
    </row>
    <row r="8303" spans="7:8" x14ac:dyDescent="0.35">
      <c r="G8303">
        <v>8295</v>
      </c>
      <c r="H8303">
        <f t="shared" ca="1" si="251"/>
        <v>1.9270776367721631E-2</v>
      </c>
    </row>
    <row r="8304" spans="7:8" x14ac:dyDescent="0.35">
      <c r="G8304">
        <v>8296</v>
      </c>
      <c r="H8304">
        <f t="shared" ca="1" si="251"/>
        <v>-1.2261985832539214E-2</v>
      </c>
    </row>
    <row r="8305" spans="7:8" x14ac:dyDescent="0.35">
      <c r="G8305">
        <v>8297</v>
      </c>
      <c r="H8305">
        <f t="shared" ca="1" si="251"/>
        <v>3.0964117734027601E-3</v>
      </c>
    </row>
    <row r="8306" spans="7:8" x14ac:dyDescent="0.35">
      <c r="G8306">
        <v>8298</v>
      </c>
      <c r="H8306">
        <f t="shared" ca="1" si="251"/>
        <v>-2.113992483545488E-2</v>
      </c>
    </row>
    <row r="8307" spans="7:8" x14ac:dyDescent="0.35">
      <c r="G8307">
        <v>8299</v>
      </c>
      <c r="H8307">
        <f t="shared" ca="1" si="251"/>
        <v>1.3038821900675989E-2</v>
      </c>
    </row>
    <row r="8308" spans="7:8" x14ac:dyDescent="0.35">
      <c r="G8308">
        <v>8300</v>
      </c>
      <c r="H8308">
        <f t="shared" ca="1" si="251"/>
        <v>-1.7764509024504643E-2</v>
      </c>
    </row>
    <row r="8309" spans="7:8" x14ac:dyDescent="0.35">
      <c r="G8309">
        <v>8301</v>
      </c>
      <c r="H8309">
        <f t="shared" ca="1" si="251"/>
        <v>-3.0756605159938017E-2</v>
      </c>
    </row>
    <row r="8310" spans="7:8" x14ac:dyDescent="0.35">
      <c r="G8310">
        <v>8302</v>
      </c>
      <c r="H8310">
        <f t="shared" ca="1" si="251"/>
        <v>-8.9842070798547384E-3</v>
      </c>
    </row>
    <row r="8311" spans="7:8" x14ac:dyDescent="0.35">
      <c r="G8311">
        <v>8303</v>
      </c>
      <c r="H8311">
        <f t="shared" ca="1" si="251"/>
        <v>3.1381595034609788E-3</v>
      </c>
    </row>
    <row r="8312" spans="7:8" x14ac:dyDescent="0.35">
      <c r="G8312">
        <v>8304</v>
      </c>
      <c r="H8312">
        <f t="shared" ca="1" si="251"/>
        <v>-2.2754906351868026E-2</v>
      </c>
    </row>
    <row r="8313" spans="7:8" x14ac:dyDescent="0.35">
      <c r="G8313">
        <v>8305</v>
      </c>
      <c r="H8313">
        <f t="shared" ca="1" si="251"/>
        <v>-3.5450333846597522E-2</v>
      </c>
    </row>
    <row r="8314" spans="7:8" x14ac:dyDescent="0.35">
      <c r="G8314">
        <v>8306</v>
      </c>
      <c r="H8314">
        <f t="shared" ca="1" si="251"/>
        <v>-2.0904446070202171E-2</v>
      </c>
    </row>
    <row r="8315" spans="7:8" x14ac:dyDescent="0.35">
      <c r="G8315">
        <v>8307</v>
      </c>
      <c r="H8315">
        <f t="shared" ca="1" si="251"/>
        <v>9.150721923359929E-3</v>
      </c>
    </row>
    <row r="8316" spans="7:8" x14ac:dyDescent="0.35">
      <c r="G8316">
        <v>8308</v>
      </c>
      <c r="H8316">
        <f t="shared" ca="1" si="251"/>
        <v>1.3029048171687031E-2</v>
      </c>
    </row>
    <row r="8317" spans="7:8" x14ac:dyDescent="0.35">
      <c r="G8317">
        <v>8309</v>
      </c>
      <c r="H8317">
        <f t="shared" ca="1" si="251"/>
        <v>-9.7405845048059003E-3</v>
      </c>
    </row>
    <row r="8318" spans="7:8" x14ac:dyDescent="0.35">
      <c r="G8318">
        <v>8310</v>
      </c>
      <c r="H8318">
        <f t="shared" ca="1" si="251"/>
        <v>1.2040115565870259E-2</v>
      </c>
    </row>
    <row r="8319" spans="7:8" x14ac:dyDescent="0.35">
      <c r="G8319">
        <v>8311</v>
      </c>
      <c r="H8319">
        <f t="shared" ca="1" si="251"/>
        <v>-3.4069943542943716E-5</v>
      </c>
    </row>
    <row r="8320" spans="7:8" x14ac:dyDescent="0.35">
      <c r="G8320">
        <v>8312</v>
      </c>
      <c r="H8320">
        <f t="shared" ca="1" si="251"/>
        <v>1.8306366402136419E-2</v>
      </c>
    </row>
    <row r="8321" spans="7:8" x14ac:dyDescent="0.35">
      <c r="G8321">
        <v>8313</v>
      </c>
      <c r="H8321">
        <f t="shared" ca="1" si="251"/>
        <v>-1.9040935879718859E-2</v>
      </c>
    </row>
    <row r="8322" spans="7:8" x14ac:dyDescent="0.35">
      <c r="G8322">
        <v>8314</v>
      </c>
      <c r="H8322">
        <f t="shared" ca="1" si="251"/>
        <v>2.397738858604603E-2</v>
      </c>
    </row>
    <row r="8323" spans="7:8" x14ac:dyDescent="0.35">
      <c r="G8323">
        <v>8315</v>
      </c>
      <c r="H8323">
        <f t="shared" ca="1" si="251"/>
        <v>-2.3174562906296471E-2</v>
      </c>
    </row>
    <row r="8324" spans="7:8" x14ac:dyDescent="0.35">
      <c r="G8324">
        <v>8316</v>
      </c>
      <c r="H8324">
        <f t="shared" ca="1" si="251"/>
        <v>4.2647342438124191E-3</v>
      </c>
    </row>
    <row r="8325" spans="7:8" x14ac:dyDescent="0.35">
      <c r="G8325">
        <v>8317</v>
      </c>
      <c r="H8325">
        <f t="shared" ca="1" si="251"/>
        <v>4.6522985015966072E-2</v>
      </c>
    </row>
    <row r="8326" spans="7:8" x14ac:dyDescent="0.35">
      <c r="G8326">
        <v>8318</v>
      </c>
      <c r="H8326">
        <f t="shared" ca="1" si="251"/>
        <v>-1.8209351174660507E-2</v>
      </c>
    </row>
    <row r="8327" spans="7:8" x14ac:dyDescent="0.35">
      <c r="G8327">
        <v>8319</v>
      </c>
      <c r="H8327">
        <f t="shared" ca="1" si="251"/>
        <v>-1.204324786685123E-2</v>
      </c>
    </row>
    <row r="8328" spans="7:8" x14ac:dyDescent="0.35">
      <c r="G8328">
        <v>8320</v>
      </c>
      <c r="H8328">
        <f t="shared" ca="1" si="251"/>
        <v>1.7289743011140831E-2</v>
      </c>
    </row>
    <row r="8329" spans="7:8" x14ac:dyDescent="0.35">
      <c r="G8329">
        <v>8321</v>
      </c>
      <c r="H8329">
        <f t="shared" ca="1" si="251"/>
        <v>6.7512312797762377E-3</v>
      </c>
    </row>
    <row r="8330" spans="7:8" x14ac:dyDescent="0.35">
      <c r="G8330">
        <v>8322</v>
      </c>
      <c r="H8330">
        <f t="shared" ref="H8330:H8393" ca="1" si="252">_xlfn.NORM.INV(RAND(),$N$11,$N$12)</f>
        <v>-7.0755137093599114E-3</v>
      </c>
    </row>
    <row r="8331" spans="7:8" x14ac:dyDescent="0.35">
      <c r="G8331">
        <v>8323</v>
      </c>
      <c r="H8331">
        <f t="shared" ca="1" si="252"/>
        <v>3.2303604361773472E-2</v>
      </c>
    </row>
    <row r="8332" spans="7:8" x14ac:dyDescent="0.35">
      <c r="G8332">
        <v>8324</v>
      </c>
      <c r="H8332">
        <f t="shared" ca="1" si="252"/>
        <v>-1.0072873339395551E-2</v>
      </c>
    </row>
    <row r="8333" spans="7:8" x14ac:dyDescent="0.35">
      <c r="G8333">
        <v>8325</v>
      </c>
      <c r="H8333">
        <f t="shared" ca="1" si="252"/>
        <v>7.9819289902299667E-3</v>
      </c>
    </row>
    <row r="8334" spans="7:8" x14ac:dyDescent="0.35">
      <c r="G8334">
        <v>8326</v>
      </c>
      <c r="H8334">
        <f t="shared" ca="1" si="252"/>
        <v>1.7902280167633487E-2</v>
      </c>
    </row>
    <row r="8335" spans="7:8" x14ac:dyDescent="0.35">
      <c r="G8335">
        <v>8327</v>
      </c>
      <c r="H8335">
        <f t="shared" ca="1" si="252"/>
        <v>-6.6844854596207317E-3</v>
      </c>
    </row>
    <row r="8336" spans="7:8" x14ac:dyDescent="0.35">
      <c r="G8336">
        <v>8328</v>
      </c>
      <c r="H8336">
        <f t="shared" ca="1" si="252"/>
        <v>3.1563257125997057E-2</v>
      </c>
    </row>
    <row r="8337" spans="7:8" x14ac:dyDescent="0.35">
      <c r="G8337">
        <v>8329</v>
      </c>
      <c r="H8337">
        <f t="shared" ca="1" si="252"/>
        <v>-6.2449004381903651E-4</v>
      </c>
    </row>
    <row r="8338" spans="7:8" x14ac:dyDescent="0.35">
      <c r="G8338">
        <v>8330</v>
      </c>
      <c r="H8338">
        <f t="shared" ca="1" si="252"/>
        <v>3.0621330821939147E-2</v>
      </c>
    </row>
    <row r="8339" spans="7:8" x14ac:dyDescent="0.35">
      <c r="G8339">
        <v>8331</v>
      </c>
      <c r="H8339">
        <f t="shared" ca="1" si="252"/>
        <v>-3.8539981704554254E-3</v>
      </c>
    </row>
    <row r="8340" spans="7:8" x14ac:dyDescent="0.35">
      <c r="G8340">
        <v>8332</v>
      </c>
      <c r="H8340">
        <f t="shared" ca="1" si="252"/>
        <v>-1.1312065596763602E-2</v>
      </c>
    </row>
    <row r="8341" spans="7:8" x14ac:dyDescent="0.35">
      <c r="G8341">
        <v>8333</v>
      </c>
      <c r="H8341">
        <f t="shared" ca="1" si="252"/>
        <v>2.1469502156646028E-3</v>
      </c>
    </row>
    <row r="8342" spans="7:8" x14ac:dyDescent="0.35">
      <c r="G8342">
        <v>8334</v>
      </c>
      <c r="H8342">
        <f t="shared" ca="1" si="252"/>
        <v>-2.4894833722277455E-2</v>
      </c>
    </row>
    <row r="8343" spans="7:8" x14ac:dyDescent="0.35">
      <c r="G8343">
        <v>8335</v>
      </c>
      <c r="H8343">
        <f t="shared" ca="1" si="252"/>
        <v>3.5772976020601532E-2</v>
      </c>
    </row>
    <row r="8344" spans="7:8" x14ac:dyDescent="0.35">
      <c r="G8344">
        <v>8336</v>
      </c>
      <c r="H8344">
        <f t="shared" ca="1" si="252"/>
        <v>-1.4957080859157359E-2</v>
      </c>
    </row>
    <row r="8345" spans="7:8" x14ac:dyDescent="0.35">
      <c r="G8345">
        <v>8337</v>
      </c>
      <c r="H8345">
        <f t="shared" ca="1" si="252"/>
        <v>3.1031123922206469E-3</v>
      </c>
    </row>
    <row r="8346" spans="7:8" x14ac:dyDescent="0.35">
      <c r="G8346">
        <v>8338</v>
      </c>
      <c r="H8346">
        <f t="shared" ca="1" si="252"/>
        <v>1.924630705978396E-2</v>
      </c>
    </row>
    <row r="8347" spans="7:8" x14ac:dyDescent="0.35">
      <c r="G8347">
        <v>8339</v>
      </c>
      <c r="H8347">
        <f t="shared" ca="1" si="252"/>
        <v>1.2222960788131556E-2</v>
      </c>
    </row>
    <row r="8348" spans="7:8" x14ac:dyDescent="0.35">
      <c r="G8348">
        <v>8340</v>
      </c>
      <c r="H8348">
        <f t="shared" ca="1" si="252"/>
        <v>5.3760072880866608E-3</v>
      </c>
    </row>
    <row r="8349" spans="7:8" x14ac:dyDescent="0.35">
      <c r="G8349">
        <v>8341</v>
      </c>
      <c r="H8349">
        <f t="shared" ca="1" si="252"/>
        <v>-6.9212855116176425E-3</v>
      </c>
    </row>
    <row r="8350" spans="7:8" x14ac:dyDescent="0.35">
      <c r="G8350">
        <v>8342</v>
      </c>
      <c r="H8350">
        <f t="shared" ca="1" si="252"/>
        <v>-3.9711621525516741E-4</v>
      </c>
    </row>
    <row r="8351" spans="7:8" x14ac:dyDescent="0.35">
      <c r="G8351">
        <v>8343</v>
      </c>
      <c r="H8351">
        <f t="shared" ca="1" si="252"/>
        <v>5.0555632079304176E-3</v>
      </c>
    </row>
    <row r="8352" spans="7:8" x14ac:dyDescent="0.35">
      <c r="G8352">
        <v>8344</v>
      </c>
      <c r="H8352">
        <f t="shared" ca="1" si="252"/>
        <v>-1.6069161526215819E-2</v>
      </c>
    </row>
    <row r="8353" spans="7:8" x14ac:dyDescent="0.35">
      <c r="G8353">
        <v>8345</v>
      </c>
      <c r="H8353">
        <f t="shared" ca="1" si="252"/>
        <v>1.2460622738607383E-2</v>
      </c>
    </row>
    <row r="8354" spans="7:8" x14ac:dyDescent="0.35">
      <c r="G8354">
        <v>8346</v>
      </c>
      <c r="H8354">
        <f t="shared" ca="1" si="252"/>
        <v>-1.1874589471423157E-2</v>
      </c>
    </row>
    <row r="8355" spans="7:8" x14ac:dyDescent="0.35">
      <c r="G8355">
        <v>8347</v>
      </c>
      <c r="H8355">
        <f t="shared" ca="1" si="252"/>
        <v>-2.4104664586139239E-2</v>
      </c>
    </row>
    <row r="8356" spans="7:8" x14ac:dyDescent="0.35">
      <c r="G8356">
        <v>8348</v>
      </c>
      <c r="H8356">
        <f t="shared" ca="1" si="252"/>
        <v>-3.748327391352974E-3</v>
      </c>
    </row>
    <row r="8357" spans="7:8" x14ac:dyDescent="0.35">
      <c r="G8357">
        <v>8349</v>
      </c>
      <c r="H8357">
        <f t="shared" ca="1" si="252"/>
        <v>-1.2878276296920883E-2</v>
      </c>
    </row>
    <row r="8358" spans="7:8" x14ac:dyDescent="0.35">
      <c r="G8358">
        <v>8350</v>
      </c>
      <c r="H8358">
        <f t="shared" ca="1" si="252"/>
        <v>-1.4595797699875296E-2</v>
      </c>
    </row>
    <row r="8359" spans="7:8" x14ac:dyDescent="0.35">
      <c r="G8359">
        <v>8351</v>
      </c>
      <c r="H8359">
        <f t="shared" ca="1" si="252"/>
        <v>1.8660437267986101E-2</v>
      </c>
    </row>
    <row r="8360" spans="7:8" x14ac:dyDescent="0.35">
      <c r="G8360">
        <v>8352</v>
      </c>
      <c r="H8360">
        <f t="shared" ca="1" si="252"/>
        <v>-1.5471513690218564E-2</v>
      </c>
    </row>
    <row r="8361" spans="7:8" x14ac:dyDescent="0.35">
      <c r="G8361">
        <v>8353</v>
      </c>
      <c r="H8361">
        <f t="shared" ca="1" si="252"/>
        <v>1.1176489644522293E-2</v>
      </c>
    </row>
    <row r="8362" spans="7:8" x14ac:dyDescent="0.35">
      <c r="G8362">
        <v>8354</v>
      </c>
      <c r="H8362">
        <f t="shared" ca="1" si="252"/>
        <v>-2.6084362515981353E-4</v>
      </c>
    </row>
    <row r="8363" spans="7:8" x14ac:dyDescent="0.35">
      <c r="G8363">
        <v>8355</v>
      </c>
      <c r="H8363">
        <f t="shared" ca="1" si="252"/>
        <v>4.1125111577305411E-2</v>
      </c>
    </row>
    <row r="8364" spans="7:8" x14ac:dyDescent="0.35">
      <c r="G8364">
        <v>8356</v>
      </c>
      <c r="H8364">
        <f t="shared" ca="1" si="252"/>
        <v>-9.4521124492413493E-3</v>
      </c>
    </row>
    <row r="8365" spans="7:8" x14ac:dyDescent="0.35">
      <c r="G8365">
        <v>8357</v>
      </c>
      <c r="H8365">
        <f t="shared" ca="1" si="252"/>
        <v>-3.6649079387392823E-3</v>
      </c>
    </row>
    <row r="8366" spans="7:8" x14ac:dyDescent="0.35">
      <c r="G8366">
        <v>8358</v>
      </c>
      <c r="H8366">
        <f t="shared" ca="1" si="252"/>
        <v>-1.7551213895549627E-2</v>
      </c>
    </row>
    <row r="8367" spans="7:8" x14ac:dyDescent="0.35">
      <c r="G8367">
        <v>8359</v>
      </c>
      <c r="H8367">
        <f t="shared" ca="1" si="252"/>
        <v>-5.8156605649782606E-3</v>
      </c>
    </row>
    <row r="8368" spans="7:8" x14ac:dyDescent="0.35">
      <c r="G8368">
        <v>8360</v>
      </c>
      <c r="H8368">
        <f t="shared" ca="1" si="252"/>
        <v>4.0527680227576926E-2</v>
      </c>
    </row>
    <row r="8369" spans="7:8" x14ac:dyDescent="0.35">
      <c r="G8369">
        <v>8361</v>
      </c>
      <c r="H8369">
        <f t="shared" ca="1" si="252"/>
        <v>-1.139715148515036E-2</v>
      </c>
    </row>
    <row r="8370" spans="7:8" x14ac:dyDescent="0.35">
      <c r="G8370">
        <v>8362</v>
      </c>
      <c r="H8370">
        <f t="shared" ca="1" si="252"/>
        <v>-1.1811019290407817E-2</v>
      </c>
    </row>
    <row r="8371" spans="7:8" x14ac:dyDescent="0.35">
      <c r="G8371">
        <v>8363</v>
      </c>
      <c r="H8371">
        <f t="shared" ca="1" si="252"/>
        <v>4.6672142417145034E-2</v>
      </c>
    </row>
    <row r="8372" spans="7:8" x14ac:dyDescent="0.35">
      <c r="G8372">
        <v>8364</v>
      </c>
      <c r="H8372">
        <f t="shared" ca="1" si="252"/>
        <v>1.1816594190552436E-2</v>
      </c>
    </row>
    <row r="8373" spans="7:8" x14ac:dyDescent="0.35">
      <c r="G8373">
        <v>8365</v>
      </c>
      <c r="H8373">
        <f t="shared" ca="1" si="252"/>
        <v>2.1746788660792519E-3</v>
      </c>
    </row>
    <row r="8374" spans="7:8" x14ac:dyDescent="0.35">
      <c r="G8374">
        <v>8366</v>
      </c>
      <c r="H8374">
        <f t="shared" ca="1" si="252"/>
        <v>-2.3282422810301387E-3</v>
      </c>
    </row>
    <row r="8375" spans="7:8" x14ac:dyDescent="0.35">
      <c r="G8375">
        <v>8367</v>
      </c>
      <c r="H8375">
        <f t="shared" ca="1" si="252"/>
        <v>2.3061382947279691E-2</v>
      </c>
    </row>
    <row r="8376" spans="7:8" x14ac:dyDescent="0.35">
      <c r="G8376">
        <v>8368</v>
      </c>
      <c r="H8376">
        <f t="shared" ca="1" si="252"/>
        <v>-7.4790872115670952E-3</v>
      </c>
    </row>
    <row r="8377" spans="7:8" x14ac:dyDescent="0.35">
      <c r="G8377">
        <v>8369</v>
      </c>
      <c r="H8377">
        <f t="shared" ca="1" si="252"/>
        <v>-1.0430569909180161E-2</v>
      </c>
    </row>
    <row r="8378" spans="7:8" x14ac:dyDescent="0.35">
      <c r="G8378">
        <v>8370</v>
      </c>
      <c r="H8378">
        <f t="shared" ca="1" si="252"/>
        <v>-6.0384481929127796E-3</v>
      </c>
    </row>
    <row r="8379" spans="7:8" x14ac:dyDescent="0.35">
      <c r="G8379">
        <v>8371</v>
      </c>
      <c r="H8379">
        <f t="shared" ca="1" si="252"/>
        <v>3.0012358894428302E-2</v>
      </c>
    </row>
    <row r="8380" spans="7:8" x14ac:dyDescent="0.35">
      <c r="G8380">
        <v>8372</v>
      </c>
      <c r="H8380">
        <f t="shared" ca="1" si="252"/>
        <v>2.8766835511496527E-2</v>
      </c>
    </row>
    <row r="8381" spans="7:8" x14ac:dyDescent="0.35">
      <c r="G8381">
        <v>8373</v>
      </c>
      <c r="H8381">
        <f t="shared" ca="1" si="252"/>
        <v>-1.874993728877878E-2</v>
      </c>
    </row>
    <row r="8382" spans="7:8" x14ac:dyDescent="0.35">
      <c r="G8382">
        <v>8374</v>
      </c>
      <c r="H8382">
        <f t="shared" ca="1" si="252"/>
        <v>-1.8016420293124481E-2</v>
      </c>
    </row>
    <row r="8383" spans="7:8" x14ac:dyDescent="0.35">
      <c r="G8383">
        <v>8375</v>
      </c>
      <c r="H8383">
        <f t="shared" ca="1" si="252"/>
        <v>-8.2950238383061176E-3</v>
      </c>
    </row>
    <row r="8384" spans="7:8" x14ac:dyDescent="0.35">
      <c r="G8384">
        <v>8376</v>
      </c>
      <c r="H8384">
        <f t="shared" ca="1" si="252"/>
        <v>-4.0474560936928038E-4</v>
      </c>
    </row>
    <row r="8385" spans="7:8" x14ac:dyDescent="0.35">
      <c r="G8385">
        <v>8377</v>
      </c>
      <c r="H8385">
        <f t="shared" ca="1" si="252"/>
        <v>6.2858929487889861E-3</v>
      </c>
    </row>
    <row r="8386" spans="7:8" x14ac:dyDescent="0.35">
      <c r="G8386">
        <v>8378</v>
      </c>
      <c r="H8386">
        <f t="shared" ca="1" si="252"/>
        <v>8.883675742508158E-3</v>
      </c>
    </row>
    <row r="8387" spans="7:8" x14ac:dyDescent="0.35">
      <c r="G8387">
        <v>8379</v>
      </c>
      <c r="H8387">
        <f t="shared" ca="1" si="252"/>
        <v>-2.3409641127798463E-3</v>
      </c>
    </row>
    <row r="8388" spans="7:8" x14ac:dyDescent="0.35">
      <c r="G8388">
        <v>8380</v>
      </c>
      <c r="H8388">
        <f t="shared" ca="1" si="252"/>
        <v>7.2863769970173938E-3</v>
      </c>
    </row>
    <row r="8389" spans="7:8" x14ac:dyDescent="0.35">
      <c r="G8389">
        <v>8381</v>
      </c>
      <c r="H8389">
        <f t="shared" ca="1" si="252"/>
        <v>6.2211359241747888E-4</v>
      </c>
    </row>
    <row r="8390" spans="7:8" x14ac:dyDescent="0.35">
      <c r="G8390">
        <v>8382</v>
      </c>
      <c r="H8390">
        <f t="shared" ca="1" si="252"/>
        <v>-1.5481236588414072E-2</v>
      </c>
    </row>
    <row r="8391" spans="7:8" x14ac:dyDescent="0.35">
      <c r="G8391">
        <v>8383</v>
      </c>
      <c r="H8391">
        <f t="shared" ca="1" si="252"/>
        <v>-1.08563479172884E-2</v>
      </c>
    </row>
    <row r="8392" spans="7:8" x14ac:dyDescent="0.35">
      <c r="G8392">
        <v>8384</v>
      </c>
      <c r="H8392">
        <f t="shared" ca="1" si="252"/>
        <v>-1.2893884733025976E-2</v>
      </c>
    </row>
    <row r="8393" spans="7:8" x14ac:dyDescent="0.35">
      <c r="G8393">
        <v>8385</v>
      </c>
      <c r="H8393">
        <f t="shared" ca="1" si="252"/>
        <v>6.7493411866170125E-3</v>
      </c>
    </row>
    <row r="8394" spans="7:8" x14ac:dyDescent="0.35">
      <c r="G8394">
        <v>8386</v>
      </c>
      <c r="H8394">
        <f t="shared" ref="H8394:H8457" ca="1" si="253">_xlfn.NORM.INV(RAND(),$N$11,$N$12)</f>
        <v>-1.0083976659105548E-2</v>
      </c>
    </row>
    <row r="8395" spans="7:8" x14ac:dyDescent="0.35">
      <c r="G8395">
        <v>8387</v>
      </c>
      <c r="H8395">
        <f t="shared" ca="1" si="253"/>
        <v>2.3941137017605449E-3</v>
      </c>
    </row>
    <row r="8396" spans="7:8" x14ac:dyDescent="0.35">
      <c r="G8396">
        <v>8388</v>
      </c>
      <c r="H8396">
        <f t="shared" ca="1" si="253"/>
        <v>1.9470931050128122E-3</v>
      </c>
    </row>
    <row r="8397" spans="7:8" x14ac:dyDescent="0.35">
      <c r="G8397">
        <v>8389</v>
      </c>
      <c r="H8397">
        <f t="shared" ca="1" si="253"/>
        <v>1.4177713469374704E-2</v>
      </c>
    </row>
    <row r="8398" spans="7:8" x14ac:dyDescent="0.35">
      <c r="G8398">
        <v>8390</v>
      </c>
      <c r="H8398">
        <f t="shared" ca="1" si="253"/>
        <v>-1.0641559734098282E-2</v>
      </c>
    </row>
    <row r="8399" spans="7:8" x14ac:dyDescent="0.35">
      <c r="G8399">
        <v>8391</v>
      </c>
      <c r="H8399">
        <f t="shared" ca="1" si="253"/>
        <v>3.6141833408893716E-2</v>
      </c>
    </row>
    <row r="8400" spans="7:8" x14ac:dyDescent="0.35">
      <c r="G8400">
        <v>8392</v>
      </c>
      <c r="H8400">
        <f t="shared" ca="1" si="253"/>
        <v>4.9833262250842864E-2</v>
      </c>
    </row>
    <row r="8401" spans="7:8" x14ac:dyDescent="0.35">
      <c r="G8401">
        <v>8393</v>
      </c>
      <c r="H8401">
        <f t="shared" ca="1" si="253"/>
        <v>1.6527845504294512E-2</v>
      </c>
    </row>
    <row r="8402" spans="7:8" x14ac:dyDescent="0.35">
      <c r="G8402">
        <v>8394</v>
      </c>
      <c r="H8402">
        <f t="shared" ca="1" si="253"/>
        <v>3.2907226194641467E-2</v>
      </c>
    </row>
    <row r="8403" spans="7:8" x14ac:dyDescent="0.35">
      <c r="G8403">
        <v>8395</v>
      </c>
      <c r="H8403">
        <f t="shared" ca="1" si="253"/>
        <v>1.0545028733915553E-2</v>
      </c>
    </row>
    <row r="8404" spans="7:8" x14ac:dyDescent="0.35">
      <c r="G8404">
        <v>8396</v>
      </c>
      <c r="H8404">
        <f t="shared" ca="1" si="253"/>
        <v>-4.8075015416176895E-3</v>
      </c>
    </row>
    <row r="8405" spans="7:8" x14ac:dyDescent="0.35">
      <c r="G8405">
        <v>8397</v>
      </c>
      <c r="H8405">
        <f t="shared" ca="1" si="253"/>
        <v>-2.4001240864868312E-2</v>
      </c>
    </row>
    <row r="8406" spans="7:8" x14ac:dyDescent="0.35">
      <c r="G8406">
        <v>8398</v>
      </c>
      <c r="H8406">
        <f t="shared" ca="1" si="253"/>
        <v>-6.1320084065429959E-3</v>
      </c>
    </row>
    <row r="8407" spans="7:8" x14ac:dyDescent="0.35">
      <c r="G8407">
        <v>8399</v>
      </c>
      <c r="H8407">
        <f t="shared" ca="1" si="253"/>
        <v>-3.5060134470316875E-2</v>
      </c>
    </row>
    <row r="8408" spans="7:8" x14ac:dyDescent="0.35">
      <c r="G8408">
        <v>8400</v>
      </c>
      <c r="H8408">
        <f t="shared" ca="1" si="253"/>
        <v>1.4425702166051669E-2</v>
      </c>
    </row>
    <row r="8409" spans="7:8" x14ac:dyDescent="0.35">
      <c r="G8409">
        <v>8401</v>
      </c>
      <c r="H8409">
        <f t="shared" ca="1" si="253"/>
        <v>9.411002761144791E-4</v>
      </c>
    </row>
    <row r="8410" spans="7:8" x14ac:dyDescent="0.35">
      <c r="G8410">
        <v>8402</v>
      </c>
      <c r="H8410">
        <f t="shared" ca="1" si="253"/>
        <v>6.0710701844332582E-3</v>
      </c>
    </row>
    <row r="8411" spans="7:8" x14ac:dyDescent="0.35">
      <c r="G8411">
        <v>8403</v>
      </c>
      <c r="H8411">
        <f t="shared" ca="1" si="253"/>
        <v>-2.0071654859874888E-2</v>
      </c>
    </row>
    <row r="8412" spans="7:8" x14ac:dyDescent="0.35">
      <c r="G8412">
        <v>8404</v>
      </c>
      <c r="H8412">
        <f t="shared" ca="1" si="253"/>
        <v>1.4001833370469369E-2</v>
      </c>
    </row>
    <row r="8413" spans="7:8" x14ac:dyDescent="0.35">
      <c r="G8413">
        <v>8405</v>
      </c>
      <c r="H8413">
        <f t="shared" ca="1" si="253"/>
        <v>-1.7086660842670489E-2</v>
      </c>
    </row>
    <row r="8414" spans="7:8" x14ac:dyDescent="0.35">
      <c r="G8414">
        <v>8406</v>
      </c>
      <c r="H8414">
        <f t="shared" ca="1" si="253"/>
        <v>3.223717305575672E-2</v>
      </c>
    </row>
    <row r="8415" spans="7:8" x14ac:dyDescent="0.35">
      <c r="G8415">
        <v>8407</v>
      </c>
      <c r="H8415">
        <f t="shared" ca="1" si="253"/>
        <v>1.7411436501779336E-2</v>
      </c>
    </row>
    <row r="8416" spans="7:8" x14ac:dyDescent="0.35">
      <c r="G8416">
        <v>8408</v>
      </c>
      <c r="H8416">
        <f t="shared" ca="1" si="253"/>
        <v>8.8374198869784273E-3</v>
      </c>
    </row>
    <row r="8417" spans="7:8" x14ac:dyDescent="0.35">
      <c r="G8417">
        <v>8409</v>
      </c>
      <c r="H8417">
        <f t="shared" ca="1" si="253"/>
        <v>2.5466703554488688E-2</v>
      </c>
    </row>
    <row r="8418" spans="7:8" x14ac:dyDescent="0.35">
      <c r="G8418">
        <v>8410</v>
      </c>
      <c r="H8418">
        <f t="shared" ca="1" si="253"/>
        <v>-7.0698565935087805E-3</v>
      </c>
    </row>
    <row r="8419" spans="7:8" x14ac:dyDescent="0.35">
      <c r="G8419">
        <v>8411</v>
      </c>
      <c r="H8419">
        <f t="shared" ca="1" si="253"/>
        <v>-3.2684398412766345E-2</v>
      </c>
    </row>
    <row r="8420" spans="7:8" x14ac:dyDescent="0.35">
      <c r="G8420">
        <v>8412</v>
      </c>
      <c r="H8420">
        <f t="shared" ca="1" si="253"/>
        <v>1.718839003136613E-2</v>
      </c>
    </row>
    <row r="8421" spans="7:8" x14ac:dyDescent="0.35">
      <c r="G8421">
        <v>8413</v>
      </c>
      <c r="H8421">
        <f t="shared" ca="1" si="253"/>
        <v>-6.6097892629433236E-4</v>
      </c>
    </row>
    <row r="8422" spans="7:8" x14ac:dyDescent="0.35">
      <c r="G8422">
        <v>8414</v>
      </c>
      <c r="H8422">
        <f t="shared" ca="1" si="253"/>
        <v>4.3010526344147574E-3</v>
      </c>
    </row>
    <row r="8423" spans="7:8" x14ac:dyDescent="0.35">
      <c r="G8423">
        <v>8415</v>
      </c>
      <c r="H8423">
        <f t="shared" ca="1" si="253"/>
        <v>1.3485864193379047E-2</v>
      </c>
    </row>
    <row r="8424" spans="7:8" x14ac:dyDescent="0.35">
      <c r="G8424">
        <v>8416</v>
      </c>
      <c r="H8424">
        <f t="shared" ca="1" si="253"/>
        <v>1.0664718431941484E-3</v>
      </c>
    </row>
    <row r="8425" spans="7:8" x14ac:dyDescent="0.35">
      <c r="G8425">
        <v>8417</v>
      </c>
      <c r="H8425">
        <f t="shared" ca="1" si="253"/>
        <v>4.8421576433683609E-3</v>
      </c>
    </row>
    <row r="8426" spans="7:8" x14ac:dyDescent="0.35">
      <c r="G8426">
        <v>8418</v>
      </c>
      <c r="H8426">
        <f t="shared" ca="1" si="253"/>
        <v>1.4808393544894776E-2</v>
      </c>
    </row>
    <row r="8427" spans="7:8" x14ac:dyDescent="0.35">
      <c r="G8427">
        <v>8419</v>
      </c>
      <c r="H8427">
        <f t="shared" ca="1" si="253"/>
        <v>-1.7908071757194506E-2</v>
      </c>
    </row>
    <row r="8428" spans="7:8" x14ac:dyDescent="0.35">
      <c r="G8428">
        <v>8420</v>
      </c>
      <c r="H8428">
        <f t="shared" ca="1" si="253"/>
        <v>2.3195463968948001E-2</v>
      </c>
    </row>
    <row r="8429" spans="7:8" x14ac:dyDescent="0.35">
      <c r="G8429">
        <v>8421</v>
      </c>
      <c r="H8429">
        <f t="shared" ca="1" si="253"/>
        <v>1.4570299480938078E-3</v>
      </c>
    </row>
    <row r="8430" spans="7:8" x14ac:dyDescent="0.35">
      <c r="G8430">
        <v>8422</v>
      </c>
      <c r="H8430">
        <f t="shared" ca="1" si="253"/>
        <v>2.8331134199879815E-2</v>
      </c>
    </row>
    <row r="8431" spans="7:8" x14ac:dyDescent="0.35">
      <c r="G8431">
        <v>8423</v>
      </c>
      <c r="H8431">
        <f t="shared" ca="1" si="253"/>
        <v>4.5958428909067643E-2</v>
      </c>
    </row>
    <row r="8432" spans="7:8" x14ac:dyDescent="0.35">
      <c r="G8432">
        <v>8424</v>
      </c>
      <c r="H8432">
        <f t="shared" ca="1" si="253"/>
        <v>-2.2599898127290706E-2</v>
      </c>
    </row>
    <row r="8433" spans="7:8" x14ac:dyDescent="0.35">
      <c r="G8433">
        <v>8425</v>
      </c>
      <c r="H8433">
        <f t="shared" ca="1" si="253"/>
        <v>-9.7255436594510299E-3</v>
      </c>
    </row>
    <row r="8434" spans="7:8" x14ac:dyDescent="0.35">
      <c r="G8434">
        <v>8426</v>
      </c>
      <c r="H8434">
        <f t="shared" ca="1" si="253"/>
        <v>1.9735233596693359E-2</v>
      </c>
    </row>
    <row r="8435" spans="7:8" x14ac:dyDescent="0.35">
      <c r="G8435">
        <v>8427</v>
      </c>
      <c r="H8435">
        <f t="shared" ca="1" si="253"/>
        <v>-2.8210595823958055E-3</v>
      </c>
    </row>
    <row r="8436" spans="7:8" x14ac:dyDescent="0.35">
      <c r="G8436">
        <v>8428</v>
      </c>
      <c r="H8436">
        <f t="shared" ca="1" si="253"/>
        <v>-1.2385896322159131E-2</v>
      </c>
    </row>
    <row r="8437" spans="7:8" x14ac:dyDescent="0.35">
      <c r="G8437">
        <v>8429</v>
      </c>
      <c r="H8437">
        <f t="shared" ca="1" si="253"/>
        <v>-1.4082069441405326E-2</v>
      </c>
    </row>
    <row r="8438" spans="7:8" x14ac:dyDescent="0.35">
      <c r="G8438">
        <v>8430</v>
      </c>
      <c r="H8438">
        <f t="shared" ca="1" si="253"/>
        <v>8.2257407167692885E-3</v>
      </c>
    </row>
    <row r="8439" spans="7:8" x14ac:dyDescent="0.35">
      <c r="G8439">
        <v>8431</v>
      </c>
      <c r="H8439">
        <f t="shared" ca="1" si="253"/>
        <v>-3.2044102708709693E-2</v>
      </c>
    </row>
    <row r="8440" spans="7:8" x14ac:dyDescent="0.35">
      <c r="G8440">
        <v>8432</v>
      </c>
      <c r="H8440">
        <f t="shared" ca="1" si="253"/>
        <v>3.3979423844577021E-2</v>
      </c>
    </row>
    <row r="8441" spans="7:8" x14ac:dyDescent="0.35">
      <c r="G8441">
        <v>8433</v>
      </c>
      <c r="H8441">
        <f t="shared" ca="1" si="253"/>
        <v>3.0902038387860846E-3</v>
      </c>
    </row>
    <row r="8442" spans="7:8" x14ac:dyDescent="0.35">
      <c r="G8442">
        <v>8434</v>
      </c>
      <c r="H8442">
        <f t="shared" ca="1" si="253"/>
        <v>1.9393138171490552E-2</v>
      </c>
    </row>
    <row r="8443" spans="7:8" x14ac:dyDescent="0.35">
      <c r="G8443">
        <v>8435</v>
      </c>
      <c r="H8443">
        <f t="shared" ca="1" si="253"/>
        <v>1.8837038392637537E-2</v>
      </c>
    </row>
    <row r="8444" spans="7:8" x14ac:dyDescent="0.35">
      <c r="G8444">
        <v>8436</v>
      </c>
      <c r="H8444">
        <f t="shared" ca="1" si="253"/>
        <v>-4.8547178809788044E-3</v>
      </c>
    </row>
    <row r="8445" spans="7:8" x14ac:dyDescent="0.35">
      <c r="G8445">
        <v>8437</v>
      </c>
      <c r="H8445">
        <f t="shared" ca="1" si="253"/>
        <v>2.5728801228862806E-3</v>
      </c>
    </row>
    <row r="8446" spans="7:8" x14ac:dyDescent="0.35">
      <c r="G8446">
        <v>8438</v>
      </c>
      <c r="H8446">
        <f t="shared" ca="1" si="253"/>
        <v>-8.4596060417252185E-3</v>
      </c>
    </row>
    <row r="8447" spans="7:8" x14ac:dyDescent="0.35">
      <c r="G8447">
        <v>8439</v>
      </c>
      <c r="H8447">
        <f t="shared" ca="1" si="253"/>
        <v>-1.2171620519065913E-2</v>
      </c>
    </row>
    <row r="8448" spans="7:8" x14ac:dyDescent="0.35">
      <c r="G8448">
        <v>8440</v>
      </c>
      <c r="H8448">
        <f t="shared" ca="1" si="253"/>
        <v>3.3575193578415895E-2</v>
      </c>
    </row>
    <row r="8449" spans="7:8" x14ac:dyDescent="0.35">
      <c r="G8449">
        <v>8441</v>
      </c>
      <c r="H8449">
        <f t="shared" ca="1" si="253"/>
        <v>-3.5142930370094091E-4</v>
      </c>
    </row>
    <row r="8450" spans="7:8" x14ac:dyDescent="0.35">
      <c r="G8450">
        <v>8442</v>
      </c>
      <c r="H8450">
        <f t="shared" ca="1" si="253"/>
        <v>-1.0906918689624585E-2</v>
      </c>
    </row>
    <row r="8451" spans="7:8" x14ac:dyDescent="0.35">
      <c r="G8451">
        <v>8443</v>
      </c>
      <c r="H8451">
        <f t="shared" ca="1" si="253"/>
        <v>3.0534732998874936E-2</v>
      </c>
    </row>
    <row r="8452" spans="7:8" x14ac:dyDescent="0.35">
      <c r="G8452">
        <v>8444</v>
      </c>
      <c r="H8452">
        <f t="shared" ca="1" si="253"/>
        <v>7.5498909159193699E-3</v>
      </c>
    </row>
    <row r="8453" spans="7:8" x14ac:dyDescent="0.35">
      <c r="G8453">
        <v>8445</v>
      </c>
      <c r="H8453">
        <f t="shared" ca="1" si="253"/>
        <v>1.7151863704974901E-2</v>
      </c>
    </row>
    <row r="8454" spans="7:8" x14ac:dyDescent="0.35">
      <c r="G8454">
        <v>8446</v>
      </c>
      <c r="H8454">
        <f t="shared" ca="1" si="253"/>
        <v>-1.6772801484219047E-3</v>
      </c>
    </row>
    <row r="8455" spans="7:8" x14ac:dyDescent="0.35">
      <c r="G8455">
        <v>8447</v>
      </c>
      <c r="H8455">
        <f t="shared" ca="1" si="253"/>
        <v>1.1799403364579216E-2</v>
      </c>
    </row>
    <row r="8456" spans="7:8" x14ac:dyDescent="0.35">
      <c r="G8456">
        <v>8448</v>
      </c>
      <c r="H8456">
        <f t="shared" ca="1" si="253"/>
        <v>9.4249081659374418E-3</v>
      </c>
    </row>
    <row r="8457" spans="7:8" x14ac:dyDescent="0.35">
      <c r="G8457">
        <v>8449</v>
      </c>
      <c r="H8457">
        <f t="shared" ca="1" si="253"/>
        <v>2.3824471894070689E-2</v>
      </c>
    </row>
    <row r="8458" spans="7:8" x14ac:dyDescent="0.35">
      <c r="G8458">
        <v>8450</v>
      </c>
      <c r="H8458">
        <f t="shared" ref="H8458:H8521" ca="1" si="254">_xlfn.NORM.INV(RAND(),$N$11,$N$12)</f>
        <v>8.1692961797414417E-3</v>
      </c>
    </row>
    <row r="8459" spans="7:8" x14ac:dyDescent="0.35">
      <c r="G8459">
        <v>8451</v>
      </c>
      <c r="H8459">
        <f t="shared" ca="1" si="254"/>
        <v>-2.809701105080927E-3</v>
      </c>
    </row>
    <row r="8460" spans="7:8" x14ac:dyDescent="0.35">
      <c r="G8460">
        <v>8452</v>
      </c>
      <c r="H8460">
        <f t="shared" ca="1" si="254"/>
        <v>1.5011373090504711E-2</v>
      </c>
    </row>
    <row r="8461" spans="7:8" x14ac:dyDescent="0.35">
      <c r="G8461">
        <v>8453</v>
      </c>
      <c r="H8461">
        <f t="shared" ca="1" si="254"/>
        <v>-3.3312492379065453E-3</v>
      </c>
    </row>
    <row r="8462" spans="7:8" x14ac:dyDescent="0.35">
      <c r="G8462">
        <v>8454</v>
      </c>
      <c r="H8462">
        <f t="shared" ca="1" si="254"/>
        <v>-2.6422884150127555E-3</v>
      </c>
    </row>
    <row r="8463" spans="7:8" x14ac:dyDescent="0.35">
      <c r="G8463">
        <v>8455</v>
      </c>
      <c r="H8463">
        <f t="shared" ca="1" si="254"/>
        <v>9.3354663362908291E-3</v>
      </c>
    </row>
    <row r="8464" spans="7:8" x14ac:dyDescent="0.35">
      <c r="G8464">
        <v>8456</v>
      </c>
      <c r="H8464">
        <f t="shared" ca="1" si="254"/>
        <v>2.3518185829252913E-2</v>
      </c>
    </row>
    <row r="8465" spans="7:8" x14ac:dyDescent="0.35">
      <c r="G8465">
        <v>8457</v>
      </c>
      <c r="H8465">
        <f t="shared" ca="1" si="254"/>
        <v>4.37156904197701E-3</v>
      </c>
    </row>
    <row r="8466" spans="7:8" x14ac:dyDescent="0.35">
      <c r="G8466">
        <v>8458</v>
      </c>
      <c r="H8466">
        <f t="shared" ca="1" si="254"/>
        <v>-1.9939568623313576E-2</v>
      </c>
    </row>
    <row r="8467" spans="7:8" x14ac:dyDescent="0.35">
      <c r="G8467">
        <v>8459</v>
      </c>
      <c r="H8467">
        <f t="shared" ca="1" si="254"/>
        <v>-4.2877546350405084E-3</v>
      </c>
    </row>
    <row r="8468" spans="7:8" x14ac:dyDescent="0.35">
      <c r="G8468">
        <v>8460</v>
      </c>
      <c r="H8468">
        <f t="shared" ca="1" si="254"/>
        <v>-7.2847184093333657E-3</v>
      </c>
    </row>
    <row r="8469" spans="7:8" x14ac:dyDescent="0.35">
      <c r="G8469">
        <v>8461</v>
      </c>
      <c r="H8469">
        <f t="shared" ca="1" si="254"/>
        <v>2.2473452247643529E-2</v>
      </c>
    </row>
    <row r="8470" spans="7:8" x14ac:dyDescent="0.35">
      <c r="G8470">
        <v>8462</v>
      </c>
      <c r="H8470">
        <f t="shared" ca="1" si="254"/>
        <v>-2.0319338151438163E-2</v>
      </c>
    </row>
    <row r="8471" spans="7:8" x14ac:dyDescent="0.35">
      <c r="G8471">
        <v>8463</v>
      </c>
      <c r="H8471">
        <f t="shared" ca="1" si="254"/>
        <v>-1.3556927442175872E-2</v>
      </c>
    </row>
    <row r="8472" spans="7:8" x14ac:dyDescent="0.35">
      <c r="G8472">
        <v>8464</v>
      </c>
      <c r="H8472">
        <f t="shared" ca="1" si="254"/>
        <v>-2.1210660864278995E-2</v>
      </c>
    </row>
    <row r="8473" spans="7:8" x14ac:dyDescent="0.35">
      <c r="G8473">
        <v>8465</v>
      </c>
      <c r="H8473">
        <f t="shared" ca="1" si="254"/>
        <v>3.5662515046170277E-3</v>
      </c>
    </row>
    <row r="8474" spans="7:8" x14ac:dyDescent="0.35">
      <c r="G8474">
        <v>8466</v>
      </c>
      <c r="H8474">
        <f t="shared" ca="1" si="254"/>
        <v>6.0214959826493282E-3</v>
      </c>
    </row>
    <row r="8475" spans="7:8" x14ac:dyDescent="0.35">
      <c r="G8475">
        <v>8467</v>
      </c>
      <c r="H8475">
        <f t="shared" ca="1" si="254"/>
        <v>4.4543258862311051E-2</v>
      </c>
    </row>
    <row r="8476" spans="7:8" x14ac:dyDescent="0.35">
      <c r="G8476">
        <v>8468</v>
      </c>
      <c r="H8476">
        <f t="shared" ca="1" si="254"/>
        <v>-5.5700438198284415E-3</v>
      </c>
    </row>
    <row r="8477" spans="7:8" x14ac:dyDescent="0.35">
      <c r="G8477">
        <v>8469</v>
      </c>
      <c r="H8477">
        <f t="shared" ca="1" si="254"/>
        <v>1.0470913801700982E-2</v>
      </c>
    </row>
    <row r="8478" spans="7:8" x14ac:dyDescent="0.35">
      <c r="G8478">
        <v>8470</v>
      </c>
      <c r="H8478">
        <f t="shared" ca="1" si="254"/>
        <v>4.7352623409435933E-3</v>
      </c>
    </row>
    <row r="8479" spans="7:8" x14ac:dyDescent="0.35">
      <c r="G8479">
        <v>8471</v>
      </c>
      <c r="H8479">
        <f t="shared" ca="1" si="254"/>
        <v>-3.0463913733609294E-2</v>
      </c>
    </row>
    <row r="8480" spans="7:8" x14ac:dyDescent="0.35">
      <c r="G8480">
        <v>8472</v>
      </c>
      <c r="H8480">
        <f t="shared" ca="1" si="254"/>
        <v>-1.6567210670418834E-2</v>
      </c>
    </row>
    <row r="8481" spans="7:8" x14ac:dyDescent="0.35">
      <c r="G8481">
        <v>8473</v>
      </c>
      <c r="H8481">
        <f t="shared" ca="1" si="254"/>
        <v>-1.1359315816803222E-2</v>
      </c>
    </row>
    <row r="8482" spans="7:8" x14ac:dyDescent="0.35">
      <c r="G8482">
        <v>8474</v>
      </c>
      <c r="H8482">
        <f t="shared" ca="1" si="254"/>
        <v>5.5952169829376636E-3</v>
      </c>
    </row>
    <row r="8483" spans="7:8" x14ac:dyDescent="0.35">
      <c r="G8483">
        <v>8475</v>
      </c>
      <c r="H8483">
        <f t="shared" ca="1" si="254"/>
        <v>2.3984116025858922E-2</v>
      </c>
    </row>
    <row r="8484" spans="7:8" x14ac:dyDescent="0.35">
      <c r="G8484">
        <v>8476</v>
      </c>
      <c r="H8484">
        <f t="shared" ca="1" si="254"/>
        <v>-1.2046207474232058E-2</v>
      </c>
    </row>
    <row r="8485" spans="7:8" x14ac:dyDescent="0.35">
      <c r="G8485">
        <v>8477</v>
      </c>
      <c r="H8485">
        <f t="shared" ca="1" si="254"/>
        <v>-1.2699201047235479E-3</v>
      </c>
    </row>
    <row r="8486" spans="7:8" x14ac:dyDescent="0.35">
      <c r="G8486">
        <v>8478</v>
      </c>
      <c r="H8486">
        <f t="shared" ca="1" si="254"/>
        <v>2.3472588756746397E-2</v>
      </c>
    </row>
    <row r="8487" spans="7:8" x14ac:dyDescent="0.35">
      <c r="G8487">
        <v>8479</v>
      </c>
      <c r="H8487">
        <f t="shared" ca="1" si="254"/>
        <v>3.0810642301622972E-2</v>
      </c>
    </row>
    <row r="8488" spans="7:8" x14ac:dyDescent="0.35">
      <c r="G8488">
        <v>8480</v>
      </c>
      <c r="H8488">
        <f t="shared" ca="1" si="254"/>
        <v>-4.5329135970278232E-2</v>
      </c>
    </row>
    <row r="8489" spans="7:8" x14ac:dyDescent="0.35">
      <c r="G8489">
        <v>8481</v>
      </c>
      <c r="H8489">
        <f t="shared" ca="1" si="254"/>
        <v>-3.9803403033906698E-2</v>
      </c>
    </row>
    <row r="8490" spans="7:8" x14ac:dyDescent="0.35">
      <c r="G8490">
        <v>8482</v>
      </c>
      <c r="H8490">
        <f t="shared" ca="1" si="254"/>
        <v>-2.3124851031157113E-3</v>
      </c>
    </row>
    <row r="8491" spans="7:8" x14ac:dyDescent="0.35">
      <c r="G8491">
        <v>8483</v>
      </c>
      <c r="H8491">
        <f t="shared" ca="1" si="254"/>
        <v>-1.3361220579402372E-3</v>
      </c>
    </row>
    <row r="8492" spans="7:8" x14ac:dyDescent="0.35">
      <c r="G8492">
        <v>8484</v>
      </c>
      <c r="H8492">
        <f t="shared" ca="1" si="254"/>
        <v>2.9995110674446809E-2</v>
      </c>
    </row>
    <row r="8493" spans="7:8" x14ac:dyDescent="0.35">
      <c r="G8493">
        <v>8485</v>
      </c>
      <c r="H8493">
        <f t="shared" ca="1" si="254"/>
        <v>4.3217625929223812E-3</v>
      </c>
    </row>
    <row r="8494" spans="7:8" x14ac:dyDescent="0.35">
      <c r="G8494">
        <v>8486</v>
      </c>
      <c r="H8494">
        <f t="shared" ca="1" si="254"/>
        <v>-2.0078357382947616E-2</v>
      </c>
    </row>
    <row r="8495" spans="7:8" x14ac:dyDescent="0.35">
      <c r="G8495">
        <v>8487</v>
      </c>
      <c r="H8495">
        <f t="shared" ca="1" si="254"/>
        <v>5.8390831616033896E-3</v>
      </c>
    </row>
    <row r="8496" spans="7:8" x14ac:dyDescent="0.35">
      <c r="G8496">
        <v>8488</v>
      </c>
      <c r="H8496">
        <f t="shared" ca="1" si="254"/>
        <v>5.071090760112841E-3</v>
      </c>
    </row>
    <row r="8497" spans="7:8" x14ac:dyDescent="0.35">
      <c r="G8497">
        <v>8489</v>
      </c>
      <c r="H8497">
        <f t="shared" ca="1" si="254"/>
        <v>5.1234625133107729E-3</v>
      </c>
    </row>
    <row r="8498" spans="7:8" x14ac:dyDescent="0.35">
      <c r="G8498">
        <v>8490</v>
      </c>
      <c r="H8498">
        <f t="shared" ca="1" si="254"/>
        <v>6.9320540984661255E-2</v>
      </c>
    </row>
    <row r="8499" spans="7:8" x14ac:dyDescent="0.35">
      <c r="G8499">
        <v>8491</v>
      </c>
      <c r="H8499">
        <f t="shared" ca="1" si="254"/>
        <v>-2.41259052043203E-2</v>
      </c>
    </row>
    <row r="8500" spans="7:8" x14ac:dyDescent="0.35">
      <c r="G8500">
        <v>8492</v>
      </c>
      <c r="H8500">
        <f t="shared" ca="1" si="254"/>
        <v>-2.9268112136936402E-2</v>
      </c>
    </row>
    <row r="8501" spans="7:8" x14ac:dyDescent="0.35">
      <c r="G8501">
        <v>8493</v>
      </c>
      <c r="H8501">
        <f t="shared" ca="1" si="254"/>
        <v>1.4094422011365937E-2</v>
      </c>
    </row>
    <row r="8502" spans="7:8" x14ac:dyDescent="0.35">
      <c r="G8502">
        <v>8494</v>
      </c>
      <c r="H8502">
        <f t="shared" ca="1" si="254"/>
        <v>-3.2449520148783648E-2</v>
      </c>
    </row>
    <row r="8503" spans="7:8" x14ac:dyDescent="0.35">
      <c r="G8503">
        <v>8495</v>
      </c>
      <c r="H8503">
        <f t="shared" ca="1" si="254"/>
        <v>7.8164042528145825E-3</v>
      </c>
    </row>
    <row r="8504" spans="7:8" x14ac:dyDescent="0.35">
      <c r="G8504">
        <v>8496</v>
      </c>
      <c r="H8504">
        <f t="shared" ca="1" si="254"/>
        <v>-2.8068009654461899E-2</v>
      </c>
    </row>
    <row r="8505" spans="7:8" x14ac:dyDescent="0.35">
      <c r="G8505">
        <v>8497</v>
      </c>
      <c r="H8505">
        <f t="shared" ca="1" si="254"/>
        <v>4.2185499413894004E-2</v>
      </c>
    </row>
    <row r="8506" spans="7:8" x14ac:dyDescent="0.35">
      <c r="G8506">
        <v>8498</v>
      </c>
      <c r="H8506">
        <f t="shared" ca="1" si="254"/>
        <v>-2.7871863580863021E-2</v>
      </c>
    </row>
    <row r="8507" spans="7:8" x14ac:dyDescent="0.35">
      <c r="G8507">
        <v>8499</v>
      </c>
      <c r="H8507">
        <f t="shared" ca="1" si="254"/>
        <v>1.1349058888923942E-3</v>
      </c>
    </row>
    <row r="8508" spans="7:8" x14ac:dyDescent="0.35">
      <c r="G8508">
        <v>8500</v>
      </c>
      <c r="H8508">
        <f t="shared" ca="1" si="254"/>
        <v>-1.1415178492384824E-2</v>
      </c>
    </row>
    <row r="8509" spans="7:8" x14ac:dyDescent="0.35">
      <c r="G8509">
        <v>8501</v>
      </c>
      <c r="H8509">
        <f t="shared" ca="1" si="254"/>
        <v>-1.9964705520098613E-2</v>
      </c>
    </row>
    <row r="8510" spans="7:8" x14ac:dyDescent="0.35">
      <c r="G8510">
        <v>8502</v>
      </c>
      <c r="H8510">
        <f t="shared" ca="1" si="254"/>
        <v>2.2067725214289579E-2</v>
      </c>
    </row>
    <row r="8511" spans="7:8" x14ac:dyDescent="0.35">
      <c r="G8511">
        <v>8503</v>
      </c>
      <c r="H8511">
        <f t="shared" ca="1" si="254"/>
        <v>2.2272297437545665E-3</v>
      </c>
    </row>
    <row r="8512" spans="7:8" x14ac:dyDescent="0.35">
      <c r="G8512">
        <v>8504</v>
      </c>
      <c r="H8512">
        <f t="shared" ca="1" si="254"/>
        <v>-8.8310960914628409E-3</v>
      </c>
    </row>
    <row r="8513" spans="7:8" x14ac:dyDescent="0.35">
      <c r="G8513">
        <v>8505</v>
      </c>
      <c r="H8513">
        <f t="shared" ca="1" si="254"/>
        <v>-1.5787796181104444E-2</v>
      </c>
    </row>
    <row r="8514" spans="7:8" x14ac:dyDescent="0.35">
      <c r="G8514">
        <v>8506</v>
      </c>
      <c r="H8514">
        <f t="shared" ca="1" si="254"/>
        <v>9.1376787889867871E-3</v>
      </c>
    </row>
    <row r="8515" spans="7:8" x14ac:dyDescent="0.35">
      <c r="G8515">
        <v>8507</v>
      </c>
      <c r="H8515">
        <f t="shared" ca="1" si="254"/>
        <v>1.2359604530852598E-2</v>
      </c>
    </row>
    <row r="8516" spans="7:8" x14ac:dyDescent="0.35">
      <c r="G8516">
        <v>8508</v>
      </c>
      <c r="H8516">
        <f t="shared" ca="1" si="254"/>
        <v>-1.8177935955230765E-2</v>
      </c>
    </row>
    <row r="8517" spans="7:8" x14ac:dyDescent="0.35">
      <c r="G8517">
        <v>8509</v>
      </c>
      <c r="H8517">
        <f t="shared" ca="1" si="254"/>
        <v>-2.1776861469681431E-2</v>
      </c>
    </row>
    <row r="8518" spans="7:8" x14ac:dyDescent="0.35">
      <c r="G8518">
        <v>8510</v>
      </c>
      <c r="H8518">
        <f t="shared" ca="1" si="254"/>
        <v>-3.5783644016600742E-3</v>
      </c>
    </row>
    <row r="8519" spans="7:8" x14ac:dyDescent="0.35">
      <c r="G8519">
        <v>8511</v>
      </c>
      <c r="H8519">
        <f t="shared" ca="1" si="254"/>
        <v>1.2823642595414741E-2</v>
      </c>
    </row>
    <row r="8520" spans="7:8" x14ac:dyDescent="0.35">
      <c r="G8520">
        <v>8512</v>
      </c>
      <c r="H8520">
        <f t="shared" ca="1" si="254"/>
        <v>-9.892069236907327E-3</v>
      </c>
    </row>
    <row r="8521" spans="7:8" x14ac:dyDescent="0.35">
      <c r="G8521">
        <v>8513</v>
      </c>
      <c r="H8521">
        <f t="shared" ca="1" si="254"/>
        <v>2.7797350929589862E-2</v>
      </c>
    </row>
    <row r="8522" spans="7:8" x14ac:dyDescent="0.35">
      <c r="G8522">
        <v>8514</v>
      </c>
      <c r="H8522">
        <f t="shared" ref="H8522:H8585" ca="1" si="255">_xlfn.NORM.INV(RAND(),$N$11,$N$12)</f>
        <v>2.095975320968604E-2</v>
      </c>
    </row>
    <row r="8523" spans="7:8" x14ac:dyDescent="0.35">
      <c r="G8523">
        <v>8515</v>
      </c>
      <c r="H8523">
        <f t="shared" ca="1" si="255"/>
        <v>-1.4690808884920605E-3</v>
      </c>
    </row>
    <row r="8524" spans="7:8" x14ac:dyDescent="0.35">
      <c r="G8524">
        <v>8516</v>
      </c>
      <c r="H8524">
        <f t="shared" ca="1" si="255"/>
        <v>-3.2111357381249786E-3</v>
      </c>
    </row>
    <row r="8525" spans="7:8" x14ac:dyDescent="0.35">
      <c r="G8525">
        <v>8517</v>
      </c>
      <c r="H8525">
        <f t="shared" ca="1" si="255"/>
        <v>-1.1017896018852608E-2</v>
      </c>
    </row>
    <row r="8526" spans="7:8" x14ac:dyDescent="0.35">
      <c r="G8526">
        <v>8518</v>
      </c>
      <c r="H8526">
        <f t="shared" ca="1" si="255"/>
        <v>-3.7976259200973423E-3</v>
      </c>
    </row>
    <row r="8527" spans="7:8" x14ac:dyDescent="0.35">
      <c r="G8527">
        <v>8519</v>
      </c>
      <c r="H8527">
        <f t="shared" ca="1" si="255"/>
        <v>-1.2511470960403833E-3</v>
      </c>
    </row>
    <row r="8528" spans="7:8" x14ac:dyDescent="0.35">
      <c r="G8528">
        <v>8520</v>
      </c>
      <c r="H8528">
        <f t="shared" ca="1" si="255"/>
        <v>-6.1236056275374231E-4</v>
      </c>
    </row>
    <row r="8529" spans="7:8" x14ac:dyDescent="0.35">
      <c r="G8529">
        <v>8521</v>
      </c>
      <c r="H8529">
        <f t="shared" ca="1" si="255"/>
        <v>-2.1026377609983441E-2</v>
      </c>
    </row>
    <row r="8530" spans="7:8" x14ac:dyDescent="0.35">
      <c r="G8530">
        <v>8522</v>
      </c>
      <c r="H8530">
        <f t="shared" ca="1" si="255"/>
        <v>-1.6304697195973694E-3</v>
      </c>
    </row>
    <row r="8531" spans="7:8" x14ac:dyDescent="0.35">
      <c r="G8531">
        <v>8523</v>
      </c>
      <c r="H8531">
        <f t="shared" ca="1" si="255"/>
        <v>-7.2133297556853182E-3</v>
      </c>
    </row>
    <row r="8532" spans="7:8" x14ac:dyDescent="0.35">
      <c r="G8532">
        <v>8524</v>
      </c>
      <c r="H8532">
        <f t="shared" ca="1" si="255"/>
        <v>1.339972038367146E-2</v>
      </c>
    </row>
    <row r="8533" spans="7:8" x14ac:dyDescent="0.35">
      <c r="G8533">
        <v>8525</v>
      </c>
      <c r="H8533">
        <f t="shared" ca="1" si="255"/>
        <v>1.523029175026553E-2</v>
      </c>
    </row>
    <row r="8534" spans="7:8" x14ac:dyDescent="0.35">
      <c r="G8534">
        <v>8526</v>
      </c>
      <c r="H8534">
        <f t="shared" ca="1" si="255"/>
        <v>6.1997321624172267E-3</v>
      </c>
    </row>
    <row r="8535" spans="7:8" x14ac:dyDescent="0.35">
      <c r="G8535">
        <v>8527</v>
      </c>
      <c r="H8535">
        <f t="shared" ca="1" si="255"/>
        <v>2.625671789307271E-3</v>
      </c>
    </row>
    <row r="8536" spans="7:8" x14ac:dyDescent="0.35">
      <c r="G8536">
        <v>8528</v>
      </c>
      <c r="H8536">
        <f t="shared" ca="1" si="255"/>
        <v>-2.1384102105108872E-2</v>
      </c>
    </row>
    <row r="8537" spans="7:8" x14ac:dyDescent="0.35">
      <c r="G8537">
        <v>8529</v>
      </c>
      <c r="H8537">
        <f t="shared" ca="1" si="255"/>
        <v>-2.0099493757527561E-2</v>
      </c>
    </row>
    <row r="8538" spans="7:8" x14ac:dyDescent="0.35">
      <c r="G8538">
        <v>8530</v>
      </c>
      <c r="H8538">
        <f t="shared" ca="1" si="255"/>
        <v>-1.5626773091990023E-2</v>
      </c>
    </row>
    <row r="8539" spans="7:8" x14ac:dyDescent="0.35">
      <c r="G8539">
        <v>8531</v>
      </c>
      <c r="H8539">
        <f t="shared" ca="1" si="255"/>
        <v>-1.003677413426516E-2</v>
      </c>
    </row>
    <row r="8540" spans="7:8" x14ac:dyDescent="0.35">
      <c r="G8540">
        <v>8532</v>
      </c>
      <c r="H8540">
        <f t="shared" ca="1" si="255"/>
        <v>1.9730239709384721E-2</v>
      </c>
    </row>
    <row r="8541" spans="7:8" x14ac:dyDescent="0.35">
      <c r="G8541">
        <v>8533</v>
      </c>
      <c r="H8541">
        <f t="shared" ca="1" si="255"/>
        <v>-1.5580481883148785E-2</v>
      </c>
    </row>
    <row r="8542" spans="7:8" x14ac:dyDescent="0.35">
      <c r="G8542">
        <v>8534</v>
      </c>
      <c r="H8542">
        <f t="shared" ca="1" si="255"/>
        <v>1.1570561713089319E-2</v>
      </c>
    </row>
    <row r="8543" spans="7:8" x14ac:dyDescent="0.35">
      <c r="G8543">
        <v>8535</v>
      </c>
      <c r="H8543">
        <f t="shared" ca="1" si="255"/>
        <v>6.0691752376172267E-3</v>
      </c>
    </row>
    <row r="8544" spans="7:8" x14ac:dyDescent="0.35">
      <c r="G8544">
        <v>8536</v>
      </c>
      <c r="H8544">
        <f t="shared" ca="1" si="255"/>
        <v>3.9520010385776334E-3</v>
      </c>
    </row>
    <row r="8545" spans="7:8" x14ac:dyDescent="0.35">
      <c r="G8545">
        <v>8537</v>
      </c>
      <c r="H8545">
        <f t="shared" ca="1" si="255"/>
        <v>1.8697432473023676E-2</v>
      </c>
    </row>
    <row r="8546" spans="7:8" x14ac:dyDescent="0.35">
      <c r="G8546">
        <v>8538</v>
      </c>
      <c r="H8546">
        <f t="shared" ca="1" si="255"/>
        <v>1.7695881309101918E-2</v>
      </c>
    </row>
    <row r="8547" spans="7:8" x14ac:dyDescent="0.35">
      <c r="G8547">
        <v>8539</v>
      </c>
      <c r="H8547">
        <f t="shared" ca="1" si="255"/>
        <v>3.4300059977136609E-2</v>
      </c>
    </row>
    <row r="8548" spans="7:8" x14ac:dyDescent="0.35">
      <c r="G8548">
        <v>8540</v>
      </c>
      <c r="H8548">
        <f t="shared" ca="1" si="255"/>
        <v>1.9787993737669287E-2</v>
      </c>
    </row>
    <row r="8549" spans="7:8" x14ac:dyDescent="0.35">
      <c r="G8549">
        <v>8541</v>
      </c>
      <c r="H8549">
        <f t="shared" ca="1" si="255"/>
        <v>-1.2385362597453538E-3</v>
      </c>
    </row>
    <row r="8550" spans="7:8" x14ac:dyDescent="0.35">
      <c r="G8550">
        <v>8542</v>
      </c>
      <c r="H8550">
        <f t="shared" ca="1" si="255"/>
        <v>-1.088852025891692E-2</v>
      </c>
    </row>
    <row r="8551" spans="7:8" x14ac:dyDescent="0.35">
      <c r="G8551">
        <v>8543</v>
      </c>
      <c r="H8551">
        <f t="shared" ca="1" si="255"/>
        <v>7.2636261843667671E-3</v>
      </c>
    </row>
    <row r="8552" spans="7:8" x14ac:dyDescent="0.35">
      <c r="G8552">
        <v>8544</v>
      </c>
      <c r="H8552">
        <f t="shared" ca="1" si="255"/>
        <v>-1.4462224959721515E-2</v>
      </c>
    </row>
    <row r="8553" spans="7:8" x14ac:dyDescent="0.35">
      <c r="G8553">
        <v>8545</v>
      </c>
      <c r="H8553">
        <f t="shared" ca="1" si="255"/>
        <v>6.2362545628464969E-3</v>
      </c>
    </row>
    <row r="8554" spans="7:8" x14ac:dyDescent="0.35">
      <c r="G8554">
        <v>8546</v>
      </c>
      <c r="H8554">
        <f t="shared" ca="1" si="255"/>
        <v>1.9427483798813972E-2</v>
      </c>
    </row>
    <row r="8555" spans="7:8" x14ac:dyDescent="0.35">
      <c r="G8555">
        <v>8547</v>
      </c>
      <c r="H8555">
        <f t="shared" ca="1" si="255"/>
        <v>1.2558963798230014E-2</v>
      </c>
    </row>
    <row r="8556" spans="7:8" x14ac:dyDescent="0.35">
      <c r="G8556">
        <v>8548</v>
      </c>
      <c r="H8556">
        <f t="shared" ca="1" si="255"/>
        <v>6.9267767642798321E-3</v>
      </c>
    </row>
    <row r="8557" spans="7:8" x14ac:dyDescent="0.35">
      <c r="G8557">
        <v>8549</v>
      </c>
      <c r="H8557">
        <f t="shared" ca="1" si="255"/>
        <v>-2.0794083173695725E-3</v>
      </c>
    </row>
    <row r="8558" spans="7:8" x14ac:dyDescent="0.35">
      <c r="G8558">
        <v>8550</v>
      </c>
      <c r="H8558">
        <f t="shared" ca="1" si="255"/>
        <v>5.8182042448795537E-3</v>
      </c>
    </row>
    <row r="8559" spans="7:8" x14ac:dyDescent="0.35">
      <c r="G8559">
        <v>8551</v>
      </c>
      <c r="H8559">
        <f t="shared" ca="1" si="255"/>
        <v>1.3237189820638418E-2</v>
      </c>
    </row>
    <row r="8560" spans="7:8" x14ac:dyDescent="0.35">
      <c r="G8560">
        <v>8552</v>
      </c>
      <c r="H8560">
        <f t="shared" ca="1" si="255"/>
        <v>-1.5431472195425453E-2</v>
      </c>
    </row>
    <row r="8561" spans="7:8" x14ac:dyDescent="0.35">
      <c r="G8561">
        <v>8553</v>
      </c>
      <c r="H8561">
        <f t="shared" ca="1" si="255"/>
        <v>4.4246944784753404E-2</v>
      </c>
    </row>
    <row r="8562" spans="7:8" x14ac:dyDescent="0.35">
      <c r="G8562">
        <v>8554</v>
      </c>
      <c r="H8562">
        <f t="shared" ca="1" si="255"/>
        <v>-4.0558357245307285E-2</v>
      </c>
    </row>
    <row r="8563" spans="7:8" x14ac:dyDescent="0.35">
      <c r="G8563">
        <v>8555</v>
      </c>
      <c r="H8563">
        <f t="shared" ca="1" si="255"/>
        <v>6.2298323120391881E-3</v>
      </c>
    </row>
    <row r="8564" spans="7:8" x14ac:dyDescent="0.35">
      <c r="G8564">
        <v>8556</v>
      </c>
      <c r="H8564">
        <f t="shared" ca="1" si="255"/>
        <v>-2.4943227242264596E-2</v>
      </c>
    </row>
    <row r="8565" spans="7:8" x14ac:dyDescent="0.35">
      <c r="G8565">
        <v>8557</v>
      </c>
      <c r="H8565">
        <f t="shared" ca="1" si="255"/>
        <v>-3.1663235446050472E-2</v>
      </c>
    </row>
    <row r="8566" spans="7:8" x14ac:dyDescent="0.35">
      <c r="G8566">
        <v>8558</v>
      </c>
      <c r="H8566">
        <f t="shared" ca="1" si="255"/>
        <v>1.7775304350051299E-2</v>
      </c>
    </row>
    <row r="8567" spans="7:8" x14ac:dyDescent="0.35">
      <c r="G8567">
        <v>8559</v>
      </c>
      <c r="H8567">
        <f t="shared" ca="1" si="255"/>
        <v>5.6140674726931749E-3</v>
      </c>
    </row>
    <row r="8568" spans="7:8" x14ac:dyDescent="0.35">
      <c r="G8568">
        <v>8560</v>
      </c>
      <c r="H8568">
        <f t="shared" ca="1" si="255"/>
        <v>-1.2800088376884559E-2</v>
      </c>
    </row>
    <row r="8569" spans="7:8" x14ac:dyDescent="0.35">
      <c r="G8569">
        <v>8561</v>
      </c>
      <c r="H8569">
        <f t="shared" ca="1" si="255"/>
        <v>3.3855384956628314E-2</v>
      </c>
    </row>
    <row r="8570" spans="7:8" x14ac:dyDescent="0.35">
      <c r="G8570">
        <v>8562</v>
      </c>
      <c r="H8570">
        <f t="shared" ca="1" si="255"/>
        <v>2.2693213848232811E-2</v>
      </c>
    </row>
    <row r="8571" spans="7:8" x14ac:dyDescent="0.35">
      <c r="G8571">
        <v>8563</v>
      </c>
      <c r="H8571">
        <f t="shared" ca="1" si="255"/>
        <v>-2.5733796020750713E-2</v>
      </c>
    </row>
    <row r="8572" spans="7:8" x14ac:dyDescent="0.35">
      <c r="G8572">
        <v>8564</v>
      </c>
      <c r="H8572">
        <f t="shared" ca="1" si="255"/>
        <v>-1.9160961948414636E-2</v>
      </c>
    </row>
    <row r="8573" spans="7:8" x14ac:dyDescent="0.35">
      <c r="G8573">
        <v>8565</v>
      </c>
      <c r="H8573">
        <f t="shared" ca="1" si="255"/>
        <v>1.5110538882736134E-2</v>
      </c>
    </row>
    <row r="8574" spans="7:8" x14ac:dyDescent="0.35">
      <c r="G8574">
        <v>8566</v>
      </c>
      <c r="H8574">
        <f t="shared" ca="1" si="255"/>
        <v>-6.4154788094678587E-3</v>
      </c>
    </row>
    <row r="8575" spans="7:8" x14ac:dyDescent="0.35">
      <c r="G8575">
        <v>8567</v>
      </c>
      <c r="H8575">
        <f t="shared" ca="1" si="255"/>
        <v>-1.3307792458214092E-2</v>
      </c>
    </row>
    <row r="8576" spans="7:8" x14ac:dyDescent="0.35">
      <c r="G8576">
        <v>8568</v>
      </c>
      <c r="H8576">
        <f t="shared" ca="1" si="255"/>
        <v>-6.6202731945262071E-3</v>
      </c>
    </row>
    <row r="8577" spans="7:8" x14ac:dyDescent="0.35">
      <c r="G8577">
        <v>8569</v>
      </c>
      <c r="H8577">
        <f t="shared" ca="1" si="255"/>
        <v>-5.840994965441609E-3</v>
      </c>
    </row>
    <row r="8578" spans="7:8" x14ac:dyDescent="0.35">
      <c r="G8578">
        <v>8570</v>
      </c>
      <c r="H8578">
        <f t="shared" ca="1" si="255"/>
        <v>-1.8455441840199049E-2</v>
      </c>
    </row>
    <row r="8579" spans="7:8" x14ac:dyDescent="0.35">
      <c r="G8579">
        <v>8571</v>
      </c>
      <c r="H8579">
        <f t="shared" ca="1" si="255"/>
        <v>-1.6583638455063734E-2</v>
      </c>
    </row>
    <row r="8580" spans="7:8" x14ac:dyDescent="0.35">
      <c r="G8580">
        <v>8572</v>
      </c>
      <c r="H8580">
        <f t="shared" ca="1" si="255"/>
        <v>-2.4036239372116658E-2</v>
      </c>
    </row>
    <row r="8581" spans="7:8" x14ac:dyDescent="0.35">
      <c r="G8581">
        <v>8573</v>
      </c>
      <c r="H8581">
        <f t="shared" ca="1" si="255"/>
        <v>6.3240186895301238E-3</v>
      </c>
    </row>
    <row r="8582" spans="7:8" x14ac:dyDescent="0.35">
      <c r="G8582">
        <v>8574</v>
      </c>
      <c r="H8582">
        <f t="shared" ca="1" si="255"/>
        <v>-1.2586796391121317E-2</v>
      </c>
    </row>
    <row r="8583" spans="7:8" x14ac:dyDescent="0.35">
      <c r="G8583">
        <v>8575</v>
      </c>
      <c r="H8583">
        <f t="shared" ca="1" si="255"/>
        <v>1.0685846307789839E-2</v>
      </c>
    </row>
    <row r="8584" spans="7:8" x14ac:dyDescent="0.35">
      <c r="G8584">
        <v>8576</v>
      </c>
      <c r="H8584">
        <f t="shared" ca="1" si="255"/>
        <v>2.5026031947400766E-2</v>
      </c>
    </row>
    <row r="8585" spans="7:8" x14ac:dyDescent="0.35">
      <c r="G8585">
        <v>8577</v>
      </c>
      <c r="H8585">
        <f t="shared" ca="1" si="255"/>
        <v>5.5347125441377694E-3</v>
      </c>
    </row>
    <row r="8586" spans="7:8" x14ac:dyDescent="0.35">
      <c r="G8586">
        <v>8578</v>
      </c>
      <c r="H8586">
        <f t="shared" ref="H8586:H8649" ca="1" si="256">_xlfn.NORM.INV(RAND(),$N$11,$N$12)</f>
        <v>-1.8707994495038485E-2</v>
      </c>
    </row>
    <row r="8587" spans="7:8" x14ac:dyDescent="0.35">
      <c r="G8587">
        <v>8579</v>
      </c>
      <c r="H8587">
        <f t="shared" ca="1" si="256"/>
        <v>1.9112013140255995E-2</v>
      </c>
    </row>
    <row r="8588" spans="7:8" x14ac:dyDescent="0.35">
      <c r="G8588">
        <v>8580</v>
      </c>
      <c r="H8588">
        <f t="shared" ca="1" si="256"/>
        <v>-7.4125418941232224E-3</v>
      </c>
    </row>
    <row r="8589" spans="7:8" x14ac:dyDescent="0.35">
      <c r="G8589">
        <v>8581</v>
      </c>
      <c r="H8589">
        <f t="shared" ca="1" si="256"/>
        <v>-4.4200396449488536E-3</v>
      </c>
    </row>
    <row r="8590" spans="7:8" x14ac:dyDescent="0.35">
      <c r="G8590">
        <v>8582</v>
      </c>
      <c r="H8590">
        <f t="shared" ca="1" si="256"/>
        <v>2.0524051420023774E-2</v>
      </c>
    </row>
    <row r="8591" spans="7:8" x14ac:dyDescent="0.35">
      <c r="G8591">
        <v>8583</v>
      </c>
      <c r="H8591">
        <f t="shared" ca="1" si="256"/>
        <v>-4.1404515551719627E-4</v>
      </c>
    </row>
    <row r="8592" spans="7:8" x14ac:dyDescent="0.35">
      <c r="G8592">
        <v>8584</v>
      </c>
      <c r="H8592">
        <f t="shared" ca="1" si="256"/>
        <v>1.444846195779414E-2</v>
      </c>
    </row>
    <row r="8593" spans="7:8" x14ac:dyDescent="0.35">
      <c r="G8593">
        <v>8585</v>
      </c>
      <c r="H8593">
        <f t="shared" ca="1" si="256"/>
        <v>2.1778600672709692E-2</v>
      </c>
    </row>
    <row r="8594" spans="7:8" x14ac:dyDescent="0.35">
      <c r="G8594">
        <v>8586</v>
      </c>
      <c r="H8594">
        <f t="shared" ca="1" si="256"/>
        <v>7.8818668487577338E-3</v>
      </c>
    </row>
    <row r="8595" spans="7:8" x14ac:dyDescent="0.35">
      <c r="G8595">
        <v>8587</v>
      </c>
      <c r="H8595">
        <f t="shared" ca="1" si="256"/>
        <v>-1.2994863164955576E-2</v>
      </c>
    </row>
    <row r="8596" spans="7:8" x14ac:dyDescent="0.35">
      <c r="G8596">
        <v>8588</v>
      </c>
      <c r="H8596">
        <f t="shared" ca="1" si="256"/>
        <v>1.0791603359124342E-2</v>
      </c>
    </row>
    <row r="8597" spans="7:8" x14ac:dyDescent="0.35">
      <c r="G8597">
        <v>8589</v>
      </c>
      <c r="H8597">
        <f t="shared" ca="1" si="256"/>
        <v>9.2270871467770472E-3</v>
      </c>
    </row>
    <row r="8598" spans="7:8" x14ac:dyDescent="0.35">
      <c r="G8598">
        <v>8590</v>
      </c>
      <c r="H8598">
        <f t="shared" ca="1" si="256"/>
        <v>-2.7289208216517346E-3</v>
      </c>
    </row>
    <row r="8599" spans="7:8" x14ac:dyDescent="0.35">
      <c r="G8599">
        <v>8591</v>
      </c>
      <c r="H8599">
        <f t="shared" ca="1" si="256"/>
        <v>-2.1273344092035965E-2</v>
      </c>
    </row>
    <row r="8600" spans="7:8" x14ac:dyDescent="0.35">
      <c r="G8600">
        <v>8592</v>
      </c>
      <c r="H8600">
        <f t="shared" ca="1" si="256"/>
        <v>-1.1890631195920579E-2</v>
      </c>
    </row>
    <row r="8601" spans="7:8" x14ac:dyDescent="0.35">
      <c r="G8601">
        <v>8593</v>
      </c>
      <c r="H8601">
        <f t="shared" ca="1" si="256"/>
        <v>2.4820390144414839E-2</v>
      </c>
    </row>
    <row r="8602" spans="7:8" x14ac:dyDescent="0.35">
      <c r="G8602">
        <v>8594</v>
      </c>
      <c r="H8602">
        <f t="shared" ca="1" si="256"/>
        <v>1.1542634112208464E-4</v>
      </c>
    </row>
    <row r="8603" spans="7:8" x14ac:dyDescent="0.35">
      <c r="G8603">
        <v>8595</v>
      </c>
      <c r="H8603">
        <f t="shared" ca="1" si="256"/>
        <v>-3.4232070715419179E-3</v>
      </c>
    </row>
    <row r="8604" spans="7:8" x14ac:dyDescent="0.35">
      <c r="G8604">
        <v>8596</v>
      </c>
      <c r="H8604">
        <f t="shared" ca="1" si="256"/>
        <v>-4.9330390699515239E-3</v>
      </c>
    </row>
    <row r="8605" spans="7:8" x14ac:dyDescent="0.35">
      <c r="G8605">
        <v>8597</v>
      </c>
      <c r="H8605">
        <f t="shared" ca="1" si="256"/>
        <v>-1.83349168190549E-2</v>
      </c>
    </row>
    <row r="8606" spans="7:8" x14ac:dyDescent="0.35">
      <c r="G8606">
        <v>8598</v>
      </c>
      <c r="H8606">
        <f t="shared" ca="1" si="256"/>
        <v>2.5789942929651741E-2</v>
      </c>
    </row>
    <row r="8607" spans="7:8" x14ac:dyDescent="0.35">
      <c r="G8607">
        <v>8599</v>
      </c>
      <c r="H8607">
        <f t="shared" ca="1" si="256"/>
        <v>-6.9967457696686894E-3</v>
      </c>
    </row>
    <row r="8608" spans="7:8" x14ac:dyDescent="0.35">
      <c r="G8608">
        <v>8600</v>
      </c>
      <c r="H8608">
        <f t="shared" ca="1" si="256"/>
        <v>-1.2277140663187367E-2</v>
      </c>
    </row>
    <row r="8609" spans="7:8" x14ac:dyDescent="0.35">
      <c r="G8609">
        <v>8601</v>
      </c>
      <c r="H8609">
        <f t="shared" ca="1" si="256"/>
        <v>1.9730468675958724E-2</v>
      </c>
    </row>
    <row r="8610" spans="7:8" x14ac:dyDescent="0.35">
      <c r="G8610">
        <v>8602</v>
      </c>
      <c r="H8610">
        <f t="shared" ca="1" si="256"/>
        <v>6.9974724268165355E-4</v>
      </c>
    </row>
    <row r="8611" spans="7:8" x14ac:dyDescent="0.35">
      <c r="G8611">
        <v>8603</v>
      </c>
      <c r="H8611">
        <f t="shared" ca="1" si="256"/>
        <v>2.8457825667812077E-3</v>
      </c>
    </row>
    <row r="8612" spans="7:8" x14ac:dyDescent="0.35">
      <c r="G8612">
        <v>8604</v>
      </c>
      <c r="H8612">
        <f t="shared" ca="1" si="256"/>
        <v>-1.8721532492272548E-2</v>
      </c>
    </row>
    <row r="8613" spans="7:8" x14ac:dyDescent="0.35">
      <c r="G8613">
        <v>8605</v>
      </c>
      <c r="H8613">
        <f t="shared" ca="1" si="256"/>
        <v>-1.967307611816476E-2</v>
      </c>
    </row>
    <row r="8614" spans="7:8" x14ac:dyDescent="0.35">
      <c r="G8614">
        <v>8606</v>
      </c>
      <c r="H8614">
        <f t="shared" ca="1" si="256"/>
        <v>-4.905761925505874E-3</v>
      </c>
    </row>
    <row r="8615" spans="7:8" x14ac:dyDescent="0.35">
      <c r="G8615">
        <v>8607</v>
      </c>
      <c r="H8615">
        <f t="shared" ca="1" si="256"/>
        <v>1.4602163970823105E-3</v>
      </c>
    </row>
    <row r="8616" spans="7:8" x14ac:dyDescent="0.35">
      <c r="G8616">
        <v>8608</v>
      </c>
      <c r="H8616">
        <f t="shared" ca="1" si="256"/>
        <v>2.0045296838015838E-2</v>
      </c>
    </row>
    <row r="8617" spans="7:8" x14ac:dyDescent="0.35">
      <c r="G8617">
        <v>8609</v>
      </c>
      <c r="H8617">
        <f t="shared" ca="1" si="256"/>
        <v>2.953112052059639E-2</v>
      </c>
    </row>
    <row r="8618" spans="7:8" x14ac:dyDescent="0.35">
      <c r="G8618">
        <v>8610</v>
      </c>
      <c r="H8618">
        <f t="shared" ca="1" si="256"/>
        <v>-5.5003013846525669E-4</v>
      </c>
    </row>
    <row r="8619" spans="7:8" x14ac:dyDescent="0.35">
      <c r="G8619">
        <v>8611</v>
      </c>
      <c r="H8619">
        <f t="shared" ca="1" si="256"/>
        <v>-7.1772326762149707E-3</v>
      </c>
    </row>
    <row r="8620" spans="7:8" x14ac:dyDescent="0.35">
      <c r="G8620">
        <v>8612</v>
      </c>
      <c r="H8620">
        <f t="shared" ca="1" si="256"/>
        <v>5.1697671204979662E-3</v>
      </c>
    </row>
    <row r="8621" spans="7:8" x14ac:dyDescent="0.35">
      <c r="G8621">
        <v>8613</v>
      </c>
      <c r="H8621">
        <f t="shared" ca="1" si="256"/>
        <v>5.5147796021760859E-3</v>
      </c>
    </row>
    <row r="8622" spans="7:8" x14ac:dyDescent="0.35">
      <c r="G8622">
        <v>8614</v>
      </c>
      <c r="H8622">
        <f t="shared" ca="1" si="256"/>
        <v>3.7052318112170538E-3</v>
      </c>
    </row>
    <row r="8623" spans="7:8" x14ac:dyDescent="0.35">
      <c r="G8623">
        <v>8615</v>
      </c>
      <c r="H8623">
        <f t="shared" ca="1" si="256"/>
        <v>3.961850294696841E-3</v>
      </c>
    </row>
    <row r="8624" spans="7:8" x14ac:dyDescent="0.35">
      <c r="G8624">
        <v>8616</v>
      </c>
      <c r="H8624">
        <f t="shared" ca="1" si="256"/>
        <v>1.4561629490814722E-2</v>
      </c>
    </row>
    <row r="8625" spans="7:8" x14ac:dyDescent="0.35">
      <c r="G8625">
        <v>8617</v>
      </c>
      <c r="H8625">
        <f t="shared" ca="1" si="256"/>
        <v>-1.1405618530419485E-2</v>
      </c>
    </row>
    <row r="8626" spans="7:8" x14ac:dyDescent="0.35">
      <c r="G8626">
        <v>8618</v>
      </c>
      <c r="H8626">
        <f t="shared" ca="1" si="256"/>
        <v>2.2236872281479025E-2</v>
      </c>
    </row>
    <row r="8627" spans="7:8" x14ac:dyDescent="0.35">
      <c r="G8627">
        <v>8619</v>
      </c>
      <c r="H8627">
        <f t="shared" ca="1" si="256"/>
        <v>-1.1580100179455349E-3</v>
      </c>
    </row>
    <row r="8628" spans="7:8" x14ac:dyDescent="0.35">
      <c r="G8628">
        <v>8620</v>
      </c>
      <c r="H8628">
        <f t="shared" ca="1" si="256"/>
        <v>2.3170966014795888E-2</v>
      </c>
    </row>
    <row r="8629" spans="7:8" x14ac:dyDescent="0.35">
      <c r="G8629">
        <v>8621</v>
      </c>
      <c r="H8629">
        <f t="shared" ca="1" si="256"/>
        <v>-2.4916541431883421E-3</v>
      </c>
    </row>
    <row r="8630" spans="7:8" x14ac:dyDescent="0.35">
      <c r="G8630">
        <v>8622</v>
      </c>
      <c r="H8630">
        <f t="shared" ca="1" si="256"/>
        <v>-1.6397724518662799E-2</v>
      </c>
    </row>
    <row r="8631" spans="7:8" x14ac:dyDescent="0.35">
      <c r="G8631">
        <v>8623</v>
      </c>
      <c r="H8631">
        <f t="shared" ca="1" si="256"/>
        <v>-8.0921058141229085E-3</v>
      </c>
    </row>
    <row r="8632" spans="7:8" x14ac:dyDescent="0.35">
      <c r="G8632">
        <v>8624</v>
      </c>
      <c r="H8632">
        <f t="shared" ca="1" si="256"/>
        <v>-8.4621338169888569E-3</v>
      </c>
    </row>
    <row r="8633" spans="7:8" x14ac:dyDescent="0.35">
      <c r="G8633">
        <v>8625</v>
      </c>
      <c r="H8633">
        <f t="shared" ca="1" si="256"/>
        <v>-5.217228499416882E-3</v>
      </c>
    </row>
    <row r="8634" spans="7:8" x14ac:dyDescent="0.35">
      <c r="G8634">
        <v>8626</v>
      </c>
      <c r="H8634">
        <f t="shared" ca="1" si="256"/>
        <v>2.31939057112097E-2</v>
      </c>
    </row>
    <row r="8635" spans="7:8" x14ac:dyDescent="0.35">
      <c r="G8635">
        <v>8627</v>
      </c>
      <c r="H8635">
        <f t="shared" ca="1" si="256"/>
        <v>2.4870886654857857E-2</v>
      </c>
    </row>
    <row r="8636" spans="7:8" x14ac:dyDescent="0.35">
      <c r="G8636">
        <v>8628</v>
      </c>
      <c r="H8636">
        <f t="shared" ca="1" si="256"/>
        <v>1.3441558720538489E-2</v>
      </c>
    </row>
    <row r="8637" spans="7:8" x14ac:dyDescent="0.35">
      <c r="G8637">
        <v>8629</v>
      </c>
      <c r="H8637">
        <f t="shared" ca="1" si="256"/>
        <v>1.1602963110806778E-2</v>
      </c>
    </row>
    <row r="8638" spans="7:8" x14ac:dyDescent="0.35">
      <c r="G8638">
        <v>8630</v>
      </c>
      <c r="H8638">
        <f t="shared" ca="1" si="256"/>
        <v>6.8824767429988198E-3</v>
      </c>
    </row>
    <row r="8639" spans="7:8" x14ac:dyDescent="0.35">
      <c r="G8639">
        <v>8631</v>
      </c>
      <c r="H8639">
        <f t="shared" ca="1" si="256"/>
        <v>-3.9091970768435222E-2</v>
      </c>
    </row>
    <row r="8640" spans="7:8" x14ac:dyDescent="0.35">
      <c r="G8640">
        <v>8632</v>
      </c>
      <c r="H8640">
        <f t="shared" ca="1" si="256"/>
        <v>1.8214608164714471E-2</v>
      </c>
    </row>
    <row r="8641" spans="7:8" x14ac:dyDescent="0.35">
      <c r="G8641">
        <v>8633</v>
      </c>
      <c r="H8641">
        <f t="shared" ca="1" si="256"/>
        <v>2.5624822686224503E-2</v>
      </c>
    </row>
    <row r="8642" spans="7:8" x14ac:dyDescent="0.35">
      <c r="G8642">
        <v>8634</v>
      </c>
      <c r="H8642">
        <f t="shared" ca="1" si="256"/>
        <v>2.9274005112822018E-2</v>
      </c>
    </row>
    <row r="8643" spans="7:8" x14ac:dyDescent="0.35">
      <c r="G8643">
        <v>8635</v>
      </c>
      <c r="H8643">
        <f t="shared" ca="1" si="256"/>
        <v>-4.785796064791582E-3</v>
      </c>
    </row>
    <row r="8644" spans="7:8" x14ac:dyDescent="0.35">
      <c r="G8644">
        <v>8636</v>
      </c>
      <c r="H8644">
        <f t="shared" ca="1" si="256"/>
        <v>-2.7831033327887719E-2</v>
      </c>
    </row>
    <row r="8645" spans="7:8" x14ac:dyDescent="0.35">
      <c r="G8645">
        <v>8637</v>
      </c>
      <c r="H8645">
        <f t="shared" ca="1" si="256"/>
        <v>1.4184924771009614E-2</v>
      </c>
    </row>
    <row r="8646" spans="7:8" x14ac:dyDescent="0.35">
      <c r="G8646">
        <v>8638</v>
      </c>
      <c r="H8646">
        <f t="shared" ca="1" si="256"/>
        <v>3.5137191828547493E-2</v>
      </c>
    </row>
    <row r="8647" spans="7:8" x14ac:dyDescent="0.35">
      <c r="G8647">
        <v>8639</v>
      </c>
      <c r="H8647">
        <f t="shared" ca="1" si="256"/>
        <v>-2.8227551735866795E-2</v>
      </c>
    </row>
    <row r="8648" spans="7:8" x14ac:dyDescent="0.35">
      <c r="G8648">
        <v>8640</v>
      </c>
      <c r="H8648">
        <f t="shared" ca="1" si="256"/>
        <v>-6.0294108032615396E-3</v>
      </c>
    </row>
    <row r="8649" spans="7:8" x14ac:dyDescent="0.35">
      <c r="G8649">
        <v>8641</v>
      </c>
      <c r="H8649">
        <f t="shared" ca="1" si="256"/>
        <v>1.6064079645866625E-3</v>
      </c>
    </row>
    <row r="8650" spans="7:8" x14ac:dyDescent="0.35">
      <c r="G8650">
        <v>8642</v>
      </c>
      <c r="H8650">
        <f t="shared" ref="H8650:H8713" ca="1" si="257">_xlfn.NORM.INV(RAND(),$N$11,$N$12)</f>
        <v>-1.1735991708432236E-2</v>
      </c>
    </row>
    <row r="8651" spans="7:8" x14ac:dyDescent="0.35">
      <c r="G8651">
        <v>8643</v>
      </c>
      <c r="H8651">
        <f t="shared" ca="1" si="257"/>
        <v>-2.1349546728796548E-2</v>
      </c>
    </row>
    <row r="8652" spans="7:8" x14ac:dyDescent="0.35">
      <c r="G8652">
        <v>8644</v>
      </c>
      <c r="H8652">
        <f t="shared" ca="1" si="257"/>
        <v>-5.9577135451227411E-3</v>
      </c>
    </row>
    <row r="8653" spans="7:8" x14ac:dyDescent="0.35">
      <c r="G8653">
        <v>8645</v>
      </c>
      <c r="H8653">
        <f t="shared" ca="1" si="257"/>
        <v>-3.9702160983442331E-4</v>
      </c>
    </row>
    <row r="8654" spans="7:8" x14ac:dyDescent="0.35">
      <c r="G8654">
        <v>8646</v>
      </c>
      <c r="H8654">
        <f t="shared" ca="1" si="257"/>
        <v>-6.9658097145684451E-3</v>
      </c>
    </row>
    <row r="8655" spans="7:8" x14ac:dyDescent="0.35">
      <c r="G8655">
        <v>8647</v>
      </c>
      <c r="H8655">
        <f t="shared" ca="1" si="257"/>
        <v>1.1396859584666352E-2</v>
      </c>
    </row>
    <row r="8656" spans="7:8" x14ac:dyDescent="0.35">
      <c r="G8656">
        <v>8648</v>
      </c>
      <c r="H8656">
        <f t="shared" ca="1" si="257"/>
        <v>-2.1745371689128302E-2</v>
      </c>
    </row>
    <row r="8657" spans="7:8" x14ac:dyDescent="0.35">
      <c r="G8657">
        <v>8649</v>
      </c>
      <c r="H8657">
        <f t="shared" ca="1" si="257"/>
        <v>-5.5193949022249913E-3</v>
      </c>
    </row>
    <row r="8658" spans="7:8" x14ac:dyDescent="0.35">
      <c r="G8658">
        <v>8650</v>
      </c>
      <c r="H8658">
        <f t="shared" ca="1" si="257"/>
        <v>-1.2220236685092586E-2</v>
      </c>
    </row>
    <row r="8659" spans="7:8" x14ac:dyDescent="0.35">
      <c r="G8659">
        <v>8651</v>
      </c>
      <c r="H8659">
        <f t="shared" ca="1" si="257"/>
        <v>2.9789176484504236E-2</v>
      </c>
    </row>
    <row r="8660" spans="7:8" x14ac:dyDescent="0.35">
      <c r="G8660">
        <v>8652</v>
      </c>
      <c r="H8660">
        <f t="shared" ca="1" si="257"/>
        <v>-1.3353677426015335E-2</v>
      </c>
    </row>
    <row r="8661" spans="7:8" x14ac:dyDescent="0.35">
      <c r="G8661">
        <v>8653</v>
      </c>
      <c r="H8661">
        <f t="shared" ca="1" si="257"/>
        <v>2.846341502186445E-2</v>
      </c>
    </row>
    <row r="8662" spans="7:8" x14ac:dyDescent="0.35">
      <c r="G8662">
        <v>8654</v>
      </c>
      <c r="H8662">
        <f t="shared" ca="1" si="257"/>
        <v>4.9715393803251601E-2</v>
      </c>
    </row>
    <row r="8663" spans="7:8" x14ac:dyDescent="0.35">
      <c r="G8663">
        <v>8655</v>
      </c>
      <c r="H8663">
        <f t="shared" ca="1" si="257"/>
        <v>6.4819397429533706E-3</v>
      </c>
    </row>
    <row r="8664" spans="7:8" x14ac:dyDescent="0.35">
      <c r="G8664">
        <v>8656</v>
      </c>
      <c r="H8664">
        <f t="shared" ca="1" si="257"/>
        <v>-8.5306346965133978E-5</v>
      </c>
    </row>
    <row r="8665" spans="7:8" x14ac:dyDescent="0.35">
      <c r="G8665">
        <v>8657</v>
      </c>
      <c r="H8665">
        <f t="shared" ca="1" si="257"/>
        <v>-1.9769545052603622E-2</v>
      </c>
    </row>
    <row r="8666" spans="7:8" x14ac:dyDescent="0.35">
      <c r="G8666">
        <v>8658</v>
      </c>
      <c r="H8666">
        <f t="shared" ca="1" si="257"/>
        <v>2.8072755734939642E-2</v>
      </c>
    </row>
    <row r="8667" spans="7:8" x14ac:dyDescent="0.35">
      <c r="G8667">
        <v>8659</v>
      </c>
      <c r="H8667">
        <f t="shared" ca="1" si="257"/>
        <v>5.4157371567971617E-4</v>
      </c>
    </row>
    <row r="8668" spans="7:8" x14ac:dyDescent="0.35">
      <c r="G8668">
        <v>8660</v>
      </c>
      <c r="H8668">
        <f t="shared" ca="1" si="257"/>
        <v>-4.4844417845611153E-3</v>
      </c>
    </row>
    <row r="8669" spans="7:8" x14ac:dyDescent="0.35">
      <c r="G8669">
        <v>8661</v>
      </c>
      <c r="H8669">
        <f t="shared" ca="1" si="257"/>
        <v>3.193488182481629E-2</v>
      </c>
    </row>
    <row r="8670" spans="7:8" x14ac:dyDescent="0.35">
      <c r="G8670">
        <v>8662</v>
      </c>
      <c r="H8670">
        <f t="shared" ca="1" si="257"/>
        <v>-2.4459468433008873E-2</v>
      </c>
    </row>
    <row r="8671" spans="7:8" x14ac:dyDescent="0.35">
      <c r="G8671">
        <v>8663</v>
      </c>
      <c r="H8671">
        <f t="shared" ca="1" si="257"/>
        <v>-2.0169638638400041E-2</v>
      </c>
    </row>
    <row r="8672" spans="7:8" x14ac:dyDescent="0.35">
      <c r="G8672">
        <v>8664</v>
      </c>
      <c r="H8672">
        <f t="shared" ca="1" si="257"/>
        <v>1.7016740057019596E-2</v>
      </c>
    </row>
    <row r="8673" spans="7:8" x14ac:dyDescent="0.35">
      <c r="G8673">
        <v>8665</v>
      </c>
      <c r="H8673">
        <f t="shared" ca="1" si="257"/>
        <v>-1.3391218906331988E-2</v>
      </c>
    </row>
    <row r="8674" spans="7:8" x14ac:dyDescent="0.35">
      <c r="G8674">
        <v>8666</v>
      </c>
      <c r="H8674">
        <f t="shared" ca="1" si="257"/>
        <v>1.8229645317715129E-3</v>
      </c>
    </row>
    <row r="8675" spans="7:8" x14ac:dyDescent="0.35">
      <c r="G8675">
        <v>8667</v>
      </c>
      <c r="H8675">
        <f t="shared" ca="1" si="257"/>
        <v>1.8360774410352623E-2</v>
      </c>
    </row>
    <row r="8676" spans="7:8" x14ac:dyDescent="0.35">
      <c r="G8676">
        <v>8668</v>
      </c>
      <c r="H8676">
        <f t="shared" ca="1" si="257"/>
        <v>8.5291523264521673E-3</v>
      </c>
    </row>
    <row r="8677" spans="7:8" x14ac:dyDescent="0.35">
      <c r="G8677">
        <v>8669</v>
      </c>
      <c r="H8677">
        <f t="shared" ca="1" si="257"/>
        <v>-1.2499705860568774E-2</v>
      </c>
    </row>
    <row r="8678" spans="7:8" x14ac:dyDescent="0.35">
      <c r="G8678">
        <v>8670</v>
      </c>
      <c r="H8678">
        <f t="shared" ca="1" si="257"/>
        <v>5.5680935773368733E-3</v>
      </c>
    </row>
    <row r="8679" spans="7:8" x14ac:dyDescent="0.35">
      <c r="G8679">
        <v>8671</v>
      </c>
      <c r="H8679">
        <f t="shared" ca="1" si="257"/>
        <v>2.0238538209261638E-3</v>
      </c>
    </row>
    <row r="8680" spans="7:8" x14ac:dyDescent="0.35">
      <c r="G8680">
        <v>8672</v>
      </c>
      <c r="H8680">
        <f t="shared" ca="1" si="257"/>
        <v>4.50716550975905E-2</v>
      </c>
    </row>
    <row r="8681" spans="7:8" x14ac:dyDescent="0.35">
      <c r="G8681">
        <v>8673</v>
      </c>
      <c r="H8681">
        <f t="shared" ca="1" si="257"/>
        <v>3.3041841084049693E-2</v>
      </c>
    </row>
    <row r="8682" spans="7:8" x14ac:dyDescent="0.35">
      <c r="G8682">
        <v>8674</v>
      </c>
      <c r="H8682">
        <f t="shared" ca="1" si="257"/>
        <v>-4.0663695066196623E-3</v>
      </c>
    </row>
    <row r="8683" spans="7:8" x14ac:dyDescent="0.35">
      <c r="G8683">
        <v>8675</v>
      </c>
      <c r="H8683">
        <f t="shared" ca="1" si="257"/>
        <v>1.4080264095593592E-2</v>
      </c>
    </row>
    <row r="8684" spans="7:8" x14ac:dyDescent="0.35">
      <c r="G8684">
        <v>8676</v>
      </c>
      <c r="H8684">
        <f t="shared" ca="1" si="257"/>
        <v>1.2665082758614537E-2</v>
      </c>
    </row>
    <row r="8685" spans="7:8" x14ac:dyDescent="0.35">
      <c r="G8685">
        <v>8677</v>
      </c>
      <c r="H8685">
        <f t="shared" ca="1" si="257"/>
        <v>2.0392379881103415E-2</v>
      </c>
    </row>
    <row r="8686" spans="7:8" x14ac:dyDescent="0.35">
      <c r="G8686">
        <v>8678</v>
      </c>
      <c r="H8686">
        <f t="shared" ca="1" si="257"/>
        <v>-4.8103433084428727E-3</v>
      </c>
    </row>
    <row r="8687" spans="7:8" x14ac:dyDescent="0.35">
      <c r="G8687">
        <v>8679</v>
      </c>
      <c r="H8687">
        <f t="shared" ca="1" si="257"/>
        <v>-2.0553444791094433E-3</v>
      </c>
    </row>
    <row r="8688" spans="7:8" x14ac:dyDescent="0.35">
      <c r="G8688">
        <v>8680</v>
      </c>
      <c r="H8688">
        <f t="shared" ca="1" si="257"/>
        <v>-4.901306336081321E-3</v>
      </c>
    </row>
    <row r="8689" spans="7:8" x14ac:dyDescent="0.35">
      <c r="G8689">
        <v>8681</v>
      </c>
      <c r="H8689">
        <f t="shared" ca="1" si="257"/>
        <v>-7.7128399875637437E-4</v>
      </c>
    </row>
    <row r="8690" spans="7:8" x14ac:dyDescent="0.35">
      <c r="G8690">
        <v>8682</v>
      </c>
      <c r="H8690">
        <f t="shared" ca="1" si="257"/>
        <v>-1.8301832394350528E-2</v>
      </c>
    </row>
    <row r="8691" spans="7:8" x14ac:dyDescent="0.35">
      <c r="G8691">
        <v>8683</v>
      </c>
      <c r="H8691">
        <f t="shared" ca="1" si="257"/>
        <v>1.5035446127284618E-2</v>
      </c>
    </row>
    <row r="8692" spans="7:8" x14ac:dyDescent="0.35">
      <c r="G8692">
        <v>8684</v>
      </c>
      <c r="H8692">
        <f t="shared" ca="1" si="257"/>
        <v>-2.4945749899124854E-2</v>
      </c>
    </row>
    <row r="8693" spans="7:8" x14ac:dyDescent="0.35">
      <c r="G8693">
        <v>8685</v>
      </c>
      <c r="H8693">
        <f t="shared" ca="1" si="257"/>
        <v>7.9106270721890134E-3</v>
      </c>
    </row>
    <row r="8694" spans="7:8" x14ac:dyDescent="0.35">
      <c r="G8694">
        <v>8686</v>
      </c>
      <c r="H8694">
        <f t="shared" ca="1" si="257"/>
        <v>-8.1206390496038373E-3</v>
      </c>
    </row>
    <row r="8695" spans="7:8" x14ac:dyDescent="0.35">
      <c r="G8695">
        <v>8687</v>
      </c>
      <c r="H8695">
        <f t="shared" ca="1" si="257"/>
        <v>-1.7307930807267353E-2</v>
      </c>
    </row>
    <row r="8696" spans="7:8" x14ac:dyDescent="0.35">
      <c r="G8696">
        <v>8688</v>
      </c>
      <c r="H8696">
        <f t="shared" ca="1" si="257"/>
        <v>-9.3735157187833703E-3</v>
      </c>
    </row>
    <row r="8697" spans="7:8" x14ac:dyDescent="0.35">
      <c r="G8697">
        <v>8689</v>
      </c>
      <c r="H8697">
        <f t="shared" ca="1" si="257"/>
        <v>2.8764968290316155E-2</v>
      </c>
    </row>
    <row r="8698" spans="7:8" x14ac:dyDescent="0.35">
      <c r="G8698">
        <v>8690</v>
      </c>
      <c r="H8698">
        <f t="shared" ca="1" si="257"/>
        <v>1.5897148307442297E-2</v>
      </c>
    </row>
    <row r="8699" spans="7:8" x14ac:dyDescent="0.35">
      <c r="G8699">
        <v>8691</v>
      </c>
      <c r="H8699">
        <f t="shared" ca="1" si="257"/>
        <v>1.7214212819181621E-2</v>
      </c>
    </row>
    <row r="8700" spans="7:8" x14ac:dyDescent="0.35">
      <c r="G8700">
        <v>8692</v>
      </c>
      <c r="H8700">
        <f t="shared" ca="1" si="257"/>
        <v>-3.214798367434248E-3</v>
      </c>
    </row>
    <row r="8701" spans="7:8" x14ac:dyDescent="0.35">
      <c r="G8701">
        <v>8693</v>
      </c>
      <c r="H8701">
        <f t="shared" ca="1" si="257"/>
        <v>1.2638749346696621E-2</v>
      </c>
    </row>
    <row r="8702" spans="7:8" x14ac:dyDescent="0.35">
      <c r="G8702">
        <v>8694</v>
      </c>
      <c r="H8702">
        <f t="shared" ca="1" si="257"/>
        <v>-9.9139777739085354E-3</v>
      </c>
    </row>
    <row r="8703" spans="7:8" x14ac:dyDescent="0.35">
      <c r="G8703">
        <v>8695</v>
      </c>
      <c r="H8703">
        <f t="shared" ca="1" si="257"/>
        <v>1.0339036648214287E-2</v>
      </c>
    </row>
    <row r="8704" spans="7:8" x14ac:dyDescent="0.35">
      <c r="G8704">
        <v>8696</v>
      </c>
      <c r="H8704">
        <f t="shared" ca="1" si="257"/>
        <v>-1.4160985469734603E-2</v>
      </c>
    </row>
    <row r="8705" spans="7:8" x14ac:dyDescent="0.35">
      <c r="G8705">
        <v>8697</v>
      </c>
      <c r="H8705">
        <f t="shared" ca="1" si="257"/>
        <v>-7.2112592396527076E-3</v>
      </c>
    </row>
    <row r="8706" spans="7:8" x14ac:dyDescent="0.35">
      <c r="G8706">
        <v>8698</v>
      </c>
      <c r="H8706">
        <f t="shared" ca="1" si="257"/>
        <v>-6.5602126292750307E-3</v>
      </c>
    </row>
    <row r="8707" spans="7:8" x14ac:dyDescent="0.35">
      <c r="G8707">
        <v>8699</v>
      </c>
      <c r="H8707">
        <f t="shared" ca="1" si="257"/>
        <v>1.2644960800830239E-2</v>
      </c>
    </row>
    <row r="8708" spans="7:8" x14ac:dyDescent="0.35">
      <c r="G8708">
        <v>8700</v>
      </c>
      <c r="H8708">
        <f t="shared" ca="1" si="257"/>
        <v>1.3393261661306652E-2</v>
      </c>
    </row>
    <row r="8709" spans="7:8" x14ac:dyDescent="0.35">
      <c r="G8709">
        <v>8701</v>
      </c>
      <c r="H8709">
        <f t="shared" ca="1" si="257"/>
        <v>-1.3332254255174693E-3</v>
      </c>
    </row>
    <row r="8710" spans="7:8" x14ac:dyDescent="0.35">
      <c r="G8710">
        <v>8702</v>
      </c>
      <c r="H8710">
        <f t="shared" ca="1" si="257"/>
        <v>1.4093213350563998E-2</v>
      </c>
    </row>
    <row r="8711" spans="7:8" x14ac:dyDescent="0.35">
      <c r="G8711">
        <v>8703</v>
      </c>
      <c r="H8711">
        <f t="shared" ca="1" si="257"/>
        <v>-3.7474378979284744E-3</v>
      </c>
    </row>
    <row r="8712" spans="7:8" x14ac:dyDescent="0.35">
      <c r="G8712">
        <v>8704</v>
      </c>
      <c r="H8712">
        <f t="shared" ca="1" si="257"/>
        <v>1.3691617571674019E-2</v>
      </c>
    </row>
    <row r="8713" spans="7:8" x14ac:dyDescent="0.35">
      <c r="G8713">
        <v>8705</v>
      </c>
      <c r="H8713">
        <f t="shared" ca="1" si="257"/>
        <v>2.5043090288977801E-2</v>
      </c>
    </row>
    <row r="8714" spans="7:8" x14ac:dyDescent="0.35">
      <c r="G8714">
        <v>8706</v>
      </c>
      <c r="H8714">
        <f t="shared" ref="H8714:H8777" ca="1" si="258">_xlfn.NORM.INV(RAND(),$N$11,$N$12)</f>
        <v>-3.8315262953250375E-3</v>
      </c>
    </row>
    <row r="8715" spans="7:8" x14ac:dyDescent="0.35">
      <c r="G8715">
        <v>8707</v>
      </c>
      <c r="H8715">
        <f t="shared" ca="1" si="258"/>
        <v>-1.6566188723671172E-3</v>
      </c>
    </row>
    <row r="8716" spans="7:8" x14ac:dyDescent="0.35">
      <c r="G8716">
        <v>8708</v>
      </c>
      <c r="H8716">
        <f t="shared" ca="1" si="258"/>
        <v>-1.9592291748718238E-2</v>
      </c>
    </row>
    <row r="8717" spans="7:8" x14ac:dyDescent="0.35">
      <c r="G8717">
        <v>8709</v>
      </c>
      <c r="H8717">
        <f t="shared" ca="1" si="258"/>
        <v>-3.541332694876709E-3</v>
      </c>
    </row>
    <row r="8718" spans="7:8" x14ac:dyDescent="0.35">
      <c r="G8718">
        <v>8710</v>
      </c>
      <c r="H8718">
        <f t="shared" ca="1" si="258"/>
        <v>-2.9506092056252157E-2</v>
      </c>
    </row>
    <row r="8719" spans="7:8" x14ac:dyDescent="0.35">
      <c r="G8719">
        <v>8711</v>
      </c>
      <c r="H8719">
        <f t="shared" ca="1" si="258"/>
        <v>-1.8678174164070846E-2</v>
      </c>
    </row>
    <row r="8720" spans="7:8" x14ac:dyDescent="0.35">
      <c r="G8720">
        <v>8712</v>
      </c>
      <c r="H8720">
        <f t="shared" ca="1" si="258"/>
        <v>1.0967226501232058E-2</v>
      </c>
    </row>
    <row r="8721" spans="7:8" x14ac:dyDescent="0.35">
      <c r="G8721">
        <v>8713</v>
      </c>
      <c r="H8721">
        <f t="shared" ca="1" si="258"/>
        <v>-1.2029118062693347E-2</v>
      </c>
    </row>
    <row r="8722" spans="7:8" x14ac:dyDescent="0.35">
      <c r="G8722">
        <v>8714</v>
      </c>
      <c r="H8722">
        <f t="shared" ca="1" si="258"/>
        <v>1.1961882694615525E-2</v>
      </c>
    </row>
    <row r="8723" spans="7:8" x14ac:dyDescent="0.35">
      <c r="G8723">
        <v>8715</v>
      </c>
      <c r="H8723">
        <f t="shared" ca="1" si="258"/>
        <v>1.67795726712986E-2</v>
      </c>
    </row>
    <row r="8724" spans="7:8" x14ac:dyDescent="0.35">
      <c r="G8724">
        <v>8716</v>
      </c>
      <c r="H8724">
        <f t="shared" ca="1" si="258"/>
        <v>7.7940221790324957E-3</v>
      </c>
    </row>
    <row r="8725" spans="7:8" x14ac:dyDescent="0.35">
      <c r="G8725">
        <v>8717</v>
      </c>
      <c r="H8725">
        <f t="shared" ca="1" si="258"/>
        <v>1.5505348989611178E-2</v>
      </c>
    </row>
    <row r="8726" spans="7:8" x14ac:dyDescent="0.35">
      <c r="G8726">
        <v>8718</v>
      </c>
      <c r="H8726">
        <f t="shared" ca="1" si="258"/>
        <v>-3.0814825011849039E-3</v>
      </c>
    </row>
    <row r="8727" spans="7:8" x14ac:dyDescent="0.35">
      <c r="G8727">
        <v>8719</v>
      </c>
      <c r="H8727">
        <f t="shared" ca="1" si="258"/>
        <v>-1.6525784887193851E-2</v>
      </c>
    </row>
    <row r="8728" spans="7:8" x14ac:dyDescent="0.35">
      <c r="G8728">
        <v>8720</v>
      </c>
      <c r="H8728">
        <f t="shared" ca="1" si="258"/>
        <v>-6.9220567053449658E-3</v>
      </c>
    </row>
    <row r="8729" spans="7:8" x14ac:dyDescent="0.35">
      <c r="G8729">
        <v>8721</v>
      </c>
      <c r="H8729">
        <f t="shared" ca="1" si="258"/>
        <v>5.7590175495727926E-3</v>
      </c>
    </row>
    <row r="8730" spans="7:8" x14ac:dyDescent="0.35">
      <c r="G8730">
        <v>8722</v>
      </c>
      <c r="H8730">
        <f t="shared" ca="1" si="258"/>
        <v>3.4607431876069795E-3</v>
      </c>
    </row>
    <row r="8731" spans="7:8" x14ac:dyDescent="0.35">
      <c r="G8731">
        <v>8723</v>
      </c>
      <c r="H8731">
        <f t="shared" ca="1" si="258"/>
        <v>-3.3938831857167943E-2</v>
      </c>
    </row>
    <row r="8732" spans="7:8" x14ac:dyDescent="0.35">
      <c r="G8732">
        <v>8724</v>
      </c>
      <c r="H8732">
        <f t="shared" ca="1" si="258"/>
        <v>3.0602549386845819E-2</v>
      </c>
    </row>
    <row r="8733" spans="7:8" x14ac:dyDescent="0.35">
      <c r="G8733">
        <v>8725</v>
      </c>
      <c r="H8733">
        <f t="shared" ca="1" si="258"/>
        <v>-1.8753539034794711E-3</v>
      </c>
    </row>
    <row r="8734" spans="7:8" x14ac:dyDescent="0.35">
      <c r="G8734">
        <v>8726</v>
      </c>
      <c r="H8734">
        <f t="shared" ca="1" si="258"/>
        <v>-1.2236633066512223E-2</v>
      </c>
    </row>
    <row r="8735" spans="7:8" x14ac:dyDescent="0.35">
      <c r="G8735">
        <v>8727</v>
      </c>
      <c r="H8735">
        <f t="shared" ca="1" si="258"/>
        <v>2.836462193987915E-2</v>
      </c>
    </row>
    <row r="8736" spans="7:8" x14ac:dyDescent="0.35">
      <c r="G8736">
        <v>8728</v>
      </c>
      <c r="H8736">
        <f t="shared" ca="1" si="258"/>
        <v>2.7909196346966005E-2</v>
      </c>
    </row>
    <row r="8737" spans="7:8" x14ac:dyDescent="0.35">
      <c r="G8737">
        <v>8729</v>
      </c>
      <c r="H8737">
        <f t="shared" ca="1" si="258"/>
        <v>1.7445093747852757E-2</v>
      </c>
    </row>
    <row r="8738" spans="7:8" x14ac:dyDescent="0.35">
      <c r="G8738">
        <v>8730</v>
      </c>
      <c r="H8738">
        <f t="shared" ca="1" si="258"/>
        <v>-4.3032001199420251E-3</v>
      </c>
    </row>
    <row r="8739" spans="7:8" x14ac:dyDescent="0.35">
      <c r="G8739">
        <v>8731</v>
      </c>
      <c r="H8739">
        <f t="shared" ca="1" si="258"/>
        <v>-1.3355388283302863E-2</v>
      </c>
    </row>
    <row r="8740" spans="7:8" x14ac:dyDescent="0.35">
      <c r="G8740">
        <v>8732</v>
      </c>
      <c r="H8740">
        <f t="shared" ca="1" si="258"/>
        <v>-6.0918405762925868E-3</v>
      </c>
    </row>
    <row r="8741" spans="7:8" x14ac:dyDescent="0.35">
      <c r="G8741">
        <v>8733</v>
      </c>
      <c r="H8741">
        <f t="shared" ca="1" si="258"/>
        <v>1.8270302368451213E-2</v>
      </c>
    </row>
    <row r="8742" spans="7:8" x14ac:dyDescent="0.35">
      <c r="G8742">
        <v>8734</v>
      </c>
      <c r="H8742">
        <f t="shared" ca="1" si="258"/>
        <v>-8.9129140129374194E-3</v>
      </c>
    </row>
    <row r="8743" spans="7:8" x14ac:dyDescent="0.35">
      <c r="G8743">
        <v>8735</v>
      </c>
      <c r="H8743">
        <f t="shared" ca="1" si="258"/>
        <v>-1.1282440815786885E-2</v>
      </c>
    </row>
    <row r="8744" spans="7:8" x14ac:dyDescent="0.35">
      <c r="G8744">
        <v>8736</v>
      </c>
      <c r="H8744">
        <f t="shared" ca="1" si="258"/>
        <v>-1.104056253762583E-2</v>
      </c>
    </row>
    <row r="8745" spans="7:8" x14ac:dyDescent="0.35">
      <c r="G8745">
        <v>8737</v>
      </c>
      <c r="H8745">
        <f t="shared" ca="1" si="258"/>
        <v>-3.0887737458260237E-2</v>
      </c>
    </row>
    <row r="8746" spans="7:8" x14ac:dyDescent="0.35">
      <c r="G8746">
        <v>8738</v>
      </c>
      <c r="H8746">
        <f t="shared" ca="1" si="258"/>
        <v>9.0814794697451698E-3</v>
      </c>
    </row>
    <row r="8747" spans="7:8" x14ac:dyDescent="0.35">
      <c r="G8747">
        <v>8739</v>
      </c>
      <c r="H8747">
        <f t="shared" ca="1" si="258"/>
        <v>-1.6696175258277771E-3</v>
      </c>
    </row>
    <row r="8748" spans="7:8" x14ac:dyDescent="0.35">
      <c r="G8748">
        <v>8740</v>
      </c>
      <c r="H8748">
        <f t="shared" ca="1" si="258"/>
        <v>-2.3987738990677208E-2</v>
      </c>
    </row>
    <row r="8749" spans="7:8" x14ac:dyDescent="0.35">
      <c r="G8749">
        <v>8741</v>
      </c>
      <c r="H8749">
        <f t="shared" ca="1" si="258"/>
        <v>-5.1503404232572181E-3</v>
      </c>
    </row>
    <row r="8750" spans="7:8" x14ac:dyDescent="0.35">
      <c r="G8750">
        <v>8742</v>
      </c>
      <c r="H8750">
        <f t="shared" ca="1" si="258"/>
        <v>-4.9048773023234868E-3</v>
      </c>
    </row>
    <row r="8751" spans="7:8" x14ac:dyDescent="0.35">
      <c r="G8751">
        <v>8743</v>
      </c>
      <c r="H8751">
        <f t="shared" ca="1" si="258"/>
        <v>5.8519896902242364E-3</v>
      </c>
    </row>
    <row r="8752" spans="7:8" x14ac:dyDescent="0.35">
      <c r="G8752">
        <v>8744</v>
      </c>
      <c r="H8752">
        <f t="shared" ca="1" si="258"/>
        <v>-3.4907279975438618E-2</v>
      </c>
    </row>
    <row r="8753" spans="7:8" x14ac:dyDescent="0.35">
      <c r="G8753">
        <v>8745</v>
      </c>
      <c r="H8753">
        <f t="shared" ca="1" si="258"/>
        <v>2.8046047498103223E-2</v>
      </c>
    </row>
    <row r="8754" spans="7:8" x14ac:dyDescent="0.35">
      <c r="G8754">
        <v>8746</v>
      </c>
      <c r="H8754">
        <f t="shared" ca="1" si="258"/>
        <v>1.3367528383984488E-3</v>
      </c>
    </row>
    <row r="8755" spans="7:8" x14ac:dyDescent="0.35">
      <c r="G8755">
        <v>8747</v>
      </c>
      <c r="H8755">
        <f t="shared" ca="1" si="258"/>
        <v>-1.7125743290276759E-3</v>
      </c>
    </row>
    <row r="8756" spans="7:8" x14ac:dyDescent="0.35">
      <c r="G8756">
        <v>8748</v>
      </c>
      <c r="H8756">
        <f t="shared" ca="1" si="258"/>
        <v>9.5203942901368067E-3</v>
      </c>
    </row>
    <row r="8757" spans="7:8" x14ac:dyDescent="0.35">
      <c r="G8757">
        <v>8749</v>
      </c>
      <c r="H8757">
        <f t="shared" ca="1" si="258"/>
        <v>2.4567055348784388E-2</v>
      </c>
    </row>
    <row r="8758" spans="7:8" x14ac:dyDescent="0.35">
      <c r="G8758">
        <v>8750</v>
      </c>
      <c r="H8758">
        <f t="shared" ca="1" si="258"/>
        <v>-3.7369850989922487E-2</v>
      </c>
    </row>
    <row r="8759" spans="7:8" x14ac:dyDescent="0.35">
      <c r="G8759">
        <v>8751</v>
      </c>
      <c r="H8759">
        <f t="shared" ca="1" si="258"/>
        <v>6.3400649440104092E-3</v>
      </c>
    </row>
    <row r="8760" spans="7:8" x14ac:dyDescent="0.35">
      <c r="G8760">
        <v>8752</v>
      </c>
      <c r="H8760">
        <f t="shared" ca="1" si="258"/>
        <v>9.837643090520886E-3</v>
      </c>
    </row>
    <row r="8761" spans="7:8" x14ac:dyDescent="0.35">
      <c r="G8761">
        <v>8753</v>
      </c>
      <c r="H8761">
        <f t="shared" ca="1" si="258"/>
        <v>-1.9966577174206811E-2</v>
      </c>
    </row>
    <row r="8762" spans="7:8" x14ac:dyDescent="0.35">
      <c r="G8762">
        <v>8754</v>
      </c>
      <c r="H8762">
        <f t="shared" ca="1" si="258"/>
        <v>6.967068117978834E-3</v>
      </c>
    </row>
    <row r="8763" spans="7:8" x14ac:dyDescent="0.35">
      <c r="G8763">
        <v>8755</v>
      </c>
      <c r="H8763">
        <f t="shared" ca="1" si="258"/>
        <v>-5.5413776869151716E-3</v>
      </c>
    </row>
    <row r="8764" spans="7:8" x14ac:dyDescent="0.35">
      <c r="G8764">
        <v>8756</v>
      </c>
      <c r="H8764">
        <f t="shared" ca="1" si="258"/>
        <v>1.1971527084061484E-2</v>
      </c>
    </row>
    <row r="8765" spans="7:8" x14ac:dyDescent="0.35">
      <c r="G8765">
        <v>8757</v>
      </c>
      <c r="H8765">
        <f t="shared" ca="1" si="258"/>
        <v>6.8678388279891818E-3</v>
      </c>
    </row>
    <row r="8766" spans="7:8" x14ac:dyDescent="0.35">
      <c r="G8766">
        <v>8758</v>
      </c>
      <c r="H8766">
        <f t="shared" ca="1" si="258"/>
        <v>6.538754252049887E-3</v>
      </c>
    </row>
    <row r="8767" spans="7:8" x14ac:dyDescent="0.35">
      <c r="G8767">
        <v>8759</v>
      </c>
      <c r="H8767">
        <f t="shared" ca="1" si="258"/>
        <v>1.0425824517250297E-2</v>
      </c>
    </row>
    <row r="8768" spans="7:8" x14ac:dyDescent="0.35">
      <c r="G8768">
        <v>8760</v>
      </c>
      <c r="H8768">
        <f t="shared" ca="1" si="258"/>
        <v>2.2312004228686705E-2</v>
      </c>
    </row>
    <row r="8769" spans="7:8" x14ac:dyDescent="0.35">
      <c r="G8769">
        <v>8761</v>
      </c>
      <c r="H8769">
        <f t="shared" ca="1" si="258"/>
        <v>2.0927747046966122E-2</v>
      </c>
    </row>
    <row r="8770" spans="7:8" x14ac:dyDescent="0.35">
      <c r="G8770">
        <v>8762</v>
      </c>
      <c r="H8770">
        <f t="shared" ca="1" si="258"/>
        <v>1.2221274653794098E-2</v>
      </c>
    </row>
    <row r="8771" spans="7:8" x14ac:dyDescent="0.35">
      <c r="G8771">
        <v>8763</v>
      </c>
      <c r="H8771">
        <f t="shared" ca="1" si="258"/>
        <v>2.3054090002447663E-2</v>
      </c>
    </row>
    <row r="8772" spans="7:8" x14ac:dyDescent="0.35">
      <c r="G8772">
        <v>8764</v>
      </c>
      <c r="H8772">
        <f t="shared" ca="1" si="258"/>
        <v>2.4354180472609819E-2</v>
      </c>
    </row>
    <row r="8773" spans="7:8" x14ac:dyDescent="0.35">
      <c r="G8773">
        <v>8765</v>
      </c>
      <c r="H8773">
        <f t="shared" ca="1" si="258"/>
        <v>1.3594420154583713E-2</v>
      </c>
    </row>
    <row r="8774" spans="7:8" x14ac:dyDescent="0.35">
      <c r="G8774">
        <v>8766</v>
      </c>
      <c r="H8774">
        <f t="shared" ca="1" si="258"/>
        <v>1.8672192704142908E-2</v>
      </c>
    </row>
    <row r="8775" spans="7:8" x14ac:dyDescent="0.35">
      <c r="G8775">
        <v>8767</v>
      </c>
      <c r="H8775">
        <f t="shared" ca="1" si="258"/>
        <v>2.6170072555542819E-3</v>
      </c>
    </row>
    <row r="8776" spans="7:8" x14ac:dyDescent="0.35">
      <c r="G8776">
        <v>8768</v>
      </c>
      <c r="H8776">
        <f t="shared" ca="1" si="258"/>
        <v>1.4345187362126952E-2</v>
      </c>
    </row>
    <row r="8777" spans="7:8" x14ac:dyDescent="0.35">
      <c r="G8777">
        <v>8769</v>
      </c>
      <c r="H8777">
        <f t="shared" ca="1" si="258"/>
        <v>2.0324309369433233E-2</v>
      </c>
    </row>
    <row r="8778" spans="7:8" x14ac:dyDescent="0.35">
      <c r="G8778">
        <v>8770</v>
      </c>
      <c r="H8778">
        <f t="shared" ref="H8778:H8841" ca="1" si="259">_xlfn.NORM.INV(RAND(),$N$11,$N$12)</f>
        <v>2.9478311884776646E-3</v>
      </c>
    </row>
    <row r="8779" spans="7:8" x14ac:dyDescent="0.35">
      <c r="G8779">
        <v>8771</v>
      </c>
      <c r="H8779">
        <f t="shared" ca="1" si="259"/>
        <v>9.3552621791218923E-3</v>
      </c>
    </row>
    <row r="8780" spans="7:8" x14ac:dyDescent="0.35">
      <c r="G8780">
        <v>8772</v>
      </c>
      <c r="H8780">
        <f t="shared" ca="1" si="259"/>
        <v>-7.3784962379867891E-3</v>
      </c>
    </row>
    <row r="8781" spans="7:8" x14ac:dyDescent="0.35">
      <c r="G8781">
        <v>8773</v>
      </c>
      <c r="H8781">
        <f t="shared" ca="1" si="259"/>
        <v>-5.4220955050050899E-3</v>
      </c>
    </row>
    <row r="8782" spans="7:8" x14ac:dyDescent="0.35">
      <c r="G8782">
        <v>8774</v>
      </c>
      <c r="H8782">
        <f t="shared" ca="1" si="259"/>
        <v>6.2520897319109552E-3</v>
      </c>
    </row>
    <row r="8783" spans="7:8" x14ac:dyDescent="0.35">
      <c r="G8783">
        <v>8775</v>
      </c>
      <c r="H8783">
        <f t="shared" ca="1" si="259"/>
        <v>9.8474557824332464E-3</v>
      </c>
    </row>
    <row r="8784" spans="7:8" x14ac:dyDescent="0.35">
      <c r="G8784">
        <v>8776</v>
      </c>
      <c r="H8784">
        <f t="shared" ca="1" si="259"/>
        <v>1.5503828187984837E-2</v>
      </c>
    </row>
    <row r="8785" spans="7:8" x14ac:dyDescent="0.35">
      <c r="G8785">
        <v>8777</v>
      </c>
      <c r="H8785">
        <f t="shared" ca="1" si="259"/>
        <v>1.2076276484447805E-2</v>
      </c>
    </row>
    <row r="8786" spans="7:8" x14ac:dyDescent="0.35">
      <c r="G8786">
        <v>8778</v>
      </c>
      <c r="H8786">
        <f t="shared" ca="1" si="259"/>
        <v>-1.7034247897173636E-2</v>
      </c>
    </row>
    <row r="8787" spans="7:8" x14ac:dyDescent="0.35">
      <c r="G8787">
        <v>8779</v>
      </c>
      <c r="H8787">
        <f t="shared" ca="1" si="259"/>
        <v>2.4370085681399714E-2</v>
      </c>
    </row>
    <row r="8788" spans="7:8" x14ac:dyDescent="0.35">
      <c r="G8788">
        <v>8780</v>
      </c>
      <c r="H8788">
        <f t="shared" ca="1" si="259"/>
        <v>-2.9219780726328297E-2</v>
      </c>
    </row>
    <row r="8789" spans="7:8" x14ac:dyDescent="0.35">
      <c r="G8789">
        <v>8781</v>
      </c>
      <c r="H8789">
        <f t="shared" ca="1" si="259"/>
        <v>-2.024937074438643E-2</v>
      </c>
    </row>
    <row r="8790" spans="7:8" x14ac:dyDescent="0.35">
      <c r="G8790">
        <v>8782</v>
      </c>
      <c r="H8790">
        <f t="shared" ca="1" si="259"/>
        <v>-1.7497942623316311E-2</v>
      </c>
    </row>
    <row r="8791" spans="7:8" x14ac:dyDescent="0.35">
      <c r="G8791">
        <v>8783</v>
      </c>
      <c r="H8791">
        <f t="shared" ca="1" si="259"/>
        <v>-1.4109599400888351E-2</v>
      </c>
    </row>
    <row r="8792" spans="7:8" x14ac:dyDescent="0.35">
      <c r="G8792">
        <v>8784</v>
      </c>
      <c r="H8792">
        <f t="shared" ca="1" si="259"/>
        <v>5.0695865463015952E-3</v>
      </c>
    </row>
    <row r="8793" spans="7:8" x14ac:dyDescent="0.35">
      <c r="G8793">
        <v>8785</v>
      </c>
      <c r="H8793">
        <f t="shared" ca="1" si="259"/>
        <v>5.7252579295486638E-3</v>
      </c>
    </row>
    <row r="8794" spans="7:8" x14ac:dyDescent="0.35">
      <c r="G8794">
        <v>8786</v>
      </c>
      <c r="H8794">
        <f t="shared" ca="1" si="259"/>
        <v>-1.7188367231503791E-2</v>
      </c>
    </row>
    <row r="8795" spans="7:8" x14ac:dyDescent="0.35">
      <c r="G8795">
        <v>8787</v>
      </c>
      <c r="H8795">
        <f t="shared" ca="1" si="259"/>
        <v>-1.6302912131807082E-2</v>
      </c>
    </row>
    <row r="8796" spans="7:8" x14ac:dyDescent="0.35">
      <c r="G8796">
        <v>8788</v>
      </c>
      <c r="H8796">
        <f t="shared" ca="1" si="259"/>
        <v>1.3296543665283963E-2</v>
      </c>
    </row>
    <row r="8797" spans="7:8" x14ac:dyDescent="0.35">
      <c r="G8797">
        <v>8789</v>
      </c>
      <c r="H8797">
        <f t="shared" ca="1" si="259"/>
        <v>-6.6268271282762152E-3</v>
      </c>
    </row>
    <row r="8798" spans="7:8" x14ac:dyDescent="0.35">
      <c r="G8798">
        <v>8790</v>
      </c>
      <c r="H8798">
        <f t="shared" ca="1" si="259"/>
        <v>2.3513225088067666E-2</v>
      </c>
    </row>
    <row r="8799" spans="7:8" x14ac:dyDescent="0.35">
      <c r="G8799">
        <v>8791</v>
      </c>
      <c r="H8799">
        <f t="shared" ca="1" si="259"/>
        <v>5.8607034740876612E-2</v>
      </c>
    </row>
    <row r="8800" spans="7:8" x14ac:dyDescent="0.35">
      <c r="G8800">
        <v>8792</v>
      </c>
      <c r="H8800">
        <f t="shared" ca="1" si="259"/>
        <v>-1.9456150607200035E-2</v>
      </c>
    </row>
    <row r="8801" spans="7:8" x14ac:dyDescent="0.35">
      <c r="G8801">
        <v>8793</v>
      </c>
      <c r="H8801">
        <f t="shared" ca="1" si="259"/>
        <v>1.0281914055727931E-3</v>
      </c>
    </row>
    <row r="8802" spans="7:8" x14ac:dyDescent="0.35">
      <c r="G8802">
        <v>8794</v>
      </c>
      <c r="H8802">
        <f t="shared" ca="1" si="259"/>
        <v>-2.0674548709162958E-2</v>
      </c>
    </row>
    <row r="8803" spans="7:8" x14ac:dyDescent="0.35">
      <c r="G8803">
        <v>8795</v>
      </c>
      <c r="H8803">
        <f t="shared" ca="1" si="259"/>
        <v>3.2459517636631199E-2</v>
      </c>
    </row>
    <row r="8804" spans="7:8" x14ac:dyDescent="0.35">
      <c r="G8804">
        <v>8796</v>
      </c>
      <c r="H8804">
        <f t="shared" ca="1" si="259"/>
        <v>1.2449146283120186E-2</v>
      </c>
    </row>
    <row r="8805" spans="7:8" x14ac:dyDescent="0.35">
      <c r="G8805">
        <v>8797</v>
      </c>
      <c r="H8805">
        <f t="shared" ca="1" si="259"/>
        <v>2.2188224806500494E-2</v>
      </c>
    </row>
    <row r="8806" spans="7:8" x14ac:dyDescent="0.35">
      <c r="G8806">
        <v>8798</v>
      </c>
      <c r="H8806">
        <f t="shared" ca="1" si="259"/>
        <v>1.6292693531869209E-2</v>
      </c>
    </row>
    <row r="8807" spans="7:8" x14ac:dyDescent="0.35">
      <c r="G8807">
        <v>8799</v>
      </c>
      <c r="H8807">
        <f t="shared" ca="1" si="259"/>
        <v>-9.4498734071061363E-3</v>
      </c>
    </row>
    <row r="8808" spans="7:8" x14ac:dyDescent="0.35">
      <c r="G8808">
        <v>8800</v>
      </c>
      <c r="H8808">
        <f t="shared" ca="1" si="259"/>
        <v>2.016480428505155E-2</v>
      </c>
    </row>
    <row r="8809" spans="7:8" x14ac:dyDescent="0.35">
      <c r="G8809">
        <v>8801</v>
      </c>
      <c r="H8809">
        <f t="shared" ca="1" si="259"/>
        <v>6.019140208220964E-3</v>
      </c>
    </row>
    <row r="8810" spans="7:8" x14ac:dyDescent="0.35">
      <c r="G8810">
        <v>8802</v>
      </c>
      <c r="H8810">
        <f t="shared" ca="1" si="259"/>
        <v>1.6474959464524565E-2</v>
      </c>
    </row>
    <row r="8811" spans="7:8" x14ac:dyDescent="0.35">
      <c r="G8811">
        <v>8803</v>
      </c>
      <c r="H8811">
        <f t="shared" ca="1" si="259"/>
        <v>5.9945144535991559E-3</v>
      </c>
    </row>
    <row r="8812" spans="7:8" x14ac:dyDescent="0.35">
      <c r="G8812">
        <v>8804</v>
      </c>
      <c r="H8812">
        <f t="shared" ca="1" si="259"/>
        <v>-1.3490837477439965E-2</v>
      </c>
    </row>
    <row r="8813" spans="7:8" x14ac:dyDescent="0.35">
      <c r="G8813">
        <v>8805</v>
      </c>
      <c r="H8813">
        <f t="shared" ca="1" si="259"/>
        <v>-1.5376787271299264E-3</v>
      </c>
    </row>
    <row r="8814" spans="7:8" x14ac:dyDescent="0.35">
      <c r="G8814">
        <v>8806</v>
      </c>
      <c r="H8814">
        <f t="shared" ca="1" si="259"/>
        <v>-4.8205305508691341E-3</v>
      </c>
    </row>
    <row r="8815" spans="7:8" x14ac:dyDescent="0.35">
      <c r="G8815">
        <v>8807</v>
      </c>
      <c r="H8815">
        <f t="shared" ca="1" si="259"/>
        <v>2.5466204168140341E-2</v>
      </c>
    </row>
    <row r="8816" spans="7:8" x14ac:dyDescent="0.35">
      <c r="G8816">
        <v>8808</v>
      </c>
      <c r="H8816">
        <f t="shared" ca="1" si="259"/>
        <v>-2.1282705654807298E-2</v>
      </c>
    </row>
    <row r="8817" spans="7:8" x14ac:dyDescent="0.35">
      <c r="G8817">
        <v>8809</v>
      </c>
      <c r="H8817">
        <f t="shared" ca="1" si="259"/>
        <v>-1.6116302172549345E-2</v>
      </c>
    </row>
    <row r="8818" spans="7:8" x14ac:dyDescent="0.35">
      <c r="G8818">
        <v>8810</v>
      </c>
      <c r="H8818">
        <f t="shared" ca="1" si="259"/>
        <v>-1.2732681776577095E-2</v>
      </c>
    </row>
    <row r="8819" spans="7:8" x14ac:dyDescent="0.35">
      <c r="G8819">
        <v>8811</v>
      </c>
      <c r="H8819">
        <f t="shared" ca="1" si="259"/>
        <v>1.4112570674130328E-2</v>
      </c>
    </row>
    <row r="8820" spans="7:8" x14ac:dyDescent="0.35">
      <c r="G8820">
        <v>8812</v>
      </c>
      <c r="H8820">
        <f t="shared" ca="1" si="259"/>
        <v>-2.6057685862232696E-3</v>
      </c>
    </row>
    <row r="8821" spans="7:8" x14ac:dyDescent="0.35">
      <c r="G8821">
        <v>8813</v>
      </c>
      <c r="H8821">
        <f t="shared" ca="1" si="259"/>
        <v>-8.4590225618165812E-3</v>
      </c>
    </row>
    <row r="8822" spans="7:8" x14ac:dyDescent="0.35">
      <c r="G8822">
        <v>8814</v>
      </c>
      <c r="H8822">
        <f t="shared" ca="1" si="259"/>
        <v>1.3910129385169046E-2</v>
      </c>
    </row>
    <row r="8823" spans="7:8" x14ac:dyDescent="0.35">
      <c r="G8823">
        <v>8815</v>
      </c>
      <c r="H8823">
        <f t="shared" ca="1" si="259"/>
        <v>1.5171584461651941E-2</v>
      </c>
    </row>
    <row r="8824" spans="7:8" x14ac:dyDescent="0.35">
      <c r="G8824">
        <v>8816</v>
      </c>
      <c r="H8824">
        <f t="shared" ca="1" si="259"/>
        <v>-1.1034411968641501E-2</v>
      </c>
    </row>
    <row r="8825" spans="7:8" x14ac:dyDescent="0.35">
      <c r="G8825">
        <v>8817</v>
      </c>
      <c r="H8825">
        <f t="shared" ca="1" si="259"/>
        <v>-9.3288509234194742E-3</v>
      </c>
    </row>
    <row r="8826" spans="7:8" x14ac:dyDescent="0.35">
      <c r="G8826">
        <v>8818</v>
      </c>
      <c r="H8826">
        <f t="shared" ca="1" si="259"/>
        <v>3.3853973076333838E-2</v>
      </c>
    </row>
    <row r="8827" spans="7:8" x14ac:dyDescent="0.35">
      <c r="G8827">
        <v>8819</v>
      </c>
      <c r="H8827">
        <f t="shared" ca="1" si="259"/>
        <v>-9.3734321416864084E-3</v>
      </c>
    </row>
    <row r="8828" spans="7:8" x14ac:dyDescent="0.35">
      <c r="G8828">
        <v>8820</v>
      </c>
      <c r="H8828">
        <f t="shared" ca="1" si="259"/>
        <v>-3.7961914791654811E-3</v>
      </c>
    </row>
    <row r="8829" spans="7:8" x14ac:dyDescent="0.35">
      <c r="G8829">
        <v>8821</v>
      </c>
      <c r="H8829">
        <f t="shared" ca="1" si="259"/>
        <v>6.7231562859954323E-3</v>
      </c>
    </row>
    <row r="8830" spans="7:8" x14ac:dyDescent="0.35">
      <c r="G8830">
        <v>8822</v>
      </c>
      <c r="H8830">
        <f t="shared" ca="1" si="259"/>
        <v>-6.3787432012100279E-3</v>
      </c>
    </row>
    <row r="8831" spans="7:8" x14ac:dyDescent="0.35">
      <c r="G8831">
        <v>8823</v>
      </c>
      <c r="H8831">
        <f t="shared" ca="1" si="259"/>
        <v>1.5190325996308908E-2</v>
      </c>
    </row>
    <row r="8832" spans="7:8" x14ac:dyDescent="0.35">
      <c r="G8832">
        <v>8824</v>
      </c>
      <c r="H8832">
        <f t="shared" ca="1" si="259"/>
        <v>1.0152508454260767E-2</v>
      </c>
    </row>
    <row r="8833" spans="7:8" x14ac:dyDescent="0.35">
      <c r="G8833">
        <v>8825</v>
      </c>
      <c r="H8833">
        <f t="shared" ca="1" si="259"/>
        <v>4.0330150125602225E-2</v>
      </c>
    </row>
    <row r="8834" spans="7:8" x14ac:dyDescent="0.35">
      <c r="G8834">
        <v>8826</v>
      </c>
      <c r="H8834">
        <f t="shared" ca="1" si="259"/>
        <v>1.8396511593403674E-2</v>
      </c>
    </row>
    <row r="8835" spans="7:8" x14ac:dyDescent="0.35">
      <c r="G8835">
        <v>8827</v>
      </c>
      <c r="H8835">
        <f t="shared" ca="1" si="259"/>
        <v>7.7743891079287706E-3</v>
      </c>
    </row>
    <row r="8836" spans="7:8" x14ac:dyDescent="0.35">
      <c r="G8836">
        <v>8828</v>
      </c>
      <c r="H8836">
        <f t="shared" ca="1" si="259"/>
        <v>8.4389491118598628E-3</v>
      </c>
    </row>
    <row r="8837" spans="7:8" x14ac:dyDescent="0.35">
      <c r="G8837">
        <v>8829</v>
      </c>
      <c r="H8837">
        <f t="shared" ca="1" si="259"/>
        <v>1.6903998269372462E-2</v>
      </c>
    </row>
    <row r="8838" spans="7:8" x14ac:dyDescent="0.35">
      <c r="G8838">
        <v>8830</v>
      </c>
      <c r="H8838">
        <f t="shared" ca="1" si="259"/>
        <v>8.374974450256225E-3</v>
      </c>
    </row>
    <row r="8839" spans="7:8" x14ac:dyDescent="0.35">
      <c r="G8839">
        <v>8831</v>
      </c>
      <c r="H8839">
        <f t="shared" ca="1" si="259"/>
        <v>-2.5832861125068794E-2</v>
      </c>
    </row>
    <row r="8840" spans="7:8" x14ac:dyDescent="0.35">
      <c r="G8840">
        <v>8832</v>
      </c>
      <c r="H8840">
        <f t="shared" ca="1" si="259"/>
        <v>-1.2739909292731836E-2</v>
      </c>
    </row>
    <row r="8841" spans="7:8" x14ac:dyDescent="0.35">
      <c r="G8841">
        <v>8833</v>
      </c>
      <c r="H8841">
        <f t="shared" ca="1" si="259"/>
        <v>1.3816670471317507E-2</v>
      </c>
    </row>
    <row r="8842" spans="7:8" x14ac:dyDescent="0.35">
      <c r="G8842">
        <v>8834</v>
      </c>
      <c r="H8842">
        <f t="shared" ref="H8842:H8905" ca="1" si="260">_xlfn.NORM.INV(RAND(),$N$11,$N$12)</f>
        <v>8.570072227421394E-3</v>
      </c>
    </row>
    <row r="8843" spans="7:8" x14ac:dyDescent="0.35">
      <c r="G8843">
        <v>8835</v>
      </c>
      <c r="H8843">
        <f t="shared" ca="1" si="260"/>
        <v>-2.2381603468845046E-2</v>
      </c>
    </row>
    <row r="8844" spans="7:8" x14ac:dyDescent="0.35">
      <c r="G8844">
        <v>8836</v>
      </c>
      <c r="H8844">
        <f t="shared" ca="1" si="260"/>
        <v>-1.6336130177874685E-2</v>
      </c>
    </row>
    <row r="8845" spans="7:8" x14ac:dyDescent="0.35">
      <c r="G8845">
        <v>8837</v>
      </c>
      <c r="H8845">
        <f t="shared" ca="1" si="260"/>
        <v>-2.4516410445519599E-2</v>
      </c>
    </row>
    <row r="8846" spans="7:8" x14ac:dyDescent="0.35">
      <c r="G8846">
        <v>8838</v>
      </c>
      <c r="H8846">
        <f t="shared" ca="1" si="260"/>
        <v>7.0862616173733087E-3</v>
      </c>
    </row>
    <row r="8847" spans="7:8" x14ac:dyDescent="0.35">
      <c r="G8847">
        <v>8839</v>
      </c>
      <c r="H8847">
        <f t="shared" ca="1" si="260"/>
        <v>1.5887171706833944E-2</v>
      </c>
    </row>
    <row r="8848" spans="7:8" x14ac:dyDescent="0.35">
      <c r="G8848">
        <v>8840</v>
      </c>
      <c r="H8848">
        <f t="shared" ca="1" si="260"/>
        <v>-2.074528780351519E-2</v>
      </c>
    </row>
    <row r="8849" spans="7:8" x14ac:dyDescent="0.35">
      <c r="G8849">
        <v>8841</v>
      </c>
      <c r="H8849">
        <f t="shared" ca="1" si="260"/>
        <v>-1.9735105029097264E-3</v>
      </c>
    </row>
    <row r="8850" spans="7:8" x14ac:dyDescent="0.35">
      <c r="G8850">
        <v>8842</v>
      </c>
      <c r="H8850">
        <f t="shared" ca="1" si="260"/>
        <v>-1.7284678161842822E-2</v>
      </c>
    </row>
    <row r="8851" spans="7:8" x14ac:dyDescent="0.35">
      <c r="G8851">
        <v>8843</v>
      </c>
      <c r="H8851">
        <f t="shared" ca="1" si="260"/>
        <v>-8.9338114069427467E-3</v>
      </c>
    </row>
    <row r="8852" spans="7:8" x14ac:dyDescent="0.35">
      <c r="G8852">
        <v>8844</v>
      </c>
      <c r="H8852">
        <f t="shared" ca="1" si="260"/>
        <v>4.8472690373798488E-3</v>
      </c>
    </row>
    <row r="8853" spans="7:8" x14ac:dyDescent="0.35">
      <c r="G8853">
        <v>8845</v>
      </c>
      <c r="H8853">
        <f t="shared" ca="1" si="260"/>
        <v>-8.1541530995160282E-3</v>
      </c>
    </row>
    <row r="8854" spans="7:8" x14ac:dyDescent="0.35">
      <c r="G8854">
        <v>8846</v>
      </c>
      <c r="H8854">
        <f t="shared" ca="1" si="260"/>
        <v>3.4684344941085803E-3</v>
      </c>
    </row>
    <row r="8855" spans="7:8" x14ac:dyDescent="0.35">
      <c r="G8855">
        <v>8847</v>
      </c>
      <c r="H8855">
        <f t="shared" ca="1" si="260"/>
        <v>2.2409275651951853E-2</v>
      </c>
    </row>
    <row r="8856" spans="7:8" x14ac:dyDescent="0.35">
      <c r="G8856">
        <v>8848</v>
      </c>
      <c r="H8856">
        <f t="shared" ca="1" si="260"/>
        <v>-3.4889190736063593E-3</v>
      </c>
    </row>
    <row r="8857" spans="7:8" x14ac:dyDescent="0.35">
      <c r="G8857">
        <v>8849</v>
      </c>
      <c r="H8857">
        <f t="shared" ca="1" si="260"/>
        <v>-6.8624348386918197E-3</v>
      </c>
    </row>
    <row r="8858" spans="7:8" x14ac:dyDescent="0.35">
      <c r="G8858">
        <v>8850</v>
      </c>
      <c r="H8858">
        <f t="shared" ca="1" si="260"/>
        <v>1.3512955851069578E-2</v>
      </c>
    </row>
    <row r="8859" spans="7:8" x14ac:dyDescent="0.35">
      <c r="G8859">
        <v>8851</v>
      </c>
      <c r="H8859">
        <f t="shared" ca="1" si="260"/>
        <v>6.5171282933571082E-3</v>
      </c>
    </row>
    <row r="8860" spans="7:8" x14ac:dyDescent="0.35">
      <c r="G8860">
        <v>8852</v>
      </c>
      <c r="H8860">
        <f t="shared" ca="1" si="260"/>
        <v>2.198631688519964E-4</v>
      </c>
    </row>
    <row r="8861" spans="7:8" x14ac:dyDescent="0.35">
      <c r="G8861">
        <v>8853</v>
      </c>
      <c r="H8861">
        <f t="shared" ca="1" si="260"/>
        <v>-2.4176826540039834E-2</v>
      </c>
    </row>
    <row r="8862" spans="7:8" x14ac:dyDescent="0.35">
      <c r="G8862">
        <v>8854</v>
      </c>
      <c r="H8862">
        <f t="shared" ca="1" si="260"/>
        <v>6.2939120881883124E-4</v>
      </c>
    </row>
    <row r="8863" spans="7:8" x14ac:dyDescent="0.35">
      <c r="G8863">
        <v>8855</v>
      </c>
      <c r="H8863">
        <f t="shared" ca="1" si="260"/>
        <v>2.5274847413182894E-2</v>
      </c>
    </row>
    <row r="8864" spans="7:8" x14ac:dyDescent="0.35">
      <c r="G8864">
        <v>8856</v>
      </c>
      <c r="H8864">
        <f t="shared" ca="1" si="260"/>
        <v>-5.7866424570831923E-3</v>
      </c>
    </row>
    <row r="8865" spans="7:8" x14ac:dyDescent="0.35">
      <c r="G8865">
        <v>8857</v>
      </c>
      <c r="H8865">
        <f t="shared" ca="1" si="260"/>
        <v>-1.6902003325407883E-2</v>
      </c>
    </row>
    <row r="8866" spans="7:8" x14ac:dyDescent="0.35">
      <c r="G8866">
        <v>8858</v>
      </c>
      <c r="H8866">
        <f t="shared" ca="1" si="260"/>
        <v>-3.2240063315127923E-2</v>
      </c>
    </row>
    <row r="8867" spans="7:8" x14ac:dyDescent="0.35">
      <c r="G8867">
        <v>8859</v>
      </c>
      <c r="H8867">
        <f t="shared" ca="1" si="260"/>
        <v>-1.441686707157866E-2</v>
      </c>
    </row>
    <row r="8868" spans="7:8" x14ac:dyDescent="0.35">
      <c r="G8868">
        <v>8860</v>
      </c>
      <c r="H8868">
        <f t="shared" ca="1" si="260"/>
        <v>2.2976866209056191E-2</v>
      </c>
    </row>
    <row r="8869" spans="7:8" x14ac:dyDescent="0.35">
      <c r="G8869">
        <v>8861</v>
      </c>
      <c r="H8869">
        <f t="shared" ca="1" si="260"/>
        <v>-2.9134719253578736E-3</v>
      </c>
    </row>
    <row r="8870" spans="7:8" x14ac:dyDescent="0.35">
      <c r="G8870">
        <v>8862</v>
      </c>
      <c r="H8870">
        <f t="shared" ca="1" si="260"/>
        <v>-9.935228400402122E-3</v>
      </c>
    </row>
    <row r="8871" spans="7:8" x14ac:dyDescent="0.35">
      <c r="G8871">
        <v>8863</v>
      </c>
      <c r="H8871">
        <f t="shared" ca="1" si="260"/>
        <v>-2.6333231982044642E-2</v>
      </c>
    </row>
    <row r="8872" spans="7:8" x14ac:dyDescent="0.35">
      <c r="G8872">
        <v>8864</v>
      </c>
      <c r="H8872">
        <f t="shared" ca="1" si="260"/>
        <v>2.2139775193522261E-2</v>
      </c>
    </row>
    <row r="8873" spans="7:8" x14ac:dyDescent="0.35">
      <c r="G8873">
        <v>8865</v>
      </c>
      <c r="H8873">
        <f t="shared" ca="1" si="260"/>
        <v>1.5309036359971507E-2</v>
      </c>
    </row>
    <row r="8874" spans="7:8" x14ac:dyDescent="0.35">
      <c r="G8874">
        <v>8866</v>
      </c>
      <c r="H8874">
        <f t="shared" ca="1" si="260"/>
        <v>-1.9867271684535864E-2</v>
      </c>
    </row>
    <row r="8875" spans="7:8" x14ac:dyDescent="0.35">
      <c r="G8875">
        <v>8867</v>
      </c>
      <c r="H8875">
        <f t="shared" ca="1" si="260"/>
        <v>1.0444047861664054E-2</v>
      </c>
    </row>
    <row r="8876" spans="7:8" x14ac:dyDescent="0.35">
      <c r="G8876">
        <v>8868</v>
      </c>
      <c r="H8876">
        <f t="shared" ca="1" si="260"/>
        <v>-1.4990732604492242E-2</v>
      </c>
    </row>
    <row r="8877" spans="7:8" x14ac:dyDescent="0.35">
      <c r="G8877">
        <v>8869</v>
      </c>
      <c r="H8877">
        <f t="shared" ca="1" si="260"/>
        <v>-7.8585427175604308E-3</v>
      </c>
    </row>
    <row r="8878" spans="7:8" x14ac:dyDescent="0.35">
      <c r="G8878">
        <v>8870</v>
      </c>
      <c r="H8878">
        <f t="shared" ca="1" si="260"/>
        <v>-1.292333128167034E-2</v>
      </c>
    </row>
    <row r="8879" spans="7:8" x14ac:dyDescent="0.35">
      <c r="G8879">
        <v>8871</v>
      </c>
      <c r="H8879">
        <f t="shared" ca="1" si="260"/>
        <v>2.1463802450734579E-2</v>
      </c>
    </row>
    <row r="8880" spans="7:8" x14ac:dyDescent="0.35">
      <c r="G8880">
        <v>8872</v>
      </c>
      <c r="H8880">
        <f t="shared" ca="1" si="260"/>
        <v>2.2449550350616958E-2</v>
      </c>
    </row>
    <row r="8881" spans="7:8" x14ac:dyDescent="0.35">
      <c r="G8881">
        <v>8873</v>
      </c>
      <c r="H8881">
        <f t="shared" ca="1" si="260"/>
        <v>-1.0612245856159658E-2</v>
      </c>
    </row>
    <row r="8882" spans="7:8" x14ac:dyDescent="0.35">
      <c r="G8882">
        <v>8874</v>
      </c>
      <c r="H8882">
        <f t="shared" ca="1" si="260"/>
        <v>-1.2836383978431827E-2</v>
      </c>
    </row>
    <row r="8883" spans="7:8" x14ac:dyDescent="0.35">
      <c r="G8883">
        <v>8875</v>
      </c>
      <c r="H8883">
        <f t="shared" ca="1" si="260"/>
        <v>-3.5002884919420073E-2</v>
      </c>
    </row>
    <row r="8884" spans="7:8" x14ac:dyDescent="0.35">
      <c r="G8884">
        <v>8876</v>
      </c>
      <c r="H8884">
        <f t="shared" ca="1" si="260"/>
        <v>-1.0312782029338158E-2</v>
      </c>
    </row>
    <row r="8885" spans="7:8" x14ac:dyDescent="0.35">
      <c r="G8885">
        <v>8877</v>
      </c>
      <c r="H8885">
        <f t="shared" ca="1" si="260"/>
        <v>-2.5198441844527767E-3</v>
      </c>
    </row>
    <row r="8886" spans="7:8" x14ac:dyDescent="0.35">
      <c r="G8886">
        <v>8878</v>
      </c>
      <c r="H8886">
        <f t="shared" ca="1" si="260"/>
        <v>8.7281004195987749E-3</v>
      </c>
    </row>
    <row r="8887" spans="7:8" x14ac:dyDescent="0.35">
      <c r="G8887">
        <v>8879</v>
      </c>
      <c r="H8887">
        <f t="shared" ca="1" si="260"/>
        <v>-5.5643303046173835E-3</v>
      </c>
    </row>
    <row r="8888" spans="7:8" x14ac:dyDescent="0.35">
      <c r="G8888">
        <v>8880</v>
      </c>
      <c r="H8888">
        <f t="shared" ca="1" si="260"/>
        <v>-2.966190822732474E-2</v>
      </c>
    </row>
    <row r="8889" spans="7:8" x14ac:dyDescent="0.35">
      <c r="G8889">
        <v>8881</v>
      </c>
      <c r="H8889">
        <f t="shared" ca="1" si="260"/>
        <v>-2.229704214078734E-2</v>
      </c>
    </row>
    <row r="8890" spans="7:8" x14ac:dyDescent="0.35">
      <c r="G8890">
        <v>8882</v>
      </c>
      <c r="H8890">
        <f t="shared" ca="1" si="260"/>
        <v>-1.8423658480528179E-2</v>
      </c>
    </row>
    <row r="8891" spans="7:8" x14ac:dyDescent="0.35">
      <c r="G8891">
        <v>8883</v>
      </c>
      <c r="H8891">
        <f t="shared" ca="1" si="260"/>
        <v>-3.568818164399476E-2</v>
      </c>
    </row>
    <row r="8892" spans="7:8" x14ac:dyDescent="0.35">
      <c r="G8892">
        <v>8884</v>
      </c>
      <c r="H8892">
        <f t="shared" ca="1" si="260"/>
        <v>-2.0385126721399012E-3</v>
      </c>
    </row>
    <row r="8893" spans="7:8" x14ac:dyDescent="0.35">
      <c r="G8893">
        <v>8885</v>
      </c>
      <c r="H8893">
        <f t="shared" ca="1" si="260"/>
        <v>1.2745335201608515E-2</v>
      </c>
    </row>
    <row r="8894" spans="7:8" x14ac:dyDescent="0.35">
      <c r="G8894">
        <v>8886</v>
      </c>
      <c r="H8894">
        <f t="shared" ca="1" si="260"/>
        <v>1.5571202340421673E-2</v>
      </c>
    </row>
    <row r="8895" spans="7:8" x14ac:dyDescent="0.35">
      <c r="G8895">
        <v>8887</v>
      </c>
      <c r="H8895">
        <f t="shared" ca="1" si="260"/>
        <v>-9.4871497588176357E-3</v>
      </c>
    </row>
    <row r="8896" spans="7:8" x14ac:dyDescent="0.35">
      <c r="G8896">
        <v>8888</v>
      </c>
      <c r="H8896">
        <f t="shared" ca="1" si="260"/>
        <v>8.3782327862810101E-3</v>
      </c>
    </row>
    <row r="8897" spans="7:8" x14ac:dyDescent="0.35">
      <c r="G8897">
        <v>8889</v>
      </c>
      <c r="H8897">
        <f t="shared" ca="1" si="260"/>
        <v>1.8123346746226107E-2</v>
      </c>
    </row>
    <row r="8898" spans="7:8" x14ac:dyDescent="0.35">
      <c r="G8898">
        <v>8890</v>
      </c>
      <c r="H8898">
        <f t="shared" ca="1" si="260"/>
        <v>-3.7625131229241889E-2</v>
      </c>
    </row>
    <row r="8899" spans="7:8" x14ac:dyDescent="0.35">
      <c r="G8899">
        <v>8891</v>
      </c>
      <c r="H8899">
        <f t="shared" ca="1" si="260"/>
        <v>4.0755333175863566E-3</v>
      </c>
    </row>
    <row r="8900" spans="7:8" x14ac:dyDescent="0.35">
      <c r="G8900">
        <v>8892</v>
      </c>
      <c r="H8900">
        <f t="shared" ca="1" si="260"/>
        <v>2.4069242865584751E-2</v>
      </c>
    </row>
    <row r="8901" spans="7:8" x14ac:dyDescent="0.35">
      <c r="G8901">
        <v>8893</v>
      </c>
      <c r="H8901">
        <f t="shared" ca="1" si="260"/>
        <v>8.1745681030451992E-3</v>
      </c>
    </row>
    <row r="8902" spans="7:8" x14ac:dyDescent="0.35">
      <c r="G8902">
        <v>8894</v>
      </c>
      <c r="H8902">
        <f t="shared" ca="1" si="260"/>
        <v>2.2579857667905472E-2</v>
      </c>
    </row>
    <row r="8903" spans="7:8" x14ac:dyDescent="0.35">
      <c r="G8903">
        <v>8895</v>
      </c>
      <c r="H8903">
        <f t="shared" ca="1" si="260"/>
        <v>1.7630147609410474E-3</v>
      </c>
    </row>
    <row r="8904" spans="7:8" x14ac:dyDescent="0.35">
      <c r="G8904">
        <v>8896</v>
      </c>
      <c r="H8904">
        <f t="shared" ca="1" si="260"/>
        <v>4.1199012388391945E-3</v>
      </c>
    </row>
    <row r="8905" spans="7:8" x14ac:dyDescent="0.35">
      <c r="G8905">
        <v>8897</v>
      </c>
      <c r="H8905">
        <f t="shared" ca="1" si="260"/>
        <v>1.5198212584348737E-2</v>
      </c>
    </row>
    <row r="8906" spans="7:8" x14ac:dyDescent="0.35">
      <c r="G8906">
        <v>8898</v>
      </c>
      <c r="H8906">
        <f t="shared" ref="H8906:H8969" ca="1" si="261">_xlfn.NORM.INV(RAND(),$N$11,$N$12)</f>
        <v>8.8180550469767508E-4</v>
      </c>
    </row>
    <row r="8907" spans="7:8" x14ac:dyDescent="0.35">
      <c r="G8907">
        <v>8899</v>
      </c>
      <c r="H8907">
        <f t="shared" ca="1" si="261"/>
        <v>-2.4844007839207965E-2</v>
      </c>
    </row>
    <row r="8908" spans="7:8" x14ac:dyDescent="0.35">
      <c r="G8908">
        <v>8900</v>
      </c>
      <c r="H8908">
        <f t="shared" ca="1" si="261"/>
        <v>-9.720722671962936E-3</v>
      </c>
    </row>
    <row r="8909" spans="7:8" x14ac:dyDescent="0.35">
      <c r="G8909">
        <v>8901</v>
      </c>
      <c r="H8909">
        <f t="shared" ca="1" si="261"/>
        <v>-3.1305898112363134E-3</v>
      </c>
    </row>
    <row r="8910" spans="7:8" x14ac:dyDescent="0.35">
      <c r="G8910">
        <v>8902</v>
      </c>
      <c r="H8910">
        <f t="shared" ca="1" si="261"/>
        <v>1.1393289193022125E-2</v>
      </c>
    </row>
    <row r="8911" spans="7:8" x14ac:dyDescent="0.35">
      <c r="G8911">
        <v>8903</v>
      </c>
      <c r="H8911">
        <f t="shared" ca="1" si="261"/>
        <v>3.8416792038236352E-3</v>
      </c>
    </row>
    <row r="8912" spans="7:8" x14ac:dyDescent="0.35">
      <c r="G8912">
        <v>8904</v>
      </c>
      <c r="H8912">
        <f t="shared" ca="1" si="261"/>
        <v>-2.4466188019293608E-2</v>
      </c>
    </row>
    <row r="8913" spans="7:8" x14ac:dyDescent="0.35">
      <c r="G8913">
        <v>8905</v>
      </c>
      <c r="H8913">
        <f t="shared" ca="1" si="261"/>
        <v>-1.8254465513049763E-2</v>
      </c>
    </row>
    <row r="8914" spans="7:8" x14ac:dyDescent="0.35">
      <c r="G8914">
        <v>8906</v>
      </c>
      <c r="H8914">
        <f t="shared" ca="1" si="261"/>
        <v>1.1641232658287426E-2</v>
      </c>
    </row>
    <row r="8915" spans="7:8" x14ac:dyDescent="0.35">
      <c r="G8915">
        <v>8907</v>
      </c>
      <c r="H8915">
        <f t="shared" ca="1" si="261"/>
        <v>4.4461809383210737E-3</v>
      </c>
    </row>
    <row r="8916" spans="7:8" x14ac:dyDescent="0.35">
      <c r="G8916">
        <v>8908</v>
      </c>
      <c r="H8916">
        <f t="shared" ca="1" si="261"/>
        <v>2.450622013354831E-2</v>
      </c>
    </row>
    <row r="8917" spans="7:8" x14ac:dyDescent="0.35">
      <c r="G8917">
        <v>8909</v>
      </c>
      <c r="H8917">
        <f t="shared" ca="1" si="261"/>
        <v>2.363656138346127E-2</v>
      </c>
    </row>
    <row r="8918" spans="7:8" x14ac:dyDescent="0.35">
      <c r="G8918">
        <v>8910</v>
      </c>
      <c r="H8918">
        <f t="shared" ca="1" si="261"/>
        <v>-2.7164939804770673E-2</v>
      </c>
    </row>
    <row r="8919" spans="7:8" x14ac:dyDescent="0.35">
      <c r="G8919">
        <v>8911</v>
      </c>
      <c r="H8919">
        <f t="shared" ca="1" si="261"/>
        <v>-1.5417533457555437E-2</v>
      </c>
    </row>
    <row r="8920" spans="7:8" x14ac:dyDescent="0.35">
      <c r="G8920">
        <v>8912</v>
      </c>
      <c r="H8920">
        <f t="shared" ca="1" si="261"/>
        <v>9.5958256427337713E-3</v>
      </c>
    </row>
    <row r="8921" spans="7:8" x14ac:dyDescent="0.35">
      <c r="G8921">
        <v>8913</v>
      </c>
      <c r="H8921">
        <f t="shared" ca="1" si="261"/>
        <v>-1.8189355605950507E-3</v>
      </c>
    </row>
    <row r="8922" spans="7:8" x14ac:dyDescent="0.35">
      <c r="G8922">
        <v>8914</v>
      </c>
      <c r="H8922">
        <f t="shared" ca="1" si="261"/>
        <v>8.0777723483259779E-3</v>
      </c>
    </row>
    <row r="8923" spans="7:8" x14ac:dyDescent="0.35">
      <c r="G8923">
        <v>8915</v>
      </c>
      <c r="H8923">
        <f t="shared" ca="1" si="261"/>
        <v>3.9565588112771763E-2</v>
      </c>
    </row>
    <row r="8924" spans="7:8" x14ac:dyDescent="0.35">
      <c r="G8924">
        <v>8916</v>
      </c>
      <c r="H8924">
        <f t="shared" ca="1" si="261"/>
        <v>2.4206419381093365E-2</v>
      </c>
    </row>
    <row r="8925" spans="7:8" x14ac:dyDescent="0.35">
      <c r="G8925">
        <v>8917</v>
      </c>
      <c r="H8925">
        <f t="shared" ca="1" si="261"/>
        <v>7.2393453146827238E-3</v>
      </c>
    </row>
    <row r="8926" spans="7:8" x14ac:dyDescent="0.35">
      <c r="G8926">
        <v>8918</v>
      </c>
      <c r="H8926">
        <f t="shared" ca="1" si="261"/>
        <v>1.1319369596419143E-2</v>
      </c>
    </row>
    <row r="8927" spans="7:8" x14ac:dyDescent="0.35">
      <c r="G8927">
        <v>8919</v>
      </c>
      <c r="H8927">
        <f t="shared" ca="1" si="261"/>
        <v>-1.7278092558094871E-2</v>
      </c>
    </row>
    <row r="8928" spans="7:8" x14ac:dyDescent="0.35">
      <c r="G8928">
        <v>8920</v>
      </c>
      <c r="H8928">
        <f t="shared" ca="1" si="261"/>
        <v>4.7179189206176843E-3</v>
      </c>
    </row>
    <row r="8929" spans="7:8" x14ac:dyDescent="0.35">
      <c r="G8929">
        <v>8921</v>
      </c>
      <c r="H8929">
        <f t="shared" ca="1" si="261"/>
        <v>-2.6012199226208933E-2</v>
      </c>
    </row>
    <row r="8930" spans="7:8" x14ac:dyDescent="0.35">
      <c r="G8930">
        <v>8922</v>
      </c>
      <c r="H8930">
        <f t="shared" ca="1" si="261"/>
        <v>4.5165490238362454E-3</v>
      </c>
    </row>
    <row r="8931" spans="7:8" x14ac:dyDescent="0.35">
      <c r="G8931">
        <v>8923</v>
      </c>
      <c r="H8931">
        <f t="shared" ca="1" si="261"/>
        <v>1.1881160046585126E-3</v>
      </c>
    </row>
    <row r="8932" spans="7:8" x14ac:dyDescent="0.35">
      <c r="G8932">
        <v>8924</v>
      </c>
      <c r="H8932">
        <f t="shared" ca="1" si="261"/>
        <v>-2.3385921513594071E-2</v>
      </c>
    </row>
    <row r="8933" spans="7:8" x14ac:dyDescent="0.35">
      <c r="G8933">
        <v>8925</v>
      </c>
      <c r="H8933">
        <f t="shared" ca="1" si="261"/>
        <v>1.9736813960834584E-2</v>
      </c>
    </row>
    <row r="8934" spans="7:8" x14ac:dyDescent="0.35">
      <c r="G8934">
        <v>8926</v>
      </c>
      <c r="H8934">
        <f t="shared" ca="1" si="261"/>
        <v>5.606461107713138E-3</v>
      </c>
    </row>
    <row r="8935" spans="7:8" x14ac:dyDescent="0.35">
      <c r="G8935">
        <v>8927</v>
      </c>
      <c r="H8935">
        <f t="shared" ca="1" si="261"/>
        <v>-2.204857538755153E-2</v>
      </c>
    </row>
    <row r="8936" spans="7:8" x14ac:dyDescent="0.35">
      <c r="G8936">
        <v>8928</v>
      </c>
      <c r="H8936">
        <f t="shared" ca="1" si="261"/>
        <v>-3.4524957971223728E-2</v>
      </c>
    </row>
    <row r="8937" spans="7:8" x14ac:dyDescent="0.35">
      <c r="G8937">
        <v>8929</v>
      </c>
      <c r="H8937">
        <f t="shared" ca="1" si="261"/>
        <v>-4.6916578850385764E-3</v>
      </c>
    </row>
    <row r="8938" spans="7:8" x14ac:dyDescent="0.35">
      <c r="G8938">
        <v>8930</v>
      </c>
      <c r="H8938">
        <f t="shared" ca="1" si="261"/>
        <v>1.0602335420718553E-2</v>
      </c>
    </row>
    <row r="8939" spans="7:8" x14ac:dyDescent="0.35">
      <c r="G8939">
        <v>8931</v>
      </c>
      <c r="H8939">
        <f t="shared" ca="1" si="261"/>
        <v>-7.2874269631162053E-3</v>
      </c>
    </row>
    <row r="8940" spans="7:8" x14ac:dyDescent="0.35">
      <c r="G8940">
        <v>8932</v>
      </c>
      <c r="H8940">
        <f t="shared" ca="1" si="261"/>
        <v>4.0966605859178275E-3</v>
      </c>
    </row>
    <row r="8941" spans="7:8" x14ac:dyDescent="0.35">
      <c r="G8941">
        <v>8933</v>
      </c>
      <c r="H8941">
        <f t="shared" ca="1" si="261"/>
        <v>-9.6988251857271727E-3</v>
      </c>
    </row>
    <row r="8942" spans="7:8" x14ac:dyDescent="0.35">
      <c r="G8942">
        <v>8934</v>
      </c>
      <c r="H8942">
        <f t="shared" ca="1" si="261"/>
        <v>-5.1596668921260668E-3</v>
      </c>
    </row>
    <row r="8943" spans="7:8" x14ac:dyDescent="0.35">
      <c r="G8943">
        <v>8935</v>
      </c>
      <c r="H8943">
        <f t="shared" ca="1" si="261"/>
        <v>2.6354835813873545E-2</v>
      </c>
    </row>
    <row r="8944" spans="7:8" x14ac:dyDescent="0.35">
      <c r="G8944">
        <v>8936</v>
      </c>
      <c r="H8944">
        <f t="shared" ca="1" si="261"/>
        <v>-2.4323772949962068E-2</v>
      </c>
    </row>
    <row r="8945" spans="7:8" x14ac:dyDescent="0.35">
      <c r="G8945">
        <v>8937</v>
      </c>
      <c r="H8945">
        <f t="shared" ca="1" si="261"/>
        <v>2.0332302933493671E-2</v>
      </c>
    </row>
    <row r="8946" spans="7:8" x14ac:dyDescent="0.35">
      <c r="G8946">
        <v>8938</v>
      </c>
      <c r="H8946">
        <f t="shared" ca="1" si="261"/>
        <v>3.9742055126094945E-3</v>
      </c>
    </row>
    <row r="8947" spans="7:8" x14ac:dyDescent="0.35">
      <c r="G8947">
        <v>8939</v>
      </c>
      <c r="H8947">
        <f t="shared" ca="1" si="261"/>
        <v>3.8023487448283879E-3</v>
      </c>
    </row>
    <row r="8948" spans="7:8" x14ac:dyDescent="0.35">
      <c r="G8948">
        <v>8940</v>
      </c>
      <c r="H8948">
        <f t="shared" ca="1" si="261"/>
        <v>9.0187341277616143E-3</v>
      </c>
    </row>
    <row r="8949" spans="7:8" x14ac:dyDescent="0.35">
      <c r="G8949">
        <v>8941</v>
      </c>
      <c r="H8949">
        <f t="shared" ca="1" si="261"/>
        <v>3.6245047032719513E-3</v>
      </c>
    </row>
    <row r="8950" spans="7:8" x14ac:dyDescent="0.35">
      <c r="G8950">
        <v>8942</v>
      </c>
      <c r="H8950">
        <f t="shared" ca="1" si="261"/>
        <v>-5.2206040498642969E-3</v>
      </c>
    </row>
    <row r="8951" spans="7:8" x14ac:dyDescent="0.35">
      <c r="G8951">
        <v>8943</v>
      </c>
      <c r="H8951">
        <f t="shared" ca="1" si="261"/>
        <v>2.0265147562310772E-2</v>
      </c>
    </row>
    <row r="8952" spans="7:8" x14ac:dyDescent="0.35">
      <c r="G8952">
        <v>8944</v>
      </c>
      <c r="H8952">
        <f t="shared" ca="1" si="261"/>
        <v>-2.9026610266709184E-2</v>
      </c>
    </row>
    <row r="8953" spans="7:8" x14ac:dyDescent="0.35">
      <c r="G8953">
        <v>8945</v>
      </c>
      <c r="H8953">
        <f t="shared" ca="1" si="261"/>
        <v>6.9683040707870254E-3</v>
      </c>
    </row>
    <row r="8954" spans="7:8" x14ac:dyDescent="0.35">
      <c r="G8954">
        <v>8946</v>
      </c>
      <c r="H8954">
        <f t="shared" ca="1" si="261"/>
        <v>-7.6719316458209392E-3</v>
      </c>
    </row>
    <row r="8955" spans="7:8" x14ac:dyDescent="0.35">
      <c r="G8955">
        <v>8947</v>
      </c>
      <c r="H8955">
        <f t="shared" ca="1" si="261"/>
        <v>3.0948394230567861E-2</v>
      </c>
    </row>
    <row r="8956" spans="7:8" x14ac:dyDescent="0.35">
      <c r="G8956">
        <v>8948</v>
      </c>
      <c r="H8956">
        <f t="shared" ca="1" si="261"/>
        <v>4.9018174806851771E-2</v>
      </c>
    </row>
    <row r="8957" spans="7:8" x14ac:dyDescent="0.35">
      <c r="G8957">
        <v>8949</v>
      </c>
      <c r="H8957">
        <f t="shared" ca="1" si="261"/>
        <v>-4.9243432346584076E-3</v>
      </c>
    </row>
    <row r="8958" spans="7:8" x14ac:dyDescent="0.35">
      <c r="G8958">
        <v>8950</v>
      </c>
      <c r="H8958">
        <f t="shared" ca="1" si="261"/>
        <v>-1.4923733731143111E-3</v>
      </c>
    </row>
    <row r="8959" spans="7:8" x14ac:dyDescent="0.35">
      <c r="G8959">
        <v>8951</v>
      </c>
      <c r="H8959">
        <f t="shared" ca="1" si="261"/>
        <v>8.1794292420285398E-3</v>
      </c>
    </row>
    <row r="8960" spans="7:8" x14ac:dyDescent="0.35">
      <c r="G8960">
        <v>8952</v>
      </c>
      <c r="H8960">
        <f t="shared" ca="1" si="261"/>
        <v>6.5900162604815996E-3</v>
      </c>
    </row>
    <row r="8961" spans="7:8" x14ac:dyDescent="0.35">
      <c r="G8961">
        <v>8953</v>
      </c>
      <c r="H8961">
        <f t="shared" ca="1" si="261"/>
        <v>1.0389409830313629E-2</v>
      </c>
    </row>
    <row r="8962" spans="7:8" x14ac:dyDescent="0.35">
      <c r="G8962">
        <v>8954</v>
      </c>
      <c r="H8962">
        <f t="shared" ca="1" si="261"/>
        <v>1.2557169305681607E-2</v>
      </c>
    </row>
    <row r="8963" spans="7:8" x14ac:dyDescent="0.35">
      <c r="G8963">
        <v>8955</v>
      </c>
      <c r="H8963">
        <f t="shared" ca="1" si="261"/>
        <v>-2.0471952799910688E-2</v>
      </c>
    </row>
    <row r="8964" spans="7:8" x14ac:dyDescent="0.35">
      <c r="G8964">
        <v>8956</v>
      </c>
      <c r="H8964">
        <f t="shared" ca="1" si="261"/>
        <v>-3.9560134031754941E-4</v>
      </c>
    </row>
    <row r="8965" spans="7:8" x14ac:dyDescent="0.35">
      <c r="G8965">
        <v>8957</v>
      </c>
      <c r="H8965">
        <f t="shared" ca="1" si="261"/>
        <v>-5.4203772427569036E-3</v>
      </c>
    </row>
    <row r="8966" spans="7:8" x14ac:dyDescent="0.35">
      <c r="G8966">
        <v>8958</v>
      </c>
      <c r="H8966">
        <f t="shared" ca="1" si="261"/>
        <v>6.2085090874188023E-3</v>
      </c>
    </row>
    <row r="8967" spans="7:8" x14ac:dyDescent="0.35">
      <c r="G8967">
        <v>8959</v>
      </c>
      <c r="H8967">
        <f t="shared" ca="1" si="261"/>
        <v>1.6320494924377871E-2</v>
      </c>
    </row>
    <row r="8968" spans="7:8" x14ac:dyDescent="0.35">
      <c r="G8968">
        <v>8960</v>
      </c>
      <c r="H8968">
        <f t="shared" ca="1" si="261"/>
        <v>1.9632930884742484E-2</v>
      </c>
    </row>
    <row r="8969" spans="7:8" x14ac:dyDescent="0.35">
      <c r="G8969">
        <v>8961</v>
      </c>
      <c r="H8969">
        <f t="shared" ca="1" si="261"/>
        <v>-2.4023190695314642E-2</v>
      </c>
    </row>
    <row r="8970" spans="7:8" x14ac:dyDescent="0.35">
      <c r="G8970">
        <v>8962</v>
      </c>
      <c r="H8970">
        <f t="shared" ref="H8970:H9033" ca="1" si="262">_xlfn.NORM.INV(RAND(),$N$11,$N$12)</f>
        <v>-1.1283309608643214E-2</v>
      </c>
    </row>
    <row r="8971" spans="7:8" x14ac:dyDescent="0.35">
      <c r="G8971">
        <v>8963</v>
      </c>
      <c r="H8971">
        <f t="shared" ca="1" si="262"/>
        <v>-2.0596698066079663E-2</v>
      </c>
    </row>
    <row r="8972" spans="7:8" x14ac:dyDescent="0.35">
      <c r="G8972">
        <v>8964</v>
      </c>
      <c r="H8972">
        <f t="shared" ca="1" si="262"/>
        <v>-9.5894625367317701E-3</v>
      </c>
    </row>
    <row r="8973" spans="7:8" x14ac:dyDescent="0.35">
      <c r="G8973">
        <v>8965</v>
      </c>
      <c r="H8973">
        <f t="shared" ca="1" si="262"/>
        <v>-6.8326673856019754E-3</v>
      </c>
    </row>
    <row r="8974" spans="7:8" x14ac:dyDescent="0.35">
      <c r="G8974">
        <v>8966</v>
      </c>
      <c r="H8974">
        <f t="shared" ca="1" si="262"/>
        <v>-1.111041451191026E-2</v>
      </c>
    </row>
    <row r="8975" spans="7:8" x14ac:dyDescent="0.35">
      <c r="G8975">
        <v>8967</v>
      </c>
      <c r="H8975">
        <f t="shared" ca="1" si="262"/>
        <v>1.6882415667438706E-2</v>
      </c>
    </row>
    <row r="8976" spans="7:8" x14ac:dyDescent="0.35">
      <c r="G8976">
        <v>8968</v>
      </c>
      <c r="H8976">
        <f t="shared" ca="1" si="262"/>
        <v>4.1526316648927697E-2</v>
      </c>
    </row>
    <row r="8977" spans="7:8" x14ac:dyDescent="0.35">
      <c r="G8977">
        <v>8969</v>
      </c>
      <c r="H8977">
        <f t="shared" ca="1" si="262"/>
        <v>7.4951268562086053E-3</v>
      </c>
    </row>
    <row r="8978" spans="7:8" x14ac:dyDescent="0.35">
      <c r="G8978">
        <v>8970</v>
      </c>
      <c r="H8978">
        <f t="shared" ca="1" si="262"/>
        <v>2.4712886936199822E-2</v>
      </c>
    </row>
    <row r="8979" spans="7:8" x14ac:dyDescent="0.35">
      <c r="G8979">
        <v>8971</v>
      </c>
      <c r="H8979">
        <f t="shared" ca="1" si="262"/>
        <v>5.2044153054425354E-3</v>
      </c>
    </row>
    <row r="8980" spans="7:8" x14ac:dyDescent="0.35">
      <c r="G8980">
        <v>8972</v>
      </c>
      <c r="H8980">
        <f t="shared" ca="1" si="262"/>
        <v>1.0358976087245219E-2</v>
      </c>
    </row>
    <row r="8981" spans="7:8" x14ac:dyDescent="0.35">
      <c r="G8981">
        <v>8973</v>
      </c>
      <c r="H8981">
        <f t="shared" ca="1" si="262"/>
        <v>8.1844197818049403E-3</v>
      </c>
    </row>
    <row r="8982" spans="7:8" x14ac:dyDescent="0.35">
      <c r="G8982">
        <v>8974</v>
      </c>
      <c r="H8982">
        <f t="shared" ca="1" si="262"/>
        <v>-1.0519132375671779E-2</v>
      </c>
    </row>
    <row r="8983" spans="7:8" x14ac:dyDescent="0.35">
      <c r="G8983">
        <v>8975</v>
      </c>
      <c r="H8983">
        <f t="shared" ca="1" si="262"/>
        <v>-3.491510720216498E-2</v>
      </c>
    </row>
    <row r="8984" spans="7:8" x14ac:dyDescent="0.35">
      <c r="G8984">
        <v>8976</v>
      </c>
      <c r="H8984">
        <f t="shared" ca="1" si="262"/>
        <v>1.2050969419841663E-2</v>
      </c>
    </row>
    <row r="8985" spans="7:8" x14ac:dyDescent="0.35">
      <c r="G8985">
        <v>8977</v>
      </c>
      <c r="H8985">
        <f t="shared" ca="1" si="262"/>
        <v>-1.0144210483869988E-2</v>
      </c>
    </row>
    <row r="8986" spans="7:8" x14ac:dyDescent="0.35">
      <c r="G8986">
        <v>8978</v>
      </c>
      <c r="H8986">
        <f t="shared" ca="1" si="262"/>
        <v>4.0050011468974753E-3</v>
      </c>
    </row>
    <row r="8987" spans="7:8" x14ac:dyDescent="0.35">
      <c r="G8987">
        <v>8979</v>
      </c>
      <c r="H8987">
        <f t="shared" ca="1" si="262"/>
        <v>-1.7988114435642747E-2</v>
      </c>
    </row>
    <row r="8988" spans="7:8" x14ac:dyDescent="0.35">
      <c r="G8988">
        <v>8980</v>
      </c>
      <c r="H8988">
        <f t="shared" ca="1" si="262"/>
        <v>-2.2894332341101393E-3</v>
      </c>
    </row>
    <row r="8989" spans="7:8" x14ac:dyDescent="0.35">
      <c r="G8989">
        <v>8981</v>
      </c>
      <c r="H8989">
        <f t="shared" ca="1" si="262"/>
        <v>1.0099945018087393E-2</v>
      </c>
    </row>
    <row r="8990" spans="7:8" x14ac:dyDescent="0.35">
      <c r="G8990">
        <v>8982</v>
      </c>
      <c r="H8990">
        <f t="shared" ca="1" si="262"/>
        <v>7.1454764791397804E-3</v>
      </c>
    </row>
    <row r="8991" spans="7:8" x14ac:dyDescent="0.35">
      <c r="G8991">
        <v>8983</v>
      </c>
      <c r="H8991">
        <f t="shared" ca="1" si="262"/>
        <v>-1.29974233664867E-2</v>
      </c>
    </row>
    <row r="8992" spans="7:8" x14ac:dyDescent="0.35">
      <c r="G8992">
        <v>8984</v>
      </c>
      <c r="H8992">
        <f t="shared" ca="1" si="262"/>
        <v>5.068912075307133E-3</v>
      </c>
    </row>
    <row r="8993" spans="7:8" x14ac:dyDescent="0.35">
      <c r="G8993">
        <v>8985</v>
      </c>
      <c r="H8993">
        <f t="shared" ca="1" si="262"/>
        <v>-8.6441928342115906E-3</v>
      </c>
    </row>
    <row r="8994" spans="7:8" x14ac:dyDescent="0.35">
      <c r="G8994">
        <v>8986</v>
      </c>
      <c r="H8994">
        <f t="shared" ca="1" si="262"/>
        <v>-7.983014073809783E-3</v>
      </c>
    </row>
    <row r="8995" spans="7:8" x14ac:dyDescent="0.35">
      <c r="G8995">
        <v>8987</v>
      </c>
      <c r="H8995">
        <f t="shared" ca="1" si="262"/>
        <v>2.0888830444382818E-3</v>
      </c>
    </row>
    <row r="8996" spans="7:8" x14ac:dyDescent="0.35">
      <c r="G8996">
        <v>8988</v>
      </c>
      <c r="H8996">
        <f t="shared" ca="1" si="262"/>
        <v>7.9396203803352679E-4</v>
      </c>
    </row>
    <row r="8997" spans="7:8" x14ac:dyDescent="0.35">
      <c r="G8997">
        <v>8989</v>
      </c>
      <c r="H8997">
        <f t="shared" ca="1" si="262"/>
        <v>-3.6296503191264409E-3</v>
      </c>
    </row>
    <row r="8998" spans="7:8" x14ac:dyDescent="0.35">
      <c r="G8998">
        <v>8990</v>
      </c>
      <c r="H8998">
        <f t="shared" ca="1" si="262"/>
        <v>4.9699442956254343E-3</v>
      </c>
    </row>
    <row r="8999" spans="7:8" x14ac:dyDescent="0.35">
      <c r="G8999">
        <v>8991</v>
      </c>
      <c r="H8999">
        <f t="shared" ca="1" si="262"/>
        <v>-1.6222496040285686E-3</v>
      </c>
    </row>
    <row r="9000" spans="7:8" x14ac:dyDescent="0.35">
      <c r="G9000">
        <v>8992</v>
      </c>
      <c r="H9000">
        <f t="shared" ca="1" si="262"/>
        <v>1.8550698240559636E-2</v>
      </c>
    </row>
    <row r="9001" spans="7:8" x14ac:dyDescent="0.35">
      <c r="G9001">
        <v>8993</v>
      </c>
      <c r="H9001">
        <f t="shared" ca="1" si="262"/>
        <v>1.1981803708890555E-2</v>
      </c>
    </row>
    <row r="9002" spans="7:8" x14ac:dyDescent="0.35">
      <c r="G9002">
        <v>8994</v>
      </c>
      <c r="H9002">
        <f t="shared" ca="1" si="262"/>
        <v>1.4366522295678055E-2</v>
      </c>
    </row>
    <row r="9003" spans="7:8" x14ac:dyDescent="0.35">
      <c r="G9003">
        <v>8995</v>
      </c>
      <c r="H9003">
        <f t="shared" ca="1" si="262"/>
        <v>1.328783310185337E-2</v>
      </c>
    </row>
    <row r="9004" spans="7:8" x14ac:dyDescent="0.35">
      <c r="G9004">
        <v>8996</v>
      </c>
      <c r="H9004">
        <f t="shared" ca="1" si="262"/>
        <v>-2.4462125574997485E-2</v>
      </c>
    </row>
    <row r="9005" spans="7:8" x14ac:dyDescent="0.35">
      <c r="G9005">
        <v>8997</v>
      </c>
      <c r="H9005">
        <f t="shared" ca="1" si="262"/>
        <v>1.0289897322238542E-3</v>
      </c>
    </row>
    <row r="9006" spans="7:8" x14ac:dyDescent="0.35">
      <c r="G9006">
        <v>8998</v>
      </c>
      <c r="H9006">
        <f t="shared" ca="1" si="262"/>
        <v>1.4562304537759264E-2</v>
      </c>
    </row>
    <row r="9007" spans="7:8" x14ac:dyDescent="0.35">
      <c r="G9007">
        <v>8999</v>
      </c>
      <c r="H9007">
        <f t="shared" ca="1" si="262"/>
        <v>-5.0277900515561663E-2</v>
      </c>
    </row>
    <row r="9008" spans="7:8" x14ac:dyDescent="0.35">
      <c r="G9008">
        <v>9000</v>
      </c>
      <c r="H9008">
        <f t="shared" ca="1" si="262"/>
        <v>-1.2894197168296175E-2</v>
      </c>
    </row>
    <row r="9009" spans="7:8" x14ac:dyDescent="0.35">
      <c r="G9009">
        <v>9001</v>
      </c>
      <c r="H9009">
        <f t="shared" ca="1" si="262"/>
        <v>-4.3697889317801083E-3</v>
      </c>
    </row>
    <row r="9010" spans="7:8" x14ac:dyDescent="0.35">
      <c r="G9010">
        <v>9002</v>
      </c>
      <c r="H9010">
        <f t="shared" ca="1" si="262"/>
        <v>-5.2390729136156614E-3</v>
      </c>
    </row>
    <row r="9011" spans="7:8" x14ac:dyDescent="0.35">
      <c r="G9011">
        <v>9003</v>
      </c>
      <c r="H9011">
        <f t="shared" ca="1" si="262"/>
        <v>-1.3841325921312283E-2</v>
      </c>
    </row>
    <row r="9012" spans="7:8" x14ac:dyDescent="0.35">
      <c r="G9012">
        <v>9004</v>
      </c>
      <c r="H9012">
        <f t="shared" ca="1" si="262"/>
        <v>-3.3531074551275214E-2</v>
      </c>
    </row>
    <row r="9013" spans="7:8" x14ac:dyDescent="0.35">
      <c r="G9013">
        <v>9005</v>
      </c>
      <c r="H9013">
        <f t="shared" ca="1" si="262"/>
        <v>1.8440398129808588E-2</v>
      </c>
    </row>
    <row r="9014" spans="7:8" x14ac:dyDescent="0.35">
      <c r="G9014">
        <v>9006</v>
      </c>
      <c r="H9014">
        <f t="shared" ca="1" si="262"/>
        <v>-1.5591558780391481E-2</v>
      </c>
    </row>
    <row r="9015" spans="7:8" x14ac:dyDescent="0.35">
      <c r="G9015">
        <v>9007</v>
      </c>
      <c r="H9015">
        <f t="shared" ca="1" si="262"/>
        <v>-1.247485560214086E-2</v>
      </c>
    </row>
    <row r="9016" spans="7:8" x14ac:dyDescent="0.35">
      <c r="G9016">
        <v>9008</v>
      </c>
      <c r="H9016">
        <f t="shared" ca="1" si="262"/>
        <v>-9.6937344034698381E-3</v>
      </c>
    </row>
    <row r="9017" spans="7:8" x14ac:dyDescent="0.35">
      <c r="G9017">
        <v>9009</v>
      </c>
      <c r="H9017">
        <f t="shared" ca="1" si="262"/>
        <v>5.5895848774379468E-3</v>
      </c>
    </row>
    <row r="9018" spans="7:8" x14ac:dyDescent="0.35">
      <c r="G9018">
        <v>9010</v>
      </c>
      <c r="H9018">
        <f t="shared" ca="1" si="262"/>
        <v>3.3394371782207075E-3</v>
      </c>
    </row>
    <row r="9019" spans="7:8" x14ac:dyDescent="0.35">
      <c r="G9019">
        <v>9011</v>
      </c>
      <c r="H9019">
        <f t="shared" ca="1" si="262"/>
        <v>-1.8969945366448283E-3</v>
      </c>
    </row>
    <row r="9020" spans="7:8" x14ac:dyDescent="0.35">
      <c r="G9020">
        <v>9012</v>
      </c>
      <c r="H9020">
        <f t="shared" ca="1" si="262"/>
        <v>8.7286726714315387E-3</v>
      </c>
    </row>
    <row r="9021" spans="7:8" x14ac:dyDescent="0.35">
      <c r="G9021">
        <v>9013</v>
      </c>
      <c r="H9021">
        <f t="shared" ca="1" si="262"/>
        <v>-6.9709309741905747E-3</v>
      </c>
    </row>
    <row r="9022" spans="7:8" x14ac:dyDescent="0.35">
      <c r="G9022">
        <v>9014</v>
      </c>
      <c r="H9022">
        <f t="shared" ca="1" si="262"/>
        <v>-4.828980016076366E-3</v>
      </c>
    </row>
    <row r="9023" spans="7:8" x14ac:dyDescent="0.35">
      <c r="G9023">
        <v>9015</v>
      </c>
      <c r="H9023">
        <f t="shared" ca="1" si="262"/>
        <v>-3.783978072873663E-2</v>
      </c>
    </row>
    <row r="9024" spans="7:8" x14ac:dyDescent="0.35">
      <c r="G9024">
        <v>9016</v>
      </c>
      <c r="H9024">
        <f t="shared" ca="1" si="262"/>
        <v>8.4567436740428797E-3</v>
      </c>
    </row>
    <row r="9025" spans="7:8" x14ac:dyDescent="0.35">
      <c r="G9025">
        <v>9017</v>
      </c>
      <c r="H9025">
        <f t="shared" ca="1" si="262"/>
        <v>-1.7045774654959198E-2</v>
      </c>
    </row>
    <row r="9026" spans="7:8" x14ac:dyDescent="0.35">
      <c r="G9026">
        <v>9018</v>
      </c>
      <c r="H9026">
        <f t="shared" ca="1" si="262"/>
        <v>8.5407728356158953E-4</v>
      </c>
    </row>
    <row r="9027" spans="7:8" x14ac:dyDescent="0.35">
      <c r="G9027">
        <v>9019</v>
      </c>
      <c r="H9027">
        <f t="shared" ca="1" si="262"/>
        <v>5.2388738579229885E-3</v>
      </c>
    </row>
    <row r="9028" spans="7:8" x14ac:dyDescent="0.35">
      <c r="G9028">
        <v>9020</v>
      </c>
      <c r="H9028">
        <f t="shared" ca="1" si="262"/>
        <v>1.9268346606174162E-2</v>
      </c>
    </row>
    <row r="9029" spans="7:8" x14ac:dyDescent="0.35">
      <c r="G9029">
        <v>9021</v>
      </c>
      <c r="H9029">
        <f t="shared" ca="1" si="262"/>
        <v>1.3806045582404839E-2</v>
      </c>
    </row>
    <row r="9030" spans="7:8" x14ac:dyDescent="0.35">
      <c r="G9030">
        <v>9022</v>
      </c>
      <c r="H9030">
        <f t="shared" ca="1" si="262"/>
        <v>2.3875551357058999E-2</v>
      </c>
    </row>
    <row r="9031" spans="7:8" x14ac:dyDescent="0.35">
      <c r="G9031">
        <v>9023</v>
      </c>
      <c r="H9031">
        <f t="shared" ca="1" si="262"/>
        <v>-9.7017420321997248E-3</v>
      </c>
    </row>
    <row r="9032" spans="7:8" x14ac:dyDescent="0.35">
      <c r="G9032">
        <v>9024</v>
      </c>
      <c r="H9032">
        <f t="shared" ca="1" si="262"/>
        <v>-5.5839456439289916E-3</v>
      </c>
    </row>
    <row r="9033" spans="7:8" x14ac:dyDescent="0.35">
      <c r="G9033">
        <v>9025</v>
      </c>
      <c r="H9033">
        <f t="shared" ca="1" si="262"/>
        <v>-2.8013005973094685E-2</v>
      </c>
    </row>
    <row r="9034" spans="7:8" x14ac:dyDescent="0.35">
      <c r="G9034">
        <v>9026</v>
      </c>
      <c r="H9034">
        <f t="shared" ref="H9034:H9097" ca="1" si="263">_xlfn.NORM.INV(RAND(),$N$11,$N$12)</f>
        <v>1.5925639959580611E-2</v>
      </c>
    </row>
    <row r="9035" spans="7:8" x14ac:dyDescent="0.35">
      <c r="G9035">
        <v>9027</v>
      </c>
      <c r="H9035">
        <f t="shared" ca="1" si="263"/>
        <v>-2.7643179751619978E-2</v>
      </c>
    </row>
    <row r="9036" spans="7:8" x14ac:dyDescent="0.35">
      <c r="G9036">
        <v>9028</v>
      </c>
      <c r="H9036">
        <f t="shared" ca="1" si="263"/>
        <v>-1.731222031969604E-2</v>
      </c>
    </row>
    <row r="9037" spans="7:8" x14ac:dyDescent="0.35">
      <c r="G9037">
        <v>9029</v>
      </c>
      <c r="H9037">
        <f t="shared" ca="1" si="263"/>
        <v>-4.7314641992185621E-3</v>
      </c>
    </row>
    <row r="9038" spans="7:8" x14ac:dyDescent="0.35">
      <c r="G9038">
        <v>9030</v>
      </c>
      <c r="H9038">
        <f t="shared" ca="1" si="263"/>
        <v>4.4833970915889995E-3</v>
      </c>
    </row>
    <row r="9039" spans="7:8" x14ac:dyDescent="0.35">
      <c r="G9039">
        <v>9031</v>
      </c>
      <c r="H9039">
        <f t="shared" ca="1" si="263"/>
        <v>1.2695450931151394E-2</v>
      </c>
    </row>
    <row r="9040" spans="7:8" x14ac:dyDescent="0.35">
      <c r="G9040">
        <v>9032</v>
      </c>
      <c r="H9040">
        <f t="shared" ca="1" si="263"/>
        <v>-9.8695819486930292E-3</v>
      </c>
    </row>
    <row r="9041" spans="7:8" x14ac:dyDescent="0.35">
      <c r="G9041">
        <v>9033</v>
      </c>
      <c r="H9041">
        <f t="shared" ca="1" si="263"/>
        <v>-3.0566274381272434E-3</v>
      </c>
    </row>
    <row r="9042" spans="7:8" x14ac:dyDescent="0.35">
      <c r="G9042">
        <v>9034</v>
      </c>
      <c r="H9042">
        <f t="shared" ca="1" si="263"/>
        <v>1.2177913485596381E-2</v>
      </c>
    </row>
    <row r="9043" spans="7:8" x14ac:dyDescent="0.35">
      <c r="G9043">
        <v>9035</v>
      </c>
      <c r="H9043">
        <f t="shared" ca="1" si="263"/>
        <v>-7.9264690931044599E-4</v>
      </c>
    </row>
    <row r="9044" spans="7:8" x14ac:dyDescent="0.35">
      <c r="G9044">
        <v>9036</v>
      </c>
      <c r="H9044">
        <f t="shared" ca="1" si="263"/>
        <v>-3.5187602001691752E-3</v>
      </c>
    </row>
    <row r="9045" spans="7:8" x14ac:dyDescent="0.35">
      <c r="G9045">
        <v>9037</v>
      </c>
      <c r="H9045">
        <f t="shared" ca="1" si="263"/>
        <v>2.7862545673060041E-2</v>
      </c>
    </row>
    <row r="9046" spans="7:8" x14ac:dyDescent="0.35">
      <c r="G9046">
        <v>9038</v>
      </c>
      <c r="H9046">
        <f t="shared" ca="1" si="263"/>
        <v>3.9499504797524372E-3</v>
      </c>
    </row>
    <row r="9047" spans="7:8" x14ac:dyDescent="0.35">
      <c r="G9047">
        <v>9039</v>
      </c>
      <c r="H9047">
        <f t="shared" ca="1" si="263"/>
        <v>-2.4093762995005281E-2</v>
      </c>
    </row>
    <row r="9048" spans="7:8" x14ac:dyDescent="0.35">
      <c r="G9048">
        <v>9040</v>
      </c>
      <c r="H9048">
        <f t="shared" ca="1" si="263"/>
        <v>1.8091423209543284E-2</v>
      </c>
    </row>
    <row r="9049" spans="7:8" x14ac:dyDescent="0.35">
      <c r="G9049">
        <v>9041</v>
      </c>
      <c r="H9049">
        <f t="shared" ca="1" si="263"/>
        <v>9.7140056099294762E-3</v>
      </c>
    </row>
    <row r="9050" spans="7:8" x14ac:dyDescent="0.35">
      <c r="G9050">
        <v>9042</v>
      </c>
      <c r="H9050">
        <f t="shared" ca="1" si="263"/>
        <v>1.5344511944631007E-2</v>
      </c>
    </row>
    <row r="9051" spans="7:8" x14ac:dyDescent="0.35">
      <c r="G9051">
        <v>9043</v>
      </c>
      <c r="H9051">
        <f t="shared" ca="1" si="263"/>
        <v>6.3289177370021753E-3</v>
      </c>
    </row>
    <row r="9052" spans="7:8" x14ac:dyDescent="0.35">
      <c r="G9052">
        <v>9044</v>
      </c>
      <c r="H9052">
        <f t="shared" ca="1" si="263"/>
        <v>1.241003437252273E-2</v>
      </c>
    </row>
    <row r="9053" spans="7:8" x14ac:dyDescent="0.35">
      <c r="G9053">
        <v>9045</v>
      </c>
      <c r="H9053">
        <f t="shared" ca="1" si="263"/>
        <v>-1.601656730118898E-3</v>
      </c>
    </row>
    <row r="9054" spans="7:8" x14ac:dyDescent="0.35">
      <c r="G9054">
        <v>9046</v>
      </c>
      <c r="H9054">
        <f t="shared" ca="1" si="263"/>
        <v>-2.5298577844193464E-2</v>
      </c>
    </row>
    <row r="9055" spans="7:8" x14ac:dyDescent="0.35">
      <c r="G9055">
        <v>9047</v>
      </c>
      <c r="H9055">
        <f t="shared" ca="1" si="263"/>
        <v>-1.4310822878905694E-2</v>
      </c>
    </row>
    <row r="9056" spans="7:8" x14ac:dyDescent="0.35">
      <c r="G9056">
        <v>9048</v>
      </c>
      <c r="H9056">
        <f t="shared" ca="1" si="263"/>
        <v>-2.8939997885740299E-2</v>
      </c>
    </row>
    <row r="9057" spans="7:8" x14ac:dyDescent="0.35">
      <c r="G9057">
        <v>9049</v>
      </c>
      <c r="H9057">
        <f t="shared" ca="1" si="263"/>
        <v>-1.620162449141899E-2</v>
      </c>
    </row>
    <row r="9058" spans="7:8" x14ac:dyDescent="0.35">
      <c r="G9058">
        <v>9050</v>
      </c>
      <c r="H9058">
        <f t="shared" ca="1" si="263"/>
        <v>-3.221733147854508E-2</v>
      </c>
    </row>
    <row r="9059" spans="7:8" x14ac:dyDescent="0.35">
      <c r="G9059">
        <v>9051</v>
      </c>
      <c r="H9059">
        <f t="shared" ca="1" si="263"/>
        <v>-2.4614483748024833E-2</v>
      </c>
    </row>
    <row r="9060" spans="7:8" x14ac:dyDescent="0.35">
      <c r="G9060">
        <v>9052</v>
      </c>
      <c r="H9060">
        <f t="shared" ca="1" si="263"/>
        <v>3.1612117322494519E-2</v>
      </c>
    </row>
    <row r="9061" spans="7:8" x14ac:dyDescent="0.35">
      <c r="G9061">
        <v>9053</v>
      </c>
      <c r="H9061">
        <f t="shared" ca="1" si="263"/>
        <v>7.7705936955548109E-3</v>
      </c>
    </row>
    <row r="9062" spans="7:8" x14ac:dyDescent="0.35">
      <c r="G9062">
        <v>9054</v>
      </c>
      <c r="H9062">
        <f t="shared" ca="1" si="263"/>
        <v>4.8958213168429146E-3</v>
      </c>
    </row>
    <row r="9063" spans="7:8" x14ac:dyDescent="0.35">
      <c r="G9063">
        <v>9055</v>
      </c>
      <c r="H9063">
        <f t="shared" ca="1" si="263"/>
        <v>1.4959220726238164E-2</v>
      </c>
    </row>
    <row r="9064" spans="7:8" x14ac:dyDescent="0.35">
      <c r="G9064">
        <v>9056</v>
      </c>
      <c r="H9064">
        <f t="shared" ca="1" si="263"/>
        <v>-1.0346961891905834E-2</v>
      </c>
    </row>
    <row r="9065" spans="7:8" x14ac:dyDescent="0.35">
      <c r="G9065">
        <v>9057</v>
      </c>
      <c r="H9065">
        <f t="shared" ca="1" si="263"/>
        <v>4.2429256494696248E-2</v>
      </c>
    </row>
    <row r="9066" spans="7:8" x14ac:dyDescent="0.35">
      <c r="G9066">
        <v>9058</v>
      </c>
      <c r="H9066">
        <f t="shared" ca="1" si="263"/>
        <v>1.0723153584081463E-2</v>
      </c>
    </row>
    <row r="9067" spans="7:8" x14ac:dyDescent="0.35">
      <c r="G9067">
        <v>9059</v>
      </c>
      <c r="H9067">
        <f t="shared" ca="1" si="263"/>
        <v>1.7581777018347556E-2</v>
      </c>
    </row>
    <row r="9068" spans="7:8" x14ac:dyDescent="0.35">
      <c r="G9068">
        <v>9060</v>
      </c>
      <c r="H9068">
        <f t="shared" ca="1" si="263"/>
        <v>3.1127225556320417E-3</v>
      </c>
    </row>
    <row r="9069" spans="7:8" x14ac:dyDescent="0.35">
      <c r="G9069">
        <v>9061</v>
      </c>
      <c r="H9069">
        <f t="shared" ca="1" si="263"/>
        <v>4.8492503095800442E-3</v>
      </c>
    </row>
    <row r="9070" spans="7:8" x14ac:dyDescent="0.35">
      <c r="G9070">
        <v>9062</v>
      </c>
      <c r="H9070">
        <f t="shared" ca="1" si="263"/>
        <v>4.1723460670472244E-2</v>
      </c>
    </row>
    <row r="9071" spans="7:8" x14ac:dyDescent="0.35">
      <c r="G9071">
        <v>9063</v>
      </c>
      <c r="H9071">
        <f t="shared" ca="1" si="263"/>
        <v>-2.3206104734671447E-2</v>
      </c>
    </row>
    <row r="9072" spans="7:8" x14ac:dyDescent="0.35">
      <c r="G9072">
        <v>9064</v>
      </c>
      <c r="H9072">
        <f t="shared" ca="1" si="263"/>
        <v>-1.1338585358707404E-2</v>
      </c>
    </row>
    <row r="9073" spans="7:8" x14ac:dyDescent="0.35">
      <c r="G9073">
        <v>9065</v>
      </c>
      <c r="H9073">
        <f t="shared" ca="1" si="263"/>
        <v>-2.242213897723664E-2</v>
      </c>
    </row>
    <row r="9074" spans="7:8" x14ac:dyDescent="0.35">
      <c r="G9074">
        <v>9066</v>
      </c>
      <c r="H9074">
        <f t="shared" ca="1" si="263"/>
        <v>-3.0132472058199092E-2</v>
      </c>
    </row>
    <row r="9075" spans="7:8" x14ac:dyDescent="0.35">
      <c r="G9075">
        <v>9067</v>
      </c>
      <c r="H9075">
        <f t="shared" ca="1" si="263"/>
        <v>-2.4894855849518768E-2</v>
      </c>
    </row>
    <row r="9076" spans="7:8" x14ac:dyDescent="0.35">
      <c r="G9076">
        <v>9068</v>
      </c>
      <c r="H9076">
        <f t="shared" ca="1" si="263"/>
        <v>-9.7062233653783057E-3</v>
      </c>
    </row>
    <row r="9077" spans="7:8" x14ac:dyDescent="0.35">
      <c r="G9077">
        <v>9069</v>
      </c>
      <c r="H9077">
        <f t="shared" ca="1" si="263"/>
        <v>-1.0001950915678039E-2</v>
      </c>
    </row>
    <row r="9078" spans="7:8" x14ac:dyDescent="0.35">
      <c r="G9078">
        <v>9070</v>
      </c>
      <c r="H9078">
        <f t="shared" ca="1" si="263"/>
        <v>2.1398164069532963E-2</v>
      </c>
    </row>
    <row r="9079" spans="7:8" x14ac:dyDescent="0.35">
      <c r="G9079">
        <v>9071</v>
      </c>
      <c r="H9079">
        <f t="shared" ca="1" si="263"/>
        <v>-1.1412646795437369E-2</v>
      </c>
    </row>
    <row r="9080" spans="7:8" x14ac:dyDescent="0.35">
      <c r="G9080">
        <v>9072</v>
      </c>
      <c r="H9080">
        <f t="shared" ca="1" si="263"/>
        <v>9.0448867666764483E-3</v>
      </c>
    </row>
    <row r="9081" spans="7:8" x14ac:dyDescent="0.35">
      <c r="G9081">
        <v>9073</v>
      </c>
      <c r="H9081">
        <f t="shared" ca="1" si="263"/>
        <v>-9.9443631327283503E-3</v>
      </c>
    </row>
    <row r="9082" spans="7:8" x14ac:dyDescent="0.35">
      <c r="G9082">
        <v>9074</v>
      </c>
      <c r="H9082">
        <f t="shared" ca="1" si="263"/>
        <v>7.9074184024588018E-3</v>
      </c>
    </row>
    <row r="9083" spans="7:8" x14ac:dyDescent="0.35">
      <c r="G9083">
        <v>9075</v>
      </c>
      <c r="H9083">
        <f t="shared" ca="1" si="263"/>
        <v>5.3171630194983419E-3</v>
      </c>
    </row>
    <row r="9084" spans="7:8" x14ac:dyDescent="0.35">
      <c r="G9084">
        <v>9076</v>
      </c>
      <c r="H9084">
        <f t="shared" ca="1" si="263"/>
        <v>1.2204048799994984E-2</v>
      </c>
    </row>
    <row r="9085" spans="7:8" x14ac:dyDescent="0.35">
      <c r="G9085">
        <v>9077</v>
      </c>
      <c r="H9085">
        <f t="shared" ca="1" si="263"/>
        <v>-1.456028566738009E-4</v>
      </c>
    </row>
    <row r="9086" spans="7:8" x14ac:dyDescent="0.35">
      <c r="G9086">
        <v>9078</v>
      </c>
      <c r="H9086">
        <f t="shared" ca="1" si="263"/>
        <v>-2.2521628284661575E-3</v>
      </c>
    </row>
    <row r="9087" spans="7:8" x14ac:dyDescent="0.35">
      <c r="G9087">
        <v>9079</v>
      </c>
      <c r="H9087">
        <f t="shared" ca="1" si="263"/>
        <v>-2.695187075877432E-2</v>
      </c>
    </row>
    <row r="9088" spans="7:8" x14ac:dyDescent="0.35">
      <c r="G9088">
        <v>9080</v>
      </c>
      <c r="H9088">
        <f t="shared" ca="1" si="263"/>
        <v>-1.7248258183505442E-2</v>
      </c>
    </row>
    <row r="9089" spans="7:8" x14ac:dyDescent="0.35">
      <c r="G9089">
        <v>9081</v>
      </c>
      <c r="H9089">
        <f t="shared" ca="1" si="263"/>
        <v>2.0300048031581423E-2</v>
      </c>
    </row>
    <row r="9090" spans="7:8" x14ac:dyDescent="0.35">
      <c r="G9090">
        <v>9082</v>
      </c>
      <c r="H9090">
        <f t="shared" ca="1" si="263"/>
        <v>-1.2558721412687733E-2</v>
      </c>
    </row>
    <row r="9091" spans="7:8" x14ac:dyDescent="0.35">
      <c r="G9091">
        <v>9083</v>
      </c>
      <c r="H9091">
        <f t="shared" ca="1" si="263"/>
        <v>4.0215393213420721E-2</v>
      </c>
    </row>
    <row r="9092" spans="7:8" x14ac:dyDescent="0.35">
      <c r="G9092">
        <v>9084</v>
      </c>
      <c r="H9092">
        <f t="shared" ca="1" si="263"/>
        <v>1.0441992399002648E-2</v>
      </c>
    </row>
    <row r="9093" spans="7:8" x14ac:dyDescent="0.35">
      <c r="G9093">
        <v>9085</v>
      </c>
      <c r="H9093">
        <f t="shared" ca="1" si="263"/>
        <v>-6.9642684889419451E-5</v>
      </c>
    </row>
    <row r="9094" spans="7:8" x14ac:dyDescent="0.35">
      <c r="G9094">
        <v>9086</v>
      </c>
      <c r="H9094">
        <f t="shared" ca="1" si="263"/>
        <v>2.1899183122325722E-2</v>
      </c>
    </row>
    <row r="9095" spans="7:8" x14ac:dyDescent="0.35">
      <c r="G9095">
        <v>9087</v>
      </c>
      <c r="H9095">
        <f t="shared" ca="1" si="263"/>
        <v>5.5256462559391548E-3</v>
      </c>
    </row>
    <row r="9096" spans="7:8" x14ac:dyDescent="0.35">
      <c r="G9096">
        <v>9088</v>
      </c>
      <c r="H9096">
        <f t="shared" ca="1" si="263"/>
        <v>3.9685081718711197E-3</v>
      </c>
    </row>
    <row r="9097" spans="7:8" x14ac:dyDescent="0.35">
      <c r="G9097">
        <v>9089</v>
      </c>
      <c r="H9097">
        <f t="shared" ca="1" si="263"/>
        <v>1.2452564715987151E-2</v>
      </c>
    </row>
    <row r="9098" spans="7:8" x14ac:dyDescent="0.35">
      <c r="G9098">
        <v>9090</v>
      </c>
      <c r="H9098">
        <f t="shared" ref="H9098:H9161" ca="1" si="264">_xlfn.NORM.INV(RAND(),$N$11,$N$12)</f>
        <v>-2.9602187136744906E-2</v>
      </c>
    </row>
    <row r="9099" spans="7:8" x14ac:dyDescent="0.35">
      <c r="G9099">
        <v>9091</v>
      </c>
      <c r="H9099">
        <f t="shared" ca="1" si="264"/>
        <v>9.3754286491742646E-3</v>
      </c>
    </row>
    <row r="9100" spans="7:8" x14ac:dyDescent="0.35">
      <c r="G9100">
        <v>9092</v>
      </c>
      <c r="H9100">
        <f t="shared" ca="1" si="264"/>
        <v>-1.3747799200313111E-2</v>
      </c>
    </row>
    <row r="9101" spans="7:8" x14ac:dyDescent="0.35">
      <c r="G9101">
        <v>9093</v>
      </c>
      <c r="H9101">
        <f t="shared" ca="1" si="264"/>
        <v>-4.3426317890808506E-3</v>
      </c>
    </row>
    <row r="9102" spans="7:8" x14ac:dyDescent="0.35">
      <c r="G9102">
        <v>9094</v>
      </c>
      <c r="H9102">
        <f t="shared" ca="1" si="264"/>
        <v>-8.8183326871446362E-3</v>
      </c>
    </row>
    <row r="9103" spans="7:8" x14ac:dyDescent="0.35">
      <c r="G9103">
        <v>9095</v>
      </c>
      <c r="H9103">
        <f t="shared" ca="1" si="264"/>
        <v>-1.2778159798490851E-2</v>
      </c>
    </row>
    <row r="9104" spans="7:8" x14ac:dyDescent="0.35">
      <c r="G9104">
        <v>9096</v>
      </c>
      <c r="H9104">
        <f t="shared" ca="1" si="264"/>
        <v>1.2117776509219483E-2</v>
      </c>
    </row>
    <row r="9105" spans="7:8" x14ac:dyDescent="0.35">
      <c r="G9105">
        <v>9097</v>
      </c>
      <c r="H9105">
        <f t="shared" ca="1" si="264"/>
        <v>1.3834047095214073E-2</v>
      </c>
    </row>
    <row r="9106" spans="7:8" x14ac:dyDescent="0.35">
      <c r="G9106">
        <v>9098</v>
      </c>
      <c r="H9106">
        <f t="shared" ca="1" si="264"/>
        <v>3.4391486636574046E-3</v>
      </c>
    </row>
    <row r="9107" spans="7:8" x14ac:dyDescent="0.35">
      <c r="G9107">
        <v>9099</v>
      </c>
      <c r="H9107">
        <f t="shared" ca="1" si="264"/>
        <v>2.7190607759458325E-2</v>
      </c>
    </row>
    <row r="9108" spans="7:8" x14ac:dyDescent="0.35">
      <c r="G9108">
        <v>9100</v>
      </c>
      <c r="H9108">
        <f t="shared" ca="1" si="264"/>
        <v>-3.4148773837174559E-2</v>
      </c>
    </row>
    <row r="9109" spans="7:8" x14ac:dyDescent="0.35">
      <c r="G9109">
        <v>9101</v>
      </c>
      <c r="H9109">
        <f t="shared" ca="1" si="264"/>
        <v>-6.3254622777841442E-3</v>
      </c>
    </row>
    <row r="9110" spans="7:8" x14ac:dyDescent="0.35">
      <c r="G9110">
        <v>9102</v>
      </c>
      <c r="H9110">
        <f t="shared" ca="1" si="264"/>
        <v>1.0931685243107435E-2</v>
      </c>
    </row>
    <row r="9111" spans="7:8" x14ac:dyDescent="0.35">
      <c r="G9111">
        <v>9103</v>
      </c>
      <c r="H9111">
        <f t="shared" ca="1" si="264"/>
        <v>2.216611937595963E-2</v>
      </c>
    </row>
    <row r="9112" spans="7:8" x14ac:dyDescent="0.35">
      <c r="G9112">
        <v>9104</v>
      </c>
      <c r="H9112">
        <f t="shared" ca="1" si="264"/>
        <v>-5.3394919424190557E-2</v>
      </c>
    </row>
    <row r="9113" spans="7:8" x14ac:dyDescent="0.35">
      <c r="G9113">
        <v>9105</v>
      </c>
      <c r="H9113">
        <f t="shared" ca="1" si="264"/>
        <v>1.2283405765316129E-2</v>
      </c>
    </row>
    <row r="9114" spans="7:8" x14ac:dyDescent="0.35">
      <c r="G9114">
        <v>9106</v>
      </c>
      <c r="H9114">
        <f t="shared" ca="1" si="264"/>
        <v>-1.5271666708815806E-2</v>
      </c>
    </row>
    <row r="9115" spans="7:8" x14ac:dyDescent="0.35">
      <c r="G9115">
        <v>9107</v>
      </c>
      <c r="H9115">
        <f t="shared" ca="1" si="264"/>
        <v>1.7425233923666711E-2</v>
      </c>
    </row>
    <row r="9116" spans="7:8" x14ac:dyDescent="0.35">
      <c r="G9116">
        <v>9108</v>
      </c>
      <c r="H9116">
        <f t="shared" ca="1" si="264"/>
        <v>1.4436019431017412E-2</v>
      </c>
    </row>
    <row r="9117" spans="7:8" x14ac:dyDescent="0.35">
      <c r="G9117">
        <v>9109</v>
      </c>
      <c r="H9117">
        <f t="shared" ca="1" si="264"/>
        <v>7.9131167096921709E-3</v>
      </c>
    </row>
    <row r="9118" spans="7:8" x14ac:dyDescent="0.35">
      <c r="G9118">
        <v>9110</v>
      </c>
      <c r="H9118">
        <f t="shared" ca="1" si="264"/>
        <v>1.5838927829608003E-2</v>
      </c>
    </row>
    <row r="9119" spans="7:8" x14ac:dyDescent="0.35">
      <c r="G9119">
        <v>9111</v>
      </c>
      <c r="H9119">
        <f t="shared" ca="1" si="264"/>
        <v>1.0879973825078187E-3</v>
      </c>
    </row>
    <row r="9120" spans="7:8" x14ac:dyDescent="0.35">
      <c r="G9120">
        <v>9112</v>
      </c>
      <c r="H9120">
        <f t="shared" ca="1" si="264"/>
        <v>2.8208454391204219E-2</v>
      </c>
    </row>
    <row r="9121" spans="7:8" x14ac:dyDescent="0.35">
      <c r="G9121">
        <v>9113</v>
      </c>
      <c r="H9121">
        <f t="shared" ca="1" si="264"/>
        <v>-1.6222982108247498E-2</v>
      </c>
    </row>
    <row r="9122" spans="7:8" x14ac:dyDescent="0.35">
      <c r="G9122">
        <v>9114</v>
      </c>
      <c r="H9122">
        <f t="shared" ca="1" si="264"/>
        <v>-6.6849755019083804E-3</v>
      </c>
    </row>
    <row r="9123" spans="7:8" x14ac:dyDescent="0.35">
      <c r="G9123">
        <v>9115</v>
      </c>
      <c r="H9123">
        <f t="shared" ca="1" si="264"/>
        <v>-2.7130738061413959E-2</v>
      </c>
    </row>
    <row r="9124" spans="7:8" x14ac:dyDescent="0.35">
      <c r="G9124">
        <v>9116</v>
      </c>
      <c r="H9124">
        <f t="shared" ca="1" si="264"/>
        <v>4.4394916015510237E-3</v>
      </c>
    </row>
    <row r="9125" spans="7:8" x14ac:dyDescent="0.35">
      <c r="G9125">
        <v>9117</v>
      </c>
      <c r="H9125">
        <f t="shared" ca="1" si="264"/>
        <v>-9.6565939330645542E-3</v>
      </c>
    </row>
    <row r="9126" spans="7:8" x14ac:dyDescent="0.35">
      <c r="G9126">
        <v>9118</v>
      </c>
      <c r="H9126">
        <f t="shared" ca="1" si="264"/>
        <v>-3.4629719994187969E-3</v>
      </c>
    </row>
    <row r="9127" spans="7:8" x14ac:dyDescent="0.35">
      <c r="G9127">
        <v>9119</v>
      </c>
      <c r="H9127">
        <f t="shared" ca="1" si="264"/>
        <v>-1.7223714592081153E-2</v>
      </c>
    </row>
    <row r="9128" spans="7:8" x14ac:dyDescent="0.35">
      <c r="G9128">
        <v>9120</v>
      </c>
      <c r="H9128">
        <f t="shared" ca="1" si="264"/>
        <v>1.7259409301590572E-2</v>
      </c>
    </row>
    <row r="9129" spans="7:8" x14ac:dyDescent="0.35">
      <c r="G9129">
        <v>9121</v>
      </c>
      <c r="H9129">
        <f t="shared" ca="1" si="264"/>
        <v>3.85000641032316E-3</v>
      </c>
    </row>
    <row r="9130" spans="7:8" x14ac:dyDescent="0.35">
      <c r="G9130">
        <v>9122</v>
      </c>
      <c r="H9130">
        <f t="shared" ca="1" si="264"/>
        <v>6.1252101109088384E-3</v>
      </c>
    </row>
    <row r="9131" spans="7:8" x14ac:dyDescent="0.35">
      <c r="G9131">
        <v>9123</v>
      </c>
      <c r="H9131">
        <f t="shared" ca="1" si="264"/>
        <v>1.9445253874671217E-2</v>
      </c>
    </row>
    <row r="9132" spans="7:8" x14ac:dyDescent="0.35">
      <c r="G9132">
        <v>9124</v>
      </c>
      <c r="H9132">
        <f t="shared" ca="1" si="264"/>
        <v>-3.4734048051349144E-2</v>
      </c>
    </row>
    <row r="9133" spans="7:8" x14ac:dyDescent="0.35">
      <c r="G9133">
        <v>9125</v>
      </c>
      <c r="H9133">
        <f t="shared" ca="1" si="264"/>
        <v>-5.9553745103182246E-3</v>
      </c>
    </row>
    <row r="9134" spans="7:8" x14ac:dyDescent="0.35">
      <c r="G9134">
        <v>9126</v>
      </c>
      <c r="H9134">
        <f t="shared" ca="1" si="264"/>
        <v>-7.3091817347327248E-3</v>
      </c>
    </row>
    <row r="9135" spans="7:8" x14ac:dyDescent="0.35">
      <c r="G9135">
        <v>9127</v>
      </c>
      <c r="H9135">
        <f t="shared" ca="1" si="264"/>
        <v>5.3323708884314815E-3</v>
      </c>
    </row>
    <row r="9136" spans="7:8" x14ac:dyDescent="0.35">
      <c r="G9136">
        <v>9128</v>
      </c>
      <c r="H9136">
        <f t="shared" ca="1" si="264"/>
        <v>-4.6636418365172388E-3</v>
      </c>
    </row>
    <row r="9137" spans="7:8" x14ac:dyDescent="0.35">
      <c r="G9137">
        <v>9129</v>
      </c>
      <c r="H9137">
        <f t="shared" ca="1" si="264"/>
        <v>-9.5427589443360748E-3</v>
      </c>
    </row>
    <row r="9138" spans="7:8" x14ac:dyDescent="0.35">
      <c r="G9138">
        <v>9130</v>
      </c>
      <c r="H9138">
        <f t="shared" ca="1" si="264"/>
        <v>2.3249641212598499E-3</v>
      </c>
    </row>
    <row r="9139" spans="7:8" x14ac:dyDescent="0.35">
      <c r="G9139">
        <v>9131</v>
      </c>
      <c r="H9139">
        <f t="shared" ca="1" si="264"/>
        <v>2.4867359412668055E-2</v>
      </c>
    </row>
    <row r="9140" spans="7:8" x14ac:dyDescent="0.35">
      <c r="G9140">
        <v>9132</v>
      </c>
      <c r="H9140">
        <f t="shared" ca="1" si="264"/>
        <v>6.5291379739654404E-3</v>
      </c>
    </row>
    <row r="9141" spans="7:8" x14ac:dyDescent="0.35">
      <c r="G9141">
        <v>9133</v>
      </c>
      <c r="H9141">
        <f t="shared" ca="1" si="264"/>
        <v>-7.4288119657237592E-3</v>
      </c>
    </row>
    <row r="9142" spans="7:8" x14ac:dyDescent="0.35">
      <c r="G9142">
        <v>9134</v>
      </c>
      <c r="H9142">
        <f t="shared" ca="1" si="264"/>
        <v>1.1236305204329233E-2</v>
      </c>
    </row>
    <row r="9143" spans="7:8" x14ac:dyDescent="0.35">
      <c r="G9143">
        <v>9135</v>
      </c>
      <c r="H9143">
        <f t="shared" ca="1" si="264"/>
        <v>8.9415890272136322E-3</v>
      </c>
    </row>
    <row r="9144" spans="7:8" x14ac:dyDescent="0.35">
      <c r="G9144">
        <v>9136</v>
      </c>
      <c r="H9144">
        <f t="shared" ca="1" si="264"/>
        <v>9.850986399877552E-3</v>
      </c>
    </row>
    <row r="9145" spans="7:8" x14ac:dyDescent="0.35">
      <c r="G9145">
        <v>9137</v>
      </c>
      <c r="H9145">
        <f t="shared" ca="1" si="264"/>
        <v>-2.6587896645937224E-2</v>
      </c>
    </row>
    <row r="9146" spans="7:8" x14ac:dyDescent="0.35">
      <c r="G9146">
        <v>9138</v>
      </c>
      <c r="H9146">
        <f t="shared" ca="1" si="264"/>
        <v>-2.3505375194945492E-2</v>
      </c>
    </row>
    <row r="9147" spans="7:8" x14ac:dyDescent="0.35">
      <c r="G9147">
        <v>9139</v>
      </c>
      <c r="H9147">
        <f t="shared" ca="1" si="264"/>
        <v>1.5703116888169696E-3</v>
      </c>
    </row>
    <row r="9148" spans="7:8" x14ac:dyDescent="0.35">
      <c r="G9148">
        <v>9140</v>
      </c>
      <c r="H9148">
        <f t="shared" ca="1" si="264"/>
        <v>-1.4073501765063237E-2</v>
      </c>
    </row>
    <row r="9149" spans="7:8" x14ac:dyDescent="0.35">
      <c r="G9149">
        <v>9141</v>
      </c>
      <c r="H9149">
        <f t="shared" ca="1" si="264"/>
        <v>2.0567758721945138E-2</v>
      </c>
    </row>
    <row r="9150" spans="7:8" x14ac:dyDescent="0.35">
      <c r="G9150">
        <v>9142</v>
      </c>
      <c r="H9150">
        <f t="shared" ca="1" si="264"/>
        <v>2.0721976520261922E-3</v>
      </c>
    </row>
    <row r="9151" spans="7:8" x14ac:dyDescent="0.35">
      <c r="G9151">
        <v>9143</v>
      </c>
      <c r="H9151">
        <f t="shared" ca="1" si="264"/>
        <v>1.4972135741994701E-2</v>
      </c>
    </row>
    <row r="9152" spans="7:8" x14ac:dyDescent="0.35">
      <c r="G9152">
        <v>9144</v>
      </c>
      <c r="H9152">
        <f t="shared" ca="1" si="264"/>
        <v>1.6525068393784894E-2</v>
      </c>
    </row>
    <row r="9153" spans="7:8" x14ac:dyDescent="0.35">
      <c r="G9153">
        <v>9145</v>
      </c>
      <c r="H9153">
        <f t="shared" ca="1" si="264"/>
        <v>2.2049463968561041E-3</v>
      </c>
    </row>
    <row r="9154" spans="7:8" x14ac:dyDescent="0.35">
      <c r="G9154">
        <v>9146</v>
      </c>
      <c r="H9154">
        <f t="shared" ca="1" si="264"/>
        <v>-3.3279532910579258E-2</v>
      </c>
    </row>
    <row r="9155" spans="7:8" x14ac:dyDescent="0.35">
      <c r="G9155">
        <v>9147</v>
      </c>
      <c r="H9155">
        <f t="shared" ca="1" si="264"/>
        <v>7.4487132673194878E-3</v>
      </c>
    </row>
    <row r="9156" spans="7:8" x14ac:dyDescent="0.35">
      <c r="G9156">
        <v>9148</v>
      </c>
      <c r="H9156">
        <f t="shared" ca="1" si="264"/>
        <v>5.4110847602268719E-3</v>
      </c>
    </row>
    <row r="9157" spans="7:8" x14ac:dyDescent="0.35">
      <c r="G9157">
        <v>9149</v>
      </c>
      <c r="H9157">
        <f t="shared" ca="1" si="264"/>
        <v>-9.4710883746778468E-3</v>
      </c>
    </row>
    <row r="9158" spans="7:8" x14ac:dyDescent="0.35">
      <c r="G9158">
        <v>9150</v>
      </c>
      <c r="H9158">
        <f t="shared" ca="1" si="264"/>
        <v>5.6385806213702632E-3</v>
      </c>
    </row>
    <row r="9159" spans="7:8" x14ac:dyDescent="0.35">
      <c r="G9159">
        <v>9151</v>
      </c>
      <c r="H9159">
        <f t="shared" ca="1" si="264"/>
        <v>1.2578771564707216E-2</v>
      </c>
    </row>
    <row r="9160" spans="7:8" x14ac:dyDescent="0.35">
      <c r="G9160">
        <v>9152</v>
      </c>
      <c r="H9160">
        <f t="shared" ca="1" si="264"/>
        <v>9.0740778424865196E-3</v>
      </c>
    </row>
    <row r="9161" spans="7:8" x14ac:dyDescent="0.35">
      <c r="G9161">
        <v>9153</v>
      </c>
      <c r="H9161">
        <f t="shared" ca="1" si="264"/>
        <v>-2.1147038718440533E-2</v>
      </c>
    </row>
    <row r="9162" spans="7:8" x14ac:dyDescent="0.35">
      <c r="G9162">
        <v>9154</v>
      </c>
      <c r="H9162">
        <f t="shared" ref="H9162:H9225" ca="1" si="265">_xlfn.NORM.INV(RAND(),$N$11,$N$12)</f>
        <v>2.6980148269109043E-2</v>
      </c>
    </row>
    <row r="9163" spans="7:8" x14ac:dyDescent="0.35">
      <c r="G9163">
        <v>9155</v>
      </c>
      <c r="H9163">
        <f t="shared" ca="1" si="265"/>
        <v>1.9556537561028965E-2</v>
      </c>
    </row>
    <row r="9164" spans="7:8" x14ac:dyDescent="0.35">
      <c r="G9164">
        <v>9156</v>
      </c>
      <c r="H9164">
        <f t="shared" ca="1" si="265"/>
        <v>1.4602287835408454E-2</v>
      </c>
    </row>
    <row r="9165" spans="7:8" x14ac:dyDescent="0.35">
      <c r="G9165">
        <v>9157</v>
      </c>
      <c r="H9165">
        <f t="shared" ca="1" si="265"/>
        <v>-1.2605862619196479E-2</v>
      </c>
    </row>
    <row r="9166" spans="7:8" x14ac:dyDescent="0.35">
      <c r="G9166">
        <v>9158</v>
      </c>
      <c r="H9166">
        <f t="shared" ca="1" si="265"/>
        <v>8.7110088175412614E-3</v>
      </c>
    </row>
    <row r="9167" spans="7:8" x14ac:dyDescent="0.35">
      <c r="G9167">
        <v>9159</v>
      </c>
      <c r="H9167">
        <f t="shared" ca="1" si="265"/>
        <v>9.8587719516684044E-3</v>
      </c>
    </row>
    <row r="9168" spans="7:8" x14ac:dyDescent="0.35">
      <c r="G9168">
        <v>9160</v>
      </c>
      <c r="H9168">
        <f t="shared" ca="1" si="265"/>
        <v>-7.9075736527679241E-3</v>
      </c>
    </row>
    <row r="9169" spans="7:8" x14ac:dyDescent="0.35">
      <c r="G9169">
        <v>9161</v>
      </c>
      <c r="H9169">
        <f t="shared" ca="1" si="265"/>
        <v>-3.3840899357841091E-2</v>
      </c>
    </row>
    <row r="9170" spans="7:8" x14ac:dyDescent="0.35">
      <c r="G9170">
        <v>9162</v>
      </c>
      <c r="H9170">
        <f t="shared" ca="1" si="265"/>
        <v>-3.3253798248576972E-3</v>
      </c>
    </row>
    <row r="9171" spans="7:8" x14ac:dyDescent="0.35">
      <c r="G9171">
        <v>9163</v>
      </c>
      <c r="H9171">
        <f t="shared" ca="1" si="265"/>
        <v>3.3377376130741682E-2</v>
      </c>
    </row>
    <row r="9172" spans="7:8" x14ac:dyDescent="0.35">
      <c r="G9172">
        <v>9164</v>
      </c>
      <c r="H9172">
        <f t="shared" ca="1" si="265"/>
        <v>5.7998375042527732E-4</v>
      </c>
    </row>
    <row r="9173" spans="7:8" x14ac:dyDescent="0.35">
      <c r="G9173">
        <v>9165</v>
      </c>
      <c r="H9173">
        <f t="shared" ca="1" si="265"/>
        <v>2.8110276797375738E-2</v>
      </c>
    </row>
    <row r="9174" spans="7:8" x14ac:dyDescent="0.35">
      <c r="G9174">
        <v>9166</v>
      </c>
      <c r="H9174">
        <f t="shared" ca="1" si="265"/>
        <v>2.9291889756866276E-2</v>
      </c>
    </row>
    <row r="9175" spans="7:8" x14ac:dyDescent="0.35">
      <c r="G9175">
        <v>9167</v>
      </c>
      <c r="H9175">
        <f t="shared" ca="1" si="265"/>
        <v>2.8701293184253485E-3</v>
      </c>
    </row>
    <row r="9176" spans="7:8" x14ac:dyDescent="0.35">
      <c r="G9176">
        <v>9168</v>
      </c>
      <c r="H9176">
        <f t="shared" ca="1" si="265"/>
        <v>-1.2845952963604721E-2</v>
      </c>
    </row>
    <row r="9177" spans="7:8" x14ac:dyDescent="0.35">
      <c r="G9177">
        <v>9169</v>
      </c>
      <c r="H9177">
        <f t="shared" ca="1" si="265"/>
        <v>7.1968765350658203E-3</v>
      </c>
    </row>
    <row r="9178" spans="7:8" x14ac:dyDescent="0.35">
      <c r="G9178">
        <v>9170</v>
      </c>
      <c r="H9178">
        <f t="shared" ca="1" si="265"/>
        <v>-1.4094218290867187E-2</v>
      </c>
    </row>
    <row r="9179" spans="7:8" x14ac:dyDescent="0.35">
      <c r="G9179">
        <v>9171</v>
      </c>
      <c r="H9179">
        <f t="shared" ca="1" si="265"/>
        <v>-1.5763239534867676E-2</v>
      </c>
    </row>
    <row r="9180" spans="7:8" x14ac:dyDescent="0.35">
      <c r="G9180">
        <v>9172</v>
      </c>
      <c r="H9180">
        <f t="shared" ca="1" si="265"/>
        <v>-1.1415599667038218E-2</v>
      </c>
    </row>
    <row r="9181" spans="7:8" x14ac:dyDescent="0.35">
      <c r="G9181">
        <v>9173</v>
      </c>
      <c r="H9181">
        <f t="shared" ca="1" si="265"/>
        <v>-7.1534451537664115E-3</v>
      </c>
    </row>
    <row r="9182" spans="7:8" x14ac:dyDescent="0.35">
      <c r="G9182">
        <v>9174</v>
      </c>
      <c r="H9182">
        <f t="shared" ca="1" si="265"/>
        <v>-4.9142265207447033E-3</v>
      </c>
    </row>
    <row r="9183" spans="7:8" x14ac:dyDescent="0.35">
      <c r="G9183">
        <v>9175</v>
      </c>
      <c r="H9183">
        <f t="shared" ca="1" si="265"/>
        <v>2.0823046299889368E-2</v>
      </c>
    </row>
    <row r="9184" spans="7:8" x14ac:dyDescent="0.35">
      <c r="G9184">
        <v>9176</v>
      </c>
      <c r="H9184">
        <f t="shared" ca="1" si="265"/>
        <v>1.8320955713062873E-2</v>
      </c>
    </row>
    <row r="9185" spans="7:8" x14ac:dyDescent="0.35">
      <c r="G9185">
        <v>9177</v>
      </c>
      <c r="H9185">
        <f t="shared" ca="1" si="265"/>
        <v>2.1323843656819021E-2</v>
      </c>
    </row>
    <row r="9186" spans="7:8" x14ac:dyDescent="0.35">
      <c r="G9186">
        <v>9178</v>
      </c>
      <c r="H9186">
        <f t="shared" ca="1" si="265"/>
        <v>1.4706209768057697E-2</v>
      </c>
    </row>
    <row r="9187" spans="7:8" x14ac:dyDescent="0.35">
      <c r="G9187">
        <v>9179</v>
      </c>
      <c r="H9187">
        <f t="shared" ca="1" si="265"/>
        <v>2.8816101353835086E-2</v>
      </c>
    </row>
    <row r="9188" spans="7:8" x14ac:dyDescent="0.35">
      <c r="G9188">
        <v>9180</v>
      </c>
      <c r="H9188">
        <f t="shared" ca="1" si="265"/>
        <v>6.2047871372487321E-3</v>
      </c>
    </row>
    <row r="9189" spans="7:8" x14ac:dyDescent="0.35">
      <c r="G9189">
        <v>9181</v>
      </c>
      <c r="H9189">
        <f t="shared" ca="1" si="265"/>
        <v>3.2616467673399503E-3</v>
      </c>
    </row>
    <row r="9190" spans="7:8" x14ac:dyDescent="0.35">
      <c r="G9190">
        <v>9182</v>
      </c>
      <c r="H9190">
        <f t="shared" ca="1" si="265"/>
        <v>-1.2458346806833481E-2</v>
      </c>
    </row>
    <row r="9191" spans="7:8" x14ac:dyDescent="0.35">
      <c r="G9191">
        <v>9183</v>
      </c>
      <c r="H9191">
        <f t="shared" ca="1" si="265"/>
        <v>2.8923425924826517E-2</v>
      </c>
    </row>
    <row r="9192" spans="7:8" x14ac:dyDescent="0.35">
      <c r="G9192">
        <v>9184</v>
      </c>
      <c r="H9192">
        <f t="shared" ca="1" si="265"/>
        <v>7.8989676408599517E-3</v>
      </c>
    </row>
    <row r="9193" spans="7:8" x14ac:dyDescent="0.35">
      <c r="G9193">
        <v>9185</v>
      </c>
      <c r="H9193">
        <f t="shared" ca="1" si="265"/>
        <v>1.9619806166093221E-3</v>
      </c>
    </row>
    <row r="9194" spans="7:8" x14ac:dyDescent="0.35">
      <c r="G9194">
        <v>9186</v>
      </c>
      <c r="H9194">
        <f t="shared" ca="1" si="265"/>
        <v>2.1568418285867811E-2</v>
      </c>
    </row>
    <row r="9195" spans="7:8" x14ac:dyDescent="0.35">
      <c r="G9195">
        <v>9187</v>
      </c>
      <c r="H9195">
        <f t="shared" ca="1" si="265"/>
        <v>-7.7038837033356806E-4</v>
      </c>
    </row>
    <row r="9196" spans="7:8" x14ac:dyDescent="0.35">
      <c r="G9196">
        <v>9188</v>
      </c>
      <c r="H9196">
        <f t="shared" ca="1" si="265"/>
        <v>2.4492477369946877E-2</v>
      </c>
    </row>
    <row r="9197" spans="7:8" x14ac:dyDescent="0.35">
      <c r="G9197">
        <v>9189</v>
      </c>
      <c r="H9197">
        <f t="shared" ca="1" si="265"/>
        <v>-5.3285790219677739E-3</v>
      </c>
    </row>
    <row r="9198" spans="7:8" x14ac:dyDescent="0.35">
      <c r="G9198">
        <v>9190</v>
      </c>
      <c r="H9198">
        <f t="shared" ca="1" si="265"/>
        <v>-1.7023919783567473E-2</v>
      </c>
    </row>
    <row r="9199" spans="7:8" x14ac:dyDescent="0.35">
      <c r="G9199">
        <v>9191</v>
      </c>
      <c r="H9199">
        <f t="shared" ca="1" si="265"/>
        <v>-3.5384207431597525E-3</v>
      </c>
    </row>
    <row r="9200" spans="7:8" x14ac:dyDescent="0.35">
      <c r="G9200">
        <v>9192</v>
      </c>
      <c r="H9200">
        <f t="shared" ca="1" si="265"/>
        <v>5.5359402865861919E-2</v>
      </c>
    </row>
    <row r="9201" spans="7:8" x14ac:dyDescent="0.35">
      <c r="G9201">
        <v>9193</v>
      </c>
      <c r="H9201">
        <f t="shared" ca="1" si="265"/>
        <v>-5.5060901056955243E-3</v>
      </c>
    </row>
    <row r="9202" spans="7:8" x14ac:dyDescent="0.35">
      <c r="G9202">
        <v>9194</v>
      </c>
      <c r="H9202">
        <f t="shared" ca="1" si="265"/>
        <v>2.1501613626538293E-2</v>
      </c>
    </row>
    <row r="9203" spans="7:8" x14ac:dyDescent="0.35">
      <c r="G9203">
        <v>9195</v>
      </c>
      <c r="H9203">
        <f t="shared" ca="1" si="265"/>
        <v>-3.7504263087728161E-2</v>
      </c>
    </row>
    <row r="9204" spans="7:8" x14ac:dyDescent="0.35">
      <c r="G9204">
        <v>9196</v>
      </c>
      <c r="H9204">
        <f t="shared" ca="1" si="265"/>
        <v>-1.3168554832023577E-2</v>
      </c>
    </row>
    <row r="9205" spans="7:8" x14ac:dyDescent="0.35">
      <c r="G9205">
        <v>9197</v>
      </c>
      <c r="H9205">
        <f t="shared" ca="1" si="265"/>
        <v>-1.9940651553135787E-2</v>
      </c>
    </row>
    <row r="9206" spans="7:8" x14ac:dyDescent="0.35">
      <c r="G9206">
        <v>9198</v>
      </c>
      <c r="H9206">
        <f t="shared" ca="1" si="265"/>
        <v>-2.977911184998264E-2</v>
      </c>
    </row>
    <row r="9207" spans="7:8" x14ac:dyDescent="0.35">
      <c r="G9207">
        <v>9199</v>
      </c>
      <c r="H9207">
        <f t="shared" ca="1" si="265"/>
        <v>1.1696527568060189E-2</v>
      </c>
    </row>
    <row r="9208" spans="7:8" x14ac:dyDescent="0.35">
      <c r="G9208">
        <v>9200</v>
      </c>
      <c r="H9208">
        <f t="shared" ca="1" si="265"/>
        <v>-1.6041560746805194E-2</v>
      </c>
    </row>
    <row r="9209" spans="7:8" x14ac:dyDescent="0.35">
      <c r="G9209">
        <v>9201</v>
      </c>
      <c r="H9209">
        <f t="shared" ca="1" si="265"/>
        <v>8.0385692219736744E-3</v>
      </c>
    </row>
    <row r="9210" spans="7:8" x14ac:dyDescent="0.35">
      <c r="G9210">
        <v>9202</v>
      </c>
      <c r="H9210">
        <f t="shared" ca="1" si="265"/>
        <v>-2.3132308617569444E-2</v>
      </c>
    </row>
    <row r="9211" spans="7:8" x14ac:dyDescent="0.35">
      <c r="G9211">
        <v>9203</v>
      </c>
      <c r="H9211">
        <f t="shared" ca="1" si="265"/>
        <v>-2.5411896210282236E-2</v>
      </c>
    </row>
    <row r="9212" spans="7:8" x14ac:dyDescent="0.35">
      <c r="G9212">
        <v>9204</v>
      </c>
      <c r="H9212">
        <f t="shared" ca="1" si="265"/>
        <v>-1.3897136464659218E-2</v>
      </c>
    </row>
    <row r="9213" spans="7:8" x14ac:dyDescent="0.35">
      <c r="G9213">
        <v>9205</v>
      </c>
      <c r="H9213">
        <f t="shared" ca="1" si="265"/>
        <v>2.2242570076070965E-2</v>
      </c>
    </row>
    <row r="9214" spans="7:8" x14ac:dyDescent="0.35">
      <c r="G9214">
        <v>9206</v>
      </c>
      <c r="H9214">
        <f t="shared" ca="1" si="265"/>
        <v>-2.5532944525783991E-2</v>
      </c>
    </row>
    <row r="9215" spans="7:8" x14ac:dyDescent="0.35">
      <c r="G9215">
        <v>9207</v>
      </c>
      <c r="H9215">
        <f t="shared" ca="1" si="265"/>
        <v>2.386617165182495E-2</v>
      </c>
    </row>
    <row r="9216" spans="7:8" x14ac:dyDescent="0.35">
      <c r="G9216">
        <v>9208</v>
      </c>
      <c r="H9216">
        <f t="shared" ca="1" si="265"/>
        <v>-1.4406625246044169E-2</v>
      </c>
    </row>
    <row r="9217" spans="7:8" x14ac:dyDescent="0.35">
      <c r="G9217">
        <v>9209</v>
      </c>
      <c r="H9217">
        <f t="shared" ca="1" si="265"/>
        <v>1.7949905000788052E-2</v>
      </c>
    </row>
    <row r="9218" spans="7:8" x14ac:dyDescent="0.35">
      <c r="G9218">
        <v>9210</v>
      </c>
      <c r="H9218">
        <f t="shared" ca="1" si="265"/>
        <v>2.5538226722163108E-2</v>
      </c>
    </row>
    <row r="9219" spans="7:8" x14ac:dyDescent="0.35">
      <c r="G9219">
        <v>9211</v>
      </c>
      <c r="H9219">
        <f t="shared" ca="1" si="265"/>
        <v>-1.627853394674588E-3</v>
      </c>
    </row>
    <row r="9220" spans="7:8" x14ac:dyDescent="0.35">
      <c r="G9220">
        <v>9212</v>
      </c>
      <c r="H9220">
        <f t="shared" ca="1" si="265"/>
        <v>3.8497268566457027E-3</v>
      </c>
    </row>
    <row r="9221" spans="7:8" x14ac:dyDescent="0.35">
      <c r="G9221">
        <v>9213</v>
      </c>
      <c r="H9221">
        <f t="shared" ca="1" si="265"/>
        <v>3.2607009516389097E-2</v>
      </c>
    </row>
    <row r="9222" spans="7:8" x14ac:dyDescent="0.35">
      <c r="G9222">
        <v>9214</v>
      </c>
      <c r="H9222">
        <f t="shared" ca="1" si="265"/>
        <v>-2.749144325534446E-3</v>
      </c>
    </row>
    <row r="9223" spans="7:8" x14ac:dyDescent="0.35">
      <c r="G9223">
        <v>9215</v>
      </c>
      <c r="H9223">
        <f t="shared" ca="1" si="265"/>
        <v>3.6897861734244169E-2</v>
      </c>
    </row>
    <row r="9224" spans="7:8" x14ac:dyDescent="0.35">
      <c r="G9224">
        <v>9216</v>
      </c>
      <c r="H9224">
        <f t="shared" ca="1" si="265"/>
        <v>-2.375825516256071E-2</v>
      </c>
    </row>
    <row r="9225" spans="7:8" x14ac:dyDescent="0.35">
      <c r="G9225">
        <v>9217</v>
      </c>
      <c r="H9225">
        <f t="shared" ca="1" si="265"/>
        <v>1.9957778971891511E-2</v>
      </c>
    </row>
    <row r="9226" spans="7:8" x14ac:dyDescent="0.35">
      <c r="G9226">
        <v>9218</v>
      </c>
      <c r="H9226">
        <f t="shared" ref="H9226:H9289" ca="1" si="266">_xlfn.NORM.INV(RAND(),$N$11,$N$12)</f>
        <v>5.2419463978377774E-3</v>
      </c>
    </row>
    <row r="9227" spans="7:8" x14ac:dyDescent="0.35">
      <c r="G9227">
        <v>9219</v>
      </c>
      <c r="H9227">
        <f t="shared" ca="1" si="266"/>
        <v>-8.1034823035242825E-3</v>
      </c>
    </row>
    <row r="9228" spans="7:8" x14ac:dyDescent="0.35">
      <c r="G9228">
        <v>9220</v>
      </c>
      <c r="H9228">
        <f t="shared" ca="1" si="266"/>
        <v>-5.1755165694490519E-3</v>
      </c>
    </row>
    <row r="9229" spans="7:8" x14ac:dyDescent="0.35">
      <c r="G9229">
        <v>9221</v>
      </c>
      <c r="H9229">
        <f t="shared" ca="1" si="266"/>
        <v>-8.5769420016470477E-3</v>
      </c>
    </row>
    <row r="9230" spans="7:8" x14ac:dyDescent="0.35">
      <c r="G9230">
        <v>9222</v>
      </c>
      <c r="H9230">
        <f t="shared" ca="1" si="266"/>
        <v>-9.0600412307580338E-3</v>
      </c>
    </row>
    <row r="9231" spans="7:8" x14ac:dyDescent="0.35">
      <c r="G9231">
        <v>9223</v>
      </c>
      <c r="H9231">
        <f t="shared" ca="1" si="266"/>
        <v>2.0855998538981148E-2</v>
      </c>
    </row>
    <row r="9232" spans="7:8" x14ac:dyDescent="0.35">
      <c r="G9232">
        <v>9224</v>
      </c>
      <c r="H9232">
        <f t="shared" ca="1" si="266"/>
        <v>-3.0700162247509256E-2</v>
      </c>
    </row>
    <row r="9233" spans="7:8" x14ac:dyDescent="0.35">
      <c r="G9233">
        <v>9225</v>
      </c>
      <c r="H9233">
        <f t="shared" ca="1" si="266"/>
        <v>1.7912604816007215E-2</v>
      </c>
    </row>
    <row r="9234" spans="7:8" x14ac:dyDescent="0.35">
      <c r="G9234">
        <v>9226</v>
      </c>
      <c r="H9234">
        <f t="shared" ca="1" si="266"/>
        <v>-4.3135473721664236E-3</v>
      </c>
    </row>
    <row r="9235" spans="7:8" x14ac:dyDescent="0.35">
      <c r="G9235">
        <v>9227</v>
      </c>
      <c r="H9235">
        <f t="shared" ca="1" si="266"/>
        <v>2.2687876764431566E-2</v>
      </c>
    </row>
    <row r="9236" spans="7:8" x14ac:dyDescent="0.35">
      <c r="G9236">
        <v>9228</v>
      </c>
      <c r="H9236">
        <f t="shared" ca="1" si="266"/>
        <v>1.1581698828624198E-3</v>
      </c>
    </row>
    <row r="9237" spans="7:8" x14ac:dyDescent="0.35">
      <c r="G9237">
        <v>9229</v>
      </c>
      <c r="H9237">
        <f t="shared" ca="1" si="266"/>
        <v>-5.2185589957262548E-3</v>
      </c>
    </row>
    <row r="9238" spans="7:8" x14ac:dyDescent="0.35">
      <c r="G9238">
        <v>9230</v>
      </c>
      <c r="H9238">
        <f t="shared" ca="1" si="266"/>
        <v>-1.1033656093255845E-2</v>
      </c>
    </row>
    <row r="9239" spans="7:8" x14ac:dyDescent="0.35">
      <c r="G9239">
        <v>9231</v>
      </c>
      <c r="H9239">
        <f t="shared" ca="1" si="266"/>
        <v>2.6122203391341445E-2</v>
      </c>
    </row>
    <row r="9240" spans="7:8" x14ac:dyDescent="0.35">
      <c r="G9240">
        <v>9232</v>
      </c>
      <c r="H9240">
        <f t="shared" ca="1" si="266"/>
        <v>-2.9339459894109823E-3</v>
      </c>
    </row>
    <row r="9241" spans="7:8" x14ac:dyDescent="0.35">
      <c r="G9241">
        <v>9233</v>
      </c>
      <c r="H9241">
        <f t="shared" ca="1" si="266"/>
        <v>1.2768252691071052E-2</v>
      </c>
    </row>
    <row r="9242" spans="7:8" x14ac:dyDescent="0.35">
      <c r="G9242">
        <v>9234</v>
      </c>
      <c r="H9242">
        <f t="shared" ca="1" si="266"/>
        <v>3.0757266320587871E-2</v>
      </c>
    </row>
    <row r="9243" spans="7:8" x14ac:dyDescent="0.35">
      <c r="G9243">
        <v>9235</v>
      </c>
      <c r="H9243">
        <f t="shared" ca="1" si="266"/>
        <v>-3.1939477962784377E-3</v>
      </c>
    </row>
    <row r="9244" spans="7:8" x14ac:dyDescent="0.35">
      <c r="G9244">
        <v>9236</v>
      </c>
      <c r="H9244">
        <f t="shared" ca="1" si="266"/>
        <v>1.6360917814440139E-2</v>
      </c>
    </row>
    <row r="9245" spans="7:8" x14ac:dyDescent="0.35">
      <c r="G9245">
        <v>9237</v>
      </c>
      <c r="H9245">
        <f t="shared" ca="1" si="266"/>
        <v>-2.5431613525574059E-2</v>
      </c>
    </row>
    <row r="9246" spans="7:8" x14ac:dyDescent="0.35">
      <c r="G9246">
        <v>9238</v>
      </c>
      <c r="H9246">
        <f t="shared" ca="1" si="266"/>
        <v>-1.6575552185534258E-2</v>
      </c>
    </row>
    <row r="9247" spans="7:8" x14ac:dyDescent="0.35">
      <c r="G9247">
        <v>9239</v>
      </c>
      <c r="H9247">
        <f t="shared" ca="1" si="266"/>
        <v>2.3385015114243433E-2</v>
      </c>
    </row>
    <row r="9248" spans="7:8" x14ac:dyDescent="0.35">
      <c r="G9248">
        <v>9240</v>
      </c>
      <c r="H9248">
        <f t="shared" ca="1" si="266"/>
        <v>-2.5196818422305412E-2</v>
      </c>
    </row>
    <row r="9249" spans="7:8" x14ac:dyDescent="0.35">
      <c r="G9249">
        <v>9241</v>
      </c>
      <c r="H9249">
        <f t="shared" ca="1" si="266"/>
        <v>2.590277073815676E-4</v>
      </c>
    </row>
    <row r="9250" spans="7:8" x14ac:dyDescent="0.35">
      <c r="G9250">
        <v>9242</v>
      </c>
      <c r="H9250">
        <f t="shared" ca="1" si="266"/>
        <v>-1.3146815855358871E-2</v>
      </c>
    </row>
    <row r="9251" spans="7:8" x14ac:dyDescent="0.35">
      <c r="G9251">
        <v>9243</v>
      </c>
      <c r="H9251">
        <f t="shared" ca="1" si="266"/>
        <v>4.2244234199130412E-2</v>
      </c>
    </row>
    <row r="9252" spans="7:8" x14ac:dyDescent="0.35">
      <c r="G9252">
        <v>9244</v>
      </c>
      <c r="H9252">
        <f t="shared" ca="1" si="266"/>
        <v>-9.1188414890089624E-4</v>
      </c>
    </row>
    <row r="9253" spans="7:8" x14ac:dyDescent="0.35">
      <c r="G9253">
        <v>9245</v>
      </c>
      <c r="H9253">
        <f t="shared" ca="1" si="266"/>
        <v>-1.1701291325520398E-2</v>
      </c>
    </row>
    <row r="9254" spans="7:8" x14ac:dyDescent="0.35">
      <c r="G9254">
        <v>9246</v>
      </c>
      <c r="H9254">
        <f t="shared" ca="1" si="266"/>
        <v>-2.8614702761885616E-2</v>
      </c>
    </row>
    <row r="9255" spans="7:8" x14ac:dyDescent="0.35">
      <c r="G9255">
        <v>9247</v>
      </c>
      <c r="H9255">
        <f t="shared" ca="1" si="266"/>
        <v>-2.328646654049718E-2</v>
      </c>
    </row>
    <row r="9256" spans="7:8" x14ac:dyDescent="0.35">
      <c r="G9256">
        <v>9248</v>
      </c>
      <c r="H9256">
        <f t="shared" ca="1" si="266"/>
        <v>1.7164177436759839E-2</v>
      </c>
    </row>
    <row r="9257" spans="7:8" x14ac:dyDescent="0.35">
      <c r="G9257">
        <v>9249</v>
      </c>
      <c r="H9257">
        <f t="shared" ca="1" si="266"/>
        <v>-5.2940055041198484E-3</v>
      </c>
    </row>
    <row r="9258" spans="7:8" x14ac:dyDescent="0.35">
      <c r="G9258">
        <v>9250</v>
      </c>
      <c r="H9258">
        <f t="shared" ca="1" si="266"/>
        <v>-9.3399181581640591E-3</v>
      </c>
    </row>
    <row r="9259" spans="7:8" x14ac:dyDescent="0.35">
      <c r="G9259">
        <v>9251</v>
      </c>
      <c r="H9259">
        <f t="shared" ca="1" si="266"/>
        <v>1.1376284171127765E-3</v>
      </c>
    </row>
    <row r="9260" spans="7:8" x14ac:dyDescent="0.35">
      <c r="G9260">
        <v>9252</v>
      </c>
      <c r="H9260">
        <f t="shared" ca="1" si="266"/>
        <v>-9.7177321515815162E-3</v>
      </c>
    </row>
    <row r="9261" spans="7:8" x14ac:dyDescent="0.35">
      <c r="G9261">
        <v>9253</v>
      </c>
      <c r="H9261">
        <f t="shared" ca="1" si="266"/>
        <v>7.3121138316387417E-3</v>
      </c>
    </row>
    <row r="9262" spans="7:8" x14ac:dyDescent="0.35">
      <c r="G9262">
        <v>9254</v>
      </c>
      <c r="H9262">
        <f t="shared" ca="1" si="266"/>
        <v>-3.5760910581785647E-2</v>
      </c>
    </row>
    <row r="9263" spans="7:8" x14ac:dyDescent="0.35">
      <c r="G9263">
        <v>9255</v>
      </c>
      <c r="H9263">
        <f t="shared" ca="1" si="266"/>
        <v>-5.4254034860305332E-3</v>
      </c>
    </row>
    <row r="9264" spans="7:8" x14ac:dyDescent="0.35">
      <c r="G9264">
        <v>9256</v>
      </c>
      <c r="H9264">
        <f t="shared" ca="1" si="266"/>
        <v>4.2816272166448944E-3</v>
      </c>
    </row>
    <row r="9265" spans="7:8" x14ac:dyDescent="0.35">
      <c r="G9265">
        <v>9257</v>
      </c>
      <c r="H9265">
        <f t="shared" ca="1" si="266"/>
        <v>-6.3749253805758452E-3</v>
      </c>
    </row>
    <row r="9266" spans="7:8" x14ac:dyDescent="0.35">
      <c r="G9266">
        <v>9258</v>
      </c>
      <c r="H9266">
        <f t="shared" ca="1" si="266"/>
        <v>1.8792809612295132E-3</v>
      </c>
    </row>
    <row r="9267" spans="7:8" x14ac:dyDescent="0.35">
      <c r="G9267">
        <v>9259</v>
      </c>
      <c r="H9267">
        <f t="shared" ca="1" si="266"/>
        <v>-1.0872599679711924E-2</v>
      </c>
    </row>
    <row r="9268" spans="7:8" x14ac:dyDescent="0.35">
      <c r="G9268">
        <v>9260</v>
      </c>
      <c r="H9268">
        <f t="shared" ca="1" si="266"/>
        <v>-1.8091366383352958E-2</v>
      </c>
    </row>
    <row r="9269" spans="7:8" x14ac:dyDescent="0.35">
      <c r="G9269">
        <v>9261</v>
      </c>
      <c r="H9269">
        <f t="shared" ca="1" si="266"/>
        <v>2.240714427032911E-2</v>
      </c>
    </row>
    <row r="9270" spans="7:8" x14ac:dyDescent="0.35">
      <c r="G9270">
        <v>9262</v>
      </c>
      <c r="H9270">
        <f t="shared" ca="1" si="266"/>
        <v>1.7966942093373121E-2</v>
      </c>
    </row>
    <row r="9271" spans="7:8" x14ac:dyDescent="0.35">
      <c r="G9271">
        <v>9263</v>
      </c>
      <c r="H9271">
        <f t="shared" ca="1" si="266"/>
        <v>5.6019370190347655E-3</v>
      </c>
    </row>
    <row r="9272" spans="7:8" x14ac:dyDescent="0.35">
      <c r="G9272">
        <v>9264</v>
      </c>
      <c r="H9272">
        <f t="shared" ca="1" si="266"/>
        <v>3.3158323462393155E-2</v>
      </c>
    </row>
    <row r="9273" spans="7:8" x14ac:dyDescent="0.35">
      <c r="G9273">
        <v>9265</v>
      </c>
      <c r="H9273">
        <f t="shared" ca="1" si="266"/>
        <v>1.3422165883709924E-2</v>
      </c>
    </row>
    <row r="9274" spans="7:8" x14ac:dyDescent="0.35">
      <c r="G9274">
        <v>9266</v>
      </c>
      <c r="H9274">
        <f t="shared" ca="1" si="266"/>
        <v>5.1210705245552796E-3</v>
      </c>
    </row>
    <row r="9275" spans="7:8" x14ac:dyDescent="0.35">
      <c r="G9275">
        <v>9267</v>
      </c>
      <c r="H9275">
        <f t="shared" ca="1" si="266"/>
        <v>-7.8935724290484996E-3</v>
      </c>
    </row>
    <row r="9276" spans="7:8" x14ac:dyDescent="0.35">
      <c r="G9276">
        <v>9268</v>
      </c>
      <c r="H9276">
        <f t="shared" ca="1" si="266"/>
        <v>-2.1538333966422264E-3</v>
      </c>
    </row>
    <row r="9277" spans="7:8" x14ac:dyDescent="0.35">
      <c r="G9277">
        <v>9269</v>
      </c>
      <c r="H9277">
        <f t="shared" ca="1" si="266"/>
        <v>1.4678066923350127E-2</v>
      </c>
    </row>
    <row r="9278" spans="7:8" x14ac:dyDescent="0.35">
      <c r="G9278">
        <v>9270</v>
      </c>
      <c r="H9278">
        <f t="shared" ca="1" si="266"/>
        <v>4.511371109277508E-2</v>
      </c>
    </row>
    <row r="9279" spans="7:8" x14ac:dyDescent="0.35">
      <c r="G9279">
        <v>9271</v>
      </c>
      <c r="H9279">
        <f t="shared" ca="1" si="266"/>
        <v>1.5400996428249953E-2</v>
      </c>
    </row>
    <row r="9280" spans="7:8" x14ac:dyDescent="0.35">
      <c r="G9280">
        <v>9272</v>
      </c>
      <c r="H9280">
        <f t="shared" ca="1" si="266"/>
        <v>-1.3090318743951995E-3</v>
      </c>
    </row>
    <row r="9281" spans="7:8" x14ac:dyDescent="0.35">
      <c r="G9281">
        <v>9273</v>
      </c>
      <c r="H9281">
        <f t="shared" ca="1" si="266"/>
        <v>4.6724702438669559E-3</v>
      </c>
    </row>
    <row r="9282" spans="7:8" x14ac:dyDescent="0.35">
      <c r="G9282">
        <v>9274</v>
      </c>
      <c r="H9282">
        <f t="shared" ca="1" si="266"/>
        <v>-3.5709665301497536E-3</v>
      </c>
    </row>
    <row r="9283" spans="7:8" x14ac:dyDescent="0.35">
      <c r="G9283">
        <v>9275</v>
      </c>
      <c r="H9283">
        <f t="shared" ca="1" si="266"/>
        <v>-2.8284123791792081E-2</v>
      </c>
    </row>
    <row r="9284" spans="7:8" x14ac:dyDescent="0.35">
      <c r="G9284">
        <v>9276</v>
      </c>
      <c r="H9284">
        <f t="shared" ca="1" si="266"/>
        <v>-1.109031117097946E-4</v>
      </c>
    </row>
    <row r="9285" spans="7:8" x14ac:dyDescent="0.35">
      <c r="G9285">
        <v>9277</v>
      </c>
      <c r="H9285">
        <f t="shared" ca="1" si="266"/>
        <v>-4.0846908503221847E-2</v>
      </c>
    </row>
    <row r="9286" spans="7:8" x14ac:dyDescent="0.35">
      <c r="G9286">
        <v>9278</v>
      </c>
      <c r="H9286">
        <f t="shared" ca="1" si="266"/>
        <v>-3.2123989974180228E-2</v>
      </c>
    </row>
    <row r="9287" spans="7:8" x14ac:dyDescent="0.35">
      <c r="G9287">
        <v>9279</v>
      </c>
      <c r="H9287">
        <f t="shared" ca="1" si="266"/>
        <v>5.9663109004605202E-3</v>
      </c>
    </row>
    <row r="9288" spans="7:8" x14ac:dyDescent="0.35">
      <c r="G9288">
        <v>9280</v>
      </c>
      <c r="H9288">
        <f t="shared" ca="1" si="266"/>
        <v>-1.3311277378484847E-2</v>
      </c>
    </row>
    <row r="9289" spans="7:8" x14ac:dyDescent="0.35">
      <c r="G9289">
        <v>9281</v>
      </c>
      <c r="H9289">
        <f t="shared" ca="1" si="266"/>
        <v>2.4283776248601122E-2</v>
      </c>
    </row>
    <row r="9290" spans="7:8" x14ac:dyDescent="0.35">
      <c r="G9290">
        <v>9282</v>
      </c>
      <c r="H9290">
        <f t="shared" ref="H9290:H9353" ca="1" si="267">_xlfn.NORM.INV(RAND(),$N$11,$N$12)</f>
        <v>-2.0276347256719195E-2</v>
      </c>
    </row>
    <row r="9291" spans="7:8" x14ac:dyDescent="0.35">
      <c r="G9291">
        <v>9283</v>
      </c>
      <c r="H9291">
        <f t="shared" ca="1" si="267"/>
        <v>3.9614857809009037E-2</v>
      </c>
    </row>
    <row r="9292" spans="7:8" x14ac:dyDescent="0.35">
      <c r="G9292">
        <v>9284</v>
      </c>
      <c r="H9292">
        <f t="shared" ca="1" si="267"/>
        <v>-1.7480572495274956E-2</v>
      </c>
    </row>
    <row r="9293" spans="7:8" x14ac:dyDescent="0.35">
      <c r="G9293">
        <v>9285</v>
      </c>
      <c r="H9293">
        <f t="shared" ca="1" si="267"/>
        <v>2.4051727530837817E-2</v>
      </c>
    </row>
    <row r="9294" spans="7:8" x14ac:dyDescent="0.35">
      <c r="G9294">
        <v>9286</v>
      </c>
      <c r="H9294">
        <f t="shared" ca="1" si="267"/>
        <v>2.3535003128380159E-2</v>
      </c>
    </row>
    <row r="9295" spans="7:8" x14ac:dyDescent="0.35">
      <c r="G9295">
        <v>9287</v>
      </c>
      <c r="H9295">
        <f t="shared" ca="1" si="267"/>
        <v>-2.2100087188252043E-2</v>
      </c>
    </row>
    <row r="9296" spans="7:8" x14ac:dyDescent="0.35">
      <c r="G9296">
        <v>9288</v>
      </c>
      <c r="H9296">
        <f t="shared" ca="1" si="267"/>
        <v>-1.8346926968167846E-3</v>
      </c>
    </row>
    <row r="9297" spans="7:8" x14ac:dyDescent="0.35">
      <c r="G9297">
        <v>9289</v>
      </c>
      <c r="H9297">
        <f t="shared" ca="1" si="267"/>
        <v>-1.4100799195876345E-2</v>
      </c>
    </row>
    <row r="9298" spans="7:8" x14ac:dyDescent="0.35">
      <c r="G9298">
        <v>9290</v>
      </c>
      <c r="H9298">
        <f t="shared" ca="1" si="267"/>
        <v>-1.32618018034818E-2</v>
      </c>
    </row>
    <row r="9299" spans="7:8" x14ac:dyDescent="0.35">
      <c r="G9299">
        <v>9291</v>
      </c>
      <c r="H9299">
        <f t="shared" ca="1" si="267"/>
        <v>2.2497130983627298E-2</v>
      </c>
    </row>
    <row r="9300" spans="7:8" x14ac:dyDescent="0.35">
      <c r="G9300">
        <v>9292</v>
      </c>
      <c r="H9300">
        <f t="shared" ca="1" si="267"/>
        <v>-4.9288175016965391E-2</v>
      </c>
    </row>
    <row r="9301" spans="7:8" x14ac:dyDescent="0.35">
      <c r="G9301">
        <v>9293</v>
      </c>
      <c r="H9301">
        <f t="shared" ca="1" si="267"/>
        <v>-3.2701841363678547E-3</v>
      </c>
    </row>
    <row r="9302" spans="7:8" x14ac:dyDescent="0.35">
      <c r="G9302">
        <v>9294</v>
      </c>
      <c r="H9302">
        <f t="shared" ca="1" si="267"/>
        <v>-1.0227708378985227E-2</v>
      </c>
    </row>
    <row r="9303" spans="7:8" x14ac:dyDescent="0.35">
      <c r="G9303">
        <v>9295</v>
      </c>
      <c r="H9303">
        <f t="shared" ca="1" si="267"/>
        <v>-2.1663922434184981E-3</v>
      </c>
    </row>
    <row r="9304" spans="7:8" x14ac:dyDescent="0.35">
      <c r="G9304">
        <v>9296</v>
      </c>
      <c r="H9304">
        <f t="shared" ca="1" si="267"/>
        <v>-1.786333622594561E-2</v>
      </c>
    </row>
    <row r="9305" spans="7:8" x14ac:dyDescent="0.35">
      <c r="G9305">
        <v>9297</v>
      </c>
      <c r="H9305">
        <f t="shared" ca="1" si="267"/>
        <v>-7.0698019371852345E-3</v>
      </c>
    </row>
    <row r="9306" spans="7:8" x14ac:dyDescent="0.35">
      <c r="G9306">
        <v>9298</v>
      </c>
      <c r="H9306">
        <f t="shared" ca="1" si="267"/>
        <v>3.2859544186474813E-4</v>
      </c>
    </row>
    <row r="9307" spans="7:8" x14ac:dyDescent="0.35">
      <c r="G9307">
        <v>9299</v>
      </c>
      <c r="H9307">
        <f t="shared" ca="1" si="267"/>
        <v>5.7504514443451503E-3</v>
      </c>
    </row>
    <row r="9308" spans="7:8" x14ac:dyDescent="0.35">
      <c r="G9308">
        <v>9300</v>
      </c>
      <c r="H9308">
        <f t="shared" ca="1" si="267"/>
        <v>1.7773005477161992E-2</v>
      </c>
    </row>
    <row r="9309" spans="7:8" x14ac:dyDescent="0.35">
      <c r="G9309">
        <v>9301</v>
      </c>
      <c r="H9309">
        <f t="shared" ca="1" si="267"/>
        <v>6.0216301849329006E-3</v>
      </c>
    </row>
    <row r="9310" spans="7:8" x14ac:dyDescent="0.35">
      <c r="G9310">
        <v>9302</v>
      </c>
      <c r="H9310">
        <f t="shared" ca="1" si="267"/>
        <v>1.372418758136316E-2</v>
      </c>
    </row>
    <row r="9311" spans="7:8" x14ac:dyDescent="0.35">
      <c r="G9311">
        <v>9303</v>
      </c>
      <c r="H9311">
        <f t="shared" ca="1" si="267"/>
        <v>-1.7237866163394545E-2</v>
      </c>
    </row>
    <row r="9312" spans="7:8" x14ac:dyDescent="0.35">
      <c r="G9312">
        <v>9304</v>
      </c>
      <c r="H9312">
        <f t="shared" ca="1" si="267"/>
        <v>5.3488825166324659E-2</v>
      </c>
    </row>
    <row r="9313" spans="7:8" x14ac:dyDescent="0.35">
      <c r="G9313">
        <v>9305</v>
      </c>
      <c r="H9313">
        <f t="shared" ca="1" si="267"/>
        <v>1.8529876766921052E-2</v>
      </c>
    </row>
    <row r="9314" spans="7:8" x14ac:dyDescent="0.35">
      <c r="G9314">
        <v>9306</v>
      </c>
      <c r="H9314">
        <f t="shared" ca="1" si="267"/>
        <v>5.588268376951519E-3</v>
      </c>
    </row>
    <row r="9315" spans="7:8" x14ac:dyDescent="0.35">
      <c r="G9315">
        <v>9307</v>
      </c>
      <c r="H9315">
        <f t="shared" ca="1" si="267"/>
        <v>1.8004916675783862E-2</v>
      </c>
    </row>
    <row r="9316" spans="7:8" x14ac:dyDescent="0.35">
      <c r="G9316">
        <v>9308</v>
      </c>
      <c r="H9316">
        <f t="shared" ca="1" si="267"/>
        <v>-2.1331871877266304E-2</v>
      </c>
    </row>
    <row r="9317" spans="7:8" x14ac:dyDescent="0.35">
      <c r="G9317">
        <v>9309</v>
      </c>
      <c r="H9317">
        <f t="shared" ca="1" si="267"/>
        <v>-3.0867097377351932E-3</v>
      </c>
    </row>
    <row r="9318" spans="7:8" x14ac:dyDescent="0.35">
      <c r="G9318">
        <v>9310</v>
      </c>
      <c r="H9318">
        <f t="shared" ca="1" si="267"/>
        <v>-2.1361463759527185E-2</v>
      </c>
    </row>
    <row r="9319" spans="7:8" x14ac:dyDescent="0.35">
      <c r="G9319">
        <v>9311</v>
      </c>
      <c r="H9319">
        <f t="shared" ca="1" si="267"/>
        <v>-2.1604620765248994E-2</v>
      </c>
    </row>
    <row r="9320" spans="7:8" x14ac:dyDescent="0.35">
      <c r="G9320">
        <v>9312</v>
      </c>
      <c r="H9320">
        <f t="shared" ca="1" si="267"/>
        <v>1.1398075237985059E-3</v>
      </c>
    </row>
    <row r="9321" spans="7:8" x14ac:dyDescent="0.35">
      <c r="G9321">
        <v>9313</v>
      </c>
      <c r="H9321">
        <f t="shared" ca="1" si="267"/>
        <v>2.1325881986622781E-2</v>
      </c>
    </row>
    <row r="9322" spans="7:8" x14ac:dyDescent="0.35">
      <c r="G9322">
        <v>9314</v>
      </c>
      <c r="H9322">
        <f t="shared" ca="1" si="267"/>
        <v>1.1305980109351176E-2</v>
      </c>
    </row>
    <row r="9323" spans="7:8" x14ac:dyDescent="0.35">
      <c r="G9323">
        <v>9315</v>
      </c>
      <c r="H9323">
        <f t="shared" ca="1" si="267"/>
        <v>2.1500592483241016E-2</v>
      </c>
    </row>
    <row r="9324" spans="7:8" x14ac:dyDescent="0.35">
      <c r="G9324">
        <v>9316</v>
      </c>
      <c r="H9324">
        <f t="shared" ca="1" si="267"/>
        <v>-1.6679109408503187E-2</v>
      </c>
    </row>
    <row r="9325" spans="7:8" x14ac:dyDescent="0.35">
      <c r="G9325">
        <v>9317</v>
      </c>
      <c r="H9325">
        <f t="shared" ca="1" si="267"/>
        <v>1.6206210950911418E-2</v>
      </c>
    </row>
    <row r="9326" spans="7:8" x14ac:dyDescent="0.35">
      <c r="G9326">
        <v>9318</v>
      </c>
      <c r="H9326">
        <f t="shared" ca="1" si="267"/>
        <v>1.3406500708490927E-2</v>
      </c>
    </row>
    <row r="9327" spans="7:8" x14ac:dyDescent="0.35">
      <c r="G9327">
        <v>9319</v>
      </c>
      <c r="H9327">
        <f t="shared" ca="1" si="267"/>
        <v>2.5715525628170269E-2</v>
      </c>
    </row>
    <row r="9328" spans="7:8" x14ac:dyDescent="0.35">
      <c r="G9328">
        <v>9320</v>
      </c>
      <c r="H9328">
        <f t="shared" ca="1" si="267"/>
        <v>-2.0512563238775133E-2</v>
      </c>
    </row>
    <row r="9329" spans="7:8" x14ac:dyDescent="0.35">
      <c r="G9329">
        <v>9321</v>
      </c>
      <c r="H9329">
        <f t="shared" ca="1" si="267"/>
        <v>-9.0886042942482769E-3</v>
      </c>
    </row>
    <row r="9330" spans="7:8" x14ac:dyDescent="0.35">
      <c r="G9330">
        <v>9322</v>
      </c>
      <c r="H9330">
        <f t="shared" ca="1" si="267"/>
        <v>-1.0358916701138582E-2</v>
      </c>
    </row>
    <row r="9331" spans="7:8" x14ac:dyDescent="0.35">
      <c r="G9331">
        <v>9323</v>
      </c>
      <c r="H9331">
        <f t="shared" ca="1" si="267"/>
        <v>-2.2533103213617105E-2</v>
      </c>
    </row>
    <row r="9332" spans="7:8" x14ac:dyDescent="0.35">
      <c r="G9332">
        <v>9324</v>
      </c>
      <c r="H9332">
        <f t="shared" ca="1" si="267"/>
        <v>5.4444572627465403E-2</v>
      </c>
    </row>
    <row r="9333" spans="7:8" x14ac:dyDescent="0.35">
      <c r="G9333">
        <v>9325</v>
      </c>
      <c r="H9333">
        <f t="shared" ca="1" si="267"/>
        <v>-6.9783918122770404E-3</v>
      </c>
    </row>
    <row r="9334" spans="7:8" x14ac:dyDescent="0.35">
      <c r="G9334">
        <v>9326</v>
      </c>
      <c r="H9334">
        <f t="shared" ca="1" si="267"/>
        <v>1.155228425953663E-2</v>
      </c>
    </row>
    <row r="9335" spans="7:8" x14ac:dyDescent="0.35">
      <c r="G9335">
        <v>9327</v>
      </c>
      <c r="H9335">
        <f t="shared" ca="1" si="267"/>
        <v>-1.8502654440236344E-2</v>
      </c>
    </row>
    <row r="9336" spans="7:8" x14ac:dyDescent="0.35">
      <c r="G9336">
        <v>9328</v>
      </c>
      <c r="H9336">
        <f t="shared" ca="1" si="267"/>
        <v>1.3971120893243628E-3</v>
      </c>
    </row>
    <row r="9337" spans="7:8" x14ac:dyDescent="0.35">
      <c r="G9337">
        <v>9329</v>
      </c>
      <c r="H9337">
        <f t="shared" ca="1" si="267"/>
        <v>-4.0084637081376426E-3</v>
      </c>
    </row>
    <row r="9338" spans="7:8" x14ac:dyDescent="0.35">
      <c r="G9338">
        <v>9330</v>
      </c>
      <c r="H9338">
        <f t="shared" ca="1" si="267"/>
        <v>2.3027071003546975E-2</v>
      </c>
    </row>
    <row r="9339" spans="7:8" x14ac:dyDescent="0.35">
      <c r="G9339">
        <v>9331</v>
      </c>
      <c r="H9339">
        <f t="shared" ca="1" si="267"/>
        <v>-2.8607094574928302E-2</v>
      </c>
    </row>
    <row r="9340" spans="7:8" x14ac:dyDescent="0.35">
      <c r="G9340">
        <v>9332</v>
      </c>
      <c r="H9340">
        <f t="shared" ca="1" si="267"/>
        <v>1.9088613831622511E-2</v>
      </c>
    </row>
    <row r="9341" spans="7:8" x14ac:dyDescent="0.35">
      <c r="G9341">
        <v>9333</v>
      </c>
      <c r="H9341">
        <f t="shared" ca="1" si="267"/>
        <v>2.3339368111978467E-2</v>
      </c>
    </row>
    <row r="9342" spans="7:8" x14ac:dyDescent="0.35">
      <c r="G9342">
        <v>9334</v>
      </c>
      <c r="H9342">
        <f t="shared" ca="1" si="267"/>
        <v>-1.4931566639980324E-2</v>
      </c>
    </row>
    <row r="9343" spans="7:8" x14ac:dyDescent="0.35">
      <c r="G9343">
        <v>9335</v>
      </c>
      <c r="H9343">
        <f t="shared" ca="1" si="267"/>
        <v>2.6426981577315461E-2</v>
      </c>
    </row>
    <row r="9344" spans="7:8" x14ac:dyDescent="0.35">
      <c r="G9344">
        <v>9336</v>
      </c>
      <c r="H9344">
        <f t="shared" ca="1" si="267"/>
        <v>2.0933116854332376E-3</v>
      </c>
    </row>
    <row r="9345" spans="7:8" x14ac:dyDescent="0.35">
      <c r="G9345">
        <v>9337</v>
      </c>
      <c r="H9345">
        <f t="shared" ca="1" si="267"/>
        <v>-1.9318790429821712E-2</v>
      </c>
    </row>
    <row r="9346" spans="7:8" x14ac:dyDescent="0.35">
      <c r="G9346">
        <v>9338</v>
      </c>
      <c r="H9346">
        <f t="shared" ca="1" si="267"/>
        <v>7.5395002859702884E-3</v>
      </c>
    </row>
    <row r="9347" spans="7:8" x14ac:dyDescent="0.35">
      <c r="G9347">
        <v>9339</v>
      </c>
      <c r="H9347">
        <f t="shared" ca="1" si="267"/>
        <v>-2.9863685083035163E-2</v>
      </c>
    </row>
    <row r="9348" spans="7:8" x14ac:dyDescent="0.35">
      <c r="G9348">
        <v>9340</v>
      </c>
      <c r="H9348">
        <f t="shared" ca="1" si="267"/>
        <v>-2.2219942016262487E-2</v>
      </c>
    </row>
    <row r="9349" spans="7:8" x14ac:dyDescent="0.35">
      <c r="G9349">
        <v>9341</v>
      </c>
      <c r="H9349">
        <f t="shared" ca="1" si="267"/>
        <v>5.4083536357699812E-3</v>
      </c>
    </row>
    <row r="9350" spans="7:8" x14ac:dyDescent="0.35">
      <c r="G9350">
        <v>9342</v>
      </c>
      <c r="H9350">
        <f t="shared" ca="1" si="267"/>
        <v>7.2785225395595402E-3</v>
      </c>
    </row>
    <row r="9351" spans="7:8" x14ac:dyDescent="0.35">
      <c r="G9351">
        <v>9343</v>
      </c>
      <c r="H9351">
        <f t="shared" ca="1" si="267"/>
        <v>3.9828435310096416E-2</v>
      </c>
    </row>
    <row r="9352" spans="7:8" x14ac:dyDescent="0.35">
      <c r="G9352">
        <v>9344</v>
      </c>
      <c r="H9352">
        <f t="shared" ca="1" si="267"/>
        <v>-1.0448722354258639E-2</v>
      </c>
    </row>
    <row r="9353" spans="7:8" x14ac:dyDescent="0.35">
      <c r="G9353">
        <v>9345</v>
      </c>
      <c r="H9353">
        <f t="shared" ca="1" si="267"/>
        <v>1.7707373145959358E-2</v>
      </c>
    </row>
    <row r="9354" spans="7:8" x14ac:dyDescent="0.35">
      <c r="G9354">
        <v>9346</v>
      </c>
      <c r="H9354">
        <f t="shared" ref="H9354:H9417" ca="1" si="268">_xlfn.NORM.INV(RAND(),$N$11,$N$12)</f>
        <v>3.0604302091739306E-3</v>
      </c>
    </row>
    <row r="9355" spans="7:8" x14ac:dyDescent="0.35">
      <c r="G9355">
        <v>9347</v>
      </c>
      <c r="H9355">
        <f t="shared" ca="1" si="268"/>
        <v>-1.2007403866242602E-2</v>
      </c>
    </row>
    <row r="9356" spans="7:8" x14ac:dyDescent="0.35">
      <c r="G9356">
        <v>9348</v>
      </c>
      <c r="H9356">
        <f t="shared" ca="1" si="268"/>
        <v>2.4781777227011491E-2</v>
      </c>
    </row>
    <row r="9357" spans="7:8" x14ac:dyDescent="0.35">
      <c r="G9357">
        <v>9349</v>
      </c>
      <c r="H9357">
        <f t="shared" ca="1" si="268"/>
        <v>1.6917478773929736E-2</v>
      </c>
    </row>
    <row r="9358" spans="7:8" x14ac:dyDescent="0.35">
      <c r="G9358">
        <v>9350</v>
      </c>
      <c r="H9358">
        <f t="shared" ca="1" si="268"/>
        <v>2.6515064754225343E-2</v>
      </c>
    </row>
    <row r="9359" spans="7:8" x14ac:dyDescent="0.35">
      <c r="G9359">
        <v>9351</v>
      </c>
      <c r="H9359">
        <f t="shared" ca="1" si="268"/>
        <v>4.7885126384392254E-2</v>
      </c>
    </row>
    <row r="9360" spans="7:8" x14ac:dyDescent="0.35">
      <c r="G9360">
        <v>9352</v>
      </c>
      <c r="H9360">
        <f t="shared" ca="1" si="268"/>
        <v>-2.4367038824437151E-2</v>
      </c>
    </row>
    <row r="9361" spans="7:8" x14ac:dyDescent="0.35">
      <c r="G9361">
        <v>9353</v>
      </c>
      <c r="H9361">
        <f t="shared" ca="1" si="268"/>
        <v>-7.5751743790644895E-3</v>
      </c>
    </row>
    <row r="9362" spans="7:8" x14ac:dyDescent="0.35">
      <c r="G9362">
        <v>9354</v>
      </c>
      <c r="H9362">
        <f t="shared" ca="1" si="268"/>
        <v>-1.7615350096200674E-2</v>
      </c>
    </row>
    <row r="9363" spans="7:8" x14ac:dyDescent="0.35">
      <c r="G9363">
        <v>9355</v>
      </c>
      <c r="H9363">
        <f t="shared" ca="1" si="268"/>
        <v>6.8255980423615817E-3</v>
      </c>
    </row>
    <row r="9364" spans="7:8" x14ac:dyDescent="0.35">
      <c r="G9364">
        <v>9356</v>
      </c>
      <c r="H9364">
        <f t="shared" ca="1" si="268"/>
        <v>-3.1714460415983945E-3</v>
      </c>
    </row>
    <row r="9365" spans="7:8" x14ac:dyDescent="0.35">
      <c r="G9365">
        <v>9357</v>
      </c>
      <c r="H9365">
        <f t="shared" ca="1" si="268"/>
        <v>2.051930558651582E-2</v>
      </c>
    </row>
    <row r="9366" spans="7:8" x14ac:dyDescent="0.35">
      <c r="G9366">
        <v>9358</v>
      </c>
      <c r="H9366">
        <f t="shared" ca="1" si="268"/>
        <v>2.0439521191434572E-3</v>
      </c>
    </row>
    <row r="9367" spans="7:8" x14ac:dyDescent="0.35">
      <c r="G9367">
        <v>9359</v>
      </c>
      <c r="H9367">
        <f t="shared" ca="1" si="268"/>
        <v>-1.029839134545061E-2</v>
      </c>
    </row>
    <row r="9368" spans="7:8" x14ac:dyDescent="0.35">
      <c r="G9368">
        <v>9360</v>
      </c>
      <c r="H9368">
        <f t="shared" ca="1" si="268"/>
        <v>-5.9146548194146187E-3</v>
      </c>
    </row>
    <row r="9369" spans="7:8" x14ac:dyDescent="0.35">
      <c r="G9369">
        <v>9361</v>
      </c>
      <c r="H9369">
        <f t="shared" ca="1" si="268"/>
        <v>-6.0496778337301464E-3</v>
      </c>
    </row>
    <row r="9370" spans="7:8" x14ac:dyDescent="0.35">
      <c r="G9370">
        <v>9362</v>
      </c>
      <c r="H9370">
        <f t="shared" ca="1" si="268"/>
        <v>-1.3939861498365911E-2</v>
      </c>
    </row>
    <row r="9371" spans="7:8" x14ac:dyDescent="0.35">
      <c r="G9371">
        <v>9363</v>
      </c>
      <c r="H9371">
        <f t="shared" ca="1" si="268"/>
        <v>1.044607736793038E-2</v>
      </c>
    </row>
    <row r="9372" spans="7:8" x14ac:dyDescent="0.35">
      <c r="G9372">
        <v>9364</v>
      </c>
      <c r="H9372">
        <f t="shared" ca="1" si="268"/>
        <v>3.5923210408298822E-2</v>
      </c>
    </row>
    <row r="9373" spans="7:8" x14ac:dyDescent="0.35">
      <c r="G9373">
        <v>9365</v>
      </c>
      <c r="H9373">
        <f t="shared" ca="1" si="268"/>
        <v>-8.2155226827804479E-3</v>
      </c>
    </row>
    <row r="9374" spans="7:8" x14ac:dyDescent="0.35">
      <c r="G9374">
        <v>9366</v>
      </c>
      <c r="H9374">
        <f t="shared" ca="1" si="268"/>
        <v>6.1291554960959151E-3</v>
      </c>
    </row>
    <row r="9375" spans="7:8" x14ac:dyDescent="0.35">
      <c r="G9375">
        <v>9367</v>
      </c>
      <c r="H9375">
        <f t="shared" ca="1" si="268"/>
        <v>1.3080359561505403E-2</v>
      </c>
    </row>
    <row r="9376" spans="7:8" x14ac:dyDescent="0.35">
      <c r="G9376">
        <v>9368</v>
      </c>
      <c r="H9376">
        <f t="shared" ca="1" si="268"/>
        <v>2.8019645888050664E-4</v>
      </c>
    </row>
    <row r="9377" spans="7:8" x14ac:dyDescent="0.35">
      <c r="G9377">
        <v>9369</v>
      </c>
      <c r="H9377">
        <f t="shared" ca="1" si="268"/>
        <v>2.5941122341095121E-2</v>
      </c>
    </row>
    <row r="9378" spans="7:8" x14ac:dyDescent="0.35">
      <c r="G9378">
        <v>9370</v>
      </c>
      <c r="H9378">
        <f t="shared" ca="1" si="268"/>
        <v>-2.6991889372528024E-2</v>
      </c>
    </row>
    <row r="9379" spans="7:8" x14ac:dyDescent="0.35">
      <c r="G9379">
        <v>9371</v>
      </c>
      <c r="H9379">
        <f t="shared" ca="1" si="268"/>
        <v>-1.1252078259960312E-2</v>
      </c>
    </row>
    <row r="9380" spans="7:8" x14ac:dyDescent="0.35">
      <c r="G9380">
        <v>9372</v>
      </c>
      <c r="H9380">
        <f t="shared" ca="1" si="268"/>
        <v>7.3949030238317174E-3</v>
      </c>
    </row>
    <row r="9381" spans="7:8" x14ac:dyDescent="0.35">
      <c r="G9381">
        <v>9373</v>
      </c>
      <c r="H9381">
        <f t="shared" ca="1" si="268"/>
        <v>-1.8368015144904107E-2</v>
      </c>
    </row>
    <row r="9382" spans="7:8" x14ac:dyDescent="0.35">
      <c r="G9382">
        <v>9374</v>
      </c>
      <c r="H9382">
        <f t="shared" ca="1" si="268"/>
        <v>-7.8232408517975027E-3</v>
      </c>
    </row>
    <row r="9383" spans="7:8" x14ac:dyDescent="0.35">
      <c r="G9383">
        <v>9375</v>
      </c>
      <c r="H9383">
        <f t="shared" ca="1" si="268"/>
        <v>1.9874541344053958E-2</v>
      </c>
    </row>
    <row r="9384" spans="7:8" x14ac:dyDescent="0.35">
      <c r="G9384">
        <v>9376</v>
      </c>
      <c r="H9384">
        <f t="shared" ca="1" si="268"/>
        <v>8.0605559203961227E-3</v>
      </c>
    </row>
    <row r="9385" spans="7:8" x14ac:dyDescent="0.35">
      <c r="G9385">
        <v>9377</v>
      </c>
      <c r="H9385">
        <f t="shared" ca="1" si="268"/>
        <v>-6.9013677387913816E-3</v>
      </c>
    </row>
    <row r="9386" spans="7:8" x14ac:dyDescent="0.35">
      <c r="G9386">
        <v>9378</v>
      </c>
      <c r="H9386">
        <f t="shared" ca="1" si="268"/>
        <v>-1.2936947023144798E-2</v>
      </c>
    </row>
    <row r="9387" spans="7:8" x14ac:dyDescent="0.35">
      <c r="G9387">
        <v>9379</v>
      </c>
      <c r="H9387">
        <f t="shared" ca="1" si="268"/>
        <v>3.8615107855969424E-3</v>
      </c>
    </row>
    <row r="9388" spans="7:8" x14ac:dyDescent="0.35">
      <c r="G9388">
        <v>9380</v>
      </c>
      <c r="H9388">
        <f t="shared" ca="1" si="268"/>
        <v>5.840986141622044E-4</v>
      </c>
    </row>
    <row r="9389" spans="7:8" x14ac:dyDescent="0.35">
      <c r="G9389">
        <v>9381</v>
      </c>
      <c r="H9389">
        <f t="shared" ca="1" si="268"/>
        <v>-3.815348220887299E-3</v>
      </c>
    </row>
    <row r="9390" spans="7:8" x14ac:dyDescent="0.35">
      <c r="G9390">
        <v>9382</v>
      </c>
      <c r="H9390">
        <f t="shared" ca="1" si="268"/>
        <v>-1.4885206293446682E-2</v>
      </c>
    </row>
    <row r="9391" spans="7:8" x14ac:dyDescent="0.35">
      <c r="G9391">
        <v>9383</v>
      </c>
      <c r="H9391">
        <f t="shared" ca="1" si="268"/>
        <v>2.2147457176576513E-2</v>
      </c>
    </row>
    <row r="9392" spans="7:8" x14ac:dyDescent="0.35">
      <c r="G9392">
        <v>9384</v>
      </c>
      <c r="H9392">
        <f t="shared" ca="1" si="268"/>
        <v>1.3155717624191545E-2</v>
      </c>
    </row>
    <row r="9393" spans="7:8" x14ac:dyDescent="0.35">
      <c r="G9393">
        <v>9385</v>
      </c>
      <c r="H9393">
        <f t="shared" ca="1" si="268"/>
        <v>-1.0299720946798525E-2</v>
      </c>
    </row>
    <row r="9394" spans="7:8" x14ac:dyDescent="0.35">
      <c r="G9394">
        <v>9386</v>
      </c>
      <c r="H9394">
        <f t="shared" ca="1" si="268"/>
        <v>-7.3781642949060739E-3</v>
      </c>
    </row>
    <row r="9395" spans="7:8" x14ac:dyDescent="0.35">
      <c r="G9395">
        <v>9387</v>
      </c>
      <c r="H9395">
        <f t="shared" ca="1" si="268"/>
        <v>1.3055421519665969E-3</v>
      </c>
    </row>
    <row r="9396" spans="7:8" x14ac:dyDescent="0.35">
      <c r="G9396">
        <v>9388</v>
      </c>
      <c r="H9396">
        <f t="shared" ca="1" si="268"/>
        <v>-4.3470571435299723E-3</v>
      </c>
    </row>
    <row r="9397" spans="7:8" x14ac:dyDescent="0.35">
      <c r="G9397">
        <v>9389</v>
      </c>
      <c r="H9397">
        <f t="shared" ca="1" si="268"/>
        <v>-1.3972736499728369E-2</v>
      </c>
    </row>
    <row r="9398" spans="7:8" x14ac:dyDescent="0.35">
      <c r="G9398">
        <v>9390</v>
      </c>
      <c r="H9398">
        <f t="shared" ca="1" si="268"/>
        <v>-3.1698241714337522E-2</v>
      </c>
    </row>
    <row r="9399" spans="7:8" x14ac:dyDescent="0.35">
      <c r="G9399">
        <v>9391</v>
      </c>
      <c r="H9399">
        <f t="shared" ca="1" si="268"/>
        <v>-8.0006898062204412E-3</v>
      </c>
    </row>
    <row r="9400" spans="7:8" x14ac:dyDescent="0.35">
      <c r="G9400">
        <v>9392</v>
      </c>
      <c r="H9400">
        <f t="shared" ca="1" si="268"/>
        <v>-2.2074731436524719E-2</v>
      </c>
    </row>
    <row r="9401" spans="7:8" x14ac:dyDescent="0.35">
      <c r="G9401">
        <v>9393</v>
      </c>
      <c r="H9401">
        <f t="shared" ca="1" si="268"/>
        <v>-1.4219734734226461E-3</v>
      </c>
    </row>
    <row r="9402" spans="7:8" x14ac:dyDescent="0.35">
      <c r="G9402">
        <v>9394</v>
      </c>
      <c r="H9402">
        <f t="shared" ca="1" si="268"/>
        <v>2.6436789912027392E-3</v>
      </c>
    </row>
    <row r="9403" spans="7:8" x14ac:dyDescent="0.35">
      <c r="G9403">
        <v>9395</v>
      </c>
      <c r="H9403">
        <f t="shared" ca="1" si="268"/>
        <v>-1.5068491084341338E-3</v>
      </c>
    </row>
    <row r="9404" spans="7:8" x14ac:dyDescent="0.35">
      <c r="G9404">
        <v>9396</v>
      </c>
      <c r="H9404">
        <f t="shared" ca="1" si="268"/>
        <v>-7.0433971961995608E-3</v>
      </c>
    </row>
    <row r="9405" spans="7:8" x14ac:dyDescent="0.35">
      <c r="G9405">
        <v>9397</v>
      </c>
      <c r="H9405">
        <f t="shared" ca="1" si="268"/>
        <v>1.2425431001478544E-2</v>
      </c>
    </row>
    <row r="9406" spans="7:8" x14ac:dyDescent="0.35">
      <c r="G9406">
        <v>9398</v>
      </c>
      <c r="H9406">
        <f t="shared" ca="1" si="268"/>
        <v>2.2869678371817019E-2</v>
      </c>
    </row>
    <row r="9407" spans="7:8" x14ac:dyDescent="0.35">
      <c r="G9407">
        <v>9399</v>
      </c>
      <c r="H9407">
        <f t="shared" ca="1" si="268"/>
        <v>6.6430883554934161E-3</v>
      </c>
    </row>
    <row r="9408" spans="7:8" x14ac:dyDescent="0.35">
      <c r="G9408">
        <v>9400</v>
      </c>
      <c r="H9408">
        <f t="shared" ca="1" si="268"/>
        <v>2.1190196643951536E-2</v>
      </c>
    </row>
    <row r="9409" spans="7:8" x14ac:dyDescent="0.35">
      <c r="G9409">
        <v>9401</v>
      </c>
      <c r="H9409">
        <f t="shared" ca="1" si="268"/>
        <v>1.9834656233882156E-2</v>
      </c>
    </row>
    <row r="9410" spans="7:8" x14ac:dyDescent="0.35">
      <c r="G9410">
        <v>9402</v>
      </c>
      <c r="H9410">
        <f t="shared" ca="1" si="268"/>
        <v>1.4704839872976131E-2</v>
      </c>
    </row>
    <row r="9411" spans="7:8" x14ac:dyDescent="0.35">
      <c r="G9411">
        <v>9403</v>
      </c>
      <c r="H9411">
        <f t="shared" ca="1" si="268"/>
        <v>1.5985308404761249E-2</v>
      </c>
    </row>
    <row r="9412" spans="7:8" x14ac:dyDescent="0.35">
      <c r="G9412">
        <v>9404</v>
      </c>
      <c r="H9412">
        <f t="shared" ca="1" si="268"/>
        <v>5.6202304217794711E-3</v>
      </c>
    </row>
    <row r="9413" spans="7:8" x14ac:dyDescent="0.35">
      <c r="G9413">
        <v>9405</v>
      </c>
      <c r="H9413">
        <f t="shared" ca="1" si="268"/>
        <v>6.8133897746995818E-3</v>
      </c>
    </row>
    <row r="9414" spans="7:8" x14ac:dyDescent="0.35">
      <c r="G9414">
        <v>9406</v>
      </c>
      <c r="H9414">
        <f t="shared" ca="1" si="268"/>
        <v>1.5286198488367105E-2</v>
      </c>
    </row>
    <row r="9415" spans="7:8" x14ac:dyDescent="0.35">
      <c r="G9415">
        <v>9407</v>
      </c>
      <c r="H9415">
        <f t="shared" ca="1" si="268"/>
        <v>-1.8074000099546704E-2</v>
      </c>
    </row>
    <row r="9416" spans="7:8" x14ac:dyDescent="0.35">
      <c r="G9416">
        <v>9408</v>
      </c>
      <c r="H9416">
        <f t="shared" ca="1" si="268"/>
        <v>3.6667522048301218E-2</v>
      </c>
    </row>
    <row r="9417" spans="7:8" x14ac:dyDescent="0.35">
      <c r="G9417">
        <v>9409</v>
      </c>
      <c r="H9417">
        <f t="shared" ca="1" si="268"/>
        <v>-8.0688606304771936E-3</v>
      </c>
    </row>
    <row r="9418" spans="7:8" x14ac:dyDescent="0.35">
      <c r="G9418">
        <v>9410</v>
      </c>
      <c r="H9418">
        <f t="shared" ref="H9418:H9481" ca="1" si="269">_xlfn.NORM.INV(RAND(),$N$11,$N$12)</f>
        <v>-1.8992728037814798E-3</v>
      </c>
    </row>
    <row r="9419" spans="7:8" x14ac:dyDescent="0.35">
      <c r="G9419">
        <v>9411</v>
      </c>
      <c r="H9419">
        <f t="shared" ca="1" si="269"/>
        <v>6.0836570816923874E-3</v>
      </c>
    </row>
    <row r="9420" spans="7:8" x14ac:dyDescent="0.35">
      <c r="G9420">
        <v>9412</v>
      </c>
      <c r="H9420">
        <f t="shared" ca="1" si="269"/>
        <v>-1.3826678129082132E-2</v>
      </c>
    </row>
    <row r="9421" spans="7:8" x14ac:dyDescent="0.35">
      <c r="G9421">
        <v>9413</v>
      </c>
      <c r="H9421">
        <f t="shared" ca="1" si="269"/>
        <v>-2.0765750387831048E-2</v>
      </c>
    </row>
    <row r="9422" spans="7:8" x14ac:dyDescent="0.35">
      <c r="G9422">
        <v>9414</v>
      </c>
      <c r="H9422">
        <f t="shared" ca="1" si="269"/>
        <v>9.8870028353912937E-4</v>
      </c>
    </row>
    <row r="9423" spans="7:8" x14ac:dyDescent="0.35">
      <c r="G9423">
        <v>9415</v>
      </c>
      <c r="H9423">
        <f t="shared" ca="1" si="269"/>
        <v>3.2124764564758164E-2</v>
      </c>
    </row>
    <row r="9424" spans="7:8" x14ac:dyDescent="0.35">
      <c r="G9424">
        <v>9416</v>
      </c>
      <c r="H9424">
        <f t="shared" ca="1" si="269"/>
        <v>5.2753064480430007E-3</v>
      </c>
    </row>
    <row r="9425" spans="7:8" x14ac:dyDescent="0.35">
      <c r="G9425">
        <v>9417</v>
      </c>
      <c r="H9425">
        <f t="shared" ca="1" si="269"/>
        <v>-2.0496875440057251E-3</v>
      </c>
    </row>
    <row r="9426" spans="7:8" x14ac:dyDescent="0.35">
      <c r="G9426">
        <v>9418</v>
      </c>
      <c r="H9426">
        <f t="shared" ca="1" si="269"/>
        <v>-1.282323202710391E-2</v>
      </c>
    </row>
    <row r="9427" spans="7:8" x14ac:dyDescent="0.35">
      <c r="G9427">
        <v>9419</v>
      </c>
      <c r="H9427">
        <f t="shared" ca="1" si="269"/>
        <v>2.1016000967852846E-3</v>
      </c>
    </row>
    <row r="9428" spans="7:8" x14ac:dyDescent="0.35">
      <c r="G9428">
        <v>9420</v>
      </c>
      <c r="H9428">
        <f t="shared" ca="1" si="269"/>
        <v>-5.974665535000398E-2</v>
      </c>
    </row>
    <row r="9429" spans="7:8" x14ac:dyDescent="0.35">
      <c r="G9429">
        <v>9421</v>
      </c>
      <c r="H9429">
        <f t="shared" ca="1" si="269"/>
        <v>-2.3652433665335092E-3</v>
      </c>
    </row>
    <row r="9430" spans="7:8" x14ac:dyDescent="0.35">
      <c r="G9430">
        <v>9422</v>
      </c>
      <c r="H9430">
        <f t="shared" ca="1" si="269"/>
        <v>-1.3485056130791742E-2</v>
      </c>
    </row>
    <row r="9431" spans="7:8" x14ac:dyDescent="0.35">
      <c r="G9431">
        <v>9423</v>
      </c>
      <c r="H9431">
        <f t="shared" ca="1" si="269"/>
        <v>1.2391325323898306E-2</v>
      </c>
    </row>
    <row r="9432" spans="7:8" x14ac:dyDescent="0.35">
      <c r="G9432">
        <v>9424</v>
      </c>
      <c r="H9432">
        <f t="shared" ca="1" si="269"/>
        <v>-4.1701937635508883E-3</v>
      </c>
    </row>
    <row r="9433" spans="7:8" x14ac:dyDescent="0.35">
      <c r="G9433">
        <v>9425</v>
      </c>
      <c r="H9433">
        <f t="shared" ca="1" si="269"/>
        <v>6.3931096370367351E-3</v>
      </c>
    </row>
    <row r="9434" spans="7:8" x14ac:dyDescent="0.35">
      <c r="G9434">
        <v>9426</v>
      </c>
      <c r="H9434">
        <f t="shared" ca="1" si="269"/>
        <v>-2.8661112268243303E-3</v>
      </c>
    </row>
    <row r="9435" spans="7:8" x14ac:dyDescent="0.35">
      <c r="G9435">
        <v>9427</v>
      </c>
      <c r="H9435">
        <f t="shared" ca="1" si="269"/>
        <v>9.3961950301939181E-3</v>
      </c>
    </row>
    <row r="9436" spans="7:8" x14ac:dyDescent="0.35">
      <c r="G9436">
        <v>9428</v>
      </c>
      <c r="H9436">
        <f t="shared" ca="1" si="269"/>
        <v>1.592629538982341E-2</v>
      </c>
    </row>
    <row r="9437" spans="7:8" x14ac:dyDescent="0.35">
      <c r="G9437">
        <v>9429</v>
      </c>
      <c r="H9437">
        <f t="shared" ca="1" si="269"/>
        <v>7.8422190818441817E-4</v>
      </c>
    </row>
    <row r="9438" spans="7:8" x14ac:dyDescent="0.35">
      <c r="G9438">
        <v>9430</v>
      </c>
      <c r="H9438">
        <f t="shared" ca="1" si="269"/>
        <v>-1.8972669655907466E-3</v>
      </c>
    </row>
    <row r="9439" spans="7:8" x14ac:dyDescent="0.35">
      <c r="G9439">
        <v>9431</v>
      </c>
      <c r="H9439">
        <f t="shared" ca="1" si="269"/>
        <v>8.2835098521540501E-3</v>
      </c>
    </row>
    <row r="9440" spans="7:8" x14ac:dyDescent="0.35">
      <c r="G9440">
        <v>9432</v>
      </c>
      <c r="H9440">
        <f t="shared" ca="1" si="269"/>
        <v>3.9359666478007722E-3</v>
      </c>
    </row>
    <row r="9441" spans="7:8" x14ac:dyDescent="0.35">
      <c r="G9441">
        <v>9433</v>
      </c>
      <c r="H9441">
        <f t="shared" ca="1" si="269"/>
        <v>-2.9067169468440856E-2</v>
      </c>
    </row>
    <row r="9442" spans="7:8" x14ac:dyDescent="0.35">
      <c r="G9442">
        <v>9434</v>
      </c>
      <c r="H9442">
        <f t="shared" ca="1" si="269"/>
        <v>1.0898133397872045E-2</v>
      </c>
    </row>
    <row r="9443" spans="7:8" x14ac:dyDescent="0.35">
      <c r="G9443">
        <v>9435</v>
      </c>
      <c r="H9443">
        <f t="shared" ca="1" si="269"/>
        <v>-3.9973131203608972E-3</v>
      </c>
    </row>
    <row r="9444" spans="7:8" x14ac:dyDescent="0.35">
      <c r="G9444">
        <v>9436</v>
      </c>
      <c r="H9444">
        <f t="shared" ca="1" si="269"/>
        <v>-2.2079827468978606E-2</v>
      </c>
    </row>
    <row r="9445" spans="7:8" x14ac:dyDescent="0.35">
      <c r="G9445">
        <v>9437</v>
      </c>
      <c r="H9445">
        <f t="shared" ca="1" si="269"/>
        <v>-4.0406594429736684E-3</v>
      </c>
    </row>
    <row r="9446" spans="7:8" x14ac:dyDescent="0.35">
      <c r="G9446">
        <v>9438</v>
      </c>
      <c r="H9446">
        <f t="shared" ca="1" si="269"/>
        <v>-2.1602748171877077E-2</v>
      </c>
    </row>
    <row r="9447" spans="7:8" x14ac:dyDescent="0.35">
      <c r="G9447">
        <v>9439</v>
      </c>
      <c r="H9447">
        <f t="shared" ca="1" si="269"/>
        <v>2.296483184190511E-2</v>
      </c>
    </row>
    <row r="9448" spans="7:8" x14ac:dyDescent="0.35">
      <c r="G9448">
        <v>9440</v>
      </c>
      <c r="H9448">
        <f t="shared" ca="1" si="269"/>
        <v>-1.0895784708773566E-2</v>
      </c>
    </row>
    <row r="9449" spans="7:8" x14ac:dyDescent="0.35">
      <c r="G9449">
        <v>9441</v>
      </c>
      <c r="H9449">
        <f t="shared" ca="1" si="269"/>
        <v>8.3813413726020348E-3</v>
      </c>
    </row>
    <row r="9450" spans="7:8" x14ac:dyDescent="0.35">
      <c r="G9450">
        <v>9442</v>
      </c>
      <c r="H9450">
        <f t="shared" ca="1" si="269"/>
        <v>1.3106566212231179E-2</v>
      </c>
    </row>
    <row r="9451" spans="7:8" x14ac:dyDescent="0.35">
      <c r="G9451">
        <v>9443</v>
      </c>
      <c r="H9451">
        <f t="shared" ca="1" si="269"/>
        <v>-1.8879274287607636E-3</v>
      </c>
    </row>
    <row r="9452" spans="7:8" x14ac:dyDescent="0.35">
      <c r="G9452">
        <v>9444</v>
      </c>
      <c r="H9452">
        <f t="shared" ca="1" si="269"/>
        <v>1.5638788332714797E-2</v>
      </c>
    </row>
    <row r="9453" spans="7:8" x14ac:dyDescent="0.35">
      <c r="G9453">
        <v>9445</v>
      </c>
      <c r="H9453">
        <f t="shared" ca="1" si="269"/>
        <v>3.937984481399627E-3</v>
      </c>
    </row>
    <row r="9454" spans="7:8" x14ac:dyDescent="0.35">
      <c r="G9454">
        <v>9446</v>
      </c>
      <c r="H9454">
        <f t="shared" ca="1" si="269"/>
        <v>2.0038336933299867E-3</v>
      </c>
    </row>
    <row r="9455" spans="7:8" x14ac:dyDescent="0.35">
      <c r="G9455">
        <v>9447</v>
      </c>
      <c r="H9455">
        <f t="shared" ca="1" si="269"/>
        <v>-1.6242979705789487E-2</v>
      </c>
    </row>
    <row r="9456" spans="7:8" x14ac:dyDescent="0.35">
      <c r="G9456">
        <v>9448</v>
      </c>
      <c r="H9456">
        <f t="shared" ca="1" si="269"/>
        <v>3.0238012803227177E-2</v>
      </c>
    </row>
    <row r="9457" spans="7:8" x14ac:dyDescent="0.35">
      <c r="G9457">
        <v>9449</v>
      </c>
      <c r="H9457">
        <f t="shared" ca="1" si="269"/>
        <v>-8.7084300375430083E-3</v>
      </c>
    </row>
    <row r="9458" spans="7:8" x14ac:dyDescent="0.35">
      <c r="G9458">
        <v>9450</v>
      </c>
      <c r="H9458">
        <f t="shared" ca="1" si="269"/>
        <v>6.051063021554455E-3</v>
      </c>
    </row>
    <row r="9459" spans="7:8" x14ac:dyDescent="0.35">
      <c r="G9459">
        <v>9451</v>
      </c>
      <c r="H9459">
        <f t="shared" ca="1" si="269"/>
        <v>-5.9703872885750358E-4</v>
      </c>
    </row>
    <row r="9460" spans="7:8" x14ac:dyDescent="0.35">
      <c r="G9460">
        <v>9452</v>
      </c>
      <c r="H9460">
        <f t="shared" ca="1" si="269"/>
        <v>-2.2010017800575245E-2</v>
      </c>
    </row>
    <row r="9461" spans="7:8" x14ac:dyDescent="0.35">
      <c r="G9461">
        <v>9453</v>
      </c>
      <c r="H9461">
        <f t="shared" ca="1" si="269"/>
        <v>1.7560975515111033E-2</v>
      </c>
    </row>
    <row r="9462" spans="7:8" x14ac:dyDescent="0.35">
      <c r="G9462">
        <v>9454</v>
      </c>
      <c r="H9462">
        <f t="shared" ca="1" si="269"/>
        <v>-2.238439570401141E-2</v>
      </c>
    </row>
    <row r="9463" spans="7:8" x14ac:dyDescent="0.35">
      <c r="G9463">
        <v>9455</v>
      </c>
      <c r="H9463">
        <f t="shared" ca="1" si="269"/>
        <v>-8.9938349439349675E-3</v>
      </c>
    </row>
    <row r="9464" spans="7:8" x14ac:dyDescent="0.35">
      <c r="G9464">
        <v>9456</v>
      </c>
      <c r="H9464">
        <f t="shared" ca="1" si="269"/>
        <v>-4.0302747796857261E-3</v>
      </c>
    </row>
    <row r="9465" spans="7:8" x14ac:dyDescent="0.35">
      <c r="G9465">
        <v>9457</v>
      </c>
      <c r="H9465">
        <f t="shared" ca="1" si="269"/>
        <v>-2.7321578986391943E-2</v>
      </c>
    </row>
    <row r="9466" spans="7:8" x14ac:dyDescent="0.35">
      <c r="G9466">
        <v>9458</v>
      </c>
      <c r="H9466">
        <f t="shared" ca="1" si="269"/>
        <v>-1.1073565637867549E-2</v>
      </c>
    </row>
    <row r="9467" spans="7:8" x14ac:dyDescent="0.35">
      <c r="G9467">
        <v>9459</v>
      </c>
      <c r="H9467">
        <f t="shared" ca="1" si="269"/>
        <v>-1.8614138040738127E-2</v>
      </c>
    </row>
    <row r="9468" spans="7:8" x14ac:dyDescent="0.35">
      <c r="G9468">
        <v>9460</v>
      </c>
      <c r="H9468">
        <f t="shared" ca="1" si="269"/>
        <v>5.368228953451396E-3</v>
      </c>
    </row>
    <row r="9469" spans="7:8" x14ac:dyDescent="0.35">
      <c r="G9469">
        <v>9461</v>
      </c>
      <c r="H9469">
        <f t="shared" ca="1" si="269"/>
        <v>6.7032160626791142E-3</v>
      </c>
    </row>
    <row r="9470" spans="7:8" x14ac:dyDescent="0.35">
      <c r="G9470">
        <v>9462</v>
      </c>
      <c r="H9470">
        <f t="shared" ca="1" si="269"/>
        <v>-1.2374566628601011E-3</v>
      </c>
    </row>
    <row r="9471" spans="7:8" x14ac:dyDescent="0.35">
      <c r="G9471">
        <v>9463</v>
      </c>
      <c r="H9471">
        <f t="shared" ca="1" si="269"/>
        <v>-1.4175781752035002E-3</v>
      </c>
    </row>
    <row r="9472" spans="7:8" x14ac:dyDescent="0.35">
      <c r="G9472">
        <v>9464</v>
      </c>
      <c r="H9472">
        <f t="shared" ca="1" si="269"/>
        <v>6.9332112411000521E-3</v>
      </c>
    </row>
    <row r="9473" spans="7:8" x14ac:dyDescent="0.35">
      <c r="G9473">
        <v>9465</v>
      </c>
      <c r="H9473">
        <f t="shared" ca="1" si="269"/>
        <v>6.9888416622609171E-3</v>
      </c>
    </row>
    <row r="9474" spans="7:8" x14ac:dyDescent="0.35">
      <c r="G9474">
        <v>9466</v>
      </c>
      <c r="H9474">
        <f t="shared" ca="1" si="269"/>
        <v>6.6100009625911366E-3</v>
      </c>
    </row>
    <row r="9475" spans="7:8" x14ac:dyDescent="0.35">
      <c r="G9475">
        <v>9467</v>
      </c>
      <c r="H9475">
        <f t="shared" ca="1" si="269"/>
        <v>-3.785593180836514E-3</v>
      </c>
    </row>
    <row r="9476" spans="7:8" x14ac:dyDescent="0.35">
      <c r="G9476">
        <v>9468</v>
      </c>
      <c r="H9476">
        <f t="shared" ca="1" si="269"/>
        <v>6.299017216547657E-3</v>
      </c>
    </row>
    <row r="9477" spans="7:8" x14ac:dyDescent="0.35">
      <c r="G9477">
        <v>9469</v>
      </c>
      <c r="H9477">
        <f t="shared" ca="1" si="269"/>
        <v>1.7475301605007505E-2</v>
      </c>
    </row>
    <row r="9478" spans="7:8" x14ac:dyDescent="0.35">
      <c r="G9478">
        <v>9470</v>
      </c>
      <c r="H9478">
        <f t="shared" ca="1" si="269"/>
        <v>3.1419653890745622E-2</v>
      </c>
    </row>
    <row r="9479" spans="7:8" x14ac:dyDescent="0.35">
      <c r="G9479">
        <v>9471</v>
      </c>
      <c r="H9479">
        <f t="shared" ca="1" si="269"/>
        <v>-5.911253064791613E-3</v>
      </c>
    </row>
    <row r="9480" spans="7:8" x14ac:dyDescent="0.35">
      <c r="G9480">
        <v>9472</v>
      </c>
      <c r="H9480">
        <f t="shared" ca="1" si="269"/>
        <v>2.9263106606698654E-2</v>
      </c>
    </row>
    <row r="9481" spans="7:8" x14ac:dyDescent="0.35">
      <c r="G9481">
        <v>9473</v>
      </c>
      <c r="H9481">
        <f t="shared" ca="1" si="269"/>
        <v>2.3985393539565119E-2</v>
      </c>
    </row>
    <row r="9482" spans="7:8" x14ac:dyDescent="0.35">
      <c r="G9482">
        <v>9474</v>
      </c>
      <c r="H9482">
        <f t="shared" ref="H9482:H9545" ca="1" si="270">_xlfn.NORM.INV(RAND(),$N$11,$N$12)</f>
        <v>2.1813903809826198E-2</v>
      </c>
    </row>
    <row r="9483" spans="7:8" x14ac:dyDescent="0.35">
      <c r="G9483">
        <v>9475</v>
      </c>
      <c r="H9483">
        <f t="shared" ca="1" si="270"/>
        <v>2.2996024575032011E-3</v>
      </c>
    </row>
    <row r="9484" spans="7:8" x14ac:dyDescent="0.35">
      <c r="G9484">
        <v>9476</v>
      </c>
      <c r="H9484">
        <f t="shared" ca="1" si="270"/>
        <v>-4.170401700409985E-3</v>
      </c>
    </row>
    <row r="9485" spans="7:8" x14ac:dyDescent="0.35">
      <c r="G9485">
        <v>9477</v>
      </c>
      <c r="H9485">
        <f t="shared" ca="1" si="270"/>
        <v>1.490645831743596E-2</v>
      </c>
    </row>
    <row r="9486" spans="7:8" x14ac:dyDescent="0.35">
      <c r="G9486">
        <v>9478</v>
      </c>
      <c r="H9486">
        <f t="shared" ca="1" si="270"/>
        <v>-1.199627926806552E-2</v>
      </c>
    </row>
    <row r="9487" spans="7:8" x14ac:dyDescent="0.35">
      <c r="G9487">
        <v>9479</v>
      </c>
      <c r="H9487">
        <f t="shared" ca="1" si="270"/>
        <v>3.103666982704276E-2</v>
      </c>
    </row>
    <row r="9488" spans="7:8" x14ac:dyDescent="0.35">
      <c r="G9488">
        <v>9480</v>
      </c>
      <c r="H9488">
        <f t="shared" ca="1" si="270"/>
        <v>-1.1943859670613097E-2</v>
      </c>
    </row>
    <row r="9489" spans="7:8" x14ac:dyDescent="0.35">
      <c r="G9489">
        <v>9481</v>
      </c>
      <c r="H9489">
        <f t="shared" ca="1" si="270"/>
        <v>3.0501744747598161E-2</v>
      </c>
    </row>
    <row r="9490" spans="7:8" x14ac:dyDescent="0.35">
      <c r="G9490">
        <v>9482</v>
      </c>
      <c r="H9490">
        <f t="shared" ca="1" si="270"/>
        <v>1.6693397324711968E-2</v>
      </c>
    </row>
    <row r="9491" spans="7:8" x14ac:dyDescent="0.35">
      <c r="G9491">
        <v>9483</v>
      </c>
      <c r="H9491">
        <f t="shared" ca="1" si="270"/>
        <v>-5.5293264133961682E-3</v>
      </c>
    </row>
    <row r="9492" spans="7:8" x14ac:dyDescent="0.35">
      <c r="G9492">
        <v>9484</v>
      </c>
      <c r="H9492">
        <f t="shared" ca="1" si="270"/>
        <v>1.8668469179337448E-2</v>
      </c>
    </row>
    <row r="9493" spans="7:8" x14ac:dyDescent="0.35">
      <c r="G9493">
        <v>9485</v>
      </c>
      <c r="H9493">
        <f t="shared" ca="1" si="270"/>
        <v>1.2556067665080498E-2</v>
      </c>
    </row>
    <row r="9494" spans="7:8" x14ac:dyDescent="0.35">
      <c r="G9494">
        <v>9486</v>
      </c>
      <c r="H9494">
        <f t="shared" ca="1" si="270"/>
        <v>1.9001135510570925E-2</v>
      </c>
    </row>
    <row r="9495" spans="7:8" x14ac:dyDescent="0.35">
      <c r="G9495">
        <v>9487</v>
      </c>
      <c r="H9495">
        <f t="shared" ca="1" si="270"/>
        <v>9.147465398968338E-3</v>
      </c>
    </row>
    <row r="9496" spans="7:8" x14ac:dyDescent="0.35">
      <c r="G9496">
        <v>9488</v>
      </c>
      <c r="H9496">
        <f t="shared" ca="1" si="270"/>
        <v>-8.8549444454301251E-3</v>
      </c>
    </row>
    <row r="9497" spans="7:8" x14ac:dyDescent="0.35">
      <c r="G9497">
        <v>9489</v>
      </c>
      <c r="H9497">
        <f t="shared" ca="1" si="270"/>
        <v>4.1036954198682397E-2</v>
      </c>
    </row>
    <row r="9498" spans="7:8" x14ac:dyDescent="0.35">
      <c r="G9498">
        <v>9490</v>
      </c>
      <c r="H9498">
        <f t="shared" ca="1" si="270"/>
        <v>-1.8118776526726492E-2</v>
      </c>
    </row>
    <row r="9499" spans="7:8" x14ac:dyDescent="0.35">
      <c r="G9499">
        <v>9491</v>
      </c>
      <c r="H9499">
        <f t="shared" ca="1" si="270"/>
        <v>-3.9110597870650778E-3</v>
      </c>
    </row>
    <row r="9500" spans="7:8" x14ac:dyDescent="0.35">
      <c r="G9500">
        <v>9492</v>
      </c>
      <c r="H9500">
        <f t="shared" ca="1" si="270"/>
        <v>1.378767424772857E-2</v>
      </c>
    </row>
    <row r="9501" spans="7:8" x14ac:dyDescent="0.35">
      <c r="G9501">
        <v>9493</v>
      </c>
      <c r="H9501">
        <f t="shared" ca="1" si="270"/>
        <v>2.043312545532645E-2</v>
      </c>
    </row>
    <row r="9502" spans="7:8" x14ac:dyDescent="0.35">
      <c r="G9502">
        <v>9494</v>
      </c>
      <c r="H9502">
        <f t="shared" ca="1" si="270"/>
        <v>-1.1596832082740418E-2</v>
      </c>
    </row>
    <row r="9503" spans="7:8" x14ac:dyDescent="0.35">
      <c r="G9503">
        <v>9495</v>
      </c>
      <c r="H9503">
        <f t="shared" ca="1" si="270"/>
        <v>1.0953363680351054E-2</v>
      </c>
    </row>
    <row r="9504" spans="7:8" x14ac:dyDescent="0.35">
      <c r="G9504">
        <v>9496</v>
      </c>
      <c r="H9504">
        <f t="shared" ca="1" si="270"/>
        <v>2.2932117922995184E-6</v>
      </c>
    </row>
    <row r="9505" spans="7:8" x14ac:dyDescent="0.35">
      <c r="G9505">
        <v>9497</v>
      </c>
      <c r="H9505">
        <f t="shared" ca="1" si="270"/>
        <v>-1.3068775064216186E-2</v>
      </c>
    </row>
    <row r="9506" spans="7:8" x14ac:dyDescent="0.35">
      <c r="G9506">
        <v>9498</v>
      </c>
      <c r="H9506">
        <f t="shared" ca="1" si="270"/>
        <v>-6.7538287554251425E-3</v>
      </c>
    </row>
    <row r="9507" spans="7:8" x14ac:dyDescent="0.35">
      <c r="G9507">
        <v>9499</v>
      </c>
      <c r="H9507">
        <f t="shared" ca="1" si="270"/>
        <v>2.1217425584676448E-3</v>
      </c>
    </row>
    <row r="9508" spans="7:8" x14ac:dyDescent="0.35">
      <c r="G9508">
        <v>9500</v>
      </c>
      <c r="H9508">
        <f t="shared" ca="1" si="270"/>
        <v>-6.5901154836306534E-3</v>
      </c>
    </row>
    <row r="9509" spans="7:8" x14ac:dyDescent="0.35">
      <c r="G9509">
        <v>9501</v>
      </c>
      <c r="H9509">
        <f t="shared" ca="1" si="270"/>
        <v>-2.683380100464421E-2</v>
      </c>
    </row>
    <row r="9510" spans="7:8" x14ac:dyDescent="0.35">
      <c r="G9510">
        <v>9502</v>
      </c>
      <c r="H9510">
        <f t="shared" ca="1" si="270"/>
        <v>-2.0472421971824757E-2</v>
      </c>
    </row>
    <row r="9511" spans="7:8" x14ac:dyDescent="0.35">
      <c r="G9511">
        <v>9503</v>
      </c>
      <c r="H9511">
        <f t="shared" ca="1" si="270"/>
        <v>2.1126363307947465E-2</v>
      </c>
    </row>
    <row r="9512" spans="7:8" x14ac:dyDescent="0.35">
      <c r="G9512">
        <v>9504</v>
      </c>
      <c r="H9512">
        <f t="shared" ca="1" si="270"/>
        <v>-5.2528315179718463E-3</v>
      </c>
    </row>
    <row r="9513" spans="7:8" x14ac:dyDescent="0.35">
      <c r="G9513">
        <v>9505</v>
      </c>
      <c r="H9513">
        <f t="shared" ca="1" si="270"/>
        <v>7.8812759332638205E-3</v>
      </c>
    </row>
    <row r="9514" spans="7:8" x14ac:dyDescent="0.35">
      <c r="G9514">
        <v>9506</v>
      </c>
      <c r="H9514">
        <f t="shared" ca="1" si="270"/>
        <v>6.9491557172555573E-5</v>
      </c>
    </row>
    <row r="9515" spans="7:8" x14ac:dyDescent="0.35">
      <c r="G9515">
        <v>9507</v>
      </c>
      <c r="H9515">
        <f t="shared" ca="1" si="270"/>
        <v>5.389968221949531E-4</v>
      </c>
    </row>
    <row r="9516" spans="7:8" x14ac:dyDescent="0.35">
      <c r="G9516">
        <v>9508</v>
      </c>
      <c r="H9516">
        <f t="shared" ca="1" si="270"/>
        <v>1.4226721023277404E-2</v>
      </c>
    </row>
    <row r="9517" spans="7:8" x14ac:dyDescent="0.35">
      <c r="G9517">
        <v>9509</v>
      </c>
      <c r="H9517">
        <f t="shared" ca="1" si="270"/>
        <v>1.6831864970700924E-2</v>
      </c>
    </row>
    <row r="9518" spans="7:8" x14ac:dyDescent="0.35">
      <c r="G9518">
        <v>9510</v>
      </c>
      <c r="H9518">
        <f t="shared" ca="1" si="270"/>
        <v>-1.2366548671655804E-2</v>
      </c>
    </row>
    <row r="9519" spans="7:8" x14ac:dyDescent="0.35">
      <c r="G9519">
        <v>9511</v>
      </c>
      <c r="H9519">
        <f t="shared" ca="1" si="270"/>
        <v>9.5404394727174324E-3</v>
      </c>
    </row>
    <row r="9520" spans="7:8" x14ac:dyDescent="0.35">
      <c r="G9520">
        <v>9512</v>
      </c>
      <c r="H9520">
        <f t="shared" ca="1" si="270"/>
        <v>-2.4523376438322759E-3</v>
      </c>
    </row>
    <row r="9521" spans="7:8" x14ac:dyDescent="0.35">
      <c r="G9521">
        <v>9513</v>
      </c>
      <c r="H9521">
        <f t="shared" ca="1" si="270"/>
        <v>-9.6418833879450942E-4</v>
      </c>
    </row>
    <row r="9522" spans="7:8" x14ac:dyDescent="0.35">
      <c r="G9522">
        <v>9514</v>
      </c>
      <c r="H9522">
        <f t="shared" ca="1" si="270"/>
        <v>2.1422175395879768E-2</v>
      </c>
    </row>
    <row r="9523" spans="7:8" x14ac:dyDescent="0.35">
      <c r="G9523">
        <v>9515</v>
      </c>
      <c r="H9523">
        <f t="shared" ca="1" si="270"/>
        <v>1.4290520375644237E-2</v>
      </c>
    </row>
    <row r="9524" spans="7:8" x14ac:dyDescent="0.35">
      <c r="G9524">
        <v>9516</v>
      </c>
      <c r="H9524">
        <f t="shared" ca="1" si="270"/>
        <v>2.5740770363873789E-3</v>
      </c>
    </row>
    <row r="9525" spans="7:8" x14ac:dyDescent="0.35">
      <c r="G9525">
        <v>9517</v>
      </c>
      <c r="H9525">
        <f t="shared" ca="1" si="270"/>
        <v>-3.4661140158810384E-3</v>
      </c>
    </row>
    <row r="9526" spans="7:8" x14ac:dyDescent="0.35">
      <c r="G9526">
        <v>9518</v>
      </c>
      <c r="H9526">
        <f t="shared" ca="1" si="270"/>
        <v>-5.3280161930194442E-2</v>
      </c>
    </row>
    <row r="9527" spans="7:8" x14ac:dyDescent="0.35">
      <c r="G9527">
        <v>9519</v>
      </c>
      <c r="H9527">
        <f t="shared" ca="1" si="270"/>
        <v>-3.6589579978291071E-3</v>
      </c>
    </row>
    <row r="9528" spans="7:8" x14ac:dyDescent="0.35">
      <c r="G9528">
        <v>9520</v>
      </c>
      <c r="H9528">
        <f t="shared" ca="1" si="270"/>
        <v>2.1232307811749021E-2</v>
      </c>
    </row>
    <row r="9529" spans="7:8" x14ac:dyDescent="0.35">
      <c r="G9529">
        <v>9521</v>
      </c>
      <c r="H9529">
        <f t="shared" ca="1" si="270"/>
        <v>-3.7309580470193536E-3</v>
      </c>
    </row>
    <row r="9530" spans="7:8" x14ac:dyDescent="0.35">
      <c r="G9530">
        <v>9522</v>
      </c>
      <c r="H9530">
        <f t="shared" ca="1" si="270"/>
        <v>-2.4721915642272184E-2</v>
      </c>
    </row>
    <row r="9531" spans="7:8" x14ac:dyDescent="0.35">
      <c r="G9531">
        <v>9523</v>
      </c>
      <c r="H9531">
        <f t="shared" ca="1" si="270"/>
        <v>1.8166177597410644E-2</v>
      </c>
    </row>
    <row r="9532" spans="7:8" x14ac:dyDescent="0.35">
      <c r="G9532">
        <v>9524</v>
      </c>
      <c r="H9532">
        <f t="shared" ca="1" si="270"/>
        <v>-5.916055361399628E-3</v>
      </c>
    </row>
    <row r="9533" spans="7:8" x14ac:dyDescent="0.35">
      <c r="G9533">
        <v>9525</v>
      </c>
      <c r="H9533">
        <f t="shared" ca="1" si="270"/>
        <v>1.4364550682674093E-2</v>
      </c>
    </row>
    <row r="9534" spans="7:8" x14ac:dyDescent="0.35">
      <c r="G9534">
        <v>9526</v>
      </c>
      <c r="H9534">
        <f t="shared" ca="1" si="270"/>
        <v>3.0166094806495236E-2</v>
      </c>
    </row>
    <row r="9535" spans="7:8" x14ac:dyDescent="0.35">
      <c r="G9535">
        <v>9527</v>
      </c>
      <c r="H9535">
        <f t="shared" ca="1" si="270"/>
        <v>1.1821744325560185E-2</v>
      </c>
    </row>
    <row r="9536" spans="7:8" x14ac:dyDescent="0.35">
      <c r="G9536">
        <v>9528</v>
      </c>
      <c r="H9536">
        <f t="shared" ca="1" si="270"/>
        <v>-3.3576219755606621E-3</v>
      </c>
    </row>
    <row r="9537" spans="7:8" x14ac:dyDescent="0.35">
      <c r="G9537">
        <v>9529</v>
      </c>
      <c r="H9537">
        <f t="shared" ca="1" si="270"/>
        <v>-8.5494518255294655E-3</v>
      </c>
    </row>
    <row r="9538" spans="7:8" x14ac:dyDescent="0.35">
      <c r="G9538">
        <v>9530</v>
      </c>
      <c r="H9538">
        <f t="shared" ca="1" si="270"/>
        <v>3.1105049564183102E-2</v>
      </c>
    </row>
    <row r="9539" spans="7:8" x14ac:dyDescent="0.35">
      <c r="G9539">
        <v>9531</v>
      </c>
      <c r="H9539">
        <f t="shared" ca="1" si="270"/>
        <v>1.066309737913982E-2</v>
      </c>
    </row>
    <row r="9540" spans="7:8" x14ac:dyDescent="0.35">
      <c r="G9540">
        <v>9532</v>
      </c>
      <c r="H9540">
        <f t="shared" ca="1" si="270"/>
        <v>4.881419609371003E-3</v>
      </c>
    </row>
    <row r="9541" spans="7:8" x14ac:dyDescent="0.35">
      <c r="G9541">
        <v>9533</v>
      </c>
      <c r="H9541">
        <f t="shared" ca="1" si="270"/>
        <v>-3.1095126336212133E-3</v>
      </c>
    </row>
    <row r="9542" spans="7:8" x14ac:dyDescent="0.35">
      <c r="G9542">
        <v>9534</v>
      </c>
      <c r="H9542">
        <f t="shared" ca="1" si="270"/>
        <v>-2.0167258776097002E-3</v>
      </c>
    </row>
    <row r="9543" spans="7:8" x14ac:dyDescent="0.35">
      <c r="G9543">
        <v>9535</v>
      </c>
      <c r="H9543">
        <f t="shared" ca="1" si="270"/>
        <v>7.9817366696123253E-3</v>
      </c>
    </row>
    <row r="9544" spans="7:8" x14ac:dyDescent="0.35">
      <c r="G9544">
        <v>9536</v>
      </c>
      <c r="H9544">
        <f t="shared" ca="1" si="270"/>
        <v>-1.4377627147414075E-3</v>
      </c>
    </row>
    <row r="9545" spans="7:8" x14ac:dyDescent="0.35">
      <c r="G9545">
        <v>9537</v>
      </c>
      <c r="H9545">
        <f t="shared" ca="1" si="270"/>
        <v>1.3908091663137624E-2</v>
      </c>
    </row>
    <row r="9546" spans="7:8" x14ac:dyDescent="0.35">
      <c r="G9546">
        <v>9538</v>
      </c>
      <c r="H9546">
        <f t="shared" ref="H9546:H9609" ca="1" si="271">_xlfn.NORM.INV(RAND(),$N$11,$N$12)</f>
        <v>-4.4301948960245072E-2</v>
      </c>
    </row>
    <row r="9547" spans="7:8" x14ac:dyDescent="0.35">
      <c r="G9547">
        <v>9539</v>
      </c>
      <c r="H9547">
        <f t="shared" ca="1" si="271"/>
        <v>-2.3172011880600755E-2</v>
      </c>
    </row>
    <row r="9548" spans="7:8" x14ac:dyDescent="0.35">
      <c r="G9548">
        <v>9540</v>
      </c>
      <c r="H9548">
        <f t="shared" ca="1" si="271"/>
        <v>2.2952132223138088E-2</v>
      </c>
    </row>
    <row r="9549" spans="7:8" x14ac:dyDescent="0.35">
      <c r="G9549">
        <v>9541</v>
      </c>
      <c r="H9549">
        <f t="shared" ca="1" si="271"/>
        <v>2.4429084950187922E-2</v>
      </c>
    </row>
    <row r="9550" spans="7:8" x14ac:dyDescent="0.35">
      <c r="G9550">
        <v>9542</v>
      </c>
      <c r="H9550">
        <f t="shared" ca="1" si="271"/>
        <v>3.3456511030878276E-3</v>
      </c>
    </row>
    <row r="9551" spans="7:8" x14ac:dyDescent="0.35">
      <c r="G9551">
        <v>9543</v>
      </c>
      <c r="H9551">
        <f t="shared" ca="1" si="271"/>
        <v>4.7722291398397416E-3</v>
      </c>
    </row>
    <row r="9552" spans="7:8" x14ac:dyDescent="0.35">
      <c r="G9552">
        <v>9544</v>
      </c>
      <c r="H9552">
        <f t="shared" ca="1" si="271"/>
        <v>8.9353793760451085E-3</v>
      </c>
    </row>
    <row r="9553" spans="7:8" x14ac:dyDescent="0.35">
      <c r="G9553">
        <v>9545</v>
      </c>
      <c r="H9553">
        <f t="shared" ca="1" si="271"/>
        <v>1.365161949863837E-2</v>
      </c>
    </row>
    <row r="9554" spans="7:8" x14ac:dyDescent="0.35">
      <c r="G9554">
        <v>9546</v>
      </c>
      <c r="H9554">
        <f t="shared" ca="1" si="271"/>
        <v>-2.540338205218947E-2</v>
      </c>
    </row>
    <row r="9555" spans="7:8" x14ac:dyDescent="0.35">
      <c r="G9555">
        <v>9547</v>
      </c>
      <c r="H9555">
        <f t="shared" ca="1" si="271"/>
        <v>-5.3679583688020244E-3</v>
      </c>
    </row>
    <row r="9556" spans="7:8" x14ac:dyDescent="0.35">
      <c r="G9556">
        <v>9548</v>
      </c>
      <c r="H9556">
        <f t="shared" ca="1" si="271"/>
        <v>1.6117436936557275E-2</v>
      </c>
    </row>
    <row r="9557" spans="7:8" x14ac:dyDescent="0.35">
      <c r="G9557">
        <v>9549</v>
      </c>
      <c r="H9557">
        <f t="shared" ca="1" si="271"/>
        <v>3.6019182783352893E-2</v>
      </c>
    </row>
    <row r="9558" spans="7:8" x14ac:dyDescent="0.35">
      <c r="G9558">
        <v>9550</v>
      </c>
      <c r="H9558">
        <f t="shared" ca="1" si="271"/>
        <v>-1.1781921665137908E-3</v>
      </c>
    </row>
    <row r="9559" spans="7:8" x14ac:dyDescent="0.35">
      <c r="G9559">
        <v>9551</v>
      </c>
      <c r="H9559">
        <f t="shared" ca="1" si="271"/>
        <v>2.4718364404138784E-3</v>
      </c>
    </row>
    <row r="9560" spans="7:8" x14ac:dyDescent="0.35">
      <c r="G9560">
        <v>9552</v>
      </c>
      <c r="H9560">
        <f t="shared" ca="1" si="271"/>
        <v>-1.8445663147199368E-2</v>
      </c>
    </row>
    <row r="9561" spans="7:8" x14ac:dyDescent="0.35">
      <c r="G9561">
        <v>9553</v>
      </c>
      <c r="H9561">
        <f t="shared" ca="1" si="271"/>
        <v>2.6198879869198333E-2</v>
      </c>
    </row>
    <row r="9562" spans="7:8" x14ac:dyDescent="0.35">
      <c r="G9562">
        <v>9554</v>
      </c>
      <c r="H9562">
        <f t="shared" ca="1" si="271"/>
        <v>-2.016113709054668E-2</v>
      </c>
    </row>
    <row r="9563" spans="7:8" x14ac:dyDescent="0.35">
      <c r="G9563">
        <v>9555</v>
      </c>
      <c r="H9563">
        <f t="shared" ca="1" si="271"/>
        <v>6.0054960842680239E-3</v>
      </c>
    </row>
    <row r="9564" spans="7:8" x14ac:dyDescent="0.35">
      <c r="G9564">
        <v>9556</v>
      </c>
      <c r="H9564">
        <f t="shared" ca="1" si="271"/>
        <v>9.9495236294748057E-3</v>
      </c>
    </row>
    <row r="9565" spans="7:8" x14ac:dyDescent="0.35">
      <c r="G9565">
        <v>9557</v>
      </c>
      <c r="H9565">
        <f t="shared" ca="1" si="271"/>
        <v>-1.0936581379014135E-2</v>
      </c>
    </row>
    <row r="9566" spans="7:8" x14ac:dyDescent="0.35">
      <c r="G9566">
        <v>9558</v>
      </c>
      <c r="H9566">
        <f t="shared" ca="1" si="271"/>
        <v>1.4174157235859928E-3</v>
      </c>
    </row>
    <row r="9567" spans="7:8" x14ac:dyDescent="0.35">
      <c r="G9567">
        <v>9559</v>
      </c>
      <c r="H9567">
        <f t="shared" ca="1" si="271"/>
        <v>5.0033727723571E-3</v>
      </c>
    </row>
    <row r="9568" spans="7:8" x14ac:dyDescent="0.35">
      <c r="G9568">
        <v>9560</v>
      </c>
      <c r="H9568">
        <f t="shared" ca="1" si="271"/>
        <v>1.8674454794814953E-2</v>
      </c>
    </row>
    <row r="9569" spans="7:8" x14ac:dyDescent="0.35">
      <c r="G9569">
        <v>9561</v>
      </c>
      <c r="H9569">
        <f t="shared" ca="1" si="271"/>
        <v>-7.7871574528392022E-3</v>
      </c>
    </row>
    <row r="9570" spans="7:8" x14ac:dyDescent="0.35">
      <c r="G9570">
        <v>9562</v>
      </c>
      <c r="H9570">
        <f t="shared" ca="1" si="271"/>
        <v>6.9903247212854463E-3</v>
      </c>
    </row>
    <row r="9571" spans="7:8" x14ac:dyDescent="0.35">
      <c r="G9571">
        <v>9563</v>
      </c>
      <c r="H9571">
        <f t="shared" ca="1" si="271"/>
        <v>6.5816179724462213E-3</v>
      </c>
    </row>
    <row r="9572" spans="7:8" x14ac:dyDescent="0.35">
      <c r="G9572">
        <v>9564</v>
      </c>
      <c r="H9572">
        <f t="shared" ca="1" si="271"/>
        <v>3.6963531380892561E-3</v>
      </c>
    </row>
    <row r="9573" spans="7:8" x14ac:dyDescent="0.35">
      <c r="G9573">
        <v>9565</v>
      </c>
      <c r="H9573">
        <f t="shared" ca="1" si="271"/>
        <v>-9.3670347969288166E-5</v>
      </c>
    </row>
    <row r="9574" spans="7:8" x14ac:dyDescent="0.35">
      <c r="G9574">
        <v>9566</v>
      </c>
      <c r="H9574">
        <f t="shared" ca="1" si="271"/>
        <v>-1.4990930588665121E-2</v>
      </c>
    </row>
    <row r="9575" spans="7:8" x14ac:dyDescent="0.35">
      <c r="G9575">
        <v>9567</v>
      </c>
      <c r="H9575">
        <f t="shared" ca="1" si="271"/>
        <v>2.6706093854015596E-3</v>
      </c>
    </row>
    <row r="9576" spans="7:8" x14ac:dyDescent="0.35">
      <c r="G9576">
        <v>9568</v>
      </c>
      <c r="H9576">
        <f t="shared" ca="1" si="271"/>
        <v>2.9142930437713575E-2</v>
      </c>
    </row>
    <row r="9577" spans="7:8" x14ac:dyDescent="0.35">
      <c r="G9577">
        <v>9569</v>
      </c>
      <c r="H9577">
        <f t="shared" ca="1" si="271"/>
        <v>4.5765754287501095E-3</v>
      </c>
    </row>
    <row r="9578" spans="7:8" x14ac:dyDescent="0.35">
      <c r="G9578">
        <v>9570</v>
      </c>
      <c r="H9578">
        <f t="shared" ca="1" si="271"/>
        <v>1.9314700007226852E-3</v>
      </c>
    </row>
    <row r="9579" spans="7:8" x14ac:dyDescent="0.35">
      <c r="G9579">
        <v>9571</v>
      </c>
      <c r="H9579">
        <f t="shared" ca="1" si="271"/>
        <v>-4.8364687502351943E-3</v>
      </c>
    </row>
    <row r="9580" spans="7:8" x14ac:dyDescent="0.35">
      <c r="G9580">
        <v>9572</v>
      </c>
      <c r="H9580">
        <f t="shared" ca="1" si="271"/>
        <v>9.4271940303928166E-3</v>
      </c>
    </row>
    <row r="9581" spans="7:8" x14ac:dyDescent="0.35">
      <c r="G9581">
        <v>9573</v>
      </c>
      <c r="H9581">
        <f t="shared" ca="1" si="271"/>
        <v>-1.6826533094135763E-2</v>
      </c>
    </row>
    <row r="9582" spans="7:8" x14ac:dyDescent="0.35">
      <c r="G9582">
        <v>9574</v>
      </c>
      <c r="H9582">
        <f t="shared" ca="1" si="271"/>
        <v>8.9932932838716938E-4</v>
      </c>
    </row>
    <row r="9583" spans="7:8" x14ac:dyDescent="0.35">
      <c r="G9583">
        <v>9575</v>
      </c>
      <c r="H9583">
        <f t="shared" ca="1" si="271"/>
        <v>-5.9867726632332101E-3</v>
      </c>
    </row>
    <row r="9584" spans="7:8" x14ac:dyDescent="0.35">
      <c r="G9584">
        <v>9576</v>
      </c>
      <c r="H9584">
        <f t="shared" ca="1" si="271"/>
        <v>1.7356025033799811E-2</v>
      </c>
    </row>
    <row r="9585" spans="7:8" x14ac:dyDescent="0.35">
      <c r="G9585">
        <v>9577</v>
      </c>
      <c r="H9585">
        <f t="shared" ca="1" si="271"/>
        <v>1.7765206896010341E-2</v>
      </c>
    </row>
    <row r="9586" spans="7:8" x14ac:dyDescent="0.35">
      <c r="G9586">
        <v>9578</v>
      </c>
      <c r="H9586">
        <f t="shared" ca="1" si="271"/>
        <v>-3.3196277501070764E-2</v>
      </c>
    </row>
    <row r="9587" spans="7:8" x14ac:dyDescent="0.35">
      <c r="G9587">
        <v>9579</v>
      </c>
      <c r="H9587">
        <f t="shared" ca="1" si="271"/>
        <v>4.334726018176375E-3</v>
      </c>
    </row>
    <row r="9588" spans="7:8" x14ac:dyDescent="0.35">
      <c r="G9588">
        <v>9580</v>
      </c>
      <c r="H9588">
        <f t="shared" ca="1" si="271"/>
        <v>-9.963628036774726E-3</v>
      </c>
    </row>
    <row r="9589" spans="7:8" x14ac:dyDescent="0.35">
      <c r="G9589">
        <v>9581</v>
      </c>
      <c r="H9589">
        <f t="shared" ca="1" si="271"/>
        <v>-3.9306281063538062E-3</v>
      </c>
    </row>
    <row r="9590" spans="7:8" x14ac:dyDescent="0.35">
      <c r="G9590">
        <v>9582</v>
      </c>
      <c r="H9590">
        <f t="shared" ca="1" si="271"/>
        <v>-1.107682096585618E-3</v>
      </c>
    </row>
    <row r="9591" spans="7:8" x14ac:dyDescent="0.35">
      <c r="G9591">
        <v>9583</v>
      </c>
      <c r="H9591">
        <f t="shared" ca="1" si="271"/>
        <v>-1.3764659310734846E-2</v>
      </c>
    </row>
    <row r="9592" spans="7:8" x14ac:dyDescent="0.35">
      <c r="G9592">
        <v>9584</v>
      </c>
      <c r="H9592">
        <f t="shared" ca="1" si="271"/>
        <v>1.7651342278989443E-2</v>
      </c>
    </row>
    <row r="9593" spans="7:8" x14ac:dyDescent="0.35">
      <c r="G9593">
        <v>9585</v>
      </c>
      <c r="H9593">
        <f t="shared" ca="1" si="271"/>
        <v>8.8162120962144239E-3</v>
      </c>
    </row>
    <row r="9594" spans="7:8" x14ac:dyDescent="0.35">
      <c r="G9594">
        <v>9586</v>
      </c>
      <c r="H9594">
        <f t="shared" ca="1" si="271"/>
        <v>1.6110437079650066E-2</v>
      </c>
    </row>
    <row r="9595" spans="7:8" x14ac:dyDescent="0.35">
      <c r="G9595">
        <v>9587</v>
      </c>
      <c r="H9595">
        <f t="shared" ca="1" si="271"/>
        <v>-6.5774231025147204E-3</v>
      </c>
    </row>
    <row r="9596" spans="7:8" x14ac:dyDescent="0.35">
      <c r="G9596">
        <v>9588</v>
      </c>
      <c r="H9596">
        <f t="shared" ca="1" si="271"/>
        <v>-2.6636655607658193E-2</v>
      </c>
    </row>
    <row r="9597" spans="7:8" x14ac:dyDescent="0.35">
      <c r="G9597">
        <v>9589</v>
      </c>
      <c r="H9597">
        <f t="shared" ca="1" si="271"/>
        <v>-2.5156307069065232E-2</v>
      </c>
    </row>
    <row r="9598" spans="7:8" x14ac:dyDescent="0.35">
      <c r="G9598">
        <v>9590</v>
      </c>
      <c r="H9598">
        <f t="shared" ca="1" si="271"/>
        <v>-2.9868129010157084E-2</v>
      </c>
    </row>
    <row r="9599" spans="7:8" x14ac:dyDescent="0.35">
      <c r="G9599">
        <v>9591</v>
      </c>
      <c r="H9599">
        <f t="shared" ca="1" si="271"/>
        <v>-6.147097795535965E-3</v>
      </c>
    </row>
    <row r="9600" spans="7:8" x14ac:dyDescent="0.35">
      <c r="G9600">
        <v>9592</v>
      </c>
      <c r="H9600">
        <f t="shared" ca="1" si="271"/>
        <v>-5.9338724367588222E-4</v>
      </c>
    </row>
    <row r="9601" spans="7:8" x14ac:dyDescent="0.35">
      <c r="G9601">
        <v>9593</v>
      </c>
      <c r="H9601">
        <f t="shared" ca="1" si="271"/>
        <v>1.0006445530123764E-2</v>
      </c>
    </row>
    <row r="9602" spans="7:8" x14ac:dyDescent="0.35">
      <c r="G9602">
        <v>9594</v>
      </c>
      <c r="H9602">
        <f t="shared" ca="1" si="271"/>
        <v>-2.0608238605515132E-2</v>
      </c>
    </row>
    <row r="9603" spans="7:8" x14ac:dyDescent="0.35">
      <c r="G9603">
        <v>9595</v>
      </c>
      <c r="H9603">
        <f t="shared" ca="1" si="271"/>
        <v>-2.7878488104636028E-3</v>
      </c>
    </row>
    <row r="9604" spans="7:8" x14ac:dyDescent="0.35">
      <c r="G9604">
        <v>9596</v>
      </c>
      <c r="H9604">
        <f t="shared" ca="1" si="271"/>
        <v>-1.627612468756915E-2</v>
      </c>
    </row>
    <row r="9605" spans="7:8" x14ac:dyDescent="0.35">
      <c r="G9605">
        <v>9597</v>
      </c>
      <c r="H9605">
        <f t="shared" ca="1" si="271"/>
        <v>3.9543877444589556E-3</v>
      </c>
    </row>
    <row r="9606" spans="7:8" x14ac:dyDescent="0.35">
      <c r="G9606">
        <v>9598</v>
      </c>
      <c r="H9606">
        <f t="shared" ca="1" si="271"/>
        <v>-1.6872833870437667E-2</v>
      </c>
    </row>
    <row r="9607" spans="7:8" x14ac:dyDescent="0.35">
      <c r="G9607">
        <v>9599</v>
      </c>
      <c r="H9607">
        <f t="shared" ca="1" si="271"/>
        <v>-7.2070646687533253E-3</v>
      </c>
    </row>
    <row r="9608" spans="7:8" x14ac:dyDescent="0.35">
      <c r="G9608">
        <v>9600</v>
      </c>
      <c r="H9608">
        <f t="shared" ca="1" si="271"/>
        <v>-1.6146689412378162E-2</v>
      </c>
    </row>
    <row r="9609" spans="7:8" x14ac:dyDescent="0.35">
      <c r="G9609">
        <v>9601</v>
      </c>
      <c r="H9609">
        <f t="shared" ca="1" si="271"/>
        <v>2.2095108208476013E-3</v>
      </c>
    </row>
    <row r="9610" spans="7:8" x14ac:dyDescent="0.35">
      <c r="G9610">
        <v>9602</v>
      </c>
      <c r="H9610">
        <f t="shared" ref="H9610:H9673" ca="1" si="272">_xlfn.NORM.INV(RAND(),$N$11,$N$12)</f>
        <v>2.6026549424760641E-4</v>
      </c>
    </row>
    <row r="9611" spans="7:8" x14ac:dyDescent="0.35">
      <c r="G9611">
        <v>9603</v>
      </c>
      <c r="H9611">
        <f t="shared" ca="1" si="272"/>
        <v>1.2328105482445728E-2</v>
      </c>
    </row>
    <row r="9612" spans="7:8" x14ac:dyDescent="0.35">
      <c r="G9612">
        <v>9604</v>
      </c>
      <c r="H9612">
        <f t="shared" ca="1" si="272"/>
        <v>-5.2967464749004165E-3</v>
      </c>
    </row>
    <row r="9613" spans="7:8" x14ac:dyDescent="0.35">
      <c r="G9613">
        <v>9605</v>
      </c>
      <c r="H9613">
        <f t="shared" ca="1" si="272"/>
        <v>-2.5133775053018627E-3</v>
      </c>
    </row>
    <row r="9614" spans="7:8" x14ac:dyDescent="0.35">
      <c r="G9614">
        <v>9606</v>
      </c>
      <c r="H9614">
        <f t="shared" ca="1" si="272"/>
        <v>2.0528572570079572E-2</v>
      </c>
    </row>
    <row r="9615" spans="7:8" x14ac:dyDescent="0.35">
      <c r="G9615">
        <v>9607</v>
      </c>
      <c r="H9615">
        <f t="shared" ca="1" si="272"/>
        <v>3.074691207501374E-2</v>
      </c>
    </row>
    <row r="9616" spans="7:8" x14ac:dyDescent="0.35">
      <c r="G9616">
        <v>9608</v>
      </c>
      <c r="H9616">
        <f t="shared" ca="1" si="272"/>
        <v>-3.2879021347404246E-3</v>
      </c>
    </row>
    <row r="9617" spans="7:8" x14ac:dyDescent="0.35">
      <c r="G9617">
        <v>9609</v>
      </c>
      <c r="H9617">
        <f t="shared" ca="1" si="272"/>
        <v>2.0173680505717415E-2</v>
      </c>
    </row>
    <row r="9618" spans="7:8" x14ac:dyDescent="0.35">
      <c r="G9618">
        <v>9610</v>
      </c>
      <c r="H9618">
        <f t="shared" ca="1" si="272"/>
        <v>-4.0923921103305776E-2</v>
      </c>
    </row>
    <row r="9619" spans="7:8" x14ac:dyDescent="0.35">
      <c r="G9619">
        <v>9611</v>
      </c>
      <c r="H9619">
        <f t="shared" ca="1" si="272"/>
        <v>-1.1422774673088824E-2</v>
      </c>
    </row>
    <row r="9620" spans="7:8" x14ac:dyDescent="0.35">
      <c r="G9620">
        <v>9612</v>
      </c>
      <c r="H9620">
        <f t="shared" ca="1" si="272"/>
        <v>-9.2466623765285055E-3</v>
      </c>
    </row>
    <row r="9621" spans="7:8" x14ac:dyDescent="0.35">
      <c r="G9621">
        <v>9613</v>
      </c>
      <c r="H9621">
        <f t="shared" ca="1" si="272"/>
        <v>-1.0304608847725516E-2</v>
      </c>
    </row>
    <row r="9622" spans="7:8" x14ac:dyDescent="0.35">
      <c r="G9622">
        <v>9614</v>
      </c>
      <c r="H9622">
        <f t="shared" ca="1" si="272"/>
        <v>1.7944906726262866E-2</v>
      </c>
    </row>
    <row r="9623" spans="7:8" x14ac:dyDescent="0.35">
      <c r="G9623">
        <v>9615</v>
      </c>
      <c r="H9623">
        <f t="shared" ca="1" si="272"/>
        <v>2.1680334447142423E-2</v>
      </c>
    </row>
    <row r="9624" spans="7:8" x14ac:dyDescent="0.35">
      <c r="G9624">
        <v>9616</v>
      </c>
      <c r="H9624">
        <f t="shared" ca="1" si="272"/>
        <v>3.3878611428663614E-3</v>
      </c>
    </row>
    <row r="9625" spans="7:8" x14ac:dyDescent="0.35">
      <c r="G9625">
        <v>9617</v>
      </c>
      <c r="H9625">
        <f t="shared" ca="1" si="272"/>
        <v>-1.9977256484814361E-2</v>
      </c>
    </row>
    <row r="9626" spans="7:8" x14ac:dyDescent="0.35">
      <c r="G9626">
        <v>9618</v>
      </c>
      <c r="H9626">
        <f t="shared" ca="1" si="272"/>
        <v>7.3055250402345494E-3</v>
      </c>
    </row>
    <row r="9627" spans="7:8" x14ac:dyDescent="0.35">
      <c r="G9627">
        <v>9619</v>
      </c>
      <c r="H9627">
        <f t="shared" ca="1" si="272"/>
        <v>8.538677692509395E-3</v>
      </c>
    </row>
    <row r="9628" spans="7:8" x14ac:dyDescent="0.35">
      <c r="G9628">
        <v>9620</v>
      </c>
      <c r="H9628">
        <f t="shared" ca="1" si="272"/>
        <v>-1.3804962601204588E-2</v>
      </c>
    </row>
    <row r="9629" spans="7:8" x14ac:dyDescent="0.35">
      <c r="G9629">
        <v>9621</v>
      </c>
      <c r="H9629">
        <f t="shared" ca="1" si="272"/>
        <v>1.6497780249382053E-2</v>
      </c>
    </row>
    <row r="9630" spans="7:8" x14ac:dyDescent="0.35">
      <c r="G9630">
        <v>9622</v>
      </c>
      <c r="H9630">
        <f t="shared" ca="1" si="272"/>
        <v>1.0893742193746267E-2</v>
      </c>
    </row>
    <row r="9631" spans="7:8" x14ac:dyDescent="0.35">
      <c r="G9631">
        <v>9623</v>
      </c>
      <c r="H9631">
        <f t="shared" ca="1" si="272"/>
        <v>-2.7207136297517379E-2</v>
      </c>
    </row>
    <row r="9632" spans="7:8" x14ac:dyDescent="0.35">
      <c r="G9632">
        <v>9624</v>
      </c>
      <c r="H9632">
        <f t="shared" ca="1" si="272"/>
        <v>-2.5578851198306839E-2</v>
      </c>
    </row>
    <row r="9633" spans="7:8" x14ac:dyDescent="0.35">
      <c r="G9633">
        <v>9625</v>
      </c>
      <c r="H9633">
        <f t="shared" ca="1" si="272"/>
        <v>-7.5254789875877177E-3</v>
      </c>
    </row>
    <row r="9634" spans="7:8" x14ac:dyDescent="0.35">
      <c r="G9634">
        <v>9626</v>
      </c>
      <c r="H9634">
        <f t="shared" ca="1" si="272"/>
        <v>-3.1681923701035735E-3</v>
      </c>
    </row>
    <row r="9635" spans="7:8" x14ac:dyDescent="0.35">
      <c r="G9635">
        <v>9627</v>
      </c>
      <c r="H9635">
        <f t="shared" ca="1" si="272"/>
        <v>4.886149013114789E-3</v>
      </c>
    </row>
    <row r="9636" spans="7:8" x14ac:dyDescent="0.35">
      <c r="G9636">
        <v>9628</v>
      </c>
      <c r="H9636">
        <f t="shared" ca="1" si="272"/>
        <v>1.8606629269101473E-2</v>
      </c>
    </row>
    <row r="9637" spans="7:8" x14ac:dyDescent="0.35">
      <c r="G9637">
        <v>9629</v>
      </c>
      <c r="H9637">
        <f t="shared" ca="1" si="272"/>
        <v>2.4885863734288049E-3</v>
      </c>
    </row>
    <row r="9638" spans="7:8" x14ac:dyDescent="0.35">
      <c r="G9638">
        <v>9630</v>
      </c>
      <c r="H9638">
        <f t="shared" ca="1" si="272"/>
        <v>1.8172640553915081E-2</v>
      </c>
    </row>
    <row r="9639" spans="7:8" x14ac:dyDescent="0.35">
      <c r="G9639">
        <v>9631</v>
      </c>
      <c r="H9639">
        <f t="shared" ca="1" si="272"/>
        <v>1.569313934524779E-2</v>
      </c>
    </row>
    <row r="9640" spans="7:8" x14ac:dyDescent="0.35">
      <c r="G9640">
        <v>9632</v>
      </c>
      <c r="H9640">
        <f t="shared" ca="1" si="272"/>
        <v>1.0227649169809085E-2</v>
      </c>
    </row>
    <row r="9641" spans="7:8" x14ac:dyDescent="0.35">
      <c r="G9641">
        <v>9633</v>
      </c>
      <c r="H9641">
        <f t="shared" ca="1" si="272"/>
        <v>9.6171538953390874E-4</v>
      </c>
    </row>
    <row r="9642" spans="7:8" x14ac:dyDescent="0.35">
      <c r="G9642">
        <v>9634</v>
      </c>
      <c r="H9642">
        <f t="shared" ca="1" si="272"/>
        <v>-8.6106753003844915E-3</v>
      </c>
    </row>
    <row r="9643" spans="7:8" x14ac:dyDescent="0.35">
      <c r="G9643">
        <v>9635</v>
      </c>
      <c r="H9643">
        <f t="shared" ca="1" si="272"/>
        <v>1.7363100887481386E-2</v>
      </c>
    </row>
    <row r="9644" spans="7:8" x14ac:dyDescent="0.35">
      <c r="G9644">
        <v>9636</v>
      </c>
      <c r="H9644">
        <f t="shared" ca="1" si="272"/>
        <v>3.7231700519896577E-2</v>
      </c>
    </row>
    <row r="9645" spans="7:8" x14ac:dyDescent="0.35">
      <c r="G9645">
        <v>9637</v>
      </c>
      <c r="H9645">
        <f t="shared" ca="1" si="272"/>
        <v>3.0254549969173242E-4</v>
      </c>
    </row>
    <row r="9646" spans="7:8" x14ac:dyDescent="0.35">
      <c r="G9646">
        <v>9638</v>
      </c>
      <c r="H9646">
        <f t="shared" ca="1" si="272"/>
        <v>9.3863976525270659E-4</v>
      </c>
    </row>
    <row r="9647" spans="7:8" x14ac:dyDescent="0.35">
      <c r="G9647">
        <v>9639</v>
      </c>
      <c r="H9647">
        <f t="shared" ca="1" si="272"/>
        <v>-3.0977411402275317E-2</v>
      </c>
    </row>
    <row r="9648" spans="7:8" x14ac:dyDescent="0.35">
      <c r="G9648">
        <v>9640</v>
      </c>
      <c r="H9648">
        <f t="shared" ca="1" si="272"/>
        <v>-6.8427194660938056E-3</v>
      </c>
    </row>
    <row r="9649" spans="7:8" x14ac:dyDescent="0.35">
      <c r="G9649">
        <v>9641</v>
      </c>
      <c r="H9649">
        <f t="shared" ca="1" si="272"/>
        <v>2.6578954908792331E-2</v>
      </c>
    </row>
    <row r="9650" spans="7:8" x14ac:dyDescent="0.35">
      <c r="G9650">
        <v>9642</v>
      </c>
      <c r="H9650">
        <f t="shared" ca="1" si="272"/>
        <v>1.8245044380955977E-2</v>
      </c>
    </row>
    <row r="9651" spans="7:8" x14ac:dyDescent="0.35">
      <c r="G9651">
        <v>9643</v>
      </c>
      <c r="H9651">
        <f t="shared" ca="1" si="272"/>
        <v>-6.6438091463863229E-3</v>
      </c>
    </row>
    <row r="9652" spans="7:8" x14ac:dyDescent="0.35">
      <c r="G9652">
        <v>9644</v>
      </c>
      <c r="H9652">
        <f t="shared" ca="1" si="272"/>
        <v>2.7366698081425063E-2</v>
      </c>
    </row>
    <row r="9653" spans="7:8" x14ac:dyDescent="0.35">
      <c r="G9653">
        <v>9645</v>
      </c>
      <c r="H9653">
        <f t="shared" ca="1" si="272"/>
        <v>2.1439486209997912E-3</v>
      </c>
    </row>
    <row r="9654" spans="7:8" x14ac:dyDescent="0.35">
      <c r="G9654">
        <v>9646</v>
      </c>
      <c r="H9654">
        <f t="shared" ca="1" si="272"/>
        <v>2.0887560775608664E-2</v>
      </c>
    </row>
    <row r="9655" spans="7:8" x14ac:dyDescent="0.35">
      <c r="G9655">
        <v>9647</v>
      </c>
      <c r="H9655">
        <f t="shared" ca="1" si="272"/>
        <v>1.2492615583105698E-2</v>
      </c>
    </row>
    <row r="9656" spans="7:8" x14ac:dyDescent="0.35">
      <c r="G9656">
        <v>9648</v>
      </c>
      <c r="H9656">
        <f t="shared" ca="1" si="272"/>
        <v>5.9529965353948529E-3</v>
      </c>
    </row>
    <row r="9657" spans="7:8" x14ac:dyDescent="0.35">
      <c r="G9657">
        <v>9649</v>
      </c>
      <c r="H9657">
        <f t="shared" ca="1" si="272"/>
        <v>-6.0827464844355299E-3</v>
      </c>
    </row>
    <row r="9658" spans="7:8" x14ac:dyDescent="0.35">
      <c r="G9658">
        <v>9650</v>
      </c>
      <c r="H9658">
        <f t="shared" ca="1" si="272"/>
        <v>-8.7267168608080575E-3</v>
      </c>
    </row>
    <row r="9659" spans="7:8" x14ac:dyDescent="0.35">
      <c r="G9659">
        <v>9651</v>
      </c>
      <c r="H9659">
        <f t="shared" ca="1" si="272"/>
        <v>-8.852200605468369E-4</v>
      </c>
    </row>
    <row r="9660" spans="7:8" x14ac:dyDescent="0.35">
      <c r="G9660">
        <v>9652</v>
      </c>
      <c r="H9660">
        <f t="shared" ca="1" si="272"/>
        <v>1.1682771685847951E-2</v>
      </c>
    </row>
    <row r="9661" spans="7:8" x14ac:dyDescent="0.35">
      <c r="G9661">
        <v>9653</v>
      </c>
      <c r="H9661">
        <f t="shared" ca="1" si="272"/>
        <v>-1.4434306282236763E-2</v>
      </c>
    </row>
    <row r="9662" spans="7:8" x14ac:dyDescent="0.35">
      <c r="G9662">
        <v>9654</v>
      </c>
      <c r="H9662">
        <f t="shared" ca="1" si="272"/>
        <v>1.5364274807117969E-2</v>
      </c>
    </row>
    <row r="9663" spans="7:8" x14ac:dyDescent="0.35">
      <c r="G9663">
        <v>9655</v>
      </c>
      <c r="H9663">
        <f t="shared" ca="1" si="272"/>
        <v>-3.364670732287359E-3</v>
      </c>
    </row>
    <row r="9664" spans="7:8" x14ac:dyDescent="0.35">
      <c r="G9664">
        <v>9656</v>
      </c>
      <c r="H9664">
        <f t="shared" ca="1" si="272"/>
        <v>7.0309033718118875E-3</v>
      </c>
    </row>
    <row r="9665" spans="7:8" x14ac:dyDescent="0.35">
      <c r="G9665">
        <v>9657</v>
      </c>
      <c r="H9665">
        <f t="shared" ca="1" si="272"/>
        <v>-2.9913325440967186E-4</v>
      </c>
    </row>
    <row r="9666" spans="7:8" x14ac:dyDescent="0.35">
      <c r="G9666">
        <v>9658</v>
      </c>
      <c r="H9666">
        <f t="shared" ca="1" si="272"/>
        <v>-1.8700398535287842E-2</v>
      </c>
    </row>
    <row r="9667" spans="7:8" x14ac:dyDescent="0.35">
      <c r="G9667">
        <v>9659</v>
      </c>
      <c r="H9667">
        <f t="shared" ca="1" si="272"/>
        <v>-1.1451619959817767E-3</v>
      </c>
    </row>
    <row r="9668" spans="7:8" x14ac:dyDescent="0.35">
      <c r="G9668">
        <v>9660</v>
      </c>
      <c r="H9668">
        <f t="shared" ca="1" si="272"/>
        <v>4.8162248049284945E-3</v>
      </c>
    </row>
    <row r="9669" spans="7:8" x14ac:dyDescent="0.35">
      <c r="G9669">
        <v>9661</v>
      </c>
      <c r="H9669">
        <f t="shared" ca="1" si="272"/>
        <v>1.9509364212399096E-2</v>
      </c>
    </row>
    <row r="9670" spans="7:8" x14ac:dyDescent="0.35">
      <c r="G9670">
        <v>9662</v>
      </c>
      <c r="H9670">
        <f t="shared" ca="1" si="272"/>
        <v>-1.6541475036914256E-2</v>
      </c>
    </row>
    <row r="9671" spans="7:8" x14ac:dyDescent="0.35">
      <c r="G9671">
        <v>9663</v>
      </c>
      <c r="H9671">
        <f t="shared" ca="1" si="272"/>
        <v>3.6046880131042E-3</v>
      </c>
    </row>
    <row r="9672" spans="7:8" x14ac:dyDescent="0.35">
      <c r="G9672">
        <v>9664</v>
      </c>
      <c r="H9672">
        <f t="shared" ca="1" si="272"/>
        <v>2.8821567460037004E-2</v>
      </c>
    </row>
    <row r="9673" spans="7:8" x14ac:dyDescent="0.35">
      <c r="G9673">
        <v>9665</v>
      </c>
      <c r="H9673">
        <f t="shared" ca="1" si="272"/>
        <v>4.8256166072857135E-3</v>
      </c>
    </row>
    <row r="9674" spans="7:8" x14ac:dyDescent="0.35">
      <c r="G9674">
        <v>9666</v>
      </c>
      <c r="H9674">
        <f t="shared" ref="H9674:H9737" ca="1" si="273">_xlfn.NORM.INV(RAND(),$N$11,$N$12)</f>
        <v>2.1357609575355248E-3</v>
      </c>
    </row>
    <row r="9675" spans="7:8" x14ac:dyDescent="0.35">
      <c r="G9675">
        <v>9667</v>
      </c>
      <c r="H9675">
        <f t="shared" ca="1" si="273"/>
        <v>-4.2606218186273151E-2</v>
      </c>
    </row>
    <row r="9676" spans="7:8" x14ac:dyDescent="0.35">
      <c r="G9676">
        <v>9668</v>
      </c>
      <c r="H9676">
        <f t="shared" ca="1" si="273"/>
        <v>1.9661177394435948E-2</v>
      </c>
    </row>
    <row r="9677" spans="7:8" x14ac:dyDescent="0.35">
      <c r="G9677">
        <v>9669</v>
      </c>
      <c r="H9677">
        <f t="shared" ca="1" si="273"/>
        <v>1.5579085810400732E-2</v>
      </c>
    </row>
    <row r="9678" spans="7:8" x14ac:dyDescent="0.35">
      <c r="G9678">
        <v>9670</v>
      </c>
      <c r="H9678">
        <f t="shared" ca="1" si="273"/>
        <v>-2.5250662662931939E-2</v>
      </c>
    </row>
    <row r="9679" spans="7:8" x14ac:dyDescent="0.35">
      <c r="G9679">
        <v>9671</v>
      </c>
      <c r="H9679">
        <f t="shared" ca="1" si="273"/>
        <v>-6.3922674521377822E-3</v>
      </c>
    </row>
    <row r="9680" spans="7:8" x14ac:dyDescent="0.35">
      <c r="G9680">
        <v>9672</v>
      </c>
      <c r="H9680">
        <f t="shared" ca="1" si="273"/>
        <v>2.447503327965498E-2</v>
      </c>
    </row>
    <row r="9681" spans="7:8" x14ac:dyDescent="0.35">
      <c r="G9681">
        <v>9673</v>
      </c>
      <c r="H9681">
        <f t="shared" ca="1" si="273"/>
        <v>8.7636849991794084E-3</v>
      </c>
    </row>
    <row r="9682" spans="7:8" x14ac:dyDescent="0.35">
      <c r="G9682">
        <v>9674</v>
      </c>
      <c r="H9682">
        <f t="shared" ca="1" si="273"/>
        <v>-4.9223398463178756E-3</v>
      </c>
    </row>
    <row r="9683" spans="7:8" x14ac:dyDescent="0.35">
      <c r="G9683">
        <v>9675</v>
      </c>
      <c r="H9683">
        <f t="shared" ca="1" si="273"/>
        <v>-3.7666393257979276E-2</v>
      </c>
    </row>
    <row r="9684" spans="7:8" x14ac:dyDescent="0.35">
      <c r="G9684">
        <v>9676</v>
      </c>
      <c r="H9684">
        <f t="shared" ca="1" si="273"/>
        <v>1.5627795024707289E-3</v>
      </c>
    </row>
    <row r="9685" spans="7:8" x14ac:dyDescent="0.35">
      <c r="G9685">
        <v>9677</v>
      </c>
      <c r="H9685">
        <f t="shared" ca="1" si="273"/>
        <v>3.7855656097897815E-3</v>
      </c>
    </row>
    <row r="9686" spans="7:8" x14ac:dyDescent="0.35">
      <c r="G9686">
        <v>9678</v>
      </c>
      <c r="H9686">
        <f t="shared" ca="1" si="273"/>
        <v>-5.4624190005090273E-3</v>
      </c>
    </row>
    <row r="9687" spans="7:8" x14ac:dyDescent="0.35">
      <c r="G9687">
        <v>9679</v>
      </c>
      <c r="H9687">
        <f t="shared" ca="1" si="273"/>
        <v>9.2125548876527061E-3</v>
      </c>
    </row>
    <row r="9688" spans="7:8" x14ac:dyDescent="0.35">
      <c r="G9688">
        <v>9680</v>
      </c>
      <c r="H9688">
        <f t="shared" ca="1" si="273"/>
        <v>4.6571886531279801E-3</v>
      </c>
    </row>
    <row r="9689" spans="7:8" x14ac:dyDescent="0.35">
      <c r="G9689">
        <v>9681</v>
      </c>
      <c r="H9689">
        <f t="shared" ca="1" si="273"/>
        <v>8.2163007713843394E-3</v>
      </c>
    </row>
    <row r="9690" spans="7:8" x14ac:dyDescent="0.35">
      <c r="G9690">
        <v>9682</v>
      </c>
      <c r="H9690">
        <f t="shared" ca="1" si="273"/>
        <v>-2.4979356237144406E-2</v>
      </c>
    </row>
    <row r="9691" spans="7:8" x14ac:dyDescent="0.35">
      <c r="G9691">
        <v>9683</v>
      </c>
      <c r="H9691">
        <f t="shared" ca="1" si="273"/>
        <v>7.1322220741749324E-3</v>
      </c>
    </row>
    <row r="9692" spans="7:8" x14ac:dyDescent="0.35">
      <c r="G9692">
        <v>9684</v>
      </c>
      <c r="H9692">
        <f t="shared" ca="1" si="273"/>
        <v>7.7417745862948294E-3</v>
      </c>
    </row>
    <row r="9693" spans="7:8" x14ac:dyDescent="0.35">
      <c r="G9693">
        <v>9685</v>
      </c>
      <c r="H9693">
        <f t="shared" ca="1" si="273"/>
        <v>3.9121364885786547E-2</v>
      </c>
    </row>
    <row r="9694" spans="7:8" x14ac:dyDescent="0.35">
      <c r="G9694">
        <v>9686</v>
      </c>
      <c r="H9694">
        <f t="shared" ca="1" si="273"/>
        <v>5.1829983726688535E-3</v>
      </c>
    </row>
    <row r="9695" spans="7:8" x14ac:dyDescent="0.35">
      <c r="G9695">
        <v>9687</v>
      </c>
      <c r="H9695">
        <f t="shared" ca="1" si="273"/>
        <v>1.2001413139730481E-2</v>
      </c>
    </row>
    <row r="9696" spans="7:8" x14ac:dyDescent="0.35">
      <c r="G9696">
        <v>9688</v>
      </c>
      <c r="H9696">
        <f t="shared" ca="1" si="273"/>
        <v>-1.0456713992424952E-3</v>
      </c>
    </row>
    <row r="9697" spans="7:8" x14ac:dyDescent="0.35">
      <c r="G9697">
        <v>9689</v>
      </c>
      <c r="H9697">
        <f t="shared" ca="1" si="273"/>
        <v>-5.2313663051206433E-4</v>
      </c>
    </row>
    <row r="9698" spans="7:8" x14ac:dyDescent="0.35">
      <c r="G9698">
        <v>9690</v>
      </c>
      <c r="H9698">
        <f t="shared" ca="1" si="273"/>
        <v>-2.0021745643251876E-2</v>
      </c>
    </row>
    <row r="9699" spans="7:8" x14ac:dyDescent="0.35">
      <c r="G9699">
        <v>9691</v>
      </c>
      <c r="H9699">
        <f t="shared" ca="1" si="273"/>
        <v>2.3727620925065286E-2</v>
      </c>
    </row>
    <row r="9700" spans="7:8" x14ac:dyDescent="0.35">
      <c r="G9700">
        <v>9692</v>
      </c>
      <c r="H9700">
        <f t="shared" ca="1" si="273"/>
        <v>-2.0579442746304164E-2</v>
      </c>
    </row>
    <row r="9701" spans="7:8" x14ac:dyDescent="0.35">
      <c r="G9701">
        <v>9693</v>
      </c>
      <c r="H9701">
        <f t="shared" ca="1" si="273"/>
        <v>8.6935910477784432E-3</v>
      </c>
    </row>
    <row r="9702" spans="7:8" x14ac:dyDescent="0.35">
      <c r="G9702">
        <v>9694</v>
      </c>
      <c r="H9702">
        <f t="shared" ca="1" si="273"/>
        <v>2.5614958636192189E-2</v>
      </c>
    </row>
    <row r="9703" spans="7:8" x14ac:dyDescent="0.35">
      <c r="G9703">
        <v>9695</v>
      </c>
      <c r="H9703">
        <f t="shared" ca="1" si="273"/>
        <v>-1.1443790822547187E-2</v>
      </c>
    </row>
    <row r="9704" spans="7:8" x14ac:dyDescent="0.35">
      <c r="G9704">
        <v>9696</v>
      </c>
      <c r="H9704">
        <f t="shared" ca="1" si="273"/>
        <v>-4.1043127165458389E-2</v>
      </c>
    </row>
    <row r="9705" spans="7:8" x14ac:dyDescent="0.35">
      <c r="G9705">
        <v>9697</v>
      </c>
      <c r="H9705">
        <f t="shared" ca="1" si="273"/>
        <v>-1.042532551363488E-2</v>
      </c>
    </row>
    <row r="9706" spans="7:8" x14ac:dyDescent="0.35">
      <c r="G9706">
        <v>9698</v>
      </c>
      <c r="H9706">
        <f t="shared" ca="1" si="273"/>
        <v>1.9130511188862904E-3</v>
      </c>
    </row>
    <row r="9707" spans="7:8" x14ac:dyDescent="0.35">
      <c r="G9707">
        <v>9699</v>
      </c>
      <c r="H9707">
        <f t="shared" ca="1" si="273"/>
        <v>7.0879717435623681E-3</v>
      </c>
    </row>
    <row r="9708" spans="7:8" x14ac:dyDescent="0.35">
      <c r="G9708">
        <v>9700</v>
      </c>
      <c r="H9708">
        <f t="shared" ca="1" si="273"/>
        <v>-9.5575531357709326E-3</v>
      </c>
    </row>
    <row r="9709" spans="7:8" x14ac:dyDescent="0.35">
      <c r="G9709">
        <v>9701</v>
      </c>
      <c r="H9709">
        <f t="shared" ca="1" si="273"/>
        <v>1.8938338390527287E-2</v>
      </c>
    </row>
    <row r="9710" spans="7:8" x14ac:dyDescent="0.35">
      <c r="G9710">
        <v>9702</v>
      </c>
      <c r="H9710">
        <f t="shared" ca="1" si="273"/>
        <v>1.9180222196265216E-2</v>
      </c>
    </row>
    <row r="9711" spans="7:8" x14ac:dyDescent="0.35">
      <c r="G9711">
        <v>9703</v>
      </c>
      <c r="H9711">
        <f t="shared" ca="1" si="273"/>
        <v>-2.798498530427863E-2</v>
      </c>
    </row>
    <row r="9712" spans="7:8" x14ac:dyDescent="0.35">
      <c r="G9712">
        <v>9704</v>
      </c>
      <c r="H9712">
        <f t="shared" ca="1" si="273"/>
        <v>9.2021647855008507E-3</v>
      </c>
    </row>
    <row r="9713" spans="7:8" x14ac:dyDescent="0.35">
      <c r="G9713">
        <v>9705</v>
      </c>
      <c r="H9713">
        <f t="shared" ca="1" si="273"/>
        <v>-8.7153976533972596E-3</v>
      </c>
    </row>
    <row r="9714" spans="7:8" x14ac:dyDescent="0.35">
      <c r="G9714">
        <v>9706</v>
      </c>
      <c r="H9714">
        <f t="shared" ca="1" si="273"/>
        <v>1.4694652700480091E-2</v>
      </c>
    </row>
    <row r="9715" spans="7:8" x14ac:dyDescent="0.35">
      <c r="G9715">
        <v>9707</v>
      </c>
      <c r="H9715">
        <f t="shared" ca="1" si="273"/>
        <v>-2.3971687182110367E-2</v>
      </c>
    </row>
    <row r="9716" spans="7:8" x14ac:dyDescent="0.35">
      <c r="G9716">
        <v>9708</v>
      </c>
      <c r="H9716">
        <f t="shared" ca="1" si="273"/>
        <v>-1.4294287267430768E-2</v>
      </c>
    </row>
    <row r="9717" spans="7:8" x14ac:dyDescent="0.35">
      <c r="G9717">
        <v>9709</v>
      </c>
      <c r="H9717">
        <f t="shared" ca="1" si="273"/>
        <v>-1.2113762820842382E-2</v>
      </c>
    </row>
    <row r="9718" spans="7:8" x14ac:dyDescent="0.35">
      <c r="G9718">
        <v>9710</v>
      </c>
      <c r="H9718">
        <f t="shared" ca="1" si="273"/>
        <v>5.9962996717357808E-3</v>
      </c>
    </row>
    <row r="9719" spans="7:8" x14ac:dyDescent="0.35">
      <c r="G9719">
        <v>9711</v>
      </c>
      <c r="H9719">
        <f t="shared" ca="1" si="273"/>
        <v>2.1670168494765933E-2</v>
      </c>
    </row>
    <row r="9720" spans="7:8" x14ac:dyDescent="0.35">
      <c r="G9720">
        <v>9712</v>
      </c>
      <c r="H9720">
        <f t="shared" ca="1" si="273"/>
        <v>-1.005086057220456E-2</v>
      </c>
    </row>
    <row r="9721" spans="7:8" x14ac:dyDescent="0.35">
      <c r="G9721">
        <v>9713</v>
      </c>
      <c r="H9721">
        <f t="shared" ca="1" si="273"/>
        <v>1.2644789217599463E-2</v>
      </c>
    </row>
    <row r="9722" spans="7:8" x14ac:dyDescent="0.35">
      <c r="G9722">
        <v>9714</v>
      </c>
      <c r="H9722">
        <f t="shared" ca="1" si="273"/>
        <v>3.7294045722606424E-2</v>
      </c>
    </row>
    <row r="9723" spans="7:8" x14ac:dyDescent="0.35">
      <c r="G9723">
        <v>9715</v>
      </c>
      <c r="H9723">
        <f t="shared" ca="1" si="273"/>
        <v>5.2618542598379722E-3</v>
      </c>
    </row>
    <row r="9724" spans="7:8" x14ac:dyDescent="0.35">
      <c r="G9724">
        <v>9716</v>
      </c>
      <c r="H9724">
        <f t="shared" ca="1" si="273"/>
        <v>3.7461336700976415E-3</v>
      </c>
    </row>
    <row r="9725" spans="7:8" x14ac:dyDescent="0.35">
      <c r="G9725">
        <v>9717</v>
      </c>
      <c r="H9725">
        <f t="shared" ca="1" si="273"/>
        <v>2.5882357668793664E-2</v>
      </c>
    </row>
    <row r="9726" spans="7:8" x14ac:dyDescent="0.35">
      <c r="G9726">
        <v>9718</v>
      </c>
      <c r="H9726">
        <f t="shared" ca="1" si="273"/>
        <v>-3.2158135529471517E-3</v>
      </c>
    </row>
    <row r="9727" spans="7:8" x14ac:dyDescent="0.35">
      <c r="G9727">
        <v>9719</v>
      </c>
      <c r="H9727">
        <f t="shared" ca="1" si="273"/>
        <v>-4.3771159706387673E-3</v>
      </c>
    </row>
    <row r="9728" spans="7:8" x14ac:dyDescent="0.35">
      <c r="G9728">
        <v>9720</v>
      </c>
      <c r="H9728">
        <f t="shared" ca="1" si="273"/>
        <v>-5.1762413060057165E-4</v>
      </c>
    </row>
    <row r="9729" spans="7:8" x14ac:dyDescent="0.35">
      <c r="G9729">
        <v>9721</v>
      </c>
      <c r="H9729">
        <f t="shared" ca="1" si="273"/>
        <v>2.3471940191915424E-3</v>
      </c>
    </row>
    <row r="9730" spans="7:8" x14ac:dyDescent="0.35">
      <c r="G9730">
        <v>9722</v>
      </c>
      <c r="H9730">
        <f t="shared" ca="1" si="273"/>
        <v>1.5542610860456434E-2</v>
      </c>
    </row>
    <row r="9731" spans="7:8" x14ac:dyDescent="0.35">
      <c r="G9731">
        <v>9723</v>
      </c>
      <c r="H9731">
        <f t="shared" ca="1" si="273"/>
        <v>3.0247795379094576E-2</v>
      </c>
    </row>
    <row r="9732" spans="7:8" x14ac:dyDescent="0.35">
      <c r="G9732">
        <v>9724</v>
      </c>
      <c r="H9732">
        <f t="shared" ca="1" si="273"/>
        <v>-9.0260887264719623E-3</v>
      </c>
    </row>
    <row r="9733" spans="7:8" x14ac:dyDescent="0.35">
      <c r="G9733">
        <v>9725</v>
      </c>
      <c r="H9733">
        <f t="shared" ca="1" si="273"/>
        <v>-2.7395306023950381E-2</v>
      </c>
    </row>
    <row r="9734" spans="7:8" x14ac:dyDescent="0.35">
      <c r="G9734">
        <v>9726</v>
      </c>
      <c r="H9734">
        <f t="shared" ca="1" si="273"/>
        <v>-3.2391155699410132E-2</v>
      </c>
    </row>
    <row r="9735" spans="7:8" x14ac:dyDescent="0.35">
      <c r="G9735">
        <v>9727</v>
      </c>
      <c r="H9735">
        <f t="shared" ca="1" si="273"/>
        <v>-2.4202799766870571E-2</v>
      </c>
    </row>
    <row r="9736" spans="7:8" x14ac:dyDescent="0.35">
      <c r="G9736">
        <v>9728</v>
      </c>
      <c r="H9736">
        <f t="shared" ca="1" si="273"/>
        <v>2.1593809391252113E-2</v>
      </c>
    </row>
    <row r="9737" spans="7:8" x14ac:dyDescent="0.35">
      <c r="G9737">
        <v>9729</v>
      </c>
      <c r="H9737">
        <f t="shared" ca="1" si="273"/>
        <v>6.5874674153197383E-3</v>
      </c>
    </row>
    <row r="9738" spans="7:8" x14ac:dyDescent="0.35">
      <c r="G9738">
        <v>9730</v>
      </c>
      <c r="H9738">
        <f t="shared" ref="H9738:H9801" ca="1" si="274">_xlfn.NORM.INV(RAND(),$N$11,$N$12)</f>
        <v>-1.1067094576123341E-2</v>
      </c>
    </row>
    <row r="9739" spans="7:8" x14ac:dyDescent="0.35">
      <c r="G9739">
        <v>9731</v>
      </c>
      <c r="H9739">
        <f t="shared" ca="1" si="274"/>
        <v>-2.8997197448464257E-3</v>
      </c>
    </row>
    <row r="9740" spans="7:8" x14ac:dyDescent="0.35">
      <c r="G9740">
        <v>9732</v>
      </c>
      <c r="H9740">
        <f t="shared" ca="1" si="274"/>
        <v>-2.3674127754947261E-2</v>
      </c>
    </row>
    <row r="9741" spans="7:8" x14ac:dyDescent="0.35">
      <c r="G9741">
        <v>9733</v>
      </c>
      <c r="H9741">
        <f t="shared" ca="1" si="274"/>
        <v>2.2825216260017569E-2</v>
      </c>
    </row>
    <row r="9742" spans="7:8" x14ac:dyDescent="0.35">
      <c r="G9742">
        <v>9734</v>
      </c>
      <c r="H9742">
        <f t="shared" ca="1" si="274"/>
        <v>-3.6160189925855319E-3</v>
      </c>
    </row>
    <row r="9743" spans="7:8" x14ac:dyDescent="0.35">
      <c r="G9743">
        <v>9735</v>
      </c>
      <c r="H9743">
        <f t="shared" ca="1" si="274"/>
        <v>1.129291008982436E-2</v>
      </c>
    </row>
    <row r="9744" spans="7:8" x14ac:dyDescent="0.35">
      <c r="G9744">
        <v>9736</v>
      </c>
      <c r="H9744">
        <f t="shared" ca="1" si="274"/>
        <v>3.1246368256734568E-3</v>
      </c>
    </row>
    <row r="9745" spans="7:8" x14ac:dyDescent="0.35">
      <c r="G9745">
        <v>9737</v>
      </c>
      <c r="H9745">
        <f t="shared" ca="1" si="274"/>
        <v>-3.7986462536536577E-3</v>
      </c>
    </row>
    <row r="9746" spans="7:8" x14ac:dyDescent="0.35">
      <c r="G9746">
        <v>9738</v>
      </c>
      <c r="H9746">
        <f t="shared" ca="1" si="274"/>
        <v>-1.4856304578147878E-2</v>
      </c>
    </row>
    <row r="9747" spans="7:8" x14ac:dyDescent="0.35">
      <c r="G9747">
        <v>9739</v>
      </c>
      <c r="H9747">
        <f t="shared" ca="1" si="274"/>
        <v>-1.0672989446545137E-2</v>
      </c>
    </row>
    <row r="9748" spans="7:8" x14ac:dyDescent="0.35">
      <c r="G9748">
        <v>9740</v>
      </c>
      <c r="H9748">
        <f t="shared" ca="1" si="274"/>
        <v>3.3088581128798623E-2</v>
      </c>
    </row>
    <row r="9749" spans="7:8" x14ac:dyDescent="0.35">
      <c r="G9749">
        <v>9741</v>
      </c>
      <c r="H9749">
        <f t="shared" ca="1" si="274"/>
        <v>-6.1307350090060995E-4</v>
      </c>
    </row>
    <row r="9750" spans="7:8" x14ac:dyDescent="0.35">
      <c r="G9750">
        <v>9742</v>
      </c>
      <c r="H9750">
        <f t="shared" ca="1" si="274"/>
        <v>-1.9476839489849518E-3</v>
      </c>
    </row>
    <row r="9751" spans="7:8" x14ac:dyDescent="0.35">
      <c r="G9751">
        <v>9743</v>
      </c>
      <c r="H9751">
        <f t="shared" ca="1" si="274"/>
        <v>-1.0187450312407208E-2</v>
      </c>
    </row>
    <row r="9752" spans="7:8" x14ac:dyDescent="0.35">
      <c r="G9752">
        <v>9744</v>
      </c>
      <c r="H9752">
        <f t="shared" ca="1" si="274"/>
        <v>1.1518111619095757E-2</v>
      </c>
    </row>
    <row r="9753" spans="7:8" x14ac:dyDescent="0.35">
      <c r="G9753">
        <v>9745</v>
      </c>
      <c r="H9753">
        <f t="shared" ca="1" si="274"/>
        <v>-1.9098489758185663E-2</v>
      </c>
    </row>
    <row r="9754" spans="7:8" x14ac:dyDescent="0.35">
      <c r="G9754">
        <v>9746</v>
      </c>
      <c r="H9754">
        <f t="shared" ca="1" si="274"/>
        <v>9.0139798048250192E-3</v>
      </c>
    </row>
    <row r="9755" spans="7:8" x14ac:dyDescent="0.35">
      <c r="G9755">
        <v>9747</v>
      </c>
      <c r="H9755">
        <f t="shared" ca="1" si="274"/>
        <v>2.3030165192897564E-2</v>
      </c>
    </row>
    <row r="9756" spans="7:8" x14ac:dyDescent="0.35">
      <c r="G9756">
        <v>9748</v>
      </c>
      <c r="H9756">
        <f t="shared" ca="1" si="274"/>
        <v>1.8968541015458973E-2</v>
      </c>
    </row>
    <row r="9757" spans="7:8" x14ac:dyDescent="0.35">
      <c r="G9757">
        <v>9749</v>
      </c>
      <c r="H9757">
        <f t="shared" ca="1" si="274"/>
        <v>4.2978796431762202E-2</v>
      </c>
    </row>
    <row r="9758" spans="7:8" x14ac:dyDescent="0.35">
      <c r="G9758">
        <v>9750</v>
      </c>
      <c r="H9758">
        <f t="shared" ca="1" si="274"/>
        <v>-6.1136988759211194E-3</v>
      </c>
    </row>
    <row r="9759" spans="7:8" x14ac:dyDescent="0.35">
      <c r="G9759">
        <v>9751</v>
      </c>
      <c r="H9759">
        <f t="shared" ca="1" si="274"/>
        <v>-8.6308982550396401E-3</v>
      </c>
    </row>
    <row r="9760" spans="7:8" x14ac:dyDescent="0.35">
      <c r="G9760">
        <v>9752</v>
      </c>
      <c r="H9760">
        <f t="shared" ca="1" si="274"/>
        <v>3.3871870510062456E-2</v>
      </c>
    </row>
    <row r="9761" spans="7:8" x14ac:dyDescent="0.35">
      <c r="G9761">
        <v>9753</v>
      </c>
      <c r="H9761">
        <f t="shared" ca="1" si="274"/>
        <v>-1.7426235670001133E-2</v>
      </c>
    </row>
    <row r="9762" spans="7:8" x14ac:dyDescent="0.35">
      <c r="G9762">
        <v>9754</v>
      </c>
      <c r="H9762">
        <f t="shared" ca="1" si="274"/>
        <v>-1.5041534661501925E-3</v>
      </c>
    </row>
    <row r="9763" spans="7:8" x14ac:dyDescent="0.35">
      <c r="G9763">
        <v>9755</v>
      </c>
      <c r="H9763">
        <f t="shared" ca="1" si="274"/>
        <v>-8.9580610388858162E-3</v>
      </c>
    </row>
    <row r="9764" spans="7:8" x14ac:dyDescent="0.35">
      <c r="G9764">
        <v>9756</v>
      </c>
      <c r="H9764">
        <f t="shared" ca="1" si="274"/>
        <v>-1.0977429469831556E-2</v>
      </c>
    </row>
    <row r="9765" spans="7:8" x14ac:dyDescent="0.35">
      <c r="G9765">
        <v>9757</v>
      </c>
      <c r="H9765">
        <f t="shared" ca="1" si="274"/>
        <v>1.2910236474663593E-2</v>
      </c>
    </row>
    <row r="9766" spans="7:8" x14ac:dyDescent="0.35">
      <c r="G9766">
        <v>9758</v>
      </c>
      <c r="H9766">
        <f t="shared" ca="1" si="274"/>
        <v>2.1451115096322117E-2</v>
      </c>
    </row>
    <row r="9767" spans="7:8" x14ac:dyDescent="0.35">
      <c r="G9767">
        <v>9759</v>
      </c>
      <c r="H9767">
        <f t="shared" ca="1" si="274"/>
        <v>-8.3282764904831445E-3</v>
      </c>
    </row>
    <row r="9768" spans="7:8" x14ac:dyDescent="0.35">
      <c r="G9768">
        <v>9760</v>
      </c>
      <c r="H9768">
        <f t="shared" ca="1" si="274"/>
        <v>2.1816718836374076E-2</v>
      </c>
    </row>
    <row r="9769" spans="7:8" x14ac:dyDescent="0.35">
      <c r="G9769">
        <v>9761</v>
      </c>
      <c r="H9769">
        <f t="shared" ca="1" si="274"/>
        <v>-5.1139942174219461E-3</v>
      </c>
    </row>
    <row r="9770" spans="7:8" x14ac:dyDescent="0.35">
      <c r="G9770">
        <v>9762</v>
      </c>
      <c r="H9770">
        <f t="shared" ca="1" si="274"/>
        <v>-1.4853763244811087E-3</v>
      </c>
    </row>
    <row r="9771" spans="7:8" x14ac:dyDescent="0.35">
      <c r="G9771">
        <v>9763</v>
      </c>
      <c r="H9771">
        <f t="shared" ca="1" si="274"/>
        <v>4.0353811426409045E-3</v>
      </c>
    </row>
    <row r="9772" spans="7:8" x14ac:dyDescent="0.35">
      <c r="G9772">
        <v>9764</v>
      </c>
      <c r="H9772">
        <f t="shared" ca="1" si="274"/>
        <v>2.8213039673901322E-2</v>
      </c>
    </row>
    <row r="9773" spans="7:8" x14ac:dyDescent="0.35">
      <c r="G9773">
        <v>9765</v>
      </c>
      <c r="H9773">
        <f t="shared" ca="1" si="274"/>
        <v>7.951359568082586E-3</v>
      </c>
    </row>
    <row r="9774" spans="7:8" x14ac:dyDescent="0.35">
      <c r="G9774">
        <v>9766</v>
      </c>
      <c r="H9774">
        <f t="shared" ca="1" si="274"/>
        <v>2.5825777006864828E-3</v>
      </c>
    </row>
    <row r="9775" spans="7:8" x14ac:dyDescent="0.35">
      <c r="G9775">
        <v>9767</v>
      </c>
      <c r="H9775">
        <f t="shared" ca="1" si="274"/>
        <v>-2.0614112697785528E-3</v>
      </c>
    </row>
    <row r="9776" spans="7:8" x14ac:dyDescent="0.35">
      <c r="G9776">
        <v>9768</v>
      </c>
      <c r="H9776">
        <f t="shared" ca="1" si="274"/>
        <v>8.2261936433159003E-3</v>
      </c>
    </row>
    <row r="9777" spans="7:8" x14ac:dyDescent="0.35">
      <c r="G9777">
        <v>9769</v>
      </c>
      <c r="H9777">
        <f t="shared" ca="1" si="274"/>
        <v>3.6173351452601851E-3</v>
      </c>
    </row>
    <row r="9778" spans="7:8" x14ac:dyDescent="0.35">
      <c r="G9778">
        <v>9770</v>
      </c>
      <c r="H9778">
        <f t="shared" ca="1" si="274"/>
        <v>1.2336271121334079E-2</v>
      </c>
    </row>
    <row r="9779" spans="7:8" x14ac:dyDescent="0.35">
      <c r="G9779">
        <v>9771</v>
      </c>
      <c r="H9779">
        <f t="shared" ca="1" si="274"/>
        <v>1.5490182567852295E-2</v>
      </c>
    </row>
    <row r="9780" spans="7:8" x14ac:dyDescent="0.35">
      <c r="G9780">
        <v>9772</v>
      </c>
      <c r="H9780">
        <f t="shared" ca="1" si="274"/>
        <v>-1.8601059432420325E-2</v>
      </c>
    </row>
    <row r="9781" spans="7:8" x14ac:dyDescent="0.35">
      <c r="G9781">
        <v>9773</v>
      </c>
      <c r="H9781">
        <f t="shared" ca="1" si="274"/>
        <v>8.5008949738104057E-3</v>
      </c>
    </row>
    <row r="9782" spans="7:8" x14ac:dyDescent="0.35">
      <c r="G9782">
        <v>9774</v>
      </c>
      <c r="H9782">
        <f t="shared" ca="1" si="274"/>
        <v>-1.4427912226040509E-2</v>
      </c>
    </row>
    <row r="9783" spans="7:8" x14ac:dyDescent="0.35">
      <c r="G9783">
        <v>9775</v>
      </c>
      <c r="H9783">
        <f t="shared" ca="1" si="274"/>
        <v>-1.7844486054248373E-2</v>
      </c>
    </row>
    <row r="9784" spans="7:8" x14ac:dyDescent="0.35">
      <c r="G9784">
        <v>9776</v>
      </c>
      <c r="H9784">
        <f t="shared" ca="1" si="274"/>
        <v>-2.9932682193044416E-2</v>
      </c>
    </row>
    <row r="9785" spans="7:8" x14ac:dyDescent="0.35">
      <c r="G9785">
        <v>9777</v>
      </c>
      <c r="H9785">
        <f t="shared" ca="1" si="274"/>
        <v>-1.899182418270506E-2</v>
      </c>
    </row>
    <row r="9786" spans="7:8" x14ac:dyDescent="0.35">
      <c r="G9786">
        <v>9778</v>
      </c>
      <c r="H9786">
        <f t="shared" ca="1" si="274"/>
        <v>-3.6642385607120159E-2</v>
      </c>
    </row>
    <row r="9787" spans="7:8" x14ac:dyDescent="0.35">
      <c r="G9787">
        <v>9779</v>
      </c>
      <c r="H9787">
        <f t="shared" ca="1" si="274"/>
        <v>-1.0316220032993654E-3</v>
      </c>
    </row>
    <row r="9788" spans="7:8" x14ac:dyDescent="0.35">
      <c r="G9788">
        <v>9780</v>
      </c>
      <c r="H9788">
        <f t="shared" ca="1" si="274"/>
        <v>6.1242976196310868E-3</v>
      </c>
    </row>
    <row r="9789" spans="7:8" x14ac:dyDescent="0.35">
      <c r="G9789">
        <v>9781</v>
      </c>
      <c r="H9789">
        <f t="shared" ca="1" si="274"/>
        <v>5.7929283778484306E-3</v>
      </c>
    </row>
    <row r="9790" spans="7:8" x14ac:dyDescent="0.35">
      <c r="G9790">
        <v>9782</v>
      </c>
      <c r="H9790">
        <f t="shared" ca="1" si="274"/>
        <v>2.7211707797892451E-3</v>
      </c>
    </row>
    <row r="9791" spans="7:8" x14ac:dyDescent="0.35">
      <c r="G9791">
        <v>9783</v>
      </c>
      <c r="H9791">
        <f t="shared" ca="1" si="274"/>
        <v>1.8983230245974571E-2</v>
      </c>
    </row>
    <row r="9792" spans="7:8" x14ac:dyDescent="0.35">
      <c r="G9792">
        <v>9784</v>
      </c>
      <c r="H9792">
        <f t="shared" ca="1" si="274"/>
        <v>5.0479392672658054E-3</v>
      </c>
    </row>
    <row r="9793" spans="7:8" x14ac:dyDescent="0.35">
      <c r="G9793">
        <v>9785</v>
      </c>
      <c r="H9793">
        <f t="shared" ca="1" si="274"/>
        <v>4.5286390181390026E-3</v>
      </c>
    </row>
    <row r="9794" spans="7:8" x14ac:dyDescent="0.35">
      <c r="G9794">
        <v>9786</v>
      </c>
      <c r="H9794">
        <f t="shared" ca="1" si="274"/>
        <v>-2.7677789935881547E-2</v>
      </c>
    </row>
    <row r="9795" spans="7:8" x14ac:dyDescent="0.35">
      <c r="G9795">
        <v>9787</v>
      </c>
      <c r="H9795">
        <f t="shared" ca="1" si="274"/>
        <v>-4.654535201479364E-3</v>
      </c>
    </row>
    <row r="9796" spans="7:8" x14ac:dyDescent="0.35">
      <c r="G9796">
        <v>9788</v>
      </c>
      <c r="H9796">
        <f t="shared" ca="1" si="274"/>
        <v>1.517296278340878E-2</v>
      </c>
    </row>
    <row r="9797" spans="7:8" x14ac:dyDescent="0.35">
      <c r="G9797">
        <v>9789</v>
      </c>
      <c r="H9797">
        <f t="shared" ca="1" si="274"/>
        <v>2.2221056846958111E-2</v>
      </c>
    </row>
    <row r="9798" spans="7:8" x14ac:dyDescent="0.35">
      <c r="G9798">
        <v>9790</v>
      </c>
      <c r="H9798">
        <f t="shared" ca="1" si="274"/>
        <v>3.0851900653434728E-2</v>
      </c>
    </row>
    <row r="9799" spans="7:8" x14ac:dyDescent="0.35">
      <c r="G9799">
        <v>9791</v>
      </c>
      <c r="H9799">
        <f t="shared" ca="1" si="274"/>
        <v>6.4577023708325149E-3</v>
      </c>
    </row>
    <row r="9800" spans="7:8" x14ac:dyDescent="0.35">
      <c r="G9800">
        <v>9792</v>
      </c>
      <c r="H9800">
        <f t="shared" ca="1" si="274"/>
        <v>1.9858623796936224E-2</v>
      </c>
    </row>
    <row r="9801" spans="7:8" x14ac:dyDescent="0.35">
      <c r="G9801">
        <v>9793</v>
      </c>
      <c r="H9801">
        <f t="shared" ca="1" si="274"/>
        <v>2.0056417909792033E-2</v>
      </c>
    </row>
    <row r="9802" spans="7:8" x14ac:dyDescent="0.35">
      <c r="G9802">
        <v>9794</v>
      </c>
      <c r="H9802">
        <f t="shared" ref="H9802:H9865" ca="1" si="275">_xlfn.NORM.INV(RAND(),$N$11,$N$12)</f>
        <v>-2.1788727758935755E-2</v>
      </c>
    </row>
    <row r="9803" spans="7:8" x14ac:dyDescent="0.35">
      <c r="G9803">
        <v>9795</v>
      </c>
      <c r="H9803">
        <f t="shared" ca="1" si="275"/>
        <v>3.6251862602059357E-2</v>
      </c>
    </row>
    <row r="9804" spans="7:8" x14ac:dyDescent="0.35">
      <c r="G9804">
        <v>9796</v>
      </c>
      <c r="H9804">
        <f t="shared" ca="1" si="275"/>
        <v>-1.0612157767947722E-2</v>
      </c>
    </row>
    <row r="9805" spans="7:8" x14ac:dyDescent="0.35">
      <c r="G9805">
        <v>9797</v>
      </c>
      <c r="H9805">
        <f t="shared" ca="1" si="275"/>
        <v>-1.32960894214643E-2</v>
      </c>
    </row>
    <row r="9806" spans="7:8" x14ac:dyDescent="0.35">
      <c r="G9806">
        <v>9798</v>
      </c>
      <c r="H9806">
        <f t="shared" ca="1" si="275"/>
        <v>-2.330800174701819E-3</v>
      </c>
    </row>
    <row r="9807" spans="7:8" x14ac:dyDescent="0.35">
      <c r="G9807">
        <v>9799</v>
      </c>
      <c r="H9807">
        <f t="shared" ca="1" si="275"/>
        <v>-6.5697249565550529E-3</v>
      </c>
    </row>
    <row r="9808" spans="7:8" x14ac:dyDescent="0.35">
      <c r="G9808">
        <v>9800</v>
      </c>
      <c r="H9808">
        <f t="shared" ca="1" si="275"/>
        <v>-6.6648636882231408E-3</v>
      </c>
    </row>
    <row r="9809" spans="7:8" x14ac:dyDescent="0.35">
      <c r="G9809">
        <v>9801</v>
      </c>
      <c r="H9809">
        <f t="shared" ca="1" si="275"/>
        <v>9.2775947759009166E-3</v>
      </c>
    </row>
    <row r="9810" spans="7:8" x14ac:dyDescent="0.35">
      <c r="G9810">
        <v>9802</v>
      </c>
      <c r="H9810">
        <f t="shared" ca="1" si="275"/>
        <v>-1.1514265596300756E-2</v>
      </c>
    </row>
    <row r="9811" spans="7:8" x14ac:dyDescent="0.35">
      <c r="G9811">
        <v>9803</v>
      </c>
      <c r="H9811">
        <f t="shared" ca="1" si="275"/>
        <v>-2.5801401454086964E-2</v>
      </c>
    </row>
    <row r="9812" spans="7:8" x14ac:dyDescent="0.35">
      <c r="G9812">
        <v>9804</v>
      </c>
      <c r="H9812">
        <f t="shared" ca="1" si="275"/>
        <v>4.7000233642462683E-2</v>
      </c>
    </row>
    <row r="9813" spans="7:8" x14ac:dyDescent="0.35">
      <c r="G9813">
        <v>9805</v>
      </c>
      <c r="H9813">
        <f t="shared" ca="1" si="275"/>
        <v>2.0705219391998174E-2</v>
      </c>
    </row>
    <row r="9814" spans="7:8" x14ac:dyDescent="0.35">
      <c r="G9814">
        <v>9806</v>
      </c>
      <c r="H9814">
        <f t="shared" ca="1" si="275"/>
        <v>9.8751471245837538E-4</v>
      </c>
    </row>
    <row r="9815" spans="7:8" x14ac:dyDescent="0.35">
      <c r="G9815">
        <v>9807</v>
      </c>
      <c r="H9815">
        <f t="shared" ca="1" si="275"/>
        <v>1.1621061464871988E-2</v>
      </c>
    </row>
    <row r="9816" spans="7:8" x14ac:dyDescent="0.35">
      <c r="G9816">
        <v>9808</v>
      </c>
      <c r="H9816">
        <f t="shared" ca="1" si="275"/>
        <v>1.4048028411975064E-2</v>
      </c>
    </row>
    <row r="9817" spans="7:8" x14ac:dyDescent="0.35">
      <c r="G9817">
        <v>9809</v>
      </c>
      <c r="H9817">
        <f t="shared" ca="1" si="275"/>
        <v>-1.9783402335700542E-2</v>
      </c>
    </row>
    <row r="9818" spans="7:8" x14ac:dyDescent="0.35">
      <c r="G9818">
        <v>9810</v>
      </c>
      <c r="H9818">
        <f t="shared" ca="1" si="275"/>
        <v>-7.2412929494073018E-3</v>
      </c>
    </row>
    <row r="9819" spans="7:8" x14ac:dyDescent="0.35">
      <c r="G9819">
        <v>9811</v>
      </c>
      <c r="H9819">
        <f t="shared" ca="1" si="275"/>
        <v>1.0219567387333778E-2</v>
      </c>
    </row>
    <row r="9820" spans="7:8" x14ac:dyDescent="0.35">
      <c r="G9820">
        <v>9812</v>
      </c>
      <c r="H9820">
        <f t="shared" ca="1" si="275"/>
        <v>-8.3780819072820263E-3</v>
      </c>
    </row>
    <row r="9821" spans="7:8" x14ac:dyDescent="0.35">
      <c r="G9821">
        <v>9813</v>
      </c>
      <c r="H9821">
        <f t="shared" ca="1" si="275"/>
        <v>-2.8397464143840902E-3</v>
      </c>
    </row>
    <row r="9822" spans="7:8" x14ac:dyDescent="0.35">
      <c r="G9822">
        <v>9814</v>
      </c>
      <c r="H9822">
        <f t="shared" ca="1" si="275"/>
        <v>1.1976126304796431E-2</v>
      </c>
    </row>
    <row r="9823" spans="7:8" x14ac:dyDescent="0.35">
      <c r="G9823">
        <v>9815</v>
      </c>
      <c r="H9823">
        <f t="shared" ca="1" si="275"/>
        <v>-1.4339501390574343E-2</v>
      </c>
    </row>
    <row r="9824" spans="7:8" x14ac:dyDescent="0.35">
      <c r="G9824">
        <v>9816</v>
      </c>
      <c r="H9824">
        <f t="shared" ca="1" si="275"/>
        <v>-2.2850985029550869E-2</v>
      </c>
    </row>
    <row r="9825" spans="7:8" x14ac:dyDescent="0.35">
      <c r="G9825">
        <v>9817</v>
      </c>
      <c r="H9825">
        <f t="shared" ca="1" si="275"/>
        <v>-2.4651583077611311E-2</v>
      </c>
    </row>
    <row r="9826" spans="7:8" x14ac:dyDescent="0.35">
      <c r="G9826">
        <v>9818</v>
      </c>
      <c r="H9826">
        <f t="shared" ca="1" si="275"/>
        <v>2.1176475574184027E-2</v>
      </c>
    </row>
    <row r="9827" spans="7:8" x14ac:dyDescent="0.35">
      <c r="G9827">
        <v>9819</v>
      </c>
      <c r="H9827">
        <f t="shared" ca="1" si="275"/>
        <v>-5.5979833931308594E-3</v>
      </c>
    </row>
    <row r="9828" spans="7:8" x14ac:dyDescent="0.35">
      <c r="G9828">
        <v>9820</v>
      </c>
      <c r="H9828">
        <f t="shared" ca="1" si="275"/>
        <v>-1.4143048014797952E-3</v>
      </c>
    </row>
    <row r="9829" spans="7:8" x14ac:dyDescent="0.35">
      <c r="G9829">
        <v>9821</v>
      </c>
      <c r="H9829">
        <f t="shared" ca="1" si="275"/>
        <v>-4.5154368966382117E-4</v>
      </c>
    </row>
    <row r="9830" spans="7:8" x14ac:dyDescent="0.35">
      <c r="G9830">
        <v>9822</v>
      </c>
      <c r="H9830">
        <f t="shared" ca="1" si="275"/>
        <v>-3.3382810623823448E-3</v>
      </c>
    </row>
    <row r="9831" spans="7:8" x14ac:dyDescent="0.35">
      <c r="G9831">
        <v>9823</v>
      </c>
      <c r="H9831">
        <f t="shared" ca="1" si="275"/>
        <v>2.027614912103011E-2</v>
      </c>
    </row>
    <row r="9832" spans="7:8" x14ac:dyDescent="0.35">
      <c r="G9832">
        <v>9824</v>
      </c>
      <c r="H9832">
        <f t="shared" ca="1" si="275"/>
        <v>1.4990929639274661E-2</v>
      </c>
    </row>
    <row r="9833" spans="7:8" x14ac:dyDescent="0.35">
      <c r="G9833">
        <v>9825</v>
      </c>
      <c r="H9833">
        <f t="shared" ca="1" si="275"/>
        <v>-1.6006883461434484E-2</v>
      </c>
    </row>
    <row r="9834" spans="7:8" x14ac:dyDescent="0.35">
      <c r="G9834">
        <v>9826</v>
      </c>
      <c r="H9834">
        <f t="shared" ca="1" si="275"/>
        <v>7.3473696814318568E-4</v>
      </c>
    </row>
    <row r="9835" spans="7:8" x14ac:dyDescent="0.35">
      <c r="G9835">
        <v>9827</v>
      </c>
      <c r="H9835">
        <f t="shared" ca="1" si="275"/>
        <v>-5.6154344246554756E-3</v>
      </c>
    </row>
    <row r="9836" spans="7:8" x14ac:dyDescent="0.35">
      <c r="G9836">
        <v>9828</v>
      </c>
      <c r="H9836">
        <f t="shared" ca="1" si="275"/>
        <v>1.1514436639639979E-2</v>
      </c>
    </row>
    <row r="9837" spans="7:8" x14ac:dyDescent="0.35">
      <c r="G9837">
        <v>9829</v>
      </c>
      <c r="H9837">
        <f t="shared" ca="1" si="275"/>
        <v>4.4112650660461071E-2</v>
      </c>
    </row>
    <row r="9838" spans="7:8" x14ac:dyDescent="0.35">
      <c r="G9838">
        <v>9830</v>
      </c>
      <c r="H9838">
        <f t="shared" ca="1" si="275"/>
        <v>-2.620355586516649E-2</v>
      </c>
    </row>
    <row r="9839" spans="7:8" x14ac:dyDescent="0.35">
      <c r="G9839">
        <v>9831</v>
      </c>
      <c r="H9839">
        <f t="shared" ca="1" si="275"/>
        <v>9.1462417020646645E-3</v>
      </c>
    </row>
    <row r="9840" spans="7:8" x14ac:dyDescent="0.35">
      <c r="G9840">
        <v>9832</v>
      </c>
      <c r="H9840">
        <f t="shared" ca="1" si="275"/>
        <v>-9.6029599855088545E-3</v>
      </c>
    </row>
    <row r="9841" spans="7:8" x14ac:dyDescent="0.35">
      <c r="G9841">
        <v>9833</v>
      </c>
      <c r="H9841">
        <f t="shared" ca="1" si="275"/>
        <v>2.6488991804179143E-2</v>
      </c>
    </row>
    <row r="9842" spans="7:8" x14ac:dyDescent="0.35">
      <c r="G9842">
        <v>9834</v>
      </c>
      <c r="H9842">
        <f t="shared" ca="1" si="275"/>
        <v>7.7509888546179696E-3</v>
      </c>
    </row>
    <row r="9843" spans="7:8" x14ac:dyDescent="0.35">
      <c r="G9843">
        <v>9835</v>
      </c>
      <c r="H9843">
        <f t="shared" ca="1" si="275"/>
        <v>-1.3382062486150734E-2</v>
      </c>
    </row>
    <row r="9844" spans="7:8" x14ac:dyDescent="0.35">
      <c r="G9844">
        <v>9836</v>
      </c>
      <c r="H9844">
        <f t="shared" ca="1" si="275"/>
        <v>1.0647669260567741E-2</v>
      </c>
    </row>
    <row r="9845" spans="7:8" x14ac:dyDescent="0.35">
      <c r="G9845">
        <v>9837</v>
      </c>
      <c r="H9845">
        <f t="shared" ca="1" si="275"/>
        <v>-1.7669592497373633E-2</v>
      </c>
    </row>
    <row r="9846" spans="7:8" x14ac:dyDescent="0.35">
      <c r="G9846">
        <v>9838</v>
      </c>
      <c r="H9846">
        <f t="shared" ca="1" si="275"/>
        <v>-1.4475995613526058E-2</v>
      </c>
    </row>
    <row r="9847" spans="7:8" x14ac:dyDescent="0.35">
      <c r="G9847">
        <v>9839</v>
      </c>
      <c r="H9847">
        <f t="shared" ca="1" si="275"/>
        <v>-2.6090658655336701E-2</v>
      </c>
    </row>
    <row r="9848" spans="7:8" x14ac:dyDescent="0.35">
      <c r="G9848">
        <v>9840</v>
      </c>
      <c r="H9848">
        <f t="shared" ca="1" si="275"/>
        <v>-1.4870564705232771E-2</v>
      </c>
    </row>
    <row r="9849" spans="7:8" x14ac:dyDescent="0.35">
      <c r="G9849">
        <v>9841</v>
      </c>
      <c r="H9849">
        <f t="shared" ca="1" si="275"/>
        <v>-1.1012742743770385E-2</v>
      </c>
    </row>
    <row r="9850" spans="7:8" x14ac:dyDescent="0.35">
      <c r="G9850">
        <v>9842</v>
      </c>
      <c r="H9850">
        <f t="shared" ca="1" si="275"/>
        <v>-1.3173766001039278E-2</v>
      </c>
    </row>
    <row r="9851" spans="7:8" x14ac:dyDescent="0.35">
      <c r="G9851">
        <v>9843</v>
      </c>
      <c r="H9851">
        <f t="shared" ca="1" si="275"/>
        <v>3.5079328924495874E-3</v>
      </c>
    </row>
    <row r="9852" spans="7:8" x14ac:dyDescent="0.35">
      <c r="G9852">
        <v>9844</v>
      </c>
      <c r="H9852">
        <f t="shared" ca="1" si="275"/>
        <v>-2.0868865690840926E-2</v>
      </c>
    </row>
    <row r="9853" spans="7:8" x14ac:dyDescent="0.35">
      <c r="G9853">
        <v>9845</v>
      </c>
      <c r="H9853">
        <f t="shared" ca="1" si="275"/>
        <v>-7.0775083592795815E-3</v>
      </c>
    </row>
    <row r="9854" spans="7:8" x14ac:dyDescent="0.35">
      <c r="G9854">
        <v>9846</v>
      </c>
      <c r="H9854">
        <f t="shared" ca="1" si="275"/>
        <v>1.1509019481616698E-2</v>
      </c>
    </row>
    <row r="9855" spans="7:8" x14ac:dyDescent="0.35">
      <c r="G9855">
        <v>9847</v>
      </c>
      <c r="H9855">
        <f t="shared" ca="1" si="275"/>
        <v>2.1329148908607064E-2</v>
      </c>
    </row>
    <row r="9856" spans="7:8" x14ac:dyDescent="0.35">
      <c r="G9856">
        <v>9848</v>
      </c>
      <c r="H9856">
        <f t="shared" ca="1" si="275"/>
        <v>-1.4579125541857354E-2</v>
      </c>
    </row>
    <row r="9857" spans="7:8" x14ac:dyDescent="0.35">
      <c r="G9857">
        <v>9849</v>
      </c>
      <c r="H9857">
        <f t="shared" ca="1" si="275"/>
        <v>-9.1363655122043193E-3</v>
      </c>
    </row>
    <row r="9858" spans="7:8" x14ac:dyDescent="0.35">
      <c r="G9858">
        <v>9850</v>
      </c>
      <c r="H9858">
        <f t="shared" ca="1" si="275"/>
        <v>8.9307297773571475E-3</v>
      </c>
    </row>
    <row r="9859" spans="7:8" x14ac:dyDescent="0.35">
      <c r="G9859">
        <v>9851</v>
      </c>
      <c r="H9859">
        <f t="shared" ca="1" si="275"/>
        <v>5.0600420309176112E-3</v>
      </c>
    </row>
    <row r="9860" spans="7:8" x14ac:dyDescent="0.35">
      <c r="G9860">
        <v>9852</v>
      </c>
      <c r="H9860">
        <f t="shared" ca="1" si="275"/>
        <v>-1.1190229679046662E-2</v>
      </c>
    </row>
    <row r="9861" spans="7:8" x14ac:dyDescent="0.35">
      <c r="G9861">
        <v>9853</v>
      </c>
      <c r="H9861">
        <f t="shared" ca="1" si="275"/>
        <v>-1.3260859614117305E-2</v>
      </c>
    </row>
    <row r="9862" spans="7:8" x14ac:dyDescent="0.35">
      <c r="G9862">
        <v>9854</v>
      </c>
      <c r="H9862">
        <f t="shared" ca="1" si="275"/>
        <v>-2.591631074444669E-2</v>
      </c>
    </row>
    <row r="9863" spans="7:8" x14ac:dyDescent="0.35">
      <c r="G9863">
        <v>9855</v>
      </c>
      <c r="H9863">
        <f t="shared" ca="1" si="275"/>
        <v>-1.7519609354987383E-3</v>
      </c>
    </row>
    <row r="9864" spans="7:8" x14ac:dyDescent="0.35">
      <c r="G9864">
        <v>9856</v>
      </c>
      <c r="H9864">
        <f t="shared" ca="1" si="275"/>
        <v>-3.2755703565608828E-2</v>
      </c>
    </row>
    <row r="9865" spans="7:8" x14ac:dyDescent="0.35">
      <c r="G9865">
        <v>9857</v>
      </c>
      <c r="H9865">
        <f t="shared" ca="1" si="275"/>
        <v>-2.2307052347265342E-2</v>
      </c>
    </row>
    <row r="9866" spans="7:8" x14ac:dyDescent="0.35">
      <c r="G9866">
        <v>9858</v>
      </c>
      <c r="H9866">
        <f t="shared" ref="H9866:H9929" ca="1" si="276">_xlfn.NORM.INV(RAND(),$N$11,$N$12)</f>
        <v>-3.5806272414037961E-3</v>
      </c>
    </row>
    <row r="9867" spans="7:8" x14ac:dyDescent="0.35">
      <c r="G9867">
        <v>9859</v>
      </c>
      <c r="H9867">
        <f t="shared" ca="1" si="276"/>
        <v>-2.5649411859413182E-3</v>
      </c>
    </row>
    <row r="9868" spans="7:8" x14ac:dyDescent="0.35">
      <c r="G9868">
        <v>9860</v>
      </c>
      <c r="H9868">
        <f t="shared" ca="1" si="276"/>
        <v>-1.0210739256368427E-3</v>
      </c>
    </row>
    <row r="9869" spans="7:8" x14ac:dyDescent="0.35">
      <c r="G9869">
        <v>9861</v>
      </c>
      <c r="H9869">
        <f t="shared" ca="1" si="276"/>
        <v>1.7828385676907716E-2</v>
      </c>
    </row>
    <row r="9870" spans="7:8" x14ac:dyDescent="0.35">
      <c r="G9870">
        <v>9862</v>
      </c>
      <c r="H9870">
        <f t="shared" ca="1" si="276"/>
        <v>-3.8706557562044858E-2</v>
      </c>
    </row>
    <row r="9871" spans="7:8" x14ac:dyDescent="0.35">
      <c r="G9871">
        <v>9863</v>
      </c>
      <c r="H9871">
        <f t="shared" ca="1" si="276"/>
        <v>5.9163477987868585E-3</v>
      </c>
    </row>
    <row r="9872" spans="7:8" x14ac:dyDescent="0.35">
      <c r="G9872">
        <v>9864</v>
      </c>
      <c r="H9872">
        <f t="shared" ca="1" si="276"/>
        <v>-2.6419340375304361E-3</v>
      </c>
    </row>
    <row r="9873" spans="7:8" x14ac:dyDescent="0.35">
      <c r="G9873">
        <v>9865</v>
      </c>
      <c r="H9873">
        <f t="shared" ca="1" si="276"/>
        <v>-2.5681468711510679E-2</v>
      </c>
    </row>
    <row r="9874" spans="7:8" x14ac:dyDescent="0.35">
      <c r="G9874">
        <v>9866</v>
      </c>
      <c r="H9874">
        <f t="shared" ca="1" si="276"/>
        <v>1.7081740035262746E-2</v>
      </c>
    </row>
    <row r="9875" spans="7:8" x14ac:dyDescent="0.35">
      <c r="G9875">
        <v>9867</v>
      </c>
      <c r="H9875">
        <f t="shared" ca="1" si="276"/>
        <v>1.6097050663039757E-2</v>
      </c>
    </row>
    <row r="9876" spans="7:8" x14ac:dyDescent="0.35">
      <c r="G9876">
        <v>9868</v>
      </c>
      <c r="H9876">
        <f t="shared" ca="1" si="276"/>
        <v>-6.3305935343209883E-3</v>
      </c>
    </row>
    <row r="9877" spans="7:8" x14ac:dyDescent="0.35">
      <c r="G9877">
        <v>9869</v>
      </c>
      <c r="H9877">
        <f t="shared" ca="1" si="276"/>
        <v>-1.5620888667256682E-2</v>
      </c>
    </row>
    <row r="9878" spans="7:8" x14ac:dyDescent="0.35">
      <c r="G9878">
        <v>9870</v>
      </c>
      <c r="H9878">
        <f t="shared" ca="1" si="276"/>
        <v>2.5415744340216314E-2</v>
      </c>
    </row>
    <row r="9879" spans="7:8" x14ac:dyDescent="0.35">
      <c r="G9879">
        <v>9871</v>
      </c>
      <c r="H9879">
        <f t="shared" ca="1" si="276"/>
        <v>1.4884850060039041E-2</v>
      </c>
    </row>
    <row r="9880" spans="7:8" x14ac:dyDescent="0.35">
      <c r="G9880">
        <v>9872</v>
      </c>
      <c r="H9880">
        <f t="shared" ca="1" si="276"/>
        <v>9.9096875471318263E-4</v>
      </c>
    </row>
    <row r="9881" spans="7:8" x14ac:dyDescent="0.35">
      <c r="G9881">
        <v>9873</v>
      </c>
      <c r="H9881">
        <f t="shared" ca="1" si="276"/>
        <v>1.9336064227137413E-2</v>
      </c>
    </row>
    <row r="9882" spans="7:8" x14ac:dyDescent="0.35">
      <c r="G9882">
        <v>9874</v>
      </c>
      <c r="H9882">
        <f t="shared" ca="1" si="276"/>
        <v>-2.2484615994163737E-2</v>
      </c>
    </row>
    <row r="9883" spans="7:8" x14ac:dyDescent="0.35">
      <c r="G9883">
        <v>9875</v>
      </c>
      <c r="H9883">
        <f t="shared" ca="1" si="276"/>
        <v>1.7680020525003955E-2</v>
      </c>
    </row>
    <row r="9884" spans="7:8" x14ac:dyDescent="0.35">
      <c r="G9884">
        <v>9876</v>
      </c>
      <c r="H9884">
        <f t="shared" ca="1" si="276"/>
        <v>-6.0755252227753236E-2</v>
      </c>
    </row>
    <row r="9885" spans="7:8" x14ac:dyDescent="0.35">
      <c r="G9885">
        <v>9877</v>
      </c>
      <c r="H9885">
        <f t="shared" ca="1" si="276"/>
        <v>-1.3027147084498855E-2</v>
      </c>
    </row>
    <row r="9886" spans="7:8" x14ac:dyDescent="0.35">
      <c r="G9886">
        <v>9878</v>
      </c>
      <c r="H9886">
        <f t="shared" ca="1" si="276"/>
        <v>-1.1562712098395992E-2</v>
      </c>
    </row>
    <row r="9887" spans="7:8" x14ac:dyDescent="0.35">
      <c r="G9887">
        <v>9879</v>
      </c>
      <c r="H9887">
        <f t="shared" ca="1" si="276"/>
        <v>-1.0923561380529998E-2</v>
      </c>
    </row>
    <row r="9888" spans="7:8" x14ac:dyDescent="0.35">
      <c r="G9888">
        <v>9880</v>
      </c>
      <c r="H9888">
        <f t="shared" ca="1" si="276"/>
        <v>-1.2256277133407779E-2</v>
      </c>
    </row>
    <row r="9889" spans="7:8" x14ac:dyDescent="0.35">
      <c r="G9889">
        <v>9881</v>
      </c>
      <c r="H9889">
        <f t="shared" ca="1" si="276"/>
        <v>2.1301071334764672E-2</v>
      </c>
    </row>
    <row r="9890" spans="7:8" x14ac:dyDescent="0.35">
      <c r="G9890">
        <v>9882</v>
      </c>
      <c r="H9890">
        <f t="shared" ca="1" si="276"/>
        <v>1.3873951512395783E-2</v>
      </c>
    </row>
    <row r="9891" spans="7:8" x14ac:dyDescent="0.35">
      <c r="G9891">
        <v>9883</v>
      </c>
      <c r="H9891">
        <f t="shared" ca="1" si="276"/>
        <v>-1.4450053806420171E-2</v>
      </c>
    </row>
    <row r="9892" spans="7:8" x14ac:dyDescent="0.35">
      <c r="G9892">
        <v>9884</v>
      </c>
      <c r="H9892">
        <f t="shared" ca="1" si="276"/>
        <v>2.5643748953956276E-2</v>
      </c>
    </row>
    <row r="9893" spans="7:8" x14ac:dyDescent="0.35">
      <c r="G9893">
        <v>9885</v>
      </c>
      <c r="H9893">
        <f t="shared" ca="1" si="276"/>
        <v>1.8690807471267317E-2</v>
      </c>
    </row>
    <row r="9894" spans="7:8" x14ac:dyDescent="0.35">
      <c r="G9894">
        <v>9886</v>
      </c>
      <c r="H9894">
        <f t="shared" ca="1" si="276"/>
        <v>-2.7762235839919286E-3</v>
      </c>
    </row>
    <row r="9895" spans="7:8" x14ac:dyDescent="0.35">
      <c r="G9895">
        <v>9887</v>
      </c>
      <c r="H9895">
        <f t="shared" ca="1" si="276"/>
        <v>2.1127627450465772E-2</v>
      </c>
    </row>
    <row r="9896" spans="7:8" x14ac:dyDescent="0.35">
      <c r="G9896">
        <v>9888</v>
      </c>
      <c r="H9896">
        <f t="shared" ca="1" si="276"/>
        <v>-4.5227029486634689E-3</v>
      </c>
    </row>
    <row r="9897" spans="7:8" x14ac:dyDescent="0.35">
      <c r="G9897">
        <v>9889</v>
      </c>
      <c r="H9897">
        <f t="shared" ca="1" si="276"/>
        <v>-1.0411357860848139E-3</v>
      </c>
    </row>
    <row r="9898" spans="7:8" x14ac:dyDescent="0.35">
      <c r="G9898">
        <v>9890</v>
      </c>
      <c r="H9898">
        <f t="shared" ca="1" si="276"/>
        <v>1.7211428402480796E-3</v>
      </c>
    </row>
    <row r="9899" spans="7:8" x14ac:dyDescent="0.35">
      <c r="G9899">
        <v>9891</v>
      </c>
      <c r="H9899">
        <f t="shared" ca="1" si="276"/>
        <v>5.7798659021175199E-3</v>
      </c>
    </row>
    <row r="9900" spans="7:8" x14ac:dyDescent="0.35">
      <c r="G9900">
        <v>9892</v>
      </c>
      <c r="H9900">
        <f t="shared" ca="1" si="276"/>
        <v>7.2618679172026957E-3</v>
      </c>
    </row>
    <row r="9901" spans="7:8" x14ac:dyDescent="0.35">
      <c r="G9901">
        <v>9893</v>
      </c>
      <c r="H9901">
        <f t="shared" ca="1" si="276"/>
        <v>1.2749912235591883E-2</v>
      </c>
    </row>
    <row r="9902" spans="7:8" x14ac:dyDescent="0.35">
      <c r="G9902">
        <v>9894</v>
      </c>
      <c r="H9902">
        <f t="shared" ca="1" si="276"/>
        <v>-2.3938410508286424E-2</v>
      </c>
    </row>
    <row r="9903" spans="7:8" x14ac:dyDescent="0.35">
      <c r="G9903">
        <v>9895</v>
      </c>
      <c r="H9903">
        <f t="shared" ca="1" si="276"/>
        <v>2.2042437587296303E-2</v>
      </c>
    </row>
    <row r="9904" spans="7:8" x14ac:dyDescent="0.35">
      <c r="G9904">
        <v>9896</v>
      </c>
      <c r="H9904">
        <f t="shared" ca="1" si="276"/>
        <v>3.1339669664386329E-3</v>
      </c>
    </row>
    <row r="9905" spans="7:8" x14ac:dyDescent="0.35">
      <c r="G9905">
        <v>9897</v>
      </c>
      <c r="H9905">
        <f t="shared" ca="1" si="276"/>
        <v>-1.1064525882813103E-3</v>
      </c>
    </row>
    <row r="9906" spans="7:8" x14ac:dyDescent="0.35">
      <c r="G9906">
        <v>9898</v>
      </c>
      <c r="H9906">
        <f t="shared" ca="1" si="276"/>
        <v>3.0498549162007827E-2</v>
      </c>
    </row>
    <row r="9907" spans="7:8" x14ac:dyDescent="0.35">
      <c r="G9907">
        <v>9899</v>
      </c>
      <c r="H9907">
        <f t="shared" ca="1" si="276"/>
        <v>-2.8907258506580973E-2</v>
      </c>
    </row>
    <row r="9908" spans="7:8" x14ac:dyDescent="0.35">
      <c r="G9908">
        <v>9900</v>
      </c>
      <c r="H9908">
        <f t="shared" ca="1" si="276"/>
        <v>-1.9897846879600332E-3</v>
      </c>
    </row>
    <row r="9909" spans="7:8" x14ac:dyDescent="0.35">
      <c r="G9909">
        <v>9901</v>
      </c>
      <c r="H9909">
        <f t="shared" ca="1" si="276"/>
        <v>-3.8063660158628584E-4</v>
      </c>
    </row>
    <row r="9910" spans="7:8" x14ac:dyDescent="0.35">
      <c r="G9910">
        <v>9902</v>
      </c>
      <c r="H9910">
        <f t="shared" ca="1" si="276"/>
        <v>-1.9249302033683625E-2</v>
      </c>
    </row>
    <row r="9911" spans="7:8" x14ac:dyDescent="0.35">
      <c r="G9911">
        <v>9903</v>
      </c>
      <c r="H9911">
        <f t="shared" ca="1" si="276"/>
        <v>1.9357002405229331E-2</v>
      </c>
    </row>
    <row r="9912" spans="7:8" x14ac:dyDescent="0.35">
      <c r="G9912">
        <v>9904</v>
      </c>
      <c r="H9912">
        <f t="shared" ca="1" si="276"/>
        <v>1.0127498486252439E-3</v>
      </c>
    </row>
    <row r="9913" spans="7:8" x14ac:dyDescent="0.35">
      <c r="G9913">
        <v>9905</v>
      </c>
      <c r="H9913">
        <f t="shared" ca="1" si="276"/>
        <v>-1.2855779637503538E-3</v>
      </c>
    </row>
    <row r="9914" spans="7:8" x14ac:dyDescent="0.35">
      <c r="G9914">
        <v>9906</v>
      </c>
      <c r="H9914">
        <f t="shared" ca="1" si="276"/>
        <v>7.4389951735471084E-3</v>
      </c>
    </row>
    <row r="9915" spans="7:8" x14ac:dyDescent="0.35">
      <c r="G9915">
        <v>9907</v>
      </c>
      <c r="H9915">
        <f t="shared" ca="1" si="276"/>
        <v>-1.6077236029815738E-2</v>
      </c>
    </row>
    <row r="9916" spans="7:8" x14ac:dyDescent="0.35">
      <c r="G9916">
        <v>9908</v>
      </c>
      <c r="H9916">
        <f t="shared" ca="1" si="276"/>
        <v>-4.7317784984106433E-3</v>
      </c>
    </row>
    <row r="9917" spans="7:8" x14ac:dyDescent="0.35">
      <c r="G9917">
        <v>9909</v>
      </c>
      <c r="H9917">
        <f t="shared" ca="1" si="276"/>
        <v>1.0108941974708262E-2</v>
      </c>
    </row>
    <row r="9918" spans="7:8" x14ac:dyDescent="0.35">
      <c r="G9918">
        <v>9910</v>
      </c>
      <c r="H9918">
        <f t="shared" ca="1" si="276"/>
        <v>4.9534126423344425E-3</v>
      </c>
    </row>
    <row r="9919" spans="7:8" x14ac:dyDescent="0.35">
      <c r="G9919">
        <v>9911</v>
      </c>
      <c r="H9919">
        <f t="shared" ca="1" si="276"/>
        <v>2.2789914356327722E-2</v>
      </c>
    </row>
    <row r="9920" spans="7:8" x14ac:dyDescent="0.35">
      <c r="G9920">
        <v>9912</v>
      </c>
      <c r="H9920">
        <f t="shared" ca="1" si="276"/>
        <v>1.6609339053536898E-2</v>
      </c>
    </row>
    <row r="9921" spans="7:8" x14ac:dyDescent="0.35">
      <c r="G9921">
        <v>9913</v>
      </c>
      <c r="H9921">
        <f t="shared" ca="1" si="276"/>
        <v>1.1231920414914696E-2</v>
      </c>
    </row>
    <row r="9922" spans="7:8" x14ac:dyDescent="0.35">
      <c r="G9922">
        <v>9914</v>
      </c>
      <c r="H9922">
        <f t="shared" ca="1" si="276"/>
        <v>-1.106996059101679E-2</v>
      </c>
    </row>
    <row r="9923" spans="7:8" x14ac:dyDescent="0.35">
      <c r="G9923">
        <v>9915</v>
      </c>
      <c r="H9923">
        <f t="shared" ca="1" si="276"/>
        <v>-2.5511587059160834E-3</v>
      </c>
    </row>
    <row r="9924" spans="7:8" x14ac:dyDescent="0.35">
      <c r="G9924">
        <v>9916</v>
      </c>
      <c r="H9924">
        <f t="shared" ca="1" si="276"/>
        <v>-1.8032212356248654E-2</v>
      </c>
    </row>
    <row r="9925" spans="7:8" x14ac:dyDescent="0.35">
      <c r="G9925">
        <v>9917</v>
      </c>
      <c r="H9925">
        <f t="shared" ca="1" si="276"/>
        <v>-1.6239170428133144E-2</v>
      </c>
    </row>
    <row r="9926" spans="7:8" x14ac:dyDescent="0.35">
      <c r="G9926">
        <v>9918</v>
      </c>
      <c r="H9926">
        <f t="shared" ca="1" si="276"/>
        <v>1.0157024714361026E-2</v>
      </c>
    </row>
    <row r="9927" spans="7:8" x14ac:dyDescent="0.35">
      <c r="G9927">
        <v>9919</v>
      </c>
      <c r="H9927">
        <f t="shared" ca="1" si="276"/>
        <v>1.6034039895006132E-2</v>
      </c>
    </row>
    <row r="9928" spans="7:8" x14ac:dyDescent="0.35">
      <c r="G9928">
        <v>9920</v>
      </c>
      <c r="H9928">
        <f t="shared" ca="1" si="276"/>
        <v>-1.2752426526746536E-2</v>
      </c>
    </row>
    <row r="9929" spans="7:8" x14ac:dyDescent="0.35">
      <c r="G9929">
        <v>9921</v>
      </c>
      <c r="H9929">
        <f t="shared" ca="1" si="276"/>
        <v>2.5710015447956988E-3</v>
      </c>
    </row>
    <row r="9930" spans="7:8" x14ac:dyDescent="0.35">
      <c r="G9930">
        <v>9922</v>
      </c>
      <c r="H9930">
        <f t="shared" ref="H9930:H9993" ca="1" si="277">_xlfn.NORM.INV(RAND(),$N$11,$N$12)</f>
        <v>-2.9422913809804222E-2</v>
      </c>
    </row>
    <row r="9931" spans="7:8" x14ac:dyDescent="0.35">
      <c r="G9931">
        <v>9923</v>
      </c>
      <c r="H9931">
        <f t="shared" ca="1" si="277"/>
        <v>2.4149306187609885E-2</v>
      </c>
    </row>
    <row r="9932" spans="7:8" x14ac:dyDescent="0.35">
      <c r="G9932">
        <v>9924</v>
      </c>
      <c r="H9932">
        <f t="shared" ca="1" si="277"/>
        <v>1.9620693492497093E-2</v>
      </c>
    </row>
    <row r="9933" spans="7:8" x14ac:dyDescent="0.35">
      <c r="G9933">
        <v>9925</v>
      </c>
      <c r="H9933">
        <f t="shared" ca="1" si="277"/>
        <v>-1.2803218555263274E-2</v>
      </c>
    </row>
    <row r="9934" spans="7:8" x14ac:dyDescent="0.35">
      <c r="G9934">
        <v>9926</v>
      </c>
      <c r="H9934">
        <f t="shared" ca="1" si="277"/>
        <v>-1.2312073793025948E-2</v>
      </c>
    </row>
    <row r="9935" spans="7:8" x14ac:dyDescent="0.35">
      <c r="G9935">
        <v>9927</v>
      </c>
      <c r="H9935">
        <f t="shared" ca="1" si="277"/>
        <v>-9.71828268339529E-3</v>
      </c>
    </row>
    <row r="9936" spans="7:8" x14ac:dyDescent="0.35">
      <c r="G9936">
        <v>9928</v>
      </c>
      <c r="H9936">
        <f t="shared" ca="1" si="277"/>
        <v>6.2641985817622993E-3</v>
      </c>
    </row>
    <row r="9937" spans="7:8" x14ac:dyDescent="0.35">
      <c r="G9937">
        <v>9929</v>
      </c>
      <c r="H9937">
        <f t="shared" ca="1" si="277"/>
        <v>-1.3619640979485174E-2</v>
      </c>
    </row>
    <row r="9938" spans="7:8" x14ac:dyDescent="0.35">
      <c r="G9938">
        <v>9930</v>
      </c>
      <c r="H9938">
        <f t="shared" ca="1" si="277"/>
        <v>-5.7826108368438395E-3</v>
      </c>
    </row>
    <row r="9939" spans="7:8" x14ac:dyDescent="0.35">
      <c r="G9939">
        <v>9931</v>
      </c>
      <c r="H9939">
        <f t="shared" ca="1" si="277"/>
        <v>1.6893821737885083E-2</v>
      </c>
    </row>
    <row r="9940" spans="7:8" x14ac:dyDescent="0.35">
      <c r="G9940">
        <v>9932</v>
      </c>
      <c r="H9940">
        <f t="shared" ca="1" si="277"/>
        <v>1.1782239638713245E-2</v>
      </c>
    </row>
    <row r="9941" spans="7:8" x14ac:dyDescent="0.35">
      <c r="G9941">
        <v>9933</v>
      </c>
      <c r="H9941">
        <f t="shared" ca="1" si="277"/>
        <v>-1.7684062163974491E-2</v>
      </c>
    </row>
    <row r="9942" spans="7:8" x14ac:dyDescent="0.35">
      <c r="G9942">
        <v>9934</v>
      </c>
      <c r="H9942">
        <f t="shared" ca="1" si="277"/>
        <v>-1.3921261924375417E-2</v>
      </c>
    </row>
    <row r="9943" spans="7:8" x14ac:dyDescent="0.35">
      <c r="G9943">
        <v>9935</v>
      </c>
      <c r="H9943">
        <f t="shared" ca="1" si="277"/>
        <v>9.7013934955702871E-3</v>
      </c>
    </row>
    <row r="9944" spans="7:8" x14ac:dyDescent="0.35">
      <c r="G9944">
        <v>9936</v>
      </c>
      <c r="H9944">
        <f t="shared" ca="1" si="277"/>
        <v>1.3120250866133581E-3</v>
      </c>
    </row>
    <row r="9945" spans="7:8" x14ac:dyDescent="0.35">
      <c r="G9945">
        <v>9937</v>
      </c>
      <c r="H9945">
        <f t="shared" ca="1" si="277"/>
        <v>-2.3032733458286846E-2</v>
      </c>
    </row>
    <row r="9946" spans="7:8" x14ac:dyDescent="0.35">
      <c r="G9946">
        <v>9938</v>
      </c>
      <c r="H9946">
        <f t="shared" ca="1" si="277"/>
        <v>2.3833168719330233E-2</v>
      </c>
    </row>
    <row r="9947" spans="7:8" x14ac:dyDescent="0.35">
      <c r="G9947">
        <v>9939</v>
      </c>
      <c r="H9947">
        <f t="shared" ca="1" si="277"/>
        <v>2.0058145101190116E-3</v>
      </c>
    </row>
    <row r="9948" spans="7:8" x14ac:dyDescent="0.35">
      <c r="G9948">
        <v>9940</v>
      </c>
      <c r="H9948">
        <f t="shared" ca="1" si="277"/>
        <v>-2.7441337781887475E-3</v>
      </c>
    </row>
    <row r="9949" spans="7:8" x14ac:dyDescent="0.35">
      <c r="G9949">
        <v>9941</v>
      </c>
      <c r="H9949">
        <f t="shared" ca="1" si="277"/>
        <v>3.0604149483856449E-2</v>
      </c>
    </row>
    <row r="9950" spans="7:8" x14ac:dyDescent="0.35">
      <c r="G9950">
        <v>9942</v>
      </c>
      <c r="H9950">
        <f t="shared" ca="1" si="277"/>
        <v>-2.2960100623668797E-3</v>
      </c>
    </row>
    <row r="9951" spans="7:8" x14ac:dyDescent="0.35">
      <c r="G9951">
        <v>9943</v>
      </c>
      <c r="H9951">
        <f t="shared" ca="1" si="277"/>
        <v>-1.0885379887557198E-2</v>
      </c>
    </row>
    <row r="9952" spans="7:8" x14ac:dyDescent="0.35">
      <c r="G9952">
        <v>9944</v>
      </c>
      <c r="H9952">
        <f t="shared" ca="1" si="277"/>
        <v>-1.845018250786383E-2</v>
      </c>
    </row>
    <row r="9953" spans="7:8" x14ac:dyDescent="0.35">
      <c r="G9953">
        <v>9945</v>
      </c>
      <c r="H9953">
        <f t="shared" ca="1" si="277"/>
        <v>1.3518902789603871E-2</v>
      </c>
    </row>
    <row r="9954" spans="7:8" x14ac:dyDescent="0.35">
      <c r="G9954">
        <v>9946</v>
      </c>
      <c r="H9954">
        <f t="shared" ca="1" si="277"/>
        <v>3.6242948203112191E-2</v>
      </c>
    </row>
    <row r="9955" spans="7:8" x14ac:dyDescent="0.35">
      <c r="G9955">
        <v>9947</v>
      </c>
      <c r="H9955">
        <f t="shared" ca="1" si="277"/>
        <v>3.1793649928609912E-4</v>
      </c>
    </row>
    <row r="9956" spans="7:8" x14ac:dyDescent="0.35">
      <c r="G9956">
        <v>9948</v>
      </c>
      <c r="H9956">
        <f t="shared" ca="1" si="277"/>
        <v>-1.2302594302471322E-2</v>
      </c>
    </row>
    <row r="9957" spans="7:8" x14ac:dyDescent="0.35">
      <c r="G9957">
        <v>9949</v>
      </c>
      <c r="H9957">
        <f t="shared" ca="1" si="277"/>
        <v>-1.6939336631040892E-2</v>
      </c>
    </row>
    <row r="9958" spans="7:8" x14ac:dyDescent="0.35">
      <c r="G9958">
        <v>9950</v>
      </c>
      <c r="H9958">
        <f t="shared" ca="1" si="277"/>
        <v>4.4482584669729429E-4</v>
      </c>
    </row>
    <row r="9959" spans="7:8" x14ac:dyDescent="0.35">
      <c r="G9959">
        <v>9951</v>
      </c>
      <c r="H9959">
        <f t="shared" ca="1" si="277"/>
        <v>-2.5227979484161362E-3</v>
      </c>
    </row>
    <row r="9960" spans="7:8" x14ac:dyDescent="0.35">
      <c r="G9960">
        <v>9952</v>
      </c>
      <c r="H9960">
        <f t="shared" ca="1" si="277"/>
        <v>2.9136272040412907E-2</v>
      </c>
    </row>
    <row r="9961" spans="7:8" x14ac:dyDescent="0.35">
      <c r="G9961">
        <v>9953</v>
      </c>
      <c r="H9961">
        <f t="shared" ca="1" si="277"/>
        <v>-1.249196260181001E-2</v>
      </c>
    </row>
    <row r="9962" spans="7:8" x14ac:dyDescent="0.35">
      <c r="G9962">
        <v>9954</v>
      </c>
      <c r="H9962">
        <f t="shared" ca="1" si="277"/>
        <v>1.6978720013526273E-2</v>
      </c>
    </row>
    <row r="9963" spans="7:8" x14ac:dyDescent="0.35">
      <c r="G9963">
        <v>9955</v>
      </c>
      <c r="H9963">
        <f t="shared" ca="1" si="277"/>
        <v>-5.8922310160178443E-4</v>
      </c>
    </row>
    <row r="9964" spans="7:8" x14ac:dyDescent="0.35">
      <c r="G9964">
        <v>9956</v>
      </c>
      <c r="H9964">
        <f t="shared" ca="1" si="277"/>
        <v>-1.0909782697458553E-2</v>
      </c>
    </row>
    <row r="9965" spans="7:8" x14ac:dyDescent="0.35">
      <c r="G9965">
        <v>9957</v>
      </c>
      <c r="H9965">
        <f t="shared" ca="1" si="277"/>
        <v>5.352550715081999E-3</v>
      </c>
    </row>
    <row r="9966" spans="7:8" x14ac:dyDescent="0.35">
      <c r="G9966">
        <v>9958</v>
      </c>
      <c r="H9966">
        <f t="shared" ca="1" si="277"/>
        <v>8.6444261211122003E-3</v>
      </c>
    </row>
    <row r="9967" spans="7:8" x14ac:dyDescent="0.35">
      <c r="G9967">
        <v>9959</v>
      </c>
      <c r="H9967">
        <f t="shared" ca="1" si="277"/>
        <v>-1.7934173047492899E-3</v>
      </c>
    </row>
    <row r="9968" spans="7:8" x14ac:dyDescent="0.35">
      <c r="G9968">
        <v>9960</v>
      </c>
      <c r="H9968">
        <f t="shared" ca="1" si="277"/>
        <v>-6.9168061416079391E-3</v>
      </c>
    </row>
    <row r="9969" spans="7:8" x14ac:dyDescent="0.35">
      <c r="G9969">
        <v>9961</v>
      </c>
      <c r="H9969">
        <f t="shared" ca="1" si="277"/>
        <v>1.2578352457886487E-2</v>
      </c>
    </row>
    <row r="9970" spans="7:8" x14ac:dyDescent="0.35">
      <c r="G9970">
        <v>9962</v>
      </c>
      <c r="H9970">
        <f t="shared" ca="1" si="277"/>
        <v>-1.0258670400308732E-2</v>
      </c>
    </row>
    <row r="9971" spans="7:8" x14ac:dyDescent="0.35">
      <c r="G9971">
        <v>9963</v>
      </c>
      <c r="H9971">
        <f t="shared" ca="1" si="277"/>
        <v>2.9675077598369966E-3</v>
      </c>
    </row>
    <row r="9972" spans="7:8" x14ac:dyDescent="0.35">
      <c r="G9972">
        <v>9964</v>
      </c>
      <c r="H9972">
        <f t="shared" ca="1" si="277"/>
        <v>-1.7769496098911553E-3</v>
      </c>
    </row>
    <row r="9973" spans="7:8" x14ac:dyDescent="0.35">
      <c r="G9973">
        <v>9965</v>
      </c>
      <c r="H9973">
        <f t="shared" ca="1" si="277"/>
        <v>-7.1814414326650368E-3</v>
      </c>
    </row>
    <row r="9974" spans="7:8" x14ac:dyDescent="0.35">
      <c r="G9974">
        <v>9966</v>
      </c>
      <c r="H9974">
        <f t="shared" ca="1" si="277"/>
        <v>-1.7940218399892759E-2</v>
      </c>
    </row>
    <row r="9975" spans="7:8" x14ac:dyDescent="0.35">
      <c r="G9975">
        <v>9967</v>
      </c>
      <c r="H9975">
        <f t="shared" ca="1" si="277"/>
        <v>-3.7080582500854192E-2</v>
      </c>
    </row>
    <row r="9976" spans="7:8" x14ac:dyDescent="0.35">
      <c r="G9976">
        <v>9968</v>
      </c>
      <c r="H9976">
        <f t="shared" ca="1" si="277"/>
        <v>-1.5430934320708549E-2</v>
      </c>
    </row>
    <row r="9977" spans="7:8" x14ac:dyDescent="0.35">
      <c r="G9977">
        <v>9969</v>
      </c>
      <c r="H9977">
        <f t="shared" ca="1" si="277"/>
        <v>4.8190941206335538E-3</v>
      </c>
    </row>
    <row r="9978" spans="7:8" x14ac:dyDescent="0.35">
      <c r="G9978">
        <v>9970</v>
      </c>
      <c r="H9978">
        <f t="shared" ca="1" si="277"/>
        <v>-7.9219143150672487E-3</v>
      </c>
    </row>
    <row r="9979" spans="7:8" x14ac:dyDescent="0.35">
      <c r="G9979">
        <v>9971</v>
      </c>
      <c r="H9979">
        <f t="shared" ca="1" si="277"/>
        <v>1.6039572586324886E-2</v>
      </c>
    </row>
    <row r="9980" spans="7:8" x14ac:dyDescent="0.35">
      <c r="G9980">
        <v>9972</v>
      </c>
      <c r="H9980">
        <f t="shared" ca="1" si="277"/>
        <v>-3.4962398445015585E-3</v>
      </c>
    </row>
    <row r="9981" spans="7:8" x14ac:dyDescent="0.35">
      <c r="G9981">
        <v>9973</v>
      </c>
      <c r="H9981">
        <f t="shared" ca="1" si="277"/>
        <v>1.3661432691531637E-2</v>
      </c>
    </row>
    <row r="9982" spans="7:8" x14ac:dyDescent="0.35">
      <c r="G9982">
        <v>9974</v>
      </c>
      <c r="H9982">
        <f t="shared" ca="1" si="277"/>
        <v>1.7123902812660179E-2</v>
      </c>
    </row>
    <row r="9983" spans="7:8" x14ac:dyDescent="0.35">
      <c r="G9983">
        <v>9975</v>
      </c>
      <c r="H9983">
        <f t="shared" ca="1" si="277"/>
        <v>1.1766294893194968E-2</v>
      </c>
    </row>
    <row r="9984" spans="7:8" x14ac:dyDescent="0.35">
      <c r="G9984">
        <v>9976</v>
      </c>
      <c r="H9984">
        <f t="shared" ca="1" si="277"/>
        <v>-6.2396237939162796E-3</v>
      </c>
    </row>
    <row r="9985" spans="7:8" x14ac:dyDescent="0.35">
      <c r="G9985">
        <v>9977</v>
      </c>
      <c r="H9985">
        <f t="shared" ca="1" si="277"/>
        <v>-1.0824987378533641E-2</v>
      </c>
    </row>
    <row r="9986" spans="7:8" x14ac:dyDescent="0.35">
      <c r="G9986">
        <v>9978</v>
      </c>
      <c r="H9986">
        <f t="shared" ca="1" si="277"/>
        <v>-1.0677232078585931E-2</v>
      </c>
    </row>
    <row r="9987" spans="7:8" x14ac:dyDescent="0.35">
      <c r="G9987">
        <v>9979</v>
      </c>
      <c r="H9987">
        <f t="shared" ca="1" si="277"/>
        <v>2.3854550830138977E-2</v>
      </c>
    </row>
    <row r="9988" spans="7:8" x14ac:dyDescent="0.35">
      <c r="G9988">
        <v>9980</v>
      </c>
      <c r="H9988">
        <f t="shared" ca="1" si="277"/>
        <v>-6.6639526570198308E-3</v>
      </c>
    </row>
    <row r="9989" spans="7:8" x14ac:dyDescent="0.35">
      <c r="G9989">
        <v>9981</v>
      </c>
      <c r="H9989">
        <f t="shared" ca="1" si="277"/>
        <v>8.716055259237989E-3</v>
      </c>
    </row>
    <row r="9990" spans="7:8" x14ac:dyDescent="0.35">
      <c r="G9990">
        <v>9982</v>
      </c>
      <c r="H9990">
        <f t="shared" ca="1" si="277"/>
        <v>1.88813207403782E-3</v>
      </c>
    </row>
    <row r="9991" spans="7:8" x14ac:dyDescent="0.35">
      <c r="G9991">
        <v>9983</v>
      </c>
      <c r="H9991">
        <f t="shared" ca="1" si="277"/>
        <v>2.6051143068531314E-3</v>
      </c>
    </row>
    <row r="9992" spans="7:8" x14ac:dyDescent="0.35">
      <c r="G9992">
        <v>9984</v>
      </c>
      <c r="H9992">
        <f t="shared" ca="1" si="277"/>
        <v>1.8403637119913375E-2</v>
      </c>
    </row>
    <row r="9993" spans="7:8" x14ac:dyDescent="0.35">
      <c r="G9993">
        <v>9985</v>
      </c>
      <c r="H9993">
        <f t="shared" ca="1" si="277"/>
        <v>-2.4280661724354786E-2</v>
      </c>
    </row>
    <row r="9994" spans="7:8" x14ac:dyDescent="0.35">
      <c r="G9994">
        <v>9986</v>
      </c>
      <c r="H9994">
        <f t="shared" ref="H9994:H10008" ca="1" si="278">_xlfn.NORM.INV(RAND(),$N$11,$N$12)</f>
        <v>-1.0452971153140554E-2</v>
      </c>
    </row>
    <row r="9995" spans="7:8" x14ac:dyDescent="0.35">
      <c r="G9995">
        <v>9987</v>
      </c>
      <c r="H9995">
        <f t="shared" ca="1" si="278"/>
        <v>-4.936251615311354E-3</v>
      </c>
    </row>
    <row r="9996" spans="7:8" x14ac:dyDescent="0.35">
      <c r="G9996">
        <v>9988</v>
      </c>
      <c r="H9996">
        <f t="shared" ca="1" si="278"/>
        <v>5.0662730387649709E-3</v>
      </c>
    </row>
    <row r="9997" spans="7:8" x14ac:dyDescent="0.35">
      <c r="G9997">
        <v>9989</v>
      </c>
      <c r="H9997">
        <f t="shared" ca="1" si="278"/>
        <v>8.6355855775490029E-3</v>
      </c>
    </row>
    <row r="9998" spans="7:8" x14ac:dyDescent="0.35">
      <c r="G9998">
        <v>9990</v>
      </c>
      <c r="H9998">
        <f t="shared" ca="1" si="278"/>
        <v>4.33488768835966E-2</v>
      </c>
    </row>
    <row r="9999" spans="7:8" x14ac:dyDescent="0.35">
      <c r="G9999">
        <v>9991</v>
      </c>
      <c r="H9999">
        <f t="shared" ca="1" si="278"/>
        <v>1.1650746013037025E-2</v>
      </c>
    </row>
    <row r="10000" spans="7:8" x14ac:dyDescent="0.35">
      <c r="G10000">
        <v>9992</v>
      </c>
      <c r="H10000">
        <f t="shared" ca="1" si="278"/>
        <v>2.0737743664045374E-2</v>
      </c>
    </row>
    <row r="10001" spans="7:8" x14ac:dyDescent="0.35">
      <c r="G10001">
        <v>9993</v>
      </c>
      <c r="H10001">
        <f t="shared" ca="1" si="278"/>
        <v>2.7368299114948983E-3</v>
      </c>
    </row>
    <row r="10002" spans="7:8" x14ac:dyDescent="0.35">
      <c r="G10002">
        <v>9994</v>
      </c>
      <c r="H10002">
        <f t="shared" ca="1" si="278"/>
        <v>1.3623454693265038E-2</v>
      </c>
    </row>
    <row r="10003" spans="7:8" x14ac:dyDescent="0.35">
      <c r="G10003">
        <v>9995</v>
      </c>
      <c r="H10003">
        <f t="shared" ca="1" si="278"/>
        <v>-1.4715356372650831E-2</v>
      </c>
    </row>
    <row r="10004" spans="7:8" x14ac:dyDescent="0.35">
      <c r="G10004">
        <v>9996</v>
      </c>
      <c r="H10004">
        <f t="shared" ca="1" si="278"/>
        <v>-3.0183464851743398E-3</v>
      </c>
    </row>
    <row r="10005" spans="7:8" x14ac:dyDescent="0.35">
      <c r="G10005">
        <v>9997</v>
      </c>
      <c r="H10005">
        <f t="shared" ca="1" si="278"/>
        <v>1.9283529356343365E-2</v>
      </c>
    </row>
    <row r="10006" spans="7:8" x14ac:dyDescent="0.35">
      <c r="G10006">
        <v>9998</v>
      </c>
      <c r="H10006">
        <f t="shared" ca="1" si="278"/>
        <v>-2.1988402345132613E-3</v>
      </c>
    </row>
    <row r="10007" spans="7:8" x14ac:dyDescent="0.35">
      <c r="G10007">
        <v>9999</v>
      </c>
      <c r="H10007">
        <f t="shared" ca="1" si="278"/>
        <v>2.0046398100868144E-3</v>
      </c>
    </row>
    <row r="10008" spans="7:8" x14ac:dyDescent="0.35">
      <c r="G10008">
        <v>10000</v>
      </c>
      <c r="H10008">
        <f t="shared" ca="1" si="278"/>
        <v>1.9566021103018746E-2</v>
      </c>
    </row>
  </sheetData>
  <mergeCells count="1">
    <mergeCell ref="B6:O6"/>
  </mergeCells>
  <pageMargins left="0.7" right="0.7" top="0.75" bottom="0.75" header="0.3" footer="0.3"/>
  <pageSetup paperSize="9" scale="59" orientation="portrait" r:id="rId1"/>
  <rowBreaks count="2" manualBreakCount="2">
    <brk id="2600" max="14" man="1"/>
    <brk id="4010" max="14"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42D11-039B-4226-A292-E9CAD66728B9}">
  <dimension ref="B1:I115"/>
  <sheetViews>
    <sheetView showGridLines="0" tabSelected="1" view="pageBreakPreview" zoomScale="60" zoomScaleNormal="67" workbookViewId="0">
      <selection activeCell="D71" sqref="D71"/>
    </sheetView>
  </sheetViews>
  <sheetFormatPr defaultRowHeight="14.5" x14ac:dyDescent="0.35"/>
  <cols>
    <col min="1" max="1" width="1.81640625" customWidth="1"/>
    <col min="2" max="2" width="39" customWidth="1"/>
    <col min="3" max="3" width="11.36328125" bestFit="1" customWidth="1"/>
    <col min="4" max="5" width="9.26953125" bestFit="1" customWidth="1"/>
    <col min="6" max="7" width="10.36328125" bestFit="1" customWidth="1"/>
    <col min="8" max="8" width="11.36328125" customWidth="1"/>
    <col min="9" max="9" width="12.1796875" customWidth="1"/>
    <col min="12" max="12" width="0" hidden="1" customWidth="1"/>
  </cols>
  <sheetData>
    <row r="1" spans="2:9" ht="7.5" customHeight="1" x14ac:dyDescent="0.35">
      <c r="B1" s="162"/>
      <c r="C1" s="162"/>
      <c r="D1" s="162"/>
      <c r="E1" s="162"/>
      <c r="F1" s="162"/>
      <c r="G1" s="162"/>
      <c r="H1" s="162"/>
      <c r="I1" s="162"/>
    </row>
    <row r="2" spans="2:9" ht="11.5" customHeight="1" x14ac:dyDescent="0.35"/>
    <row r="3" spans="2:9" ht="25.5" customHeight="1" x14ac:dyDescent="0.65">
      <c r="B3" s="158" t="str">
        <f>'Data Sheet'!B1</f>
        <v>HINDUSTAN UNILEVER LTD</v>
      </c>
    </row>
    <row r="4" spans="2:9" x14ac:dyDescent="0.35">
      <c r="B4" t="str">
        <f>CONCATENATE("","(",VLOOKUP(B3,'List of Stocks'!A2:D5442,3,FALSE)," | ", "BSE Code: ",VLOOKUP('Altman''s Z Score'!B3,'List of Stocks'!A2:D5442,2,FALSE),")")</f>
        <v>(HINDUNILVR | BSE Code: 500696)</v>
      </c>
    </row>
    <row r="5" spans="2:9" ht="22" customHeight="1" x14ac:dyDescent="0.45">
      <c r="B5" s="159" t="str">
        <f>CONCATENATE("","INR "&amp;'Data Sheet'!B8)</f>
        <v>INR 2082.5</v>
      </c>
    </row>
    <row r="6" spans="2:9" x14ac:dyDescent="0.35">
      <c r="B6" t="s">
        <v>16273</v>
      </c>
    </row>
    <row r="8" spans="2:9" ht="2.5" customHeight="1" thickBot="1" x14ac:dyDescent="0.4">
      <c r="B8" s="160"/>
      <c r="C8" s="160"/>
      <c r="D8" s="160"/>
      <c r="E8" s="160"/>
      <c r="F8" s="160"/>
      <c r="G8" s="160"/>
      <c r="H8" s="160"/>
      <c r="I8" s="160" t="s">
        <v>115</v>
      </c>
    </row>
    <row r="9" spans="2:9" ht="30" customHeight="1" x14ac:dyDescent="0.55000000000000004">
      <c r="B9" s="296" t="s">
        <v>16288</v>
      </c>
      <c r="C9" s="296"/>
      <c r="D9" s="296"/>
      <c r="E9" s="296"/>
      <c r="F9" s="296"/>
      <c r="G9" s="296"/>
      <c r="H9" s="296"/>
      <c r="I9" s="296"/>
    </row>
    <row r="10" spans="2:9" ht="14" customHeight="1" x14ac:dyDescent="0.35"/>
    <row r="11" spans="2:9" x14ac:dyDescent="0.35">
      <c r="B11" s="164"/>
      <c r="C11" s="164"/>
      <c r="D11" s="164"/>
      <c r="E11" s="164"/>
      <c r="F11" s="164"/>
      <c r="G11" s="164"/>
      <c r="H11" s="164"/>
      <c r="I11" s="164"/>
    </row>
    <row r="13" spans="2:9" ht="15" customHeight="1" x14ac:dyDescent="0.35"/>
    <row r="14" spans="2:9" ht="4" customHeight="1" x14ac:dyDescent="0.35"/>
    <row r="15" spans="2:9" ht="15.5" x14ac:dyDescent="0.35">
      <c r="B15" s="289" t="s">
        <v>16289</v>
      </c>
      <c r="C15" s="289"/>
      <c r="D15" s="289"/>
      <c r="E15" s="289"/>
      <c r="F15" s="289"/>
      <c r="G15" s="289"/>
      <c r="H15" s="289"/>
      <c r="I15" s="289"/>
    </row>
    <row r="16" spans="2:9" x14ac:dyDescent="0.35">
      <c r="C16" s="55">
        <f>HistoricalFS!F9</f>
        <v>43555</v>
      </c>
      <c r="D16" s="55">
        <f>HistoricalFS!G9</f>
        <v>43921</v>
      </c>
      <c r="E16" s="55">
        <f>HistoricalFS!H9</f>
        <v>44286</v>
      </c>
      <c r="F16" s="55">
        <f>HistoricalFS!I9</f>
        <v>44651</v>
      </c>
      <c r="G16" s="55">
        <f>HistoricalFS!J9</f>
        <v>45016</v>
      </c>
      <c r="H16" s="55">
        <f>HistoricalFS!K9</f>
        <v>45382</v>
      </c>
      <c r="I16" s="55">
        <f>HistoricalFS!L9</f>
        <v>45747</v>
      </c>
    </row>
    <row r="17" spans="2:9" ht="3" customHeight="1" x14ac:dyDescent="0.35">
      <c r="B17" t="s">
        <v>16290</v>
      </c>
      <c r="C17" s="48">
        <f>'Data Sheet'!E65-'Data Sheet'!E60</f>
        <v>129</v>
      </c>
      <c r="D17" s="48">
        <f>'Data Sheet'!F65-'Data Sheet'!F60</f>
        <v>898</v>
      </c>
      <c r="E17" s="48">
        <f>'Data Sheet'!G65-'Data Sheet'!G60</f>
        <v>-7223</v>
      </c>
      <c r="F17" s="48">
        <f>'Data Sheet'!H65-'Data Sheet'!H60</f>
        <v>-6203</v>
      </c>
      <c r="G17" s="48">
        <f>'Data Sheet'!I65-'Data Sheet'!I60</f>
        <v>-5169</v>
      </c>
      <c r="H17" s="48">
        <f>'Data Sheet'!J65-'Data Sheet'!J60</f>
        <v>-6692</v>
      </c>
      <c r="I17" s="48">
        <f>'Data Sheet'!K65-'Data Sheet'!K60</f>
        <v>-8104</v>
      </c>
    </row>
    <row r="18" spans="2:9" x14ac:dyDescent="0.35">
      <c r="B18" t="s">
        <v>155</v>
      </c>
      <c r="C18" s="48">
        <f>'Data Sheet'!E61</f>
        <v>18629</v>
      </c>
      <c r="D18" s="48">
        <f>'Data Sheet'!F61</f>
        <v>20153</v>
      </c>
      <c r="E18" s="48">
        <f>'Data Sheet'!G61</f>
        <v>68740</v>
      </c>
      <c r="F18" s="48">
        <f>'Data Sheet'!H61</f>
        <v>70506</v>
      </c>
      <c r="G18" s="48">
        <f>'Data Sheet'!I61</f>
        <v>73077</v>
      </c>
      <c r="H18" s="48">
        <f>'Data Sheet'!J61</f>
        <v>78489</v>
      </c>
      <c r="I18" s="48">
        <f>'Data Sheet'!K61</f>
        <v>79863</v>
      </c>
    </row>
    <row r="19" spans="2:9" x14ac:dyDescent="0.35">
      <c r="B19" s="209" t="s">
        <v>16299</v>
      </c>
      <c r="C19" s="213">
        <f>C17/C18</f>
        <v>6.9246873154758708E-3</v>
      </c>
      <c r="D19" s="213">
        <f t="shared" ref="D19:I19" si="0">D17/D18</f>
        <v>4.4559122711258871E-2</v>
      </c>
      <c r="E19" s="213">
        <f t="shared" si="0"/>
        <v>-0.1050771021239453</v>
      </c>
      <c r="F19" s="213">
        <f t="shared" si="0"/>
        <v>-8.7978328085553004E-2</v>
      </c>
      <c r="G19" s="213">
        <f t="shared" si="0"/>
        <v>-7.0733609754094998E-2</v>
      </c>
      <c r="H19" s="213">
        <f t="shared" si="0"/>
        <v>-8.5260354954197398E-2</v>
      </c>
      <c r="I19" s="213">
        <f t="shared" si="0"/>
        <v>-0.10147377383769705</v>
      </c>
    </row>
    <row r="21" spans="2:9" ht="15.5" x14ac:dyDescent="0.35">
      <c r="B21" s="289" t="s">
        <v>16292</v>
      </c>
      <c r="C21" s="289"/>
      <c r="D21" s="289"/>
      <c r="E21" s="289"/>
      <c r="F21" s="289"/>
      <c r="G21" s="289"/>
      <c r="H21" s="289"/>
      <c r="I21" s="289"/>
    </row>
    <row r="22" spans="2:9" x14ac:dyDescent="0.35">
      <c r="C22" s="55">
        <f>C16</f>
        <v>43555</v>
      </c>
      <c r="D22" s="55">
        <f t="shared" ref="D22:I22" si="1">D16</f>
        <v>43921</v>
      </c>
      <c r="E22" s="55">
        <f t="shared" si="1"/>
        <v>44286</v>
      </c>
      <c r="F22" s="55">
        <f>F16</f>
        <v>44651</v>
      </c>
      <c r="G22" s="55">
        <f t="shared" si="1"/>
        <v>45016</v>
      </c>
      <c r="H22" s="55">
        <f t="shared" si="1"/>
        <v>45382</v>
      </c>
      <c r="I22" s="55">
        <f t="shared" si="1"/>
        <v>45747</v>
      </c>
    </row>
    <row r="23" spans="2:9" x14ac:dyDescent="0.35">
      <c r="B23" t="s">
        <v>81</v>
      </c>
      <c r="C23" s="48">
        <f>'Data Sheet'!E58</f>
        <v>7651</v>
      </c>
      <c r="D23" s="48">
        <f>'Data Sheet'!F58</f>
        <v>8013</v>
      </c>
      <c r="E23" s="48">
        <f>'Data Sheet'!G58</f>
        <v>47439</v>
      </c>
      <c r="F23" s="48">
        <f>'Data Sheet'!H58</f>
        <v>48826</v>
      </c>
      <c r="G23" s="48">
        <f>'Data Sheet'!I58</f>
        <v>50069</v>
      </c>
      <c r="H23" s="48">
        <f>'Data Sheet'!J58</f>
        <v>50983</v>
      </c>
      <c r="I23" s="48">
        <f>'Data Sheet'!K58</f>
        <v>49167</v>
      </c>
    </row>
    <row r="24" spans="2:9" x14ac:dyDescent="0.35">
      <c r="B24" t="s">
        <v>155</v>
      </c>
      <c r="C24" s="48">
        <f>C18</f>
        <v>18629</v>
      </c>
      <c r="D24" s="48">
        <f t="shared" ref="D24:I24" si="2">D18</f>
        <v>20153</v>
      </c>
      <c r="E24" s="48">
        <f t="shared" si="2"/>
        <v>68740</v>
      </c>
      <c r="F24" s="48">
        <f t="shared" si="2"/>
        <v>70506</v>
      </c>
      <c r="G24" s="48">
        <f t="shared" si="2"/>
        <v>73077</v>
      </c>
      <c r="H24" s="48">
        <f t="shared" si="2"/>
        <v>78489</v>
      </c>
      <c r="I24" s="48">
        <f t="shared" si="2"/>
        <v>79863</v>
      </c>
    </row>
    <row r="25" spans="2:9" x14ac:dyDescent="0.35">
      <c r="B25" s="209" t="s">
        <v>16300</v>
      </c>
      <c r="C25" s="213">
        <f t="shared" ref="C25:H25" si="3">C23/C24</f>
        <v>0.41070374147834021</v>
      </c>
      <c r="D25" s="213">
        <f t="shared" si="3"/>
        <v>0.39760829653153379</v>
      </c>
      <c r="E25" s="213">
        <f t="shared" si="3"/>
        <v>0.69012219959266807</v>
      </c>
      <c r="F25" s="213">
        <f t="shared" si="3"/>
        <v>0.69250843899809944</v>
      </c>
      <c r="G25" s="213">
        <f t="shared" si="3"/>
        <v>0.68515401562735201</v>
      </c>
      <c r="H25" s="213">
        <f t="shared" si="3"/>
        <v>0.64955598873727527</v>
      </c>
      <c r="I25" s="213">
        <f>I23/I24</f>
        <v>0.6156417865594831</v>
      </c>
    </row>
    <row r="27" spans="2:9" ht="15.5" x14ac:dyDescent="0.35">
      <c r="B27" s="289" t="s">
        <v>16293</v>
      </c>
      <c r="C27" s="289"/>
      <c r="D27" s="289"/>
      <c r="E27" s="289"/>
      <c r="F27" s="289"/>
      <c r="G27" s="289"/>
      <c r="H27" s="289"/>
      <c r="I27" s="289"/>
    </row>
    <row r="28" spans="2:9" x14ac:dyDescent="0.35">
      <c r="B28" t="s">
        <v>16294</v>
      </c>
      <c r="C28" s="48">
        <f>HistoricalFS!F24-HistoricalFS!F30</f>
        <v>8315</v>
      </c>
      <c r="D28" s="48">
        <f>HistoricalFS!G24-HistoricalFS!G30</f>
        <v>8859</v>
      </c>
      <c r="E28" s="48">
        <f>HistoricalFS!H24-HistoricalFS!H30</f>
        <v>10552</v>
      </c>
      <c r="F28" s="48">
        <f>HistoricalFS!I24-HistoricalFS!I30</f>
        <v>11766</v>
      </c>
      <c r="G28" s="48">
        <f>HistoricalFS!J24-HistoricalFS!J30</f>
        <v>13010</v>
      </c>
      <c r="H28" s="48">
        <f>HistoricalFS!K24-HistoricalFS!K30</f>
        <v>13443</v>
      </c>
      <c r="I28" s="48">
        <f>HistoricalFS!L24-HistoricalFS!L30</f>
        <v>13488</v>
      </c>
    </row>
    <row r="29" spans="2:9" x14ac:dyDescent="0.35">
      <c r="B29" t="s">
        <v>16291</v>
      </c>
      <c r="C29" s="48">
        <f>C24</f>
        <v>18629</v>
      </c>
      <c r="D29" s="48">
        <f t="shared" ref="D29:I29" si="4">D24</f>
        <v>20153</v>
      </c>
      <c r="E29" s="48">
        <f t="shared" si="4"/>
        <v>68740</v>
      </c>
      <c r="F29" s="48">
        <f t="shared" si="4"/>
        <v>70506</v>
      </c>
      <c r="G29" s="48">
        <f t="shared" si="4"/>
        <v>73077</v>
      </c>
      <c r="H29" s="48">
        <f t="shared" si="4"/>
        <v>78489</v>
      </c>
      <c r="I29" s="48">
        <f t="shared" si="4"/>
        <v>79863</v>
      </c>
    </row>
    <row r="30" spans="2:9" x14ac:dyDescent="0.35">
      <c r="B30" s="209" t="s">
        <v>16306</v>
      </c>
      <c r="C30" s="213">
        <f t="shared" ref="C30:H30" si="5">C28/C29</f>
        <v>0.44634709324171989</v>
      </c>
      <c r="D30" s="213">
        <f t="shared" si="5"/>
        <v>0.43958715823946809</v>
      </c>
      <c r="E30" s="213">
        <f t="shared" si="5"/>
        <v>0.15350596450392784</v>
      </c>
      <c r="F30" s="213">
        <f t="shared" si="5"/>
        <v>0.16687941451791338</v>
      </c>
      <c r="G30" s="213">
        <f t="shared" si="5"/>
        <v>0.17803139154590364</v>
      </c>
      <c r="H30" s="213">
        <f t="shared" si="5"/>
        <v>0.171272407598517</v>
      </c>
      <c r="I30" s="213">
        <f>I28/I29</f>
        <v>0.16888922279403479</v>
      </c>
    </row>
    <row r="32" spans="2:9" ht="15.5" x14ac:dyDescent="0.35">
      <c r="B32" s="289" t="s">
        <v>16295</v>
      </c>
      <c r="C32" s="289"/>
      <c r="D32" s="289"/>
      <c r="E32" s="289"/>
      <c r="F32" s="289"/>
      <c r="G32" s="289"/>
      <c r="H32" s="289"/>
      <c r="I32" s="289"/>
    </row>
    <row r="33" spans="2:9" x14ac:dyDescent="0.35">
      <c r="B33" t="s">
        <v>16296</v>
      </c>
      <c r="C33" s="48">
        <f>('Data Sheet'!E90*'Data Sheet'!E70)/10000000</f>
        <v>353610.95866996498</v>
      </c>
      <c r="D33" s="48">
        <f>('Data Sheet'!F90*'Data Sheet'!F70)/10000000</f>
        <v>476198.16912511492</v>
      </c>
      <c r="E33" s="48">
        <f>('Data Sheet'!G90*'Data Sheet'!G70)/10000000</f>
        <v>546772.62629512791</v>
      </c>
      <c r="F33" s="48">
        <f>('Data Sheet'!H90*'Data Sheet'!H70)/10000000</f>
        <v>460684.35874034005</v>
      </c>
      <c r="G33" s="48">
        <f>('Data Sheet'!I90*'Data Sheet'!I70)/10000000</f>
        <v>575753.24120552803</v>
      </c>
      <c r="H33" s="48">
        <f>('Data Sheet'!J90*'Data Sheet'!J70)/10000000</f>
        <v>509189.32075306796</v>
      </c>
      <c r="I33" s="48">
        <f>('Data Sheet'!K90*'Data Sheet'!K70)/10000000</f>
        <v>507953.43574925605</v>
      </c>
    </row>
    <row r="34" spans="2:9" x14ac:dyDescent="0.35">
      <c r="B34" t="s">
        <v>16297</v>
      </c>
      <c r="C34" s="65">
        <f>SUM('Data Sheet'!E59:E60)</f>
        <v>10762</v>
      </c>
      <c r="D34" s="65">
        <f>SUM('Data Sheet'!F59:F60)</f>
        <v>11924</v>
      </c>
      <c r="E34" s="65">
        <f>SUM('Data Sheet'!G59:G60)</f>
        <v>21066</v>
      </c>
      <c r="F34" s="65">
        <f>SUM('Data Sheet'!H59:H60)</f>
        <v>21445</v>
      </c>
      <c r="G34" s="65">
        <f>SUM('Data Sheet'!I59:I60)</f>
        <v>22773</v>
      </c>
      <c r="H34" s="65">
        <f>SUM('Data Sheet'!J59:J60)</f>
        <v>27271</v>
      </c>
      <c r="I34" s="65">
        <f>SUM('Data Sheet'!K59:K60)</f>
        <v>30461</v>
      </c>
    </row>
    <row r="35" spans="2:9" x14ac:dyDescent="0.35">
      <c r="B35" s="209" t="s">
        <v>16301</v>
      </c>
      <c r="C35" s="213">
        <f>IFERROR(C33/C34,0)</f>
        <v>32.857364678495166</v>
      </c>
      <c r="D35" s="213">
        <f t="shared" ref="D35:I35" si="6">IFERROR(D33/D34,0)</f>
        <v>39.936109453632582</v>
      </c>
      <c r="E35" s="213">
        <f t="shared" si="6"/>
        <v>25.955218185470802</v>
      </c>
      <c r="F35" s="213">
        <f t="shared" si="6"/>
        <v>21.482133771990675</v>
      </c>
      <c r="G35" s="213">
        <f t="shared" si="6"/>
        <v>25.282274676394326</v>
      </c>
      <c r="H35" s="213">
        <f t="shared" si="6"/>
        <v>18.671457619928422</v>
      </c>
      <c r="I35" s="213">
        <f t="shared" si="6"/>
        <v>16.675533821911824</v>
      </c>
    </row>
    <row r="38" spans="2:9" ht="15.5" x14ac:dyDescent="0.35">
      <c r="B38" s="289" t="s">
        <v>16298</v>
      </c>
      <c r="C38" s="289"/>
      <c r="D38" s="289"/>
      <c r="E38" s="289"/>
      <c r="F38" s="289"/>
      <c r="G38" s="289"/>
      <c r="H38" s="289"/>
      <c r="I38" s="289"/>
    </row>
    <row r="39" spans="2:9" x14ac:dyDescent="0.35">
      <c r="C39" s="55">
        <f t="shared" ref="C39:I39" si="7">C22</f>
        <v>43555</v>
      </c>
      <c r="D39" s="55">
        <f t="shared" si="7"/>
        <v>43921</v>
      </c>
      <c r="E39" s="55">
        <f t="shared" si="7"/>
        <v>44286</v>
      </c>
      <c r="F39" s="55">
        <f t="shared" si="7"/>
        <v>44651</v>
      </c>
      <c r="G39" s="55">
        <f t="shared" si="7"/>
        <v>45016</v>
      </c>
      <c r="H39" s="55">
        <f t="shared" si="7"/>
        <v>45382</v>
      </c>
      <c r="I39" s="55">
        <f t="shared" si="7"/>
        <v>45747</v>
      </c>
    </row>
    <row r="40" spans="2:9" x14ac:dyDescent="0.35">
      <c r="B40" t="s">
        <v>33</v>
      </c>
      <c r="C40" s="48">
        <f>'Data Sheet'!E17</f>
        <v>39310</v>
      </c>
      <c r="D40" s="48">
        <f>'Data Sheet'!F17</f>
        <v>39783</v>
      </c>
      <c r="E40" s="48">
        <f>'Data Sheet'!G17</f>
        <v>47028</v>
      </c>
      <c r="F40" s="48">
        <f>'Data Sheet'!H17</f>
        <v>52446</v>
      </c>
      <c r="G40" s="48">
        <f>'Data Sheet'!I17</f>
        <v>60580</v>
      </c>
      <c r="H40" s="48">
        <f>'Data Sheet'!J17</f>
        <v>61896</v>
      </c>
      <c r="I40" s="48">
        <f>'Data Sheet'!K17</f>
        <v>63121</v>
      </c>
    </row>
    <row r="41" spans="2:9" x14ac:dyDescent="0.35">
      <c r="B41" t="str">
        <f>B29</f>
        <v>Total Asset</v>
      </c>
      <c r="C41" s="48">
        <f>C29</f>
        <v>18629</v>
      </c>
      <c r="D41" s="48">
        <f t="shared" ref="D41:I41" si="8">D29</f>
        <v>20153</v>
      </c>
      <c r="E41" s="48">
        <f t="shared" si="8"/>
        <v>68740</v>
      </c>
      <c r="F41" s="48">
        <f t="shared" si="8"/>
        <v>70506</v>
      </c>
      <c r="G41" s="48">
        <f t="shared" si="8"/>
        <v>73077</v>
      </c>
      <c r="H41" s="48">
        <f t="shared" si="8"/>
        <v>78489</v>
      </c>
      <c r="I41" s="48">
        <f t="shared" si="8"/>
        <v>79863</v>
      </c>
    </row>
    <row r="42" spans="2:9" x14ac:dyDescent="0.35">
      <c r="B42" s="209" t="s">
        <v>16302</v>
      </c>
      <c r="C42" s="213">
        <f>C40/C41</f>
        <v>2.1101508400880347</v>
      </c>
      <c r="D42" s="213">
        <f t="shared" ref="D42:I42" si="9">D40/D41</f>
        <v>1.974048528755024</v>
      </c>
      <c r="E42" s="213">
        <f t="shared" si="9"/>
        <v>0.68414314809426824</v>
      </c>
      <c r="F42" s="213">
        <f t="shared" si="9"/>
        <v>0.74385158709897026</v>
      </c>
      <c r="G42" s="213">
        <f t="shared" si="9"/>
        <v>0.82898860106463046</v>
      </c>
      <c r="H42" s="213">
        <f t="shared" si="9"/>
        <v>0.78859458013224781</v>
      </c>
      <c r="I42" s="213">
        <f t="shared" si="9"/>
        <v>0.79036600177804495</v>
      </c>
    </row>
    <row r="44" spans="2:9" ht="15.5" x14ac:dyDescent="0.35">
      <c r="B44" s="289" t="s">
        <v>16303</v>
      </c>
      <c r="C44" s="289"/>
      <c r="D44" s="289"/>
      <c r="E44" s="289"/>
      <c r="F44" s="289"/>
      <c r="G44" s="289"/>
      <c r="H44" s="289"/>
      <c r="I44" s="289"/>
    </row>
    <row r="45" spans="2:9" x14ac:dyDescent="0.35">
      <c r="C45" s="55">
        <f>C39</f>
        <v>43555</v>
      </c>
      <c r="D45" s="55">
        <f t="shared" ref="D45:I45" si="10">D39</f>
        <v>43921</v>
      </c>
      <c r="E45" s="55">
        <f t="shared" si="10"/>
        <v>44286</v>
      </c>
      <c r="F45" s="55">
        <f t="shared" si="10"/>
        <v>44651</v>
      </c>
      <c r="G45" s="55">
        <f t="shared" si="10"/>
        <v>45016</v>
      </c>
      <c r="H45" s="55">
        <f t="shared" si="10"/>
        <v>45382</v>
      </c>
      <c r="I45" s="55">
        <f t="shared" si="10"/>
        <v>45747</v>
      </c>
    </row>
    <row r="46" spans="2:9" x14ac:dyDescent="0.35">
      <c r="B46" s="209" t="s">
        <v>16304</v>
      </c>
      <c r="C46" s="215">
        <f>(C19*1.2)+(C25*1.4)+(C30*3.3)+(C35*0.6)+(C42*1)</f>
        <v>23.88080991773106</v>
      </c>
      <c r="D46" s="215">
        <f t="shared" ref="D46:I46" si="11">(D19*1.2)+(D25*1.4)+(D30*3.3)+(D35*0.6)+(D42*1)</f>
        <v>27.996474385522475</v>
      </c>
      <c r="E46" s="215">
        <f t="shared" si="11"/>
        <v>17.603922299120711</v>
      </c>
      <c r="F46" s="215">
        <f>(F19*1.2)+(F25*1.4)+(F30*3.3)+(F35*0.6)+(F42*1)</f>
        <v>15.047771739097163</v>
      </c>
      <c r="G46" s="215">
        <f t="shared" si="11"/>
        <v>17.460192289176085</v>
      </c>
      <c r="H46" s="215">
        <f t="shared" si="11"/>
        <v>13.363734055451554</v>
      </c>
      <c r="I46" s="215">
        <f t="shared" si="11"/>
        <v>12.093150702723493</v>
      </c>
    </row>
    <row r="47" spans="2:9" x14ac:dyDescent="0.35">
      <c r="B47" s="10" t="s">
        <v>16305</v>
      </c>
      <c r="C47" s="165" t="str">
        <f>IF(C46&lt;1.81,"Distressed",IF(C46&gt;3,"Strong","Grey Zone"))</f>
        <v>Strong</v>
      </c>
      <c r="D47" s="165" t="str">
        <f t="shared" ref="D47:I47" si="12">IF(D46&lt;1.81,"Distressed",IF(D46&gt;3,"Strong","Grey Zone"))</f>
        <v>Strong</v>
      </c>
      <c r="E47" s="165" t="str">
        <f t="shared" si="12"/>
        <v>Strong</v>
      </c>
      <c r="F47" s="165" t="str">
        <f t="shared" si="12"/>
        <v>Strong</v>
      </c>
      <c r="G47" s="165" t="str">
        <f t="shared" si="12"/>
        <v>Strong</v>
      </c>
      <c r="H47" s="165" t="str">
        <f t="shared" si="12"/>
        <v>Strong</v>
      </c>
      <c r="I47" s="165" t="str">
        <f t="shared" si="12"/>
        <v>Strong</v>
      </c>
    </row>
    <row r="56" spans="2:9" x14ac:dyDescent="0.35">
      <c r="B56" s="164"/>
      <c r="C56" s="164"/>
      <c r="D56" s="164"/>
      <c r="E56" s="164"/>
      <c r="F56" s="164"/>
      <c r="G56" s="164"/>
      <c r="H56" s="164"/>
      <c r="I56" s="164"/>
    </row>
    <row r="64" spans="2:9" ht="7.5" customHeight="1" x14ac:dyDescent="0.35"/>
    <row r="66" ht="7" customHeight="1" x14ac:dyDescent="0.35"/>
    <row r="115" ht="7.5" customHeight="1" x14ac:dyDescent="0.35"/>
  </sheetData>
  <mergeCells count="7">
    <mergeCell ref="B38:I38"/>
    <mergeCell ref="B44:I44"/>
    <mergeCell ref="B9:I9"/>
    <mergeCell ref="B27:I27"/>
    <mergeCell ref="B32:I32"/>
    <mergeCell ref="B15:I15"/>
    <mergeCell ref="B21:I21"/>
  </mergeCells>
  <pageMargins left="1" right="1" top="1" bottom="1" header="0" footer="0"/>
  <pageSetup paperSize="9" scale="64" orientation="portrait" r:id="rId1"/>
  <rowBreaks count="1" manualBreakCount="1">
    <brk id="58" max="9" man="1"/>
  </rowBreaks>
  <ignoredErrors>
    <ignoredError sqref="C34:I34" formulaRange="1"/>
  </ignoredError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5DD9C-FC31-42D6-98C8-996DB06C740D}">
  <dimension ref="A2:D5442"/>
  <sheetViews>
    <sheetView topLeftCell="A3" workbookViewId="0">
      <selection activeCell="D71" sqref="D71"/>
    </sheetView>
  </sheetViews>
  <sheetFormatPr defaultRowHeight="14.5" x14ac:dyDescent="0.35"/>
  <cols>
    <col min="1" max="1" width="38" customWidth="1"/>
    <col min="2" max="2" width="9.08984375" bestFit="1" customWidth="1"/>
    <col min="3" max="3" width="15.08984375" bestFit="1" customWidth="1"/>
    <col min="4" max="4" width="64.36328125" bestFit="1" customWidth="1"/>
  </cols>
  <sheetData>
    <row r="2" spans="1:4" x14ac:dyDescent="0.35">
      <c r="A2" t="s">
        <v>8049</v>
      </c>
      <c r="B2" t="s">
        <v>8050</v>
      </c>
      <c r="C2" t="s">
        <v>8051</v>
      </c>
      <c r="D2" t="s">
        <v>8052</v>
      </c>
    </row>
    <row r="3" spans="1:4" x14ac:dyDescent="0.35">
      <c r="A3" t="s">
        <v>8053</v>
      </c>
      <c r="B3">
        <v>533022</v>
      </c>
      <c r="C3" t="s">
        <v>8054</v>
      </c>
      <c r="D3" t="s">
        <v>8055</v>
      </c>
    </row>
    <row r="4" spans="1:4" x14ac:dyDescent="0.35">
      <c r="A4" t="s">
        <v>8056</v>
      </c>
      <c r="B4">
        <v>526921</v>
      </c>
      <c r="C4" t="s">
        <v>8057</v>
      </c>
      <c r="D4" t="s">
        <v>8058</v>
      </c>
    </row>
    <row r="5" spans="1:4" x14ac:dyDescent="0.35">
      <c r="A5" t="s">
        <v>8059</v>
      </c>
      <c r="B5">
        <v>532628</v>
      </c>
      <c r="C5" t="s">
        <v>8060</v>
      </c>
      <c r="D5" t="s">
        <v>8061</v>
      </c>
    </row>
    <row r="6" spans="1:4" x14ac:dyDescent="0.35">
      <c r="A6" t="s">
        <v>8062</v>
      </c>
      <c r="B6">
        <v>523395</v>
      </c>
      <c r="C6" t="s">
        <v>8063</v>
      </c>
      <c r="D6" t="s">
        <v>8064</v>
      </c>
    </row>
    <row r="7" spans="1:4" x14ac:dyDescent="0.35">
      <c r="A7" t="s">
        <v>8065</v>
      </c>
      <c r="B7">
        <v>523395</v>
      </c>
      <c r="C7" t="s">
        <v>8066</v>
      </c>
      <c r="D7" t="s">
        <v>8064</v>
      </c>
    </row>
    <row r="8" spans="1:4" x14ac:dyDescent="0.35">
      <c r="A8" t="s">
        <v>8067</v>
      </c>
      <c r="B8">
        <v>516092</v>
      </c>
      <c r="C8" t="s">
        <v>8068</v>
      </c>
      <c r="D8" t="s">
        <v>8069</v>
      </c>
    </row>
    <row r="9" spans="1:4" x14ac:dyDescent="0.35">
      <c r="A9" t="s">
        <v>8070</v>
      </c>
      <c r="B9">
        <v>540776</v>
      </c>
      <c r="C9" t="s">
        <v>8071</v>
      </c>
      <c r="D9" t="s">
        <v>8058</v>
      </c>
    </row>
    <row r="10" spans="1:4" x14ac:dyDescent="0.35">
      <c r="A10" t="s">
        <v>8072</v>
      </c>
      <c r="B10">
        <v>526881</v>
      </c>
      <c r="C10" t="s">
        <v>8073</v>
      </c>
      <c r="D10" t="s">
        <v>8061</v>
      </c>
    </row>
    <row r="11" spans="1:4" x14ac:dyDescent="0.35">
      <c r="A11" t="s">
        <v>8074</v>
      </c>
      <c r="B11">
        <v>540615</v>
      </c>
      <c r="C11" t="s">
        <v>8075</v>
      </c>
      <c r="D11" t="s">
        <v>8076</v>
      </c>
    </row>
    <row r="12" spans="1:4" x14ac:dyDescent="0.35">
      <c r="A12" t="s">
        <v>8077</v>
      </c>
      <c r="B12">
        <v>540874</v>
      </c>
      <c r="C12" t="s">
        <v>8075</v>
      </c>
      <c r="D12" t="s">
        <v>8078</v>
      </c>
    </row>
    <row r="13" spans="1:4" x14ac:dyDescent="0.35">
      <c r="A13" t="s">
        <v>8079</v>
      </c>
      <c r="B13">
        <v>512161</v>
      </c>
      <c r="C13" t="s">
        <v>8080</v>
      </c>
      <c r="D13" t="s">
        <v>8081</v>
      </c>
    </row>
    <row r="14" spans="1:4" x14ac:dyDescent="0.35">
      <c r="A14" t="s">
        <v>8082</v>
      </c>
      <c r="B14">
        <v>540697</v>
      </c>
      <c r="C14" t="s">
        <v>8075</v>
      </c>
      <c r="D14" t="s">
        <v>8083</v>
      </c>
    </row>
    <row r="15" spans="1:4" x14ac:dyDescent="0.35">
      <c r="A15" t="s">
        <v>8084</v>
      </c>
      <c r="B15" t="s">
        <v>8075</v>
      </c>
      <c r="C15" t="s">
        <v>8085</v>
      </c>
      <c r="D15" t="s">
        <v>8086</v>
      </c>
    </row>
    <row r="16" spans="1:4" x14ac:dyDescent="0.35">
      <c r="A16" t="s">
        <v>8087</v>
      </c>
      <c r="B16">
        <v>539620</v>
      </c>
      <c r="C16" t="s">
        <v>8075</v>
      </c>
      <c r="D16" t="s">
        <v>8088</v>
      </c>
    </row>
    <row r="17" spans="1:4" x14ac:dyDescent="0.35">
      <c r="A17" t="s">
        <v>16185</v>
      </c>
      <c r="B17">
        <v>539300</v>
      </c>
      <c r="C17" t="s">
        <v>8075</v>
      </c>
      <c r="D17" t="s">
        <v>8089</v>
      </c>
    </row>
    <row r="18" spans="1:4" x14ac:dyDescent="0.35">
      <c r="A18" t="s">
        <v>8090</v>
      </c>
      <c r="B18">
        <v>530499</v>
      </c>
      <c r="C18" t="s">
        <v>8075</v>
      </c>
      <c r="D18" t="s">
        <v>8091</v>
      </c>
    </row>
    <row r="19" spans="1:4" x14ac:dyDescent="0.35">
      <c r="A19" t="s">
        <v>8092</v>
      </c>
      <c r="B19">
        <v>538351</v>
      </c>
      <c r="C19" t="s">
        <v>8093</v>
      </c>
      <c r="D19" t="s">
        <v>8094</v>
      </c>
    </row>
    <row r="20" spans="1:4" x14ac:dyDescent="0.35">
      <c r="A20" t="s">
        <v>8095</v>
      </c>
      <c r="B20">
        <v>542012</v>
      </c>
      <c r="C20" t="s">
        <v>8075</v>
      </c>
      <c r="D20" t="s">
        <v>16186</v>
      </c>
    </row>
    <row r="21" spans="1:4" x14ac:dyDescent="0.35">
      <c r="A21" t="s">
        <v>8096</v>
      </c>
      <c r="B21">
        <v>533292</v>
      </c>
      <c r="C21" t="s">
        <v>8097</v>
      </c>
      <c r="D21" t="s">
        <v>8098</v>
      </c>
    </row>
    <row r="22" spans="1:4" x14ac:dyDescent="0.35">
      <c r="A22" t="s">
        <v>8099</v>
      </c>
      <c r="B22">
        <v>531611</v>
      </c>
      <c r="C22" t="s">
        <v>8075</v>
      </c>
      <c r="D22" t="s">
        <v>8091</v>
      </c>
    </row>
    <row r="23" spans="1:4" x14ac:dyDescent="0.35">
      <c r="A23" t="s">
        <v>8100</v>
      </c>
      <c r="B23">
        <v>531611</v>
      </c>
      <c r="C23" t="s">
        <v>8075</v>
      </c>
      <c r="D23" t="s">
        <v>8091</v>
      </c>
    </row>
    <row r="24" spans="1:4" x14ac:dyDescent="0.35">
      <c r="A24" t="s">
        <v>8101</v>
      </c>
      <c r="B24" t="s">
        <v>8075</v>
      </c>
      <c r="C24" t="s">
        <v>8102</v>
      </c>
      <c r="D24" t="s">
        <v>8086</v>
      </c>
    </row>
    <row r="25" spans="1:4" x14ac:dyDescent="0.35">
      <c r="A25" t="s">
        <v>8103</v>
      </c>
      <c r="B25">
        <v>539096</v>
      </c>
      <c r="C25" t="s">
        <v>8075</v>
      </c>
      <c r="D25" t="s">
        <v>8089</v>
      </c>
    </row>
    <row r="26" spans="1:4" x14ac:dyDescent="0.35">
      <c r="A26" t="s">
        <v>8104</v>
      </c>
      <c r="B26">
        <v>538812</v>
      </c>
      <c r="C26" t="s">
        <v>8075</v>
      </c>
      <c r="D26" t="s">
        <v>8105</v>
      </c>
    </row>
    <row r="27" spans="1:4" x14ac:dyDescent="0.35">
      <c r="A27" t="s">
        <v>8106</v>
      </c>
      <c r="B27">
        <v>539632</v>
      </c>
      <c r="C27" t="s">
        <v>8075</v>
      </c>
      <c r="D27" t="s">
        <v>8107</v>
      </c>
    </row>
    <row r="28" spans="1:4" x14ac:dyDescent="0.35">
      <c r="A28" t="s">
        <v>8108</v>
      </c>
      <c r="B28">
        <v>542377</v>
      </c>
      <c r="C28" t="s">
        <v>8109</v>
      </c>
      <c r="D28" t="s">
        <v>8091</v>
      </c>
    </row>
    <row r="29" spans="1:4" x14ac:dyDescent="0.35">
      <c r="A29" t="s">
        <v>8110</v>
      </c>
      <c r="B29">
        <v>524412</v>
      </c>
      <c r="C29" t="s">
        <v>8075</v>
      </c>
      <c r="D29" t="s">
        <v>8111</v>
      </c>
    </row>
    <row r="30" spans="1:4" x14ac:dyDescent="0.35">
      <c r="A30" t="s">
        <v>8112</v>
      </c>
      <c r="B30" t="s">
        <v>8075</v>
      </c>
      <c r="C30" t="s">
        <v>8113</v>
      </c>
      <c r="D30" t="s">
        <v>8086</v>
      </c>
    </row>
    <row r="31" spans="1:4" x14ac:dyDescent="0.35">
      <c r="A31" t="s">
        <v>8114</v>
      </c>
      <c r="B31">
        <v>542580</v>
      </c>
      <c r="C31" t="s">
        <v>8115</v>
      </c>
      <c r="D31" t="s">
        <v>8116</v>
      </c>
    </row>
    <row r="32" spans="1:4" x14ac:dyDescent="0.35">
      <c r="A32" t="s">
        <v>8117</v>
      </c>
      <c r="B32">
        <v>524348</v>
      </c>
      <c r="C32" t="s">
        <v>8118</v>
      </c>
      <c r="D32" t="s">
        <v>8111</v>
      </c>
    </row>
    <row r="33" spans="1:4" x14ac:dyDescent="0.35">
      <c r="A33" t="s">
        <v>8119</v>
      </c>
      <c r="B33">
        <v>524208</v>
      </c>
      <c r="C33" t="s">
        <v>8120</v>
      </c>
      <c r="D33" t="s">
        <v>8121</v>
      </c>
    </row>
    <row r="34" spans="1:4" x14ac:dyDescent="0.35">
      <c r="A34" t="s">
        <v>8122</v>
      </c>
      <c r="B34">
        <v>526488</v>
      </c>
      <c r="C34" t="s">
        <v>8075</v>
      </c>
      <c r="D34" t="s">
        <v>8089</v>
      </c>
    </row>
    <row r="35" spans="1:4" x14ac:dyDescent="0.35">
      <c r="A35" t="s">
        <v>8123</v>
      </c>
      <c r="B35">
        <v>514274</v>
      </c>
      <c r="C35" t="s">
        <v>8124</v>
      </c>
      <c r="D35" t="s">
        <v>8089</v>
      </c>
    </row>
    <row r="36" spans="1:4" x14ac:dyDescent="0.35">
      <c r="A36" t="s">
        <v>8125</v>
      </c>
      <c r="B36" t="s">
        <v>8075</v>
      </c>
      <c r="C36" t="s">
        <v>8126</v>
      </c>
      <c r="D36" t="s">
        <v>8086</v>
      </c>
    </row>
    <row r="37" spans="1:4" x14ac:dyDescent="0.35">
      <c r="A37" t="s">
        <v>8127</v>
      </c>
      <c r="B37">
        <v>519319</v>
      </c>
      <c r="C37" t="s">
        <v>8075</v>
      </c>
      <c r="D37" t="s">
        <v>8081</v>
      </c>
    </row>
    <row r="38" spans="1:4" x14ac:dyDescent="0.35">
      <c r="A38" t="s">
        <v>8128</v>
      </c>
      <c r="B38">
        <v>512038</v>
      </c>
      <c r="C38" t="s">
        <v>8075</v>
      </c>
      <c r="D38" t="s">
        <v>16186</v>
      </c>
    </row>
    <row r="39" spans="1:4" x14ac:dyDescent="0.35">
      <c r="A39" t="s">
        <v>8129</v>
      </c>
      <c r="B39">
        <v>541988</v>
      </c>
      <c r="C39" t="s">
        <v>8130</v>
      </c>
      <c r="D39" t="s">
        <v>16187</v>
      </c>
    </row>
    <row r="40" spans="1:4" x14ac:dyDescent="0.35">
      <c r="A40" t="s">
        <v>8131</v>
      </c>
      <c r="B40">
        <v>539528</v>
      </c>
      <c r="C40" t="s">
        <v>8075</v>
      </c>
      <c r="D40" t="s">
        <v>8132</v>
      </c>
    </row>
    <row r="41" spans="1:4" x14ac:dyDescent="0.35">
      <c r="A41" t="s">
        <v>8133</v>
      </c>
      <c r="B41">
        <v>523204</v>
      </c>
      <c r="C41" t="s">
        <v>8134</v>
      </c>
      <c r="D41" t="s">
        <v>8135</v>
      </c>
    </row>
    <row r="42" spans="1:4" x14ac:dyDescent="0.35">
      <c r="A42" t="s">
        <v>8136</v>
      </c>
      <c r="B42">
        <v>512165</v>
      </c>
      <c r="C42" t="s">
        <v>8075</v>
      </c>
      <c r="D42" t="s">
        <v>16186</v>
      </c>
    </row>
    <row r="43" spans="1:4" x14ac:dyDescent="0.35">
      <c r="A43" t="s">
        <v>8137</v>
      </c>
      <c r="B43">
        <v>500002</v>
      </c>
      <c r="C43" t="s">
        <v>8138</v>
      </c>
      <c r="D43" t="s">
        <v>8116</v>
      </c>
    </row>
    <row r="44" spans="1:4" x14ac:dyDescent="0.35">
      <c r="A44" t="s">
        <v>8139</v>
      </c>
      <c r="B44">
        <v>500488</v>
      </c>
      <c r="C44" t="s">
        <v>8140</v>
      </c>
      <c r="D44" t="s">
        <v>8111</v>
      </c>
    </row>
    <row r="45" spans="1:4" x14ac:dyDescent="0.35">
      <c r="A45" t="s">
        <v>8141</v>
      </c>
      <c r="B45">
        <v>500488</v>
      </c>
      <c r="C45" t="s">
        <v>8142</v>
      </c>
      <c r="D45" t="s">
        <v>8111</v>
      </c>
    </row>
    <row r="46" spans="1:4" x14ac:dyDescent="0.35">
      <c r="A46" t="s">
        <v>8143</v>
      </c>
      <c r="B46">
        <v>520123</v>
      </c>
      <c r="C46" t="s">
        <v>8075</v>
      </c>
      <c r="D46" t="s">
        <v>8144</v>
      </c>
    </row>
    <row r="47" spans="1:4" x14ac:dyDescent="0.35">
      <c r="A47" t="s">
        <v>8145</v>
      </c>
      <c r="B47">
        <v>513119</v>
      </c>
      <c r="C47" t="s">
        <v>8075</v>
      </c>
      <c r="D47" t="s">
        <v>8146</v>
      </c>
    </row>
    <row r="48" spans="1:4" x14ac:dyDescent="0.35">
      <c r="A48" t="s">
        <v>8147</v>
      </c>
      <c r="B48">
        <v>520123</v>
      </c>
      <c r="C48" t="s">
        <v>8075</v>
      </c>
      <c r="D48" t="s">
        <v>8144</v>
      </c>
    </row>
    <row r="49" spans="1:4" x14ac:dyDescent="0.35">
      <c r="A49" t="s">
        <v>8148</v>
      </c>
      <c r="B49">
        <v>532682</v>
      </c>
      <c r="C49" t="s">
        <v>8149</v>
      </c>
      <c r="D49" t="s">
        <v>8150</v>
      </c>
    </row>
    <row r="50" spans="1:4" x14ac:dyDescent="0.35">
      <c r="A50" t="s">
        <v>8151</v>
      </c>
      <c r="B50">
        <v>539560</v>
      </c>
      <c r="C50" t="s">
        <v>8075</v>
      </c>
      <c r="D50" t="s">
        <v>8152</v>
      </c>
    </row>
    <row r="51" spans="1:4" x14ac:dyDescent="0.35">
      <c r="A51" t="s">
        <v>8153</v>
      </c>
      <c r="B51">
        <v>532057</v>
      </c>
      <c r="C51" t="s">
        <v>8075</v>
      </c>
      <c r="D51" t="s">
        <v>8091</v>
      </c>
    </row>
    <row r="52" spans="1:4" x14ac:dyDescent="0.35">
      <c r="A52" t="s">
        <v>8154</v>
      </c>
      <c r="B52">
        <v>538952</v>
      </c>
      <c r="C52" t="s">
        <v>8075</v>
      </c>
      <c r="D52" t="s">
        <v>8091</v>
      </c>
    </row>
    <row r="53" spans="1:4" x14ac:dyDescent="0.35">
      <c r="A53" t="s">
        <v>8155</v>
      </c>
      <c r="B53">
        <v>538935</v>
      </c>
      <c r="C53" t="s">
        <v>8075</v>
      </c>
      <c r="D53" t="s">
        <v>8156</v>
      </c>
    </row>
    <row r="54" spans="1:4" x14ac:dyDescent="0.35">
      <c r="A54" t="s">
        <v>8157</v>
      </c>
      <c r="B54">
        <v>539544</v>
      </c>
      <c r="C54" t="s">
        <v>8075</v>
      </c>
      <c r="D54" t="s">
        <v>8158</v>
      </c>
    </row>
    <row r="55" spans="1:4" x14ac:dyDescent="0.35">
      <c r="A55" t="s">
        <v>8159</v>
      </c>
      <c r="B55">
        <v>511756</v>
      </c>
      <c r="C55" t="s">
        <v>8075</v>
      </c>
      <c r="D55" t="s">
        <v>8091</v>
      </c>
    </row>
    <row r="56" spans="1:4" x14ac:dyDescent="0.35">
      <c r="A56" t="s">
        <v>8160</v>
      </c>
      <c r="B56">
        <v>511756</v>
      </c>
      <c r="C56" t="s">
        <v>8075</v>
      </c>
      <c r="D56" t="s">
        <v>8091</v>
      </c>
    </row>
    <row r="57" spans="1:4" x14ac:dyDescent="0.35">
      <c r="A57" t="s">
        <v>8161</v>
      </c>
      <c r="B57" t="s">
        <v>8075</v>
      </c>
      <c r="C57" t="s">
        <v>8162</v>
      </c>
      <c r="D57" t="s">
        <v>8163</v>
      </c>
    </row>
    <row r="58" spans="1:4" x14ac:dyDescent="0.35">
      <c r="A58" t="s">
        <v>8164</v>
      </c>
      <c r="B58">
        <v>531161</v>
      </c>
      <c r="C58" t="s">
        <v>8075</v>
      </c>
      <c r="D58" t="s">
        <v>8165</v>
      </c>
    </row>
    <row r="59" spans="1:4" x14ac:dyDescent="0.35">
      <c r="A59" t="s">
        <v>8166</v>
      </c>
      <c r="B59">
        <v>500410</v>
      </c>
      <c r="C59" t="s">
        <v>8167</v>
      </c>
      <c r="D59" t="s">
        <v>8088</v>
      </c>
    </row>
    <row r="60" spans="1:4" x14ac:dyDescent="0.35">
      <c r="A60" t="s">
        <v>8168</v>
      </c>
      <c r="B60">
        <v>517494</v>
      </c>
      <c r="C60" t="s">
        <v>8075</v>
      </c>
      <c r="D60" t="s">
        <v>8169</v>
      </c>
    </row>
    <row r="61" spans="1:4" x14ac:dyDescent="0.35">
      <c r="A61" t="s">
        <v>8170</v>
      </c>
      <c r="B61">
        <v>532268</v>
      </c>
      <c r="C61" t="s">
        <v>8171</v>
      </c>
      <c r="D61" t="s">
        <v>8061</v>
      </c>
    </row>
    <row r="62" spans="1:4" x14ac:dyDescent="0.35">
      <c r="A62" t="s">
        <v>8172</v>
      </c>
      <c r="B62" t="s">
        <v>8075</v>
      </c>
      <c r="C62" t="s">
        <v>8173</v>
      </c>
      <c r="D62" t="s">
        <v>8086</v>
      </c>
    </row>
    <row r="63" spans="1:4" x14ac:dyDescent="0.35">
      <c r="A63" t="s">
        <v>8174</v>
      </c>
      <c r="B63" t="s">
        <v>8075</v>
      </c>
      <c r="C63" t="s">
        <v>8175</v>
      </c>
      <c r="D63" t="s">
        <v>8086</v>
      </c>
    </row>
    <row r="64" spans="1:4" x14ac:dyDescent="0.35">
      <c r="A64" t="s">
        <v>8176</v>
      </c>
      <c r="B64">
        <v>530093</v>
      </c>
      <c r="C64" t="s">
        <v>8075</v>
      </c>
      <c r="D64" t="s">
        <v>8177</v>
      </c>
    </row>
    <row r="65" spans="1:4" x14ac:dyDescent="0.35">
      <c r="A65" t="s">
        <v>8178</v>
      </c>
      <c r="B65" t="s">
        <v>8075</v>
      </c>
      <c r="C65" t="s">
        <v>8179</v>
      </c>
      <c r="D65" t="s">
        <v>8086</v>
      </c>
    </row>
    <row r="66" spans="1:4" x14ac:dyDescent="0.35">
      <c r="A66" t="s">
        <v>8180</v>
      </c>
      <c r="B66">
        <v>539661</v>
      </c>
      <c r="C66" t="s">
        <v>8075</v>
      </c>
      <c r="D66" t="s">
        <v>8107</v>
      </c>
    </row>
    <row r="67" spans="1:4" x14ac:dyDescent="0.35">
      <c r="A67" t="s">
        <v>8181</v>
      </c>
      <c r="B67">
        <v>531525</v>
      </c>
      <c r="C67" t="s">
        <v>8075</v>
      </c>
      <c r="D67" t="s">
        <v>8165</v>
      </c>
    </row>
    <row r="68" spans="1:4" x14ac:dyDescent="0.35">
      <c r="A68" t="s">
        <v>8182</v>
      </c>
      <c r="B68">
        <v>538570</v>
      </c>
      <c r="C68" t="s">
        <v>8183</v>
      </c>
      <c r="D68" t="s">
        <v>8058</v>
      </c>
    </row>
    <row r="69" spans="1:4" x14ac:dyDescent="0.35">
      <c r="A69" t="s">
        <v>8184</v>
      </c>
      <c r="B69">
        <v>517356</v>
      </c>
      <c r="C69" t="s">
        <v>8075</v>
      </c>
      <c r="D69" t="s">
        <v>8169</v>
      </c>
    </row>
    <row r="70" spans="1:4" x14ac:dyDescent="0.35">
      <c r="A70" t="s">
        <v>8185</v>
      </c>
      <c r="B70">
        <v>530043</v>
      </c>
      <c r="C70" t="s">
        <v>8075</v>
      </c>
      <c r="D70" t="s">
        <v>8186</v>
      </c>
    </row>
    <row r="71" spans="1:4" x14ac:dyDescent="0.35">
      <c r="A71" t="s">
        <v>8187</v>
      </c>
      <c r="B71">
        <v>539391</v>
      </c>
      <c r="C71" t="s">
        <v>8075</v>
      </c>
      <c r="D71" t="s">
        <v>8091</v>
      </c>
    </row>
    <row r="72" spans="1:4" x14ac:dyDescent="0.35">
      <c r="A72" t="s">
        <v>8188</v>
      </c>
      <c r="B72">
        <v>513149</v>
      </c>
      <c r="C72" t="s">
        <v>8189</v>
      </c>
      <c r="D72" t="s">
        <v>8190</v>
      </c>
    </row>
    <row r="73" spans="1:4" x14ac:dyDescent="0.35">
      <c r="A73" t="s">
        <v>8191</v>
      </c>
      <c r="B73">
        <v>524091</v>
      </c>
      <c r="C73" t="s">
        <v>8075</v>
      </c>
      <c r="D73" t="s">
        <v>8192</v>
      </c>
    </row>
    <row r="74" spans="1:4" x14ac:dyDescent="0.35">
      <c r="A74" t="s">
        <v>8193</v>
      </c>
      <c r="B74">
        <v>532762</v>
      </c>
      <c r="C74" t="s">
        <v>8194</v>
      </c>
      <c r="D74" t="s">
        <v>8195</v>
      </c>
    </row>
    <row r="75" spans="1:4" x14ac:dyDescent="0.35">
      <c r="A75" t="s">
        <v>8196</v>
      </c>
      <c r="B75">
        <v>511706</v>
      </c>
      <c r="C75" t="s">
        <v>8075</v>
      </c>
      <c r="D75" t="s">
        <v>8058</v>
      </c>
    </row>
    <row r="76" spans="1:4" x14ac:dyDescent="0.35">
      <c r="A76" t="s">
        <v>8197</v>
      </c>
      <c r="B76">
        <v>511706</v>
      </c>
      <c r="C76" t="s">
        <v>8075</v>
      </c>
      <c r="D76" t="s">
        <v>8058</v>
      </c>
    </row>
    <row r="77" spans="1:4" x14ac:dyDescent="0.35">
      <c r="A77" t="s">
        <v>8198</v>
      </c>
      <c r="B77">
        <v>541144</v>
      </c>
      <c r="C77" t="s">
        <v>8075</v>
      </c>
      <c r="D77" t="s">
        <v>8186</v>
      </c>
    </row>
    <row r="78" spans="1:4" x14ac:dyDescent="0.35">
      <c r="A78" t="s">
        <v>8199</v>
      </c>
      <c r="B78">
        <v>512599</v>
      </c>
      <c r="C78" t="s">
        <v>8200</v>
      </c>
      <c r="D78" t="s">
        <v>16186</v>
      </c>
    </row>
    <row r="79" spans="1:4" x14ac:dyDescent="0.35">
      <c r="A79" t="s">
        <v>8201</v>
      </c>
      <c r="B79">
        <v>542066</v>
      </c>
      <c r="C79" t="s">
        <v>8202</v>
      </c>
      <c r="D79" t="s">
        <v>8203</v>
      </c>
    </row>
    <row r="80" spans="1:4" x14ac:dyDescent="0.35">
      <c r="A80" t="s">
        <v>8204</v>
      </c>
      <c r="B80">
        <v>541450</v>
      </c>
      <c r="C80" t="s">
        <v>8205</v>
      </c>
      <c r="D80" t="s">
        <v>8116</v>
      </c>
    </row>
    <row r="81" spans="1:4" x14ac:dyDescent="0.35">
      <c r="A81" t="s">
        <v>8206</v>
      </c>
      <c r="B81">
        <v>532921</v>
      </c>
      <c r="C81" t="s">
        <v>8207</v>
      </c>
      <c r="D81" t="s">
        <v>8208</v>
      </c>
    </row>
    <row r="82" spans="1:4" x14ac:dyDescent="0.35">
      <c r="A82" t="s">
        <v>8209</v>
      </c>
      <c r="B82">
        <v>533096</v>
      </c>
      <c r="C82" t="s">
        <v>8210</v>
      </c>
      <c r="D82" t="s">
        <v>8211</v>
      </c>
    </row>
    <row r="83" spans="1:4" x14ac:dyDescent="0.35">
      <c r="A83" t="s">
        <v>8212</v>
      </c>
      <c r="B83">
        <v>539254</v>
      </c>
      <c r="C83" t="s">
        <v>8213</v>
      </c>
      <c r="D83" t="s">
        <v>8211</v>
      </c>
    </row>
    <row r="84" spans="1:4" x14ac:dyDescent="0.35">
      <c r="A84" t="s">
        <v>8214</v>
      </c>
      <c r="B84">
        <v>538563</v>
      </c>
      <c r="C84" t="s">
        <v>8075</v>
      </c>
      <c r="D84" t="s">
        <v>16186</v>
      </c>
    </row>
    <row r="85" spans="1:4" x14ac:dyDescent="0.35">
      <c r="A85" t="s">
        <v>8215</v>
      </c>
      <c r="B85">
        <v>526711</v>
      </c>
      <c r="C85" t="s">
        <v>8075</v>
      </c>
      <c r="D85" t="s">
        <v>8216</v>
      </c>
    </row>
    <row r="86" spans="1:4" x14ac:dyDescent="0.35">
      <c r="A86" t="s">
        <v>8217</v>
      </c>
      <c r="B86">
        <v>523411</v>
      </c>
      <c r="C86" t="s">
        <v>8075</v>
      </c>
      <c r="D86" t="s">
        <v>8218</v>
      </c>
    </row>
    <row r="87" spans="1:4" x14ac:dyDescent="0.35">
      <c r="A87" t="s">
        <v>8219</v>
      </c>
      <c r="B87">
        <v>539506</v>
      </c>
      <c r="C87" t="s">
        <v>8075</v>
      </c>
      <c r="D87" t="s">
        <v>8091</v>
      </c>
    </row>
    <row r="88" spans="1:4" x14ac:dyDescent="0.35">
      <c r="A88" t="s">
        <v>8220</v>
      </c>
      <c r="B88">
        <v>507852</v>
      </c>
      <c r="C88" t="s">
        <v>8075</v>
      </c>
      <c r="D88" t="s">
        <v>8186</v>
      </c>
    </row>
    <row r="89" spans="1:4" x14ac:dyDescent="0.35">
      <c r="A89" t="s">
        <v>8221</v>
      </c>
      <c r="B89">
        <v>541865</v>
      </c>
      <c r="C89" t="s">
        <v>8075</v>
      </c>
      <c r="D89" t="s">
        <v>8107</v>
      </c>
    </row>
    <row r="90" spans="1:4" x14ac:dyDescent="0.35">
      <c r="A90" t="s">
        <v>8222</v>
      </c>
      <c r="B90">
        <v>519183</v>
      </c>
      <c r="C90" t="s">
        <v>8223</v>
      </c>
      <c r="D90" t="s">
        <v>8132</v>
      </c>
    </row>
    <row r="91" spans="1:4" x14ac:dyDescent="0.35">
      <c r="A91" t="s">
        <v>8224</v>
      </c>
      <c r="B91">
        <v>539493</v>
      </c>
      <c r="C91" t="s">
        <v>8075</v>
      </c>
      <c r="D91" t="s">
        <v>8091</v>
      </c>
    </row>
    <row r="92" spans="1:4" x14ac:dyDescent="0.35">
      <c r="A92" t="s">
        <v>8225</v>
      </c>
      <c r="B92">
        <v>539189</v>
      </c>
      <c r="C92" t="s">
        <v>8075</v>
      </c>
      <c r="D92" t="s">
        <v>8158</v>
      </c>
    </row>
    <row r="93" spans="1:4" x14ac:dyDescent="0.35">
      <c r="A93" t="s">
        <v>8226</v>
      </c>
      <c r="B93">
        <v>780018</v>
      </c>
      <c r="C93" t="s">
        <v>8075</v>
      </c>
      <c r="D93" t="s">
        <v>8163</v>
      </c>
    </row>
    <row r="94" spans="1:4" x14ac:dyDescent="0.35">
      <c r="A94" t="s">
        <v>8227</v>
      </c>
      <c r="B94">
        <v>538365</v>
      </c>
      <c r="C94" t="s">
        <v>8228</v>
      </c>
      <c r="D94" t="s">
        <v>8105</v>
      </c>
    </row>
    <row r="95" spans="1:4" x14ac:dyDescent="0.35">
      <c r="A95" t="s">
        <v>8229</v>
      </c>
      <c r="B95">
        <v>532727</v>
      </c>
      <c r="C95" t="s">
        <v>8230</v>
      </c>
      <c r="D95" t="s">
        <v>8105</v>
      </c>
    </row>
    <row r="96" spans="1:4" x14ac:dyDescent="0.35">
      <c r="A96" t="s">
        <v>8231</v>
      </c>
      <c r="B96">
        <v>531592</v>
      </c>
      <c r="C96" t="s">
        <v>8075</v>
      </c>
      <c r="D96" t="s">
        <v>8232</v>
      </c>
    </row>
    <row r="97" spans="1:4" x14ac:dyDescent="0.35">
      <c r="A97" t="s">
        <v>8233</v>
      </c>
      <c r="B97">
        <v>532056</v>
      </c>
      <c r="C97" t="s">
        <v>8075</v>
      </c>
      <c r="D97" t="s">
        <v>8094</v>
      </c>
    </row>
    <row r="98" spans="1:4" x14ac:dyDescent="0.35">
      <c r="A98" t="s">
        <v>8234</v>
      </c>
      <c r="B98">
        <v>514113</v>
      </c>
      <c r="C98" t="s">
        <v>8075</v>
      </c>
      <c r="D98" t="s">
        <v>8089</v>
      </c>
    </row>
    <row r="99" spans="1:4" x14ac:dyDescent="0.35">
      <c r="A99" t="s">
        <v>8235</v>
      </c>
      <c r="B99">
        <v>534707</v>
      </c>
      <c r="C99" t="s">
        <v>8075</v>
      </c>
      <c r="D99" t="s">
        <v>8186</v>
      </c>
    </row>
    <row r="100" spans="1:4" x14ac:dyDescent="0.35">
      <c r="A100" t="s">
        <v>8236</v>
      </c>
      <c r="B100">
        <v>540691</v>
      </c>
      <c r="C100" t="s">
        <v>8237</v>
      </c>
      <c r="D100" t="s">
        <v>8238</v>
      </c>
    </row>
    <row r="101" spans="1:4" x14ac:dyDescent="0.35">
      <c r="A101" t="s">
        <v>8239</v>
      </c>
      <c r="B101">
        <v>535755</v>
      </c>
      <c r="C101" t="s">
        <v>8240</v>
      </c>
      <c r="D101" t="s">
        <v>8241</v>
      </c>
    </row>
    <row r="102" spans="1:4" x14ac:dyDescent="0.35">
      <c r="A102" t="s">
        <v>8242</v>
      </c>
      <c r="B102">
        <v>532974</v>
      </c>
      <c r="C102" t="s">
        <v>8243</v>
      </c>
      <c r="D102" t="s">
        <v>8058</v>
      </c>
    </row>
    <row r="103" spans="1:4" x14ac:dyDescent="0.35">
      <c r="A103" t="s">
        <v>8244</v>
      </c>
      <c r="B103">
        <v>540146</v>
      </c>
      <c r="C103" t="s">
        <v>8075</v>
      </c>
      <c r="D103" t="s">
        <v>8107</v>
      </c>
    </row>
    <row r="104" spans="1:4" x14ac:dyDescent="0.35">
      <c r="A104" t="s">
        <v>8245</v>
      </c>
      <c r="B104">
        <v>513513</v>
      </c>
      <c r="C104" t="s">
        <v>8075</v>
      </c>
      <c r="D104" t="s">
        <v>8105</v>
      </c>
    </row>
    <row r="105" spans="1:4" x14ac:dyDescent="0.35">
      <c r="A105" t="s">
        <v>8246</v>
      </c>
      <c r="B105">
        <v>521141</v>
      </c>
      <c r="C105" t="s">
        <v>8075</v>
      </c>
      <c r="D105" t="s">
        <v>8089</v>
      </c>
    </row>
    <row r="106" spans="1:4" x14ac:dyDescent="0.35">
      <c r="A106" t="s">
        <v>8247</v>
      </c>
      <c r="B106">
        <v>540205</v>
      </c>
      <c r="C106" t="s">
        <v>8075</v>
      </c>
      <c r="D106" t="s">
        <v>16186</v>
      </c>
    </row>
    <row r="107" spans="1:4" x14ac:dyDescent="0.35">
      <c r="A107" t="s">
        <v>8248</v>
      </c>
      <c r="B107">
        <v>539056</v>
      </c>
      <c r="C107" t="s">
        <v>8249</v>
      </c>
      <c r="D107" t="s">
        <v>8250</v>
      </c>
    </row>
    <row r="108" spans="1:4" x14ac:dyDescent="0.35">
      <c r="A108" t="s">
        <v>8251</v>
      </c>
      <c r="B108">
        <v>511359</v>
      </c>
      <c r="C108" t="s">
        <v>8075</v>
      </c>
      <c r="D108" t="s">
        <v>8091</v>
      </c>
    </row>
    <row r="109" spans="1:4" x14ac:dyDescent="0.35">
      <c r="A109" t="s">
        <v>8252</v>
      </c>
      <c r="B109">
        <v>530431</v>
      </c>
      <c r="C109" t="s">
        <v>8075</v>
      </c>
      <c r="D109" t="s">
        <v>16186</v>
      </c>
    </row>
    <row r="110" spans="1:4" x14ac:dyDescent="0.35">
      <c r="A110" t="s">
        <v>8253</v>
      </c>
      <c r="B110">
        <v>523120</v>
      </c>
      <c r="C110" t="s">
        <v>8075</v>
      </c>
      <c r="D110" t="s">
        <v>8254</v>
      </c>
    </row>
    <row r="111" spans="1:4" x14ac:dyDescent="0.35">
      <c r="A111" t="s">
        <v>8255</v>
      </c>
      <c r="B111">
        <v>517041</v>
      </c>
      <c r="C111" t="s">
        <v>8256</v>
      </c>
      <c r="D111" t="s">
        <v>8257</v>
      </c>
    </row>
    <row r="112" spans="1:4" x14ac:dyDescent="0.35">
      <c r="A112" t="s">
        <v>8258</v>
      </c>
      <c r="B112">
        <v>532172</v>
      </c>
      <c r="C112" t="s">
        <v>8259</v>
      </c>
      <c r="D112" t="s">
        <v>8061</v>
      </c>
    </row>
    <row r="113" spans="1:4" x14ac:dyDescent="0.35">
      <c r="A113" t="s">
        <v>8260</v>
      </c>
      <c r="B113">
        <v>523031</v>
      </c>
      <c r="C113" t="s">
        <v>8075</v>
      </c>
      <c r="D113" t="s">
        <v>8261</v>
      </c>
    </row>
    <row r="114" spans="1:4" x14ac:dyDescent="0.35">
      <c r="A114" t="s">
        <v>8262</v>
      </c>
      <c r="B114">
        <v>521048</v>
      </c>
      <c r="C114" t="s">
        <v>8075</v>
      </c>
      <c r="D114" t="s">
        <v>8089</v>
      </c>
    </row>
    <row r="115" spans="1:4" x14ac:dyDescent="0.35">
      <c r="A115" t="s">
        <v>8263</v>
      </c>
      <c r="B115">
        <v>534612</v>
      </c>
      <c r="C115" t="s">
        <v>8075</v>
      </c>
      <c r="D115" t="s">
        <v>8211</v>
      </c>
    </row>
    <row r="116" spans="1:4" x14ac:dyDescent="0.35">
      <c r="A116" t="s">
        <v>8264</v>
      </c>
      <c r="B116">
        <v>506947</v>
      </c>
      <c r="C116" t="s">
        <v>8075</v>
      </c>
      <c r="D116" t="s">
        <v>8121</v>
      </c>
    </row>
    <row r="117" spans="1:4" x14ac:dyDescent="0.35">
      <c r="A117" t="s">
        <v>8265</v>
      </c>
      <c r="B117">
        <v>531047</v>
      </c>
      <c r="C117" t="s">
        <v>8075</v>
      </c>
      <c r="D117" t="s">
        <v>8091</v>
      </c>
    </row>
    <row r="118" spans="1:4" x14ac:dyDescent="0.35">
      <c r="A118" t="s">
        <v>8266</v>
      </c>
      <c r="B118">
        <v>539982</v>
      </c>
      <c r="C118" t="s">
        <v>8075</v>
      </c>
      <c r="D118" t="s">
        <v>8267</v>
      </c>
    </row>
    <row r="119" spans="1:4" x14ac:dyDescent="0.35">
      <c r="A119" t="s">
        <v>8268</v>
      </c>
      <c r="B119">
        <v>540025</v>
      </c>
      <c r="C119" t="s">
        <v>8269</v>
      </c>
      <c r="D119" t="s">
        <v>8270</v>
      </c>
    </row>
    <row r="120" spans="1:4" x14ac:dyDescent="0.35">
      <c r="A120" t="s">
        <v>8271</v>
      </c>
      <c r="B120">
        <v>523269</v>
      </c>
      <c r="C120" t="s">
        <v>8272</v>
      </c>
      <c r="D120" t="s">
        <v>8273</v>
      </c>
    </row>
    <row r="121" spans="1:4" x14ac:dyDescent="0.35">
      <c r="A121" t="s">
        <v>8274</v>
      </c>
      <c r="B121">
        <v>523269</v>
      </c>
      <c r="C121" t="s">
        <v>8272</v>
      </c>
      <c r="D121" t="s">
        <v>8273</v>
      </c>
    </row>
    <row r="122" spans="1:4" x14ac:dyDescent="0.35">
      <c r="A122" t="s">
        <v>8275</v>
      </c>
      <c r="B122">
        <v>531429</v>
      </c>
      <c r="C122" t="s">
        <v>8075</v>
      </c>
      <c r="D122" t="s">
        <v>8165</v>
      </c>
    </row>
    <row r="123" spans="1:4" x14ac:dyDescent="0.35">
      <c r="A123" t="s">
        <v>8276</v>
      </c>
      <c r="B123">
        <v>539773</v>
      </c>
      <c r="C123" t="s">
        <v>8075</v>
      </c>
      <c r="D123" t="s">
        <v>8091</v>
      </c>
    </row>
    <row r="124" spans="1:4" x14ac:dyDescent="0.35">
      <c r="A124" t="s">
        <v>8277</v>
      </c>
      <c r="B124">
        <v>531686</v>
      </c>
      <c r="C124" t="s">
        <v>8075</v>
      </c>
      <c r="D124" t="s">
        <v>8111</v>
      </c>
    </row>
    <row r="125" spans="1:4" x14ac:dyDescent="0.35">
      <c r="A125" t="s">
        <v>8278</v>
      </c>
      <c r="B125">
        <v>541152</v>
      </c>
      <c r="C125" t="s">
        <v>8075</v>
      </c>
      <c r="D125" t="s">
        <v>16186</v>
      </c>
    </row>
    <row r="126" spans="1:4" x14ac:dyDescent="0.35">
      <c r="A126" t="s">
        <v>8279</v>
      </c>
      <c r="B126">
        <v>541152</v>
      </c>
      <c r="C126" t="s">
        <v>8075</v>
      </c>
      <c r="D126" t="s">
        <v>16186</v>
      </c>
    </row>
    <row r="127" spans="1:4" x14ac:dyDescent="0.35">
      <c r="A127" t="s">
        <v>8280</v>
      </c>
      <c r="B127">
        <v>500003</v>
      </c>
      <c r="C127" t="s">
        <v>8281</v>
      </c>
      <c r="D127" t="s">
        <v>8282</v>
      </c>
    </row>
    <row r="128" spans="1:4" x14ac:dyDescent="0.35">
      <c r="A128" t="s">
        <v>8283</v>
      </c>
      <c r="B128">
        <v>541402</v>
      </c>
      <c r="C128" t="s">
        <v>8075</v>
      </c>
      <c r="D128" t="s">
        <v>8083</v>
      </c>
    </row>
    <row r="129" spans="1:4" x14ac:dyDescent="0.35">
      <c r="A129" t="s">
        <v>8284</v>
      </c>
      <c r="B129">
        <v>531921</v>
      </c>
      <c r="C129" t="s">
        <v>8285</v>
      </c>
      <c r="D129" t="s">
        <v>8286</v>
      </c>
    </row>
    <row r="130" spans="1:4" x14ac:dyDescent="0.35">
      <c r="A130" t="s">
        <v>8287</v>
      </c>
      <c r="B130">
        <v>500463</v>
      </c>
      <c r="C130" t="s">
        <v>8288</v>
      </c>
      <c r="D130" t="s">
        <v>8061</v>
      </c>
    </row>
    <row r="131" spans="1:4" x14ac:dyDescent="0.35">
      <c r="A131" t="s">
        <v>8289</v>
      </c>
      <c r="B131">
        <v>539042</v>
      </c>
      <c r="C131" t="s">
        <v>8075</v>
      </c>
      <c r="D131" t="s">
        <v>8158</v>
      </c>
    </row>
    <row r="132" spans="1:4" x14ac:dyDescent="0.35">
      <c r="A132" t="s">
        <v>8290</v>
      </c>
      <c r="B132">
        <v>516020</v>
      </c>
      <c r="C132" t="s">
        <v>8075</v>
      </c>
      <c r="D132" t="s">
        <v>8069</v>
      </c>
    </row>
    <row r="133" spans="1:4" x14ac:dyDescent="0.35">
      <c r="A133" t="s">
        <v>8291</v>
      </c>
      <c r="B133">
        <v>537492</v>
      </c>
      <c r="C133" t="s">
        <v>8075</v>
      </c>
      <c r="D133" t="s">
        <v>16186</v>
      </c>
    </row>
    <row r="134" spans="1:4" x14ac:dyDescent="0.35">
      <c r="A134" t="s">
        <v>8292</v>
      </c>
      <c r="B134">
        <v>537292</v>
      </c>
      <c r="C134" t="s">
        <v>8293</v>
      </c>
      <c r="D134" t="s">
        <v>8270</v>
      </c>
    </row>
    <row r="135" spans="1:4" x14ac:dyDescent="0.35">
      <c r="A135" t="s">
        <v>8294</v>
      </c>
      <c r="B135">
        <v>537292</v>
      </c>
      <c r="C135" t="s">
        <v>8293</v>
      </c>
      <c r="D135" t="s">
        <v>8270</v>
      </c>
    </row>
    <row r="136" spans="1:4" x14ac:dyDescent="0.35">
      <c r="A136" t="s">
        <v>8295</v>
      </c>
      <c r="B136" t="s">
        <v>8075</v>
      </c>
      <c r="C136" t="s">
        <v>8296</v>
      </c>
      <c r="D136" t="s">
        <v>8086</v>
      </c>
    </row>
    <row r="137" spans="1:4" x14ac:dyDescent="0.35">
      <c r="A137" t="s">
        <v>8297</v>
      </c>
      <c r="B137" t="s">
        <v>8075</v>
      </c>
      <c r="C137" t="s">
        <v>8296</v>
      </c>
      <c r="D137" t="s">
        <v>8086</v>
      </c>
    </row>
    <row r="138" spans="1:4" x14ac:dyDescent="0.35">
      <c r="A138" t="s">
        <v>8298</v>
      </c>
      <c r="B138">
        <v>500215</v>
      </c>
      <c r="C138" t="s">
        <v>8299</v>
      </c>
      <c r="D138" t="s">
        <v>8270</v>
      </c>
    </row>
    <row r="139" spans="1:4" x14ac:dyDescent="0.35">
      <c r="A139" t="s">
        <v>8300</v>
      </c>
      <c r="B139" t="s">
        <v>8075</v>
      </c>
      <c r="C139" t="s">
        <v>8301</v>
      </c>
      <c r="D139" t="s">
        <v>8086</v>
      </c>
    </row>
    <row r="140" spans="1:4" x14ac:dyDescent="0.35">
      <c r="A140" t="s">
        <v>8302</v>
      </c>
      <c r="B140" t="s">
        <v>8075</v>
      </c>
      <c r="C140" t="s">
        <v>8303</v>
      </c>
      <c r="D140" t="s">
        <v>8086</v>
      </c>
    </row>
    <row r="141" spans="1:4" x14ac:dyDescent="0.35">
      <c r="A141" t="s">
        <v>8304</v>
      </c>
      <c r="B141">
        <v>532811</v>
      </c>
      <c r="C141" t="s">
        <v>8305</v>
      </c>
      <c r="D141" t="s">
        <v>8158</v>
      </c>
    </row>
    <row r="142" spans="1:4" x14ac:dyDescent="0.35">
      <c r="A142" t="s">
        <v>8306</v>
      </c>
      <c r="B142">
        <v>532811</v>
      </c>
      <c r="C142" t="s">
        <v>8305</v>
      </c>
      <c r="D142" t="s">
        <v>8158</v>
      </c>
    </row>
    <row r="143" spans="1:4" x14ac:dyDescent="0.35">
      <c r="A143" t="s">
        <v>8307</v>
      </c>
      <c r="B143">
        <v>522273</v>
      </c>
      <c r="C143" t="s">
        <v>8075</v>
      </c>
      <c r="D143" t="s">
        <v>8105</v>
      </c>
    </row>
    <row r="144" spans="1:4" x14ac:dyDescent="0.35">
      <c r="A144" t="s">
        <v>8308</v>
      </c>
      <c r="B144">
        <v>532806</v>
      </c>
      <c r="C144" t="s">
        <v>8075</v>
      </c>
      <c r="D144" t="s">
        <v>8309</v>
      </c>
    </row>
    <row r="145" spans="1:4" x14ac:dyDescent="0.35">
      <c r="A145" t="s">
        <v>8310</v>
      </c>
      <c r="B145">
        <v>532683</v>
      </c>
      <c r="C145" t="s">
        <v>8311</v>
      </c>
      <c r="D145" t="s">
        <v>8257</v>
      </c>
    </row>
    <row r="146" spans="1:4" x14ac:dyDescent="0.35">
      <c r="A146" t="s">
        <v>8312</v>
      </c>
      <c r="B146">
        <v>524288</v>
      </c>
      <c r="C146" t="s">
        <v>8075</v>
      </c>
      <c r="D146" t="s">
        <v>8216</v>
      </c>
    </row>
    <row r="147" spans="1:4" x14ac:dyDescent="0.35">
      <c r="A147" t="s">
        <v>8313</v>
      </c>
      <c r="B147" t="s">
        <v>8075</v>
      </c>
      <c r="C147" t="s">
        <v>8314</v>
      </c>
      <c r="D147" t="s">
        <v>8086</v>
      </c>
    </row>
    <row r="148" spans="1:4" x14ac:dyDescent="0.35">
      <c r="A148" t="s">
        <v>8315</v>
      </c>
      <c r="B148" t="s">
        <v>8075</v>
      </c>
      <c r="C148" t="s">
        <v>8316</v>
      </c>
      <c r="D148" t="s">
        <v>8086</v>
      </c>
    </row>
    <row r="149" spans="1:4" x14ac:dyDescent="0.35">
      <c r="A149" t="s">
        <v>8317</v>
      </c>
      <c r="B149">
        <v>532975</v>
      </c>
      <c r="C149" t="s">
        <v>8075</v>
      </c>
      <c r="D149" t="s">
        <v>8218</v>
      </c>
    </row>
    <row r="150" spans="1:4" x14ac:dyDescent="0.35">
      <c r="A150" t="s">
        <v>8318</v>
      </c>
      <c r="B150">
        <v>532331</v>
      </c>
      <c r="C150" t="s">
        <v>8319</v>
      </c>
      <c r="D150" t="s">
        <v>8111</v>
      </c>
    </row>
    <row r="151" spans="1:4" x14ac:dyDescent="0.35">
      <c r="A151" t="s">
        <v>8320</v>
      </c>
      <c r="B151">
        <v>519216</v>
      </c>
      <c r="C151" t="s">
        <v>8075</v>
      </c>
      <c r="D151" t="s">
        <v>8321</v>
      </c>
    </row>
    <row r="152" spans="1:4" x14ac:dyDescent="0.35">
      <c r="A152" t="s">
        <v>8322</v>
      </c>
      <c r="B152">
        <v>511692</v>
      </c>
      <c r="C152" t="s">
        <v>8075</v>
      </c>
      <c r="D152" t="s">
        <v>8058</v>
      </c>
    </row>
    <row r="153" spans="1:4" x14ac:dyDescent="0.35">
      <c r="A153" t="s">
        <v>8323</v>
      </c>
      <c r="B153">
        <v>530713</v>
      </c>
      <c r="C153" t="s">
        <v>8075</v>
      </c>
      <c r="D153" t="s">
        <v>8061</v>
      </c>
    </row>
    <row r="154" spans="1:4" x14ac:dyDescent="0.35">
      <c r="A154" t="s">
        <v>8324</v>
      </c>
      <c r="B154">
        <v>513349</v>
      </c>
      <c r="C154" t="s">
        <v>8325</v>
      </c>
      <c r="D154" t="s">
        <v>8158</v>
      </c>
    </row>
    <row r="155" spans="1:4" x14ac:dyDescent="0.35">
      <c r="A155" t="s">
        <v>8326</v>
      </c>
      <c r="B155">
        <v>513349</v>
      </c>
      <c r="C155" t="s">
        <v>8325</v>
      </c>
      <c r="D155" t="s">
        <v>8158</v>
      </c>
    </row>
    <row r="156" spans="1:4" x14ac:dyDescent="0.35">
      <c r="A156" t="s">
        <v>8327</v>
      </c>
      <c r="B156" t="s">
        <v>8075</v>
      </c>
      <c r="C156" t="s">
        <v>8328</v>
      </c>
      <c r="D156" t="s">
        <v>8086</v>
      </c>
    </row>
    <row r="157" spans="1:4" x14ac:dyDescent="0.35">
      <c r="A157" t="s">
        <v>8329</v>
      </c>
      <c r="B157">
        <v>526628</v>
      </c>
      <c r="C157" t="s">
        <v>8075</v>
      </c>
      <c r="D157" t="s">
        <v>8250</v>
      </c>
    </row>
    <row r="158" spans="1:4" x14ac:dyDescent="0.35">
      <c r="A158" t="s">
        <v>8330</v>
      </c>
      <c r="B158">
        <v>530621</v>
      </c>
      <c r="C158" t="s">
        <v>8075</v>
      </c>
      <c r="D158" t="s">
        <v>8083</v>
      </c>
    </row>
    <row r="159" spans="1:4" x14ac:dyDescent="0.35">
      <c r="A159" t="s">
        <v>8331</v>
      </c>
      <c r="B159" t="s">
        <v>8075</v>
      </c>
      <c r="C159" t="s">
        <v>8332</v>
      </c>
      <c r="D159" t="s">
        <v>8086</v>
      </c>
    </row>
    <row r="160" spans="1:4" x14ac:dyDescent="0.35">
      <c r="A160" t="s">
        <v>8333</v>
      </c>
      <c r="B160">
        <v>538778</v>
      </c>
      <c r="C160" t="s">
        <v>8075</v>
      </c>
      <c r="D160" t="s">
        <v>8091</v>
      </c>
    </row>
    <row r="161" spans="1:4" x14ac:dyDescent="0.35">
      <c r="A161" t="s">
        <v>8334</v>
      </c>
      <c r="B161" t="s">
        <v>8075</v>
      </c>
      <c r="C161" t="s">
        <v>8335</v>
      </c>
      <c r="D161" t="s">
        <v>8086</v>
      </c>
    </row>
    <row r="162" spans="1:4" x14ac:dyDescent="0.35">
      <c r="A162" t="s">
        <v>8336</v>
      </c>
      <c r="B162">
        <v>542020</v>
      </c>
      <c r="C162" t="s">
        <v>8075</v>
      </c>
      <c r="D162" t="s">
        <v>8186</v>
      </c>
    </row>
    <row r="163" spans="1:4" x14ac:dyDescent="0.35">
      <c r="A163" t="s">
        <v>8337</v>
      </c>
      <c r="B163">
        <v>542020</v>
      </c>
      <c r="C163" t="s">
        <v>8075</v>
      </c>
      <c r="D163" t="s">
        <v>8186</v>
      </c>
    </row>
    <row r="164" spans="1:4" x14ac:dyDescent="0.35">
      <c r="A164" t="s">
        <v>8338</v>
      </c>
      <c r="B164">
        <v>540718</v>
      </c>
      <c r="C164" t="s">
        <v>8075</v>
      </c>
      <c r="D164" t="s">
        <v>8089</v>
      </c>
    </row>
    <row r="165" spans="1:4" x14ac:dyDescent="0.35">
      <c r="A165" t="s">
        <v>8339</v>
      </c>
      <c r="B165">
        <v>539017</v>
      </c>
      <c r="C165" t="s">
        <v>8075</v>
      </c>
      <c r="D165" t="s">
        <v>16187</v>
      </c>
    </row>
    <row r="166" spans="1:4" x14ac:dyDescent="0.35">
      <c r="A166" t="s">
        <v>8340</v>
      </c>
      <c r="B166">
        <v>532351</v>
      </c>
      <c r="C166" t="s">
        <v>8341</v>
      </c>
      <c r="D166" t="s">
        <v>8342</v>
      </c>
    </row>
    <row r="167" spans="1:4" x14ac:dyDescent="0.35">
      <c r="A167" t="s">
        <v>8343</v>
      </c>
      <c r="B167">
        <v>541303</v>
      </c>
      <c r="C167" t="s">
        <v>8075</v>
      </c>
      <c r="D167" t="s">
        <v>8089</v>
      </c>
    </row>
    <row r="168" spans="1:4" x14ac:dyDescent="0.35">
      <c r="A168" t="s">
        <v>8344</v>
      </c>
      <c r="B168">
        <v>524598</v>
      </c>
      <c r="C168" t="s">
        <v>8345</v>
      </c>
      <c r="D168" t="s">
        <v>8232</v>
      </c>
    </row>
    <row r="169" spans="1:4" x14ac:dyDescent="0.35">
      <c r="A169" t="s">
        <v>8346</v>
      </c>
      <c r="B169">
        <v>524598</v>
      </c>
      <c r="C169" t="s">
        <v>8345</v>
      </c>
      <c r="D169" t="s">
        <v>8232</v>
      </c>
    </row>
    <row r="170" spans="1:4" x14ac:dyDescent="0.35">
      <c r="A170" t="s">
        <v>8347</v>
      </c>
      <c r="B170">
        <v>500710</v>
      </c>
      <c r="C170" t="s">
        <v>8348</v>
      </c>
      <c r="D170" t="s">
        <v>8349</v>
      </c>
    </row>
    <row r="171" spans="1:4" x14ac:dyDescent="0.35">
      <c r="A171" t="s">
        <v>8350</v>
      </c>
      <c r="B171">
        <v>500710</v>
      </c>
      <c r="C171" t="s">
        <v>8351</v>
      </c>
      <c r="D171" t="s">
        <v>8349</v>
      </c>
    </row>
    <row r="172" spans="1:4" x14ac:dyDescent="0.35">
      <c r="A172" t="s">
        <v>8352</v>
      </c>
      <c r="B172">
        <v>535916</v>
      </c>
      <c r="C172" t="s">
        <v>8075</v>
      </c>
      <c r="D172" t="s">
        <v>8058</v>
      </c>
    </row>
    <row r="173" spans="1:4" x14ac:dyDescent="0.35">
      <c r="A173" t="s">
        <v>8353</v>
      </c>
      <c r="B173">
        <v>539115</v>
      </c>
      <c r="C173" t="s">
        <v>8075</v>
      </c>
      <c r="D173" t="s">
        <v>8078</v>
      </c>
    </row>
    <row r="174" spans="1:4" x14ac:dyDescent="0.35">
      <c r="A174" t="s">
        <v>8354</v>
      </c>
      <c r="B174">
        <v>531082</v>
      </c>
      <c r="C174" t="s">
        <v>8355</v>
      </c>
      <c r="D174" t="s">
        <v>8058</v>
      </c>
    </row>
    <row r="175" spans="1:4" x14ac:dyDescent="0.35">
      <c r="A175" t="s">
        <v>8356</v>
      </c>
      <c r="B175">
        <v>524075</v>
      </c>
      <c r="C175" t="s">
        <v>8357</v>
      </c>
      <c r="D175" t="s">
        <v>8111</v>
      </c>
    </row>
    <row r="176" spans="1:4" x14ac:dyDescent="0.35">
      <c r="A176" t="s">
        <v>8358</v>
      </c>
      <c r="B176">
        <v>531409</v>
      </c>
      <c r="C176" t="s">
        <v>8075</v>
      </c>
      <c r="D176" t="s">
        <v>8121</v>
      </c>
    </row>
    <row r="177" spans="1:4" x14ac:dyDescent="0.35">
      <c r="A177" t="s">
        <v>8359</v>
      </c>
      <c r="B177">
        <v>526707</v>
      </c>
      <c r="C177" t="s">
        <v>8360</v>
      </c>
      <c r="D177" t="s">
        <v>16186</v>
      </c>
    </row>
    <row r="178" spans="1:4" x14ac:dyDescent="0.35">
      <c r="A178" t="s">
        <v>8361</v>
      </c>
      <c r="B178">
        <v>532114</v>
      </c>
      <c r="C178" t="s">
        <v>8075</v>
      </c>
      <c r="D178" t="s">
        <v>8158</v>
      </c>
    </row>
    <row r="179" spans="1:4" x14ac:dyDescent="0.35">
      <c r="A179" t="s">
        <v>8362</v>
      </c>
      <c r="B179">
        <v>506235</v>
      </c>
      <c r="C179" t="s">
        <v>8363</v>
      </c>
      <c r="D179" t="s">
        <v>8111</v>
      </c>
    </row>
    <row r="180" spans="1:4" x14ac:dyDescent="0.35">
      <c r="A180" t="s">
        <v>8364</v>
      </c>
      <c r="B180">
        <v>533573</v>
      </c>
      <c r="C180" t="s">
        <v>8365</v>
      </c>
      <c r="D180" t="s">
        <v>8111</v>
      </c>
    </row>
    <row r="181" spans="1:4" x14ac:dyDescent="0.35">
      <c r="A181" t="s">
        <v>8366</v>
      </c>
      <c r="B181">
        <v>511463</v>
      </c>
      <c r="C181" t="s">
        <v>8075</v>
      </c>
      <c r="D181" t="s">
        <v>8064</v>
      </c>
    </row>
    <row r="182" spans="1:4" x14ac:dyDescent="0.35">
      <c r="A182" t="s">
        <v>8367</v>
      </c>
      <c r="B182">
        <v>530973</v>
      </c>
      <c r="C182" t="s">
        <v>8075</v>
      </c>
      <c r="D182" t="s">
        <v>8192</v>
      </c>
    </row>
    <row r="183" spans="1:4" x14ac:dyDescent="0.35">
      <c r="A183" t="s">
        <v>8368</v>
      </c>
      <c r="B183">
        <v>530973</v>
      </c>
      <c r="C183" t="s">
        <v>8075</v>
      </c>
      <c r="D183" t="s">
        <v>8192</v>
      </c>
    </row>
    <row r="184" spans="1:4" x14ac:dyDescent="0.35">
      <c r="A184" t="s">
        <v>8369</v>
      </c>
      <c r="B184">
        <v>517546</v>
      </c>
      <c r="C184" t="s">
        <v>8075</v>
      </c>
      <c r="D184" t="s">
        <v>8370</v>
      </c>
    </row>
    <row r="185" spans="1:4" x14ac:dyDescent="0.35">
      <c r="A185" t="s">
        <v>8371</v>
      </c>
      <c r="B185">
        <v>531156</v>
      </c>
      <c r="C185" t="s">
        <v>8075</v>
      </c>
      <c r="D185" t="s">
        <v>8091</v>
      </c>
    </row>
    <row r="186" spans="1:4" x14ac:dyDescent="0.35">
      <c r="A186" t="s">
        <v>8372</v>
      </c>
      <c r="B186">
        <v>531156</v>
      </c>
      <c r="C186" t="s">
        <v>8075</v>
      </c>
      <c r="D186" t="s">
        <v>8091</v>
      </c>
    </row>
    <row r="187" spans="1:4" x14ac:dyDescent="0.35">
      <c r="A187" t="s">
        <v>8373</v>
      </c>
      <c r="B187">
        <v>505216</v>
      </c>
      <c r="C187" t="s">
        <v>8075</v>
      </c>
      <c r="D187" t="s">
        <v>8091</v>
      </c>
    </row>
    <row r="188" spans="1:4" x14ac:dyDescent="0.35">
      <c r="A188" t="s">
        <v>8374</v>
      </c>
      <c r="B188">
        <v>505216</v>
      </c>
      <c r="C188" t="s">
        <v>8075</v>
      </c>
      <c r="D188" t="s">
        <v>8091</v>
      </c>
    </row>
    <row r="189" spans="1:4" x14ac:dyDescent="0.35">
      <c r="A189" t="s">
        <v>8375</v>
      </c>
      <c r="B189">
        <v>531147</v>
      </c>
      <c r="C189" t="s">
        <v>8376</v>
      </c>
      <c r="D189" t="s">
        <v>8377</v>
      </c>
    </row>
    <row r="190" spans="1:4" x14ac:dyDescent="0.35">
      <c r="A190" t="s">
        <v>8378</v>
      </c>
      <c r="B190">
        <v>530889</v>
      </c>
      <c r="C190" t="s">
        <v>8075</v>
      </c>
      <c r="D190" t="s">
        <v>8089</v>
      </c>
    </row>
    <row r="191" spans="1:4" x14ac:dyDescent="0.35">
      <c r="A191" t="s">
        <v>8379</v>
      </c>
      <c r="B191">
        <v>531581</v>
      </c>
      <c r="C191" t="s">
        <v>8075</v>
      </c>
      <c r="D191" t="s">
        <v>8186</v>
      </c>
    </row>
    <row r="192" spans="1:4" x14ac:dyDescent="0.35">
      <c r="A192" t="s">
        <v>8380</v>
      </c>
      <c r="B192">
        <v>530889</v>
      </c>
      <c r="C192" t="s">
        <v>8075</v>
      </c>
      <c r="D192" t="s">
        <v>8089</v>
      </c>
    </row>
    <row r="193" spans="1:4" x14ac:dyDescent="0.35">
      <c r="A193" t="s">
        <v>8381</v>
      </c>
      <c r="B193">
        <v>532166</v>
      </c>
      <c r="C193" t="s">
        <v>8075</v>
      </c>
      <c r="D193" t="s">
        <v>8091</v>
      </c>
    </row>
    <row r="194" spans="1:4" x14ac:dyDescent="0.35">
      <c r="A194" t="s">
        <v>8382</v>
      </c>
      <c r="B194">
        <v>533029</v>
      </c>
      <c r="C194" t="s">
        <v>8383</v>
      </c>
      <c r="D194" t="s">
        <v>8232</v>
      </c>
    </row>
    <row r="195" spans="1:4" x14ac:dyDescent="0.35">
      <c r="A195" t="s">
        <v>8384</v>
      </c>
      <c r="B195">
        <v>539523</v>
      </c>
      <c r="C195" t="s">
        <v>8385</v>
      </c>
      <c r="D195" t="s">
        <v>8111</v>
      </c>
    </row>
    <row r="196" spans="1:4" x14ac:dyDescent="0.35">
      <c r="A196" t="s">
        <v>8386</v>
      </c>
      <c r="B196">
        <v>506767</v>
      </c>
      <c r="C196" t="s">
        <v>8387</v>
      </c>
      <c r="D196" t="s">
        <v>8232</v>
      </c>
    </row>
    <row r="197" spans="1:4" x14ac:dyDescent="0.35">
      <c r="A197" t="s">
        <v>8388</v>
      </c>
      <c r="B197">
        <v>532480</v>
      </c>
      <c r="C197" t="s">
        <v>8389</v>
      </c>
      <c r="D197" t="s">
        <v>8390</v>
      </c>
    </row>
    <row r="198" spans="1:4" x14ac:dyDescent="0.35">
      <c r="A198" t="s">
        <v>8391</v>
      </c>
      <c r="B198">
        <v>532749</v>
      </c>
      <c r="C198" t="s">
        <v>8392</v>
      </c>
      <c r="D198" t="s">
        <v>8393</v>
      </c>
    </row>
    <row r="199" spans="1:4" x14ac:dyDescent="0.35">
      <c r="A199" t="s">
        <v>8394</v>
      </c>
      <c r="B199">
        <v>534064</v>
      </c>
      <c r="C199" t="s">
        <v>8075</v>
      </c>
      <c r="D199" t="s">
        <v>8395</v>
      </c>
    </row>
    <row r="200" spans="1:4" x14ac:dyDescent="0.35">
      <c r="A200" t="s">
        <v>8396</v>
      </c>
      <c r="B200">
        <v>532919</v>
      </c>
      <c r="C200" t="s">
        <v>8075</v>
      </c>
      <c r="D200" t="s">
        <v>8397</v>
      </c>
    </row>
    <row r="201" spans="1:4" x14ac:dyDescent="0.35">
      <c r="A201" t="s">
        <v>8398</v>
      </c>
      <c r="B201">
        <v>532875</v>
      </c>
      <c r="C201" t="s">
        <v>8399</v>
      </c>
      <c r="D201" t="s">
        <v>8061</v>
      </c>
    </row>
    <row r="202" spans="1:4" x14ac:dyDescent="0.35">
      <c r="A202" t="s">
        <v>8400</v>
      </c>
      <c r="B202">
        <v>532633</v>
      </c>
      <c r="C202" t="s">
        <v>8401</v>
      </c>
      <c r="D202" t="s">
        <v>8402</v>
      </c>
    </row>
    <row r="203" spans="1:4" x14ac:dyDescent="0.35">
      <c r="A203" t="s">
        <v>8403</v>
      </c>
      <c r="B203">
        <v>531400</v>
      </c>
      <c r="C203" t="s">
        <v>8404</v>
      </c>
      <c r="D203" t="s">
        <v>8058</v>
      </c>
    </row>
    <row r="204" spans="1:4" x14ac:dyDescent="0.35">
      <c r="A204" t="s">
        <v>8405</v>
      </c>
      <c r="B204">
        <v>506120</v>
      </c>
      <c r="C204" t="s">
        <v>8075</v>
      </c>
      <c r="D204" t="s">
        <v>16186</v>
      </c>
    </row>
    <row r="205" spans="1:4" x14ac:dyDescent="0.35">
      <c r="A205" t="s">
        <v>8406</v>
      </c>
      <c r="B205">
        <v>521070</v>
      </c>
      <c r="C205" t="s">
        <v>8407</v>
      </c>
      <c r="D205" t="s">
        <v>8089</v>
      </c>
    </row>
    <row r="206" spans="1:4" x14ac:dyDescent="0.35">
      <c r="A206" t="s">
        <v>8408</v>
      </c>
      <c r="B206">
        <v>532878</v>
      </c>
      <c r="C206" t="s">
        <v>8409</v>
      </c>
      <c r="D206" t="s">
        <v>8410</v>
      </c>
    </row>
    <row r="207" spans="1:4" x14ac:dyDescent="0.35">
      <c r="A207" t="s">
        <v>8411</v>
      </c>
      <c r="B207">
        <v>526397</v>
      </c>
      <c r="C207" t="s">
        <v>8412</v>
      </c>
      <c r="D207" t="s">
        <v>8413</v>
      </c>
    </row>
    <row r="208" spans="1:4" x14ac:dyDescent="0.35">
      <c r="A208" t="s">
        <v>8414</v>
      </c>
      <c r="B208">
        <v>526397</v>
      </c>
      <c r="C208" t="s">
        <v>8412</v>
      </c>
      <c r="D208" t="s">
        <v>8413</v>
      </c>
    </row>
    <row r="209" spans="1:4" x14ac:dyDescent="0.35">
      <c r="A209" t="s">
        <v>8415</v>
      </c>
      <c r="B209">
        <v>526519</v>
      </c>
      <c r="C209" t="s">
        <v>8075</v>
      </c>
      <c r="D209" t="s">
        <v>8158</v>
      </c>
    </row>
    <row r="210" spans="1:4" x14ac:dyDescent="0.35">
      <c r="A210" t="s">
        <v>8416</v>
      </c>
      <c r="B210">
        <v>530715</v>
      </c>
      <c r="C210" t="s">
        <v>8417</v>
      </c>
      <c r="D210" t="s">
        <v>8089</v>
      </c>
    </row>
    <row r="211" spans="1:4" x14ac:dyDescent="0.35">
      <c r="A211" t="s">
        <v>8418</v>
      </c>
      <c r="B211">
        <v>538423</v>
      </c>
      <c r="C211" t="s">
        <v>8419</v>
      </c>
      <c r="D211" t="s">
        <v>8058</v>
      </c>
    </row>
    <row r="212" spans="1:4" x14ac:dyDescent="0.35">
      <c r="A212" t="s">
        <v>8420</v>
      </c>
      <c r="B212">
        <v>539277</v>
      </c>
      <c r="C212" t="s">
        <v>8075</v>
      </c>
      <c r="D212" t="s">
        <v>8107</v>
      </c>
    </row>
    <row r="213" spans="1:4" x14ac:dyDescent="0.35">
      <c r="A213" t="s">
        <v>8421</v>
      </c>
      <c r="B213">
        <v>539277</v>
      </c>
      <c r="C213" t="s">
        <v>8075</v>
      </c>
      <c r="D213" t="s">
        <v>8107</v>
      </c>
    </row>
    <row r="214" spans="1:4" x14ac:dyDescent="0.35">
      <c r="A214" t="s">
        <v>8422</v>
      </c>
      <c r="B214">
        <v>524634</v>
      </c>
      <c r="C214" t="s">
        <v>8075</v>
      </c>
      <c r="D214" t="s">
        <v>8121</v>
      </c>
    </row>
    <row r="215" spans="1:4" x14ac:dyDescent="0.35">
      <c r="A215" t="s">
        <v>8423</v>
      </c>
      <c r="B215">
        <v>506597</v>
      </c>
      <c r="C215" t="s">
        <v>8075</v>
      </c>
      <c r="D215" t="s">
        <v>8232</v>
      </c>
    </row>
    <row r="216" spans="1:4" x14ac:dyDescent="0.35">
      <c r="A216" t="s">
        <v>8424</v>
      </c>
      <c r="B216">
        <v>512008</v>
      </c>
      <c r="C216" t="s">
        <v>8075</v>
      </c>
      <c r="D216" t="s">
        <v>16186</v>
      </c>
    </row>
    <row r="217" spans="1:4" x14ac:dyDescent="0.35">
      <c r="A217" t="s">
        <v>8425</v>
      </c>
      <c r="B217">
        <v>500008</v>
      </c>
      <c r="C217" t="s">
        <v>8426</v>
      </c>
      <c r="D217" t="s">
        <v>8427</v>
      </c>
    </row>
    <row r="218" spans="1:4" x14ac:dyDescent="0.35">
      <c r="A218" t="s">
        <v>8428</v>
      </c>
      <c r="B218">
        <v>521097</v>
      </c>
      <c r="C218" t="s">
        <v>8075</v>
      </c>
      <c r="D218" t="s">
        <v>8089</v>
      </c>
    </row>
    <row r="219" spans="1:4" x14ac:dyDescent="0.35">
      <c r="A219" t="s">
        <v>8429</v>
      </c>
      <c r="B219">
        <v>538465</v>
      </c>
      <c r="C219" t="s">
        <v>8075</v>
      </c>
      <c r="D219" t="s">
        <v>8091</v>
      </c>
    </row>
    <row r="220" spans="1:4" x14ac:dyDescent="0.35">
      <c r="A220" t="s">
        <v>8430</v>
      </c>
      <c r="B220">
        <v>531112</v>
      </c>
      <c r="C220" t="s">
        <v>8075</v>
      </c>
      <c r="D220" t="s">
        <v>8083</v>
      </c>
    </row>
    <row r="221" spans="1:4" x14ac:dyDescent="0.35">
      <c r="A221" t="s">
        <v>8431</v>
      </c>
      <c r="B221">
        <v>539196</v>
      </c>
      <c r="C221" t="s">
        <v>8075</v>
      </c>
      <c r="D221" t="s">
        <v>8370</v>
      </c>
    </row>
    <row r="222" spans="1:4" x14ac:dyDescent="0.35">
      <c r="A222" t="s">
        <v>8432</v>
      </c>
      <c r="B222">
        <v>500009</v>
      </c>
      <c r="C222" t="s">
        <v>8075</v>
      </c>
      <c r="D222" t="s">
        <v>8111</v>
      </c>
    </row>
    <row r="223" spans="1:4" x14ac:dyDescent="0.35">
      <c r="A223" t="s">
        <v>8433</v>
      </c>
      <c r="B223" t="s">
        <v>8075</v>
      </c>
      <c r="C223" t="s">
        <v>8434</v>
      </c>
      <c r="D223" t="s">
        <v>8086</v>
      </c>
    </row>
    <row r="224" spans="1:4" x14ac:dyDescent="0.35">
      <c r="A224" t="s">
        <v>8435</v>
      </c>
      <c r="B224">
        <v>519471</v>
      </c>
      <c r="C224" t="s">
        <v>8075</v>
      </c>
      <c r="D224" t="s">
        <v>8321</v>
      </c>
    </row>
    <row r="225" spans="1:4" x14ac:dyDescent="0.35">
      <c r="A225" t="s">
        <v>8436</v>
      </c>
      <c r="B225">
        <v>542524</v>
      </c>
      <c r="C225" t="s">
        <v>8437</v>
      </c>
      <c r="D225" t="s">
        <v>16188</v>
      </c>
    </row>
    <row r="226" spans="1:4" x14ac:dyDescent="0.35">
      <c r="A226" t="s">
        <v>8438</v>
      </c>
      <c r="B226">
        <v>540902</v>
      </c>
      <c r="C226" t="s">
        <v>8439</v>
      </c>
      <c r="D226" t="s">
        <v>8440</v>
      </c>
    </row>
    <row r="227" spans="1:4" x14ac:dyDescent="0.35">
      <c r="A227" t="s">
        <v>8441</v>
      </c>
      <c r="B227">
        <v>540902</v>
      </c>
      <c r="C227" t="s">
        <v>8439</v>
      </c>
      <c r="D227" t="s">
        <v>8440</v>
      </c>
    </row>
    <row r="228" spans="1:4" x14ac:dyDescent="0.35">
      <c r="A228" t="s">
        <v>8442</v>
      </c>
      <c r="B228">
        <v>531978</v>
      </c>
      <c r="C228" t="s">
        <v>8443</v>
      </c>
      <c r="D228" t="s">
        <v>8089</v>
      </c>
    </row>
    <row r="229" spans="1:4" x14ac:dyDescent="0.35">
      <c r="A229" t="s">
        <v>8444</v>
      </c>
      <c r="B229">
        <v>539223</v>
      </c>
      <c r="C229" t="s">
        <v>8075</v>
      </c>
      <c r="D229" t="s">
        <v>8069</v>
      </c>
    </row>
    <row r="230" spans="1:4" x14ac:dyDescent="0.35">
      <c r="A230" t="s">
        <v>8445</v>
      </c>
      <c r="B230">
        <v>500425</v>
      </c>
      <c r="C230" t="s">
        <v>8446</v>
      </c>
      <c r="D230" t="s">
        <v>8088</v>
      </c>
    </row>
    <row r="231" spans="1:4" x14ac:dyDescent="0.35">
      <c r="A231" t="s">
        <v>8447</v>
      </c>
      <c r="B231">
        <v>530133</v>
      </c>
      <c r="C231" t="s">
        <v>8075</v>
      </c>
      <c r="D231" t="s">
        <v>8448</v>
      </c>
    </row>
    <row r="232" spans="1:4" x14ac:dyDescent="0.35">
      <c r="A232" t="s">
        <v>8449</v>
      </c>
      <c r="B232">
        <v>530133</v>
      </c>
      <c r="C232" t="s">
        <v>8075</v>
      </c>
      <c r="D232" t="s">
        <v>8448</v>
      </c>
    </row>
    <row r="233" spans="1:4" x14ac:dyDescent="0.35">
      <c r="A233" t="s">
        <v>8450</v>
      </c>
      <c r="B233">
        <v>532828</v>
      </c>
      <c r="C233" t="s">
        <v>8451</v>
      </c>
      <c r="D233" t="s">
        <v>8257</v>
      </c>
    </row>
    <row r="234" spans="1:4" x14ac:dyDescent="0.35">
      <c r="A234" t="s">
        <v>8452</v>
      </c>
      <c r="B234">
        <v>513117</v>
      </c>
      <c r="C234" t="s">
        <v>8075</v>
      </c>
      <c r="D234" t="s">
        <v>8427</v>
      </c>
    </row>
    <row r="235" spans="1:4" x14ac:dyDescent="0.35">
      <c r="A235" t="s">
        <v>8453</v>
      </c>
      <c r="B235">
        <v>541771</v>
      </c>
      <c r="C235" t="s">
        <v>8075</v>
      </c>
      <c r="D235" t="s">
        <v>8186</v>
      </c>
    </row>
    <row r="236" spans="1:4" x14ac:dyDescent="0.35">
      <c r="A236" t="s">
        <v>8454</v>
      </c>
      <c r="B236">
        <v>506248</v>
      </c>
      <c r="C236" t="s">
        <v>8075</v>
      </c>
      <c r="D236" t="s">
        <v>8121</v>
      </c>
    </row>
    <row r="237" spans="1:4" x14ac:dyDescent="0.35">
      <c r="A237" t="s">
        <v>8455</v>
      </c>
      <c r="B237">
        <v>531300</v>
      </c>
      <c r="C237" t="s">
        <v>8075</v>
      </c>
      <c r="D237" t="s">
        <v>8089</v>
      </c>
    </row>
    <row r="238" spans="1:4" x14ac:dyDescent="0.35">
      <c r="A238" t="s">
        <v>8456</v>
      </c>
      <c r="B238">
        <v>531557</v>
      </c>
      <c r="C238" t="s">
        <v>8075</v>
      </c>
      <c r="D238" t="s">
        <v>8091</v>
      </c>
    </row>
    <row r="239" spans="1:4" x14ac:dyDescent="0.35">
      <c r="A239" t="s">
        <v>8457</v>
      </c>
      <c r="B239">
        <v>500343</v>
      </c>
      <c r="C239" t="s">
        <v>8458</v>
      </c>
      <c r="D239" t="s">
        <v>8158</v>
      </c>
    </row>
    <row r="240" spans="1:4" x14ac:dyDescent="0.35">
      <c r="A240" t="s">
        <v>8459</v>
      </c>
      <c r="B240">
        <v>531681</v>
      </c>
      <c r="C240" t="s">
        <v>8075</v>
      </c>
      <c r="D240" t="s">
        <v>8192</v>
      </c>
    </row>
    <row r="241" spans="1:4" x14ac:dyDescent="0.35">
      <c r="A241" t="s">
        <v>8460</v>
      </c>
      <c r="B241">
        <v>536737</v>
      </c>
      <c r="C241" t="s">
        <v>8075</v>
      </c>
      <c r="D241" t="s">
        <v>8091</v>
      </c>
    </row>
    <row r="242" spans="1:4" x14ac:dyDescent="0.35">
      <c r="A242" t="s">
        <v>8461</v>
      </c>
      <c r="B242">
        <v>539265</v>
      </c>
      <c r="C242" t="s">
        <v>8075</v>
      </c>
      <c r="D242" t="s">
        <v>8091</v>
      </c>
    </row>
    <row r="243" spans="1:4" x14ac:dyDescent="0.35">
      <c r="A243" t="s">
        <v>8462</v>
      </c>
      <c r="B243">
        <v>526241</v>
      </c>
      <c r="C243" t="s">
        <v>8075</v>
      </c>
      <c r="D243" t="s">
        <v>16186</v>
      </c>
    </row>
    <row r="244" spans="1:4" x14ac:dyDescent="0.35">
      <c r="A244" t="s">
        <v>8463</v>
      </c>
      <c r="B244">
        <v>531991</v>
      </c>
      <c r="C244" t="s">
        <v>8075</v>
      </c>
      <c r="D244" t="s">
        <v>8089</v>
      </c>
    </row>
    <row r="245" spans="1:4" x14ac:dyDescent="0.35">
      <c r="A245" t="s">
        <v>8464</v>
      </c>
      <c r="B245">
        <v>507525</v>
      </c>
      <c r="C245" t="s">
        <v>8075</v>
      </c>
      <c r="D245" t="s">
        <v>8132</v>
      </c>
    </row>
    <row r="246" spans="1:4" x14ac:dyDescent="0.35">
      <c r="A246" t="s">
        <v>8465</v>
      </c>
      <c r="B246">
        <v>590006</v>
      </c>
      <c r="C246" t="s">
        <v>8466</v>
      </c>
      <c r="D246" t="s">
        <v>8111</v>
      </c>
    </row>
    <row r="247" spans="1:4" x14ac:dyDescent="0.35">
      <c r="A247" t="s">
        <v>8467</v>
      </c>
      <c r="B247">
        <v>538861</v>
      </c>
      <c r="C247" t="s">
        <v>8075</v>
      </c>
      <c r="D247" t="s">
        <v>16186</v>
      </c>
    </row>
    <row r="248" spans="1:4" x14ac:dyDescent="0.35">
      <c r="A248" t="s">
        <v>8468</v>
      </c>
      <c r="B248">
        <v>501630</v>
      </c>
      <c r="C248" t="s">
        <v>8075</v>
      </c>
      <c r="D248" t="s">
        <v>8469</v>
      </c>
    </row>
    <row r="249" spans="1:4" x14ac:dyDescent="0.35">
      <c r="A249" t="s">
        <v>8470</v>
      </c>
      <c r="B249">
        <v>515055</v>
      </c>
      <c r="C249" t="s">
        <v>8471</v>
      </c>
      <c r="D249" t="s">
        <v>8158</v>
      </c>
    </row>
    <row r="250" spans="1:4" x14ac:dyDescent="0.35">
      <c r="A250" t="s">
        <v>8472</v>
      </c>
      <c r="B250">
        <v>532418</v>
      </c>
      <c r="C250" t="s">
        <v>8473</v>
      </c>
      <c r="D250" t="s">
        <v>8390</v>
      </c>
    </row>
    <row r="251" spans="1:4" x14ac:dyDescent="0.35">
      <c r="A251" t="s">
        <v>8474</v>
      </c>
      <c r="B251">
        <v>532141</v>
      </c>
      <c r="C251" t="s">
        <v>8475</v>
      </c>
      <c r="D251" t="s">
        <v>8088</v>
      </c>
    </row>
    <row r="252" spans="1:4" x14ac:dyDescent="0.35">
      <c r="A252" t="s">
        <v>8476</v>
      </c>
      <c r="B252">
        <v>500012</v>
      </c>
      <c r="C252" t="s">
        <v>8075</v>
      </c>
      <c r="D252" t="s">
        <v>8121</v>
      </c>
    </row>
    <row r="253" spans="1:4" x14ac:dyDescent="0.35">
      <c r="A253" t="s">
        <v>8477</v>
      </c>
      <c r="B253">
        <v>526173</v>
      </c>
      <c r="C253" t="s">
        <v>8075</v>
      </c>
      <c r="D253" t="s">
        <v>8478</v>
      </c>
    </row>
    <row r="254" spans="1:4" x14ac:dyDescent="0.35">
      <c r="A254" t="s">
        <v>8479</v>
      </c>
      <c r="B254">
        <v>531252</v>
      </c>
      <c r="C254" t="s">
        <v>8075</v>
      </c>
      <c r="D254" t="s">
        <v>8091</v>
      </c>
    </row>
    <row r="255" spans="1:4" x14ac:dyDescent="0.35">
      <c r="A255" t="s">
        <v>8480</v>
      </c>
      <c r="B255">
        <v>530721</v>
      </c>
      <c r="C255" t="s">
        <v>8481</v>
      </c>
      <c r="D255" t="s">
        <v>8427</v>
      </c>
    </row>
    <row r="256" spans="1:4" x14ac:dyDescent="0.35">
      <c r="A256" t="s">
        <v>8482</v>
      </c>
      <c r="B256">
        <v>540694</v>
      </c>
      <c r="C256" t="s">
        <v>8075</v>
      </c>
      <c r="D256" t="s">
        <v>8261</v>
      </c>
    </row>
    <row r="257" spans="1:4" x14ac:dyDescent="0.35">
      <c r="A257" t="s">
        <v>8483</v>
      </c>
      <c r="B257">
        <v>540694</v>
      </c>
      <c r="C257" t="s">
        <v>8075</v>
      </c>
      <c r="D257" t="s">
        <v>8261</v>
      </c>
    </row>
    <row r="258" spans="1:4" x14ac:dyDescent="0.35">
      <c r="A258" t="s">
        <v>8484</v>
      </c>
      <c r="B258">
        <v>541006</v>
      </c>
      <c r="C258" t="s">
        <v>8075</v>
      </c>
      <c r="D258" t="s">
        <v>8089</v>
      </c>
    </row>
    <row r="259" spans="1:4" x14ac:dyDescent="0.35">
      <c r="A259" t="s">
        <v>8485</v>
      </c>
      <c r="B259" t="s">
        <v>8075</v>
      </c>
      <c r="C259" t="s">
        <v>8486</v>
      </c>
      <c r="D259" t="s">
        <v>8086</v>
      </c>
    </row>
    <row r="260" spans="1:4" x14ac:dyDescent="0.35">
      <c r="A260" t="s">
        <v>8487</v>
      </c>
      <c r="B260">
        <v>519383</v>
      </c>
      <c r="C260" t="s">
        <v>8488</v>
      </c>
      <c r="D260" t="s">
        <v>8270</v>
      </c>
    </row>
    <row r="261" spans="1:4" x14ac:dyDescent="0.35">
      <c r="A261" t="s">
        <v>8489</v>
      </c>
      <c r="B261">
        <v>537785</v>
      </c>
      <c r="C261" t="s">
        <v>8075</v>
      </c>
      <c r="D261" t="s">
        <v>8107</v>
      </c>
    </row>
    <row r="262" spans="1:4" x14ac:dyDescent="0.35">
      <c r="A262" t="s">
        <v>8490</v>
      </c>
      <c r="B262">
        <v>531878</v>
      </c>
      <c r="C262" t="s">
        <v>8075</v>
      </c>
      <c r="D262" t="s">
        <v>8091</v>
      </c>
    </row>
    <row r="263" spans="1:4" x14ac:dyDescent="0.35">
      <c r="A263" t="s">
        <v>8491</v>
      </c>
      <c r="B263">
        <v>511153</v>
      </c>
      <c r="C263" t="s">
        <v>8075</v>
      </c>
      <c r="D263" t="s">
        <v>8492</v>
      </c>
    </row>
    <row r="264" spans="1:4" x14ac:dyDescent="0.35">
      <c r="A264" t="s">
        <v>8493</v>
      </c>
      <c r="B264">
        <v>518091</v>
      </c>
      <c r="C264" t="s">
        <v>8494</v>
      </c>
      <c r="D264" t="s">
        <v>8088</v>
      </c>
    </row>
    <row r="265" spans="1:4" x14ac:dyDescent="0.35">
      <c r="A265" t="s">
        <v>8495</v>
      </c>
      <c r="B265">
        <v>531223</v>
      </c>
      <c r="C265" t="s">
        <v>8075</v>
      </c>
      <c r="D265" t="s">
        <v>8089</v>
      </c>
    </row>
    <row r="266" spans="1:4" x14ac:dyDescent="0.35">
      <c r="A266" t="s">
        <v>8496</v>
      </c>
      <c r="B266">
        <v>531673</v>
      </c>
      <c r="C266" t="s">
        <v>8075</v>
      </c>
      <c r="D266" t="s">
        <v>8497</v>
      </c>
    </row>
    <row r="267" spans="1:4" x14ac:dyDescent="0.35">
      <c r="A267" t="s">
        <v>8498</v>
      </c>
      <c r="B267">
        <v>531673</v>
      </c>
      <c r="C267" t="s">
        <v>8075</v>
      </c>
      <c r="D267" t="s">
        <v>8497</v>
      </c>
    </row>
    <row r="268" spans="1:4" x14ac:dyDescent="0.35">
      <c r="A268" t="s">
        <v>8499</v>
      </c>
      <c r="B268">
        <v>532870</v>
      </c>
      <c r="C268" t="s">
        <v>8500</v>
      </c>
      <c r="D268" t="s">
        <v>8105</v>
      </c>
    </row>
    <row r="269" spans="1:4" x14ac:dyDescent="0.35">
      <c r="A269" t="s">
        <v>8501</v>
      </c>
      <c r="B269">
        <v>531519</v>
      </c>
      <c r="C269" t="s">
        <v>8075</v>
      </c>
      <c r="D269" t="s">
        <v>8058</v>
      </c>
    </row>
    <row r="270" spans="1:4" x14ac:dyDescent="0.35">
      <c r="A270" t="s">
        <v>8502</v>
      </c>
      <c r="B270">
        <v>542437</v>
      </c>
      <c r="C270" t="s">
        <v>8503</v>
      </c>
      <c r="D270" t="s">
        <v>8107</v>
      </c>
    </row>
    <row r="271" spans="1:4" x14ac:dyDescent="0.35">
      <c r="A271" t="s">
        <v>8504</v>
      </c>
      <c r="B271">
        <v>530799</v>
      </c>
      <c r="C271" t="s">
        <v>8075</v>
      </c>
      <c r="D271" t="s">
        <v>8091</v>
      </c>
    </row>
    <row r="272" spans="1:4" x14ac:dyDescent="0.35">
      <c r="A272" t="s">
        <v>8505</v>
      </c>
      <c r="B272">
        <v>531406</v>
      </c>
      <c r="C272" t="s">
        <v>8075</v>
      </c>
      <c r="D272" t="s">
        <v>8506</v>
      </c>
    </row>
    <row r="273" spans="1:4" x14ac:dyDescent="0.35">
      <c r="A273" t="s">
        <v>8507</v>
      </c>
      <c r="B273">
        <v>523007</v>
      </c>
      <c r="C273" t="s">
        <v>8075</v>
      </c>
      <c r="D273" t="s">
        <v>8158</v>
      </c>
    </row>
    <row r="274" spans="1:4" x14ac:dyDescent="0.35">
      <c r="A274" t="s">
        <v>8508</v>
      </c>
      <c r="B274">
        <v>507828</v>
      </c>
      <c r="C274" t="s">
        <v>8509</v>
      </c>
      <c r="D274" t="s">
        <v>8158</v>
      </c>
    </row>
    <row r="275" spans="1:4" x14ac:dyDescent="0.35">
      <c r="A275" t="s">
        <v>8510</v>
      </c>
      <c r="B275">
        <v>500013</v>
      </c>
      <c r="C275" t="s">
        <v>8511</v>
      </c>
      <c r="D275" t="s">
        <v>8158</v>
      </c>
    </row>
    <row r="276" spans="1:4" x14ac:dyDescent="0.35">
      <c r="A276" t="s">
        <v>8512</v>
      </c>
      <c r="B276">
        <v>512091</v>
      </c>
      <c r="C276" t="s">
        <v>8075</v>
      </c>
      <c r="D276" t="s">
        <v>8186</v>
      </c>
    </row>
    <row r="277" spans="1:4" x14ac:dyDescent="0.35">
      <c r="A277" t="s">
        <v>8513</v>
      </c>
      <c r="B277" t="s">
        <v>8075</v>
      </c>
      <c r="C277" t="s">
        <v>8514</v>
      </c>
      <c r="D277" t="s">
        <v>8163</v>
      </c>
    </row>
    <row r="278" spans="1:4" x14ac:dyDescent="0.35">
      <c r="A278" t="s">
        <v>8515</v>
      </c>
      <c r="B278">
        <v>501270</v>
      </c>
      <c r="C278" t="s">
        <v>8075</v>
      </c>
      <c r="D278" t="s">
        <v>8158</v>
      </c>
    </row>
    <row r="279" spans="1:4" x14ac:dyDescent="0.35">
      <c r="A279" t="s">
        <v>8516</v>
      </c>
      <c r="B279">
        <v>539697</v>
      </c>
      <c r="C279" t="s">
        <v>8075</v>
      </c>
      <c r="D279" t="s">
        <v>8517</v>
      </c>
    </row>
    <row r="280" spans="1:4" x14ac:dyDescent="0.35">
      <c r="A280" t="s">
        <v>8518</v>
      </c>
      <c r="B280">
        <v>538833</v>
      </c>
      <c r="C280" t="s">
        <v>8075</v>
      </c>
      <c r="D280" t="s">
        <v>8469</v>
      </c>
    </row>
    <row r="281" spans="1:4" x14ac:dyDescent="0.35">
      <c r="A281" t="s">
        <v>8519</v>
      </c>
      <c r="B281">
        <v>506260</v>
      </c>
      <c r="C281" t="s">
        <v>8075</v>
      </c>
      <c r="D281" t="s">
        <v>8111</v>
      </c>
    </row>
    <row r="282" spans="1:4" x14ac:dyDescent="0.35">
      <c r="A282" t="s">
        <v>8520</v>
      </c>
      <c r="B282">
        <v>506087</v>
      </c>
      <c r="C282" t="s">
        <v>8075</v>
      </c>
      <c r="D282" t="s">
        <v>8395</v>
      </c>
    </row>
    <row r="283" spans="1:4" x14ac:dyDescent="0.35">
      <c r="A283" t="s">
        <v>8521</v>
      </c>
      <c r="B283">
        <v>530109</v>
      </c>
      <c r="C283" t="s">
        <v>8075</v>
      </c>
      <c r="D283" t="s">
        <v>8091</v>
      </c>
    </row>
    <row r="284" spans="1:4" x14ac:dyDescent="0.35">
      <c r="A284" t="s">
        <v>8522</v>
      </c>
      <c r="B284">
        <v>532259</v>
      </c>
      <c r="C284" t="s">
        <v>8523</v>
      </c>
      <c r="D284" t="s">
        <v>8370</v>
      </c>
    </row>
    <row r="285" spans="1:4" x14ac:dyDescent="0.35">
      <c r="A285" t="s">
        <v>8524</v>
      </c>
      <c r="B285">
        <v>523694</v>
      </c>
      <c r="C285" t="s">
        <v>8525</v>
      </c>
      <c r="D285" t="s">
        <v>8257</v>
      </c>
    </row>
    <row r="286" spans="1:4" x14ac:dyDescent="0.35">
      <c r="A286" t="s">
        <v>8526</v>
      </c>
      <c r="B286">
        <v>540692</v>
      </c>
      <c r="C286" t="s">
        <v>8527</v>
      </c>
      <c r="D286" t="s">
        <v>8132</v>
      </c>
    </row>
    <row r="287" spans="1:4" x14ac:dyDescent="0.35">
      <c r="A287" t="s">
        <v>8528</v>
      </c>
      <c r="B287">
        <v>541133</v>
      </c>
      <c r="C287" t="s">
        <v>8075</v>
      </c>
      <c r="D287" t="s">
        <v>8091</v>
      </c>
    </row>
    <row r="288" spans="1:4" x14ac:dyDescent="0.35">
      <c r="A288" t="s">
        <v>8529</v>
      </c>
      <c r="B288">
        <v>506166</v>
      </c>
      <c r="C288" t="s">
        <v>8075</v>
      </c>
      <c r="D288" t="s">
        <v>8152</v>
      </c>
    </row>
    <row r="289" spans="1:4" x14ac:dyDescent="0.35">
      <c r="A289" t="s">
        <v>8530</v>
      </c>
      <c r="B289">
        <v>506166</v>
      </c>
      <c r="C289" t="s">
        <v>8075</v>
      </c>
      <c r="D289" t="s">
        <v>8152</v>
      </c>
    </row>
    <row r="290" spans="1:4" x14ac:dyDescent="0.35">
      <c r="A290" t="s">
        <v>8531</v>
      </c>
      <c r="B290">
        <v>533758</v>
      </c>
      <c r="C290" t="s">
        <v>8532</v>
      </c>
      <c r="D290" t="s">
        <v>8395</v>
      </c>
    </row>
    <row r="291" spans="1:4" x14ac:dyDescent="0.35">
      <c r="A291" t="s">
        <v>8533</v>
      </c>
      <c r="B291">
        <v>517096</v>
      </c>
      <c r="C291" t="s">
        <v>8075</v>
      </c>
      <c r="D291" t="s">
        <v>8370</v>
      </c>
    </row>
    <row r="292" spans="1:4" x14ac:dyDescent="0.35">
      <c r="A292" t="s">
        <v>8534</v>
      </c>
      <c r="B292">
        <v>511064</v>
      </c>
      <c r="C292" t="s">
        <v>8535</v>
      </c>
      <c r="D292" t="s">
        <v>16188</v>
      </c>
    </row>
    <row r="293" spans="1:4" x14ac:dyDescent="0.35">
      <c r="A293" t="s">
        <v>8536</v>
      </c>
      <c r="B293">
        <v>523537</v>
      </c>
      <c r="C293" t="s">
        <v>8075</v>
      </c>
      <c r="D293" t="s">
        <v>8089</v>
      </c>
    </row>
    <row r="294" spans="1:4" x14ac:dyDescent="0.35">
      <c r="A294" t="s">
        <v>8537</v>
      </c>
      <c r="B294">
        <v>512437</v>
      </c>
      <c r="C294" t="s">
        <v>8075</v>
      </c>
      <c r="D294" t="s">
        <v>8058</v>
      </c>
    </row>
    <row r="295" spans="1:4" x14ac:dyDescent="0.35">
      <c r="A295" t="s">
        <v>8538</v>
      </c>
      <c r="B295">
        <v>512437</v>
      </c>
      <c r="C295" t="s">
        <v>8075</v>
      </c>
      <c r="D295" t="s">
        <v>8058</v>
      </c>
    </row>
    <row r="296" spans="1:4" x14ac:dyDescent="0.35">
      <c r="A296" t="s">
        <v>8539</v>
      </c>
      <c r="B296">
        <v>508869</v>
      </c>
      <c r="C296" t="s">
        <v>8540</v>
      </c>
      <c r="D296" t="s">
        <v>8541</v>
      </c>
    </row>
    <row r="297" spans="1:4" x14ac:dyDescent="0.35">
      <c r="A297" t="s">
        <v>8542</v>
      </c>
      <c r="B297">
        <v>540879</v>
      </c>
      <c r="C297" t="s">
        <v>8543</v>
      </c>
      <c r="D297" t="s">
        <v>8544</v>
      </c>
    </row>
    <row r="298" spans="1:4" x14ac:dyDescent="0.35">
      <c r="A298" t="s">
        <v>8545</v>
      </c>
      <c r="B298">
        <v>531761</v>
      </c>
      <c r="C298" t="s">
        <v>8075</v>
      </c>
      <c r="D298" t="s">
        <v>8192</v>
      </c>
    </row>
    <row r="299" spans="1:4" x14ac:dyDescent="0.35">
      <c r="A299" t="s">
        <v>8546</v>
      </c>
      <c r="B299" t="s">
        <v>8075</v>
      </c>
      <c r="C299" t="s">
        <v>8547</v>
      </c>
      <c r="D299" t="s">
        <v>8163</v>
      </c>
    </row>
    <row r="300" spans="1:4" x14ac:dyDescent="0.35">
      <c r="A300" t="s">
        <v>8548</v>
      </c>
      <c r="B300">
        <v>538566</v>
      </c>
      <c r="C300" t="s">
        <v>8075</v>
      </c>
      <c r="D300" t="s">
        <v>16186</v>
      </c>
    </row>
    <row r="301" spans="1:4" x14ac:dyDescent="0.35">
      <c r="A301" t="s">
        <v>8549</v>
      </c>
      <c r="B301">
        <v>500877</v>
      </c>
      <c r="C301" t="s">
        <v>8550</v>
      </c>
      <c r="D301" t="s">
        <v>8551</v>
      </c>
    </row>
    <row r="302" spans="1:4" x14ac:dyDescent="0.35">
      <c r="A302" t="s">
        <v>8552</v>
      </c>
      <c r="B302">
        <v>539545</v>
      </c>
      <c r="C302" t="s">
        <v>8075</v>
      </c>
      <c r="D302" t="s">
        <v>8094</v>
      </c>
    </row>
    <row r="303" spans="1:4" x14ac:dyDescent="0.35">
      <c r="A303" t="s">
        <v>8553</v>
      </c>
      <c r="B303">
        <v>500014</v>
      </c>
      <c r="C303" t="s">
        <v>8075</v>
      </c>
      <c r="D303" t="s">
        <v>8091</v>
      </c>
    </row>
    <row r="304" spans="1:4" x14ac:dyDescent="0.35">
      <c r="A304" t="s">
        <v>8554</v>
      </c>
      <c r="B304">
        <v>532475</v>
      </c>
      <c r="C304" t="s">
        <v>8555</v>
      </c>
      <c r="D304" t="s">
        <v>8556</v>
      </c>
    </row>
    <row r="305" spans="1:4" x14ac:dyDescent="0.35">
      <c r="A305" t="s">
        <v>8557</v>
      </c>
      <c r="B305">
        <v>539469</v>
      </c>
      <c r="C305" t="s">
        <v>8075</v>
      </c>
      <c r="D305" t="s">
        <v>16186</v>
      </c>
    </row>
    <row r="306" spans="1:4" x14ac:dyDescent="0.35">
      <c r="A306" t="s">
        <v>8558</v>
      </c>
      <c r="B306">
        <v>531364</v>
      </c>
      <c r="C306" t="s">
        <v>8075</v>
      </c>
      <c r="D306" t="s">
        <v>8469</v>
      </c>
    </row>
    <row r="307" spans="1:4" x14ac:dyDescent="0.35">
      <c r="A307" t="s">
        <v>8559</v>
      </c>
      <c r="B307">
        <v>539403</v>
      </c>
      <c r="C307" t="s">
        <v>8075</v>
      </c>
      <c r="D307" t="s">
        <v>8560</v>
      </c>
    </row>
    <row r="308" spans="1:4" x14ac:dyDescent="0.35">
      <c r="A308" t="s">
        <v>8561</v>
      </c>
      <c r="B308">
        <v>540135</v>
      </c>
      <c r="C308" t="s">
        <v>8075</v>
      </c>
      <c r="D308" t="s">
        <v>8058</v>
      </c>
    </row>
    <row r="309" spans="1:4" x14ac:dyDescent="0.35">
      <c r="A309" t="s">
        <v>8562</v>
      </c>
      <c r="B309">
        <v>520121</v>
      </c>
      <c r="C309" t="s">
        <v>8075</v>
      </c>
      <c r="D309" t="s">
        <v>8192</v>
      </c>
    </row>
    <row r="310" spans="1:4" x14ac:dyDescent="0.35">
      <c r="A310" t="s">
        <v>8563</v>
      </c>
      <c r="B310">
        <v>530565</v>
      </c>
      <c r="C310" t="s">
        <v>8075</v>
      </c>
      <c r="D310" t="s">
        <v>8165</v>
      </c>
    </row>
    <row r="311" spans="1:4" x14ac:dyDescent="0.35">
      <c r="A311" t="s">
        <v>8564</v>
      </c>
      <c r="B311">
        <v>532994</v>
      </c>
      <c r="C311" t="s">
        <v>8565</v>
      </c>
      <c r="D311" t="s">
        <v>8566</v>
      </c>
    </row>
    <row r="312" spans="1:4" x14ac:dyDescent="0.35">
      <c r="A312" t="s">
        <v>8567</v>
      </c>
      <c r="B312">
        <v>532212</v>
      </c>
      <c r="C312" t="s">
        <v>8568</v>
      </c>
      <c r="D312" t="s">
        <v>16189</v>
      </c>
    </row>
    <row r="313" spans="1:4" x14ac:dyDescent="0.35">
      <c r="A313" t="s">
        <v>8569</v>
      </c>
      <c r="B313">
        <v>524640</v>
      </c>
      <c r="C313" t="s">
        <v>8075</v>
      </c>
      <c r="D313" t="s">
        <v>8121</v>
      </c>
    </row>
    <row r="314" spans="1:4" x14ac:dyDescent="0.35">
      <c r="A314" t="s">
        <v>8570</v>
      </c>
      <c r="B314">
        <v>532914</v>
      </c>
      <c r="C314" t="s">
        <v>8571</v>
      </c>
      <c r="D314" t="s">
        <v>8146</v>
      </c>
    </row>
    <row r="315" spans="1:4" x14ac:dyDescent="0.35">
      <c r="A315" t="s">
        <v>8572</v>
      </c>
      <c r="B315">
        <v>504370</v>
      </c>
      <c r="C315" t="s">
        <v>8075</v>
      </c>
      <c r="D315" t="s">
        <v>8492</v>
      </c>
    </row>
    <row r="316" spans="1:4" x14ac:dyDescent="0.35">
      <c r="A316" t="s">
        <v>8573</v>
      </c>
      <c r="B316">
        <v>526851</v>
      </c>
      <c r="C316" t="s">
        <v>8075</v>
      </c>
      <c r="D316" t="s">
        <v>8089</v>
      </c>
    </row>
    <row r="317" spans="1:4" x14ac:dyDescent="0.35">
      <c r="A317" t="s">
        <v>8574</v>
      </c>
      <c r="B317">
        <v>539151</v>
      </c>
      <c r="C317" t="s">
        <v>8075</v>
      </c>
      <c r="D317" t="s">
        <v>8377</v>
      </c>
    </row>
    <row r="318" spans="1:4" x14ac:dyDescent="0.35">
      <c r="A318" t="s">
        <v>8575</v>
      </c>
      <c r="B318">
        <v>539151</v>
      </c>
      <c r="C318" t="s">
        <v>8075</v>
      </c>
      <c r="D318" t="s">
        <v>8377</v>
      </c>
    </row>
    <row r="319" spans="1:4" x14ac:dyDescent="0.35">
      <c r="A319" t="s">
        <v>8576</v>
      </c>
      <c r="B319">
        <v>532935</v>
      </c>
      <c r="C319" t="s">
        <v>8577</v>
      </c>
      <c r="D319" t="s">
        <v>8578</v>
      </c>
    </row>
    <row r="320" spans="1:4" x14ac:dyDescent="0.35">
      <c r="A320" t="s">
        <v>8579</v>
      </c>
      <c r="B320">
        <v>511605</v>
      </c>
      <c r="C320" t="s">
        <v>8075</v>
      </c>
      <c r="D320" t="s">
        <v>8058</v>
      </c>
    </row>
    <row r="321" spans="1:4" x14ac:dyDescent="0.35">
      <c r="A321" t="s">
        <v>8580</v>
      </c>
      <c r="B321">
        <v>531381</v>
      </c>
      <c r="C321" t="s">
        <v>8581</v>
      </c>
      <c r="D321" t="s">
        <v>8158</v>
      </c>
    </row>
    <row r="322" spans="1:4" x14ac:dyDescent="0.35">
      <c r="A322" t="s">
        <v>8582</v>
      </c>
      <c r="B322">
        <v>541401</v>
      </c>
      <c r="C322" t="s">
        <v>8075</v>
      </c>
      <c r="D322" t="s">
        <v>8177</v>
      </c>
    </row>
    <row r="323" spans="1:4" x14ac:dyDescent="0.35">
      <c r="A323" t="s">
        <v>8583</v>
      </c>
      <c r="B323">
        <v>506194</v>
      </c>
      <c r="C323" t="s">
        <v>8584</v>
      </c>
      <c r="D323" t="s">
        <v>8158</v>
      </c>
    </row>
    <row r="324" spans="1:4" x14ac:dyDescent="0.35">
      <c r="A324" t="s">
        <v>8585</v>
      </c>
      <c r="B324">
        <v>526125</v>
      </c>
      <c r="C324" t="s">
        <v>8075</v>
      </c>
      <c r="D324" t="s">
        <v>16186</v>
      </c>
    </row>
    <row r="325" spans="1:4" x14ac:dyDescent="0.35">
      <c r="A325" t="s">
        <v>8586</v>
      </c>
      <c r="B325">
        <v>531017</v>
      </c>
      <c r="C325" t="s">
        <v>8075</v>
      </c>
      <c r="D325" t="s">
        <v>8492</v>
      </c>
    </row>
    <row r="326" spans="1:4" x14ac:dyDescent="0.35">
      <c r="A326" t="s">
        <v>8587</v>
      </c>
      <c r="B326">
        <v>531677</v>
      </c>
      <c r="C326" t="s">
        <v>8075</v>
      </c>
      <c r="D326" t="s">
        <v>8061</v>
      </c>
    </row>
    <row r="327" spans="1:4" x14ac:dyDescent="0.35">
      <c r="A327" t="s">
        <v>8588</v>
      </c>
      <c r="B327">
        <v>531179</v>
      </c>
      <c r="C327" t="s">
        <v>8589</v>
      </c>
      <c r="D327" t="s">
        <v>8091</v>
      </c>
    </row>
    <row r="328" spans="1:4" x14ac:dyDescent="0.35">
      <c r="A328" t="s">
        <v>8590</v>
      </c>
      <c r="B328">
        <v>538556</v>
      </c>
      <c r="C328" t="s">
        <v>8591</v>
      </c>
      <c r="D328" t="s">
        <v>8094</v>
      </c>
    </row>
    <row r="329" spans="1:4" x14ac:dyDescent="0.35">
      <c r="A329" t="s">
        <v>8592</v>
      </c>
      <c r="B329">
        <v>532397</v>
      </c>
      <c r="C329" t="s">
        <v>8075</v>
      </c>
      <c r="D329" t="s">
        <v>8069</v>
      </c>
    </row>
    <row r="330" spans="1:4" x14ac:dyDescent="0.35">
      <c r="A330" t="s">
        <v>8593</v>
      </c>
      <c r="B330">
        <v>531467</v>
      </c>
      <c r="C330" t="s">
        <v>8075</v>
      </c>
      <c r="D330" t="s">
        <v>8594</v>
      </c>
    </row>
    <row r="331" spans="1:4" x14ac:dyDescent="0.35">
      <c r="A331" t="s">
        <v>8595</v>
      </c>
      <c r="B331">
        <v>537069</v>
      </c>
      <c r="C331" t="s">
        <v>8075</v>
      </c>
      <c r="D331" t="s">
        <v>8091</v>
      </c>
    </row>
    <row r="332" spans="1:4" x14ac:dyDescent="0.35">
      <c r="A332" t="s">
        <v>8596</v>
      </c>
      <c r="B332">
        <v>513729</v>
      </c>
      <c r="C332" t="s">
        <v>8597</v>
      </c>
      <c r="D332" t="s">
        <v>8598</v>
      </c>
    </row>
    <row r="333" spans="1:4" x14ac:dyDescent="0.35">
      <c r="A333" t="s">
        <v>8599</v>
      </c>
      <c r="B333">
        <v>531560</v>
      </c>
      <c r="C333" t="s">
        <v>8075</v>
      </c>
      <c r="D333" t="s">
        <v>8492</v>
      </c>
    </row>
    <row r="334" spans="1:4" x14ac:dyDescent="0.35">
      <c r="A334" t="s">
        <v>8600</v>
      </c>
      <c r="B334">
        <v>531560</v>
      </c>
      <c r="C334" t="s">
        <v>8075</v>
      </c>
      <c r="D334" t="s">
        <v>8492</v>
      </c>
    </row>
    <row r="335" spans="1:4" x14ac:dyDescent="0.35">
      <c r="A335" t="s">
        <v>8601</v>
      </c>
      <c r="B335">
        <v>516064</v>
      </c>
      <c r="C335" t="s">
        <v>8602</v>
      </c>
      <c r="D335" t="s">
        <v>8192</v>
      </c>
    </row>
    <row r="336" spans="1:4" x14ac:dyDescent="0.35">
      <c r="A336" t="s">
        <v>8603</v>
      </c>
      <c r="B336">
        <v>533068</v>
      </c>
      <c r="C336" t="s">
        <v>8604</v>
      </c>
      <c r="D336" t="s">
        <v>8186</v>
      </c>
    </row>
    <row r="337" spans="1:4" x14ac:dyDescent="0.35">
      <c r="A337" t="s">
        <v>8605</v>
      </c>
      <c r="B337">
        <v>506074</v>
      </c>
      <c r="C337" t="s">
        <v>8606</v>
      </c>
      <c r="D337" t="s">
        <v>8393</v>
      </c>
    </row>
    <row r="338" spans="1:4" x14ac:dyDescent="0.35">
      <c r="A338" t="s">
        <v>8607</v>
      </c>
      <c r="B338">
        <v>533163</v>
      </c>
      <c r="C338" t="s">
        <v>8608</v>
      </c>
      <c r="D338" t="s">
        <v>8469</v>
      </c>
    </row>
    <row r="339" spans="1:4" x14ac:dyDescent="0.35">
      <c r="A339" t="s">
        <v>8609</v>
      </c>
      <c r="B339" t="s">
        <v>8075</v>
      </c>
      <c r="C339" t="s">
        <v>8610</v>
      </c>
      <c r="D339" t="s">
        <v>8086</v>
      </c>
    </row>
    <row r="340" spans="1:4" x14ac:dyDescent="0.35">
      <c r="A340" t="s">
        <v>8611</v>
      </c>
      <c r="B340">
        <v>517481</v>
      </c>
      <c r="C340" t="s">
        <v>8075</v>
      </c>
      <c r="D340" t="s">
        <v>8612</v>
      </c>
    </row>
    <row r="341" spans="1:4" x14ac:dyDescent="0.35">
      <c r="A341" t="s">
        <v>8613</v>
      </c>
      <c r="B341">
        <v>531297</v>
      </c>
      <c r="C341" t="s">
        <v>8075</v>
      </c>
      <c r="D341" t="s">
        <v>8156</v>
      </c>
    </row>
    <row r="342" spans="1:4" x14ac:dyDescent="0.35">
      <c r="A342" t="s">
        <v>8614</v>
      </c>
      <c r="B342">
        <v>542670</v>
      </c>
      <c r="C342" t="s">
        <v>8615</v>
      </c>
      <c r="D342" t="s">
        <v>8616</v>
      </c>
    </row>
    <row r="343" spans="1:4" x14ac:dyDescent="0.35">
      <c r="A343" t="s">
        <v>8617</v>
      </c>
      <c r="B343">
        <v>540616</v>
      </c>
      <c r="C343" t="s">
        <v>8618</v>
      </c>
      <c r="D343" t="s">
        <v>8541</v>
      </c>
    </row>
    <row r="344" spans="1:4" x14ac:dyDescent="0.35">
      <c r="A344" t="s">
        <v>8619</v>
      </c>
      <c r="B344">
        <v>522134</v>
      </c>
      <c r="C344" t="s">
        <v>8075</v>
      </c>
      <c r="D344" t="s">
        <v>8083</v>
      </c>
    </row>
    <row r="345" spans="1:4" x14ac:dyDescent="0.35">
      <c r="A345" t="s">
        <v>8620</v>
      </c>
      <c r="B345">
        <v>500016</v>
      </c>
      <c r="C345" t="s">
        <v>8075</v>
      </c>
      <c r="D345" t="s">
        <v>8273</v>
      </c>
    </row>
    <row r="346" spans="1:4" x14ac:dyDescent="0.35">
      <c r="A346" t="s">
        <v>8621</v>
      </c>
      <c r="B346" t="s">
        <v>8075</v>
      </c>
      <c r="C346" t="s">
        <v>8622</v>
      </c>
      <c r="D346" t="s">
        <v>8086</v>
      </c>
    </row>
    <row r="347" spans="1:4" x14ac:dyDescent="0.35">
      <c r="A347" t="s">
        <v>8623</v>
      </c>
      <c r="B347" t="s">
        <v>8075</v>
      </c>
      <c r="C347" t="s">
        <v>8622</v>
      </c>
      <c r="D347" t="s">
        <v>8086</v>
      </c>
    </row>
    <row r="348" spans="1:4" x14ac:dyDescent="0.35">
      <c r="A348" t="s">
        <v>8624</v>
      </c>
      <c r="B348">
        <v>542484</v>
      </c>
      <c r="C348" t="s">
        <v>8625</v>
      </c>
      <c r="D348" t="s">
        <v>8626</v>
      </c>
    </row>
    <row r="349" spans="1:4" x14ac:dyDescent="0.35">
      <c r="A349" t="s">
        <v>8627</v>
      </c>
      <c r="B349">
        <v>500101</v>
      </c>
      <c r="C349" t="s">
        <v>8628</v>
      </c>
      <c r="D349" t="s">
        <v>8089</v>
      </c>
    </row>
    <row r="350" spans="1:4" x14ac:dyDescent="0.35">
      <c r="A350" t="s">
        <v>8629</v>
      </c>
      <c r="B350">
        <v>539301</v>
      </c>
      <c r="C350" t="s">
        <v>8630</v>
      </c>
      <c r="D350" t="s">
        <v>8158</v>
      </c>
    </row>
    <row r="351" spans="1:4" x14ac:dyDescent="0.35">
      <c r="A351" t="s">
        <v>8631</v>
      </c>
      <c r="B351">
        <v>538716</v>
      </c>
      <c r="C351" t="s">
        <v>8075</v>
      </c>
      <c r="D351" t="s">
        <v>8058</v>
      </c>
    </row>
    <row r="352" spans="1:4" x14ac:dyDescent="0.35">
      <c r="A352" t="s">
        <v>8632</v>
      </c>
      <c r="B352">
        <v>530245</v>
      </c>
      <c r="C352" t="s">
        <v>8075</v>
      </c>
      <c r="D352" t="s">
        <v>8091</v>
      </c>
    </row>
    <row r="353" spans="1:4" x14ac:dyDescent="0.35">
      <c r="A353" t="s">
        <v>8633</v>
      </c>
      <c r="B353">
        <v>542176</v>
      </c>
      <c r="C353" t="s">
        <v>8634</v>
      </c>
      <c r="D353" t="s">
        <v>8058</v>
      </c>
    </row>
    <row r="354" spans="1:4" x14ac:dyDescent="0.35">
      <c r="A354" t="s">
        <v>8635</v>
      </c>
      <c r="B354">
        <v>515030</v>
      </c>
      <c r="C354" t="s">
        <v>8636</v>
      </c>
      <c r="D354" t="s">
        <v>8427</v>
      </c>
    </row>
    <row r="355" spans="1:4" x14ac:dyDescent="0.35">
      <c r="A355" t="s">
        <v>8637</v>
      </c>
      <c r="B355">
        <v>514482</v>
      </c>
      <c r="C355" t="s">
        <v>8075</v>
      </c>
      <c r="D355" t="s">
        <v>8089</v>
      </c>
    </row>
    <row r="356" spans="1:4" x14ac:dyDescent="0.35">
      <c r="A356" t="s">
        <v>8638</v>
      </c>
      <c r="B356">
        <v>532853</v>
      </c>
      <c r="C356" t="s">
        <v>8639</v>
      </c>
      <c r="D356" t="s">
        <v>8232</v>
      </c>
    </row>
    <row r="357" spans="1:4" x14ac:dyDescent="0.35">
      <c r="A357" t="s">
        <v>8640</v>
      </c>
      <c r="B357">
        <v>535467</v>
      </c>
      <c r="C357" t="s">
        <v>8641</v>
      </c>
      <c r="D357" t="s">
        <v>8186</v>
      </c>
    </row>
    <row r="358" spans="1:4" x14ac:dyDescent="0.35">
      <c r="A358" t="s">
        <v>8642</v>
      </c>
      <c r="B358">
        <v>527001</v>
      </c>
      <c r="C358" t="s">
        <v>8643</v>
      </c>
      <c r="D358" t="s">
        <v>8055</v>
      </c>
    </row>
    <row r="359" spans="1:4" x14ac:dyDescent="0.35">
      <c r="A359" t="s">
        <v>8644</v>
      </c>
      <c r="B359">
        <v>542579</v>
      </c>
      <c r="C359" t="s">
        <v>8645</v>
      </c>
      <c r="D359" t="s">
        <v>8626</v>
      </c>
    </row>
    <row r="360" spans="1:4" x14ac:dyDescent="0.35">
      <c r="A360" t="s">
        <v>8646</v>
      </c>
      <c r="B360">
        <v>540024</v>
      </c>
      <c r="C360" t="s">
        <v>8075</v>
      </c>
      <c r="D360" t="s">
        <v>8058</v>
      </c>
    </row>
    <row r="361" spans="1:4" x14ac:dyDescent="0.35">
      <c r="A361" t="s">
        <v>8647</v>
      </c>
      <c r="B361">
        <v>519174</v>
      </c>
      <c r="C361" t="s">
        <v>8075</v>
      </c>
      <c r="D361" t="s">
        <v>8321</v>
      </c>
    </row>
    <row r="362" spans="1:4" x14ac:dyDescent="0.35">
      <c r="A362" t="s">
        <v>8648</v>
      </c>
      <c r="B362">
        <v>523716</v>
      </c>
      <c r="C362" t="s">
        <v>8649</v>
      </c>
      <c r="D362" t="s">
        <v>8158</v>
      </c>
    </row>
    <row r="363" spans="1:4" x14ac:dyDescent="0.35">
      <c r="A363" t="s">
        <v>8650</v>
      </c>
      <c r="B363">
        <v>513401</v>
      </c>
      <c r="C363" t="s">
        <v>8075</v>
      </c>
      <c r="D363" t="s">
        <v>8105</v>
      </c>
    </row>
    <row r="364" spans="1:4" x14ac:dyDescent="0.35">
      <c r="A364" t="s">
        <v>8651</v>
      </c>
      <c r="B364">
        <v>590122</v>
      </c>
      <c r="C364" t="s">
        <v>8652</v>
      </c>
      <c r="D364" t="s">
        <v>8091</v>
      </c>
    </row>
    <row r="365" spans="1:4" x14ac:dyDescent="0.35">
      <c r="A365" t="s">
        <v>8653</v>
      </c>
      <c r="B365">
        <v>514286</v>
      </c>
      <c r="C365" t="s">
        <v>8654</v>
      </c>
      <c r="D365" t="s">
        <v>8089</v>
      </c>
    </row>
    <row r="366" spans="1:4" x14ac:dyDescent="0.35">
      <c r="A366" t="s">
        <v>8655</v>
      </c>
      <c r="B366">
        <v>512247</v>
      </c>
      <c r="C366" t="s">
        <v>8075</v>
      </c>
      <c r="D366" t="s">
        <v>8058</v>
      </c>
    </row>
    <row r="367" spans="1:4" x14ac:dyDescent="0.35">
      <c r="A367" t="s">
        <v>8656</v>
      </c>
      <c r="B367">
        <v>526847</v>
      </c>
      <c r="C367" t="s">
        <v>8075</v>
      </c>
      <c r="D367" t="s">
        <v>8105</v>
      </c>
    </row>
    <row r="368" spans="1:4" x14ac:dyDescent="0.35">
      <c r="A368" t="s">
        <v>8657</v>
      </c>
      <c r="B368">
        <v>530429</v>
      </c>
      <c r="C368" t="s">
        <v>8075</v>
      </c>
      <c r="D368" t="s">
        <v>8192</v>
      </c>
    </row>
    <row r="369" spans="1:4" x14ac:dyDescent="0.35">
      <c r="A369" t="s">
        <v>8658</v>
      </c>
      <c r="B369">
        <v>541702</v>
      </c>
      <c r="C369" t="s">
        <v>8075</v>
      </c>
      <c r="D369" t="s">
        <v>16186</v>
      </c>
    </row>
    <row r="370" spans="1:4" x14ac:dyDescent="0.35">
      <c r="A370" t="s">
        <v>8659</v>
      </c>
      <c r="B370">
        <v>507872</v>
      </c>
      <c r="C370" t="s">
        <v>8075</v>
      </c>
      <c r="D370" t="s">
        <v>8089</v>
      </c>
    </row>
    <row r="371" spans="1:4" x14ac:dyDescent="0.35">
      <c r="A371" t="s">
        <v>8660</v>
      </c>
      <c r="B371">
        <v>524594</v>
      </c>
      <c r="C371" t="s">
        <v>8075</v>
      </c>
      <c r="D371" t="s">
        <v>8121</v>
      </c>
    </row>
    <row r="372" spans="1:4" x14ac:dyDescent="0.35">
      <c r="A372" t="s">
        <v>8661</v>
      </c>
      <c r="B372">
        <v>500477</v>
      </c>
      <c r="C372" t="s">
        <v>8662</v>
      </c>
      <c r="D372" t="s">
        <v>8150</v>
      </c>
    </row>
    <row r="373" spans="1:4" x14ac:dyDescent="0.35">
      <c r="A373" t="s">
        <v>8663</v>
      </c>
      <c r="B373">
        <v>533271</v>
      </c>
      <c r="C373" t="s">
        <v>8664</v>
      </c>
      <c r="D373" t="s">
        <v>8665</v>
      </c>
    </row>
    <row r="374" spans="1:4" x14ac:dyDescent="0.35">
      <c r="A374" t="s">
        <v>8666</v>
      </c>
      <c r="B374">
        <v>540923</v>
      </c>
      <c r="C374" t="s">
        <v>8075</v>
      </c>
      <c r="D374" t="s">
        <v>8469</v>
      </c>
    </row>
    <row r="375" spans="1:4" x14ac:dyDescent="0.35">
      <c r="A375" t="s">
        <v>8667</v>
      </c>
      <c r="B375">
        <v>526983</v>
      </c>
      <c r="C375" t="s">
        <v>8075</v>
      </c>
      <c r="D375" t="s">
        <v>8270</v>
      </c>
    </row>
    <row r="376" spans="1:4" x14ac:dyDescent="0.35">
      <c r="A376" t="s">
        <v>8668</v>
      </c>
      <c r="B376">
        <v>526187</v>
      </c>
      <c r="C376" t="s">
        <v>8075</v>
      </c>
      <c r="D376" t="s">
        <v>8261</v>
      </c>
    </row>
    <row r="377" spans="1:4" x14ac:dyDescent="0.35">
      <c r="A377" t="s">
        <v>8669</v>
      </c>
      <c r="B377">
        <v>531568</v>
      </c>
      <c r="C377" t="s">
        <v>8075</v>
      </c>
      <c r="D377" t="s">
        <v>8069</v>
      </c>
    </row>
    <row r="378" spans="1:4" x14ac:dyDescent="0.35">
      <c r="A378" t="s">
        <v>8670</v>
      </c>
      <c r="B378">
        <v>502015</v>
      </c>
      <c r="C378" t="s">
        <v>8075</v>
      </c>
      <c r="D378" t="s">
        <v>8055</v>
      </c>
    </row>
    <row r="379" spans="1:4" x14ac:dyDescent="0.35">
      <c r="A379" t="s">
        <v>8671</v>
      </c>
      <c r="B379">
        <v>538777</v>
      </c>
      <c r="C379" t="s">
        <v>8075</v>
      </c>
      <c r="D379" t="s">
        <v>8091</v>
      </c>
    </row>
    <row r="380" spans="1:4" x14ac:dyDescent="0.35">
      <c r="A380" t="s">
        <v>8672</v>
      </c>
      <c r="B380">
        <v>530899</v>
      </c>
      <c r="C380" t="s">
        <v>8075</v>
      </c>
      <c r="D380" t="s">
        <v>8089</v>
      </c>
    </row>
    <row r="381" spans="1:4" x14ac:dyDescent="0.35">
      <c r="A381" t="s">
        <v>8673</v>
      </c>
      <c r="B381">
        <v>531392</v>
      </c>
      <c r="C381" t="s">
        <v>8075</v>
      </c>
      <c r="D381" t="s">
        <v>8270</v>
      </c>
    </row>
    <row r="382" spans="1:4" x14ac:dyDescent="0.35">
      <c r="A382" t="s">
        <v>8674</v>
      </c>
      <c r="B382">
        <v>532888</v>
      </c>
      <c r="C382" t="s">
        <v>8675</v>
      </c>
      <c r="D382" t="s">
        <v>8349</v>
      </c>
    </row>
    <row r="383" spans="1:4" x14ac:dyDescent="0.35">
      <c r="A383" t="s">
        <v>8676</v>
      </c>
      <c r="B383">
        <v>532888</v>
      </c>
      <c r="C383" t="s">
        <v>8675</v>
      </c>
      <c r="D383" t="s">
        <v>8349</v>
      </c>
    </row>
    <row r="384" spans="1:4" x14ac:dyDescent="0.35">
      <c r="A384" t="s">
        <v>8677</v>
      </c>
      <c r="B384">
        <v>533227</v>
      </c>
      <c r="C384" t="s">
        <v>8678</v>
      </c>
      <c r="D384" t="s">
        <v>8273</v>
      </c>
    </row>
    <row r="385" spans="1:4" x14ac:dyDescent="0.35">
      <c r="A385" t="s">
        <v>8679</v>
      </c>
      <c r="B385">
        <v>500023</v>
      </c>
      <c r="C385" t="s">
        <v>8680</v>
      </c>
      <c r="D385" t="s">
        <v>8273</v>
      </c>
    </row>
    <row r="386" spans="1:4" x14ac:dyDescent="0.35">
      <c r="A386" t="s">
        <v>8681</v>
      </c>
      <c r="B386">
        <v>533221</v>
      </c>
      <c r="C386" t="s">
        <v>8682</v>
      </c>
      <c r="D386" t="s">
        <v>8273</v>
      </c>
    </row>
    <row r="387" spans="1:4" x14ac:dyDescent="0.35">
      <c r="A387" t="s">
        <v>8683</v>
      </c>
      <c r="B387">
        <v>530355</v>
      </c>
      <c r="C387" t="s">
        <v>8075</v>
      </c>
      <c r="D387" t="s">
        <v>8413</v>
      </c>
    </row>
    <row r="388" spans="1:4" x14ac:dyDescent="0.35">
      <c r="A388" t="s">
        <v>8684</v>
      </c>
      <c r="B388">
        <v>500820</v>
      </c>
      <c r="C388" t="s">
        <v>8685</v>
      </c>
      <c r="D388" t="s">
        <v>8349</v>
      </c>
    </row>
    <row r="389" spans="1:4" x14ac:dyDescent="0.35">
      <c r="A389" t="s">
        <v>8686</v>
      </c>
      <c r="B389">
        <v>524434</v>
      </c>
      <c r="C389" t="s">
        <v>8075</v>
      </c>
      <c r="D389" t="s">
        <v>8121</v>
      </c>
    </row>
    <row r="390" spans="1:4" x14ac:dyDescent="0.35">
      <c r="A390" t="s">
        <v>8687</v>
      </c>
      <c r="B390">
        <v>531847</v>
      </c>
      <c r="C390" t="s">
        <v>8075</v>
      </c>
      <c r="D390" t="s">
        <v>8186</v>
      </c>
    </row>
    <row r="391" spans="1:4" x14ac:dyDescent="0.35">
      <c r="A391" t="s">
        <v>8688</v>
      </c>
      <c r="B391">
        <v>519532</v>
      </c>
      <c r="C391" t="s">
        <v>8075</v>
      </c>
      <c r="D391" t="s">
        <v>16186</v>
      </c>
    </row>
    <row r="392" spans="1:4" x14ac:dyDescent="0.35">
      <c r="A392" t="s">
        <v>8689</v>
      </c>
      <c r="B392">
        <v>506159</v>
      </c>
      <c r="C392" t="s">
        <v>8690</v>
      </c>
      <c r="D392" t="s">
        <v>8393</v>
      </c>
    </row>
    <row r="393" spans="1:4" x14ac:dyDescent="0.35">
      <c r="A393" t="s">
        <v>8691</v>
      </c>
      <c r="B393">
        <v>530723</v>
      </c>
      <c r="C393" t="s">
        <v>8075</v>
      </c>
      <c r="D393" t="s">
        <v>8058</v>
      </c>
    </row>
    <row r="394" spans="1:4" x14ac:dyDescent="0.35">
      <c r="A394" t="s">
        <v>8692</v>
      </c>
      <c r="B394" t="s">
        <v>8075</v>
      </c>
      <c r="C394" t="s">
        <v>8693</v>
      </c>
      <c r="D394" t="s">
        <v>8086</v>
      </c>
    </row>
    <row r="395" spans="1:4" x14ac:dyDescent="0.35">
      <c r="A395" t="s">
        <v>8694</v>
      </c>
      <c r="B395">
        <v>526433</v>
      </c>
      <c r="C395" t="s">
        <v>8075</v>
      </c>
      <c r="D395" t="s">
        <v>8061</v>
      </c>
    </row>
    <row r="396" spans="1:4" x14ac:dyDescent="0.35">
      <c r="A396" t="s">
        <v>8695</v>
      </c>
      <c r="B396" t="s">
        <v>8075</v>
      </c>
      <c r="C396" t="s">
        <v>8696</v>
      </c>
      <c r="D396" t="s">
        <v>8163</v>
      </c>
    </row>
    <row r="397" spans="1:4" x14ac:dyDescent="0.35">
      <c r="A397" t="s">
        <v>8697</v>
      </c>
      <c r="B397">
        <v>540788</v>
      </c>
      <c r="C397" t="s">
        <v>8075</v>
      </c>
      <c r="D397" t="s">
        <v>8261</v>
      </c>
    </row>
    <row r="398" spans="1:4" x14ac:dyDescent="0.35">
      <c r="A398" t="s">
        <v>8698</v>
      </c>
      <c r="B398">
        <v>500024</v>
      </c>
      <c r="C398" t="s">
        <v>8699</v>
      </c>
      <c r="D398" t="s">
        <v>8478</v>
      </c>
    </row>
    <row r="399" spans="1:4" x14ac:dyDescent="0.35">
      <c r="A399" t="s">
        <v>8700</v>
      </c>
      <c r="B399">
        <v>500024</v>
      </c>
      <c r="C399" t="s">
        <v>8699</v>
      </c>
      <c r="D399" t="s">
        <v>8478</v>
      </c>
    </row>
    <row r="400" spans="1:4" x14ac:dyDescent="0.35">
      <c r="A400" t="s">
        <v>8701</v>
      </c>
      <c r="B400">
        <v>507526</v>
      </c>
      <c r="C400" t="s">
        <v>8075</v>
      </c>
      <c r="D400" t="s">
        <v>8702</v>
      </c>
    </row>
    <row r="401" spans="1:4" x14ac:dyDescent="0.35">
      <c r="A401" t="s">
        <v>8703</v>
      </c>
      <c r="B401">
        <v>533138</v>
      </c>
      <c r="C401" t="s">
        <v>8704</v>
      </c>
      <c r="D401" t="s">
        <v>8216</v>
      </c>
    </row>
    <row r="402" spans="1:4" x14ac:dyDescent="0.35">
      <c r="A402" t="s">
        <v>8705</v>
      </c>
      <c r="B402">
        <v>540975</v>
      </c>
      <c r="C402" t="s">
        <v>8706</v>
      </c>
      <c r="D402" t="s">
        <v>8261</v>
      </c>
    </row>
    <row r="403" spans="1:4" x14ac:dyDescent="0.35">
      <c r="A403" t="s">
        <v>8707</v>
      </c>
      <c r="B403">
        <v>532493</v>
      </c>
      <c r="C403" t="s">
        <v>8708</v>
      </c>
      <c r="D403" t="s">
        <v>8544</v>
      </c>
    </row>
    <row r="404" spans="1:4" x14ac:dyDescent="0.35">
      <c r="A404" t="s">
        <v>8709</v>
      </c>
      <c r="B404">
        <v>532830</v>
      </c>
      <c r="C404" t="s">
        <v>8710</v>
      </c>
      <c r="D404" t="s">
        <v>8192</v>
      </c>
    </row>
    <row r="405" spans="1:4" x14ac:dyDescent="0.35">
      <c r="A405" t="s">
        <v>8711</v>
      </c>
      <c r="B405">
        <v>506820</v>
      </c>
      <c r="C405" t="s">
        <v>8712</v>
      </c>
      <c r="D405" t="s">
        <v>8111</v>
      </c>
    </row>
    <row r="406" spans="1:4" x14ac:dyDescent="0.35">
      <c r="A406" t="s">
        <v>8713</v>
      </c>
      <c r="B406">
        <v>506820</v>
      </c>
      <c r="C406" t="s">
        <v>8712</v>
      </c>
      <c r="D406" t="s">
        <v>8111</v>
      </c>
    </row>
    <row r="407" spans="1:4" x14ac:dyDescent="0.35">
      <c r="A407" t="s">
        <v>8714</v>
      </c>
      <c r="B407">
        <v>540824</v>
      </c>
      <c r="C407" t="s">
        <v>8715</v>
      </c>
      <c r="D407" t="s">
        <v>8069</v>
      </c>
    </row>
    <row r="408" spans="1:4" x14ac:dyDescent="0.35">
      <c r="A408" t="s">
        <v>8716</v>
      </c>
      <c r="B408">
        <v>512433</v>
      </c>
      <c r="C408" t="s">
        <v>8075</v>
      </c>
      <c r="D408" t="s">
        <v>16186</v>
      </c>
    </row>
    <row r="409" spans="1:4" x14ac:dyDescent="0.35">
      <c r="A409" t="s">
        <v>8717</v>
      </c>
      <c r="B409">
        <v>511144</v>
      </c>
      <c r="C409" t="s">
        <v>8075</v>
      </c>
      <c r="D409" t="s">
        <v>8061</v>
      </c>
    </row>
    <row r="410" spans="1:4" x14ac:dyDescent="0.35">
      <c r="A410" t="s">
        <v>8718</v>
      </c>
      <c r="B410">
        <v>530187</v>
      </c>
      <c r="C410" t="s">
        <v>8075</v>
      </c>
      <c r="D410" t="s">
        <v>8091</v>
      </c>
    </row>
    <row r="411" spans="1:4" x14ac:dyDescent="0.35">
      <c r="A411" t="s">
        <v>8719</v>
      </c>
      <c r="B411">
        <v>539099</v>
      </c>
      <c r="C411" t="s">
        <v>8075</v>
      </c>
      <c r="D411" t="s">
        <v>8158</v>
      </c>
    </row>
    <row r="412" spans="1:4" x14ac:dyDescent="0.35">
      <c r="A412" t="s">
        <v>8720</v>
      </c>
      <c r="B412">
        <v>517429</v>
      </c>
      <c r="C412" t="s">
        <v>8721</v>
      </c>
      <c r="D412" t="s">
        <v>8165</v>
      </c>
    </row>
    <row r="413" spans="1:4" x14ac:dyDescent="0.35">
      <c r="A413" t="s">
        <v>8722</v>
      </c>
      <c r="B413">
        <v>538713</v>
      </c>
      <c r="C413" t="s">
        <v>8075</v>
      </c>
      <c r="D413" t="s">
        <v>8165</v>
      </c>
    </row>
    <row r="414" spans="1:4" x14ac:dyDescent="0.35">
      <c r="A414" t="s">
        <v>8723</v>
      </c>
      <c r="B414">
        <v>526843</v>
      </c>
      <c r="C414" t="s">
        <v>8075</v>
      </c>
      <c r="D414" t="s">
        <v>16186</v>
      </c>
    </row>
    <row r="415" spans="1:4" x14ac:dyDescent="0.35">
      <c r="A415" t="s">
        <v>8724</v>
      </c>
      <c r="B415">
        <v>532759</v>
      </c>
      <c r="C415" t="s">
        <v>8725</v>
      </c>
      <c r="D415" t="s">
        <v>8469</v>
      </c>
    </row>
    <row r="416" spans="1:4" x14ac:dyDescent="0.35">
      <c r="A416" t="s">
        <v>8726</v>
      </c>
      <c r="B416">
        <v>505029</v>
      </c>
      <c r="C416" t="s">
        <v>8727</v>
      </c>
      <c r="D416" t="s">
        <v>8728</v>
      </c>
    </row>
    <row r="417" spans="1:4" x14ac:dyDescent="0.35">
      <c r="A417" t="s">
        <v>8729</v>
      </c>
      <c r="B417">
        <v>514394</v>
      </c>
      <c r="C417" t="s">
        <v>8075</v>
      </c>
      <c r="D417" t="s">
        <v>8186</v>
      </c>
    </row>
    <row r="418" spans="1:4" x14ac:dyDescent="0.35">
      <c r="A418" t="s">
        <v>8730</v>
      </c>
      <c r="B418">
        <v>514394</v>
      </c>
      <c r="C418" t="s">
        <v>8075</v>
      </c>
      <c r="D418" t="s">
        <v>8186</v>
      </c>
    </row>
    <row r="419" spans="1:4" x14ac:dyDescent="0.35">
      <c r="A419" t="s">
        <v>8731</v>
      </c>
      <c r="B419">
        <v>531795</v>
      </c>
      <c r="C419" t="s">
        <v>8732</v>
      </c>
      <c r="D419" t="s">
        <v>8728</v>
      </c>
    </row>
    <row r="420" spans="1:4" x14ac:dyDescent="0.35">
      <c r="A420" t="s">
        <v>8733</v>
      </c>
      <c r="B420">
        <v>500027</v>
      </c>
      <c r="C420" t="s">
        <v>8734</v>
      </c>
      <c r="D420" t="s">
        <v>8216</v>
      </c>
    </row>
    <row r="421" spans="1:4" x14ac:dyDescent="0.35">
      <c r="A421" t="s">
        <v>8735</v>
      </c>
      <c r="B421">
        <v>500028</v>
      </c>
      <c r="C421" t="s">
        <v>8075</v>
      </c>
      <c r="D421" t="s">
        <v>8469</v>
      </c>
    </row>
    <row r="422" spans="1:4" x14ac:dyDescent="0.35">
      <c r="A422" t="s">
        <v>8736</v>
      </c>
      <c r="B422">
        <v>500028</v>
      </c>
      <c r="C422" t="s">
        <v>8075</v>
      </c>
      <c r="D422" t="s">
        <v>8469</v>
      </c>
    </row>
    <row r="423" spans="1:4" x14ac:dyDescent="0.35">
      <c r="A423" t="s">
        <v>8737</v>
      </c>
      <c r="B423">
        <v>540611</v>
      </c>
      <c r="C423" t="s">
        <v>8738</v>
      </c>
      <c r="D423" t="s">
        <v>8390</v>
      </c>
    </row>
    <row r="424" spans="1:4" x14ac:dyDescent="0.35">
      <c r="A424" t="s">
        <v>8739</v>
      </c>
      <c r="B424">
        <v>532459</v>
      </c>
      <c r="C424" t="s">
        <v>8075</v>
      </c>
      <c r="D424" t="s">
        <v>8089</v>
      </c>
    </row>
    <row r="425" spans="1:4" x14ac:dyDescent="0.35">
      <c r="A425" t="s">
        <v>8740</v>
      </c>
      <c r="B425" t="s">
        <v>8075</v>
      </c>
      <c r="C425" t="s">
        <v>8741</v>
      </c>
      <c r="D425" t="s">
        <v>8086</v>
      </c>
    </row>
    <row r="426" spans="1:4" x14ac:dyDescent="0.35">
      <c r="A426" t="s">
        <v>8742</v>
      </c>
      <c r="B426">
        <v>532668</v>
      </c>
      <c r="C426" t="s">
        <v>8743</v>
      </c>
      <c r="D426" t="s">
        <v>8165</v>
      </c>
    </row>
    <row r="427" spans="1:4" x14ac:dyDescent="0.35">
      <c r="A427" t="s">
        <v>8744</v>
      </c>
      <c r="B427">
        <v>530233</v>
      </c>
      <c r="C427" t="s">
        <v>8075</v>
      </c>
      <c r="D427" t="s">
        <v>8111</v>
      </c>
    </row>
    <row r="428" spans="1:4" x14ac:dyDescent="0.35">
      <c r="A428" t="s">
        <v>8745</v>
      </c>
      <c r="B428">
        <v>524804</v>
      </c>
      <c r="C428" t="s">
        <v>8746</v>
      </c>
      <c r="D428" t="s">
        <v>8111</v>
      </c>
    </row>
    <row r="429" spans="1:4" x14ac:dyDescent="0.35">
      <c r="A429" t="s">
        <v>8747</v>
      </c>
      <c r="B429">
        <v>531336</v>
      </c>
      <c r="C429" t="s">
        <v>8075</v>
      </c>
      <c r="D429" t="s">
        <v>8748</v>
      </c>
    </row>
    <row r="430" spans="1:4" x14ac:dyDescent="0.35">
      <c r="A430" t="s">
        <v>8749</v>
      </c>
      <c r="B430">
        <v>509009</v>
      </c>
      <c r="C430" t="s">
        <v>8750</v>
      </c>
      <c r="D430" t="s">
        <v>16186</v>
      </c>
    </row>
    <row r="431" spans="1:4" x14ac:dyDescent="0.35">
      <c r="A431" t="s">
        <v>8751</v>
      </c>
      <c r="B431">
        <v>522005</v>
      </c>
      <c r="C431" t="s">
        <v>8075</v>
      </c>
      <c r="D431" t="s">
        <v>8083</v>
      </c>
    </row>
    <row r="432" spans="1:4" x14ac:dyDescent="0.35">
      <c r="A432" t="s">
        <v>8752</v>
      </c>
      <c r="B432">
        <v>539177</v>
      </c>
      <c r="C432" t="s">
        <v>8075</v>
      </c>
      <c r="D432" t="s">
        <v>8091</v>
      </c>
    </row>
    <row r="433" spans="1:4" x14ac:dyDescent="0.35">
      <c r="A433" t="s">
        <v>8753</v>
      </c>
      <c r="B433">
        <v>531994</v>
      </c>
      <c r="C433" t="s">
        <v>8075</v>
      </c>
      <c r="D433" t="s">
        <v>8427</v>
      </c>
    </row>
    <row r="434" spans="1:4" x14ac:dyDescent="0.35">
      <c r="A434" t="s">
        <v>8754</v>
      </c>
      <c r="B434">
        <v>531994</v>
      </c>
      <c r="C434" t="s">
        <v>8075</v>
      </c>
      <c r="D434" t="s">
        <v>8427</v>
      </c>
    </row>
    <row r="435" spans="1:4" x14ac:dyDescent="0.35">
      <c r="A435" t="s">
        <v>8755</v>
      </c>
      <c r="B435">
        <v>532797</v>
      </c>
      <c r="C435" t="s">
        <v>8756</v>
      </c>
      <c r="D435" t="s">
        <v>8427</v>
      </c>
    </row>
    <row r="436" spans="1:4" x14ac:dyDescent="0.35">
      <c r="A436" t="s">
        <v>8757</v>
      </c>
      <c r="B436">
        <v>500029</v>
      </c>
      <c r="C436" t="s">
        <v>8758</v>
      </c>
      <c r="D436" t="s">
        <v>8427</v>
      </c>
    </row>
    <row r="437" spans="1:4" x14ac:dyDescent="0.35">
      <c r="A437" t="s">
        <v>8759</v>
      </c>
      <c r="B437">
        <v>500029</v>
      </c>
      <c r="C437" t="s">
        <v>8758</v>
      </c>
      <c r="D437" t="s">
        <v>8427</v>
      </c>
    </row>
    <row r="438" spans="1:4" x14ac:dyDescent="0.35">
      <c r="A438" t="s">
        <v>8760</v>
      </c>
      <c r="B438">
        <v>505036</v>
      </c>
      <c r="C438" t="s">
        <v>8075</v>
      </c>
      <c r="D438" t="s">
        <v>8427</v>
      </c>
    </row>
    <row r="439" spans="1:4" x14ac:dyDescent="0.35">
      <c r="A439" t="s">
        <v>8761</v>
      </c>
      <c r="B439">
        <v>505010</v>
      </c>
      <c r="C439" t="s">
        <v>8762</v>
      </c>
      <c r="D439" t="s">
        <v>8427</v>
      </c>
    </row>
    <row r="440" spans="1:4" x14ac:dyDescent="0.35">
      <c r="A440" t="s">
        <v>8763</v>
      </c>
      <c r="B440">
        <v>520119</v>
      </c>
      <c r="C440" t="s">
        <v>8764</v>
      </c>
      <c r="D440" t="s">
        <v>8427</v>
      </c>
    </row>
    <row r="441" spans="1:4" x14ac:dyDescent="0.35">
      <c r="A441" t="s">
        <v>8765</v>
      </c>
      <c r="B441">
        <v>512277</v>
      </c>
      <c r="C441" t="s">
        <v>8075</v>
      </c>
      <c r="D441" t="s">
        <v>8393</v>
      </c>
    </row>
    <row r="442" spans="1:4" x14ac:dyDescent="0.35">
      <c r="A442" t="s">
        <v>8766</v>
      </c>
      <c r="B442">
        <v>780004</v>
      </c>
      <c r="C442" t="s">
        <v>8075</v>
      </c>
      <c r="D442" t="s">
        <v>8163</v>
      </c>
    </row>
    <row r="443" spans="1:4" x14ac:dyDescent="0.35">
      <c r="A443" t="s">
        <v>8767</v>
      </c>
      <c r="B443">
        <v>540649</v>
      </c>
      <c r="C443" t="s">
        <v>8768</v>
      </c>
      <c r="D443" t="s">
        <v>8769</v>
      </c>
    </row>
    <row r="444" spans="1:4" x14ac:dyDescent="0.35">
      <c r="A444" t="s">
        <v>8770</v>
      </c>
      <c r="B444">
        <v>531310</v>
      </c>
      <c r="C444" t="s">
        <v>8075</v>
      </c>
      <c r="D444" t="s">
        <v>8058</v>
      </c>
    </row>
    <row r="445" spans="1:4" x14ac:dyDescent="0.35">
      <c r="A445" t="s">
        <v>8771</v>
      </c>
      <c r="B445">
        <v>512149</v>
      </c>
      <c r="C445" t="s">
        <v>8075</v>
      </c>
      <c r="D445" t="s">
        <v>8165</v>
      </c>
    </row>
    <row r="446" spans="1:4" x14ac:dyDescent="0.35">
      <c r="A446" t="s">
        <v>8772</v>
      </c>
      <c r="B446">
        <v>532406</v>
      </c>
      <c r="C446" t="s">
        <v>8075</v>
      </c>
      <c r="D446" t="s">
        <v>8218</v>
      </c>
    </row>
    <row r="447" spans="1:4" x14ac:dyDescent="0.35">
      <c r="A447" t="s">
        <v>8773</v>
      </c>
      <c r="B447">
        <v>512573</v>
      </c>
      <c r="C447" t="s">
        <v>8774</v>
      </c>
      <c r="D447" t="s">
        <v>8152</v>
      </c>
    </row>
    <row r="448" spans="1:4" x14ac:dyDescent="0.35">
      <c r="A448" t="s">
        <v>8775</v>
      </c>
      <c r="B448">
        <v>540376</v>
      </c>
      <c r="C448" t="s">
        <v>288</v>
      </c>
      <c r="D448" t="s">
        <v>8241</v>
      </c>
    </row>
    <row r="449" spans="1:4" x14ac:dyDescent="0.35">
      <c r="A449" t="s">
        <v>8776</v>
      </c>
      <c r="B449" t="s">
        <v>8075</v>
      </c>
      <c r="C449" t="s">
        <v>8777</v>
      </c>
      <c r="D449" t="s">
        <v>8086</v>
      </c>
    </row>
    <row r="450" spans="1:4" x14ac:dyDescent="0.35">
      <c r="A450" t="s">
        <v>8778</v>
      </c>
      <c r="B450">
        <v>539288</v>
      </c>
      <c r="C450" t="s">
        <v>8075</v>
      </c>
      <c r="D450" t="s">
        <v>8232</v>
      </c>
    </row>
    <row r="451" spans="1:4" x14ac:dyDescent="0.35">
      <c r="A451" t="s">
        <v>8779</v>
      </c>
      <c r="B451">
        <v>523896</v>
      </c>
      <c r="C451" t="s">
        <v>8075</v>
      </c>
      <c r="D451" t="s">
        <v>16186</v>
      </c>
    </row>
    <row r="452" spans="1:4" x14ac:dyDescent="0.35">
      <c r="A452" t="s">
        <v>8780</v>
      </c>
      <c r="B452">
        <v>523896</v>
      </c>
      <c r="C452" t="s">
        <v>8075</v>
      </c>
      <c r="D452" t="s">
        <v>16186</v>
      </c>
    </row>
    <row r="453" spans="1:4" x14ac:dyDescent="0.35">
      <c r="A453" t="s">
        <v>8781</v>
      </c>
      <c r="B453">
        <v>512109</v>
      </c>
      <c r="C453" t="s">
        <v>8075</v>
      </c>
      <c r="D453" t="s">
        <v>16186</v>
      </c>
    </row>
    <row r="454" spans="1:4" x14ac:dyDescent="0.35">
      <c r="A454" t="s">
        <v>8782</v>
      </c>
      <c r="B454">
        <v>531541</v>
      </c>
      <c r="C454" t="s">
        <v>8075</v>
      </c>
      <c r="D454" t="s">
        <v>8121</v>
      </c>
    </row>
    <row r="455" spans="1:4" x14ac:dyDescent="0.35">
      <c r="A455" t="s">
        <v>8783</v>
      </c>
      <c r="B455" t="s">
        <v>8075</v>
      </c>
      <c r="C455" t="s">
        <v>8784</v>
      </c>
      <c r="D455" t="s">
        <v>8086</v>
      </c>
    </row>
    <row r="456" spans="1:4" x14ac:dyDescent="0.35">
      <c r="A456" t="s">
        <v>8785</v>
      </c>
      <c r="B456">
        <v>511589</v>
      </c>
      <c r="C456" t="s">
        <v>8075</v>
      </c>
      <c r="D456" t="s">
        <v>8091</v>
      </c>
    </row>
    <row r="457" spans="1:4" x14ac:dyDescent="0.35">
      <c r="A457" t="s">
        <v>8786</v>
      </c>
      <c r="B457" t="s">
        <v>8075</v>
      </c>
      <c r="C457" t="s">
        <v>8787</v>
      </c>
      <c r="D457" t="s">
        <v>8086</v>
      </c>
    </row>
    <row r="458" spans="1:4" x14ac:dyDescent="0.35">
      <c r="A458" t="s">
        <v>8788</v>
      </c>
      <c r="B458">
        <v>519105</v>
      </c>
      <c r="C458" t="s">
        <v>8789</v>
      </c>
      <c r="D458" t="s">
        <v>8270</v>
      </c>
    </row>
    <row r="459" spans="1:4" x14ac:dyDescent="0.35">
      <c r="A459" t="s">
        <v>8790</v>
      </c>
      <c r="B459">
        <v>504390</v>
      </c>
      <c r="C459" t="s">
        <v>8075</v>
      </c>
      <c r="D459" t="s">
        <v>8058</v>
      </c>
    </row>
    <row r="460" spans="1:4" x14ac:dyDescent="0.35">
      <c r="A460" t="s">
        <v>8791</v>
      </c>
      <c r="B460">
        <v>513642</v>
      </c>
      <c r="C460" t="s">
        <v>8075</v>
      </c>
      <c r="D460" t="s">
        <v>8192</v>
      </c>
    </row>
    <row r="461" spans="1:4" x14ac:dyDescent="0.35">
      <c r="A461" t="s">
        <v>8792</v>
      </c>
      <c r="B461">
        <v>532215</v>
      </c>
      <c r="C461" t="s">
        <v>8793</v>
      </c>
      <c r="D461" t="s">
        <v>8390</v>
      </c>
    </row>
    <row r="462" spans="1:4" x14ac:dyDescent="0.35">
      <c r="A462" t="s">
        <v>8794</v>
      </c>
      <c r="B462">
        <v>532395</v>
      </c>
      <c r="C462" t="s">
        <v>8795</v>
      </c>
      <c r="D462" t="s">
        <v>8402</v>
      </c>
    </row>
    <row r="463" spans="1:4" x14ac:dyDescent="0.35">
      <c r="A463" t="s">
        <v>8796</v>
      </c>
      <c r="B463">
        <v>542285</v>
      </c>
      <c r="C463" t="s">
        <v>8797</v>
      </c>
      <c r="D463" t="s">
        <v>8089</v>
      </c>
    </row>
    <row r="464" spans="1:4" x14ac:dyDescent="0.35">
      <c r="A464" t="s">
        <v>8798</v>
      </c>
      <c r="B464">
        <v>505506</v>
      </c>
      <c r="C464" t="s">
        <v>8075</v>
      </c>
      <c r="D464" t="s">
        <v>8165</v>
      </c>
    </row>
    <row r="465" spans="1:4" x14ac:dyDescent="0.35">
      <c r="A465" t="s">
        <v>8799</v>
      </c>
      <c r="B465">
        <v>523850</v>
      </c>
      <c r="C465" t="s">
        <v>8075</v>
      </c>
      <c r="D465" t="s">
        <v>8083</v>
      </c>
    </row>
    <row r="466" spans="1:4" x14ac:dyDescent="0.35">
      <c r="A466" t="s">
        <v>8800</v>
      </c>
      <c r="B466">
        <v>523168</v>
      </c>
      <c r="C466" t="s">
        <v>8075</v>
      </c>
      <c r="D466" t="s">
        <v>8286</v>
      </c>
    </row>
    <row r="467" spans="1:4" x14ac:dyDescent="0.35">
      <c r="A467" t="s">
        <v>8801</v>
      </c>
      <c r="B467">
        <v>508933</v>
      </c>
      <c r="C467" t="s">
        <v>8802</v>
      </c>
      <c r="D467" t="s">
        <v>8089</v>
      </c>
    </row>
    <row r="468" spans="1:4" x14ac:dyDescent="0.35">
      <c r="A468" t="s">
        <v>8803</v>
      </c>
      <c r="B468">
        <v>512063</v>
      </c>
      <c r="C468" t="s">
        <v>8075</v>
      </c>
      <c r="D468" t="s">
        <v>16186</v>
      </c>
    </row>
    <row r="469" spans="1:4" x14ac:dyDescent="0.35">
      <c r="A469" t="s">
        <v>16190</v>
      </c>
      <c r="B469">
        <v>536965</v>
      </c>
      <c r="C469" t="s">
        <v>8075</v>
      </c>
      <c r="D469" t="s">
        <v>8091</v>
      </c>
    </row>
    <row r="470" spans="1:4" x14ac:dyDescent="0.35">
      <c r="A470" t="s">
        <v>8804</v>
      </c>
      <c r="B470">
        <v>508136</v>
      </c>
      <c r="C470" t="s">
        <v>8075</v>
      </c>
      <c r="D470" t="s">
        <v>8478</v>
      </c>
    </row>
    <row r="471" spans="1:4" x14ac:dyDescent="0.35">
      <c r="A471" t="s">
        <v>8805</v>
      </c>
      <c r="B471">
        <v>532507</v>
      </c>
      <c r="C471" t="s">
        <v>8806</v>
      </c>
      <c r="D471" t="s">
        <v>8807</v>
      </c>
    </row>
    <row r="472" spans="1:4" x14ac:dyDescent="0.35">
      <c r="A472" t="s">
        <v>16191</v>
      </c>
      <c r="B472">
        <v>537766</v>
      </c>
      <c r="C472" t="s">
        <v>8075</v>
      </c>
      <c r="D472" t="s">
        <v>8370</v>
      </c>
    </row>
    <row r="473" spans="1:4" x14ac:dyDescent="0.35">
      <c r="A473" t="s">
        <v>8808</v>
      </c>
      <c r="B473">
        <v>532719</v>
      </c>
      <c r="C473" t="s">
        <v>8809</v>
      </c>
      <c r="D473" t="s">
        <v>8158</v>
      </c>
    </row>
    <row r="474" spans="1:4" x14ac:dyDescent="0.35">
      <c r="A474" t="s">
        <v>8810</v>
      </c>
      <c r="B474">
        <v>523019</v>
      </c>
      <c r="C474" t="s">
        <v>8075</v>
      </c>
      <c r="D474" t="s">
        <v>8058</v>
      </c>
    </row>
    <row r="475" spans="1:4" x14ac:dyDescent="0.35">
      <c r="A475" t="s">
        <v>8811</v>
      </c>
      <c r="B475">
        <v>523186</v>
      </c>
      <c r="C475" t="s">
        <v>8075</v>
      </c>
      <c r="D475" t="s">
        <v>8069</v>
      </c>
    </row>
    <row r="476" spans="1:4" x14ac:dyDescent="0.35">
      <c r="A476" t="s">
        <v>8812</v>
      </c>
      <c r="B476">
        <v>523186</v>
      </c>
      <c r="C476" t="s">
        <v>8075</v>
      </c>
      <c r="D476" t="s">
        <v>8069</v>
      </c>
    </row>
    <row r="477" spans="1:4" x14ac:dyDescent="0.35">
      <c r="A477" t="s">
        <v>8813</v>
      </c>
      <c r="B477" t="s">
        <v>8075</v>
      </c>
      <c r="C477" t="s">
        <v>8814</v>
      </c>
      <c r="D477" t="s">
        <v>8086</v>
      </c>
    </row>
    <row r="478" spans="1:4" x14ac:dyDescent="0.35">
      <c r="A478" t="s">
        <v>8815</v>
      </c>
      <c r="B478">
        <v>542206</v>
      </c>
      <c r="C478" t="s">
        <v>8816</v>
      </c>
      <c r="D478" t="s">
        <v>16188</v>
      </c>
    </row>
    <row r="479" spans="1:4" x14ac:dyDescent="0.35">
      <c r="A479" t="s">
        <v>8817</v>
      </c>
      <c r="B479">
        <v>531268</v>
      </c>
      <c r="C479" t="s">
        <v>8075</v>
      </c>
      <c r="D479" t="s">
        <v>8165</v>
      </c>
    </row>
    <row r="480" spans="1:4" x14ac:dyDescent="0.35">
      <c r="A480" t="s">
        <v>8818</v>
      </c>
      <c r="B480">
        <v>532380</v>
      </c>
      <c r="C480" t="s">
        <v>8075</v>
      </c>
      <c r="D480" t="s">
        <v>8078</v>
      </c>
    </row>
    <row r="481" spans="1:4" x14ac:dyDescent="0.35">
      <c r="A481" t="s">
        <v>8819</v>
      </c>
      <c r="B481">
        <v>524516</v>
      </c>
      <c r="C481" t="s">
        <v>8075</v>
      </c>
      <c r="D481" t="s">
        <v>8111</v>
      </c>
    </row>
    <row r="482" spans="1:4" x14ac:dyDescent="0.35">
      <c r="A482" t="s">
        <v>8820</v>
      </c>
      <c r="B482">
        <v>532989</v>
      </c>
      <c r="C482" t="s">
        <v>8821</v>
      </c>
      <c r="D482" t="s">
        <v>8111</v>
      </c>
    </row>
    <row r="483" spans="1:4" x14ac:dyDescent="0.35">
      <c r="A483" t="s">
        <v>8822</v>
      </c>
      <c r="B483">
        <v>530197</v>
      </c>
      <c r="C483" t="s">
        <v>8075</v>
      </c>
      <c r="D483" t="s">
        <v>8232</v>
      </c>
    </row>
    <row r="484" spans="1:4" x14ac:dyDescent="0.35">
      <c r="A484" t="s">
        <v>8823</v>
      </c>
      <c r="B484">
        <v>511724</v>
      </c>
      <c r="C484" t="s">
        <v>8075</v>
      </c>
      <c r="D484" t="s">
        <v>8091</v>
      </c>
    </row>
    <row r="485" spans="1:4" x14ac:dyDescent="0.35">
      <c r="A485" t="s">
        <v>8824</v>
      </c>
      <c r="B485">
        <v>532977</v>
      </c>
      <c r="C485" t="s">
        <v>8825</v>
      </c>
      <c r="D485" t="s">
        <v>8728</v>
      </c>
    </row>
    <row r="486" spans="1:4" x14ac:dyDescent="0.35">
      <c r="A486" t="s">
        <v>8826</v>
      </c>
      <c r="B486" t="s">
        <v>8075</v>
      </c>
      <c r="C486" t="s">
        <v>8827</v>
      </c>
      <c r="D486" t="s">
        <v>8254</v>
      </c>
    </row>
    <row r="487" spans="1:4" x14ac:dyDescent="0.35">
      <c r="A487" t="s">
        <v>8828</v>
      </c>
      <c r="B487">
        <v>533229</v>
      </c>
      <c r="C487" t="s">
        <v>8829</v>
      </c>
      <c r="D487" t="s">
        <v>8254</v>
      </c>
    </row>
    <row r="488" spans="1:4" x14ac:dyDescent="0.35">
      <c r="A488" t="s">
        <v>8830</v>
      </c>
      <c r="B488">
        <v>500031</v>
      </c>
      <c r="C488" t="s">
        <v>8831</v>
      </c>
      <c r="D488" t="s">
        <v>8832</v>
      </c>
    </row>
    <row r="489" spans="1:4" x14ac:dyDescent="0.35">
      <c r="A489" t="s">
        <v>8833</v>
      </c>
      <c r="B489">
        <v>500034</v>
      </c>
      <c r="C489" t="s">
        <v>8834</v>
      </c>
      <c r="D489" t="s">
        <v>8091</v>
      </c>
    </row>
    <row r="490" spans="1:4" x14ac:dyDescent="0.35">
      <c r="A490" t="s">
        <v>8835</v>
      </c>
      <c r="B490">
        <v>532978</v>
      </c>
      <c r="C490" t="s">
        <v>8836</v>
      </c>
      <c r="D490" t="s">
        <v>8238</v>
      </c>
    </row>
    <row r="491" spans="1:4" x14ac:dyDescent="0.35">
      <c r="A491" t="s">
        <v>8837</v>
      </c>
      <c r="B491">
        <v>512261</v>
      </c>
      <c r="C491" t="s">
        <v>8075</v>
      </c>
      <c r="D491" t="s">
        <v>16186</v>
      </c>
    </row>
    <row r="492" spans="1:4" x14ac:dyDescent="0.35">
      <c r="A492" t="s">
        <v>8838</v>
      </c>
      <c r="B492">
        <v>539872</v>
      </c>
      <c r="C492" t="s">
        <v>8075</v>
      </c>
      <c r="D492" t="s">
        <v>8111</v>
      </c>
    </row>
    <row r="493" spans="1:4" x14ac:dyDescent="0.35">
      <c r="A493" t="s">
        <v>8839</v>
      </c>
      <c r="B493">
        <v>500032</v>
      </c>
      <c r="C493" t="s">
        <v>8840</v>
      </c>
      <c r="D493" t="s">
        <v>8769</v>
      </c>
    </row>
    <row r="494" spans="1:4" x14ac:dyDescent="0.35">
      <c r="A494" t="s">
        <v>8841</v>
      </c>
      <c r="B494">
        <v>500490</v>
      </c>
      <c r="C494" t="s">
        <v>8842</v>
      </c>
      <c r="D494" t="s">
        <v>8238</v>
      </c>
    </row>
    <row r="495" spans="1:4" x14ac:dyDescent="0.35">
      <c r="A495" t="s">
        <v>8843</v>
      </c>
      <c r="B495">
        <v>507944</v>
      </c>
      <c r="C495" t="s">
        <v>8075</v>
      </c>
      <c r="D495" t="s">
        <v>8083</v>
      </c>
    </row>
    <row r="496" spans="1:4" x14ac:dyDescent="0.35">
      <c r="A496" t="s">
        <v>8844</v>
      </c>
      <c r="B496">
        <v>511139</v>
      </c>
      <c r="C496" t="s">
        <v>8075</v>
      </c>
      <c r="D496" t="s">
        <v>8492</v>
      </c>
    </row>
    <row r="497" spans="1:4" x14ac:dyDescent="0.35">
      <c r="A497" t="s">
        <v>8845</v>
      </c>
      <c r="B497">
        <v>524824</v>
      </c>
      <c r="C497" t="s">
        <v>8846</v>
      </c>
      <c r="D497" t="s">
        <v>8111</v>
      </c>
    </row>
    <row r="498" spans="1:4" x14ac:dyDescent="0.35">
      <c r="A498" t="s">
        <v>8847</v>
      </c>
      <c r="B498">
        <v>530999</v>
      </c>
      <c r="C498" t="s">
        <v>8848</v>
      </c>
      <c r="D498" t="s">
        <v>8121</v>
      </c>
    </row>
    <row r="499" spans="1:4" x14ac:dyDescent="0.35">
      <c r="A499" t="s">
        <v>8849</v>
      </c>
      <c r="B499">
        <v>532382</v>
      </c>
      <c r="C499" t="s">
        <v>8850</v>
      </c>
      <c r="D499" t="s">
        <v>8807</v>
      </c>
    </row>
    <row r="500" spans="1:4" x14ac:dyDescent="0.35">
      <c r="A500" t="s">
        <v>8851</v>
      </c>
      <c r="B500">
        <v>513142</v>
      </c>
      <c r="C500" t="s">
        <v>8075</v>
      </c>
      <c r="D500" t="s">
        <v>8105</v>
      </c>
    </row>
    <row r="501" spans="1:4" x14ac:dyDescent="0.35">
      <c r="A501" t="s">
        <v>8852</v>
      </c>
      <c r="B501" t="s">
        <v>8075</v>
      </c>
      <c r="C501" t="s">
        <v>8853</v>
      </c>
      <c r="D501" t="s">
        <v>8854</v>
      </c>
    </row>
    <row r="502" spans="1:4" x14ac:dyDescent="0.35">
      <c r="A502" t="s">
        <v>8855</v>
      </c>
      <c r="B502">
        <v>539834</v>
      </c>
      <c r="C502" t="s">
        <v>8075</v>
      </c>
      <c r="D502" t="s">
        <v>16186</v>
      </c>
    </row>
    <row r="503" spans="1:4" x14ac:dyDescent="0.35">
      <c r="A503" t="s">
        <v>8856</v>
      </c>
      <c r="B503">
        <v>502355</v>
      </c>
      <c r="C503" t="s">
        <v>8857</v>
      </c>
      <c r="D503" t="s">
        <v>8551</v>
      </c>
    </row>
    <row r="504" spans="1:4" x14ac:dyDescent="0.35">
      <c r="A504" t="s">
        <v>8858</v>
      </c>
      <c r="B504">
        <v>539251</v>
      </c>
      <c r="C504" t="s">
        <v>8859</v>
      </c>
      <c r="D504" t="s">
        <v>8267</v>
      </c>
    </row>
    <row r="505" spans="1:4" x14ac:dyDescent="0.35">
      <c r="A505" t="s">
        <v>8860</v>
      </c>
      <c r="B505">
        <v>500102</v>
      </c>
      <c r="C505" t="s">
        <v>8861</v>
      </c>
      <c r="D505" t="s">
        <v>8069</v>
      </c>
    </row>
    <row r="506" spans="1:4" x14ac:dyDescent="0.35">
      <c r="A506" t="s">
        <v>8862</v>
      </c>
      <c r="B506">
        <v>523319</v>
      </c>
      <c r="C506" t="s">
        <v>8863</v>
      </c>
      <c r="D506" t="s">
        <v>8064</v>
      </c>
    </row>
    <row r="507" spans="1:4" x14ac:dyDescent="0.35">
      <c r="A507" t="s">
        <v>8864</v>
      </c>
      <c r="B507">
        <v>532485</v>
      </c>
      <c r="C507" t="s">
        <v>8075</v>
      </c>
      <c r="D507" t="s">
        <v>8091</v>
      </c>
    </row>
    <row r="508" spans="1:4" x14ac:dyDescent="0.35">
      <c r="A508" t="s">
        <v>8865</v>
      </c>
      <c r="B508">
        <v>500038</v>
      </c>
      <c r="C508" t="s">
        <v>8866</v>
      </c>
      <c r="D508" t="s">
        <v>8769</v>
      </c>
    </row>
    <row r="509" spans="1:4" x14ac:dyDescent="0.35">
      <c r="A509" t="s">
        <v>8867</v>
      </c>
      <c r="B509">
        <v>520127</v>
      </c>
      <c r="C509" t="s">
        <v>8075</v>
      </c>
      <c r="D509" t="s">
        <v>8144</v>
      </c>
    </row>
    <row r="510" spans="1:4" x14ac:dyDescent="0.35">
      <c r="A510" t="s">
        <v>8868</v>
      </c>
      <c r="B510">
        <v>519295</v>
      </c>
      <c r="C510" t="s">
        <v>8075</v>
      </c>
      <c r="D510" t="s">
        <v>8132</v>
      </c>
    </row>
    <row r="511" spans="1:4" x14ac:dyDescent="0.35">
      <c r="A511" t="s">
        <v>8869</v>
      </c>
      <c r="B511">
        <v>531591</v>
      </c>
      <c r="C511" t="s">
        <v>8075</v>
      </c>
      <c r="D511" t="s">
        <v>8091</v>
      </c>
    </row>
    <row r="512" spans="1:4" x14ac:dyDescent="0.35">
      <c r="A512" t="s">
        <v>8870</v>
      </c>
      <c r="B512">
        <v>526849</v>
      </c>
      <c r="C512" t="s">
        <v>8871</v>
      </c>
      <c r="D512" t="s">
        <v>8186</v>
      </c>
    </row>
    <row r="513" spans="1:4" x14ac:dyDescent="0.35">
      <c r="A513" t="s">
        <v>8872</v>
      </c>
      <c r="B513">
        <v>509053</v>
      </c>
      <c r="C513" t="s">
        <v>8075</v>
      </c>
      <c r="D513" t="s">
        <v>8492</v>
      </c>
    </row>
    <row r="514" spans="1:4" x14ac:dyDescent="0.35">
      <c r="A514" t="s">
        <v>8873</v>
      </c>
      <c r="B514">
        <v>500039</v>
      </c>
      <c r="C514" t="s">
        <v>8874</v>
      </c>
      <c r="D514" t="s">
        <v>8427</v>
      </c>
    </row>
    <row r="515" spans="1:4" x14ac:dyDescent="0.35">
      <c r="A515" t="s">
        <v>8875</v>
      </c>
      <c r="B515">
        <v>541153</v>
      </c>
      <c r="C515" t="s">
        <v>8876</v>
      </c>
      <c r="D515" t="s">
        <v>8390</v>
      </c>
    </row>
    <row r="516" spans="1:4" x14ac:dyDescent="0.35">
      <c r="A516" t="s">
        <v>8877</v>
      </c>
      <c r="B516">
        <v>532946</v>
      </c>
      <c r="C516" t="s">
        <v>8878</v>
      </c>
      <c r="D516" t="s">
        <v>8186</v>
      </c>
    </row>
    <row r="517" spans="1:4" x14ac:dyDescent="0.35">
      <c r="A517" t="s">
        <v>8879</v>
      </c>
      <c r="B517">
        <v>539120</v>
      </c>
      <c r="C517" t="s">
        <v>8075</v>
      </c>
      <c r="D517" t="s">
        <v>8309</v>
      </c>
    </row>
    <row r="518" spans="1:4" x14ac:dyDescent="0.35">
      <c r="A518" t="s">
        <v>8880</v>
      </c>
      <c r="B518">
        <v>532134</v>
      </c>
      <c r="C518" t="s">
        <v>8881</v>
      </c>
      <c r="D518" t="s">
        <v>8390</v>
      </c>
    </row>
    <row r="519" spans="1:4" x14ac:dyDescent="0.35">
      <c r="A519" t="s">
        <v>8882</v>
      </c>
      <c r="B519">
        <v>532149</v>
      </c>
      <c r="C519" t="s">
        <v>8883</v>
      </c>
      <c r="D519" t="s">
        <v>8390</v>
      </c>
    </row>
    <row r="520" spans="1:4" x14ac:dyDescent="0.35">
      <c r="A520" t="s">
        <v>8884</v>
      </c>
      <c r="B520">
        <v>532525</v>
      </c>
      <c r="C520" t="s">
        <v>8885</v>
      </c>
      <c r="D520" t="s">
        <v>8390</v>
      </c>
    </row>
    <row r="521" spans="1:4" x14ac:dyDescent="0.35">
      <c r="A521" t="s">
        <v>8886</v>
      </c>
      <c r="B521" t="s">
        <v>8075</v>
      </c>
      <c r="C521" t="s">
        <v>8887</v>
      </c>
      <c r="D521" t="s">
        <v>8086</v>
      </c>
    </row>
    <row r="522" spans="1:4" x14ac:dyDescent="0.35">
      <c r="A522" t="s">
        <v>8888</v>
      </c>
      <c r="B522">
        <v>532674</v>
      </c>
      <c r="C522" t="s">
        <v>8889</v>
      </c>
      <c r="D522" t="s">
        <v>8089</v>
      </c>
    </row>
    <row r="523" spans="1:4" x14ac:dyDescent="0.35">
      <c r="A523" t="s">
        <v>8890</v>
      </c>
      <c r="B523">
        <v>500041</v>
      </c>
      <c r="C523" t="s">
        <v>8891</v>
      </c>
      <c r="D523" t="s">
        <v>8769</v>
      </c>
    </row>
    <row r="524" spans="1:4" x14ac:dyDescent="0.35">
      <c r="A524" t="s">
        <v>8892</v>
      </c>
      <c r="B524" t="s">
        <v>8075</v>
      </c>
      <c r="C524" t="s">
        <v>8893</v>
      </c>
      <c r="D524" t="s">
        <v>8086</v>
      </c>
    </row>
    <row r="525" spans="1:4" x14ac:dyDescent="0.35">
      <c r="A525" t="s">
        <v>8894</v>
      </c>
      <c r="B525">
        <v>538546</v>
      </c>
      <c r="C525" t="s">
        <v>8075</v>
      </c>
      <c r="D525" t="s">
        <v>8395</v>
      </c>
    </row>
    <row r="526" spans="1:4" x14ac:dyDescent="0.35">
      <c r="A526" t="s">
        <v>8895</v>
      </c>
      <c r="B526">
        <v>519353</v>
      </c>
      <c r="C526" t="s">
        <v>8075</v>
      </c>
      <c r="D526" t="s">
        <v>8478</v>
      </c>
    </row>
    <row r="527" spans="1:4" x14ac:dyDescent="0.35">
      <c r="A527" t="s">
        <v>8896</v>
      </c>
      <c r="B527">
        <v>503722</v>
      </c>
      <c r="C527" t="s">
        <v>8897</v>
      </c>
      <c r="D527" t="s">
        <v>8089</v>
      </c>
    </row>
    <row r="528" spans="1:4" x14ac:dyDescent="0.35">
      <c r="A528" t="s">
        <v>8898</v>
      </c>
      <c r="B528">
        <v>532916</v>
      </c>
      <c r="C528" t="s">
        <v>8899</v>
      </c>
      <c r="D528" t="s">
        <v>8088</v>
      </c>
    </row>
    <row r="529" spans="1:4" x14ac:dyDescent="0.35">
      <c r="A529" t="s">
        <v>8900</v>
      </c>
      <c r="B529">
        <v>513502</v>
      </c>
      <c r="C529" t="s">
        <v>8075</v>
      </c>
      <c r="D529" t="s">
        <v>8146</v>
      </c>
    </row>
    <row r="530" spans="1:4" x14ac:dyDescent="0.35">
      <c r="A530" t="s">
        <v>8901</v>
      </c>
      <c r="B530">
        <v>532336</v>
      </c>
      <c r="C530" t="s">
        <v>8075</v>
      </c>
      <c r="D530" t="s">
        <v>8165</v>
      </c>
    </row>
    <row r="531" spans="1:4" x14ac:dyDescent="0.35">
      <c r="A531" t="s">
        <v>8902</v>
      </c>
      <c r="B531">
        <v>532694</v>
      </c>
      <c r="C531" t="s">
        <v>8903</v>
      </c>
      <c r="D531" t="s">
        <v>8492</v>
      </c>
    </row>
    <row r="532" spans="1:4" x14ac:dyDescent="0.35">
      <c r="A532" t="s">
        <v>8904</v>
      </c>
      <c r="B532">
        <v>532694</v>
      </c>
      <c r="C532" t="s">
        <v>8903</v>
      </c>
      <c r="D532" t="s">
        <v>8492</v>
      </c>
    </row>
    <row r="533" spans="1:4" x14ac:dyDescent="0.35">
      <c r="A533" t="s">
        <v>8905</v>
      </c>
      <c r="B533">
        <v>524687</v>
      </c>
      <c r="C533" t="s">
        <v>8075</v>
      </c>
      <c r="D533" t="s">
        <v>8578</v>
      </c>
    </row>
    <row r="534" spans="1:4" x14ac:dyDescent="0.35">
      <c r="A534" t="s">
        <v>8906</v>
      </c>
      <c r="B534">
        <v>524687</v>
      </c>
      <c r="C534" t="s">
        <v>8075</v>
      </c>
      <c r="D534" t="s">
        <v>8578</v>
      </c>
    </row>
    <row r="535" spans="1:4" x14ac:dyDescent="0.35">
      <c r="A535" t="s">
        <v>8907</v>
      </c>
      <c r="B535">
        <v>500042</v>
      </c>
      <c r="C535" t="s">
        <v>8908</v>
      </c>
      <c r="D535" t="s">
        <v>8232</v>
      </c>
    </row>
    <row r="536" spans="1:4" x14ac:dyDescent="0.35">
      <c r="A536" t="s">
        <v>8909</v>
      </c>
      <c r="B536">
        <v>500042</v>
      </c>
      <c r="C536" t="s">
        <v>8908</v>
      </c>
      <c r="D536" t="s">
        <v>8232</v>
      </c>
    </row>
    <row r="537" spans="1:4" x14ac:dyDescent="0.35">
      <c r="A537" t="s">
        <v>8910</v>
      </c>
      <c r="B537">
        <v>500043</v>
      </c>
      <c r="C537" t="s">
        <v>8911</v>
      </c>
      <c r="D537" t="s">
        <v>8497</v>
      </c>
    </row>
    <row r="538" spans="1:4" x14ac:dyDescent="0.35">
      <c r="A538" t="s">
        <v>8912</v>
      </c>
      <c r="B538">
        <v>500043</v>
      </c>
      <c r="C538" t="s">
        <v>8913</v>
      </c>
      <c r="D538" t="s">
        <v>8497</v>
      </c>
    </row>
    <row r="539" spans="1:4" x14ac:dyDescent="0.35">
      <c r="A539" t="s">
        <v>8914</v>
      </c>
      <c r="B539">
        <v>522004</v>
      </c>
      <c r="C539" t="s">
        <v>8075</v>
      </c>
      <c r="D539" t="s">
        <v>8083</v>
      </c>
    </row>
    <row r="540" spans="1:4" x14ac:dyDescent="0.35">
      <c r="A540" t="s">
        <v>8915</v>
      </c>
      <c r="B540">
        <v>506285</v>
      </c>
      <c r="C540" t="s">
        <v>8916</v>
      </c>
      <c r="D540" t="s">
        <v>8216</v>
      </c>
    </row>
    <row r="541" spans="1:4" x14ac:dyDescent="0.35">
      <c r="A541" t="s">
        <v>8917</v>
      </c>
      <c r="B541">
        <v>539946</v>
      </c>
      <c r="C541" t="s">
        <v>8075</v>
      </c>
      <c r="D541" t="s">
        <v>8091</v>
      </c>
    </row>
    <row r="542" spans="1:4" x14ac:dyDescent="0.35">
      <c r="A542" t="s">
        <v>8918</v>
      </c>
      <c r="B542">
        <v>517246</v>
      </c>
      <c r="C542" t="s">
        <v>8075</v>
      </c>
      <c r="D542" t="s">
        <v>8612</v>
      </c>
    </row>
    <row r="543" spans="1:4" x14ac:dyDescent="0.35">
      <c r="A543" t="s">
        <v>8919</v>
      </c>
      <c r="B543">
        <v>517246</v>
      </c>
      <c r="C543" t="s">
        <v>8075</v>
      </c>
      <c r="D543" t="s">
        <v>8612</v>
      </c>
    </row>
    <row r="544" spans="1:4" x14ac:dyDescent="0.35">
      <c r="A544" t="s">
        <v>8920</v>
      </c>
      <c r="B544">
        <v>539621</v>
      </c>
      <c r="C544" t="s">
        <v>8075</v>
      </c>
      <c r="D544" t="s">
        <v>8091</v>
      </c>
    </row>
    <row r="545" spans="1:4" x14ac:dyDescent="0.35">
      <c r="A545" t="s">
        <v>8921</v>
      </c>
      <c r="B545">
        <v>524332</v>
      </c>
      <c r="C545" t="s">
        <v>8075</v>
      </c>
      <c r="D545" t="s">
        <v>8321</v>
      </c>
    </row>
    <row r="546" spans="1:4" x14ac:dyDescent="0.35">
      <c r="A546" t="s">
        <v>8922</v>
      </c>
      <c r="B546">
        <v>542057</v>
      </c>
      <c r="C546" t="s">
        <v>8075</v>
      </c>
      <c r="D546" t="s">
        <v>8469</v>
      </c>
    </row>
    <row r="547" spans="1:4" x14ac:dyDescent="0.35">
      <c r="A547" t="s">
        <v>8923</v>
      </c>
      <c r="B547">
        <v>524828</v>
      </c>
      <c r="C547" t="s">
        <v>8075</v>
      </c>
      <c r="D547" t="s">
        <v>8111</v>
      </c>
    </row>
    <row r="548" spans="1:4" x14ac:dyDescent="0.35">
      <c r="A548" t="s">
        <v>8924</v>
      </c>
      <c r="B548">
        <v>539447</v>
      </c>
      <c r="C548" t="s">
        <v>8925</v>
      </c>
      <c r="D548" t="s">
        <v>8267</v>
      </c>
    </row>
    <row r="549" spans="1:4" x14ac:dyDescent="0.35">
      <c r="A549" t="s">
        <v>8926</v>
      </c>
      <c r="B549">
        <v>533270</v>
      </c>
      <c r="C549" t="s">
        <v>8927</v>
      </c>
      <c r="D549" t="s">
        <v>8395</v>
      </c>
    </row>
    <row r="550" spans="1:4" x14ac:dyDescent="0.35">
      <c r="A550" t="s">
        <v>8928</v>
      </c>
      <c r="B550">
        <v>539546</v>
      </c>
      <c r="C550" t="s">
        <v>8075</v>
      </c>
      <c r="D550" t="s">
        <v>16186</v>
      </c>
    </row>
    <row r="551" spans="1:4" x14ac:dyDescent="0.35">
      <c r="A551" t="s">
        <v>8929</v>
      </c>
      <c r="B551">
        <v>539018</v>
      </c>
      <c r="C551" t="s">
        <v>8075</v>
      </c>
      <c r="D551" t="s">
        <v>8105</v>
      </c>
    </row>
    <row r="552" spans="1:4" x14ac:dyDescent="0.35">
      <c r="A552" t="s">
        <v>8930</v>
      </c>
      <c r="B552">
        <v>532645</v>
      </c>
      <c r="C552" t="s">
        <v>8075</v>
      </c>
      <c r="D552" t="s">
        <v>16186</v>
      </c>
    </row>
    <row r="553" spans="1:4" x14ac:dyDescent="0.35">
      <c r="A553" t="s">
        <v>8931</v>
      </c>
      <c r="B553">
        <v>539399</v>
      </c>
      <c r="C553" t="s">
        <v>8075</v>
      </c>
      <c r="D553" t="s">
        <v>8089</v>
      </c>
    </row>
    <row r="554" spans="1:4" x14ac:dyDescent="0.35">
      <c r="A554" t="s">
        <v>8932</v>
      </c>
      <c r="B554">
        <v>522650</v>
      </c>
      <c r="C554" t="s">
        <v>8075</v>
      </c>
      <c r="D554" t="s">
        <v>8257</v>
      </c>
    </row>
    <row r="555" spans="1:4" x14ac:dyDescent="0.35">
      <c r="A555" t="s">
        <v>8933</v>
      </c>
      <c r="B555">
        <v>500048</v>
      </c>
      <c r="C555" t="s">
        <v>8934</v>
      </c>
      <c r="D555" t="s">
        <v>8150</v>
      </c>
    </row>
    <row r="556" spans="1:4" x14ac:dyDescent="0.35">
      <c r="A556" t="s">
        <v>8935</v>
      </c>
      <c r="B556">
        <v>541178</v>
      </c>
      <c r="C556" t="s">
        <v>8075</v>
      </c>
      <c r="D556" t="s">
        <v>8257</v>
      </c>
    </row>
    <row r="557" spans="1:4" x14ac:dyDescent="0.35">
      <c r="A557" t="s">
        <v>8936</v>
      </c>
      <c r="B557">
        <v>509438</v>
      </c>
      <c r="C557" t="s">
        <v>8075</v>
      </c>
      <c r="D557" t="s">
        <v>8273</v>
      </c>
    </row>
    <row r="558" spans="1:4" x14ac:dyDescent="0.35">
      <c r="A558" t="s">
        <v>8937</v>
      </c>
      <c r="B558">
        <v>533095</v>
      </c>
      <c r="C558" t="s">
        <v>8075</v>
      </c>
      <c r="D558" t="s">
        <v>8091</v>
      </c>
    </row>
    <row r="559" spans="1:4" x14ac:dyDescent="0.35">
      <c r="A559" t="s">
        <v>8938</v>
      </c>
      <c r="B559">
        <v>512404</v>
      </c>
      <c r="C559" t="s">
        <v>8075</v>
      </c>
      <c r="D559" t="s">
        <v>8105</v>
      </c>
    </row>
    <row r="560" spans="1:4" x14ac:dyDescent="0.35">
      <c r="A560" t="s">
        <v>8939</v>
      </c>
      <c r="B560">
        <v>532230</v>
      </c>
      <c r="C560" t="s">
        <v>8075</v>
      </c>
      <c r="D560" t="s">
        <v>8089</v>
      </c>
    </row>
    <row r="561" spans="1:4" x14ac:dyDescent="0.35">
      <c r="A561" t="s">
        <v>8940</v>
      </c>
      <c r="B561">
        <v>512195</v>
      </c>
      <c r="C561" t="s">
        <v>8075</v>
      </c>
      <c r="D561" t="s">
        <v>8492</v>
      </c>
    </row>
    <row r="562" spans="1:4" x14ac:dyDescent="0.35">
      <c r="A562" t="s">
        <v>8941</v>
      </c>
      <c r="B562">
        <v>509480</v>
      </c>
      <c r="C562" t="s">
        <v>8942</v>
      </c>
      <c r="D562" t="s">
        <v>8349</v>
      </c>
    </row>
    <row r="563" spans="1:4" x14ac:dyDescent="0.35">
      <c r="A563" t="s">
        <v>8943</v>
      </c>
      <c r="B563">
        <v>531340</v>
      </c>
      <c r="C563" t="s">
        <v>8075</v>
      </c>
      <c r="D563" t="s">
        <v>8058</v>
      </c>
    </row>
    <row r="564" spans="1:4" x14ac:dyDescent="0.35">
      <c r="A564" t="s">
        <v>8944</v>
      </c>
      <c r="B564">
        <v>524606</v>
      </c>
      <c r="C564" t="s">
        <v>8075</v>
      </c>
      <c r="D564" t="s">
        <v>8111</v>
      </c>
    </row>
    <row r="565" spans="1:4" x14ac:dyDescent="0.35">
      <c r="A565" t="s">
        <v>8945</v>
      </c>
      <c r="B565">
        <v>531582</v>
      </c>
      <c r="C565" t="s">
        <v>8075</v>
      </c>
      <c r="D565" t="s">
        <v>8091</v>
      </c>
    </row>
    <row r="566" spans="1:4" x14ac:dyDescent="0.35">
      <c r="A566" t="s">
        <v>8946</v>
      </c>
      <c r="B566">
        <v>508664</v>
      </c>
      <c r="C566" t="s">
        <v>8075</v>
      </c>
      <c r="D566" t="s">
        <v>8273</v>
      </c>
    </row>
    <row r="567" spans="1:4" x14ac:dyDescent="0.35">
      <c r="A567" t="s">
        <v>8947</v>
      </c>
      <c r="B567" t="s">
        <v>8075</v>
      </c>
      <c r="C567" t="s">
        <v>8948</v>
      </c>
      <c r="D567" t="s">
        <v>8086</v>
      </c>
    </row>
    <row r="568" spans="1:4" x14ac:dyDescent="0.35">
      <c r="A568" t="s">
        <v>8949</v>
      </c>
      <c r="B568">
        <v>512477</v>
      </c>
      <c r="C568" t="s">
        <v>8075</v>
      </c>
      <c r="D568" t="s">
        <v>8089</v>
      </c>
    </row>
    <row r="569" spans="1:4" x14ac:dyDescent="0.35">
      <c r="A569" t="s">
        <v>8950</v>
      </c>
      <c r="B569">
        <v>512477</v>
      </c>
      <c r="C569" t="s">
        <v>8075</v>
      </c>
      <c r="D569" t="s">
        <v>8089</v>
      </c>
    </row>
    <row r="570" spans="1:4" x14ac:dyDescent="0.35">
      <c r="A570" t="s">
        <v>8951</v>
      </c>
      <c r="B570">
        <v>533303</v>
      </c>
      <c r="C570" t="s">
        <v>8952</v>
      </c>
      <c r="D570" t="s">
        <v>8238</v>
      </c>
    </row>
    <row r="571" spans="1:4" x14ac:dyDescent="0.35">
      <c r="A571" t="s">
        <v>8953</v>
      </c>
      <c r="B571">
        <v>532430</v>
      </c>
      <c r="C571" t="s">
        <v>8954</v>
      </c>
      <c r="D571" t="s">
        <v>8211</v>
      </c>
    </row>
    <row r="572" spans="1:4" x14ac:dyDescent="0.35">
      <c r="A572" t="s">
        <v>8955</v>
      </c>
      <c r="B572">
        <v>539662</v>
      </c>
      <c r="C572" t="s">
        <v>8075</v>
      </c>
      <c r="D572" t="s">
        <v>8091</v>
      </c>
    </row>
    <row r="573" spans="1:4" x14ac:dyDescent="0.35">
      <c r="A573" t="s">
        <v>8956</v>
      </c>
      <c r="B573">
        <v>511664</v>
      </c>
      <c r="C573" t="s">
        <v>8075</v>
      </c>
      <c r="D573" t="s">
        <v>8078</v>
      </c>
    </row>
    <row r="574" spans="1:4" x14ac:dyDescent="0.35">
      <c r="A574" t="s">
        <v>8957</v>
      </c>
      <c r="B574">
        <v>532930</v>
      </c>
      <c r="C574" t="s">
        <v>8958</v>
      </c>
      <c r="D574" t="s">
        <v>8116</v>
      </c>
    </row>
    <row r="575" spans="1:4" x14ac:dyDescent="0.35">
      <c r="A575" t="s">
        <v>8959</v>
      </c>
      <c r="B575">
        <v>530803</v>
      </c>
      <c r="C575" t="s">
        <v>8960</v>
      </c>
      <c r="D575" t="s">
        <v>8121</v>
      </c>
    </row>
    <row r="576" spans="1:4" x14ac:dyDescent="0.35">
      <c r="A576" t="s">
        <v>8961</v>
      </c>
      <c r="B576">
        <v>531719</v>
      </c>
      <c r="C576" t="s">
        <v>8075</v>
      </c>
      <c r="D576" t="s">
        <v>8216</v>
      </c>
    </row>
    <row r="577" spans="1:4" x14ac:dyDescent="0.35">
      <c r="A577" t="s">
        <v>8962</v>
      </c>
      <c r="B577">
        <v>504646</v>
      </c>
      <c r="C577" t="s">
        <v>8075</v>
      </c>
      <c r="D577" t="s">
        <v>8427</v>
      </c>
    </row>
    <row r="578" spans="1:4" x14ac:dyDescent="0.35">
      <c r="A578" t="s">
        <v>8963</v>
      </c>
      <c r="B578">
        <v>509449</v>
      </c>
      <c r="C578" t="s">
        <v>8075</v>
      </c>
      <c r="D578" t="s">
        <v>8121</v>
      </c>
    </row>
    <row r="579" spans="1:4" x14ac:dyDescent="0.35">
      <c r="A579" t="s">
        <v>8964</v>
      </c>
      <c r="B579">
        <v>512296</v>
      </c>
      <c r="C579" t="s">
        <v>8965</v>
      </c>
      <c r="D579" t="s">
        <v>8146</v>
      </c>
    </row>
    <row r="580" spans="1:4" x14ac:dyDescent="0.35">
      <c r="A580" t="s">
        <v>8966</v>
      </c>
      <c r="B580">
        <v>512296</v>
      </c>
      <c r="C580" t="s">
        <v>8965</v>
      </c>
      <c r="D580" t="s">
        <v>8146</v>
      </c>
    </row>
    <row r="581" spans="1:4" x14ac:dyDescent="0.35">
      <c r="A581" t="s">
        <v>8967</v>
      </c>
      <c r="B581">
        <v>540621</v>
      </c>
      <c r="C581" t="s">
        <v>8968</v>
      </c>
      <c r="D581" t="s">
        <v>8158</v>
      </c>
    </row>
    <row r="582" spans="1:4" x14ac:dyDescent="0.35">
      <c r="A582" t="s">
        <v>8969</v>
      </c>
      <c r="B582">
        <v>540545</v>
      </c>
      <c r="C582" t="s">
        <v>8075</v>
      </c>
      <c r="D582" t="s">
        <v>8186</v>
      </c>
    </row>
    <row r="583" spans="1:4" x14ac:dyDescent="0.35">
      <c r="A583" t="s">
        <v>8970</v>
      </c>
      <c r="B583">
        <v>512608</v>
      </c>
      <c r="C583" t="s">
        <v>8971</v>
      </c>
      <c r="D583" t="s">
        <v>8186</v>
      </c>
    </row>
    <row r="584" spans="1:4" x14ac:dyDescent="0.35">
      <c r="A584" t="s">
        <v>8972</v>
      </c>
      <c r="B584">
        <v>538576</v>
      </c>
      <c r="C584" t="s">
        <v>8075</v>
      </c>
      <c r="D584" t="s">
        <v>8158</v>
      </c>
    </row>
    <row r="585" spans="1:4" x14ac:dyDescent="0.35">
      <c r="A585" t="s">
        <v>8973</v>
      </c>
      <c r="B585">
        <v>500052</v>
      </c>
      <c r="C585" t="s">
        <v>8974</v>
      </c>
      <c r="D585" t="s">
        <v>8232</v>
      </c>
    </row>
    <row r="586" spans="1:4" x14ac:dyDescent="0.35">
      <c r="A586" t="s">
        <v>8975</v>
      </c>
      <c r="B586">
        <v>531862</v>
      </c>
      <c r="C586" t="s">
        <v>8075</v>
      </c>
      <c r="D586" t="s">
        <v>8578</v>
      </c>
    </row>
    <row r="587" spans="1:4" x14ac:dyDescent="0.35">
      <c r="A587" t="s">
        <v>8976</v>
      </c>
      <c r="B587">
        <v>511501</v>
      </c>
      <c r="C587" t="s">
        <v>8075</v>
      </c>
      <c r="D587" t="s">
        <v>8058</v>
      </c>
    </row>
    <row r="588" spans="1:4" x14ac:dyDescent="0.35">
      <c r="A588" t="s">
        <v>8977</v>
      </c>
      <c r="B588">
        <v>503960</v>
      </c>
      <c r="C588" t="s">
        <v>8978</v>
      </c>
      <c r="D588" t="s">
        <v>8370</v>
      </c>
    </row>
    <row r="589" spans="1:4" x14ac:dyDescent="0.35">
      <c r="A589" t="s">
        <v>8979</v>
      </c>
      <c r="B589">
        <v>541143</v>
      </c>
      <c r="C589" t="s">
        <v>8980</v>
      </c>
      <c r="D589" t="s">
        <v>8544</v>
      </c>
    </row>
    <row r="590" spans="1:4" x14ac:dyDescent="0.35">
      <c r="A590" t="s">
        <v>8981</v>
      </c>
      <c r="B590">
        <v>500049</v>
      </c>
      <c r="C590" t="s">
        <v>8982</v>
      </c>
      <c r="D590" t="s">
        <v>8544</v>
      </c>
    </row>
    <row r="591" spans="1:4" x14ac:dyDescent="0.35">
      <c r="A591" t="s">
        <v>8983</v>
      </c>
      <c r="B591">
        <v>533228</v>
      </c>
      <c r="C591" t="s">
        <v>8984</v>
      </c>
      <c r="D591" t="s">
        <v>8091</v>
      </c>
    </row>
    <row r="592" spans="1:4" x14ac:dyDescent="0.35">
      <c r="A592" t="s">
        <v>8985</v>
      </c>
      <c r="B592">
        <v>500493</v>
      </c>
      <c r="C592" t="s">
        <v>8986</v>
      </c>
      <c r="D592" t="s">
        <v>8987</v>
      </c>
    </row>
    <row r="593" spans="1:4" x14ac:dyDescent="0.35">
      <c r="A593" t="s">
        <v>8988</v>
      </c>
      <c r="B593">
        <v>505688</v>
      </c>
      <c r="C593" t="s">
        <v>8989</v>
      </c>
      <c r="D593" t="s">
        <v>8427</v>
      </c>
    </row>
    <row r="594" spans="1:4" x14ac:dyDescent="0.35">
      <c r="A594" t="s">
        <v>8990</v>
      </c>
      <c r="B594">
        <v>500103</v>
      </c>
      <c r="C594" t="s">
        <v>8991</v>
      </c>
      <c r="D594" t="s">
        <v>8116</v>
      </c>
    </row>
    <row r="595" spans="1:4" x14ac:dyDescent="0.35">
      <c r="A595" t="s">
        <v>8992</v>
      </c>
      <c r="B595">
        <v>524663</v>
      </c>
      <c r="C595" t="s">
        <v>8075</v>
      </c>
      <c r="D595" t="s">
        <v>8111</v>
      </c>
    </row>
    <row r="596" spans="1:4" x14ac:dyDescent="0.35">
      <c r="A596" t="s">
        <v>8993</v>
      </c>
      <c r="B596">
        <v>541096</v>
      </c>
      <c r="C596" t="s">
        <v>8075</v>
      </c>
      <c r="D596" t="s">
        <v>8111</v>
      </c>
    </row>
    <row r="597" spans="1:4" x14ac:dyDescent="0.35">
      <c r="A597" t="s">
        <v>8994</v>
      </c>
      <c r="B597">
        <v>500547</v>
      </c>
      <c r="C597" t="s">
        <v>8995</v>
      </c>
      <c r="D597" t="s">
        <v>8996</v>
      </c>
    </row>
    <row r="598" spans="1:4" x14ac:dyDescent="0.35">
      <c r="A598" t="s">
        <v>8997</v>
      </c>
      <c r="B598">
        <v>590021</v>
      </c>
      <c r="C598" t="s">
        <v>8998</v>
      </c>
      <c r="D598" t="s">
        <v>8216</v>
      </c>
    </row>
    <row r="599" spans="1:4" x14ac:dyDescent="0.35">
      <c r="A599" t="s">
        <v>8999</v>
      </c>
      <c r="B599">
        <v>540700</v>
      </c>
      <c r="C599" t="s">
        <v>9000</v>
      </c>
      <c r="D599" t="s">
        <v>8665</v>
      </c>
    </row>
    <row r="600" spans="1:4" x14ac:dyDescent="0.35">
      <c r="A600" t="s">
        <v>9001</v>
      </c>
      <c r="B600">
        <v>523229</v>
      </c>
      <c r="C600" t="s">
        <v>8075</v>
      </c>
      <c r="D600" t="s">
        <v>8427</v>
      </c>
    </row>
    <row r="601" spans="1:4" x14ac:dyDescent="0.35">
      <c r="A601" t="s">
        <v>9002</v>
      </c>
      <c r="B601">
        <v>531029</v>
      </c>
      <c r="C601" t="s">
        <v>8075</v>
      </c>
      <c r="D601" t="s">
        <v>16186</v>
      </c>
    </row>
    <row r="602" spans="1:4" x14ac:dyDescent="0.35">
      <c r="A602" t="s">
        <v>9003</v>
      </c>
      <c r="B602">
        <v>539799</v>
      </c>
      <c r="C602" t="s">
        <v>9004</v>
      </c>
      <c r="D602" t="s">
        <v>8395</v>
      </c>
    </row>
    <row r="603" spans="1:4" x14ac:dyDescent="0.35">
      <c r="A603" t="s">
        <v>9005</v>
      </c>
      <c r="B603">
        <v>532609</v>
      </c>
      <c r="C603" t="s">
        <v>9006</v>
      </c>
      <c r="D603" t="s">
        <v>8150</v>
      </c>
    </row>
    <row r="604" spans="1:4" x14ac:dyDescent="0.35">
      <c r="A604" t="s">
        <v>9007</v>
      </c>
      <c r="B604">
        <v>533499</v>
      </c>
      <c r="C604" t="s">
        <v>9008</v>
      </c>
      <c r="D604" t="s">
        <v>8061</v>
      </c>
    </row>
    <row r="605" spans="1:4" x14ac:dyDescent="0.35">
      <c r="A605" t="s">
        <v>9009</v>
      </c>
      <c r="B605">
        <v>532454</v>
      </c>
      <c r="C605" t="s">
        <v>9010</v>
      </c>
      <c r="D605" t="s">
        <v>9011</v>
      </c>
    </row>
    <row r="606" spans="1:4" x14ac:dyDescent="0.35">
      <c r="A606" t="s">
        <v>9012</v>
      </c>
      <c r="B606">
        <v>534816</v>
      </c>
      <c r="C606" t="s">
        <v>9013</v>
      </c>
      <c r="D606" t="s">
        <v>9014</v>
      </c>
    </row>
    <row r="607" spans="1:4" x14ac:dyDescent="0.35">
      <c r="A607" t="s">
        <v>9015</v>
      </c>
      <c r="B607">
        <v>526666</v>
      </c>
      <c r="C607" t="s">
        <v>9016</v>
      </c>
      <c r="D607" t="s">
        <v>8186</v>
      </c>
    </row>
    <row r="608" spans="1:4" x14ac:dyDescent="0.35">
      <c r="A608" t="s">
        <v>9017</v>
      </c>
      <c r="B608">
        <v>524534</v>
      </c>
      <c r="C608" t="s">
        <v>8075</v>
      </c>
      <c r="D608" t="s">
        <v>8216</v>
      </c>
    </row>
    <row r="609" spans="1:4" x14ac:dyDescent="0.35">
      <c r="A609" t="s">
        <v>9018</v>
      </c>
      <c r="B609">
        <v>540956</v>
      </c>
      <c r="C609" t="s">
        <v>8075</v>
      </c>
      <c r="D609" t="s">
        <v>8076</v>
      </c>
    </row>
    <row r="610" spans="1:4" x14ac:dyDescent="0.35">
      <c r="A610" t="s">
        <v>9019</v>
      </c>
      <c r="B610">
        <v>540956</v>
      </c>
      <c r="C610" t="s">
        <v>8075</v>
      </c>
      <c r="D610" t="s">
        <v>8076</v>
      </c>
    </row>
    <row r="611" spans="1:4" x14ac:dyDescent="0.35">
      <c r="A611" t="s">
        <v>9020</v>
      </c>
      <c r="B611">
        <v>514272</v>
      </c>
      <c r="C611" t="s">
        <v>8075</v>
      </c>
      <c r="D611" t="s">
        <v>8089</v>
      </c>
    </row>
    <row r="612" spans="1:4" x14ac:dyDescent="0.35">
      <c r="A612" t="s">
        <v>9021</v>
      </c>
      <c r="B612">
        <v>533108</v>
      </c>
      <c r="C612" t="s">
        <v>8075</v>
      </c>
      <c r="D612" t="s">
        <v>8089</v>
      </c>
    </row>
    <row r="613" spans="1:4" x14ac:dyDescent="0.35">
      <c r="A613" t="s">
        <v>9022</v>
      </c>
      <c r="B613">
        <v>506027</v>
      </c>
      <c r="C613" t="s">
        <v>8075</v>
      </c>
      <c r="D613" t="s">
        <v>8377</v>
      </c>
    </row>
    <row r="614" spans="1:4" x14ac:dyDescent="0.35">
      <c r="A614" t="s">
        <v>9023</v>
      </c>
      <c r="B614">
        <v>500055</v>
      </c>
      <c r="C614" t="s">
        <v>9024</v>
      </c>
      <c r="D614" t="s">
        <v>8105</v>
      </c>
    </row>
    <row r="615" spans="1:4" x14ac:dyDescent="0.35">
      <c r="A615" t="s">
        <v>9025</v>
      </c>
      <c r="B615">
        <v>540061</v>
      </c>
      <c r="C615" t="s">
        <v>9026</v>
      </c>
      <c r="D615" t="s">
        <v>8088</v>
      </c>
    </row>
    <row r="616" spans="1:4" x14ac:dyDescent="0.35">
      <c r="A616" t="s">
        <v>9027</v>
      </c>
      <c r="B616">
        <v>500058</v>
      </c>
      <c r="C616" t="s">
        <v>8075</v>
      </c>
      <c r="D616" t="s">
        <v>8105</v>
      </c>
    </row>
    <row r="617" spans="1:4" x14ac:dyDescent="0.35">
      <c r="A617" t="s">
        <v>9028</v>
      </c>
      <c r="B617">
        <v>524723</v>
      </c>
      <c r="C617" t="s">
        <v>8075</v>
      </c>
      <c r="D617" t="s">
        <v>16186</v>
      </c>
    </row>
    <row r="618" spans="1:4" x14ac:dyDescent="0.35">
      <c r="A618" t="s">
        <v>9029</v>
      </c>
      <c r="B618">
        <v>533321</v>
      </c>
      <c r="C618" t="s">
        <v>9030</v>
      </c>
      <c r="D618" t="s">
        <v>8370</v>
      </c>
    </row>
    <row r="619" spans="1:4" x14ac:dyDescent="0.35">
      <c r="A619" t="s">
        <v>9031</v>
      </c>
      <c r="B619">
        <v>526853</v>
      </c>
      <c r="C619" t="s">
        <v>8075</v>
      </c>
      <c r="D619" t="s">
        <v>9032</v>
      </c>
    </row>
    <row r="620" spans="1:4" x14ac:dyDescent="0.35">
      <c r="A620" t="s">
        <v>9033</v>
      </c>
      <c r="B620">
        <v>505681</v>
      </c>
      <c r="C620" t="s">
        <v>8075</v>
      </c>
      <c r="D620" t="s">
        <v>8427</v>
      </c>
    </row>
    <row r="621" spans="1:4" x14ac:dyDescent="0.35">
      <c r="A621" t="s">
        <v>9034</v>
      </c>
      <c r="B621">
        <v>500059</v>
      </c>
      <c r="C621" t="s">
        <v>9035</v>
      </c>
      <c r="D621" t="s">
        <v>8238</v>
      </c>
    </row>
    <row r="622" spans="1:4" x14ac:dyDescent="0.35">
      <c r="A622" t="s">
        <v>9036</v>
      </c>
      <c r="B622">
        <v>523054</v>
      </c>
      <c r="C622" t="s">
        <v>8075</v>
      </c>
      <c r="D622" t="s">
        <v>8089</v>
      </c>
    </row>
    <row r="623" spans="1:4" x14ac:dyDescent="0.35">
      <c r="A623" t="s">
        <v>9037</v>
      </c>
      <c r="B623">
        <v>540148</v>
      </c>
      <c r="C623" t="s">
        <v>8075</v>
      </c>
      <c r="D623" t="s">
        <v>8186</v>
      </c>
    </row>
    <row r="624" spans="1:4" x14ac:dyDescent="0.35">
      <c r="A624" t="s">
        <v>9038</v>
      </c>
      <c r="B624">
        <v>514215</v>
      </c>
      <c r="C624" t="s">
        <v>8075</v>
      </c>
      <c r="D624" t="s">
        <v>8089</v>
      </c>
    </row>
    <row r="625" spans="1:4" x14ac:dyDescent="0.35">
      <c r="A625" t="s">
        <v>9039</v>
      </c>
      <c r="B625">
        <v>535620</v>
      </c>
      <c r="C625" t="s">
        <v>8075</v>
      </c>
      <c r="D625" t="s">
        <v>16186</v>
      </c>
    </row>
    <row r="626" spans="1:4" x14ac:dyDescent="0.35">
      <c r="A626" t="s">
        <v>9040</v>
      </c>
      <c r="B626">
        <v>534535</v>
      </c>
      <c r="C626" t="s">
        <v>8075</v>
      </c>
      <c r="D626" t="s">
        <v>8069</v>
      </c>
    </row>
    <row r="627" spans="1:4" x14ac:dyDescent="0.35">
      <c r="A627" t="s">
        <v>9041</v>
      </c>
      <c r="B627">
        <v>532523</v>
      </c>
      <c r="C627" t="s">
        <v>9042</v>
      </c>
      <c r="D627" t="s">
        <v>8410</v>
      </c>
    </row>
    <row r="628" spans="1:4" x14ac:dyDescent="0.35">
      <c r="A628" t="s">
        <v>9043</v>
      </c>
      <c r="B628">
        <v>524396</v>
      </c>
      <c r="C628" t="s">
        <v>9044</v>
      </c>
      <c r="D628" t="s">
        <v>8111</v>
      </c>
    </row>
    <row r="629" spans="1:4" x14ac:dyDescent="0.35">
      <c r="A629" t="s">
        <v>9045</v>
      </c>
      <c r="B629">
        <v>532330</v>
      </c>
      <c r="C629" t="s">
        <v>8075</v>
      </c>
      <c r="D629" t="s">
        <v>8192</v>
      </c>
    </row>
    <row r="630" spans="1:4" x14ac:dyDescent="0.35">
      <c r="A630" t="s">
        <v>9046</v>
      </c>
      <c r="B630">
        <v>538364</v>
      </c>
      <c r="C630" t="s">
        <v>8075</v>
      </c>
      <c r="D630" t="s">
        <v>8089</v>
      </c>
    </row>
    <row r="631" spans="1:4" x14ac:dyDescent="0.35">
      <c r="A631" t="s">
        <v>9047</v>
      </c>
      <c r="B631">
        <v>500060</v>
      </c>
      <c r="C631" t="s">
        <v>9048</v>
      </c>
      <c r="D631" t="s">
        <v>8370</v>
      </c>
    </row>
    <row r="632" spans="1:4" x14ac:dyDescent="0.35">
      <c r="A632" t="s">
        <v>9049</v>
      </c>
      <c r="B632">
        <v>500335</v>
      </c>
      <c r="C632" t="s">
        <v>9050</v>
      </c>
      <c r="D632" t="s">
        <v>8088</v>
      </c>
    </row>
    <row r="633" spans="1:4" x14ac:dyDescent="0.35">
      <c r="A633" t="s">
        <v>9051</v>
      </c>
      <c r="B633">
        <v>533006</v>
      </c>
      <c r="C633" t="s">
        <v>8075</v>
      </c>
      <c r="D633" t="s">
        <v>8089</v>
      </c>
    </row>
    <row r="634" spans="1:4" x14ac:dyDescent="0.35">
      <c r="A634" t="s">
        <v>9052</v>
      </c>
      <c r="B634">
        <v>533006</v>
      </c>
      <c r="C634" t="s">
        <v>8075</v>
      </c>
      <c r="D634" t="s">
        <v>8089</v>
      </c>
    </row>
    <row r="635" spans="1:4" x14ac:dyDescent="0.35">
      <c r="A635" t="s">
        <v>9053</v>
      </c>
      <c r="B635">
        <v>522105</v>
      </c>
      <c r="C635" t="s">
        <v>8075</v>
      </c>
      <c r="D635" t="s">
        <v>8083</v>
      </c>
    </row>
    <row r="636" spans="1:4" x14ac:dyDescent="0.35">
      <c r="A636" t="s">
        <v>9054</v>
      </c>
      <c r="B636">
        <v>533408</v>
      </c>
      <c r="C636" t="s">
        <v>9055</v>
      </c>
      <c r="D636" t="s">
        <v>8058</v>
      </c>
    </row>
    <row r="637" spans="1:4" x14ac:dyDescent="0.35">
      <c r="A637" t="s">
        <v>9056</v>
      </c>
      <c r="B637" t="s">
        <v>8075</v>
      </c>
      <c r="C637" t="s">
        <v>9057</v>
      </c>
      <c r="D637" t="s">
        <v>8061</v>
      </c>
    </row>
    <row r="638" spans="1:4" x14ac:dyDescent="0.35">
      <c r="A638" t="s">
        <v>9058</v>
      </c>
      <c r="B638">
        <v>539043</v>
      </c>
      <c r="C638" t="s">
        <v>9059</v>
      </c>
      <c r="D638" t="s">
        <v>8267</v>
      </c>
    </row>
    <row r="639" spans="1:4" x14ac:dyDescent="0.35">
      <c r="A639" t="s">
        <v>9060</v>
      </c>
      <c r="B639">
        <v>514183</v>
      </c>
      <c r="C639" t="s">
        <v>8075</v>
      </c>
      <c r="D639" t="s">
        <v>8232</v>
      </c>
    </row>
    <row r="640" spans="1:4" x14ac:dyDescent="0.35">
      <c r="A640" t="s">
        <v>9061</v>
      </c>
      <c r="B640">
        <v>532290</v>
      </c>
      <c r="C640" t="s">
        <v>9062</v>
      </c>
      <c r="D640" t="s">
        <v>8058</v>
      </c>
    </row>
    <row r="641" spans="1:4" x14ac:dyDescent="0.35">
      <c r="A641" t="s">
        <v>9063</v>
      </c>
      <c r="B641">
        <v>506197</v>
      </c>
      <c r="C641" t="s">
        <v>9064</v>
      </c>
      <c r="D641" t="s">
        <v>8111</v>
      </c>
    </row>
    <row r="642" spans="1:4" x14ac:dyDescent="0.35">
      <c r="A642" t="s">
        <v>9065</v>
      </c>
      <c r="B642">
        <v>526225</v>
      </c>
      <c r="C642" t="s">
        <v>8075</v>
      </c>
      <c r="D642" t="s">
        <v>8192</v>
      </c>
    </row>
    <row r="643" spans="1:4" x14ac:dyDescent="0.35">
      <c r="A643" t="s">
        <v>9066</v>
      </c>
      <c r="B643">
        <v>513422</v>
      </c>
      <c r="C643" t="s">
        <v>8075</v>
      </c>
      <c r="D643" t="s">
        <v>8105</v>
      </c>
    </row>
    <row r="644" spans="1:4" x14ac:dyDescent="0.35">
      <c r="A644" t="s">
        <v>9067</v>
      </c>
      <c r="B644">
        <v>531175</v>
      </c>
      <c r="C644" t="s">
        <v>8075</v>
      </c>
      <c r="D644" t="s">
        <v>8165</v>
      </c>
    </row>
    <row r="645" spans="1:4" x14ac:dyDescent="0.35">
      <c r="A645" t="s">
        <v>9068</v>
      </c>
      <c r="B645">
        <v>540073</v>
      </c>
      <c r="C645" t="s">
        <v>9069</v>
      </c>
      <c r="D645" t="s">
        <v>9070</v>
      </c>
    </row>
    <row r="646" spans="1:4" x14ac:dyDescent="0.35">
      <c r="A646" t="s">
        <v>9071</v>
      </c>
      <c r="B646">
        <v>502761</v>
      </c>
      <c r="C646" t="s">
        <v>8075</v>
      </c>
      <c r="D646" t="s">
        <v>8089</v>
      </c>
    </row>
    <row r="647" spans="1:4" x14ac:dyDescent="0.35">
      <c r="A647" t="s">
        <v>9072</v>
      </c>
      <c r="B647" t="s">
        <v>8075</v>
      </c>
      <c r="C647" t="s">
        <v>9073</v>
      </c>
      <c r="D647" t="s">
        <v>8163</v>
      </c>
    </row>
    <row r="648" spans="1:4" x14ac:dyDescent="0.35">
      <c r="A648" t="s">
        <v>9074</v>
      </c>
      <c r="B648">
        <v>502761</v>
      </c>
      <c r="C648" t="s">
        <v>8075</v>
      </c>
      <c r="D648" t="s">
        <v>8089</v>
      </c>
    </row>
    <row r="649" spans="1:4" x14ac:dyDescent="0.35">
      <c r="A649" t="s">
        <v>9075</v>
      </c>
      <c r="B649">
        <v>506981</v>
      </c>
      <c r="C649" t="s">
        <v>8075</v>
      </c>
      <c r="D649" t="s">
        <v>8089</v>
      </c>
    </row>
    <row r="650" spans="1:4" x14ac:dyDescent="0.35">
      <c r="A650" t="s">
        <v>9076</v>
      </c>
      <c r="B650">
        <v>508939</v>
      </c>
      <c r="C650" t="s">
        <v>8075</v>
      </c>
      <c r="D650" t="s">
        <v>8091</v>
      </c>
    </row>
    <row r="651" spans="1:4" x14ac:dyDescent="0.35">
      <c r="A651" t="s">
        <v>9077</v>
      </c>
      <c r="B651">
        <v>539607</v>
      </c>
      <c r="C651" t="s">
        <v>8075</v>
      </c>
      <c r="D651" t="s">
        <v>8165</v>
      </c>
    </row>
    <row r="652" spans="1:4" x14ac:dyDescent="0.35">
      <c r="A652" t="s">
        <v>9078</v>
      </c>
      <c r="B652">
        <v>531495</v>
      </c>
      <c r="C652" t="s">
        <v>9079</v>
      </c>
      <c r="D652" t="s">
        <v>8273</v>
      </c>
    </row>
    <row r="653" spans="1:4" x14ac:dyDescent="0.35">
      <c r="A653" t="s">
        <v>9080</v>
      </c>
      <c r="B653">
        <v>526612</v>
      </c>
      <c r="C653" t="s">
        <v>9081</v>
      </c>
      <c r="D653" t="s">
        <v>8393</v>
      </c>
    </row>
    <row r="654" spans="1:4" x14ac:dyDescent="0.35">
      <c r="A654" t="s">
        <v>9082</v>
      </c>
      <c r="B654">
        <v>514440</v>
      </c>
      <c r="C654" t="s">
        <v>8075</v>
      </c>
      <c r="D654" t="s">
        <v>8121</v>
      </c>
    </row>
    <row r="655" spans="1:4" x14ac:dyDescent="0.35">
      <c r="A655" t="s">
        <v>9083</v>
      </c>
      <c r="B655">
        <v>500067</v>
      </c>
      <c r="C655" t="s">
        <v>9084</v>
      </c>
      <c r="D655" t="s">
        <v>8440</v>
      </c>
    </row>
    <row r="656" spans="1:4" x14ac:dyDescent="0.35">
      <c r="A656" t="s">
        <v>9085</v>
      </c>
      <c r="B656">
        <v>539637</v>
      </c>
      <c r="C656" t="s">
        <v>8075</v>
      </c>
      <c r="D656" t="s">
        <v>8058</v>
      </c>
    </row>
    <row r="657" spans="1:4" x14ac:dyDescent="0.35">
      <c r="A657" t="s">
        <v>9086</v>
      </c>
      <c r="B657">
        <v>531713</v>
      </c>
      <c r="C657" t="s">
        <v>8075</v>
      </c>
      <c r="D657" t="s">
        <v>8492</v>
      </c>
    </row>
    <row r="658" spans="1:4" x14ac:dyDescent="0.35">
      <c r="A658" t="s">
        <v>9087</v>
      </c>
      <c r="B658">
        <v>531420</v>
      </c>
      <c r="C658" t="s">
        <v>8075</v>
      </c>
      <c r="D658" t="s">
        <v>8078</v>
      </c>
    </row>
    <row r="659" spans="1:4" x14ac:dyDescent="0.35">
      <c r="A659" t="s">
        <v>9088</v>
      </c>
      <c r="B659">
        <v>542669</v>
      </c>
      <c r="C659" t="s">
        <v>9089</v>
      </c>
      <c r="D659" t="s">
        <v>8190</v>
      </c>
    </row>
    <row r="660" spans="1:4" x14ac:dyDescent="0.35">
      <c r="A660" t="s">
        <v>9090</v>
      </c>
      <c r="B660">
        <v>500069</v>
      </c>
      <c r="C660" t="s">
        <v>8075</v>
      </c>
      <c r="D660" t="s">
        <v>8058</v>
      </c>
    </row>
    <row r="661" spans="1:4" x14ac:dyDescent="0.35">
      <c r="A661" t="s">
        <v>9091</v>
      </c>
      <c r="B661">
        <v>530809</v>
      </c>
      <c r="C661" t="s">
        <v>8075</v>
      </c>
      <c r="D661" t="s">
        <v>8402</v>
      </c>
    </row>
    <row r="662" spans="1:4" x14ac:dyDescent="0.35">
      <c r="A662" t="s">
        <v>9092</v>
      </c>
      <c r="B662">
        <v>524370</v>
      </c>
      <c r="C662" t="s">
        <v>9093</v>
      </c>
      <c r="D662" t="s">
        <v>8232</v>
      </c>
    </row>
    <row r="663" spans="1:4" x14ac:dyDescent="0.35">
      <c r="A663" t="s">
        <v>9094</v>
      </c>
      <c r="B663">
        <v>539122</v>
      </c>
      <c r="C663" t="s">
        <v>8075</v>
      </c>
      <c r="D663" t="s">
        <v>8061</v>
      </c>
    </row>
    <row r="664" spans="1:4" x14ac:dyDescent="0.35">
      <c r="A664" t="s">
        <v>9095</v>
      </c>
      <c r="B664" t="s">
        <v>8075</v>
      </c>
      <c r="C664" t="s">
        <v>9096</v>
      </c>
      <c r="D664" t="s">
        <v>8086</v>
      </c>
    </row>
    <row r="665" spans="1:4" x14ac:dyDescent="0.35">
      <c r="A665" t="s">
        <v>9097</v>
      </c>
      <c r="B665">
        <v>501425</v>
      </c>
      <c r="C665" t="s">
        <v>9098</v>
      </c>
      <c r="D665" t="s">
        <v>8478</v>
      </c>
    </row>
    <row r="666" spans="1:4" x14ac:dyDescent="0.35">
      <c r="A666" t="s">
        <v>9099</v>
      </c>
      <c r="B666">
        <v>501430</v>
      </c>
      <c r="C666" t="s">
        <v>8075</v>
      </c>
      <c r="D666" t="s">
        <v>16186</v>
      </c>
    </row>
    <row r="667" spans="1:4" x14ac:dyDescent="0.35">
      <c r="A667" t="s">
        <v>9100</v>
      </c>
      <c r="B667">
        <v>500020</v>
      </c>
      <c r="C667" t="s">
        <v>9101</v>
      </c>
      <c r="D667" t="s">
        <v>8089</v>
      </c>
    </row>
    <row r="668" spans="1:4" x14ac:dyDescent="0.35">
      <c r="A668" t="s">
        <v>9102</v>
      </c>
      <c r="B668">
        <v>509470</v>
      </c>
      <c r="C668" t="s">
        <v>8075</v>
      </c>
      <c r="D668" t="s">
        <v>9103</v>
      </c>
    </row>
    <row r="669" spans="1:4" x14ac:dyDescent="0.35">
      <c r="A669" t="s">
        <v>9104</v>
      </c>
      <c r="B669">
        <v>502216</v>
      </c>
      <c r="C669" t="s">
        <v>8075</v>
      </c>
      <c r="D669" t="s">
        <v>8158</v>
      </c>
    </row>
    <row r="670" spans="1:4" x14ac:dyDescent="0.35">
      <c r="A670" t="s">
        <v>9105</v>
      </c>
      <c r="B670">
        <v>532678</v>
      </c>
      <c r="C670" t="s">
        <v>9106</v>
      </c>
      <c r="D670" t="s">
        <v>8089</v>
      </c>
    </row>
    <row r="671" spans="1:4" x14ac:dyDescent="0.35">
      <c r="A671" t="s">
        <v>9107</v>
      </c>
      <c r="B671" t="s">
        <v>8075</v>
      </c>
      <c r="C671" t="s">
        <v>9108</v>
      </c>
      <c r="D671" t="s">
        <v>8086</v>
      </c>
    </row>
    <row r="672" spans="1:4" x14ac:dyDescent="0.35">
      <c r="A672" t="s">
        <v>9109</v>
      </c>
      <c r="B672">
        <v>504648</v>
      </c>
      <c r="C672" t="s">
        <v>8075</v>
      </c>
      <c r="D672" t="s">
        <v>8395</v>
      </c>
    </row>
    <row r="673" spans="1:4" x14ac:dyDescent="0.35">
      <c r="A673" t="s">
        <v>9110</v>
      </c>
      <c r="B673">
        <v>523133</v>
      </c>
      <c r="C673" t="s">
        <v>8075</v>
      </c>
      <c r="D673" t="s">
        <v>8089</v>
      </c>
    </row>
    <row r="674" spans="1:4" x14ac:dyDescent="0.35">
      <c r="A674" t="s">
        <v>9111</v>
      </c>
      <c r="B674">
        <v>502219</v>
      </c>
      <c r="C674" t="s">
        <v>9112</v>
      </c>
      <c r="D674" t="s">
        <v>9113</v>
      </c>
    </row>
    <row r="675" spans="1:4" x14ac:dyDescent="0.35">
      <c r="A675" t="s">
        <v>9114</v>
      </c>
      <c r="B675">
        <v>500530</v>
      </c>
      <c r="C675" t="s">
        <v>9115</v>
      </c>
      <c r="D675" t="s">
        <v>8427</v>
      </c>
    </row>
    <row r="676" spans="1:4" x14ac:dyDescent="0.35">
      <c r="A676" t="s">
        <v>9116</v>
      </c>
      <c r="B676">
        <v>536820</v>
      </c>
      <c r="C676" t="s">
        <v>8075</v>
      </c>
      <c r="D676" t="s">
        <v>8165</v>
      </c>
    </row>
    <row r="677" spans="1:4" x14ac:dyDescent="0.35">
      <c r="A677" t="s">
        <v>9117</v>
      </c>
      <c r="B677">
        <v>536820</v>
      </c>
      <c r="C677" t="s">
        <v>8075</v>
      </c>
      <c r="D677" t="s">
        <v>8165</v>
      </c>
    </row>
    <row r="678" spans="1:4" x14ac:dyDescent="0.35">
      <c r="A678" t="s">
        <v>9118</v>
      </c>
      <c r="B678">
        <v>535279</v>
      </c>
      <c r="C678" t="s">
        <v>8075</v>
      </c>
      <c r="D678" t="s">
        <v>8377</v>
      </c>
    </row>
    <row r="679" spans="1:4" x14ac:dyDescent="0.35">
      <c r="A679" t="s">
        <v>9119</v>
      </c>
      <c r="B679">
        <v>500074</v>
      </c>
      <c r="C679" t="s">
        <v>9120</v>
      </c>
      <c r="D679" t="s">
        <v>8440</v>
      </c>
    </row>
    <row r="680" spans="1:4" x14ac:dyDescent="0.35">
      <c r="A680" t="s">
        <v>9121</v>
      </c>
      <c r="B680">
        <v>505690</v>
      </c>
      <c r="C680" t="s">
        <v>8075</v>
      </c>
      <c r="D680" t="s">
        <v>8150</v>
      </c>
    </row>
    <row r="681" spans="1:4" x14ac:dyDescent="0.35">
      <c r="A681" t="s">
        <v>9122</v>
      </c>
      <c r="B681">
        <v>535693</v>
      </c>
      <c r="C681" t="s">
        <v>8075</v>
      </c>
      <c r="D681" t="s">
        <v>8469</v>
      </c>
    </row>
    <row r="682" spans="1:4" x14ac:dyDescent="0.35">
      <c r="A682" t="s">
        <v>9123</v>
      </c>
      <c r="B682" t="s">
        <v>8075</v>
      </c>
      <c r="C682" t="s">
        <v>9124</v>
      </c>
      <c r="D682" t="s">
        <v>8086</v>
      </c>
    </row>
    <row r="683" spans="1:4" x14ac:dyDescent="0.35">
      <c r="A683" t="s">
        <v>9125</v>
      </c>
      <c r="B683">
        <v>531203</v>
      </c>
      <c r="C683" t="s">
        <v>8075</v>
      </c>
      <c r="D683" t="s">
        <v>8156</v>
      </c>
    </row>
    <row r="684" spans="1:4" x14ac:dyDescent="0.35">
      <c r="A684" t="s">
        <v>9126</v>
      </c>
      <c r="B684">
        <v>530207</v>
      </c>
      <c r="C684" t="s">
        <v>8075</v>
      </c>
      <c r="D684" t="s">
        <v>8111</v>
      </c>
    </row>
    <row r="685" spans="1:4" x14ac:dyDescent="0.35">
      <c r="A685" t="s">
        <v>9127</v>
      </c>
      <c r="B685">
        <v>530249</v>
      </c>
      <c r="C685" t="s">
        <v>8075</v>
      </c>
      <c r="D685" t="s">
        <v>8058</v>
      </c>
    </row>
    <row r="686" spans="1:4" x14ac:dyDescent="0.35">
      <c r="A686" t="s">
        <v>9128</v>
      </c>
      <c r="B686">
        <v>532929</v>
      </c>
      <c r="C686" t="s">
        <v>9129</v>
      </c>
      <c r="D686" t="s">
        <v>8158</v>
      </c>
    </row>
    <row r="687" spans="1:4" x14ac:dyDescent="0.35">
      <c r="A687" t="s">
        <v>9130</v>
      </c>
      <c r="B687">
        <v>526731</v>
      </c>
      <c r="C687" t="s">
        <v>8075</v>
      </c>
      <c r="D687" t="s">
        <v>8267</v>
      </c>
    </row>
    <row r="688" spans="1:4" x14ac:dyDescent="0.35">
      <c r="A688" t="s">
        <v>9131</v>
      </c>
      <c r="B688" t="s">
        <v>8075</v>
      </c>
      <c r="C688" t="s">
        <v>9132</v>
      </c>
      <c r="D688" t="s">
        <v>8086</v>
      </c>
    </row>
    <row r="689" spans="1:4" x14ac:dyDescent="0.35">
      <c r="A689" t="s">
        <v>9133</v>
      </c>
      <c r="B689">
        <v>532368</v>
      </c>
      <c r="C689" t="s">
        <v>9134</v>
      </c>
      <c r="D689" t="s">
        <v>8165</v>
      </c>
    </row>
    <row r="690" spans="1:4" x14ac:dyDescent="0.35">
      <c r="A690" t="s">
        <v>9135</v>
      </c>
      <c r="B690">
        <v>532113</v>
      </c>
      <c r="C690" t="s">
        <v>9136</v>
      </c>
      <c r="D690" t="s">
        <v>8091</v>
      </c>
    </row>
    <row r="691" spans="1:4" x14ac:dyDescent="0.35">
      <c r="A691" t="s">
        <v>9137</v>
      </c>
      <c r="B691">
        <v>539434</v>
      </c>
      <c r="C691" t="s">
        <v>8075</v>
      </c>
      <c r="D691" t="s">
        <v>8091</v>
      </c>
    </row>
    <row r="692" spans="1:4" x14ac:dyDescent="0.35">
      <c r="A692" t="s">
        <v>9138</v>
      </c>
      <c r="B692">
        <v>500825</v>
      </c>
      <c r="C692" t="s">
        <v>9139</v>
      </c>
      <c r="D692" t="s">
        <v>8132</v>
      </c>
    </row>
    <row r="693" spans="1:4" x14ac:dyDescent="0.35">
      <c r="A693" t="s">
        <v>9140</v>
      </c>
      <c r="B693">
        <v>534731</v>
      </c>
      <c r="C693" t="s">
        <v>8075</v>
      </c>
      <c r="D693" t="s">
        <v>8469</v>
      </c>
    </row>
    <row r="694" spans="1:4" x14ac:dyDescent="0.35">
      <c r="A694" t="s">
        <v>9141</v>
      </c>
      <c r="B694">
        <v>533543</v>
      </c>
      <c r="C694" t="s">
        <v>9142</v>
      </c>
      <c r="D694" t="s">
        <v>8111</v>
      </c>
    </row>
    <row r="695" spans="1:4" x14ac:dyDescent="0.35">
      <c r="A695" t="s">
        <v>9143</v>
      </c>
      <c r="B695" t="s">
        <v>8075</v>
      </c>
      <c r="C695" t="s">
        <v>8050</v>
      </c>
      <c r="D695" t="s">
        <v>8163</v>
      </c>
    </row>
    <row r="696" spans="1:4" x14ac:dyDescent="0.35">
      <c r="A696" t="s">
        <v>9144</v>
      </c>
      <c r="B696">
        <v>532123</v>
      </c>
      <c r="C696" t="s">
        <v>9145</v>
      </c>
      <c r="D696" t="s">
        <v>8158</v>
      </c>
    </row>
    <row r="697" spans="1:4" x14ac:dyDescent="0.35">
      <c r="A697" t="s">
        <v>9146</v>
      </c>
      <c r="B697">
        <v>514045</v>
      </c>
      <c r="C697" t="s">
        <v>9147</v>
      </c>
      <c r="D697" t="s">
        <v>8089</v>
      </c>
    </row>
    <row r="698" spans="1:4" x14ac:dyDescent="0.35">
      <c r="A698" t="s">
        <v>9148</v>
      </c>
      <c r="B698">
        <v>538789</v>
      </c>
      <c r="C698" t="s">
        <v>8075</v>
      </c>
      <c r="D698" t="s">
        <v>8309</v>
      </c>
    </row>
    <row r="699" spans="1:4" x14ac:dyDescent="0.35">
      <c r="A699" t="s">
        <v>9149</v>
      </c>
      <c r="B699">
        <v>540006</v>
      </c>
      <c r="C699" t="s">
        <v>8075</v>
      </c>
      <c r="D699" t="s">
        <v>8058</v>
      </c>
    </row>
    <row r="700" spans="1:4" x14ac:dyDescent="0.35">
      <c r="A700" t="s">
        <v>9150</v>
      </c>
      <c r="B700">
        <v>532931</v>
      </c>
      <c r="C700" t="s">
        <v>9151</v>
      </c>
      <c r="D700" t="s">
        <v>8088</v>
      </c>
    </row>
    <row r="701" spans="1:4" x14ac:dyDescent="0.35">
      <c r="A701" t="s">
        <v>9152</v>
      </c>
      <c r="B701">
        <v>517421</v>
      </c>
      <c r="C701" t="s">
        <v>9153</v>
      </c>
      <c r="D701" t="s">
        <v>8832</v>
      </c>
    </row>
    <row r="702" spans="1:4" x14ac:dyDescent="0.35">
      <c r="A702" t="s">
        <v>9154</v>
      </c>
      <c r="B702">
        <v>504643</v>
      </c>
      <c r="C702" t="s">
        <v>8075</v>
      </c>
      <c r="D702" t="s">
        <v>8395</v>
      </c>
    </row>
    <row r="703" spans="1:4" x14ac:dyDescent="0.35">
      <c r="A703" t="s">
        <v>9155</v>
      </c>
      <c r="B703">
        <v>532813</v>
      </c>
      <c r="C703" t="s">
        <v>9156</v>
      </c>
      <c r="D703" t="s">
        <v>8469</v>
      </c>
    </row>
    <row r="704" spans="1:4" x14ac:dyDescent="0.35">
      <c r="A704" t="s">
        <v>9157</v>
      </c>
      <c r="B704">
        <v>507515</v>
      </c>
      <c r="C704" t="s">
        <v>8075</v>
      </c>
      <c r="D704" t="s">
        <v>8232</v>
      </c>
    </row>
    <row r="705" spans="1:4" x14ac:dyDescent="0.35">
      <c r="A705" t="s">
        <v>9158</v>
      </c>
      <c r="B705">
        <v>532321</v>
      </c>
      <c r="C705" t="s">
        <v>9159</v>
      </c>
      <c r="D705" t="s">
        <v>8111</v>
      </c>
    </row>
    <row r="706" spans="1:4" x14ac:dyDescent="0.35">
      <c r="A706" t="s">
        <v>9160</v>
      </c>
      <c r="B706" t="s">
        <v>8075</v>
      </c>
      <c r="C706" t="s">
        <v>9161</v>
      </c>
      <c r="D706" t="s">
        <v>8086</v>
      </c>
    </row>
    <row r="707" spans="1:4" x14ac:dyDescent="0.35">
      <c r="A707" t="s">
        <v>9162</v>
      </c>
      <c r="B707" t="s">
        <v>8075</v>
      </c>
      <c r="C707" t="s">
        <v>9161</v>
      </c>
      <c r="D707" t="s">
        <v>8086</v>
      </c>
    </row>
    <row r="708" spans="1:4" x14ac:dyDescent="0.35">
      <c r="A708" t="s">
        <v>9163</v>
      </c>
      <c r="B708">
        <v>517236</v>
      </c>
      <c r="C708" t="s">
        <v>8075</v>
      </c>
      <c r="D708" t="s">
        <v>8440</v>
      </c>
    </row>
    <row r="709" spans="1:4" x14ac:dyDescent="0.35">
      <c r="A709" t="s">
        <v>9164</v>
      </c>
      <c r="B709">
        <v>532386</v>
      </c>
      <c r="C709" t="s">
        <v>9165</v>
      </c>
      <c r="D709" t="s">
        <v>8165</v>
      </c>
    </row>
    <row r="710" spans="1:4" x14ac:dyDescent="0.35">
      <c r="A710" t="s">
        <v>9166</v>
      </c>
      <c r="B710">
        <v>532801</v>
      </c>
      <c r="C710" t="s">
        <v>9167</v>
      </c>
      <c r="D710" t="s">
        <v>8165</v>
      </c>
    </row>
    <row r="711" spans="1:4" x14ac:dyDescent="0.35">
      <c r="A711" t="s">
        <v>9168</v>
      </c>
      <c r="B711">
        <v>524440</v>
      </c>
      <c r="C711" t="s">
        <v>8075</v>
      </c>
      <c r="D711" t="s">
        <v>8121</v>
      </c>
    </row>
    <row r="712" spans="1:4" x14ac:dyDescent="0.35">
      <c r="A712" t="s">
        <v>9169</v>
      </c>
      <c r="B712">
        <v>532834</v>
      </c>
      <c r="C712" t="s">
        <v>9170</v>
      </c>
      <c r="D712" t="s">
        <v>8232</v>
      </c>
    </row>
    <row r="713" spans="1:4" x14ac:dyDescent="0.35">
      <c r="A713" t="s">
        <v>9171</v>
      </c>
      <c r="B713">
        <v>538858</v>
      </c>
      <c r="C713" t="s">
        <v>8075</v>
      </c>
      <c r="D713" t="s">
        <v>8410</v>
      </c>
    </row>
    <row r="714" spans="1:4" x14ac:dyDescent="0.35">
      <c r="A714" t="s">
        <v>9172</v>
      </c>
      <c r="B714">
        <v>540071</v>
      </c>
      <c r="C714" t="s">
        <v>8075</v>
      </c>
      <c r="D714" t="s">
        <v>8270</v>
      </c>
    </row>
    <row r="715" spans="1:4" x14ac:dyDescent="0.35">
      <c r="A715" t="s">
        <v>9173</v>
      </c>
      <c r="B715">
        <v>511196</v>
      </c>
      <c r="C715" t="s">
        <v>9174</v>
      </c>
      <c r="D715" t="s">
        <v>16187</v>
      </c>
    </row>
    <row r="716" spans="1:4" x14ac:dyDescent="0.35">
      <c r="A716" t="s">
        <v>9175</v>
      </c>
      <c r="B716">
        <v>532483</v>
      </c>
      <c r="C716" t="s">
        <v>9176</v>
      </c>
      <c r="D716" t="s">
        <v>8390</v>
      </c>
    </row>
    <row r="717" spans="1:4" x14ac:dyDescent="0.35">
      <c r="A717" t="s">
        <v>9177</v>
      </c>
      <c r="B717">
        <v>539304</v>
      </c>
      <c r="C717" t="s">
        <v>8075</v>
      </c>
      <c r="D717" t="s">
        <v>8058</v>
      </c>
    </row>
    <row r="718" spans="1:4" x14ac:dyDescent="0.35">
      <c r="A718" t="s">
        <v>9178</v>
      </c>
      <c r="B718">
        <v>533267</v>
      </c>
      <c r="C718" t="s">
        <v>9179</v>
      </c>
      <c r="D718" t="s">
        <v>8186</v>
      </c>
    </row>
    <row r="719" spans="1:4" x14ac:dyDescent="0.35">
      <c r="A719" t="s">
        <v>9180</v>
      </c>
      <c r="B719">
        <v>533267</v>
      </c>
      <c r="C719" t="s">
        <v>9179</v>
      </c>
      <c r="D719" t="s">
        <v>8186</v>
      </c>
    </row>
    <row r="720" spans="1:4" x14ac:dyDescent="0.35">
      <c r="A720" t="s">
        <v>9181</v>
      </c>
      <c r="B720">
        <v>540710</v>
      </c>
      <c r="C720" t="s">
        <v>9182</v>
      </c>
      <c r="D720" t="s">
        <v>8158</v>
      </c>
    </row>
    <row r="721" spans="1:4" x14ac:dyDescent="0.35">
      <c r="A721" t="s">
        <v>9183</v>
      </c>
      <c r="B721">
        <v>539198</v>
      </c>
      <c r="C721" t="s">
        <v>8075</v>
      </c>
      <c r="D721" t="s">
        <v>8058</v>
      </c>
    </row>
    <row r="722" spans="1:4" x14ac:dyDescent="0.35">
      <c r="A722" t="s">
        <v>9184</v>
      </c>
      <c r="B722">
        <v>539198</v>
      </c>
      <c r="C722" t="s">
        <v>8075</v>
      </c>
      <c r="D722" t="s">
        <v>8058</v>
      </c>
    </row>
    <row r="723" spans="1:4" x14ac:dyDescent="0.35">
      <c r="A723" t="s">
        <v>9185</v>
      </c>
      <c r="B723">
        <v>532938</v>
      </c>
      <c r="C723" t="s">
        <v>9186</v>
      </c>
      <c r="D723" t="s">
        <v>8058</v>
      </c>
    </row>
    <row r="724" spans="1:4" x14ac:dyDescent="0.35">
      <c r="A724" t="s">
        <v>9187</v>
      </c>
      <c r="B724">
        <v>530879</v>
      </c>
      <c r="C724" t="s">
        <v>8075</v>
      </c>
      <c r="D724" t="s">
        <v>8058</v>
      </c>
    </row>
    <row r="725" spans="1:4" x14ac:dyDescent="0.35">
      <c r="A725" t="s">
        <v>9188</v>
      </c>
      <c r="B725">
        <v>538476</v>
      </c>
      <c r="C725" t="s">
        <v>8075</v>
      </c>
      <c r="D725" t="s">
        <v>8091</v>
      </c>
    </row>
    <row r="726" spans="1:4" x14ac:dyDescent="0.35">
      <c r="A726" t="s">
        <v>9189</v>
      </c>
      <c r="B726">
        <v>511505</v>
      </c>
      <c r="C726" t="s">
        <v>9190</v>
      </c>
      <c r="D726" t="s">
        <v>8091</v>
      </c>
    </row>
    <row r="727" spans="1:4" x14ac:dyDescent="0.35">
      <c r="A727" t="s">
        <v>9191</v>
      </c>
      <c r="B727">
        <v>524742</v>
      </c>
      <c r="C727" t="s">
        <v>9192</v>
      </c>
      <c r="D727" t="s">
        <v>8111</v>
      </c>
    </row>
    <row r="728" spans="1:4" x14ac:dyDescent="0.35">
      <c r="A728" t="s">
        <v>9193</v>
      </c>
      <c r="B728">
        <v>531595</v>
      </c>
      <c r="C728" t="s">
        <v>9194</v>
      </c>
      <c r="D728" t="s">
        <v>8091</v>
      </c>
    </row>
    <row r="729" spans="1:4" x14ac:dyDescent="0.35">
      <c r="A729" t="s">
        <v>9195</v>
      </c>
      <c r="B729">
        <v>512169</v>
      </c>
      <c r="C729" t="s">
        <v>8075</v>
      </c>
      <c r="D729" t="s">
        <v>8492</v>
      </c>
    </row>
    <row r="730" spans="1:4" x14ac:dyDescent="0.35">
      <c r="A730" t="s">
        <v>9196</v>
      </c>
      <c r="B730">
        <v>509486</v>
      </c>
      <c r="C730" t="s">
        <v>8075</v>
      </c>
      <c r="D730" t="s">
        <v>8192</v>
      </c>
    </row>
    <row r="731" spans="1:4" x14ac:dyDescent="0.35">
      <c r="A731" t="s">
        <v>9197</v>
      </c>
      <c r="B731">
        <v>509486</v>
      </c>
      <c r="C731" t="s">
        <v>8075</v>
      </c>
      <c r="D731" t="s">
        <v>8192</v>
      </c>
    </row>
    <row r="732" spans="1:4" x14ac:dyDescent="0.35">
      <c r="A732" t="s">
        <v>9198</v>
      </c>
      <c r="B732">
        <v>507486</v>
      </c>
      <c r="C732" t="s">
        <v>8075</v>
      </c>
      <c r="D732" t="s">
        <v>8121</v>
      </c>
    </row>
    <row r="733" spans="1:4" x14ac:dyDescent="0.35">
      <c r="A733" t="s">
        <v>9199</v>
      </c>
      <c r="B733">
        <v>538817</v>
      </c>
      <c r="C733" t="s">
        <v>8075</v>
      </c>
      <c r="D733" t="s">
        <v>8192</v>
      </c>
    </row>
    <row r="734" spans="1:4" x14ac:dyDescent="0.35">
      <c r="A734" t="s">
        <v>9200</v>
      </c>
      <c r="B734">
        <v>536974</v>
      </c>
      <c r="C734" t="s">
        <v>8075</v>
      </c>
      <c r="D734" t="s">
        <v>8192</v>
      </c>
    </row>
    <row r="735" spans="1:4" x14ac:dyDescent="0.35">
      <c r="A735" t="s">
        <v>9201</v>
      </c>
      <c r="B735">
        <v>540652</v>
      </c>
      <c r="C735" t="s">
        <v>8075</v>
      </c>
      <c r="D735" t="s">
        <v>8257</v>
      </c>
    </row>
    <row r="736" spans="1:4" x14ac:dyDescent="0.35">
      <c r="A736" t="s">
        <v>9202</v>
      </c>
      <c r="B736">
        <v>513375</v>
      </c>
      <c r="C736" t="s">
        <v>9203</v>
      </c>
      <c r="D736" t="s">
        <v>8987</v>
      </c>
    </row>
    <row r="737" spans="1:4" x14ac:dyDescent="0.35">
      <c r="A737" t="s">
        <v>9204</v>
      </c>
      <c r="B737">
        <v>534804</v>
      </c>
      <c r="C737" t="s">
        <v>9205</v>
      </c>
      <c r="D737" t="s">
        <v>8058</v>
      </c>
    </row>
    <row r="738" spans="1:4" x14ac:dyDescent="0.35">
      <c r="A738" t="s">
        <v>9206</v>
      </c>
      <c r="B738">
        <v>533260</v>
      </c>
      <c r="C738" t="s">
        <v>9207</v>
      </c>
      <c r="D738" t="s">
        <v>8177</v>
      </c>
    </row>
    <row r="739" spans="1:4" x14ac:dyDescent="0.35">
      <c r="A739" t="s">
        <v>9208</v>
      </c>
      <c r="B739">
        <v>530609</v>
      </c>
      <c r="C739" t="s">
        <v>8075</v>
      </c>
      <c r="D739" t="s">
        <v>8987</v>
      </c>
    </row>
    <row r="740" spans="1:4" x14ac:dyDescent="0.35">
      <c r="A740" t="s">
        <v>9209</v>
      </c>
      <c r="B740">
        <v>532282</v>
      </c>
      <c r="C740" t="s">
        <v>9210</v>
      </c>
      <c r="D740" t="s">
        <v>8427</v>
      </c>
    </row>
    <row r="741" spans="1:4" x14ac:dyDescent="0.35">
      <c r="A741" t="s">
        <v>9211</v>
      </c>
      <c r="B741">
        <v>500870</v>
      </c>
      <c r="C741" t="s">
        <v>9212</v>
      </c>
      <c r="D741" t="s">
        <v>8282</v>
      </c>
    </row>
    <row r="742" spans="1:4" x14ac:dyDescent="0.35">
      <c r="A742" t="s">
        <v>9213</v>
      </c>
      <c r="B742">
        <v>500870</v>
      </c>
      <c r="C742" t="s">
        <v>9212</v>
      </c>
      <c r="D742" t="s">
        <v>8282</v>
      </c>
    </row>
    <row r="743" spans="1:4" x14ac:dyDescent="0.35">
      <c r="A743" t="s">
        <v>9214</v>
      </c>
      <c r="B743">
        <v>531682</v>
      </c>
      <c r="C743" t="s">
        <v>8075</v>
      </c>
      <c r="D743" t="s">
        <v>8061</v>
      </c>
    </row>
    <row r="744" spans="1:4" x14ac:dyDescent="0.35">
      <c r="A744" t="s">
        <v>9215</v>
      </c>
      <c r="B744">
        <v>531158</v>
      </c>
      <c r="C744" t="s">
        <v>8075</v>
      </c>
      <c r="D744" t="s">
        <v>16186</v>
      </c>
    </row>
    <row r="745" spans="1:4" x14ac:dyDescent="0.35">
      <c r="A745" t="s">
        <v>9216</v>
      </c>
      <c r="B745">
        <v>531900</v>
      </c>
      <c r="C745" t="s">
        <v>8075</v>
      </c>
      <c r="D745" t="s">
        <v>16186</v>
      </c>
    </row>
    <row r="746" spans="1:4" x14ac:dyDescent="0.35">
      <c r="A746" t="s">
        <v>9217</v>
      </c>
      <c r="B746">
        <v>519600</v>
      </c>
      <c r="C746" t="s">
        <v>9218</v>
      </c>
      <c r="D746" t="s">
        <v>8478</v>
      </c>
    </row>
    <row r="747" spans="1:4" x14ac:dyDescent="0.35">
      <c r="A747" t="s">
        <v>9219</v>
      </c>
      <c r="B747">
        <v>519600</v>
      </c>
      <c r="C747" t="s">
        <v>9218</v>
      </c>
      <c r="D747" t="s">
        <v>8478</v>
      </c>
    </row>
    <row r="748" spans="1:4" x14ac:dyDescent="0.35">
      <c r="A748" t="s">
        <v>9220</v>
      </c>
      <c r="B748">
        <v>500878</v>
      </c>
      <c r="C748" t="s">
        <v>9221</v>
      </c>
      <c r="D748" t="s">
        <v>8551</v>
      </c>
    </row>
    <row r="749" spans="1:4" x14ac:dyDescent="0.35">
      <c r="A749" t="s">
        <v>9222</v>
      </c>
      <c r="B749">
        <v>530789</v>
      </c>
      <c r="C749" t="s">
        <v>8075</v>
      </c>
      <c r="D749" t="s">
        <v>8192</v>
      </c>
    </row>
    <row r="750" spans="1:4" x14ac:dyDescent="0.35">
      <c r="A750" t="s">
        <v>9223</v>
      </c>
      <c r="B750">
        <v>531119</v>
      </c>
      <c r="C750" t="s">
        <v>8075</v>
      </c>
      <c r="D750" t="s">
        <v>8186</v>
      </c>
    </row>
    <row r="751" spans="1:4" x14ac:dyDescent="0.35">
      <c r="A751" t="s">
        <v>9224</v>
      </c>
      <c r="B751">
        <v>531119</v>
      </c>
      <c r="C751" t="s">
        <v>8075</v>
      </c>
      <c r="D751" t="s">
        <v>8186</v>
      </c>
    </row>
    <row r="752" spans="1:4" x14ac:dyDescent="0.35">
      <c r="A752" t="s">
        <v>9225</v>
      </c>
      <c r="B752">
        <v>514171</v>
      </c>
      <c r="C752" t="s">
        <v>8075</v>
      </c>
      <c r="D752" t="s">
        <v>8598</v>
      </c>
    </row>
    <row r="753" spans="1:4" x14ac:dyDescent="0.35">
      <c r="A753" t="s">
        <v>9226</v>
      </c>
      <c r="B753">
        <v>538734</v>
      </c>
      <c r="C753" t="s">
        <v>8075</v>
      </c>
      <c r="D753" t="s">
        <v>8061</v>
      </c>
    </row>
    <row r="754" spans="1:4" x14ac:dyDescent="0.35">
      <c r="A754" t="s">
        <v>9227</v>
      </c>
      <c r="B754">
        <v>532695</v>
      </c>
      <c r="C754" t="s">
        <v>9228</v>
      </c>
      <c r="D754" t="s">
        <v>8186</v>
      </c>
    </row>
    <row r="755" spans="1:4" x14ac:dyDescent="0.35">
      <c r="A755" t="s">
        <v>9229</v>
      </c>
      <c r="B755">
        <v>532871</v>
      </c>
      <c r="C755" t="s">
        <v>9230</v>
      </c>
      <c r="D755" t="s">
        <v>8410</v>
      </c>
    </row>
    <row r="756" spans="1:4" x14ac:dyDescent="0.35">
      <c r="A756" t="s">
        <v>9231</v>
      </c>
      <c r="B756">
        <v>532701</v>
      </c>
      <c r="C756" t="s">
        <v>8075</v>
      </c>
      <c r="D756" t="s">
        <v>8069</v>
      </c>
    </row>
    <row r="757" spans="1:4" x14ac:dyDescent="0.35">
      <c r="A757" t="s">
        <v>9232</v>
      </c>
      <c r="B757">
        <v>522251</v>
      </c>
      <c r="C757" t="s">
        <v>8075</v>
      </c>
      <c r="D757" t="s">
        <v>8083</v>
      </c>
    </row>
    <row r="758" spans="1:4" x14ac:dyDescent="0.35">
      <c r="A758" t="s">
        <v>9233</v>
      </c>
      <c r="B758">
        <v>531380</v>
      </c>
      <c r="C758" t="s">
        <v>8075</v>
      </c>
      <c r="D758" t="s">
        <v>9234</v>
      </c>
    </row>
    <row r="759" spans="1:4" x14ac:dyDescent="0.35">
      <c r="A759" t="s">
        <v>9235</v>
      </c>
      <c r="B759">
        <v>532885</v>
      </c>
      <c r="C759" t="s">
        <v>9236</v>
      </c>
      <c r="D759" t="s">
        <v>8390</v>
      </c>
    </row>
    <row r="760" spans="1:4" x14ac:dyDescent="0.35">
      <c r="A760" t="s">
        <v>9237</v>
      </c>
      <c r="B760" t="s">
        <v>8075</v>
      </c>
      <c r="C760" t="s">
        <v>9238</v>
      </c>
      <c r="D760" t="s">
        <v>8163</v>
      </c>
    </row>
    <row r="761" spans="1:4" x14ac:dyDescent="0.35">
      <c r="A761" t="s">
        <v>9239</v>
      </c>
      <c r="B761" t="s">
        <v>8075</v>
      </c>
      <c r="C761" t="s">
        <v>9238</v>
      </c>
      <c r="D761" t="s">
        <v>8163</v>
      </c>
    </row>
    <row r="762" spans="1:4" x14ac:dyDescent="0.35">
      <c r="A762" t="s">
        <v>9240</v>
      </c>
      <c r="B762">
        <v>501827</v>
      </c>
      <c r="C762" t="s">
        <v>8075</v>
      </c>
      <c r="D762" t="s">
        <v>8144</v>
      </c>
    </row>
    <row r="763" spans="1:4" x14ac:dyDescent="0.35">
      <c r="A763" t="s">
        <v>9241</v>
      </c>
      <c r="B763">
        <v>501150</v>
      </c>
      <c r="C763" t="s">
        <v>9242</v>
      </c>
      <c r="D763" t="s">
        <v>8058</v>
      </c>
    </row>
    <row r="764" spans="1:4" x14ac:dyDescent="0.35">
      <c r="A764" t="s">
        <v>9243</v>
      </c>
      <c r="B764">
        <v>517544</v>
      </c>
      <c r="C764" t="s">
        <v>9244</v>
      </c>
      <c r="D764" t="s">
        <v>8492</v>
      </c>
    </row>
    <row r="765" spans="1:4" x14ac:dyDescent="0.35">
      <c r="A765" t="s">
        <v>9245</v>
      </c>
      <c r="B765">
        <v>500280</v>
      </c>
      <c r="C765" t="s">
        <v>9246</v>
      </c>
      <c r="D765" t="s">
        <v>8089</v>
      </c>
    </row>
    <row r="766" spans="1:4" x14ac:dyDescent="0.35">
      <c r="A766" t="s">
        <v>9247</v>
      </c>
      <c r="B766">
        <v>500083</v>
      </c>
      <c r="C766" t="s">
        <v>9248</v>
      </c>
      <c r="D766" t="s">
        <v>8377</v>
      </c>
    </row>
    <row r="767" spans="1:4" x14ac:dyDescent="0.35">
      <c r="A767" t="s">
        <v>9249</v>
      </c>
      <c r="B767">
        <v>532548</v>
      </c>
      <c r="C767" t="s">
        <v>9250</v>
      </c>
      <c r="D767" t="s">
        <v>8566</v>
      </c>
    </row>
    <row r="768" spans="1:4" x14ac:dyDescent="0.35">
      <c r="A768" t="s">
        <v>9251</v>
      </c>
      <c r="B768">
        <v>532548</v>
      </c>
      <c r="C768" t="s">
        <v>9250</v>
      </c>
      <c r="D768" t="s">
        <v>8566</v>
      </c>
    </row>
    <row r="769" spans="1:4" x14ac:dyDescent="0.35">
      <c r="A769" t="s">
        <v>9252</v>
      </c>
      <c r="B769">
        <v>500040</v>
      </c>
      <c r="C769" t="s">
        <v>9253</v>
      </c>
      <c r="D769" t="s">
        <v>8088</v>
      </c>
    </row>
    <row r="770" spans="1:4" x14ac:dyDescent="0.35">
      <c r="A770" t="s">
        <v>9254</v>
      </c>
      <c r="B770">
        <v>530881</v>
      </c>
      <c r="C770" t="s">
        <v>8075</v>
      </c>
      <c r="D770" t="s">
        <v>8058</v>
      </c>
    </row>
    <row r="771" spans="1:4" x14ac:dyDescent="0.35">
      <c r="A771" t="s">
        <v>9255</v>
      </c>
      <c r="B771">
        <v>532443</v>
      </c>
      <c r="C771" t="s">
        <v>9256</v>
      </c>
      <c r="D771" t="s">
        <v>8349</v>
      </c>
    </row>
    <row r="772" spans="1:4" x14ac:dyDescent="0.35">
      <c r="A772" t="s">
        <v>9257</v>
      </c>
      <c r="B772">
        <v>532413</v>
      </c>
      <c r="C772" t="s">
        <v>9258</v>
      </c>
      <c r="D772" t="s">
        <v>8397</v>
      </c>
    </row>
    <row r="773" spans="1:4" x14ac:dyDescent="0.35">
      <c r="A773" t="s">
        <v>9259</v>
      </c>
      <c r="B773">
        <v>512341</v>
      </c>
      <c r="C773" t="s">
        <v>8075</v>
      </c>
      <c r="D773" t="s">
        <v>8402</v>
      </c>
    </row>
    <row r="774" spans="1:4" x14ac:dyDescent="0.35">
      <c r="A774" t="s">
        <v>9260</v>
      </c>
      <c r="B774">
        <v>500084</v>
      </c>
      <c r="C774" t="s">
        <v>9261</v>
      </c>
      <c r="D774" t="s">
        <v>8211</v>
      </c>
    </row>
    <row r="775" spans="1:4" x14ac:dyDescent="0.35">
      <c r="A775" t="s">
        <v>9262</v>
      </c>
      <c r="B775" t="s">
        <v>8075</v>
      </c>
      <c r="C775" t="s">
        <v>9263</v>
      </c>
      <c r="D775" t="s">
        <v>9264</v>
      </c>
    </row>
    <row r="776" spans="1:4" x14ac:dyDescent="0.35">
      <c r="A776" t="s">
        <v>9265</v>
      </c>
      <c r="B776">
        <v>542333</v>
      </c>
      <c r="C776" t="s">
        <v>9266</v>
      </c>
      <c r="D776" t="s">
        <v>9264</v>
      </c>
    </row>
    <row r="777" spans="1:4" x14ac:dyDescent="0.35">
      <c r="A777" t="s">
        <v>9267</v>
      </c>
      <c r="B777">
        <v>500093</v>
      </c>
      <c r="C777" t="s">
        <v>9268</v>
      </c>
      <c r="D777" t="s">
        <v>8116</v>
      </c>
    </row>
    <row r="778" spans="1:4" x14ac:dyDescent="0.35">
      <c r="A778" t="s">
        <v>9269</v>
      </c>
      <c r="B778">
        <v>531489</v>
      </c>
      <c r="C778" t="s">
        <v>8075</v>
      </c>
      <c r="D778" t="s">
        <v>8165</v>
      </c>
    </row>
    <row r="779" spans="1:4" x14ac:dyDescent="0.35">
      <c r="A779" t="s">
        <v>9270</v>
      </c>
      <c r="B779">
        <v>531946</v>
      </c>
      <c r="C779" t="s">
        <v>8075</v>
      </c>
      <c r="D779" t="s">
        <v>8069</v>
      </c>
    </row>
    <row r="780" spans="1:4" x14ac:dyDescent="0.35">
      <c r="A780" t="s">
        <v>9271</v>
      </c>
      <c r="B780">
        <v>542399</v>
      </c>
      <c r="C780" t="s">
        <v>9272</v>
      </c>
      <c r="D780" t="s">
        <v>8273</v>
      </c>
    </row>
    <row r="781" spans="1:4" x14ac:dyDescent="0.35">
      <c r="A781" t="s">
        <v>9273</v>
      </c>
      <c r="B781">
        <v>539600</v>
      </c>
      <c r="C781" t="s">
        <v>8075</v>
      </c>
      <c r="D781" t="s">
        <v>16186</v>
      </c>
    </row>
    <row r="782" spans="1:4" x14ac:dyDescent="0.35">
      <c r="A782" t="s">
        <v>9274</v>
      </c>
      <c r="B782">
        <v>530307</v>
      </c>
      <c r="C782" t="s">
        <v>8075</v>
      </c>
      <c r="D782" t="s">
        <v>8270</v>
      </c>
    </row>
    <row r="783" spans="1:4" x14ac:dyDescent="0.35">
      <c r="A783" t="s">
        <v>9275</v>
      </c>
      <c r="B783">
        <v>512301</v>
      </c>
      <c r="C783" t="s">
        <v>8075</v>
      </c>
      <c r="D783" t="s">
        <v>16186</v>
      </c>
    </row>
    <row r="784" spans="1:4" x14ac:dyDescent="0.35">
      <c r="A784" t="s">
        <v>9276</v>
      </c>
      <c r="B784">
        <v>500085</v>
      </c>
      <c r="C784" t="s">
        <v>9277</v>
      </c>
      <c r="D784" t="s">
        <v>8578</v>
      </c>
    </row>
    <row r="785" spans="1:4" x14ac:dyDescent="0.35">
      <c r="A785" t="s">
        <v>9278</v>
      </c>
      <c r="B785">
        <v>542627</v>
      </c>
      <c r="C785" t="s">
        <v>9279</v>
      </c>
      <c r="D785" t="s">
        <v>16188</v>
      </c>
    </row>
    <row r="786" spans="1:4" x14ac:dyDescent="0.35">
      <c r="A786" t="s">
        <v>16192</v>
      </c>
      <c r="B786">
        <v>522292</v>
      </c>
      <c r="C786" t="s">
        <v>8075</v>
      </c>
      <c r="D786" t="s">
        <v>8089</v>
      </c>
    </row>
    <row r="787" spans="1:4" x14ac:dyDescent="0.35">
      <c r="A787" t="s">
        <v>9280</v>
      </c>
      <c r="B787">
        <v>530309</v>
      </c>
      <c r="C787" t="s">
        <v>8075</v>
      </c>
      <c r="D787" t="s">
        <v>16186</v>
      </c>
    </row>
    <row r="788" spans="1:4" x14ac:dyDescent="0.35">
      <c r="A788" t="s">
        <v>9281</v>
      </c>
      <c r="B788">
        <v>540829</v>
      </c>
      <c r="C788" t="s">
        <v>8075</v>
      </c>
      <c r="D788" t="s">
        <v>16186</v>
      </c>
    </row>
    <row r="789" spans="1:4" x14ac:dyDescent="0.35">
      <c r="A789" t="s">
        <v>9282</v>
      </c>
      <c r="B789">
        <v>535142</v>
      </c>
      <c r="C789" t="s">
        <v>8075</v>
      </c>
      <c r="D789" t="s">
        <v>8078</v>
      </c>
    </row>
    <row r="790" spans="1:4" x14ac:dyDescent="0.35">
      <c r="A790" t="s">
        <v>9283</v>
      </c>
      <c r="B790">
        <v>531327</v>
      </c>
      <c r="C790" t="s">
        <v>8075</v>
      </c>
      <c r="D790" t="s">
        <v>8058</v>
      </c>
    </row>
    <row r="791" spans="1:4" x14ac:dyDescent="0.35">
      <c r="A791" t="s">
        <v>9284</v>
      </c>
      <c r="B791">
        <v>511696</v>
      </c>
      <c r="C791" t="s">
        <v>8075</v>
      </c>
      <c r="D791" t="s">
        <v>8058</v>
      </c>
    </row>
    <row r="792" spans="1:4" x14ac:dyDescent="0.35">
      <c r="A792" t="s">
        <v>9285</v>
      </c>
      <c r="B792">
        <v>531977</v>
      </c>
      <c r="C792" t="s">
        <v>8075</v>
      </c>
      <c r="D792" t="s">
        <v>8144</v>
      </c>
    </row>
    <row r="793" spans="1:4" x14ac:dyDescent="0.35">
      <c r="A793" t="s">
        <v>9286</v>
      </c>
      <c r="B793">
        <v>504671</v>
      </c>
      <c r="C793" t="s">
        <v>8075</v>
      </c>
      <c r="D793" t="s">
        <v>8105</v>
      </c>
    </row>
    <row r="794" spans="1:4" x14ac:dyDescent="0.35">
      <c r="A794" t="s">
        <v>9287</v>
      </c>
      <c r="B794">
        <v>539800</v>
      </c>
      <c r="C794" t="s">
        <v>8075</v>
      </c>
      <c r="D794" t="s">
        <v>16186</v>
      </c>
    </row>
    <row r="795" spans="1:4" x14ac:dyDescent="0.35">
      <c r="A795" t="s">
        <v>9288</v>
      </c>
      <c r="B795">
        <v>526917</v>
      </c>
      <c r="C795" t="s">
        <v>8075</v>
      </c>
      <c r="D795" t="s">
        <v>8158</v>
      </c>
    </row>
    <row r="796" spans="1:4" x14ac:dyDescent="0.35">
      <c r="A796" t="s">
        <v>9289</v>
      </c>
      <c r="B796">
        <v>530871</v>
      </c>
      <c r="C796" t="s">
        <v>8075</v>
      </c>
      <c r="D796" t="s">
        <v>8232</v>
      </c>
    </row>
    <row r="797" spans="1:4" x14ac:dyDescent="0.35">
      <c r="A797" t="s">
        <v>9290</v>
      </c>
      <c r="B797">
        <v>540395</v>
      </c>
      <c r="C797" t="s">
        <v>8075</v>
      </c>
      <c r="D797" t="s">
        <v>8232</v>
      </c>
    </row>
    <row r="798" spans="1:4" x14ac:dyDescent="0.35">
      <c r="A798" t="s">
        <v>9291</v>
      </c>
      <c r="B798">
        <v>541269</v>
      </c>
      <c r="C798" t="s">
        <v>9292</v>
      </c>
      <c r="D798" t="s">
        <v>8121</v>
      </c>
    </row>
    <row r="799" spans="1:4" x14ac:dyDescent="0.35">
      <c r="A799" t="s">
        <v>9293</v>
      </c>
      <c r="B799">
        <v>539230</v>
      </c>
      <c r="C799" t="s">
        <v>8075</v>
      </c>
      <c r="D799" t="s">
        <v>8232</v>
      </c>
    </row>
    <row r="800" spans="1:4" x14ac:dyDescent="0.35">
      <c r="A800" t="s">
        <v>9294</v>
      </c>
      <c r="B800">
        <v>506365</v>
      </c>
      <c r="C800" t="s">
        <v>8075</v>
      </c>
      <c r="D800" t="s">
        <v>8111</v>
      </c>
    </row>
    <row r="801" spans="1:4" x14ac:dyDescent="0.35">
      <c r="A801" t="s">
        <v>9295</v>
      </c>
      <c r="B801">
        <v>537326</v>
      </c>
      <c r="C801" t="s">
        <v>8075</v>
      </c>
      <c r="D801" t="s">
        <v>8083</v>
      </c>
    </row>
    <row r="802" spans="1:4" x14ac:dyDescent="0.35">
      <c r="A802" t="s">
        <v>9296</v>
      </c>
      <c r="B802">
        <v>539011</v>
      </c>
      <c r="C802" t="s">
        <v>8075</v>
      </c>
      <c r="D802" t="s">
        <v>8105</v>
      </c>
    </row>
    <row r="803" spans="1:4" x14ac:dyDescent="0.35">
      <c r="A803" t="s">
        <v>9297</v>
      </c>
      <c r="B803">
        <v>523489</v>
      </c>
      <c r="C803" t="s">
        <v>8075</v>
      </c>
      <c r="D803" t="s">
        <v>8261</v>
      </c>
    </row>
    <row r="804" spans="1:4" x14ac:dyDescent="0.35">
      <c r="A804" t="s">
        <v>9298</v>
      </c>
      <c r="B804">
        <v>500110</v>
      </c>
      <c r="C804" t="s">
        <v>9299</v>
      </c>
      <c r="D804" t="s">
        <v>8996</v>
      </c>
    </row>
    <row r="805" spans="1:4" x14ac:dyDescent="0.35">
      <c r="A805" t="s">
        <v>9300</v>
      </c>
      <c r="B805">
        <v>526817</v>
      </c>
      <c r="C805" t="s">
        <v>8075</v>
      </c>
      <c r="D805" t="s">
        <v>8309</v>
      </c>
    </row>
    <row r="806" spans="1:4" x14ac:dyDescent="0.35">
      <c r="A806" t="s">
        <v>9301</v>
      </c>
      <c r="B806">
        <v>521244</v>
      </c>
      <c r="C806" t="s">
        <v>8075</v>
      </c>
      <c r="D806" t="s">
        <v>8089</v>
      </c>
    </row>
    <row r="807" spans="1:4" x14ac:dyDescent="0.35">
      <c r="A807" t="s">
        <v>9302</v>
      </c>
      <c r="B807">
        <v>532992</v>
      </c>
      <c r="C807" t="s">
        <v>8075</v>
      </c>
      <c r="D807" t="s">
        <v>8273</v>
      </c>
    </row>
    <row r="808" spans="1:4" x14ac:dyDescent="0.35">
      <c r="A808" t="s">
        <v>9303</v>
      </c>
      <c r="B808">
        <v>531358</v>
      </c>
      <c r="C808" t="s">
        <v>8075</v>
      </c>
      <c r="D808" t="s">
        <v>8091</v>
      </c>
    </row>
    <row r="809" spans="1:4" x14ac:dyDescent="0.35">
      <c r="A809" t="s">
        <v>9304</v>
      </c>
      <c r="B809">
        <v>530427</v>
      </c>
      <c r="C809" t="s">
        <v>8075</v>
      </c>
      <c r="D809" t="s">
        <v>9305</v>
      </c>
    </row>
    <row r="810" spans="1:4" x14ac:dyDescent="0.35">
      <c r="A810" t="s">
        <v>9306</v>
      </c>
      <c r="B810">
        <v>526546</v>
      </c>
      <c r="C810" t="s">
        <v>8075</v>
      </c>
      <c r="D810" t="s">
        <v>8261</v>
      </c>
    </row>
    <row r="811" spans="1:4" x14ac:dyDescent="0.35">
      <c r="A811" t="s">
        <v>9307</v>
      </c>
      <c r="B811">
        <v>511243</v>
      </c>
      <c r="C811" t="s">
        <v>9308</v>
      </c>
      <c r="D811" t="s">
        <v>8091</v>
      </c>
    </row>
    <row r="812" spans="1:4" x14ac:dyDescent="0.35">
      <c r="A812" t="s">
        <v>9309</v>
      </c>
      <c r="B812">
        <v>511243</v>
      </c>
      <c r="C812" t="s">
        <v>9310</v>
      </c>
      <c r="D812" t="s">
        <v>8091</v>
      </c>
    </row>
    <row r="813" spans="1:4" x14ac:dyDescent="0.35">
      <c r="A813" t="s">
        <v>9311</v>
      </c>
      <c r="B813">
        <v>519475</v>
      </c>
      <c r="C813" t="s">
        <v>8075</v>
      </c>
      <c r="D813" t="s">
        <v>8152</v>
      </c>
    </row>
    <row r="814" spans="1:4" x14ac:dyDescent="0.35">
      <c r="A814" t="s">
        <v>9312</v>
      </c>
      <c r="B814">
        <v>540681</v>
      </c>
      <c r="C814" t="s">
        <v>8075</v>
      </c>
      <c r="D814" t="s">
        <v>8132</v>
      </c>
    </row>
    <row r="815" spans="1:4" x14ac:dyDescent="0.35">
      <c r="A815" t="s">
        <v>9313</v>
      </c>
      <c r="B815">
        <v>501833</v>
      </c>
      <c r="C815" t="s">
        <v>8075</v>
      </c>
      <c r="D815" t="s">
        <v>9314</v>
      </c>
    </row>
    <row r="816" spans="1:4" x14ac:dyDescent="0.35">
      <c r="A816" t="s">
        <v>9315</v>
      </c>
      <c r="B816">
        <v>539335</v>
      </c>
      <c r="C816" t="s">
        <v>8075</v>
      </c>
      <c r="D816" t="s">
        <v>16186</v>
      </c>
    </row>
    <row r="817" spans="1:4" x14ac:dyDescent="0.35">
      <c r="A817" t="s">
        <v>9316</v>
      </c>
      <c r="B817">
        <v>530191</v>
      </c>
      <c r="C817" t="s">
        <v>9317</v>
      </c>
      <c r="D817" t="s">
        <v>8232</v>
      </c>
    </row>
    <row r="818" spans="1:4" x14ac:dyDescent="0.35">
      <c r="A818" t="s">
        <v>9318</v>
      </c>
      <c r="B818">
        <v>530191</v>
      </c>
      <c r="C818" t="s">
        <v>9317</v>
      </c>
      <c r="D818" t="s">
        <v>8232</v>
      </c>
    </row>
    <row r="819" spans="1:4" x14ac:dyDescent="0.35">
      <c r="A819" t="s">
        <v>9319</v>
      </c>
      <c r="B819">
        <v>519477</v>
      </c>
      <c r="C819" t="s">
        <v>8075</v>
      </c>
      <c r="D819" t="s">
        <v>8321</v>
      </c>
    </row>
    <row r="820" spans="1:4" x14ac:dyDescent="0.35">
      <c r="A820" t="s">
        <v>9320</v>
      </c>
      <c r="B820">
        <v>542678</v>
      </c>
      <c r="C820" t="s">
        <v>9321</v>
      </c>
      <c r="D820" t="s">
        <v>8111</v>
      </c>
    </row>
    <row r="821" spans="1:4" x14ac:dyDescent="0.35">
      <c r="A821" t="s">
        <v>9322</v>
      </c>
      <c r="B821">
        <v>534758</v>
      </c>
      <c r="C821" t="s">
        <v>9323</v>
      </c>
      <c r="D821" t="s">
        <v>8061</v>
      </c>
    </row>
    <row r="822" spans="1:4" x14ac:dyDescent="0.35">
      <c r="A822" t="s">
        <v>9324</v>
      </c>
      <c r="B822">
        <v>533407</v>
      </c>
      <c r="C822" t="s">
        <v>9325</v>
      </c>
      <c r="D822" t="s">
        <v>8089</v>
      </c>
    </row>
    <row r="823" spans="1:4" x14ac:dyDescent="0.35">
      <c r="A823" t="s">
        <v>9326</v>
      </c>
      <c r="B823">
        <v>530829</v>
      </c>
      <c r="C823" t="s">
        <v>8075</v>
      </c>
      <c r="D823" t="s">
        <v>8091</v>
      </c>
    </row>
    <row r="824" spans="1:4" x14ac:dyDescent="0.35">
      <c r="A824" t="s">
        <v>9327</v>
      </c>
      <c r="B824">
        <v>505230</v>
      </c>
      <c r="C824" t="s">
        <v>9328</v>
      </c>
      <c r="D824" t="s">
        <v>8064</v>
      </c>
    </row>
    <row r="825" spans="1:4" x14ac:dyDescent="0.35">
      <c r="A825" t="s">
        <v>9329</v>
      </c>
      <c r="B825">
        <v>531283</v>
      </c>
      <c r="C825" t="s">
        <v>8075</v>
      </c>
      <c r="D825" t="s">
        <v>8091</v>
      </c>
    </row>
    <row r="826" spans="1:4" x14ac:dyDescent="0.35">
      <c r="A826" t="s">
        <v>9330</v>
      </c>
      <c r="B826">
        <v>526373</v>
      </c>
      <c r="C826" t="s">
        <v>8075</v>
      </c>
      <c r="D826" t="s">
        <v>8273</v>
      </c>
    </row>
    <row r="827" spans="1:4" x14ac:dyDescent="0.35">
      <c r="A827" t="s">
        <v>9331</v>
      </c>
      <c r="B827">
        <v>532807</v>
      </c>
      <c r="C827" t="s">
        <v>9332</v>
      </c>
      <c r="D827" t="s">
        <v>8076</v>
      </c>
    </row>
    <row r="828" spans="1:4" x14ac:dyDescent="0.35">
      <c r="A828" t="s">
        <v>9333</v>
      </c>
      <c r="B828">
        <v>532807</v>
      </c>
      <c r="C828" t="s">
        <v>9332</v>
      </c>
      <c r="D828" t="s">
        <v>8076</v>
      </c>
    </row>
    <row r="829" spans="1:4" x14ac:dyDescent="0.35">
      <c r="A829" t="s">
        <v>9334</v>
      </c>
      <c r="B829">
        <v>530457</v>
      </c>
      <c r="C829" t="s">
        <v>8075</v>
      </c>
      <c r="D829" t="s">
        <v>8078</v>
      </c>
    </row>
    <row r="830" spans="1:4" x14ac:dyDescent="0.35">
      <c r="A830" t="s">
        <v>9335</v>
      </c>
      <c r="B830">
        <v>532324</v>
      </c>
      <c r="C830" t="s">
        <v>9336</v>
      </c>
      <c r="D830" t="s">
        <v>8078</v>
      </c>
    </row>
    <row r="831" spans="1:4" x14ac:dyDescent="0.35">
      <c r="A831" t="s">
        <v>9337</v>
      </c>
      <c r="B831">
        <v>500087</v>
      </c>
      <c r="C831" t="s">
        <v>9338</v>
      </c>
      <c r="D831" t="s">
        <v>8111</v>
      </c>
    </row>
    <row r="832" spans="1:4" x14ac:dyDescent="0.35">
      <c r="A832" t="s">
        <v>9339</v>
      </c>
      <c r="B832">
        <v>531775</v>
      </c>
      <c r="C832" t="s">
        <v>8075</v>
      </c>
      <c r="D832" t="s">
        <v>16186</v>
      </c>
    </row>
    <row r="833" spans="1:4" x14ac:dyDescent="0.35">
      <c r="A833" t="s">
        <v>9340</v>
      </c>
      <c r="B833">
        <v>502445</v>
      </c>
      <c r="C833" t="s">
        <v>8075</v>
      </c>
      <c r="D833" t="s">
        <v>8158</v>
      </c>
    </row>
    <row r="834" spans="1:4" x14ac:dyDescent="0.35">
      <c r="A834" t="s">
        <v>9341</v>
      </c>
      <c r="B834">
        <v>531235</v>
      </c>
      <c r="C834" t="s">
        <v>8075</v>
      </c>
      <c r="D834" t="s">
        <v>8091</v>
      </c>
    </row>
    <row r="835" spans="1:4" x14ac:dyDescent="0.35">
      <c r="A835" t="s">
        <v>9342</v>
      </c>
      <c r="B835">
        <v>538786</v>
      </c>
      <c r="C835" t="s">
        <v>8075</v>
      </c>
      <c r="D835" t="s">
        <v>8594</v>
      </c>
    </row>
    <row r="836" spans="1:4" x14ac:dyDescent="0.35">
      <c r="A836" t="s">
        <v>9343</v>
      </c>
      <c r="B836">
        <v>538674</v>
      </c>
      <c r="C836" t="s">
        <v>8075</v>
      </c>
      <c r="D836" t="s">
        <v>9011</v>
      </c>
    </row>
    <row r="837" spans="1:4" x14ac:dyDescent="0.35">
      <c r="A837" t="s">
        <v>9344</v>
      </c>
      <c r="B837">
        <v>532210</v>
      </c>
      <c r="C837" t="s">
        <v>9345</v>
      </c>
      <c r="D837" t="s">
        <v>8390</v>
      </c>
    </row>
    <row r="838" spans="1:4" x14ac:dyDescent="0.35">
      <c r="A838" t="s">
        <v>9346</v>
      </c>
      <c r="B838">
        <v>521210</v>
      </c>
      <c r="C838" t="s">
        <v>8075</v>
      </c>
      <c r="D838" t="s">
        <v>8186</v>
      </c>
    </row>
    <row r="839" spans="1:4" x14ac:dyDescent="0.35">
      <c r="A839" t="s">
        <v>9347</v>
      </c>
      <c r="B839">
        <v>780013</v>
      </c>
      <c r="C839" t="s">
        <v>8075</v>
      </c>
      <c r="D839" t="s">
        <v>8163</v>
      </c>
    </row>
    <row r="840" spans="1:4" x14ac:dyDescent="0.35">
      <c r="A840" t="s">
        <v>9348</v>
      </c>
      <c r="B840">
        <v>780013</v>
      </c>
      <c r="C840" t="s">
        <v>8075</v>
      </c>
      <c r="D840" t="s">
        <v>8163</v>
      </c>
    </row>
    <row r="841" spans="1:4" x14ac:dyDescent="0.35">
      <c r="A841" t="s">
        <v>9349</v>
      </c>
      <c r="B841" t="s">
        <v>8075</v>
      </c>
      <c r="C841" t="s">
        <v>9350</v>
      </c>
      <c r="D841" t="s">
        <v>8086</v>
      </c>
    </row>
    <row r="842" spans="1:4" x14ac:dyDescent="0.35">
      <c r="A842" t="s">
        <v>9351</v>
      </c>
      <c r="B842" t="s">
        <v>8075</v>
      </c>
      <c r="C842" t="s">
        <v>9352</v>
      </c>
      <c r="D842" t="s">
        <v>8086</v>
      </c>
    </row>
    <row r="843" spans="1:4" x14ac:dyDescent="0.35">
      <c r="A843" t="s">
        <v>9353</v>
      </c>
      <c r="B843">
        <v>540403</v>
      </c>
      <c r="C843" t="s">
        <v>9354</v>
      </c>
      <c r="D843" t="s">
        <v>8177</v>
      </c>
    </row>
    <row r="844" spans="1:4" x14ac:dyDescent="0.35">
      <c r="A844" t="s">
        <v>9355</v>
      </c>
      <c r="B844">
        <v>506390</v>
      </c>
      <c r="C844" t="s">
        <v>9356</v>
      </c>
      <c r="D844" t="s">
        <v>8232</v>
      </c>
    </row>
    <row r="845" spans="1:4" x14ac:dyDescent="0.35">
      <c r="A845" t="s">
        <v>9357</v>
      </c>
      <c r="B845">
        <v>506390</v>
      </c>
      <c r="C845" t="s">
        <v>9358</v>
      </c>
      <c r="D845" t="s">
        <v>8232</v>
      </c>
    </row>
    <row r="846" spans="1:4" x14ac:dyDescent="0.35">
      <c r="A846" t="s">
        <v>9359</v>
      </c>
      <c r="B846">
        <v>512213</v>
      </c>
      <c r="C846" t="s">
        <v>8075</v>
      </c>
      <c r="D846" t="s">
        <v>16186</v>
      </c>
    </row>
    <row r="847" spans="1:4" x14ac:dyDescent="0.35">
      <c r="A847" t="s">
        <v>9360</v>
      </c>
      <c r="B847">
        <v>540310</v>
      </c>
      <c r="C847" t="s">
        <v>8075</v>
      </c>
      <c r="D847" t="s">
        <v>8089</v>
      </c>
    </row>
    <row r="848" spans="1:4" x14ac:dyDescent="0.35">
      <c r="A848" t="s">
        <v>9361</v>
      </c>
      <c r="B848">
        <v>538433</v>
      </c>
      <c r="C848" t="s">
        <v>8075</v>
      </c>
      <c r="D848" t="s">
        <v>8058</v>
      </c>
    </row>
    <row r="849" spans="1:4" x14ac:dyDescent="0.35">
      <c r="A849" t="s">
        <v>9362</v>
      </c>
      <c r="B849">
        <v>540481</v>
      </c>
      <c r="C849" t="s">
        <v>8075</v>
      </c>
      <c r="D849" t="s">
        <v>8058</v>
      </c>
    </row>
    <row r="850" spans="1:4" x14ac:dyDescent="0.35">
      <c r="A850" t="s">
        <v>9363</v>
      </c>
      <c r="B850">
        <v>530839</v>
      </c>
      <c r="C850" t="s">
        <v>8075</v>
      </c>
      <c r="D850" t="s">
        <v>8165</v>
      </c>
    </row>
    <row r="851" spans="1:4" x14ac:dyDescent="0.35">
      <c r="A851" t="s">
        <v>9364</v>
      </c>
      <c r="B851">
        <v>500147</v>
      </c>
      <c r="C851" t="s">
        <v>8075</v>
      </c>
      <c r="D851" t="s">
        <v>8083</v>
      </c>
    </row>
    <row r="852" spans="1:4" x14ac:dyDescent="0.35">
      <c r="A852" t="s">
        <v>9365</v>
      </c>
      <c r="B852">
        <v>517330</v>
      </c>
      <c r="C852" t="s">
        <v>9366</v>
      </c>
      <c r="D852" t="s">
        <v>8370</v>
      </c>
    </row>
    <row r="853" spans="1:4" x14ac:dyDescent="0.35">
      <c r="A853" t="s">
        <v>9367</v>
      </c>
      <c r="B853" t="s">
        <v>8075</v>
      </c>
      <c r="C853" t="s">
        <v>9368</v>
      </c>
      <c r="D853" t="s">
        <v>8086</v>
      </c>
    </row>
    <row r="854" spans="1:4" x14ac:dyDescent="0.35">
      <c r="A854" t="s">
        <v>9369</v>
      </c>
      <c r="B854">
        <v>512018</v>
      </c>
      <c r="C854" t="s">
        <v>8075</v>
      </c>
      <c r="D854" t="s">
        <v>8081</v>
      </c>
    </row>
    <row r="855" spans="1:4" x14ac:dyDescent="0.35">
      <c r="A855" t="s">
        <v>9370</v>
      </c>
      <c r="B855">
        <v>533278</v>
      </c>
      <c r="C855" t="s">
        <v>9371</v>
      </c>
      <c r="D855" t="s">
        <v>8748</v>
      </c>
    </row>
    <row r="856" spans="1:4" x14ac:dyDescent="0.35">
      <c r="A856" t="s">
        <v>9372</v>
      </c>
      <c r="B856">
        <v>533278</v>
      </c>
      <c r="C856" t="s">
        <v>9373</v>
      </c>
      <c r="D856" t="s">
        <v>8748</v>
      </c>
    </row>
    <row r="857" spans="1:4" x14ac:dyDescent="0.35">
      <c r="A857" t="s">
        <v>9374</v>
      </c>
      <c r="B857">
        <v>501831</v>
      </c>
      <c r="C857" t="s">
        <v>8075</v>
      </c>
      <c r="D857" t="s">
        <v>8132</v>
      </c>
    </row>
    <row r="858" spans="1:4" x14ac:dyDescent="0.35">
      <c r="A858" t="s">
        <v>9375</v>
      </c>
      <c r="B858">
        <v>520131</v>
      </c>
      <c r="C858" t="s">
        <v>8075</v>
      </c>
      <c r="D858" t="s">
        <v>8144</v>
      </c>
    </row>
    <row r="859" spans="1:4" x14ac:dyDescent="0.35">
      <c r="A859" t="s">
        <v>9376</v>
      </c>
      <c r="B859">
        <v>508571</v>
      </c>
      <c r="C859" t="s">
        <v>8075</v>
      </c>
      <c r="D859" t="s">
        <v>8551</v>
      </c>
    </row>
    <row r="860" spans="1:4" x14ac:dyDescent="0.35">
      <c r="A860" t="s">
        <v>9377</v>
      </c>
      <c r="B860">
        <v>513353</v>
      </c>
      <c r="C860" t="s">
        <v>8075</v>
      </c>
      <c r="D860" t="s">
        <v>8232</v>
      </c>
    </row>
    <row r="861" spans="1:4" x14ac:dyDescent="0.35">
      <c r="A861" t="s">
        <v>9378</v>
      </c>
      <c r="B861">
        <v>540678</v>
      </c>
      <c r="C861" t="s">
        <v>9379</v>
      </c>
      <c r="D861" t="s">
        <v>9314</v>
      </c>
    </row>
    <row r="862" spans="1:4" x14ac:dyDescent="0.35">
      <c r="A862" t="s">
        <v>9380</v>
      </c>
      <c r="B862">
        <v>539436</v>
      </c>
      <c r="C862" t="s">
        <v>9381</v>
      </c>
      <c r="D862" t="s">
        <v>8560</v>
      </c>
    </row>
    <row r="863" spans="1:4" x14ac:dyDescent="0.35">
      <c r="A863" t="s">
        <v>9382</v>
      </c>
      <c r="B863">
        <v>500830</v>
      </c>
      <c r="C863" t="s">
        <v>9383</v>
      </c>
      <c r="D863" t="s">
        <v>8254</v>
      </c>
    </row>
    <row r="864" spans="1:4" x14ac:dyDescent="0.35">
      <c r="A864" t="s">
        <v>9384</v>
      </c>
      <c r="B864">
        <v>500830</v>
      </c>
      <c r="C864" t="s">
        <v>9383</v>
      </c>
      <c r="D864" t="s">
        <v>8254</v>
      </c>
    </row>
    <row r="865" spans="1:4" x14ac:dyDescent="0.35">
      <c r="A865" t="s">
        <v>9385</v>
      </c>
      <c r="B865">
        <v>531210</v>
      </c>
      <c r="C865" t="s">
        <v>8075</v>
      </c>
      <c r="D865" t="s">
        <v>8111</v>
      </c>
    </row>
    <row r="866" spans="1:4" x14ac:dyDescent="0.35">
      <c r="A866" t="s">
        <v>9386</v>
      </c>
      <c r="B866">
        <v>540023</v>
      </c>
      <c r="C866" t="s">
        <v>8075</v>
      </c>
      <c r="D866" t="s">
        <v>8807</v>
      </c>
    </row>
    <row r="867" spans="1:4" x14ac:dyDescent="0.35">
      <c r="A867" t="s">
        <v>9387</v>
      </c>
      <c r="B867">
        <v>524752</v>
      </c>
      <c r="C867" t="s">
        <v>8075</v>
      </c>
      <c r="D867" t="s">
        <v>8111</v>
      </c>
    </row>
    <row r="868" spans="1:4" x14ac:dyDescent="0.35">
      <c r="A868" t="s">
        <v>9388</v>
      </c>
      <c r="B868">
        <v>534691</v>
      </c>
      <c r="C868" t="s">
        <v>8075</v>
      </c>
      <c r="D868" t="s">
        <v>8058</v>
      </c>
    </row>
    <row r="869" spans="1:4" x14ac:dyDescent="0.35">
      <c r="A869" t="s">
        <v>9389</v>
      </c>
      <c r="B869">
        <v>535267</v>
      </c>
      <c r="C869" t="s">
        <v>8075</v>
      </c>
      <c r="D869" t="s">
        <v>8091</v>
      </c>
    </row>
    <row r="870" spans="1:4" x14ac:dyDescent="0.35">
      <c r="A870" t="s">
        <v>9390</v>
      </c>
      <c r="B870">
        <v>531216</v>
      </c>
      <c r="C870" t="s">
        <v>8075</v>
      </c>
      <c r="D870" t="s">
        <v>8091</v>
      </c>
    </row>
    <row r="871" spans="1:4" x14ac:dyDescent="0.35">
      <c r="A871" t="s">
        <v>9391</v>
      </c>
      <c r="B871">
        <v>533272</v>
      </c>
      <c r="C871" t="s">
        <v>9392</v>
      </c>
      <c r="D871" t="s">
        <v>8150</v>
      </c>
    </row>
    <row r="872" spans="1:4" x14ac:dyDescent="0.35">
      <c r="A872" t="s">
        <v>9393</v>
      </c>
      <c r="B872">
        <v>539986</v>
      </c>
      <c r="C872" t="s">
        <v>8075</v>
      </c>
      <c r="D872" t="s">
        <v>8267</v>
      </c>
    </row>
    <row r="873" spans="1:4" x14ac:dyDescent="0.35">
      <c r="A873" t="s">
        <v>9394</v>
      </c>
      <c r="B873">
        <v>532342</v>
      </c>
      <c r="C873" t="s">
        <v>8075</v>
      </c>
      <c r="D873" t="s">
        <v>8061</v>
      </c>
    </row>
    <row r="874" spans="1:4" x14ac:dyDescent="0.35">
      <c r="A874" t="s">
        <v>9395</v>
      </c>
      <c r="B874">
        <v>531041</v>
      </c>
      <c r="C874" t="s">
        <v>8075</v>
      </c>
      <c r="D874" t="s">
        <v>16186</v>
      </c>
    </row>
    <row r="875" spans="1:4" x14ac:dyDescent="0.35">
      <c r="A875" t="s">
        <v>9396</v>
      </c>
      <c r="B875">
        <v>532456</v>
      </c>
      <c r="C875" t="s">
        <v>9397</v>
      </c>
      <c r="D875" t="s">
        <v>8169</v>
      </c>
    </row>
    <row r="876" spans="1:4" x14ac:dyDescent="0.35">
      <c r="A876" t="s">
        <v>9398</v>
      </c>
      <c r="B876">
        <v>532339</v>
      </c>
      <c r="C876" t="s">
        <v>9399</v>
      </c>
      <c r="D876" t="s">
        <v>8556</v>
      </c>
    </row>
    <row r="877" spans="1:4" x14ac:dyDescent="0.35">
      <c r="A877" t="s">
        <v>9400</v>
      </c>
      <c r="B877">
        <v>507833</v>
      </c>
      <c r="C877" t="s">
        <v>8075</v>
      </c>
      <c r="D877" t="s">
        <v>8397</v>
      </c>
    </row>
    <row r="878" spans="1:4" x14ac:dyDescent="0.35">
      <c r="A878" t="s">
        <v>9401</v>
      </c>
      <c r="B878">
        <v>522231</v>
      </c>
      <c r="C878" t="s">
        <v>8075</v>
      </c>
      <c r="D878" t="s">
        <v>8469</v>
      </c>
    </row>
    <row r="879" spans="1:4" x14ac:dyDescent="0.35">
      <c r="A879" t="s">
        <v>9402</v>
      </c>
      <c r="B879">
        <v>538965</v>
      </c>
      <c r="C879" t="s">
        <v>8075</v>
      </c>
      <c r="D879" t="s">
        <v>8111</v>
      </c>
    </row>
    <row r="880" spans="1:4" x14ac:dyDescent="0.35">
      <c r="A880" t="s">
        <v>9403</v>
      </c>
      <c r="B880">
        <v>539266</v>
      </c>
      <c r="C880" t="s">
        <v>8075</v>
      </c>
      <c r="D880" t="s">
        <v>8094</v>
      </c>
    </row>
    <row r="881" spans="1:4" x14ac:dyDescent="0.35">
      <c r="A881" t="s">
        <v>9404</v>
      </c>
      <c r="B881">
        <v>504340</v>
      </c>
      <c r="C881" t="s">
        <v>8075</v>
      </c>
      <c r="D881" t="s">
        <v>8058</v>
      </c>
    </row>
    <row r="882" spans="1:4" x14ac:dyDescent="0.35">
      <c r="A882" t="s">
        <v>9405</v>
      </c>
      <c r="B882">
        <v>539991</v>
      </c>
      <c r="C882" t="s">
        <v>9406</v>
      </c>
      <c r="D882" t="s">
        <v>16188</v>
      </c>
    </row>
    <row r="883" spans="1:4" x14ac:dyDescent="0.35">
      <c r="A883" t="s">
        <v>9407</v>
      </c>
      <c r="B883">
        <v>526829</v>
      </c>
      <c r="C883" t="s">
        <v>8075</v>
      </c>
      <c r="D883" t="s">
        <v>8282</v>
      </c>
    </row>
    <row r="884" spans="1:4" x14ac:dyDescent="0.35">
      <c r="A884" t="s">
        <v>9408</v>
      </c>
      <c r="B884">
        <v>526829</v>
      </c>
      <c r="C884" t="s">
        <v>9409</v>
      </c>
      <c r="D884" t="s">
        <v>8282</v>
      </c>
    </row>
    <row r="885" spans="1:4" x14ac:dyDescent="0.35">
      <c r="A885" t="s">
        <v>9410</v>
      </c>
      <c r="B885">
        <v>526829</v>
      </c>
      <c r="C885" t="s">
        <v>8075</v>
      </c>
      <c r="D885" t="s">
        <v>8282</v>
      </c>
    </row>
    <row r="886" spans="1:4" x14ac:dyDescent="0.35">
      <c r="A886" t="s">
        <v>9411</v>
      </c>
      <c r="B886">
        <v>539091</v>
      </c>
      <c r="C886" t="s">
        <v>8075</v>
      </c>
      <c r="D886" t="s">
        <v>8094</v>
      </c>
    </row>
    <row r="887" spans="1:4" x14ac:dyDescent="0.35">
      <c r="A887" t="s">
        <v>9412</v>
      </c>
      <c r="B887">
        <v>532902</v>
      </c>
      <c r="C887" t="s">
        <v>9413</v>
      </c>
      <c r="D887" t="s">
        <v>8158</v>
      </c>
    </row>
    <row r="888" spans="1:4" x14ac:dyDescent="0.35">
      <c r="A888" t="s">
        <v>9414</v>
      </c>
      <c r="B888" t="s">
        <v>8075</v>
      </c>
      <c r="C888" t="s">
        <v>9415</v>
      </c>
      <c r="D888" t="s">
        <v>8163</v>
      </c>
    </row>
    <row r="889" spans="1:4" x14ac:dyDescent="0.35">
      <c r="A889" t="s">
        <v>9416</v>
      </c>
      <c r="B889">
        <v>531344</v>
      </c>
      <c r="C889" t="s">
        <v>9417</v>
      </c>
      <c r="D889" t="s">
        <v>8195</v>
      </c>
    </row>
    <row r="890" spans="1:4" x14ac:dyDescent="0.35">
      <c r="A890" t="s">
        <v>9418</v>
      </c>
      <c r="B890">
        <v>531344</v>
      </c>
      <c r="C890" t="s">
        <v>9417</v>
      </c>
      <c r="D890" t="s">
        <v>8195</v>
      </c>
    </row>
    <row r="891" spans="1:4" x14ac:dyDescent="0.35">
      <c r="A891" t="s">
        <v>9419</v>
      </c>
      <c r="B891">
        <v>540597</v>
      </c>
      <c r="C891" t="s">
        <v>8075</v>
      </c>
      <c r="D891" t="s">
        <v>8393</v>
      </c>
    </row>
    <row r="892" spans="1:4" x14ac:dyDescent="0.35">
      <c r="A892" t="s">
        <v>9420</v>
      </c>
      <c r="B892">
        <v>531067</v>
      </c>
      <c r="C892" t="s">
        <v>8075</v>
      </c>
      <c r="D892" t="s">
        <v>8091</v>
      </c>
    </row>
    <row r="893" spans="1:4" x14ac:dyDescent="0.35">
      <c r="A893" t="s">
        <v>9421</v>
      </c>
      <c r="B893">
        <v>531067</v>
      </c>
      <c r="C893" t="s">
        <v>8075</v>
      </c>
      <c r="D893" t="s">
        <v>8091</v>
      </c>
    </row>
    <row r="894" spans="1:4" x14ac:dyDescent="0.35">
      <c r="A894" t="s">
        <v>9422</v>
      </c>
      <c r="B894">
        <v>506935</v>
      </c>
      <c r="C894" t="s">
        <v>8075</v>
      </c>
      <c r="D894" t="s">
        <v>8165</v>
      </c>
    </row>
    <row r="895" spans="1:4" x14ac:dyDescent="0.35">
      <c r="A895" t="s">
        <v>9423</v>
      </c>
      <c r="B895">
        <v>531460</v>
      </c>
      <c r="C895" t="s">
        <v>8075</v>
      </c>
      <c r="D895" t="s">
        <v>8370</v>
      </c>
    </row>
    <row r="896" spans="1:4" x14ac:dyDescent="0.35">
      <c r="A896" t="s">
        <v>9424</v>
      </c>
      <c r="B896">
        <v>523232</v>
      </c>
      <c r="C896" t="s">
        <v>8075</v>
      </c>
      <c r="D896" t="s">
        <v>8282</v>
      </c>
    </row>
    <row r="897" spans="1:4" x14ac:dyDescent="0.35">
      <c r="A897" t="s">
        <v>9425</v>
      </c>
      <c r="B897">
        <v>538868</v>
      </c>
      <c r="C897" t="s">
        <v>8075</v>
      </c>
      <c r="D897" t="s">
        <v>8091</v>
      </c>
    </row>
    <row r="898" spans="1:4" x14ac:dyDescent="0.35">
      <c r="A898" t="s">
        <v>9426</v>
      </c>
      <c r="B898" t="s">
        <v>8075</v>
      </c>
      <c r="C898" t="s">
        <v>9427</v>
      </c>
      <c r="D898" t="s">
        <v>8086</v>
      </c>
    </row>
    <row r="899" spans="1:4" x14ac:dyDescent="0.35">
      <c r="A899" t="s">
        <v>9428</v>
      </c>
      <c r="B899">
        <v>522295</v>
      </c>
      <c r="C899" t="s">
        <v>9429</v>
      </c>
      <c r="D899" t="s">
        <v>8267</v>
      </c>
    </row>
    <row r="900" spans="1:4" x14ac:dyDescent="0.35">
      <c r="A900" t="s">
        <v>9430</v>
      </c>
      <c r="B900">
        <v>531556</v>
      </c>
      <c r="C900" t="s">
        <v>9431</v>
      </c>
      <c r="D900" t="s">
        <v>16187</v>
      </c>
    </row>
    <row r="901" spans="1:4" x14ac:dyDescent="0.35">
      <c r="A901" t="s">
        <v>9432</v>
      </c>
      <c r="B901">
        <v>524506</v>
      </c>
      <c r="C901" t="s">
        <v>8075</v>
      </c>
      <c r="D901" t="s">
        <v>8111</v>
      </c>
    </row>
    <row r="902" spans="1:4" x14ac:dyDescent="0.35">
      <c r="A902" t="s">
        <v>9433</v>
      </c>
      <c r="B902">
        <v>530755</v>
      </c>
      <c r="C902" t="s">
        <v>9434</v>
      </c>
      <c r="D902" t="s">
        <v>9435</v>
      </c>
    </row>
    <row r="903" spans="1:4" x14ac:dyDescent="0.35">
      <c r="A903" t="s">
        <v>9436</v>
      </c>
      <c r="B903">
        <v>532941</v>
      </c>
      <c r="C903" t="s">
        <v>9437</v>
      </c>
      <c r="D903" t="s">
        <v>8370</v>
      </c>
    </row>
    <row r="904" spans="1:4" x14ac:dyDescent="0.35">
      <c r="A904" t="s">
        <v>9438</v>
      </c>
      <c r="B904">
        <v>507543</v>
      </c>
      <c r="C904" t="s">
        <v>8075</v>
      </c>
      <c r="D904" t="s">
        <v>8321</v>
      </c>
    </row>
    <row r="905" spans="1:4" x14ac:dyDescent="0.35">
      <c r="A905" t="s">
        <v>9439</v>
      </c>
      <c r="B905">
        <v>533167</v>
      </c>
      <c r="C905" t="s">
        <v>8075</v>
      </c>
      <c r="D905" t="s">
        <v>8469</v>
      </c>
    </row>
    <row r="906" spans="1:4" x14ac:dyDescent="0.35">
      <c r="A906" t="s">
        <v>9440</v>
      </c>
      <c r="B906">
        <v>506395</v>
      </c>
      <c r="C906" t="s">
        <v>9441</v>
      </c>
      <c r="D906" t="s">
        <v>8578</v>
      </c>
    </row>
    <row r="907" spans="1:4" x14ac:dyDescent="0.35">
      <c r="A907" t="s">
        <v>9442</v>
      </c>
      <c r="B907">
        <v>526737</v>
      </c>
      <c r="C907" t="s">
        <v>8075</v>
      </c>
      <c r="D907" t="s">
        <v>8393</v>
      </c>
    </row>
    <row r="908" spans="1:4" x14ac:dyDescent="0.35">
      <c r="A908" t="s">
        <v>9443</v>
      </c>
      <c r="B908">
        <v>540199</v>
      </c>
      <c r="C908" t="s">
        <v>8075</v>
      </c>
      <c r="D908" t="s">
        <v>8058</v>
      </c>
    </row>
    <row r="909" spans="1:4" x14ac:dyDescent="0.35">
      <c r="A909" t="s">
        <v>9444</v>
      </c>
      <c r="B909">
        <v>532179</v>
      </c>
      <c r="C909" t="s">
        <v>9445</v>
      </c>
      <c r="D909" t="s">
        <v>8390</v>
      </c>
    </row>
    <row r="910" spans="1:4" x14ac:dyDescent="0.35">
      <c r="A910" t="s">
        <v>9446</v>
      </c>
      <c r="B910">
        <v>530859</v>
      </c>
      <c r="C910" t="s">
        <v>8075</v>
      </c>
      <c r="D910" t="s">
        <v>8069</v>
      </c>
    </row>
    <row r="911" spans="1:4" x14ac:dyDescent="0.35">
      <c r="A911" t="s">
        <v>9447</v>
      </c>
      <c r="B911">
        <v>530545</v>
      </c>
      <c r="C911" t="s">
        <v>8075</v>
      </c>
      <c r="D911" t="s">
        <v>8064</v>
      </c>
    </row>
    <row r="912" spans="1:4" x14ac:dyDescent="0.35">
      <c r="A912" t="s">
        <v>9448</v>
      </c>
      <c r="B912">
        <v>530545</v>
      </c>
      <c r="C912" t="s">
        <v>8075</v>
      </c>
      <c r="D912" t="s">
        <v>8064</v>
      </c>
    </row>
    <row r="913" spans="1:4" x14ac:dyDescent="0.35">
      <c r="A913" t="s">
        <v>9449</v>
      </c>
      <c r="B913">
        <v>523100</v>
      </c>
      <c r="C913" t="s">
        <v>8075</v>
      </c>
      <c r="D913" t="s">
        <v>8105</v>
      </c>
    </row>
    <row r="914" spans="1:4" x14ac:dyDescent="0.35">
      <c r="A914" t="s">
        <v>9450</v>
      </c>
      <c r="B914">
        <v>508814</v>
      </c>
      <c r="C914" t="s">
        <v>9451</v>
      </c>
      <c r="D914" t="s">
        <v>8121</v>
      </c>
    </row>
    <row r="915" spans="1:4" x14ac:dyDescent="0.35">
      <c r="A915" t="s">
        <v>9452</v>
      </c>
      <c r="B915">
        <v>538922</v>
      </c>
      <c r="C915" t="s">
        <v>8075</v>
      </c>
      <c r="D915" t="s">
        <v>8165</v>
      </c>
    </row>
    <row r="916" spans="1:4" x14ac:dyDescent="0.35">
      <c r="A916" t="s">
        <v>9453</v>
      </c>
      <c r="B916">
        <v>526550</v>
      </c>
      <c r="C916" t="s">
        <v>9454</v>
      </c>
      <c r="D916" t="s">
        <v>8273</v>
      </c>
    </row>
    <row r="917" spans="1:4" x14ac:dyDescent="0.35">
      <c r="A917" t="s">
        <v>9455</v>
      </c>
      <c r="B917">
        <v>531624</v>
      </c>
      <c r="C917" t="s">
        <v>9456</v>
      </c>
      <c r="D917" t="s">
        <v>8158</v>
      </c>
    </row>
    <row r="918" spans="1:4" x14ac:dyDescent="0.35">
      <c r="A918" t="s">
        <v>9457</v>
      </c>
      <c r="B918">
        <v>523415</v>
      </c>
      <c r="C918" t="s">
        <v>8075</v>
      </c>
      <c r="D918" t="s">
        <v>8105</v>
      </c>
    </row>
    <row r="919" spans="1:4" x14ac:dyDescent="0.35">
      <c r="A919" t="s">
        <v>9458</v>
      </c>
      <c r="B919">
        <v>534920</v>
      </c>
      <c r="C919" t="s">
        <v>8075</v>
      </c>
      <c r="D919" t="s">
        <v>8061</v>
      </c>
    </row>
    <row r="920" spans="1:4" x14ac:dyDescent="0.35">
      <c r="A920" t="s">
        <v>9459</v>
      </c>
      <c r="B920">
        <v>533144</v>
      </c>
      <c r="C920" t="s">
        <v>9460</v>
      </c>
      <c r="D920" t="s">
        <v>9070</v>
      </c>
    </row>
    <row r="921" spans="1:4" x14ac:dyDescent="0.35">
      <c r="A921" t="s">
        <v>9461</v>
      </c>
      <c r="B921">
        <v>542641</v>
      </c>
      <c r="C921" t="s">
        <v>9462</v>
      </c>
      <c r="D921" t="s">
        <v>8091</v>
      </c>
    </row>
    <row r="922" spans="1:4" x14ac:dyDescent="0.35">
      <c r="A922" t="s">
        <v>9463</v>
      </c>
      <c r="B922">
        <v>538770</v>
      </c>
      <c r="C922" t="s">
        <v>8075</v>
      </c>
      <c r="D922" t="s">
        <v>8158</v>
      </c>
    </row>
    <row r="923" spans="1:4" x14ac:dyDescent="0.35">
      <c r="A923" t="s">
        <v>9464</v>
      </c>
      <c r="B923">
        <v>512093</v>
      </c>
      <c r="C923" t="s">
        <v>8075</v>
      </c>
      <c r="D923" t="s">
        <v>8165</v>
      </c>
    </row>
    <row r="924" spans="1:4" x14ac:dyDescent="0.35">
      <c r="A924" t="s">
        <v>9465</v>
      </c>
      <c r="B924">
        <v>522001</v>
      </c>
      <c r="C924" t="s">
        <v>8075</v>
      </c>
      <c r="D924" t="s">
        <v>8150</v>
      </c>
    </row>
    <row r="925" spans="1:4" x14ac:dyDescent="0.35">
      <c r="A925" t="s">
        <v>9466</v>
      </c>
      <c r="B925">
        <v>509472</v>
      </c>
      <c r="C925" t="s">
        <v>8075</v>
      </c>
      <c r="D925" t="s">
        <v>16186</v>
      </c>
    </row>
    <row r="926" spans="1:4" x14ac:dyDescent="0.35">
      <c r="A926" t="s">
        <v>9467</v>
      </c>
      <c r="B926">
        <v>524388</v>
      </c>
      <c r="C926" t="s">
        <v>8075</v>
      </c>
      <c r="D926" t="s">
        <v>8397</v>
      </c>
    </row>
    <row r="927" spans="1:4" x14ac:dyDescent="0.35">
      <c r="A927" t="s">
        <v>9468</v>
      </c>
      <c r="B927">
        <v>539527</v>
      </c>
      <c r="C927" t="s">
        <v>8075</v>
      </c>
      <c r="D927" t="s">
        <v>8987</v>
      </c>
    </row>
    <row r="928" spans="1:4" x14ac:dyDescent="0.35">
      <c r="A928" t="s">
        <v>9469</v>
      </c>
      <c r="B928">
        <v>532392</v>
      </c>
      <c r="C928" t="s">
        <v>9470</v>
      </c>
      <c r="D928" t="s">
        <v>8078</v>
      </c>
    </row>
    <row r="929" spans="1:4" x14ac:dyDescent="0.35">
      <c r="A929" t="s">
        <v>9471</v>
      </c>
      <c r="B929" t="s">
        <v>8075</v>
      </c>
      <c r="C929" t="s">
        <v>9472</v>
      </c>
      <c r="D929" t="s">
        <v>8086</v>
      </c>
    </row>
    <row r="930" spans="1:4" x14ac:dyDescent="0.35">
      <c r="A930" t="s">
        <v>9473</v>
      </c>
      <c r="B930">
        <v>541770</v>
      </c>
      <c r="C930" t="s">
        <v>9474</v>
      </c>
      <c r="D930" t="s">
        <v>8091</v>
      </c>
    </row>
    <row r="931" spans="1:4" x14ac:dyDescent="0.35">
      <c r="A931" t="s">
        <v>9475</v>
      </c>
      <c r="B931">
        <v>539131</v>
      </c>
      <c r="C931" t="s">
        <v>8075</v>
      </c>
      <c r="D931" t="s">
        <v>8094</v>
      </c>
    </row>
    <row r="932" spans="1:4" x14ac:dyDescent="0.35">
      <c r="A932" t="s">
        <v>9476</v>
      </c>
      <c r="B932">
        <v>512379</v>
      </c>
      <c r="C932" t="s">
        <v>8075</v>
      </c>
      <c r="D932" t="s">
        <v>8165</v>
      </c>
    </row>
    <row r="933" spans="1:4" x14ac:dyDescent="0.35">
      <c r="A933" t="s">
        <v>9477</v>
      </c>
      <c r="B933">
        <v>511413</v>
      </c>
      <c r="C933" t="s">
        <v>9478</v>
      </c>
      <c r="D933" t="s">
        <v>8091</v>
      </c>
    </row>
    <row r="934" spans="1:4" x14ac:dyDescent="0.35">
      <c r="A934" t="s">
        <v>9479</v>
      </c>
      <c r="B934">
        <v>526269</v>
      </c>
      <c r="C934" t="s">
        <v>8075</v>
      </c>
      <c r="D934" t="s">
        <v>8232</v>
      </c>
    </row>
    <row r="935" spans="1:4" x14ac:dyDescent="0.35">
      <c r="A935" t="s">
        <v>9480</v>
      </c>
      <c r="B935">
        <v>526977</v>
      </c>
      <c r="C935" t="s">
        <v>8075</v>
      </c>
      <c r="D935" t="s">
        <v>8395</v>
      </c>
    </row>
    <row r="936" spans="1:4" x14ac:dyDescent="0.35">
      <c r="A936" t="s">
        <v>9481</v>
      </c>
      <c r="B936">
        <v>500092</v>
      </c>
      <c r="C936" t="s">
        <v>9482</v>
      </c>
      <c r="D936" t="s">
        <v>8058</v>
      </c>
    </row>
    <row r="937" spans="1:4" x14ac:dyDescent="0.35">
      <c r="A937" t="s">
        <v>9483</v>
      </c>
      <c r="B937">
        <v>539876</v>
      </c>
      <c r="C937" t="s">
        <v>9484</v>
      </c>
      <c r="D937" t="s">
        <v>8832</v>
      </c>
    </row>
    <row r="938" spans="1:4" x14ac:dyDescent="0.35">
      <c r="A938" t="s">
        <v>9485</v>
      </c>
      <c r="B938" t="s">
        <v>8075</v>
      </c>
      <c r="C938" t="s">
        <v>9486</v>
      </c>
      <c r="D938" t="s">
        <v>8086</v>
      </c>
    </row>
    <row r="939" spans="1:4" x14ac:dyDescent="0.35">
      <c r="A939" t="s">
        <v>9487</v>
      </c>
      <c r="B939">
        <v>538521</v>
      </c>
      <c r="C939" t="s">
        <v>8075</v>
      </c>
      <c r="D939" t="s">
        <v>9070</v>
      </c>
    </row>
    <row r="940" spans="1:4" x14ac:dyDescent="0.35">
      <c r="A940" t="s">
        <v>9488</v>
      </c>
      <c r="B940">
        <v>540903</v>
      </c>
      <c r="C940" t="s">
        <v>8075</v>
      </c>
      <c r="D940" t="s">
        <v>8156</v>
      </c>
    </row>
    <row r="941" spans="1:4" x14ac:dyDescent="0.35">
      <c r="A941" t="s">
        <v>9489</v>
      </c>
      <c r="B941">
        <v>530067</v>
      </c>
      <c r="C941" t="s">
        <v>8075</v>
      </c>
      <c r="D941" t="s">
        <v>8091</v>
      </c>
    </row>
    <row r="942" spans="1:4" x14ac:dyDescent="0.35">
      <c r="A942" t="s">
        <v>9490</v>
      </c>
      <c r="B942">
        <v>526027</v>
      </c>
      <c r="C942" t="s">
        <v>9491</v>
      </c>
      <c r="D942" t="s">
        <v>8146</v>
      </c>
    </row>
    <row r="943" spans="1:4" x14ac:dyDescent="0.35">
      <c r="A943" t="s">
        <v>9492</v>
      </c>
      <c r="B943">
        <v>511710</v>
      </c>
      <c r="C943" t="s">
        <v>8075</v>
      </c>
      <c r="D943" t="s">
        <v>8091</v>
      </c>
    </row>
    <row r="944" spans="1:4" x14ac:dyDescent="0.35">
      <c r="A944" t="s">
        <v>9493</v>
      </c>
      <c r="B944">
        <v>500480</v>
      </c>
      <c r="C944" t="s">
        <v>9494</v>
      </c>
      <c r="D944" t="s">
        <v>8083</v>
      </c>
    </row>
    <row r="945" spans="1:4" x14ac:dyDescent="0.35">
      <c r="A945" t="s">
        <v>9495</v>
      </c>
      <c r="B945">
        <v>500480</v>
      </c>
      <c r="C945" t="s">
        <v>9494</v>
      </c>
      <c r="D945" t="s">
        <v>8083</v>
      </c>
    </row>
    <row r="946" spans="1:4" x14ac:dyDescent="0.35">
      <c r="A946" t="s">
        <v>9496</v>
      </c>
      <c r="B946">
        <v>530843</v>
      </c>
      <c r="C946" t="s">
        <v>9497</v>
      </c>
      <c r="D946" t="s">
        <v>8254</v>
      </c>
    </row>
    <row r="947" spans="1:4" x14ac:dyDescent="0.35">
      <c r="A947" t="s">
        <v>9498</v>
      </c>
      <c r="B947">
        <v>532332</v>
      </c>
      <c r="C947" t="s">
        <v>9499</v>
      </c>
      <c r="D947" t="s">
        <v>8165</v>
      </c>
    </row>
    <row r="948" spans="1:4" x14ac:dyDescent="0.35">
      <c r="A948" t="s">
        <v>9500</v>
      </c>
      <c r="B948">
        <v>531472</v>
      </c>
      <c r="C948" t="s">
        <v>8075</v>
      </c>
      <c r="D948" t="s">
        <v>8370</v>
      </c>
    </row>
    <row r="949" spans="1:4" x14ac:dyDescent="0.35">
      <c r="A949" t="s">
        <v>9501</v>
      </c>
      <c r="B949">
        <v>532640</v>
      </c>
      <c r="C949" t="s">
        <v>9502</v>
      </c>
      <c r="D949" t="s">
        <v>8594</v>
      </c>
    </row>
    <row r="950" spans="1:4" x14ac:dyDescent="0.35">
      <c r="A950" t="s">
        <v>9503</v>
      </c>
      <c r="B950">
        <v>532640</v>
      </c>
      <c r="C950" t="s">
        <v>9502</v>
      </c>
      <c r="D950" t="s">
        <v>8594</v>
      </c>
    </row>
    <row r="951" spans="1:4" x14ac:dyDescent="0.35">
      <c r="A951" t="s">
        <v>9504</v>
      </c>
      <c r="B951">
        <v>532271</v>
      </c>
      <c r="C951" t="s">
        <v>8075</v>
      </c>
      <c r="D951" t="s">
        <v>8165</v>
      </c>
    </row>
    <row r="952" spans="1:4" x14ac:dyDescent="0.35">
      <c r="A952" t="s">
        <v>9505</v>
      </c>
      <c r="B952">
        <v>532173</v>
      </c>
      <c r="C952" t="s">
        <v>9506</v>
      </c>
      <c r="D952" t="s">
        <v>8165</v>
      </c>
    </row>
    <row r="953" spans="1:4" x14ac:dyDescent="0.35">
      <c r="A953" t="s">
        <v>9507</v>
      </c>
      <c r="B953">
        <v>532175</v>
      </c>
      <c r="C953" t="s">
        <v>9508</v>
      </c>
      <c r="D953" t="s">
        <v>8061</v>
      </c>
    </row>
    <row r="954" spans="1:4" x14ac:dyDescent="0.35">
      <c r="A954" t="s">
        <v>9509</v>
      </c>
      <c r="B954">
        <v>533151</v>
      </c>
      <c r="C954" t="s">
        <v>9510</v>
      </c>
      <c r="D954" t="s">
        <v>8594</v>
      </c>
    </row>
    <row r="955" spans="1:4" x14ac:dyDescent="0.35">
      <c r="A955" t="s">
        <v>9511</v>
      </c>
      <c r="B955">
        <v>533160</v>
      </c>
      <c r="C955" t="s">
        <v>9512</v>
      </c>
      <c r="D955" t="s">
        <v>8158</v>
      </c>
    </row>
    <row r="956" spans="1:4" x14ac:dyDescent="0.35">
      <c r="A956" t="s">
        <v>9513</v>
      </c>
      <c r="B956" t="s">
        <v>8075</v>
      </c>
      <c r="C956" t="s">
        <v>9514</v>
      </c>
      <c r="D956" t="s">
        <v>8086</v>
      </c>
    </row>
    <row r="957" spans="1:4" x14ac:dyDescent="0.35">
      <c r="A957" t="s">
        <v>9515</v>
      </c>
      <c r="B957" t="s">
        <v>8075</v>
      </c>
      <c r="C957" t="s">
        <v>9516</v>
      </c>
      <c r="D957" t="s">
        <v>8086</v>
      </c>
    </row>
    <row r="958" spans="1:4" x14ac:dyDescent="0.35">
      <c r="A958" t="s">
        <v>9517</v>
      </c>
      <c r="B958">
        <v>517514</v>
      </c>
      <c r="C958" t="s">
        <v>8075</v>
      </c>
      <c r="D958" t="s">
        <v>8257</v>
      </c>
    </row>
    <row r="959" spans="1:4" x14ac:dyDescent="0.35">
      <c r="A959" t="s">
        <v>9518</v>
      </c>
      <c r="B959">
        <v>517514</v>
      </c>
      <c r="C959" t="s">
        <v>8075</v>
      </c>
      <c r="D959" t="s">
        <v>8257</v>
      </c>
    </row>
    <row r="960" spans="1:4" x14ac:dyDescent="0.35">
      <c r="A960" t="s">
        <v>9519</v>
      </c>
      <c r="B960">
        <v>500096</v>
      </c>
      <c r="C960" t="s">
        <v>9520</v>
      </c>
      <c r="D960" t="s">
        <v>8254</v>
      </c>
    </row>
    <row r="961" spans="1:4" x14ac:dyDescent="0.35">
      <c r="A961" t="s">
        <v>9521</v>
      </c>
      <c r="B961">
        <v>500096</v>
      </c>
      <c r="C961" t="s">
        <v>9520</v>
      </c>
      <c r="D961" t="s">
        <v>8254</v>
      </c>
    </row>
    <row r="962" spans="1:4" x14ac:dyDescent="0.35">
      <c r="A962" t="s">
        <v>9522</v>
      </c>
      <c r="B962">
        <v>526821</v>
      </c>
      <c r="C962" t="s">
        <v>8075</v>
      </c>
      <c r="D962" t="s">
        <v>8232</v>
      </c>
    </row>
    <row r="963" spans="1:4" x14ac:dyDescent="0.35">
      <c r="A963" t="s">
        <v>9523</v>
      </c>
      <c r="B963">
        <v>530825</v>
      </c>
      <c r="C963" t="s">
        <v>8075</v>
      </c>
      <c r="D963" t="s">
        <v>8232</v>
      </c>
    </row>
    <row r="964" spans="1:4" x14ac:dyDescent="0.35">
      <c r="A964" t="s">
        <v>9524</v>
      </c>
      <c r="B964">
        <v>530825</v>
      </c>
      <c r="C964" t="s">
        <v>8075</v>
      </c>
      <c r="D964" t="s">
        <v>8232</v>
      </c>
    </row>
    <row r="965" spans="1:4" x14ac:dyDescent="0.35">
      <c r="A965" t="s">
        <v>9525</v>
      </c>
      <c r="B965">
        <v>501148</v>
      </c>
      <c r="C965" t="s">
        <v>8075</v>
      </c>
      <c r="D965" t="s">
        <v>8094</v>
      </c>
    </row>
    <row r="966" spans="1:4" x14ac:dyDescent="0.35">
      <c r="A966" t="s">
        <v>9526</v>
      </c>
      <c r="B966">
        <v>542216</v>
      </c>
      <c r="C966" t="s">
        <v>9527</v>
      </c>
      <c r="D966" t="s">
        <v>9528</v>
      </c>
    </row>
    <row r="967" spans="1:4" x14ac:dyDescent="0.35">
      <c r="A967" t="s">
        <v>9529</v>
      </c>
      <c r="B967">
        <v>500097</v>
      </c>
      <c r="C967" t="s">
        <v>9530</v>
      </c>
      <c r="D967" t="s">
        <v>8769</v>
      </c>
    </row>
    <row r="968" spans="1:4" x14ac:dyDescent="0.35">
      <c r="A968" t="s">
        <v>9531</v>
      </c>
      <c r="B968">
        <v>539900</v>
      </c>
      <c r="C968" t="s">
        <v>8075</v>
      </c>
      <c r="D968" t="s">
        <v>16186</v>
      </c>
    </row>
    <row r="969" spans="1:4" x14ac:dyDescent="0.35">
      <c r="A969" t="s">
        <v>9532</v>
      </c>
      <c r="B969">
        <v>521220</v>
      </c>
      <c r="C969" t="s">
        <v>9533</v>
      </c>
      <c r="D969" t="s">
        <v>8089</v>
      </c>
    </row>
    <row r="970" spans="1:4" x14ac:dyDescent="0.35">
      <c r="A970" t="s">
        <v>9534</v>
      </c>
      <c r="B970" t="s">
        <v>8075</v>
      </c>
      <c r="C970" t="s">
        <v>9535</v>
      </c>
      <c r="D970" t="s">
        <v>8086</v>
      </c>
    </row>
    <row r="971" spans="1:4" x14ac:dyDescent="0.35">
      <c r="A971" t="s">
        <v>9536</v>
      </c>
      <c r="B971">
        <v>532329</v>
      </c>
      <c r="C971" t="s">
        <v>8075</v>
      </c>
      <c r="D971" t="s">
        <v>8165</v>
      </c>
    </row>
    <row r="972" spans="1:4" x14ac:dyDescent="0.35">
      <c r="A972" t="s">
        <v>9537</v>
      </c>
      <c r="B972">
        <v>532329</v>
      </c>
      <c r="C972" t="s">
        <v>8075</v>
      </c>
      <c r="D972" t="s">
        <v>8165</v>
      </c>
    </row>
    <row r="973" spans="1:4" x14ac:dyDescent="0.35">
      <c r="A973" t="s">
        <v>9538</v>
      </c>
      <c r="B973">
        <v>540361</v>
      </c>
      <c r="C973" t="s">
        <v>8075</v>
      </c>
      <c r="D973" t="s">
        <v>16186</v>
      </c>
    </row>
    <row r="974" spans="1:4" x14ac:dyDescent="0.35">
      <c r="A974" t="s">
        <v>9539</v>
      </c>
      <c r="B974">
        <v>539770</v>
      </c>
      <c r="C974" t="s">
        <v>8075</v>
      </c>
      <c r="D974" t="s">
        <v>8058</v>
      </c>
    </row>
    <row r="975" spans="1:4" x14ac:dyDescent="0.35">
      <c r="A975" t="s">
        <v>9540</v>
      </c>
      <c r="B975">
        <v>539884</v>
      </c>
      <c r="C975" t="s">
        <v>8075</v>
      </c>
      <c r="D975" t="s">
        <v>8186</v>
      </c>
    </row>
    <row r="976" spans="1:4" x14ac:dyDescent="0.35">
      <c r="A976" t="s">
        <v>9541</v>
      </c>
      <c r="B976">
        <v>532528</v>
      </c>
      <c r="C976" t="s">
        <v>9542</v>
      </c>
      <c r="D976" t="s">
        <v>8165</v>
      </c>
    </row>
    <row r="977" spans="1:4" x14ac:dyDescent="0.35">
      <c r="A977" t="s">
        <v>9543</v>
      </c>
      <c r="B977">
        <v>530171</v>
      </c>
      <c r="C977" t="s">
        <v>8075</v>
      </c>
      <c r="D977" t="s">
        <v>8058</v>
      </c>
    </row>
    <row r="978" spans="1:4" x14ac:dyDescent="0.35">
      <c r="A978" t="s">
        <v>9544</v>
      </c>
      <c r="B978">
        <v>530393</v>
      </c>
      <c r="C978" t="s">
        <v>9545</v>
      </c>
      <c r="D978" t="s">
        <v>8058</v>
      </c>
    </row>
    <row r="979" spans="1:4" x14ac:dyDescent="0.35">
      <c r="A979" t="s">
        <v>9546</v>
      </c>
      <c r="B979">
        <v>532772</v>
      </c>
      <c r="C979" t="s">
        <v>9547</v>
      </c>
      <c r="D979" t="s">
        <v>8390</v>
      </c>
    </row>
    <row r="980" spans="1:4" x14ac:dyDescent="0.35">
      <c r="A980" t="s">
        <v>9548</v>
      </c>
      <c r="B980">
        <v>511611</v>
      </c>
      <c r="C980" t="s">
        <v>9549</v>
      </c>
      <c r="D980" t="s">
        <v>8091</v>
      </c>
    </row>
    <row r="981" spans="1:4" x14ac:dyDescent="0.35">
      <c r="A981" t="s">
        <v>9550</v>
      </c>
      <c r="B981">
        <v>502820</v>
      </c>
      <c r="C981" t="s">
        <v>9551</v>
      </c>
      <c r="D981" t="s">
        <v>8089</v>
      </c>
    </row>
    <row r="982" spans="1:4" x14ac:dyDescent="0.35">
      <c r="A982" t="s">
        <v>9552</v>
      </c>
      <c r="B982">
        <v>523369</v>
      </c>
      <c r="C982" t="s">
        <v>8075</v>
      </c>
      <c r="D982" t="s">
        <v>8769</v>
      </c>
    </row>
    <row r="983" spans="1:4" x14ac:dyDescent="0.35">
      <c r="A983" t="s">
        <v>9553</v>
      </c>
      <c r="B983">
        <v>523367</v>
      </c>
      <c r="C983" t="s">
        <v>9554</v>
      </c>
      <c r="D983" t="s">
        <v>8064</v>
      </c>
    </row>
    <row r="984" spans="1:4" x14ac:dyDescent="0.35">
      <c r="A984" t="s">
        <v>9555</v>
      </c>
      <c r="B984">
        <v>500117</v>
      </c>
      <c r="C984" t="s">
        <v>9556</v>
      </c>
      <c r="D984" t="s">
        <v>8286</v>
      </c>
    </row>
    <row r="985" spans="1:4" x14ac:dyDescent="0.35">
      <c r="A985" t="s">
        <v>9557</v>
      </c>
      <c r="B985">
        <v>590031</v>
      </c>
      <c r="C985" t="s">
        <v>9558</v>
      </c>
      <c r="D985" t="s">
        <v>8257</v>
      </c>
    </row>
    <row r="986" spans="1:4" x14ac:dyDescent="0.35">
      <c r="A986" t="s">
        <v>9559</v>
      </c>
      <c r="B986">
        <v>590031</v>
      </c>
      <c r="C986" t="s">
        <v>9558</v>
      </c>
      <c r="D986" t="s">
        <v>8257</v>
      </c>
    </row>
    <row r="987" spans="1:4" x14ac:dyDescent="0.35">
      <c r="A987" t="s">
        <v>9560</v>
      </c>
      <c r="B987" t="s">
        <v>8075</v>
      </c>
      <c r="C987" t="s">
        <v>9561</v>
      </c>
      <c r="D987" t="s">
        <v>8086</v>
      </c>
    </row>
    <row r="988" spans="1:4" x14ac:dyDescent="0.35">
      <c r="A988" t="s">
        <v>9562</v>
      </c>
      <c r="B988">
        <v>505703</v>
      </c>
      <c r="C988" t="s">
        <v>8075</v>
      </c>
      <c r="D988" t="s">
        <v>8083</v>
      </c>
    </row>
    <row r="989" spans="1:4" x14ac:dyDescent="0.35">
      <c r="A989" t="s">
        <v>9563</v>
      </c>
      <c r="B989">
        <v>502137</v>
      </c>
      <c r="C989" t="s">
        <v>9564</v>
      </c>
      <c r="D989" t="s">
        <v>8088</v>
      </c>
    </row>
    <row r="990" spans="1:4" x14ac:dyDescent="0.35">
      <c r="A990" t="s">
        <v>9565</v>
      </c>
      <c r="B990">
        <v>512068</v>
      </c>
      <c r="C990" t="s">
        <v>8075</v>
      </c>
      <c r="D990" t="s">
        <v>8055</v>
      </c>
    </row>
    <row r="991" spans="1:4" x14ac:dyDescent="0.35">
      <c r="A991" t="s">
        <v>9566</v>
      </c>
      <c r="B991">
        <v>542248</v>
      </c>
      <c r="C991" t="s">
        <v>9567</v>
      </c>
      <c r="D991" t="s">
        <v>8261</v>
      </c>
    </row>
    <row r="992" spans="1:4" x14ac:dyDescent="0.35">
      <c r="A992" t="s">
        <v>9568</v>
      </c>
      <c r="B992">
        <v>531989</v>
      </c>
      <c r="C992" t="s">
        <v>8075</v>
      </c>
      <c r="D992" t="s">
        <v>8267</v>
      </c>
    </row>
    <row r="993" spans="1:4" x14ac:dyDescent="0.35">
      <c r="A993" t="s">
        <v>9569</v>
      </c>
      <c r="B993">
        <v>539190</v>
      </c>
      <c r="C993" t="s">
        <v>8075</v>
      </c>
      <c r="D993" t="s">
        <v>8091</v>
      </c>
    </row>
    <row r="994" spans="1:4" x14ac:dyDescent="0.35">
      <c r="A994" t="s">
        <v>9570</v>
      </c>
      <c r="B994">
        <v>531227</v>
      </c>
      <c r="C994" t="s">
        <v>8075</v>
      </c>
      <c r="D994" t="s">
        <v>8121</v>
      </c>
    </row>
    <row r="995" spans="1:4" x14ac:dyDescent="0.35">
      <c r="A995" t="s">
        <v>9571</v>
      </c>
      <c r="B995">
        <v>539405</v>
      </c>
      <c r="C995" t="s">
        <v>8075</v>
      </c>
      <c r="D995" t="s">
        <v>8186</v>
      </c>
    </row>
    <row r="996" spans="1:4" x14ac:dyDescent="0.35">
      <c r="A996" t="s">
        <v>9572</v>
      </c>
      <c r="B996">
        <v>539559</v>
      </c>
      <c r="C996" t="s">
        <v>8075</v>
      </c>
      <c r="D996" t="s">
        <v>8186</v>
      </c>
    </row>
    <row r="997" spans="1:4" x14ac:dyDescent="0.35">
      <c r="A997" t="s">
        <v>9573</v>
      </c>
      <c r="B997">
        <v>539559</v>
      </c>
      <c r="C997" t="s">
        <v>8075</v>
      </c>
      <c r="D997" t="s">
        <v>8186</v>
      </c>
    </row>
    <row r="998" spans="1:4" x14ac:dyDescent="0.35">
      <c r="A998" t="s">
        <v>9574</v>
      </c>
      <c r="B998">
        <v>532760</v>
      </c>
      <c r="C998" t="s">
        <v>9575</v>
      </c>
      <c r="D998" t="s">
        <v>8203</v>
      </c>
    </row>
    <row r="999" spans="1:4" x14ac:dyDescent="0.35">
      <c r="A999" t="s">
        <v>9576</v>
      </c>
      <c r="B999">
        <v>541778</v>
      </c>
      <c r="C999" t="s">
        <v>8075</v>
      </c>
      <c r="D999" t="s">
        <v>8232</v>
      </c>
    </row>
    <row r="1000" spans="1:4" x14ac:dyDescent="0.35">
      <c r="A1000" t="s">
        <v>9577</v>
      </c>
      <c r="B1000">
        <v>500645</v>
      </c>
      <c r="C1000" t="s">
        <v>9578</v>
      </c>
      <c r="D1000" t="s">
        <v>8121</v>
      </c>
    </row>
    <row r="1001" spans="1:4" x14ac:dyDescent="0.35">
      <c r="A1001" t="s">
        <v>9579</v>
      </c>
      <c r="B1001">
        <v>506401</v>
      </c>
      <c r="C1001" t="s">
        <v>9580</v>
      </c>
      <c r="D1001" t="s">
        <v>8121</v>
      </c>
    </row>
    <row r="1002" spans="1:4" x14ac:dyDescent="0.35">
      <c r="A1002" t="s">
        <v>9581</v>
      </c>
      <c r="B1002">
        <v>514030</v>
      </c>
      <c r="C1002" t="s">
        <v>8075</v>
      </c>
      <c r="D1002" t="s">
        <v>8089</v>
      </c>
    </row>
    <row r="1003" spans="1:4" x14ac:dyDescent="0.35">
      <c r="A1003" t="s">
        <v>9582</v>
      </c>
      <c r="B1003">
        <v>539455</v>
      </c>
      <c r="C1003" t="s">
        <v>8075</v>
      </c>
      <c r="D1003" t="s">
        <v>8105</v>
      </c>
    </row>
    <row r="1004" spans="1:4" x14ac:dyDescent="0.35">
      <c r="A1004" t="s">
        <v>9583</v>
      </c>
      <c r="B1004">
        <v>780006</v>
      </c>
      <c r="C1004" t="s">
        <v>8075</v>
      </c>
      <c r="D1004" t="s">
        <v>8163</v>
      </c>
    </row>
    <row r="1005" spans="1:4" x14ac:dyDescent="0.35">
      <c r="A1005" t="s">
        <v>9584</v>
      </c>
      <c r="B1005">
        <v>532848</v>
      </c>
      <c r="C1005" t="s">
        <v>9585</v>
      </c>
      <c r="D1005" t="s">
        <v>8492</v>
      </c>
    </row>
    <row r="1006" spans="1:4" x14ac:dyDescent="0.35">
      <c r="A1006" t="s">
        <v>9586</v>
      </c>
      <c r="B1006">
        <v>539596</v>
      </c>
      <c r="C1006" t="s">
        <v>8075</v>
      </c>
      <c r="D1006" t="s">
        <v>8058</v>
      </c>
    </row>
    <row r="1007" spans="1:4" x14ac:dyDescent="0.35">
      <c r="A1007" t="s">
        <v>9587</v>
      </c>
      <c r="B1007">
        <v>504286</v>
      </c>
      <c r="C1007" t="s">
        <v>9588</v>
      </c>
      <c r="D1007" t="s">
        <v>8370</v>
      </c>
    </row>
    <row r="1008" spans="1:4" x14ac:dyDescent="0.35">
      <c r="A1008" t="s">
        <v>9589</v>
      </c>
      <c r="B1008">
        <v>504240</v>
      </c>
      <c r="C1008" t="s">
        <v>8075</v>
      </c>
      <c r="D1008" t="s">
        <v>8370</v>
      </c>
    </row>
    <row r="1009" spans="1:4" x14ac:dyDescent="0.35">
      <c r="A1009" t="s">
        <v>9590</v>
      </c>
      <c r="B1009">
        <v>504256</v>
      </c>
      <c r="C1009" t="s">
        <v>8075</v>
      </c>
      <c r="D1009" t="s">
        <v>8612</v>
      </c>
    </row>
    <row r="1010" spans="1:4" x14ac:dyDescent="0.35">
      <c r="A1010" t="s">
        <v>9591</v>
      </c>
      <c r="B1010">
        <v>533137</v>
      </c>
      <c r="C1010" t="s">
        <v>9592</v>
      </c>
      <c r="D1010" t="s">
        <v>8807</v>
      </c>
    </row>
    <row r="1011" spans="1:4" x14ac:dyDescent="0.35">
      <c r="A1011" t="s">
        <v>9593</v>
      </c>
      <c r="B1011">
        <v>532121</v>
      </c>
      <c r="C1011" t="s">
        <v>9594</v>
      </c>
      <c r="D1011" t="s">
        <v>8390</v>
      </c>
    </row>
    <row r="1012" spans="1:4" x14ac:dyDescent="0.35">
      <c r="A1012" t="s">
        <v>9595</v>
      </c>
      <c r="B1012">
        <v>537536</v>
      </c>
      <c r="C1012" t="s">
        <v>8075</v>
      </c>
      <c r="D1012" t="s">
        <v>8111</v>
      </c>
    </row>
    <row r="1013" spans="1:4" x14ac:dyDescent="0.35">
      <c r="A1013" t="s">
        <v>9596</v>
      </c>
      <c r="B1013">
        <v>531521</v>
      </c>
      <c r="C1013" t="s">
        <v>8075</v>
      </c>
      <c r="D1013" t="s">
        <v>8111</v>
      </c>
    </row>
    <row r="1014" spans="1:4" x14ac:dyDescent="0.35">
      <c r="A1014" t="s">
        <v>9597</v>
      </c>
      <c r="B1014" t="s">
        <v>8075</v>
      </c>
      <c r="C1014" t="s">
        <v>9598</v>
      </c>
      <c r="D1014" t="s">
        <v>8086</v>
      </c>
    </row>
    <row r="1015" spans="1:4" x14ac:dyDescent="0.35">
      <c r="A1015" t="s">
        <v>9599</v>
      </c>
      <c r="B1015">
        <v>539197</v>
      </c>
      <c r="C1015" t="s">
        <v>8075</v>
      </c>
      <c r="D1015" t="s">
        <v>16186</v>
      </c>
    </row>
    <row r="1016" spans="1:4" x14ac:dyDescent="0.35">
      <c r="A1016" t="s">
        <v>9600</v>
      </c>
      <c r="B1016">
        <v>539197</v>
      </c>
      <c r="C1016" t="s">
        <v>8075</v>
      </c>
      <c r="D1016" t="s">
        <v>16186</v>
      </c>
    </row>
    <row r="1017" spans="1:4" x14ac:dyDescent="0.35">
      <c r="A1017" t="s">
        <v>9601</v>
      </c>
      <c r="B1017">
        <v>531585</v>
      </c>
      <c r="C1017" t="s">
        <v>8075</v>
      </c>
      <c r="D1017" t="s">
        <v>16186</v>
      </c>
    </row>
    <row r="1018" spans="1:4" x14ac:dyDescent="0.35">
      <c r="A1018" t="s">
        <v>9602</v>
      </c>
      <c r="B1018">
        <v>512445</v>
      </c>
      <c r="C1018" t="s">
        <v>8075</v>
      </c>
      <c r="D1018" t="s">
        <v>8058</v>
      </c>
    </row>
    <row r="1019" spans="1:4" x14ac:dyDescent="0.35">
      <c r="A1019" t="s">
        <v>9603</v>
      </c>
      <c r="B1019">
        <v>530765</v>
      </c>
      <c r="C1019" t="s">
        <v>8075</v>
      </c>
      <c r="D1019" t="s">
        <v>8091</v>
      </c>
    </row>
    <row r="1020" spans="1:4" x14ac:dyDescent="0.35">
      <c r="A1020" t="s">
        <v>9604</v>
      </c>
      <c r="B1020">
        <v>542002</v>
      </c>
      <c r="C1020" t="s">
        <v>8075</v>
      </c>
      <c r="D1020" t="s">
        <v>8158</v>
      </c>
    </row>
    <row r="1021" spans="1:4" x14ac:dyDescent="0.35">
      <c r="A1021" t="s">
        <v>9605</v>
      </c>
      <c r="B1021">
        <v>511072</v>
      </c>
      <c r="C1021" t="s">
        <v>9606</v>
      </c>
      <c r="D1021" t="s">
        <v>16187</v>
      </c>
    </row>
    <row r="1022" spans="1:4" x14ac:dyDescent="0.35">
      <c r="A1022" t="s">
        <v>9607</v>
      </c>
      <c r="B1022">
        <v>519588</v>
      </c>
      <c r="C1022" t="s">
        <v>9608</v>
      </c>
      <c r="D1022" t="s">
        <v>8132</v>
      </c>
    </row>
    <row r="1023" spans="1:4" x14ac:dyDescent="0.35">
      <c r="A1023" t="s">
        <v>9609</v>
      </c>
      <c r="B1023">
        <v>538715</v>
      </c>
      <c r="C1023" t="s">
        <v>8075</v>
      </c>
      <c r="D1023" t="s">
        <v>8192</v>
      </c>
    </row>
    <row r="1024" spans="1:4" x14ac:dyDescent="0.35">
      <c r="A1024" t="s">
        <v>9610</v>
      </c>
      <c r="B1024">
        <v>500119</v>
      </c>
      <c r="C1024" t="s">
        <v>9611</v>
      </c>
      <c r="D1024" t="s">
        <v>8769</v>
      </c>
    </row>
    <row r="1025" spans="1:4" x14ac:dyDescent="0.35">
      <c r="A1025" t="s">
        <v>9612</v>
      </c>
      <c r="B1025">
        <v>531923</v>
      </c>
      <c r="C1025" t="s">
        <v>8075</v>
      </c>
      <c r="D1025" t="s">
        <v>8769</v>
      </c>
    </row>
    <row r="1026" spans="1:4" x14ac:dyDescent="0.35">
      <c r="A1026" t="s">
        <v>9613</v>
      </c>
      <c r="B1026">
        <v>531198</v>
      </c>
      <c r="C1026" t="s">
        <v>8075</v>
      </c>
      <c r="D1026" t="s">
        <v>8273</v>
      </c>
    </row>
    <row r="1027" spans="1:4" x14ac:dyDescent="0.35">
      <c r="A1027" t="s">
        <v>9614</v>
      </c>
      <c r="B1027">
        <v>521216</v>
      </c>
      <c r="C1027" t="s">
        <v>8075</v>
      </c>
      <c r="D1027" t="s">
        <v>8089</v>
      </c>
    </row>
    <row r="1028" spans="1:4" x14ac:dyDescent="0.35">
      <c r="A1028" t="s">
        <v>9615</v>
      </c>
      <c r="B1028">
        <v>542679</v>
      </c>
      <c r="C1028" t="s">
        <v>9616</v>
      </c>
      <c r="D1028" t="s">
        <v>8370</v>
      </c>
    </row>
    <row r="1029" spans="1:4" x14ac:dyDescent="0.35">
      <c r="A1029" t="s">
        <v>9617</v>
      </c>
      <c r="B1029">
        <v>532180</v>
      </c>
      <c r="C1029" t="s">
        <v>9618</v>
      </c>
      <c r="D1029" t="s">
        <v>8390</v>
      </c>
    </row>
    <row r="1030" spans="1:4" x14ac:dyDescent="0.35">
      <c r="A1030" t="s">
        <v>9619</v>
      </c>
      <c r="B1030">
        <v>512485</v>
      </c>
      <c r="C1030" t="s">
        <v>8075</v>
      </c>
      <c r="D1030" t="s">
        <v>16186</v>
      </c>
    </row>
    <row r="1031" spans="1:4" x14ac:dyDescent="0.35">
      <c r="A1031" t="s">
        <v>9620</v>
      </c>
      <c r="B1031">
        <v>521151</v>
      </c>
      <c r="C1031" t="s">
        <v>8075</v>
      </c>
      <c r="D1031" t="s">
        <v>8089</v>
      </c>
    </row>
    <row r="1032" spans="1:4" x14ac:dyDescent="0.35">
      <c r="A1032" t="s">
        <v>9621</v>
      </c>
      <c r="B1032">
        <v>503637</v>
      </c>
      <c r="C1032" t="s">
        <v>8075</v>
      </c>
      <c r="D1032" t="s">
        <v>8058</v>
      </c>
    </row>
    <row r="1033" spans="1:4" x14ac:dyDescent="0.35">
      <c r="A1033" t="s">
        <v>9622</v>
      </c>
      <c r="B1033">
        <v>507717</v>
      </c>
      <c r="C1033" t="s">
        <v>9623</v>
      </c>
      <c r="D1033" t="s">
        <v>8216</v>
      </c>
    </row>
    <row r="1034" spans="1:4" x14ac:dyDescent="0.35">
      <c r="A1034" t="s">
        <v>9624</v>
      </c>
      <c r="B1034">
        <v>538446</v>
      </c>
      <c r="C1034" t="s">
        <v>8075</v>
      </c>
      <c r="D1034" t="s">
        <v>8058</v>
      </c>
    </row>
    <row r="1035" spans="1:4" x14ac:dyDescent="0.35">
      <c r="A1035" t="s">
        <v>9625</v>
      </c>
      <c r="B1035" t="s">
        <v>8075</v>
      </c>
      <c r="C1035" t="s">
        <v>9626</v>
      </c>
      <c r="D1035" t="s">
        <v>8086</v>
      </c>
    </row>
    <row r="1036" spans="1:4" x14ac:dyDescent="0.35">
      <c r="A1036" t="s">
        <v>9627</v>
      </c>
      <c r="B1036">
        <v>531043</v>
      </c>
      <c r="C1036" t="s">
        <v>8075</v>
      </c>
      <c r="D1036" t="s">
        <v>8261</v>
      </c>
    </row>
    <row r="1037" spans="1:4" x14ac:dyDescent="0.35">
      <c r="A1037" t="s">
        <v>9628</v>
      </c>
      <c r="B1037">
        <v>540268</v>
      </c>
      <c r="C1037" t="s">
        <v>8075</v>
      </c>
      <c r="D1037" t="s">
        <v>8058</v>
      </c>
    </row>
    <row r="1038" spans="1:4" x14ac:dyDescent="0.35">
      <c r="A1038" t="s">
        <v>9629</v>
      </c>
      <c r="B1038">
        <v>506405</v>
      </c>
      <c r="C1038" t="s">
        <v>8075</v>
      </c>
      <c r="D1038" t="s">
        <v>8232</v>
      </c>
    </row>
    <row r="1039" spans="1:4" x14ac:dyDescent="0.35">
      <c r="A1039" t="s">
        <v>9630</v>
      </c>
      <c r="B1039">
        <v>511451</v>
      </c>
      <c r="C1039" t="s">
        <v>8075</v>
      </c>
      <c r="D1039" t="s">
        <v>8091</v>
      </c>
    </row>
    <row r="1040" spans="1:4" x14ac:dyDescent="0.35">
      <c r="A1040" t="s">
        <v>9631</v>
      </c>
      <c r="B1040">
        <v>507442</v>
      </c>
      <c r="C1040" t="s">
        <v>9632</v>
      </c>
      <c r="D1040" t="s">
        <v>8769</v>
      </c>
    </row>
    <row r="1041" spans="1:4" x14ac:dyDescent="0.35">
      <c r="A1041" t="s">
        <v>9633</v>
      </c>
      <c r="B1041">
        <v>501945</v>
      </c>
      <c r="C1041" t="s">
        <v>8075</v>
      </c>
      <c r="D1041" t="s">
        <v>8091</v>
      </c>
    </row>
    <row r="1042" spans="1:4" x14ac:dyDescent="0.35">
      <c r="A1042" t="s">
        <v>9634</v>
      </c>
      <c r="B1042">
        <v>526971</v>
      </c>
      <c r="C1042" t="s">
        <v>8075</v>
      </c>
      <c r="D1042" t="s">
        <v>16186</v>
      </c>
    </row>
    <row r="1043" spans="1:4" x14ac:dyDescent="0.35">
      <c r="A1043" t="s">
        <v>9635</v>
      </c>
      <c r="B1043">
        <v>531306</v>
      </c>
      <c r="C1043" t="s">
        <v>8075</v>
      </c>
      <c r="D1043" t="s">
        <v>8083</v>
      </c>
    </row>
    <row r="1044" spans="1:4" x14ac:dyDescent="0.35">
      <c r="A1044" t="s">
        <v>9636</v>
      </c>
      <c r="B1044">
        <v>531306</v>
      </c>
      <c r="C1044" t="s">
        <v>8075</v>
      </c>
      <c r="D1044" t="s">
        <v>8083</v>
      </c>
    </row>
    <row r="1045" spans="1:4" x14ac:dyDescent="0.35">
      <c r="A1045" t="s">
        <v>9637</v>
      </c>
      <c r="B1045">
        <v>541302</v>
      </c>
      <c r="C1045" t="s">
        <v>8075</v>
      </c>
      <c r="D1045" t="s">
        <v>8469</v>
      </c>
    </row>
    <row r="1046" spans="1:4" x14ac:dyDescent="0.35">
      <c r="A1046" t="s">
        <v>9638</v>
      </c>
      <c r="B1046">
        <v>507886</v>
      </c>
      <c r="C1046" t="s">
        <v>8075</v>
      </c>
      <c r="D1046" t="s">
        <v>8158</v>
      </c>
    </row>
    <row r="1047" spans="1:4" x14ac:dyDescent="0.35">
      <c r="A1047" t="s">
        <v>9639</v>
      </c>
      <c r="B1047">
        <v>540695</v>
      </c>
      <c r="C1047" t="s">
        <v>8075</v>
      </c>
      <c r="D1047" t="s">
        <v>16186</v>
      </c>
    </row>
    <row r="1048" spans="1:4" x14ac:dyDescent="0.35">
      <c r="A1048" t="s">
        <v>9640</v>
      </c>
      <c r="B1048">
        <v>531237</v>
      </c>
      <c r="C1048" t="s">
        <v>8075</v>
      </c>
      <c r="D1048" t="s">
        <v>8091</v>
      </c>
    </row>
    <row r="1049" spans="1:4" x14ac:dyDescent="0.35">
      <c r="A1049" t="s">
        <v>9641</v>
      </c>
      <c r="B1049">
        <v>533336</v>
      </c>
      <c r="C1049" t="s">
        <v>9642</v>
      </c>
      <c r="D1049" t="s">
        <v>8094</v>
      </c>
    </row>
    <row r="1050" spans="1:4" x14ac:dyDescent="0.35">
      <c r="A1050" t="s">
        <v>9643</v>
      </c>
      <c r="B1050">
        <v>523736</v>
      </c>
      <c r="C1050" t="s">
        <v>9644</v>
      </c>
      <c r="D1050" t="s">
        <v>8448</v>
      </c>
    </row>
    <row r="1051" spans="1:4" x14ac:dyDescent="0.35">
      <c r="A1051" t="s">
        <v>9645</v>
      </c>
      <c r="B1051">
        <v>538902</v>
      </c>
      <c r="C1051" t="s">
        <v>9646</v>
      </c>
      <c r="D1051" t="s">
        <v>8478</v>
      </c>
    </row>
    <row r="1052" spans="1:4" x14ac:dyDescent="0.35">
      <c r="A1052" t="s">
        <v>9647</v>
      </c>
      <c r="B1052" t="s">
        <v>8075</v>
      </c>
      <c r="C1052" t="s">
        <v>9648</v>
      </c>
      <c r="D1052" t="s">
        <v>8478</v>
      </c>
    </row>
    <row r="1053" spans="1:4" x14ac:dyDescent="0.35">
      <c r="A1053" t="s">
        <v>9649</v>
      </c>
      <c r="B1053">
        <v>508860</v>
      </c>
      <c r="C1053" t="s">
        <v>8075</v>
      </c>
      <c r="D1053" t="s">
        <v>8469</v>
      </c>
    </row>
    <row r="1054" spans="1:4" x14ac:dyDescent="0.35">
      <c r="A1054" t="s">
        <v>9650</v>
      </c>
      <c r="B1054">
        <v>500120</v>
      </c>
      <c r="C1054" t="s">
        <v>8075</v>
      </c>
      <c r="D1054" t="s">
        <v>8121</v>
      </c>
    </row>
    <row r="1055" spans="1:4" x14ac:dyDescent="0.35">
      <c r="A1055" t="s">
        <v>9651</v>
      </c>
      <c r="B1055">
        <v>522163</v>
      </c>
      <c r="C1055" t="s">
        <v>9652</v>
      </c>
      <c r="D1055" t="s">
        <v>8370</v>
      </c>
    </row>
    <row r="1056" spans="1:4" x14ac:dyDescent="0.35">
      <c r="A1056" t="s">
        <v>9653</v>
      </c>
      <c r="B1056">
        <v>530959</v>
      </c>
      <c r="C1056" t="s">
        <v>8075</v>
      </c>
      <c r="D1056" t="s">
        <v>8478</v>
      </c>
    </row>
    <row r="1057" spans="1:4" x14ac:dyDescent="0.35">
      <c r="A1057" t="s">
        <v>9654</v>
      </c>
      <c r="B1057">
        <v>500089</v>
      </c>
      <c r="C1057" t="s">
        <v>9655</v>
      </c>
      <c r="D1057" t="s">
        <v>8232</v>
      </c>
    </row>
    <row r="1058" spans="1:4" x14ac:dyDescent="0.35">
      <c r="A1058" t="s">
        <v>9656</v>
      </c>
      <c r="B1058">
        <v>500089</v>
      </c>
      <c r="C1058" t="s">
        <v>9655</v>
      </c>
      <c r="D1058" t="s">
        <v>8232</v>
      </c>
    </row>
    <row r="1059" spans="1:4" x14ac:dyDescent="0.35">
      <c r="A1059" t="s">
        <v>9657</v>
      </c>
      <c r="B1059">
        <v>540811</v>
      </c>
      <c r="C1059" t="s">
        <v>8075</v>
      </c>
      <c r="D1059" t="s">
        <v>16186</v>
      </c>
    </row>
    <row r="1060" spans="1:4" x14ac:dyDescent="0.35">
      <c r="A1060" t="s">
        <v>9658</v>
      </c>
      <c r="B1060">
        <v>542685</v>
      </c>
      <c r="C1060" t="s">
        <v>9659</v>
      </c>
      <c r="D1060" t="s">
        <v>8594</v>
      </c>
    </row>
    <row r="1061" spans="1:4" x14ac:dyDescent="0.35">
      <c r="A1061" t="s">
        <v>9660</v>
      </c>
      <c r="B1061">
        <v>539979</v>
      </c>
      <c r="C1061" t="s">
        <v>9661</v>
      </c>
      <c r="D1061" t="s">
        <v>8089</v>
      </c>
    </row>
    <row r="1062" spans="1:4" x14ac:dyDescent="0.35">
      <c r="A1062" t="s">
        <v>9662</v>
      </c>
      <c r="B1062">
        <v>540151</v>
      </c>
      <c r="C1062" t="s">
        <v>8075</v>
      </c>
      <c r="D1062" t="s">
        <v>8078</v>
      </c>
    </row>
    <row r="1063" spans="1:4" x14ac:dyDescent="0.35">
      <c r="A1063" t="s">
        <v>9663</v>
      </c>
      <c r="B1063">
        <v>542155</v>
      </c>
      <c r="C1063" t="s">
        <v>9664</v>
      </c>
      <c r="D1063" t="s">
        <v>16188</v>
      </c>
    </row>
    <row r="1064" spans="1:4" x14ac:dyDescent="0.35">
      <c r="A1064" t="s">
        <v>9665</v>
      </c>
      <c r="B1064">
        <v>506414</v>
      </c>
      <c r="C1064" t="s">
        <v>8075</v>
      </c>
      <c r="D1064" t="s">
        <v>8111</v>
      </c>
    </row>
    <row r="1065" spans="1:4" x14ac:dyDescent="0.35">
      <c r="A1065" t="s">
        <v>9666</v>
      </c>
      <c r="B1065">
        <v>531153</v>
      </c>
      <c r="C1065" t="s">
        <v>8075</v>
      </c>
      <c r="D1065" t="s">
        <v>8321</v>
      </c>
    </row>
    <row r="1066" spans="1:4" x14ac:dyDescent="0.35">
      <c r="A1066" t="s">
        <v>9667</v>
      </c>
      <c r="B1066">
        <v>540789</v>
      </c>
      <c r="C1066" t="s">
        <v>9668</v>
      </c>
      <c r="D1066" t="s">
        <v>9669</v>
      </c>
    </row>
    <row r="1067" spans="1:4" x14ac:dyDescent="0.35">
      <c r="A1067" t="s">
        <v>9670</v>
      </c>
      <c r="B1067">
        <v>540047</v>
      </c>
      <c r="C1067" t="s">
        <v>9671</v>
      </c>
      <c r="D1067" t="s">
        <v>8665</v>
      </c>
    </row>
    <row r="1068" spans="1:4" x14ac:dyDescent="0.35">
      <c r="A1068" t="s">
        <v>9672</v>
      </c>
      <c r="B1068">
        <v>526927</v>
      </c>
      <c r="C1068" t="s">
        <v>8075</v>
      </c>
      <c r="D1068" t="s">
        <v>8165</v>
      </c>
    </row>
    <row r="1069" spans="1:4" x14ac:dyDescent="0.35">
      <c r="A1069" t="s">
        <v>9673</v>
      </c>
      <c r="B1069">
        <v>500068</v>
      </c>
      <c r="C1069" t="s">
        <v>8075</v>
      </c>
      <c r="D1069" t="s">
        <v>8083</v>
      </c>
    </row>
    <row r="1070" spans="1:4" x14ac:dyDescent="0.35">
      <c r="A1070" t="s">
        <v>9674</v>
      </c>
      <c r="B1070">
        <v>500068</v>
      </c>
      <c r="C1070" t="s">
        <v>8075</v>
      </c>
      <c r="D1070" t="s">
        <v>8083</v>
      </c>
    </row>
    <row r="1071" spans="1:4" x14ac:dyDescent="0.35">
      <c r="A1071" t="s">
        <v>9675</v>
      </c>
      <c r="B1071">
        <v>532839</v>
      </c>
      <c r="C1071" t="s">
        <v>9676</v>
      </c>
      <c r="D1071" t="s">
        <v>8807</v>
      </c>
    </row>
    <row r="1072" spans="1:4" x14ac:dyDescent="0.35">
      <c r="A1072" t="s">
        <v>9677</v>
      </c>
      <c r="B1072">
        <v>532839</v>
      </c>
      <c r="C1072" t="s">
        <v>9676</v>
      </c>
      <c r="D1072" t="s">
        <v>8807</v>
      </c>
    </row>
    <row r="1073" spans="1:4" x14ac:dyDescent="0.35">
      <c r="A1073" t="s">
        <v>9678</v>
      </c>
      <c r="B1073">
        <v>531553</v>
      </c>
      <c r="C1073" t="s">
        <v>8075</v>
      </c>
      <c r="D1073" t="s">
        <v>8492</v>
      </c>
    </row>
    <row r="1074" spans="1:4" x14ac:dyDescent="0.35">
      <c r="A1074" t="s">
        <v>9679</v>
      </c>
      <c r="B1074">
        <v>540701</v>
      </c>
      <c r="C1074" t="s">
        <v>9680</v>
      </c>
      <c r="D1074" t="s">
        <v>8111</v>
      </c>
    </row>
    <row r="1075" spans="1:4" x14ac:dyDescent="0.35">
      <c r="A1075" t="s">
        <v>9681</v>
      </c>
      <c r="B1075">
        <v>538432</v>
      </c>
      <c r="C1075" t="s">
        <v>8075</v>
      </c>
      <c r="D1075" t="s">
        <v>16186</v>
      </c>
    </row>
    <row r="1076" spans="1:4" x14ac:dyDescent="0.35">
      <c r="A1076" t="s">
        <v>9682</v>
      </c>
      <c r="B1076">
        <v>532488</v>
      </c>
      <c r="C1076" t="s">
        <v>9683</v>
      </c>
      <c r="D1076" t="s">
        <v>8111</v>
      </c>
    </row>
    <row r="1077" spans="1:4" x14ac:dyDescent="0.35">
      <c r="A1077" t="s">
        <v>9684</v>
      </c>
      <c r="B1077">
        <v>526285</v>
      </c>
      <c r="C1077" t="s">
        <v>8075</v>
      </c>
      <c r="D1077" t="s">
        <v>8321</v>
      </c>
    </row>
    <row r="1078" spans="1:4" x14ac:dyDescent="0.35">
      <c r="A1078" t="s">
        <v>9685</v>
      </c>
      <c r="B1078">
        <v>526315</v>
      </c>
      <c r="C1078" t="s">
        <v>8075</v>
      </c>
      <c r="D1078" t="s">
        <v>8598</v>
      </c>
    </row>
    <row r="1079" spans="1:4" x14ac:dyDescent="0.35">
      <c r="A1079" t="s">
        <v>9686</v>
      </c>
      <c r="B1079">
        <v>540699</v>
      </c>
      <c r="C1079" t="s">
        <v>9687</v>
      </c>
      <c r="D1079" t="s">
        <v>8440</v>
      </c>
    </row>
    <row r="1080" spans="1:4" x14ac:dyDescent="0.35">
      <c r="A1080" t="s">
        <v>9688</v>
      </c>
      <c r="B1080">
        <v>540699</v>
      </c>
      <c r="C1080" t="s">
        <v>9687</v>
      </c>
      <c r="D1080" t="s">
        <v>8440</v>
      </c>
    </row>
    <row r="1081" spans="1:4" x14ac:dyDescent="0.35">
      <c r="A1081" t="s">
        <v>9689</v>
      </c>
      <c r="B1081">
        <v>532868</v>
      </c>
      <c r="C1081" t="s">
        <v>9690</v>
      </c>
      <c r="D1081" t="s">
        <v>8158</v>
      </c>
    </row>
    <row r="1082" spans="1:4" x14ac:dyDescent="0.35">
      <c r="A1082" t="s">
        <v>9691</v>
      </c>
      <c r="B1082">
        <v>533146</v>
      </c>
      <c r="C1082" t="s">
        <v>9692</v>
      </c>
      <c r="D1082" t="s">
        <v>9693</v>
      </c>
    </row>
    <row r="1083" spans="1:4" x14ac:dyDescent="0.35">
      <c r="A1083" t="s">
        <v>9694</v>
      </c>
      <c r="B1083">
        <v>533146</v>
      </c>
      <c r="C1083" t="s">
        <v>9695</v>
      </c>
      <c r="D1083" t="s">
        <v>9693</v>
      </c>
    </row>
    <row r="1084" spans="1:4" x14ac:dyDescent="0.35">
      <c r="A1084" t="s">
        <v>9696</v>
      </c>
      <c r="B1084">
        <v>505526</v>
      </c>
      <c r="C1084" t="s">
        <v>8075</v>
      </c>
      <c r="D1084" t="s">
        <v>8094</v>
      </c>
    </row>
    <row r="1085" spans="1:4" x14ac:dyDescent="0.35">
      <c r="A1085" t="s">
        <v>9697</v>
      </c>
      <c r="B1085">
        <v>542013</v>
      </c>
      <c r="C1085" t="s">
        <v>8075</v>
      </c>
      <c r="D1085" t="s">
        <v>8551</v>
      </c>
    </row>
    <row r="1086" spans="1:4" x14ac:dyDescent="0.35">
      <c r="A1086" t="s">
        <v>9698</v>
      </c>
      <c r="B1086">
        <v>541403</v>
      </c>
      <c r="C1086" t="s">
        <v>9699</v>
      </c>
      <c r="D1086" t="s">
        <v>8186</v>
      </c>
    </row>
    <row r="1087" spans="1:4" x14ac:dyDescent="0.35">
      <c r="A1087" t="s">
        <v>9700</v>
      </c>
      <c r="B1087">
        <v>526504</v>
      </c>
      <c r="C1087" t="s">
        <v>8075</v>
      </c>
      <c r="D1087" t="s">
        <v>8261</v>
      </c>
    </row>
    <row r="1088" spans="1:4" x14ac:dyDescent="0.35">
      <c r="A1088" t="s">
        <v>9701</v>
      </c>
      <c r="B1088">
        <v>522261</v>
      </c>
      <c r="C1088" t="s">
        <v>9702</v>
      </c>
      <c r="D1088" t="s">
        <v>8413</v>
      </c>
    </row>
    <row r="1089" spans="1:4" x14ac:dyDescent="0.35">
      <c r="A1089" t="s">
        <v>9703</v>
      </c>
      <c r="B1089">
        <v>522261</v>
      </c>
      <c r="C1089" t="s">
        <v>9702</v>
      </c>
      <c r="D1089" t="s">
        <v>8413</v>
      </c>
    </row>
    <row r="1090" spans="1:4" x14ac:dyDescent="0.35">
      <c r="A1090" t="s">
        <v>9704</v>
      </c>
      <c r="B1090">
        <v>512519</v>
      </c>
      <c r="C1090" t="s">
        <v>9705</v>
      </c>
      <c r="D1090" t="s">
        <v>8089</v>
      </c>
    </row>
    <row r="1091" spans="1:4" x14ac:dyDescent="0.35">
      <c r="A1091" t="s">
        <v>9706</v>
      </c>
      <c r="B1091" t="s">
        <v>8075</v>
      </c>
      <c r="C1091" t="s">
        <v>9707</v>
      </c>
      <c r="D1091" t="s">
        <v>8163</v>
      </c>
    </row>
    <row r="1092" spans="1:4" x14ac:dyDescent="0.35">
      <c r="A1092" t="s">
        <v>9708</v>
      </c>
      <c r="B1092">
        <v>533176</v>
      </c>
      <c r="C1092" t="s">
        <v>9709</v>
      </c>
      <c r="D1092" t="s">
        <v>8078</v>
      </c>
    </row>
    <row r="1093" spans="1:4" x14ac:dyDescent="0.35">
      <c r="A1093" t="s">
        <v>9710</v>
      </c>
      <c r="B1093">
        <v>526783</v>
      </c>
      <c r="C1093" t="s">
        <v>8075</v>
      </c>
      <c r="D1093" t="s">
        <v>8261</v>
      </c>
    </row>
    <row r="1094" spans="1:4" x14ac:dyDescent="0.35">
      <c r="A1094" t="s">
        <v>9711</v>
      </c>
      <c r="B1094">
        <v>539267</v>
      </c>
      <c r="C1094" t="s">
        <v>8075</v>
      </c>
      <c r="D1094" t="s">
        <v>16186</v>
      </c>
    </row>
    <row r="1095" spans="1:4" x14ac:dyDescent="0.35">
      <c r="A1095" t="s">
        <v>9712</v>
      </c>
      <c r="B1095">
        <v>539524</v>
      </c>
      <c r="C1095" t="s">
        <v>9713</v>
      </c>
      <c r="D1095" t="s">
        <v>8261</v>
      </c>
    </row>
    <row r="1096" spans="1:4" x14ac:dyDescent="0.35">
      <c r="A1096" t="s">
        <v>9714</v>
      </c>
      <c r="B1096">
        <v>541299</v>
      </c>
      <c r="C1096" t="s">
        <v>8075</v>
      </c>
      <c r="D1096" t="s">
        <v>8261</v>
      </c>
    </row>
    <row r="1097" spans="1:4" x14ac:dyDescent="0.35">
      <c r="A1097" t="s">
        <v>9715</v>
      </c>
      <c r="B1097">
        <v>500124</v>
      </c>
      <c r="C1097" t="s">
        <v>9716</v>
      </c>
      <c r="D1097" t="s">
        <v>8111</v>
      </c>
    </row>
    <row r="1098" spans="1:4" x14ac:dyDescent="0.35">
      <c r="A1098" t="s">
        <v>9717</v>
      </c>
      <c r="B1098">
        <v>540144</v>
      </c>
      <c r="C1098" t="s">
        <v>8075</v>
      </c>
      <c r="D1098" t="s">
        <v>8156</v>
      </c>
    </row>
    <row r="1099" spans="1:4" x14ac:dyDescent="0.35">
      <c r="A1099" t="s">
        <v>9718</v>
      </c>
      <c r="B1099">
        <v>523618</v>
      </c>
      <c r="C1099" t="s">
        <v>9719</v>
      </c>
      <c r="D1099" t="s">
        <v>9314</v>
      </c>
    </row>
    <row r="1100" spans="1:4" x14ac:dyDescent="0.35">
      <c r="A1100" t="s">
        <v>9720</v>
      </c>
      <c r="B1100">
        <v>523618</v>
      </c>
      <c r="C1100" t="s">
        <v>9719</v>
      </c>
      <c r="D1100" t="s">
        <v>9314</v>
      </c>
    </row>
    <row r="1101" spans="1:4" x14ac:dyDescent="0.35">
      <c r="A1101" t="s">
        <v>9721</v>
      </c>
      <c r="B1101">
        <v>534674</v>
      </c>
      <c r="C1101" t="s">
        <v>9722</v>
      </c>
      <c r="D1101" t="s">
        <v>16186</v>
      </c>
    </row>
    <row r="1102" spans="1:4" x14ac:dyDescent="0.35">
      <c r="A1102" t="s">
        <v>9723</v>
      </c>
      <c r="B1102">
        <v>511634</v>
      </c>
      <c r="C1102" t="s">
        <v>8075</v>
      </c>
      <c r="D1102" t="s">
        <v>8469</v>
      </c>
    </row>
    <row r="1103" spans="1:4" x14ac:dyDescent="0.35">
      <c r="A1103" t="s">
        <v>9724</v>
      </c>
      <c r="B1103">
        <v>531471</v>
      </c>
      <c r="C1103" t="s">
        <v>8075</v>
      </c>
      <c r="D1103" t="s">
        <v>8413</v>
      </c>
    </row>
    <row r="1104" spans="1:4" x14ac:dyDescent="0.35">
      <c r="A1104" t="s">
        <v>9725</v>
      </c>
      <c r="B1104">
        <v>504908</v>
      </c>
      <c r="C1104" t="s">
        <v>8075</v>
      </c>
      <c r="D1104" t="s">
        <v>8427</v>
      </c>
    </row>
    <row r="1105" spans="1:4" x14ac:dyDescent="0.35">
      <c r="A1105" t="s">
        <v>9726</v>
      </c>
      <c r="B1105">
        <v>526355</v>
      </c>
      <c r="C1105" t="s">
        <v>8075</v>
      </c>
      <c r="D1105" t="s">
        <v>8192</v>
      </c>
    </row>
    <row r="1106" spans="1:4" x14ac:dyDescent="0.35">
      <c r="A1106" t="s">
        <v>9727</v>
      </c>
      <c r="B1106">
        <v>517437</v>
      </c>
      <c r="C1106" t="s">
        <v>8075</v>
      </c>
      <c r="D1106" t="s">
        <v>8192</v>
      </c>
    </row>
    <row r="1107" spans="1:4" x14ac:dyDescent="0.35">
      <c r="A1107" t="s">
        <v>9728</v>
      </c>
      <c r="B1107">
        <v>532610</v>
      </c>
      <c r="C1107" t="s">
        <v>9729</v>
      </c>
      <c r="D1107" t="s">
        <v>8769</v>
      </c>
    </row>
    <row r="1108" spans="1:4" x14ac:dyDescent="0.35">
      <c r="A1108" t="s">
        <v>9730</v>
      </c>
      <c r="B1108">
        <v>538608</v>
      </c>
      <c r="C1108" t="s">
        <v>9731</v>
      </c>
      <c r="D1108" t="s">
        <v>16188</v>
      </c>
    </row>
    <row r="1109" spans="1:4" x14ac:dyDescent="0.35">
      <c r="A1109" t="s">
        <v>9732</v>
      </c>
      <c r="B1109">
        <v>532365</v>
      </c>
      <c r="C1109" t="s">
        <v>9733</v>
      </c>
      <c r="D1109" t="s">
        <v>8061</v>
      </c>
    </row>
    <row r="1110" spans="1:4" x14ac:dyDescent="0.35">
      <c r="A1110" t="s">
        <v>9734</v>
      </c>
      <c r="B1110">
        <v>505242</v>
      </c>
      <c r="C1110" t="s">
        <v>9735</v>
      </c>
      <c r="D1110" t="s">
        <v>8083</v>
      </c>
    </row>
    <row r="1111" spans="1:4" x14ac:dyDescent="0.35">
      <c r="A1111" t="s">
        <v>9736</v>
      </c>
      <c r="B1111">
        <v>539681</v>
      </c>
      <c r="C1111" t="s">
        <v>8075</v>
      </c>
      <c r="D1111" t="s">
        <v>8091</v>
      </c>
    </row>
    <row r="1112" spans="1:4" x14ac:dyDescent="0.35">
      <c r="A1112" t="s">
        <v>9737</v>
      </c>
      <c r="B1112">
        <v>540795</v>
      </c>
      <c r="C1112" t="s">
        <v>8075</v>
      </c>
      <c r="D1112" t="s">
        <v>8370</v>
      </c>
    </row>
    <row r="1113" spans="1:4" x14ac:dyDescent="0.35">
      <c r="A1113" t="s">
        <v>9738</v>
      </c>
      <c r="B1113">
        <v>524818</v>
      </c>
      <c r="C1113" t="s">
        <v>8075</v>
      </c>
      <c r="D1113" t="s">
        <v>8232</v>
      </c>
    </row>
    <row r="1114" spans="1:4" x14ac:dyDescent="0.35">
      <c r="A1114" t="s">
        <v>9739</v>
      </c>
      <c r="B1114">
        <v>530779</v>
      </c>
      <c r="C1114" t="s">
        <v>8075</v>
      </c>
      <c r="D1114" t="s">
        <v>8091</v>
      </c>
    </row>
    <row r="1115" spans="1:4" x14ac:dyDescent="0.35">
      <c r="A1115" t="s">
        <v>9740</v>
      </c>
      <c r="B1115">
        <v>517238</v>
      </c>
      <c r="C1115" t="s">
        <v>8075</v>
      </c>
      <c r="D1115" t="s">
        <v>8612</v>
      </c>
    </row>
    <row r="1116" spans="1:4" x14ac:dyDescent="0.35">
      <c r="A1116" t="s">
        <v>9741</v>
      </c>
      <c r="B1116">
        <v>532707</v>
      </c>
      <c r="C1116" t="s">
        <v>9742</v>
      </c>
      <c r="D1116" t="s">
        <v>8232</v>
      </c>
    </row>
    <row r="1117" spans="1:4" x14ac:dyDescent="0.35">
      <c r="A1117" t="s">
        <v>9743</v>
      </c>
      <c r="B1117">
        <v>531533</v>
      </c>
      <c r="C1117" t="s">
        <v>8075</v>
      </c>
      <c r="D1117" t="s">
        <v>8061</v>
      </c>
    </row>
    <row r="1118" spans="1:4" x14ac:dyDescent="0.35">
      <c r="A1118" t="s">
        <v>9744</v>
      </c>
      <c r="B1118" t="s">
        <v>8075</v>
      </c>
      <c r="C1118" t="s">
        <v>9745</v>
      </c>
      <c r="D1118" t="s">
        <v>8086</v>
      </c>
    </row>
    <row r="1119" spans="1:4" x14ac:dyDescent="0.35">
      <c r="A1119" t="s">
        <v>9746</v>
      </c>
      <c r="B1119">
        <v>507917</v>
      </c>
      <c r="C1119" t="s">
        <v>8075</v>
      </c>
      <c r="D1119" t="s">
        <v>8158</v>
      </c>
    </row>
    <row r="1120" spans="1:4" x14ac:dyDescent="0.35">
      <c r="A1120" t="s">
        <v>9747</v>
      </c>
      <c r="B1120">
        <v>520081</v>
      </c>
      <c r="C1120" t="s">
        <v>8075</v>
      </c>
      <c r="D1120" t="s">
        <v>8105</v>
      </c>
    </row>
    <row r="1121" spans="1:4" x14ac:dyDescent="0.35">
      <c r="A1121" t="s">
        <v>9748</v>
      </c>
      <c r="B1121">
        <v>541053</v>
      </c>
      <c r="C1121" t="s">
        <v>8075</v>
      </c>
      <c r="D1121" t="s">
        <v>8058</v>
      </c>
    </row>
    <row r="1122" spans="1:4" x14ac:dyDescent="0.35">
      <c r="A1122" t="s">
        <v>9749</v>
      </c>
      <c r="B1122">
        <v>590022</v>
      </c>
      <c r="C1122" t="s">
        <v>9750</v>
      </c>
      <c r="D1122" t="s">
        <v>8089</v>
      </c>
    </row>
    <row r="1123" spans="1:4" x14ac:dyDescent="0.35">
      <c r="A1123" t="s">
        <v>9751</v>
      </c>
      <c r="B1123">
        <v>531346</v>
      </c>
      <c r="C1123" t="s">
        <v>8075</v>
      </c>
      <c r="D1123" t="s">
        <v>8551</v>
      </c>
    </row>
    <row r="1124" spans="1:4" x14ac:dyDescent="0.35">
      <c r="A1124" t="s">
        <v>9752</v>
      </c>
      <c r="B1124">
        <v>532751</v>
      </c>
      <c r="C1124" t="s">
        <v>9753</v>
      </c>
      <c r="D1124" t="s">
        <v>8370</v>
      </c>
    </row>
    <row r="1125" spans="1:4" x14ac:dyDescent="0.35">
      <c r="A1125" t="s">
        <v>9754</v>
      </c>
      <c r="B1125" t="s">
        <v>8075</v>
      </c>
      <c r="C1125" t="s">
        <v>9755</v>
      </c>
      <c r="D1125" t="s">
        <v>8163</v>
      </c>
    </row>
    <row r="1126" spans="1:4" x14ac:dyDescent="0.35">
      <c r="A1126" t="s">
        <v>9756</v>
      </c>
      <c r="B1126">
        <v>532927</v>
      </c>
      <c r="C1126" t="s">
        <v>9757</v>
      </c>
      <c r="D1126" t="s">
        <v>8402</v>
      </c>
    </row>
    <row r="1127" spans="1:4" x14ac:dyDescent="0.35">
      <c r="A1127" t="s">
        <v>9758</v>
      </c>
      <c r="B1127">
        <v>534839</v>
      </c>
      <c r="C1127" t="s">
        <v>8075</v>
      </c>
      <c r="D1127" t="s">
        <v>8270</v>
      </c>
    </row>
    <row r="1128" spans="1:4" x14ac:dyDescent="0.35">
      <c r="A1128" t="s">
        <v>9759</v>
      </c>
      <c r="B1128">
        <v>530643</v>
      </c>
      <c r="C1128" t="s">
        <v>8075</v>
      </c>
      <c r="D1128" t="s">
        <v>8612</v>
      </c>
    </row>
    <row r="1129" spans="1:4" x14ac:dyDescent="0.35">
      <c r="A1129" t="s">
        <v>9760</v>
      </c>
      <c r="B1129">
        <v>523732</v>
      </c>
      <c r="C1129" t="s">
        <v>8075</v>
      </c>
      <c r="D1129" t="s">
        <v>8566</v>
      </c>
    </row>
    <row r="1130" spans="1:4" x14ac:dyDescent="0.35">
      <c r="A1130" t="s">
        <v>9761</v>
      </c>
      <c r="B1130">
        <v>538708</v>
      </c>
      <c r="C1130" t="s">
        <v>8075</v>
      </c>
      <c r="D1130" t="s">
        <v>8091</v>
      </c>
    </row>
    <row r="1131" spans="1:4" x14ac:dyDescent="0.35">
      <c r="A1131" t="s">
        <v>9762</v>
      </c>
      <c r="B1131">
        <v>538708</v>
      </c>
      <c r="C1131" t="s">
        <v>8075</v>
      </c>
      <c r="D1131" t="s">
        <v>8091</v>
      </c>
    </row>
    <row r="1132" spans="1:4" x14ac:dyDescent="0.35">
      <c r="A1132" t="s">
        <v>9763</v>
      </c>
      <c r="B1132">
        <v>526703</v>
      </c>
      <c r="C1132" t="s">
        <v>8075</v>
      </c>
      <c r="D1132" t="s">
        <v>8192</v>
      </c>
    </row>
    <row r="1133" spans="1:4" x14ac:dyDescent="0.35">
      <c r="A1133" t="s">
        <v>9764</v>
      </c>
      <c r="B1133">
        <v>540063</v>
      </c>
      <c r="C1133" t="s">
        <v>8075</v>
      </c>
      <c r="D1133" t="s">
        <v>8061</v>
      </c>
    </row>
    <row r="1134" spans="1:4" x14ac:dyDescent="0.35">
      <c r="A1134" t="s">
        <v>9765</v>
      </c>
      <c r="B1134">
        <v>532922</v>
      </c>
      <c r="C1134" t="s">
        <v>9766</v>
      </c>
      <c r="D1134" t="s">
        <v>8058</v>
      </c>
    </row>
    <row r="1135" spans="1:4" x14ac:dyDescent="0.35">
      <c r="A1135" t="s">
        <v>9767</v>
      </c>
      <c r="B1135">
        <v>532696</v>
      </c>
      <c r="C1135" t="s">
        <v>9768</v>
      </c>
      <c r="D1135" t="s">
        <v>8177</v>
      </c>
    </row>
    <row r="1136" spans="1:4" x14ac:dyDescent="0.35">
      <c r="A1136" t="s">
        <v>9769</v>
      </c>
      <c r="B1136">
        <v>526483</v>
      </c>
      <c r="C1136" t="s">
        <v>8075</v>
      </c>
      <c r="D1136" t="s">
        <v>9305</v>
      </c>
    </row>
    <row r="1137" spans="1:4" x14ac:dyDescent="0.35">
      <c r="A1137" t="s">
        <v>9770</v>
      </c>
      <c r="B1137">
        <v>535694</v>
      </c>
      <c r="C1137" t="s">
        <v>8075</v>
      </c>
      <c r="D1137" t="s">
        <v>16186</v>
      </c>
    </row>
    <row r="1138" spans="1:4" x14ac:dyDescent="0.35">
      <c r="A1138" t="s">
        <v>9771</v>
      </c>
      <c r="B1138">
        <v>505200</v>
      </c>
      <c r="C1138" t="s">
        <v>9772</v>
      </c>
      <c r="D1138" t="s">
        <v>8728</v>
      </c>
    </row>
    <row r="1139" spans="1:4" x14ac:dyDescent="0.35">
      <c r="A1139" t="s">
        <v>9773</v>
      </c>
      <c r="B1139">
        <v>500125</v>
      </c>
      <c r="C1139" t="s">
        <v>9774</v>
      </c>
      <c r="D1139" t="s">
        <v>8769</v>
      </c>
    </row>
    <row r="1140" spans="1:4" x14ac:dyDescent="0.35">
      <c r="A1140" t="s">
        <v>9775</v>
      </c>
      <c r="B1140">
        <v>500125</v>
      </c>
      <c r="C1140" t="s">
        <v>9774</v>
      </c>
      <c r="D1140" t="s">
        <v>8769</v>
      </c>
    </row>
    <row r="1141" spans="1:4" x14ac:dyDescent="0.35">
      <c r="A1141" t="s">
        <v>9776</v>
      </c>
      <c r="B1141">
        <v>523127</v>
      </c>
      <c r="C1141" t="s">
        <v>9777</v>
      </c>
      <c r="D1141" t="s">
        <v>8273</v>
      </c>
    </row>
    <row r="1142" spans="1:4" x14ac:dyDescent="0.35">
      <c r="A1142" t="s">
        <v>9778</v>
      </c>
      <c r="B1142">
        <v>500840</v>
      </c>
      <c r="C1142" t="s">
        <v>9779</v>
      </c>
      <c r="D1142" t="s">
        <v>8273</v>
      </c>
    </row>
    <row r="1143" spans="1:4" x14ac:dyDescent="0.35">
      <c r="A1143" t="s">
        <v>9780</v>
      </c>
      <c r="B1143">
        <v>523708</v>
      </c>
      <c r="C1143" t="s">
        <v>9781</v>
      </c>
      <c r="D1143" t="s">
        <v>8083</v>
      </c>
    </row>
    <row r="1144" spans="1:4" x14ac:dyDescent="0.35">
      <c r="A1144" t="s">
        <v>9782</v>
      </c>
      <c r="B1144">
        <v>523708</v>
      </c>
      <c r="C1144" t="s">
        <v>9781</v>
      </c>
      <c r="D1144" t="s">
        <v>8083</v>
      </c>
    </row>
    <row r="1145" spans="1:4" x14ac:dyDescent="0.35">
      <c r="A1145" t="s">
        <v>9783</v>
      </c>
      <c r="B1145">
        <v>538653</v>
      </c>
      <c r="C1145" t="s">
        <v>9784</v>
      </c>
      <c r="D1145" t="s">
        <v>16188</v>
      </c>
    </row>
    <row r="1146" spans="1:4" x14ac:dyDescent="0.35">
      <c r="A1146" t="s">
        <v>9785</v>
      </c>
      <c r="B1146">
        <v>530581</v>
      </c>
      <c r="C1146" t="s">
        <v>8075</v>
      </c>
      <c r="D1146" t="s">
        <v>8492</v>
      </c>
    </row>
    <row r="1147" spans="1:4" x14ac:dyDescent="0.35">
      <c r="A1147" t="s">
        <v>9786</v>
      </c>
      <c r="B1147">
        <v>532820</v>
      </c>
      <c r="C1147" t="s">
        <v>9787</v>
      </c>
      <c r="D1147" t="s">
        <v>8089</v>
      </c>
    </row>
    <row r="1148" spans="1:4" x14ac:dyDescent="0.35">
      <c r="A1148" t="s">
        <v>9788</v>
      </c>
      <c r="B1148">
        <v>513452</v>
      </c>
      <c r="C1148" t="s">
        <v>8075</v>
      </c>
      <c r="D1148" t="s">
        <v>8105</v>
      </c>
    </row>
    <row r="1149" spans="1:4" x14ac:dyDescent="0.35">
      <c r="A1149" t="s">
        <v>9789</v>
      </c>
      <c r="B1149">
        <v>500123</v>
      </c>
      <c r="C1149" t="s">
        <v>8075</v>
      </c>
      <c r="D1149" t="s">
        <v>8121</v>
      </c>
    </row>
    <row r="1150" spans="1:4" x14ac:dyDescent="0.35">
      <c r="A1150" t="s">
        <v>9790</v>
      </c>
      <c r="B1150">
        <v>500123</v>
      </c>
      <c r="C1150" t="s">
        <v>8075</v>
      </c>
      <c r="D1150" t="s">
        <v>8121</v>
      </c>
    </row>
    <row r="1151" spans="1:4" x14ac:dyDescent="0.35">
      <c r="A1151" t="s">
        <v>9791</v>
      </c>
      <c r="B1151">
        <v>503681</v>
      </c>
      <c r="C1151" t="s">
        <v>8075</v>
      </c>
      <c r="D1151" t="s">
        <v>8492</v>
      </c>
    </row>
    <row r="1152" spans="1:4" x14ac:dyDescent="0.35">
      <c r="A1152" t="s">
        <v>9792</v>
      </c>
      <c r="B1152">
        <v>523329</v>
      </c>
      <c r="C1152" t="s">
        <v>8075</v>
      </c>
      <c r="D1152" t="s">
        <v>8158</v>
      </c>
    </row>
    <row r="1153" spans="1:4" x14ac:dyDescent="0.35">
      <c r="A1153" t="s">
        <v>9793</v>
      </c>
      <c r="B1153">
        <v>505700</v>
      </c>
      <c r="C1153" t="s">
        <v>9794</v>
      </c>
      <c r="D1153" t="s">
        <v>8083</v>
      </c>
    </row>
    <row r="1154" spans="1:4" x14ac:dyDescent="0.35">
      <c r="A1154" t="s">
        <v>9795</v>
      </c>
      <c r="B1154">
        <v>500128</v>
      </c>
      <c r="C1154" t="s">
        <v>9796</v>
      </c>
      <c r="D1154" t="s">
        <v>8469</v>
      </c>
    </row>
    <row r="1155" spans="1:4" x14ac:dyDescent="0.35">
      <c r="A1155" t="s">
        <v>9797</v>
      </c>
      <c r="B1155">
        <v>533264</v>
      </c>
      <c r="C1155" t="s">
        <v>9798</v>
      </c>
      <c r="D1155" t="s">
        <v>8469</v>
      </c>
    </row>
    <row r="1156" spans="1:4" x14ac:dyDescent="0.35">
      <c r="A1156" t="s">
        <v>9799</v>
      </c>
      <c r="B1156">
        <v>526608</v>
      </c>
      <c r="C1156" t="s">
        <v>9800</v>
      </c>
      <c r="D1156" t="s">
        <v>8395</v>
      </c>
    </row>
    <row r="1157" spans="1:4" x14ac:dyDescent="0.35">
      <c r="A1157" t="s">
        <v>9801</v>
      </c>
      <c r="B1157">
        <v>526608</v>
      </c>
      <c r="C1157" t="s">
        <v>9800</v>
      </c>
      <c r="D1157" t="s">
        <v>8395</v>
      </c>
    </row>
    <row r="1158" spans="1:4" x14ac:dyDescent="0.35">
      <c r="A1158" t="s">
        <v>9802</v>
      </c>
      <c r="B1158">
        <v>526473</v>
      </c>
      <c r="C1158" t="s">
        <v>8075</v>
      </c>
      <c r="D1158" t="s">
        <v>8270</v>
      </c>
    </row>
    <row r="1159" spans="1:4" x14ac:dyDescent="0.35">
      <c r="A1159" t="s">
        <v>9803</v>
      </c>
      <c r="B1159">
        <v>526473</v>
      </c>
      <c r="C1159" t="s">
        <v>8075</v>
      </c>
      <c r="D1159" t="s">
        <v>8270</v>
      </c>
    </row>
    <row r="1160" spans="1:4" x14ac:dyDescent="0.35">
      <c r="A1160" t="s">
        <v>9804</v>
      </c>
      <c r="B1160">
        <v>526705</v>
      </c>
      <c r="C1160" t="s">
        <v>8075</v>
      </c>
      <c r="D1160" t="s">
        <v>16186</v>
      </c>
    </row>
    <row r="1161" spans="1:4" x14ac:dyDescent="0.35">
      <c r="A1161" t="s">
        <v>9805</v>
      </c>
      <c r="B1161">
        <v>522074</v>
      </c>
      <c r="C1161" t="s">
        <v>9806</v>
      </c>
      <c r="D1161" t="s">
        <v>8083</v>
      </c>
    </row>
    <row r="1162" spans="1:4" x14ac:dyDescent="0.35">
      <c r="A1162" t="s">
        <v>9807</v>
      </c>
      <c r="B1162" t="s">
        <v>8075</v>
      </c>
      <c r="C1162" t="s">
        <v>9808</v>
      </c>
      <c r="D1162" t="s">
        <v>8163</v>
      </c>
    </row>
    <row r="1163" spans="1:4" x14ac:dyDescent="0.35">
      <c r="A1163" t="s">
        <v>9809</v>
      </c>
      <c r="B1163">
        <v>531278</v>
      </c>
      <c r="C1163" t="s">
        <v>8075</v>
      </c>
      <c r="D1163" t="s">
        <v>8058</v>
      </c>
    </row>
    <row r="1164" spans="1:4" x14ac:dyDescent="0.35">
      <c r="A1164" t="s">
        <v>9810</v>
      </c>
      <c r="B1164">
        <v>517477</v>
      </c>
      <c r="C1164" t="s">
        <v>8075</v>
      </c>
      <c r="D1164" t="s">
        <v>8165</v>
      </c>
    </row>
    <row r="1165" spans="1:4" x14ac:dyDescent="0.35">
      <c r="A1165" t="s">
        <v>9811</v>
      </c>
      <c r="B1165">
        <v>504000</v>
      </c>
      <c r="C1165" t="s">
        <v>8075</v>
      </c>
      <c r="D1165" t="s">
        <v>8370</v>
      </c>
    </row>
    <row r="1166" spans="1:4" x14ac:dyDescent="0.35">
      <c r="A1166" t="s">
        <v>9812</v>
      </c>
      <c r="B1166">
        <v>522027</v>
      </c>
      <c r="C1166" t="s">
        <v>8075</v>
      </c>
      <c r="D1166" t="s">
        <v>8083</v>
      </c>
    </row>
    <row r="1167" spans="1:4" x14ac:dyDescent="0.35">
      <c r="A1167" t="s">
        <v>9813</v>
      </c>
      <c r="B1167">
        <v>522027</v>
      </c>
      <c r="C1167" t="s">
        <v>8075</v>
      </c>
      <c r="D1167" t="s">
        <v>8083</v>
      </c>
    </row>
    <row r="1168" spans="1:4" x14ac:dyDescent="0.35">
      <c r="A1168" t="s">
        <v>9814</v>
      </c>
      <c r="B1168">
        <v>531162</v>
      </c>
      <c r="C1168" t="s">
        <v>9815</v>
      </c>
      <c r="D1168" t="s">
        <v>8254</v>
      </c>
    </row>
    <row r="1169" spans="1:4" x14ac:dyDescent="0.35">
      <c r="A1169" t="s">
        <v>9816</v>
      </c>
      <c r="B1169" t="s">
        <v>8075</v>
      </c>
      <c r="C1169" t="s">
        <v>9817</v>
      </c>
      <c r="D1169" t="s">
        <v>8254</v>
      </c>
    </row>
    <row r="1170" spans="1:4" x14ac:dyDescent="0.35">
      <c r="A1170" t="s">
        <v>9818</v>
      </c>
      <c r="B1170">
        <v>533208</v>
      </c>
      <c r="C1170" t="s">
        <v>8075</v>
      </c>
      <c r="D1170" t="s">
        <v>8069</v>
      </c>
    </row>
    <row r="1171" spans="1:4" x14ac:dyDescent="0.35">
      <c r="A1171" t="s">
        <v>9819</v>
      </c>
      <c r="B1171">
        <v>533218</v>
      </c>
      <c r="C1171" t="s">
        <v>9820</v>
      </c>
      <c r="D1171" t="s">
        <v>8158</v>
      </c>
    </row>
    <row r="1172" spans="1:4" x14ac:dyDescent="0.35">
      <c r="A1172" t="s">
        <v>9821</v>
      </c>
      <c r="B1172">
        <v>542602</v>
      </c>
      <c r="C1172" t="s">
        <v>9822</v>
      </c>
      <c r="D1172" t="s">
        <v>8094</v>
      </c>
    </row>
    <row r="1173" spans="1:4" x14ac:dyDescent="0.35">
      <c r="A1173" t="s">
        <v>9823</v>
      </c>
      <c r="B1173">
        <v>504008</v>
      </c>
      <c r="C1173" t="s">
        <v>9824</v>
      </c>
      <c r="D1173" t="s">
        <v>8116</v>
      </c>
    </row>
    <row r="1174" spans="1:4" x14ac:dyDescent="0.35">
      <c r="A1174" t="s">
        <v>9825</v>
      </c>
      <c r="B1174">
        <v>538882</v>
      </c>
      <c r="C1174" t="s">
        <v>8075</v>
      </c>
      <c r="D1174" t="s">
        <v>8058</v>
      </c>
    </row>
    <row r="1175" spans="1:4" x14ac:dyDescent="0.35">
      <c r="A1175" t="s">
        <v>9826</v>
      </c>
      <c r="B1175">
        <v>507265</v>
      </c>
      <c r="C1175" t="s">
        <v>8075</v>
      </c>
      <c r="D1175" t="s">
        <v>8250</v>
      </c>
    </row>
    <row r="1176" spans="1:4" x14ac:dyDescent="0.35">
      <c r="A1176" t="s">
        <v>9827</v>
      </c>
      <c r="B1176">
        <v>530333</v>
      </c>
      <c r="C1176" t="s">
        <v>8075</v>
      </c>
      <c r="D1176" t="s">
        <v>8370</v>
      </c>
    </row>
    <row r="1177" spans="1:4" x14ac:dyDescent="0.35">
      <c r="A1177" t="s">
        <v>9828</v>
      </c>
      <c r="B1177">
        <v>532737</v>
      </c>
      <c r="C1177" t="s">
        <v>9829</v>
      </c>
      <c r="D1177" t="s">
        <v>8058</v>
      </c>
    </row>
    <row r="1178" spans="1:4" x14ac:dyDescent="0.35">
      <c r="A1178" t="s">
        <v>9830</v>
      </c>
      <c r="B1178" t="s">
        <v>8075</v>
      </c>
      <c r="C1178" t="s">
        <v>9831</v>
      </c>
      <c r="D1178" t="s">
        <v>8086</v>
      </c>
    </row>
    <row r="1179" spans="1:4" x14ac:dyDescent="0.35">
      <c r="A1179" t="s">
        <v>9832</v>
      </c>
      <c r="B1179">
        <v>533161</v>
      </c>
      <c r="C1179" t="s">
        <v>9833</v>
      </c>
      <c r="D1179" t="s">
        <v>8267</v>
      </c>
    </row>
    <row r="1180" spans="1:4" x14ac:dyDescent="0.35">
      <c r="A1180" t="s">
        <v>9834</v>
      </c>
      <c r="B1180">
        <v>524768</v>
      </c>
      <c r="C1180" t="s">
        <v>8075</v>
      </c>
      <c r="D1180" t="s">
        <v>8121</v>
      </c>
    </row>
    <row r="1181" spans="1:4" x14ac:dyDescent="0.35">
      <c r="A1181" t="s">
        <v>9835</v>
      </c>
      <c r="B1181">
        <v>532038</v>
      </c>
      <c r="C1181" t="s">
        <v>8075</v>
      </c>
      <c r="D1181" t="s">
        <v>16186</v>
      </c>
    </row>
    <row r="1182" spans="1:4" x14ac:dyDescent="0.35">
      <c r="A1182" t="s">
        <v>9836</v>
      </c>
      <c r="B1182">
        <v>532920</v>
      </c>
      <c r="C1182" t="s">
        <v>9837</v>
      </c>
      <c r="D1182" t="s">
        <v>8702</v>
      </c>
    </row>
    <row r="1183" spans="1:4" x14ac:dyDescent="0.35">
      <c r="A1183" t="s">
        <v>9838</v>
      </c>
      <c r="B1183">
        <v>500132</v>
      </c>
      <c r="C1183" t="s">
        <v>8075</v>
      </c>
      <c r="D1183" t="s">
        <v>8769</v>
      </c>
    </row>
    <row r="1184" spans="1:4" x14ac:dyDescent="0.35">
      <c r="A1184" t="s">
        <v>9839</v>
      </c>
      <c r="B1184">
        <v>509525</v>
      </c>
      <c r="C1184" t="s">
        <v>8075</v>
      </c>
      <c r="D1184" t="s">
        <v>8064</v>
      </c>
    </row>
    <row r="1185" spans="1:4" x14ac:dyDescent="0.35">
      <c r="A1185" t="s">
        <v>9840</v>
      </c>
      <c r="B1185">
        <v>504351</v>
      </c>
      <c r="C1185" t="s">
        <v>8075</v>
      </c>
      <c r="D1185" t="s">
        <v>8061</v>
      </c>
    </row>
    <row r="1186" spans="1:4" x14ac:dyDescent="0.35">
      <c r="A1186" t="s">
        <v>9841</v>
      </c>
      <c r="B1186">
        <v>504351</v>
      </c>
      <c r="C1186" t="s">
        <v>8075</v>
      </c>
      <c r="D1186" t="s">
        <v>8061</v>
      </c>
    </row>
    <row r="1187" spans="1:4" x14ac:dyDescent="0.35">
      <c r="A1187" t="s">
        <v>9842</v>
      </c>
      <c r="B1187">
        <v>512441</v>
      </c>
      <c r="C1187" t="s">
        <v>8075</v>
      </c>
      <c r="D1187" t="s">
        <v>8492</v>
      </c>
    </row>
    <row r="1188" spans="1:4" x14ac:dyDescent="0.35">
      <c r="A1188" t="s">
        <v>9843</v>
      </c>
      <c r="B1188">
        <v>538684</v>
      </c>
      <c r="C1188" t="s">
        <v>8075</v>
      </c>
      <c r="D1188" t="s">
        <v>8078</v>
      </c>
    </row>
    <row r="1189" spans="1:4" x14ac:dyDescent="0.35">
      <c r="A1189" t="s">
        <v>9844</v>
      </c>
      <c r="B1189">
        <v>540153</v>
      </c>
      <c r="C1189" t="s">
        <v>9845</v>
      </c>
      <c r="D1189" t="s">
        <v>8728</v>
      </c>
    </row>
    <row r="1190" spans="1:4" x14ac:dyDescent="0.35">
      <c r="A1190" t="s">
        <v>9846</v>
      </c>
      <c r="B1190">
        <v>532219</v>
      </c>
      <c r="C1190" t="s">
        <v>9847</v>
      </c>
      <c r="D1190" t="s">
        <v>8211</v>
      </c>
    </row>
    <row r="1191" spans="1:4" x14ac:dyDescent="0.35">
      <c r="A1191" t="s">
        <v>9848</v>
      </c>
      <c r="B1191">
        <v>532178</v>
      </c>
      <c r="C1191" t="s">
        <v>9849</v>
      </c>
      <c r="D1191" t="s">
        <v>8156</v>
      </c>
    </row>
    <row r="1192" spans="1:4" x14ac:dyDescent="0.35">
      <c r="A1192" t="s">
        <v>9850</v>
      </c>
      <c r="B1192">
        <v>532178</v>
      </c>
      <c r="C1192" t="s">
        <v>9849</v>
      </c>
      <c r="D1192" t="s">
        <v>8156</v>
      </c>
    </row>
    <row r="1193" spans="1:4" x14ac:dyDescent="0.35">
      <c r="A1193" t="s">
        <v>9851</v>
      </c>
      <c r="B1193">
        <v>533477</v>
      </c>
      <c r="C1193" t="s">
        <v>8075</v>
      </c>
      <c r="D1193" t="s">
        <v>8427</v>
      </c>
    </row>
    <row r="1194" spans="1:4" x14ac:dyDescent="0.35">
      <c r="A1194" t="s">
        <v>9852</v>
      </c>
      <c r="B1194">
        <v>533477</v>
      </c>
      <c r="C1194" t="s">
        <v>8075</v>
      </c>
      <c r="D1194" t="s">
        <v>8427</v>
      </c>
    </row>
    <row r="1195" spans="1:4" x14ac:dyDescent="0.35">
      <c r="A1195" t="s">
        <v>9853</v>
      </c>
      <c r="B1195">
        <v>526574</v>
      </c>
      <c r="C1195" t="s">
        <v>8075</v>
      </c>
      <c r="D1195" t="s">
        <v>16186</v>
      </c>
    </row>
    <row r="1196" spans="1:4" x14ac:dyDescent="0.35">
      <c r="A1196" t="s">
        <v>9854</v>
      </c>
      <c r="B1196">
        <v>532700</v>
      </c>
      <c r="C1196" t="s">
        <v>9855</v>
      </c>
      <c r="D1196" t="s">
        <v>8807</v>
      </c>
    </row>
    <row r="1197" spans="1:4" x14ac:dyDescent="0.35">
      <c r="A1197" t="s">
        <v>9856</v>
      </c>
      <c r="B1197">
        <v>532700</v>
      </c>
      <c r="C1197" t="s">
        <v>9855</v>
      </c>
      <c r="D1197" t="s">
        <v>8807</v>
      </c>
    </row>
    <row r="1198" spans="1:4" x14ac:dyDescent="0.35">
      <c r="A1198" t="s">
        <v>9857</v>
      </c>
      <c r="B1198">
        <v>500246</v>
      </c>
      <c r="C1198" t="s">
        <v>8075</v>
      </c>
      <c r="D1198" t="s">
        <v>8083</v>
      </c>
    </row>
    <row r="1199" spans="1:4" x14ac:dyDescent="0.35">
      <c r="A1199" t="s">
        <v>9858</v>
      </c>
      <c r="B1199">
        <v>532658</v>
      </c>
      <c r="C1199" t="s">
        <v>9859</v>
      </c>
      <c r="D1199" t="s">
        <v>8370</v>
      </c>
    </row>
    <row r="1200" spans="1:4" x14ac:dyDescent="0.35">
      <c r="A1200" t="s">
        <v>9860</v>
      </c>
      <c r="B1200">
        <v>523754</v>
      </c>
      <c r="C1200" t="s">
        <v>8075</v>
      </c>
      <c r="D1200" t="s">
        <v>8192</v>
      </c>
    </row>
    <row r="1201" spans="1:4" x14ac:dyDescent="0.35">
      <c r="A1201" t="s">
        <v>9861</v>
      </c>
      <c r="B1201">
        <v>530407</v>
      </c>
      <c r="C1201" t="s">
        <v>8075</v>
      </c>
      <c r="D1201" t="s">
        <v>8091</v>
      </c>
    </row>
    <row r="1202" spans="1:4" x14ac:dyDescent="0.35">
      <c r="A1202" t="s">
        <v>9862</v>
      </c>
      <c r="B1202">
        <v>531155</v>
      </c>
      <c r="C1202" t="s">
        <v>8075</v>
      </c>
      <c r="D1202" t="s">
        <v>8111</v>
      </c>
    </row>
    <row r="1203" spans="1:4" x14ac:dyDescent="0.35">
      <c r="A1203" t="s">
        <v>9863</v>
      </c>
      <c r="B1203">
        <v>539844</v>
      </c>
      <c r="C1203" t="s">
        <v>9864</v>
      </c>
      <c r="D1203" t="s">
        <v>8238</v>
      </c>
    </row>
    <row r="1204" spans="1:4" x14ac:dyDescent="0.35">
      <c r="A1204" t="s">
        <v>9865</v>
      </c>
      <c r="B1204">
        <v>540596</v>
      </c>
      <c r="C1204" t="s">
        <v>9866</v>
      </c>
      <c r="D1204" t="s">
        <v>8111</v>
      </c>
    </row>
    <row r="1205" spans="1:4" x14ac:dyDescent="0.35">
      <c r="A1205" t="s">
        <v>9867</v>
      </c>
      <c r="B1205">
        <v>533261</v>
      </c>
      <c r="C1205" t="s">
        <v>9868</v>
      </c>
      <c r="D1205" t="s">
        <v>8078</v>
      </c>
    </row>
    <row r="1206" spans="1:4" x14ac:dyDescent="0.35">
      <c r="A1206" t="s">
        <v>9869</v>
      </c>
      <c r="B1206">
        <v>530909</v>
      </c>
      <c r="C1206" t="s">
        <v>8075</v>
      </c>
      <c r="D1206" t="s">
        <v>8492</v>
      </c>
    </row>
    <row r="1207" spans="1:4" x14ac:dyDescent="0.35">
      <c r="A1207" t="s">
        <v>9870</v>
      </c>
      <c r="B1207">
        <v>531502</v>
      </c>
      <c r="C1207" t="s">
        <v>8075</v>
      </c>
      <c r="D1207" t="s">
        <v>8492</v>
      </c>
    </row>
    <row r="1208" spans="1:4" x14ac:dyDescent="0.35">
      <c r="A1208" t="s">
        <v>9871</v>
      </c>
      <c r="B1208">
        <v>531502</v>
      </c>
      <c r="C1208" t="s">
        <v>8075</v>
      </c>
      <c r="D1208" t="s">
        <v>8492</v>
      </c>
    </row>
    <row r="1209" spans="1:4" x14ac:dyDescent="0.35">
      <c r="A1209" t="s">
        <v>9872</v>
      </c>
      <c r="B1209">
        <v>500133</v>
      </c>
      <c r="C1209" t="s">
        <v>9873</v>
      </c>
      <c r="D1209" t="s">
        <v>8257</v>
      </c>
    </row>
    <row r="1210" spans="1:4" x14ac:dyDescent="0.35">
      <c r="A1210" t="s">
        <v>9874</v>
      </c>
      <c r="B1210">
        <v>500133</v>
      </c>
      <c r="C1210" t="s">
        <v>9875</v>
      </c>
      <c r="D1210" t="s">
        <v>8257</v>
      </c>
    </row>
    <row r="1211" spans="1:4" x14ac:dyDescent="0.35">
      <c r="A1211" t="s">
        <v>9876</v>
      </c>
      <c r="B1211">
        <v>540455</v>
      </c>
      <c r="C1211" t="s">
        <v>8075</v>
      </c>
      <c r="D1211" t="s">
        <v>8058</v>
      </c>
    </row>
    <row r="1212" spans="1:4" x14ac:dyDescent="0.35">
      <c r="A1212" t="s">
        <v>9877</v>
      </c>
      <c r="B1212">
        <v>511716</v>
      </c>
      <c r="C1212" t="s">
        <v>8075</v>
      </c>
      <c r="D1212" t="s">
        <v>8091</v>
      </c>
    </row>
    <row r="1213" spans="1:4" x14ac:dyDescent="0.35">
      <c r="A1213" t="s">
        <v>9878</v>
      </c>
      <c r="B1213">
        <v>500495</v>
      </c>
      <c r="C1213" t="s">
        <v>9879</v>
      </c>
      <c r="D1213" t="s">
        <v>8150</v>
      </c>
    </row>
    <row r="1214" spans="1:4" x14ac:dyDescent="0.35">
      <c r="A1214" t="s">
        <v>9880</v>
      </c>
      <c r="B1214">
        <v>531259</v>
      </c>
      <c r="C1214" t="s">
        <v>8075</v>
      </c>
      <c r="D1214" t="s">
        <v>9669</v>
      </c>
    </row>
    <row r="1215" spans="1:4" x14ac:dyDescent="0.35">
      <c r="A1215" t="s">
        <v>9881</v>
      </c>
      <c r="B1215">
        <v>514118</v>
      </c>
      <c r="C1215" t="s">
        <v>8075</v>
      </c>
      <c r="D1215" t="s">
        <v>8089</v>
      </c>
    </row>
    <row r="1216" spans="1:4" x14ac:dyDescent="0.35">
      <c r="A1216" t="s">
        <v>9882</v>
      </c>
      <c r="B1216">
        <v>514118</v>
      </c>
      <c r="C1216" t="s">
        <v>8075</v>
      </c>
      <c r="D1216" t="s">
        <v>8089</v>
      </c>
    </row>
    <row r="1217" spans="1:4" x14ac:dyDescent="0.35">
      <c r="A1217" t="s">
        <v>9883</v>
      </c>
      <c r="B1217">
        <v>532787</v>
      </c>
      <c r="C1217" t="s">
        <v>9884</v>
      </c>
      <c r="D1217" t="s">
        <v>9885</v>
      </c>
    </row>
    <row r="1218" spans="1:4" x14ac:dyDescent="0.35">
      <c r="A1218" t="s">
        <v>9886</v>
      </c>
      <c r="B1218">
        <v>533149</v>
      </c>
      <c r="C1218" t="s">
        <v>8075</v>
      </c>
      <c r="D1218" t="s">
        <v>8058</v>
      </c>
    </row>
    <row r="1219" spans="1:4" x14ac:dyDescent="0.35">
      <c r="A1219" t="s">
        <v>9887</v>
      </c>
      <c r="B1219">
        <v>533704</v>
      </c>
      <c r="C1219" t="s">
        <v>9888</v>
      </c>
      <c r="D1219" t="s">
        <v>9314</v>
      </c>
    </row>
    <row r="1220" spans="1:4" x14ac:dyDescent="0.35">
      <c r="A1220" t="s">
        <v>9889</v>
      </c>
      <c r="B1220">
        <v>500135</v>
      </c>
      <c r="C1220" t="s">
        <v>9890</v>
      </c>
      <c r="D1220" t="s">
        <v>8267</v>
      </c>
    </row>
    <row r="1221" spans="1:4" x14ac:dyDescent="0.35">
      <c r="A1221" t="s">
        <v>16193</v>
      </c>
      <c r="B1221">
        <v>534927</v>
      </c>
      <c r="C1221" t="s">
        <v>8075</v>
      </c>
      <c r="D1221" t="s">
        <v>8270</v>
      </c>
    </row>
    <row r="1222" spans="1:4" x14ac:dyDescent="0.35">
      <c r="A1222" t="s">
        <v>9891</v>
      </c>
      <c r="B1222">
        <v>500136</v>
      </c>
      <c r="C1222" t="s">
        <v>9892</v>
      </c>
      <c r="D1222" t="s">
        <v>8121</v>
      </c>
    </row>
    <row r="1223" spans="1:4" x14ac:dyDescent="0.35">
      <c r="A1223" t="s">
        <v>9893</v>
      </c>
      <c r="B1223">
        <v>537707</v>
      </c>
      <c r="C1223" t="s">
        <v>8075</v>
      </c>
      <c r="D1223" t="s">
        <v>8158</v>
      </c>
    </row>
    <row r="1224" spans="1:4" x14ac:dyDescent="0.35">
      <c r="A1224" t="s">
        <v>9894</v>
      </c>
      <c r="B1224">
        <v>521137</v>
      </c>
      <c r="C1224" t="s">
        <v>8075</v>
      </c>
      <c r="D1224" t="s">
        <v>8089</v>
      </c>
    </row>
    <row r="1225" spans="1:4" x14ac:dyDescent="0.35">
      <c r="A1225" t="s">
        <v>9895</v>
      </c>
      <c r="B1225">
        <v>530929</v>
      </c>
      <c r="C1225" t="s">
        <v>8075</v>
      </c>
      <c r="D1225" t="s">
        <v>16186</v>
      </c>
    </row>
    <row r="1226" spans="1:4" x14ac:dyDescent="0.35">
      <c r="A1226" t="s">
        <v>9896</v>
      </c>
      <c r="B1226">
        <v>532823</v>
      </c>
      <c r="C1226" t="s">
        <v>9897</v>
      </c>
      <c r="D1226" t="s">
        <v>8349</v>
      </c>
    </row>
    <row r="1227" spans="1:4" x14ac:dyDescent="0.35">
      <c r="A1227" t="s">
        <v>9898</v>
      </c>
      <c r="B1227" t="s">
        <v>8075</v>
      </c>
      <c r="C1227" t="s">
        <v>9899</v>
      </c>
      <c r="D1227" t="s">
        <v>8086</v>
      </c>
    </row>
    <row r="1228" spans="1:4" x14ac:dyDescent="0.35">
      <c r="A1228" t="s">
        <v>9900</v>
      </c>
      <c r="B1228">
        <v>533109</v>
      </c>
      <c r="C1228" t="s">
        <v>9901</v>
      </c>
      <c r="D1228" t="s">
        <v>8169</v>
      </c>
    </row>
    <row r="1229" spans="1:4" x14ac:dyDescent="0.35">
      <c r="A1229" t="s">
        <v>9902</v>
      </c>
      <c r="B1229">
        <v>521014</v>
      </c>
      <c r="C1229" t="s">
        <v>8075</v>
      </c>
      <c r="D1229" t="s">
        <v>8089</v>
      </c>
    </row>
    <row r="1230" spans="1:4" x14ac:dyDescent="0.35">
      <c r="A1230" t="s">
        <v>9903</v>
      </c>
      <c r="B1230" t="s">
        <v>8075</v>
      </c>
      <c r="C1230" t="s">
        <v>9904</v>
      </c>
      <c r="D1230" t="s">
        <v>8089</v>
      </c>
    </row>
    <row r="1231" spans="1:4" x14ac:dyDescent="0.35">
      <c r="A1231" t="s">
        <v>9905</v>
      </c>
      <c r="B1231">
        <v>542668</v>
      </c>
      <c r="C1231" t="s">
        <v>9906</v>
      </c>
      <c r="D1231" t="s">
        <v>8492</v>
      </c>
    </row>
    <row r="1232" spans="1:4" x14ac:dyDescent="0.35">
      <c r="A1232" t="s">
        <v>9907</v>
      </c>
      <c r="B1232">
        <v>531508</v>
      </c>
      <c r="C1232" t="s">
        <v>9908</v>
      </c>
      <c r="D1232" t="s">
        <v>8616</v>
      </c>
    </row>
    <row r="1233" spans="1:4" x14ac:dyDescent="0.35">
      <c r="A1233" t="s">
        <v>9909</v>
      </c>
      <c r="B1233">
        <v>531508</v>
      </c>
      <c r="C1233" t="s">
        <v>9908</v>
      </c>
      <c r="D1233" t="s">
        <v>8616</v>
      </c>
    </row>
    <row r="1234" spans="1:4" x14ac:dyDescent="0.35">
      <c r="A1234" t="s">
        <v>9910</v>
      </c>
      <c r="B1234">
        <v>508906</v>
      </c>
      <c r="C1234" t="s">
        <v>9911</v>
      </c>
      <c r="D1234" t="s">
        <v>8088</v>
      </c>
    </row>
    <row r="1235" spans="1:4" x14ac:dyDescent="0.35">
      <c r="A1235" t="s">
        <v>9912</v>
      </c>
      <c r="B1235">
        <v>532684</v>
      </c>
      <c r="C1235" t="s">
        <v>9913</v>
      </c>
      <c r="D1235" t="s">
        <v>8987</v>
      </c>
    </row>
    <row r="1236" spans="1:4" x14ac:dyDescent="0.35">
      <c r="A1236" t="s">
        <v>9914</v>
      </c>
      <c r="B1236">
        <v>524790</v>
      </c>
      <c r="C1236" t="s">
        <v>8075</v>
      </c>
      <c r="D1236" t="s">
        <v>8111</v>
      </c>
    </row>
    <row r="1237" spans="1:4" x14ac:dyDescent="0.35">
      <c r="A1237" t="s">
        <v>9915</v>
      </c>
      <c r="B1237">
        <v>514060</v>
      </c>
      <c r="C1237" t="s">
        <v>8075</v>
      </c>
      <c r="D1237" t="s">
        <v>8089</v>
      </c>
    </row>
    <row r="1238" spans="1:4" x14ac:dyDescent="0.35">
      <c r="A1238" t="s">
        <v>9916</v>
      </c>
      <c r="B1238">
        <v>514358</v>
      </c>
      <c r="C1238" t="s">
        <v>8075</v>
      </c>
      <c r="D1238" t="s">
        <v>8089</v>
      </c>
    </row>
    <row r="1239" spans="1:4" x14ac:dyDescent="0.35">
      <c r="A1239" t="s">
        <v>9917</v>
      </c>
      <c r="B1239">
        <v>532511</v>
      </c>
      <c r="C1239" t="s">
        <v>9918</v>
      </c>
      <c r="D1239" t="s">
        <v>8216</v>
      </c>
    </row>
    <row r="1240" spans="1:4" x14ac:dyDescent="0.35">
      <c r="A1240" t="s">
        <v>9919</v>
      </c>
      <c r="B1240">
        <v>500650</v>
      </c>
      <c r="C1240" t="s">
        <v>9920</v>
      </c>
      <c r="D1240" t="s">
        <v>8232</v>
      </c>
    </row>
    <row r="1241" spans="1:4" x14ac:dyDescent="0.35">
      <c r="A1241" t="s">
        <v>9921</v>
      </c>
      <c r="B1241">
        <v>533090</v>
      </c>
      <c r="C1241" t="s">
        <v>9922</v>
      </c>
      <c r="D1241" t="s">
        <v>8402</v>
      </c>
    </row>
    <row r="1242" spans="1:4" x14ac:dyDescent="0.35">
      <c r="A1242" t="s">
        <v>9923</v>
      </c>
      <c r="B1242">
        <v>500086</v>
      </c>
      <c r="C1242" t="s">
        <v>9924</v>
      </c>
      <c r="D1242" t="s">
        <v>8427</v>
      </c>
    </row>
    <row r="1243" spans="1:4" x14ac:dyDescent="0.35">
      <c r="A1243" t="s">
        <v>9925</v>
      </c>
      <c r="B1243" t="s">
        <v>8075</v>
      </c>
      <c r="C1243" t="s">
        <v>9926</v>
      </c>
      <c r="D1243" t="s">
        <v>8427</v>
      </c>
    </row>
    <row r="1244" spans="1:4" x14ac:dyDescent="0.35">
      <c r="A1244" t="s">
        <v>9927</v>
      </c>
      <c r="B1244">
        <v>530571</v>
      </c>
      <c r="C1244" t="s">
        <v>8075</v>
      </c>
      <c r="D1244" t="s">
        <v>8492</v>
      </c>
    </row>
    <row r="1245" spans="1:4" x14ac:dyDescent="0.35">
      <c r="A1245" t="s">
        <v>9928</v>
      </c>
      <c r="B1245">
        <v>526614</v>
      </c>
      <c r="C1245" t="s">
        <v>8075</v>
      </c>
      <c r="D1245" t="s">
        <v>8987</v>
      </c>
    </row>
    <row r="1246" spans="1:4" x14ac:dyDescent="0.35">
      <c r="A1246" t="s">
        <v>9929</v>
      </c>
      <c r="B1246">
        <v>539552</v>
      </c>
      <c r="C1246" t="s">
        <v>8075</v>
      </c>
      <c r="D1246" t="s">
        <v>8091</v>
      </c>
    </row>
    <row r="1247" spans="1:4" x14ac:dyDescent="0.35">
      <c r="A1247" t="s">
        <v>9930</v>
      </c>
      <c r="B1247">
        <v>532656</v>
      </c>
      <c r="C1247" t="s">
        <v>8075</v>
      </c>
      <c r="D1247" t="s">
        <v>8105</v>
      </c>
    </row>
    <row r="1248" spans="1:4" x14ac:dyDescent="0.35">
      <c r="A1248" t="s">
        <v>9931</v>
      </c>
      <c r="B1248">
        <v>514474</v>
      </c>
      <c r="C1248" t="s">
        <v>8075</v>
      </c>
      <c r="D1248" t="s">
        <v>8089</v>
      </c>
    </row>
    <row r="1249" spans="1:4" x14ac:dyDescent="0.35">
      <c r="A1249" t="s">
        <v>9932</v>
      </c>
      <c r="B1249">
        <v>530117</v>
      </c>
      <c r="C1249" t="s">
        <v>9933</v>
      </c>
      <c r="D1249" t="s">
        <v>8232</v>
      </c>
    </row>
    <row r="1250" spans="1:4" x14ac:dyDescent="0.35">
      <c r="A1250" t="s">
        <v>9934</v>
      </c>
      <c r="B1250">
        <v>530079</v>
      </c>
      <c r="C1250" t="s">
        <v>8075</v>
      </c>
      <c r="D1250" t="s">
        <v>8089</v>
      </c>
    </row>
    <row r="1251" spans="1:4" x14ac:dyDescent="0.35">
      <c r="A1251" t="s">
        <v>9935</v>
      </c>
      <c r="B1251">
        <v>532666</v>
      </c>
      <c r="C1251" t="s">
        <v>9936</v>
      </c>
      <c r="D1251" t="s">
        <v>8061</v>
      </c>
    </row>
    <row r="1252" spans="1:4" x14ac:dyDescent="0.35">
      <c r="A1252" t="s">
        <v>9937</v>
      </c>
      <c r="B1252">
        <v>531599</v>
      </c>
      <c r="C1252" t="s">
        <v>9938</v>
      </c>
      <c r="D1252" t="s">
        <v>8111</v>
      </c>
    </row>
    <row r="1253" spans="1:4" x14ac:dyDescent="0.35">
      <c r="A1253" t="s">
        <v>9939</v>
      </c>
      <c r="B1253">
        <v>505744</v>
      </c>
      <c r="C1253" t="s">
        <v>9940</v>
      </c>
      <c r="D1253" t="s">
        <v>8427</v>
      </c>
    </row>
    <row r="1254" spans="1:4" x14ac:dyDescent="0.35">
      <c r="A1254" t="s">
        <v>9941</v>
      </c>
      <c r="B1254">
        <v>505744</v>
      </c>
      <c r="C1254" t="s">
        <v>9940</v>
      </c>
      <c r="D1254" t="s">
        <v>8427</v>
      </c>
    </row>
    <row r="1255" spans="1:4" x14ac:dyDescent="0.35">
      <c r="A1255" t="s">
        <v>9942</v>
      </c>
      <c r="B1255" t="s">
        <v>8075</v>
      </c>
      <c r="C1255" t="s">
        <v>9943</v>
      </c>
      <c r="D1255" t="s">
        <v>8086</v>
      </c>
    </row>
    <row r="1256" spans="1:4" x14ac:dyDescent="0.35">
      <c r="A1256" t="s">
        <v>9944</v>
      </c>
      <c r="B1256">
        <v>526689</v>
      </c>
      <c r="C1256" t="s">
        <v>8075</v>
      </c>
      <c r="D1256" t="s">
        <v>8192</v>
      </c>
    </row>
    <row r="1257" spans="1:4" x14ac:dyDescent="0.35">
      <c r="A1257" t="s">
        <v>9945</v>
      </c>
      <c r="B1257">
        <v>500141</v>
      </c>
      <c r="C1257" t="s">
        <v>8075</v>
      </c>
      <c r="D1257" t="s">
        <v>8105</v>
      </c>
    </row>
    <row r="1258" spans="1:4" x14ac:dyDescent="0.35">
      <c r="A1258" t="s">
        <v>9946</v>
      </c>
      <c r="B1258">
        <v>590024</v>
      </c>
      <c r="C1258" t="s">
        <v>9947</v>
      </c>
      <c r="D1258" t="s">
        <v>8578</v>
      </c>
    </row>
    <row r="1259" spans="1:4" x14ac:dyDescent="0.35">
      <c r="A1259" t="s">
        <v>9948</v>
      </c>
      <c r="B1259">
        <v>533896</v>
      </c>
      <c r="C1259" t="s">
        <v>8075</v>
      </c>
      <c r="D1259" t="s">
        <v>8111</v>
      </c>
    </row>
    <row r="1260" spans="1:4" x14ac:dyDescent="0.35">
      <c r="A1260" t="s">
        <v>9949</v>
      </c>
      <c r="B1260">
        <v>500142</v>
      </c>
      <c r="C1260" t="s">
        <v>8075</v>
      </c>
      <c r="D1260" t="s">
        <v>8091</v>
      </c>
    </row>
    <row r="1261" spans="1:4" x14ac:dyDescent="0.35">
      <c r="A1261" t="s">
        <v>9950</v>
      </c>
      <c r="B1261">
        <v>507910</v>
      </c>
      <c r="C1261" t="s">
        <v>8075</v>
      </c>
      <c r="D1261" t="s">
        <v>8192</v>
      </c>
    </row>
    <row r="1262" spans="1:4" x14ac:dyDescent="0.35">
      <c r="A1262" t="s">
        <v>9951</v>
      </c>
      <c r="B1262">
        <v>507910</v>
      </c>
      <c r="C1262" t="s">
        <v>8075</v>
      </c>
      <c r="D1262" t="s">
        <v>8192</v>
      </c>
    </row>
    <row r="1263" spans="1:4" x14ac:dyDescent="0.35">
      <c r="A1263" t="s">
        <v>9952</v>
      </c>
      <c r="B1263">
        <v>532768</v>
      </c>
      <c r="C1263" t="s">
        <v>9953</v>
      </c>
      <c r="D1263" t="s">
        <v>8427</v>
      </c>
    </row>
    <row r="1264" spans="1:4" x14ac:dyDescent="0.35">
      <c r="A1264" t="s">
        <v>9954</v>
      </c>
      <c r="B1264">
        <v>526227</v>
      </c>
      <c r="C1264" t="s">
        <v>9955</v>
      </c>
      <c r="D1264" t="s">
        <v>8089</v>
      </c>
    </row>
    <row r="1265" spans="1:4" x14ac:dyDescent="0.35">
      <c r="A1265" t="s">
        <v>9956</v>
      </c>
      <c r="B1265">
        <v>532022</v>
      </c>
      <c r="C1265" t="s">
        <v>8075</v>
      </c>
      <c r="D1265" t="s">
        <v>8089</v>
      </c>
    </row>
    <row r="1266" spans="1:4" x14ac:dyDescent="0.35">
      <c r="A1266" t="s">
        <v>9957</v>
      </c>
      <c r="B1266">
        <v>526227</v>
      </c>
      <c r="C1266" t="s">
        <v>9955</v>
      </c>
      <c r="D1266" t="s">
        <v>8089</v>
      </c>
    </row>
    <row r="1267" spans="1:4" x14ac:dyDescent="0.35">
      <c r="A1267" t="s">
        <v>9958</v>
      </c>
      <c r="B1267">
        <v>539098</v>
      </c>
      <c r="C1267" t="s">
        <v>8075</v>
      </c>
      <c r="D1267" t="s">
        <v>8098</v>
      </c>
    </row>
    <row r="1268" spans="1:4" x14ac:dyDescent="0.35">
      <c r="A1268" t="s">
        <v>9959</v>
      </c>
      <c r="B1268">
        <v>541557</v>
      </c>
      <c r="C1268" t="s">
        <v>9960</v>
      </c>
      <c r="D1268" t="s">
        <v>8232</v>
      </c>
    </row>
    <row r="1269" spans="1:4" x14ac:dyDescent="0.35">
      <c r="A1269" t="s">
        <v>9961</v>
      </c>
      <c r="B1269">
        <v>517264</v>
      </c>
      <c r="C1269" t="s">
        <v>9962</v>
      </c>
      <c r="D1269" t="s">
        <v>8612</v>
      </c>
    </row>
    <row r="1270" spans="1:4" x14ac:dyDescent="0.35">
      <c r="A1270" t="s">
        <v>9963</v>
      </c>
      <c r="B1270">
        <v>533333</v>
      </c>
      <c r="C1270" t="s">
        <v>9964</v>
      </c>
      <c r="D1270" t="s">
        <v>8232</v>
      </c>
    </row>
    <row r="1271" spans="1:4" x14ac:dyDescent="0.35">
      <c r="A1271" t="s">
        <v>9965</v>
      </c>
      <c r="B1271">
        <v>508954</v>
      </c>
      <c r="C1271" t="s">
        <v>8075</v>
      </c>
      <c r="D1271" t="s">
        <v>8091</v>
      </c>
    </row>
    <row r="1272" spans="1:4" x14ac:dyDescent="0.35">
      <c r="A1272" t="s">
        <v>9966</v>
      </c>
      <c r="B1272">
        <v>500144</v>
      </c>
      <c r="C1272" t="s">
        <v>9967</v>
      </c>
      <c r="D1272" t="s">
        <v>8370</v>
      </c>
    </row>
    <row r="1273" spans="1:4" x14ac:dyDescent="0.35">
      <c r="A1273" t="s">
        <v>9968</v>
      </c>
      <c r="B1273">
        <v>500940</v>
      </c>
      <c r="C1273" t="s">
        <v>9969</v>
      </c>
      <c r="D1273" t="s">
        <v>8192</v>
      </c>
    </row>
    <row r="1274" spans="1:4" x14ac:dyDescent="0.35">
      <c r="A1274" t="s">
        <v>9970</v>
      </c>
      <c r="B1274">
        <v>511122</v>
      </c>
      <c r="C1274" t="s">
        <v>8075</v>
      </c>
      <c r="D1274" t="s">
        <v>8091</v>
      </c>
    </row>
    <row r="1275" spans="1:4" x14ac:dyDescent="0.35">
      <c r="A1275" t="s">
        <v>9971</v>
      </c>
      <c r="B1275">
        <v>511122</v>
      </c>
      <c r="C1275" t="s">
        <v>8075</v>
      </c>
      <c r="D1275" t="s">
        <v>8091</v>
      </c>
    </row>
    <row r="1276" spans="1:4" x14ac:dyDescent="0.35">
      <c r="A1276" t="s">
        <v>9972</v>
      </c>
      <c r="B1276">
        <v>532379</v>
      </c>
      <c r="C1276" t="s">
        <v>8075</v>
      </c>
      <c r="D1276" t="s">
        <v>8165</v>
      </c>
    </row>
    <row r="1277" spans="1:4" x14ac:dyDescent="0.35">
      <c r="A1277" t="s">
        <v>9973</v>
      </c>
      <c r="B1277">
        <v>532809</v>
      </c>
      <c r="C1277" t="s">
        <v>9974</v>
      </c>
      <c r="D1277" t="s">
        <v>8402</v>
      </c>
    </row>
    <row r="1278" spans="1:4" x14ac:dyDescent="0.35">
      <c r="A1278" t="s">
        <v>9975</v>
      </c>
      <c r="B1278">
        <v>524743</v>
      </c>
      <c r="C1278" t="s">
        <v>8075</v>
      </c>
      <c r="D1278" t="s">
        <v>8121</v>
      </c>
    </row>
    <row r="1279" spans="1:4" x14ac:dyDescent="0.35">
      <c r="A1279" t="s">
        <v>9976</v>
      </c>
      <c r="B1279" t="s">
        <v>8075</v>
      </c>
      <c r="C1279" t="s">
        <v>9977</v>
      </c>
      <c r="D1279" t="s">
        <v>8086</v>
      </c>
    </row>
    <row r="1280" spans="1:4" x14ac:dyDescent="0.35">
      <c r="A1280" t="s">
        <v>9978</v>
      </c>
      <c r="B1280">
        <v>530885</v>
      </c>
      <c r="C1280" t="s">
        <v>8075</v>
      </c>
      <c r="D1280" t="s">
        <v>8061</v>
      </c>
    </row>
    <row r="1281" spans="1:4" x14ac:dyDescent="0.35">
      <c r="A1281" t="s">
        <v>9979</v>
      </c>
      <c r="B1281">
        <v>536751</v>
      </c>
      <c r="C1281" t="s">
        <v>8075</v>
      </c>
      <c r="D1281" t="s">
        <v>8058</v>
      </c>
    </row>
    <row r="1282" spans="1:4" x14ac:dyDescent="0.35">
      <c r="A1282" t="s">
        <v>9980</v>
      </c>
      <c r="B1282">
        <v>523672</v>
      </c>
      <c r="C1282" t="s">
        <v>8075</v>
      </c>
      <c r="D1282" t="s">
        <v>8270</v>
      </c>
    </row>
    <row r="1283" spans="1:4" x14ac:dyDescent="0.35">
      <c r="A1283" t="s">
        <v>9981</v>
      </c>
      <c r="B1283">
        <v>533638</v>
      </c>
      <c r="C1283" t="s">
        <v>9982</v>
      </c>
      <c r="D1283" t="s">
        <v>8192</v>
      </c>
    </row>
    <row r="1284" spans="1:4" x14ac:dyDescent="0.35">
      <c r="A1284" t="s">
        <v>9983</v>
      </c>
      <c r="B1284">
        <v>540267</v>
      </c>
      <c r="C1284" t="s">
        <v>8075</v>
      </c>
      <c r="D1284" t="s">
        <v>16186</v>
      </c>
    </row>
    <row r="1285" spans="1:4" x14ac:dyDescent="0.35">
      <c r="A1285" t="s">
        <v>9984</v>
      </c>
      <c r="B1285">
        <v>530705</v>
      </c>
      <c r="C1285" t="s">
        <v>8075</v>
      </c>
      <c r="D1285" t="s">
        <v>8089</v>
      </c>
    </row>
    <row r="1286" spans="1:4" x14ac:dyDescent="0.35">
      <c r="A1286" t="s">
        <v>9985</v>
      </c>
      <c r="B1286">
        <v>532518</v>
      </c>
      <c r="C1286" t="s">
        <v>8075</v>
      </c>
      <c r="D1286" t="s">
        <v>8094</v>
      </c>
    </row>
    <row r="1287" spans="1:4" x14ac:dyDescent="0.35">
      <c r="A1287" t="s">
        <v>9986</v>
      </c>
      <c r="B1287">
        <v>522017</v>
      </c>
      <c r="C1287" t="s">
        <v>8075</v>
      </c>
      <c r="D1287" t="s">
        <v>8370</v>
      </c>
    </row>
    <row r="1288" spans="1:4" x14ac:dyDescent="0.35">
      <c r="A1288" t="s">
        <v>9987</v>
      </c>
      <c r="B1288">
        <v>534757</v>
      </c>
      <c r="C1288" t="s">
        <v>8075</v>
      </c>
      <c r="D1288" t="s">
        <v>8091</v>
      </c>
    </row>
    <row r="1289" spans="1:4" x14ac:dyDescent="0.35">
      <c r="A1289" t="s">
        <v>9988</v>
      </c>
      <c r="B1289" t="s">
        <v>8075</v>
      </c>
      <c r="C1289" t="s">
        <v>9989</v>
      </c>
      <c r="D1289" t="s">
        <v>8086</v>
      </c>
    </row>
    <row r="1290" spans="1:4" x14ac:dyDescent="0.35">
      <c r="A1290" t="s">
        <v>9990</v>
      </c>
      <c r="B1290">
        <v>540945</v>
      </c>
      <c r="C1290" t="s">
        <v>8075</v>
      </c>
      <c r="D1290" t="s">
        <v>8156</v>
      </c>
    </row>
    <row r="1291" spans="1:4" x14ac:dyDescent="0.35">
      <c r="A1291" t="s">
        <v>9991</v>
      </c>
      <c r="B1291">
        <v>503831</v>
      </c>
      <c r="C1291" t="s">
        <v>8075</v>
      </c>
      <c r="D1291" t="s">
        <v>8273</v>
      </c>
    </row>
    <row r="1292" spans="1:4" x14ac:dyDescent="0.35">
      <c r="A1292" t="s">
        <v>9992</v>
      </c>
      <c r="B1292">
        <v>507552</v>
      </c>
      <c r="C1292" t="s">
        <v>8075</v>
      </c>
      <c r="D1292" t="s">
        <v>8152</v>
      </c>
    </row>
    <row r="1293" spans="1:4" x14ac:dyDescent="0.35">
      <c r="A1293" t="s">
        <v>9993</v>
      </c>
      <c r="B1293">
        <v>502865</v>
      </c>
      <c r="C1293" t="s">
        <v>8075</v>
      </c>
      <c r="D1293" t="s">
        <v>8083</v>
      </c>
    </row>
    <row r="1294" spans="1:4" x14ac:dyDescent="0.35">
      <c r="A1294" t="s">
        <v>9994</v>
      </c>
      <c r="B1294">
        <v>500033</v>
      </c>
      <c r="C1294" t="s">
        <v>8075</v>
      </c>
      <c r="D1294" t="s">
        <v>9995</v>
      </c>
    </row>
    <row r="1295" spans="1:4" x14ac:dyDescent="0.35">
      <c r="A1295" t="s">
        <v>9996</v>
      </c>
      <c r="B1295">
        <v>532843</v>
      </c>
      <c r="C1295" t="s">
        <v>9997</v>
      </c>
      <c r="D1295" t="s">
        <v>8541</v>
      </c>
    </row>
    <row r="1296" spans="1:4" x14ac:dyDescent="0.35">
      <c r="A1296" t="s">
        <v>9998</v>
      </c>
      <c r="B1296">
        <v>523696</v>
      </c>
      <c r="C1296" t="s">
        <v>8075</v>
      </c>
      <c r="D1296" t="s">
        <v>8261</v>
      </c>
    </row>
    <row r="1297" spans="1:4" x14ac:dyDescent="0.35">
      <c r="A1297" t="s">
        <v>9999</v>
      </c>
      <c r="B1297">
        <v>530213</v>
      </c>
      <c r="C1297" t="s">
        <v>8075</v>
      </c>
      <c r="D1297" t="s">
        <v>16186</v>
      </c>
    </row>
    <row r="1298" spans="1:4" x14ac:dyDescent="0.35">
      <c r="A1298" t="s">
        <v>10000</v>
      </c>
      <c r="B1298">
        <v>500150</v>
      </c>
      <c r="C1298" t="s">
        <v>10001</v>
      </c>
      <c r="D1298" t="s">
        <v>8121</v>
      </c>
    </row>
    <row r="1299" spans="1:4" x14ac:dyDescent="0.35">
      <c r="A1299" t="s">
        <v>10002</v>
      </c>
      <c r="B1299">
        <v>500150</v>
      </c>
      <c r="C1299" t="s">
        <v>10001</v>
      </c>
      <c r="D1299" t="s">
        <v>8121</v>
      </c>
    </row>
    <row r="1300" spans="1:4" x14ac:dyDescent="0.35">
      <c r="A1300" t="s">
        <v>10003</v>
      </c>
      <c r="B1300">
        <v>513579</v>
      </c>
      <c r="C1300" t="s">
        <v>8075</v>
      </c>
      <c r="D1300" t="s">
        <v>8748</v>
      </c>
    </row>
    <row r="1301" spans="1:4" x14ac:dyDescent="0.35">
      <c r="A1301" t="s">
        <v>10004</v>
      </c>
      <c r="B1301" t="s">
        <v>8075</v>
      </c>
      <c r="C1301" t="s">
        <v>10005</v>
      </c>
      <c r="D1301" t="s">
        <v>8086</v>
      </c>
    </row>
    <row r="1302" spans="1:4" x14ac:dyDescent="0.35">
      <c r="A1302" t="s">
        <v>10006</v>
      </c>
      <c r="B1302">
        <v>532403</v>
      </c>
      <c r="C1302" t="s">
        <v>8075</v>
      </c>
      <c r="D1302" t="s">
        <v>8165</v>
      </c>
    </row>
    <row r="1303" spans="1:4" x14ac:dyDescent="0.35">
      <c r="A1303" t="s">
        <v>10007</v>
      </c>
      <c r="B1303">
        <v>540190</v>
      </c>
      <c r="C1303" t="s">
        <v>8075</v>
      </c>
      <c r="D1303" t="s">
        <v>16186</v>
      </c>
    </row>
    <row r="1304" spans="1:4" x14ac:dyDescent="0.35">
      <c r="A1304" t="s">
        <v>10008</v>
      </c>
      <c r="B1304">
        <v>539839</v>
      </c>
      <c r="C1304" t="s">
        <v>8075</v>
      </c>
      <c r="D1304" t="s">
        <v>8091</v>
      </c>
    </row>
    <row r="1305" spans="1:4" x14ac:dyDescent="0.35">
      <c r="A1305" t="s">
        <v>10009</v>
      </c>
      <c r="B1305">
        <v>539032</v>
      </c>
      <c r="C1305" t="s">
        <v>10010</v>
      </c>
      <c r="D1305" t="s">
        <v>16188</v>
      </c>
    </row>
    <row r="1306" spans="1:4" x14ac:dyDescent="0.35">
      <c r="A1306" t="s">
        <v>10011</v>
      </c>
      <c r="B1306">
        <v>539730</v>
      </c>
      <c r="C1306" t="s">
        <v>8075</v>
      </c>
      <c r="D1306" t="s">
        <v>8111</v>
      </c>
    </row>
    <row r="1307" spans="1:4" x14ac:dyDescent="0.35">
      <c r="A1307" t="s">
        <v>10012</v>
      </c>
      <c r="B1307">
        <v>530077</v>
      </c>
      <c r="C1307" t="s">
        <v>8075</v>
      </c>
      <c r="D1307" t="s">
        <v>8270</v>
      </c>
    </row>
    <row r="1308" spans="1:4" x14ac:dyDescent="0.35">
      <c r="A1308" t="s">
        <v>10013</v>
      </c>
      <c r="B1308">
        <v>508980</v>
      </c>
      <c r="C1308" t="s">
        <v>8075</v>
      </c>
      <c r="D1308" t="s">
        <v>8492</v>
      </c>
    </row>
    <row r="1309" spans="1:4" x14ac:dyDescent="0.35">
      <c r="A1309" t="s">
        <v>10014</v>
      </c>
      <c r="B1309">
        <v>522195</v>
      </c>
      <c r="C1309" t="s">
        <v>8075</v>
      </c>
      <c r="D1309" t="s">
        <v>8427</v>
      </c>
    </row>
    <row r="1310" spans="1:4" x14ac:dyDescent="0.35">
      <c r="A1310" t="s">
        <v>10015</v>
      </c>
      <c r="B1310">
        <v>521167</v>
      </c>
      <c r="C1310" t="s">
        <v>10016</v>
      </c>
      <c r="D1310" t="s">
        <v>8626</v>
      </c>
    </row>
    <row r="1311" spans="1:4" x14ac:dyDescent="0.35">
      <c r="A1311" t="s">
        <v>10017</v>
      </c>
      <c r="B1311">
        <v>532042</v>
      </c>
      <c r="C1311" t="s">
        <v>8075</v>
      </c>
      <c r="D1311" t="s">
        <v>8144</v>
      </c>
    </row>
    <row r="1312" spans="1:4" x14ac:dyDescent="0.35">
      <c r="A1312" t="s">
        <v>10018</v>
      </c>
      <c r="B1312">
        <v>533213</v>
      </c>
      <c r="C1312" t="s">
        <v>8075</v>
      </c>
      <c r="D1312" t="s">
        <v>8058</v>
      </c>
    </row>
    <row r="1313" spans="1:4" x14ac:dyDescent="0.35">
      <c r="A1313" t="s">
        <v>10019</v>
      </c>
      <c r="B1313">
        <v>538568</v>
      </c>
      <c r="C1313" t="s">
        <v>8075</v>
      </c>
      <c r="D1313" t="s">
        <v>16186</v>
      </c>
    </row>
    <row r="1314" spans="1:4" x14ac:dyDescent="0.35">
      <c r="A1314" t="s">
        <v>10020</v>
      </c>
      <c r="B1314">
        <v>539169</v>
      </c>
      <c r="C1314" t="s">
        <v>8075</v>
      </c>
      <c r="D1314" t="s">
        <v>8061</v>
      </c>
    </row>
    <row r="1315" spans="1:4" x14ac:dyDescent="0.35">
      <c r="A1315" t="s">
        <v>10021</v>
      </c>
      <c r="B1315">
        <v>533400</v>
      </c>
      <c r="C1315" t="s">
        <v>10022</v>
      </c>
      <c r="D1315" t="s">
        <v>8132</v>
      </c>
    </row>
    <row r="1316" spans="1:4" x14ac:dyDescent="0.35">
      <c r="A1316" t="s">
        <v>10023</v>
      </c>
      <c r="B1316">
        <v>523574</v>
      </c>
      <c r="C1316" t="s">
        <v>10024</v>
      </c>
      <c r="D1316" t="s">
        <v>8241</v>
      </c>
    </row>
    <row r="1317" spans="1:4" x14ac:dyDescent="0.35">
      <c r="A1317" t="s">
        <v>10023</v>
      </c>
      <c r="B1317">
        <v>570002</v>
      </c>
      <c r="C1317" t="s">
        <v>10025</v>
      </c>
      <c r="D1317" t="s">
        <v>8241</v>
      </c>
    </row>
    <row r="1318" spans="1:4" x14ac:dyDescent="0.35">
      <c r="A1318" t="s">
        <v>10026</v>
      </c>
      <c r="B1318">
        <v>536507</v>
      </c>
      <c r="C1318" t="s">
        <v>10027</v>
      </c>
      <c r="D1318" t="s">
        <v>8241</v>
      </c>
    </row>
    <row r="1319" spans="1:4" x14ac:dyDescent="0.35">
      <c r="A1319" t="s">
        <v>10028</v>
      </c>
      <c r="B1319">
        <v>533296</v>
      </c>
      <c r="C1319" t="s">
        <v>10029</v>
      </c>
      <c r="D1319" t="s">
        <v>8241</v>
      </c>
    </row>
    <row r="1320" spans="1:4" x14ac:dyDescent="0.35">
      <c r="A1320" t="s">
        <v>10030</v>
      </c>
      <c r="B1320">
        <v>540064</v>
      </c>
      <c r="C1320" t="s">
        <v>10031</v>
      </c>
      <c r="D1320" t="s">
        <v>8241</v>
      </c>
    </row>
    <row r="1321" spans="1:4" x14ac:dyDescent="0.35">
      <c r="A1321" t="s">
        <v>10032</v>
      </c>
      <c r="B1321">
        <v>540798</v>
      </c>
      <c r="C1321" t="s">
        <v>10033</v>
      </c>
      <c r="D1321" t="s">
        <v>8393</v>
      </c>
    </row>
    <row r="1322" spans="1:4" x14ac:dyDescent="0.35">
      <c r="A1322" t="s">
        <v>10034</v>
      </c>
      <c r="B1322">
        <v>523113</v>
      </c>
      <c r="C1322" t="s">
        <v>8075</v>
      </c>
      <c r="D1322" t="s">
        <v>8091</v>
      </c>
    </row>
    <row r="1323" spans="1:4" x14ac:dyDescent="0.35">
      <c r="A1323" t="s">
        <v>10035</v>
      </c>
      <c r="B1323">
        <v>534063</v>
      </c>
      <c r="C1323" t="s">
        <v>8075</v>
      </c>
      <c r="D1323" t="s">
        <v>8058</v>
      </c>
    </row>
    <row r="1324" spans="1:4" x14ac:dyDescent="0.35">
      <c r="A1324" t="s">
        <v>10036</v>
      </c>
      <c r="B1324">
        <v>504346</v>
      </c>
      <c r="C1324" t="s">
        <v>8075</v>
      </c>
      <c r="D1324" t="s">
        <v>8058</v>
      </c>
    </row>
    <row r="1325" spans="1:4" x14ac:dyDescent="0.35">
      <c r="A1325" t="s">
        <v>10037</v>
      </c>
      <c r="B1325">
        <v>505250</v>
      </c>
      <c r="C1325" t="s">
        <v>8075</v>
      </c>
      <c r="D1325" t="s">
        <v>8083</v>
      </c>
    </row>
    <row r="1326" spans="1:4" x14ac:dyDescent="0.35">
      <c r="A1326" t="s">
        <v>10038</v>
      </c>
      <c r="B1326">
        <v>540614</v>
      </c>
      <c r="C1326" t="s">
        <v>8075</v>
      </c>
      <c r="D1326" t="s">
        <v>8116</v>
      </c>
    </row>
    <row r="1327" spans="1:4" x14ac:dyDescent="0.35">
      <c r="A1327" t="s">
        <v>10039</v>
      </c>
      <c r="B1327">
        <v>531758</v>
      </c>
      <c r="C1327" t="s">
        <v>8075</v>
      </c>
      <c r="D1327" t="s">
        <v>8091</v>
      </c>
    </row>
    <row r="1328" spans="1:4" x14ac:dyDescent="0.35">
      <c r="A1328" t="s">
        <v>10040</v>
      </c>
      <c r="B1328">
        <v>513059</v>
      </c>
      <c r="C1328" t="s">
        <v>8075</v>
      </c>
      <c r="D1328" t="s">
        <v>8427</v>
      </c>
    </row>
    <row r="1329" spans="1:4" x14ac:dyDescent="0.35">
      <c r="A1329" t="s">
        <v>10041</v>
      </c>
      <c r="B1329">
        <v>542666</v>
      </c>
      <c r="C1329" t="s">
        <v>10042</v>
      </c>
      <c r="D1329" t="s">
        <v>10043</v>
      </c>
    </row>
    <row r="1330" spans="1:4" x14ac:dyDescent="0.35">
      <c r="A1330" t="s">
        <v>10044</v>
      </c>
      <c r="B1330">
        <v>505714</v>
      </c>
      <c r="C1330" t="s">
        <v>10045</v>
      </c>
      <c r="D1330" t="s">
        <v>8427</v>
      </c>
    </row>
    <row r="1331" spans="1:4" x14ac:dyDescent="0.35">
      <c r="A1331" t="s">
        <v>10046</v>
      </c>
      <c r="B1331">
        <v>505714</v>
      </c>
      <c r="C1331" t="s">
        <v>10045</v>
      </c>
      <c r="D1331" t="s">
        <v>8427</v>
      </c>
    </row>
    <row r="1332" spans="1:4" x14ac:dyDescent="0.35">
      <c r="A1332" t="s">
        <v>10047</v>
      </c>
      <c r="B1332">
        <v>524624</v>
      </c>
      <c r="C1332" t="s">
        <v>10048</v>
      </c>
      <c r="D1332" t="s">
        <v>10049</v>
      </c>
    </row>
    <row r="1333" spans="1:4" x14ac:dyDescent="0.35">
      <c r="A1333" t="s">
        <v>10050</v>
      </c>
      <c r="B1333">
        <v>531196</v>
      </c>
      <c r="C1333" t="s">
        <v>8075</v>
      </c>
      <c r="D1333" t="s">
        <v>16186</v>
      </c>
    </row>
    <row r="1334" spans="1:4" x14ac:dyDescent="0.35">
      <c r="A1334" t="s">
        <v>10051</v>
      </c>
      <c r="B1334">
        <v>531196</v>
      </c>
      <c r="C1334" t="s">
        <v>8075</v>
      </c>
      <c r="D1334" t="s">
        <v>16186</v>
      </c>
    </row>
    <row r="1335" spans="1:4" x14ac:dyDescent="0.35">
      <c r="A1335" t="s">
        <v>10052</v>
      </c>
      <c r="B1335">
        <v>532155</v>
      </c>
      <c r="C1335" t="s">
        <v>10053</v>
      </c>
      <c r="D1335" t="s">
        <v>8098</v>
      </c>
    </row>
    <row r="1336" spans="1:4" x14ac:dyDescent="0.35">
      <c r="A1336" t="s">
        <v>10054</v>
      </c>
      <c r="B1336">
        <v>532155</v>
      </c>
      <c r="C1336" t="s">
        <v>10053</v>
      </c>
      <c r="D1336" t="s">
        <v>8098</v>
      </c>
    </row>
    <row r="1337" spans="1:4" x14ac:dyDescent="0.35">
      <c r="A1337" t="s">
        <v>10055</v>
      </c>
      <c r="B1337">
        <v>538609</v>
      </c>
      <c r="C1337" t="s">
        <v>8075</v>
      </c>
      <c r="D1337" t="s">
        <v>8058</v>
      </c>
    </row>
    <row r="1338" spans="1:4" x14ac:dyDescent="0.35">
      <c r="A1338" t="s">
        <v>10056</v>
      </c>
      <c r="B1338">
        <v>505711</v>
      </c>
      <c r="C1338" t="s">
        <v>8075</v>
      </c>
      <c r="D1338" t="s">
        <v>8427</v>
      </c>
    </row>
    <row r="1339" spans="1:4" x14ac:dyDescent="0.35">
      <c r="A1339" t="s">
        <v>10057</v>
      </c>
      <c r="B1339">
        <v>539228</v>
      </c>
      <c r="C1339" t="s">
        <v>8075</v>
      </c>
      <c r="D1339" t="s">
        <v>10058</v>
      </c>
    </row>
    <row r="1340" spans="1:4" x14ac:dyDescent="0.35">
      <c r="A1340" t="s">
        <v>10059</v>
      </c>
      <c r="B1340">
        <v>538881</v>
      </c>
      <c r="C1340" t="s">
        <v>8075</v>
      </c>
      <c r="D1340" t="s">
        <v>8091</v>
      </c>
    </row>
    <row r="1341" spans="1:4" x14ac:dyDescent="0.35">
      <c r="A1341" t="s">
        <v>10060</v>
      </c>
      <c r="B1341">
        <v>504697</v>
      </c>
      <c r="C1341" t="s">
        <v>8075</v>
      </c>
      <c r="D1341" t="s">
        <v>8370</v>
      </c>
    </row>
    <row r="1342" spans="1:4" x14ac:dyDescent="0.35">
      <c r="A1342" t="s">
        <v>10061</v>
      </c>
      <c r="B1342">
        <v>531911</v>
      </c>
      <c r="C1342" t="s">
        <v>8075</v>
      </c>
      <c r="D1342" t="s">
        <v>8083</v>
      </c>
    </row>
    <row r="1343" spans="1:4" x14ac:dyDescent="0.35">
      <c r="A1343" t="s">
        <v>10062</v>
      </c>
      <c r="B1343">
        <v>526073</v>
      </c>
      <c r="C1343" t="s">
        <v>8075</v>
      </c>
      <c r="D1343" t="s">
        <v>8257</v>
      </c>
    </row>
    <row r="1344" spans="1:4" x14ac:dyDescent="0.35">
      <c r="A1344" t="s">
        <v>10063</v>
      </c>
      <c r="B1344">
        <v>506186</v>
      </c>
      <c r="C1344" t="s">
        <v>8075</v>
      </c>
      <c r="D1344" t="s">
        <v>8078</v>
      </c>
    </row>
    <row r="1345" spans="1:4" x14ac:dyDescent="0.35">
      <c r="A1345" t="s">
        <v>10064</v>
      </c>
      <c r="B1345">
        <v>540935</v>
      </c>
      <c r="C1345" t="s">
        <v>10065</v>
      </c>
      <c r="D1345" t="s">
        <v>8232</v>
      </c>
    </row>
    <row r="1346" spans="1:4" x14ac:dyDescent="0.35">
      <c r="A1346" t="s">
        <v>10066</v>
      </c>
      <c r="B1346">
        <v>533265</v>
      </c>
      <c r="C1346" t="s">
        <v>10067</v>
      </c>
      <c r="D1346" t="s">
        <v>8105</v>
      </c>
    </row>
    <row r="1347" spans="1:4" x14ac:dyDescent="0.35">
      <c r="A1347" t="s">
        <v>10068</v>
      </c>
      <c r="B1347">
        <v>532726</v>
      </c>
      <c r="C1347" t="s">
        <v>10069</v>
      </c>
      <c r="D1347" t="s">
        <v>8105</v>
      </c>
    </row>
    <row r="1348" spans="1:4" x14ac:dyDescent="0.35">
      <c r="A1348" t="s">
        <v>10070</v>
      </c>
      <c r="B1348">
        <v>531902</v>
      </c>
      <c r="C1348" t="s">
        <v>10071</v>
      </c>
      <c r="D1348" t="s">
        <v>8158</v>
      </c>
    </row>
    <row r="1349" spans="1:4" x14ac:dyDescent="0.35">
      <c r="A1349" t="s">
        <v>10072</v>
      </c>
      <c r="B1349">
        <v>532959</v>
      </c>
      <c r="C1349" t="s">
        <v>10073</v>
      </c>
      <c r="D1349" t="s">
        <v>8469</v>
      </c>
    </row>
    <row r="1350" spans="1:4" x14ac:dyDescent="0.35">
      <c r="A1350" t="s">
        <v>10074</v>
      </c>
      <c r="B1350">
        <v>513108</v>
      </c>
      <c r="C1350" t="s">
        <v>10075</v>
      </c>
      <c r="D1350" t="s">
        <v>8395</v>
      </c>
    </row>
    <row r="1351" spans="1:4" x14ac:dyDescent="0.35">
      <c r="A1351" t="s">
        <v>10076</v>
      </c>
      <c r="B1351">
        <v>500153</v>
      </c>
      <c r="C1351" t="s">
        <v>8075</v>
      </c>
      <c r="D1351" t="s">
        <v>8121</v>
      </c>
    </row>
    <row r="1352" spans="1:4" x14ac:dyDescent="0.35">
      <c r="A1352" t="s">
        <v>10077</v>
      </c>
      <c r="B1352">
        <v>541703</v>
      </c>
      <c r="C1352" t="s">
        <v>8075</v>
      </c>
      <c r="D1352" t="s">
        <v>8076</v>
      </c>
    </row>
    <row r="1353" spans="1:4" x14ac:dyDescent="0.35">
      <c r="A1353" t="s">
        <v>10078</v>
      </c>
      <c r="B1353">
        <v>541703</v>
      </c>
      <c r="C1353" t="s">
        <v>8075</v>
      </c>
      <c r="D1353" t="s">
        <v>8076</v>
      </c>
    </row>
    <row r="1354" spans="1:4" x14ac:dyDescent="0.35">
      <c r="A1354" t="s">
        <v>10079</v>
      </c>
      <c r="B1354">
        <v>504397</v>
      </c>
      <c r="C1354" t="s">
        <v>8075</v>
      </c>
      <c r="D1354" t="s">
        <v>8492</v>
      </c>
    </row>
    <row r="1355" spans="1:4" x14ac:dyDescent="0.35">
      <c r="A1355" t="s">
        <v>10080</v>
      </c>
      <c r="B1355">
        <v>526367</v>
      </c>
      <c r="C1355" t="s">
        <v>10081</v>
      </c>
      <c r="D1355" t="s">
        <v>8158</v>
      </c>
    </row>
    <row r="1356" spans="1:4" x14ac:dyDescent="0.35">
      <c r="A1356" t="s">
        <v>10082</v>
      </c>
      <c r="B1356">
        <v>514167</v>
      </c>
      <c r="C1356" t="s">
        <v>10083</v>
      </c>
      <c r="D1356" t="s">
        <v>8492</v>
      </c>
    </row>
    <row r="1357" spans="1:4" x14ac:dyDescent="0.35">
      <c r="A1357" t="s">
        <v>10084</v>
      </c>
      <c r="B1357" t="s">
        <v>8075</v>
      </c>
      <c r="C1357" t="s">
        <v>10085</v>
      </c>
      <c r="D1357" t="s">
        <v>8086</v>
      </c>
    </row>
    <row r="1358" spans="1:4" x14ac:dyDescent="0.35">
      <c r="A1358" t="s">
        <v>10086</v>
      </c>
      <c r="B1358">
        <v>531813</v>
      </c>
      <c r="C1358" t="s">
        <v>8075</v>
      </c>
      <c r="D1358" t="s">
        <v>8069</v>
      </c>
    </row>
    <row r="1359" spans="1:4" x14ac:dyDescent="0.35">
      <c r="A1359" t="s">
        <v>10087</v>
      </c>
      <c r="B1359">
        <v>531813</v>
      </c>
      <c r="C1359" t="s">
        <v>8075</v>
      </c>
      <c r="D1359" t="s">
        <v>8069</v>
      </c>
    </row>
    <row r="1360" spans="1:4" x14ac:dyDescent="0.35">
      <c r="A1360" t="s">
        <v>10088</v>
      </c>
      <c r="B1360">
        <v>539680</v>
      </c>
      <c r="C1360" t="s">
        <v>8075</v>
      </c>
      <c r="D1360" t="s">
        <v>8111</v>
      </c>
    </row>
    <row r="1361" spans="1:4" x14ac:dyDescent="0.35">
      <c r="A1361" t="s">
        <v>10089</v>
      </c>
      <c r="B1361">
        <v>540647</v>
      </c>
      <c r="C1361" t="s">
        <v>10090</v>
      </c>
      <c r="D1361" t="s">
        <v>8094</v>
      </c>
    </row>
    <row r="1362" spans="1:4" x14ac:dyDescent="0.35">
      <c r="A1362" t="s">
        <v>10091</v>
      </c>
      <c r="B1362">
        <v>521176</v>
      </c>
      <c r="C1362" t="s">
        <v>10092</v>
      </c>
      <c r="D1362" t="s">
        <v>8089</v>
      </c>
    </row>
    <row r="1363" spans="1:4" x14ac:dyDescent="0.35">
      <c r="A1363" t="s">
        <v>10093</v>
      </c>
      <c r="B1363">
        <v>512443</v>
      </c>
      <c r="C1363" t="s">
        <v>8075</v>
      </c>
      <c r="D1363" t="s">
        <v>16186</v>
      </c>
    </row>
    <row r="1364" spans="1:4" x14ac:dyDescent="0.35">
      <c r="A1364" t="s">
        <v>10094</v>
      </c>
      <c r="B1364">
        <v>539492</v>
      </c>
      <c r="C1364" t="s">
        <v>8075</v>
      </c>
      <c r="D1364" t="s">
        <v>8091</v>
      </c>
    </row>
    <row r="1365" spans="1:4" x14ac:dyDescent="0.35">
      <c r="A1365" t="s">
        <v>10095</v>
      </c>
      <c r="B1365">
        <v>542011</v>
      </c>
      <c r="C1365" t="s">
        <v>10096</v>
      </c>
      <c r="D1365" t="s">
        <v>8150</v>
      </c>
    </row>
    <row r="1366" spans="1:4" x14ac:dyDescent="0.35">
      <c r="A1366" t="s">
        <v>10097</v>
      </c>
      <c r="B1366">
        <v>500155</v>
      </c>
      <c r="C1366" t="s">
        <v>10098</v>
      </c>
      <c r="D1366" t="s">
        <v>8089</v>
      </c>
    </row>
    <row r="1367" spans="1:4" x14ac:dyDescent="0.35">
      <c r="A1367" t="s">
        <v>10099</v>
      </c>
      <c r="B1367">
        <v>530615</v>
      </c>
      <c r="C1367" t="s">
        <v>8075</v>
      </c>
      <c r="D1367" t="s">
        <v>8105</v>
      </c>
    </row>
    <row r="1368" spans="1:4" x14ac:dyDescent="0.35">
      <c r="A1368" t="s">
        <v>10100</v>
      </c>
      <c r="B1368">
        <v>526727</v>
      </c>
      <c r="C1368" t="s">
        <v>8075</v>
      </c>
      <c r="D1368" t="s">
        <v>8469</v>
      </c>
    </row>
    <row r="1369" spans="1:4" x14ac:dyDescent="0.35">
      <c r="A1369" t="s">
        <v>10101</v>
      </c>
      <c r="B1369">
        <v>512493</v>
      </c>
      <c r="C1369" t="s">
        <v>8075</v>
      </c>
      <c r="D1369" t="s">
        <v>8058</v>
      </c>
    </row>
    <row r="1370" spans="1:4" x14ac:dyDescent="0.35">
      <c r="A1370" t="s">
        <v>10102</v>
      </c>
      <c r="B1370">
        <v>530161</v>
      </c>
      <c r="C1370" t="s">
        <v>8075</v>
      </c>
      <c r="D1370" t="s">
        <v>16186</v>
      </c>
    </row>
    <row r="1371" spans="1:4" x14ac:dyDescent="0.35">
      <c r="A1371" t="s">
        <v>10103</v>
      </c>
      <c r="B1371">
        <v>541276</v>
      </c>
      <c r="C1371" t="s">
        <v>8075</v>
      </c>
      <c r="D1371" t="s">
        <v>16186</v>
      </c>
    </row>
    <row r="1372" spans="1:4" x14ac:dyDescent="0.35">
      <c r="A1372" t="s">
        <v>10104</v>
      </c>
      <c r="B1372">
        <v>509563</v>
      </c>
      <c r="C1372" t="s">
        <v>8075</v>
      </c>
      <c r="D1372" t="s">
        <v>8089</v>
      </c>
    </row>
    <row r="1373" spans="1:4" x14ac:dyDescent="0.35">
      <c r="A1373" t="s">
        <v>10105</v>
      </c>
      <c r="B1373">
        <v>500655</v>
      </c>
      <c r="C1373" t="s">
        <v>8075</v>
      </c>
      <c r="D1373" t="s">
        <v>8121</v>
      </c>
    </row>
    <row r="1374" spans="1:4" x14ac:dyDescent="0.35">
      <c r="A1374" t="s">
        <v>10106</v>
      </c>
      <c r="B1374">
        <v>514400</v>
      </c>
      <c r="C1374" t="s">
        <v>8075</v>
      </c>
      <c r="D1374" t="s">
        <v>16186</v>
      </c>
    </row>
    <row r="1375" spans="1:4" x14ac:dyDescent="0.35">
      <c r="A1375" t="s">
        <v>10107</v>
      </c>
      <c r="B1375">
        <v>509557</v>
      </c>
      <c r="C1375" t="s">
        <v>10108</v>
      </c>
      <c r="D1375" t="s">
        <v>8089</v>
      </c>
    </row>
    <row r="1376" spans="1:4" x14ac:dyDescent="0.35">
      <c r="A1376" t="s">
        <v>10109</v>
      </c>
      <c r="B1376">
        <v>532622</v>
      </c>
      <c r="C1376" t="s">
        <v>10110</v>
      </c>
      <c r="D1376" t="s">
        <v>8393</v>
      </c>
    </row>
    <row r="1377" spans="1:4" x14ac:dyDescent="0.35">
      <c r="A1377" t="s">
        <v>10111</v>
      </c>
      <c r="B1377">
        <v>532345</v>
      </c>
      <c r="C1377" t="s">
        <v>10112</v>
      </c>
      <c r="D1377" t="s">
        <v>8393</v>
      </c>
    </row>
    <row r="1378" spans="1:4" x14ac:dyDescent="0.35">
      <c r="A1378" t="s">
        <v>10113</v>
      </c>
      <c r="B1378">
        <v>539515</v>
      </c>
      <c r="C1378" t="s">
        <v>8075</v>
      </c>
      <c r="D1378" t="s">
        <v>16186</v>
      </c>
    </row>
    <row r="1379" spans="1:4" x14ac:dyDescent="0.35">
      <c r="A1379" t="s">
        <v>10114</v>
      </c>
      <c r="B1379">
        <v>540613</v>
      </c>
      <c r="C1379" t="s">
        <v>8075</v>
      </c>
      <c r="D1379" t="s">
        <v>16186</v>
      </c>
    </row>
    <row r="1380" spans="1:4" x14ac:dyDescent="0.35">
      <c r="A1380" t="s">
        <v>10115</v>
      </c>
      <c r="B1380">
        <v>540936</v>
      </c>
      <c r="C1380" t="s">
        <v>8075</v>
      </c>
      <c r="D1380" t="s">
        <v>16186</v>
      </c>
    </row>
    <row r="1381" spans="1:4" x14ac:dyDescent="0.35">
      <c r="A1381" t="s">
        <v>10116</v>
      </c>
      <c r="B1381">
        <v>524564</v>
      </c>
      <c r="C1381" t="s">
        <v>8075</v>
      </c>
      <c r="D1381" t="s">
        <v>8121</v>
      </c>
    </row>
    <row r="1382" spans="1:4" x14ac:dyDescent="0.35">
      <c r="A1382" t="s">
        <v>10117</v>
      </c>
      <c r="B1382">
        <v>541546</v>
      </c>
      <c r="C1382" t="s">
        <v>10118</v>
      </c>
      <c r="D1382" t="s">
        <v>8469</v>
      </c>
    </row>
    <row r="1383" spans="1:4" x14ac:dyDescent="0.35">
      <c r="A1383" t="s">
        <v>10119</v>
      </c>
      <c r="B1383">
        <v>532767</v>
      </c>
      <c r="C1383" t="s">
        <v>10120</v>
      </c>
      <c r="D1383" t="s">
        <v>8469</v>
      </c>
    </row>
    <row r="1384" spans="1:4" x14ac:dyDescent="0.35">
      <c r="A1384" t="s">
        <v>10121</v>
      </c>
      <c r="B1384">
        <v>532183</v>
      </c>
      <c r="C1384" t="s">
        <v>8075</v>
      </c>
      <c r="D1384" t="s">
        <v>8769</v>
      </c>
    </row>
    <row r="1385" spans="1:4" x14ac:dyDescent="0.35">
      <c r="A1385" t="s">
        <v>10122</v>
      </c>
      <c r="B1385">
        <v>539009</v>
      </c>
      <c r="C1385" t="s">
        <v>8075</v>
      </c>
      <c r="D1385" t="s">
        <v>8469</v>
      </c>
    </row>
    <row r="1386" spans="1:4" x14ac:dyDescent="0.35">
      <c r="A1386" t="s">
        <v>10123</v>
      </c>
      <c r="B1386">
        <v>538319</v>
      </c>
      <c r="C1386" t="s">
        <v>8075</v>
      </c>
      <c r="D1386" t="s">
        <v>8058</v>
      </c>
    </row>
    <row r="1387" spans="1:4" x14ac:dyDescent="0.35">
      <c r="A1387" t="s">
        <v>10124</v>
      </c>
      <c r="B1387">
        <v>535917</v>
      </c>
      <c r="C1387" t="s">
        <v>8075</v>
      </c>
      <c r="D1387" t="s">
        <v>8058</v>
      </c>
    </row>
    <row r="1388" spans="1:4" x14ac:dyDescent="0.35">
      <c r="A1388" t="s">
        <v>10125</v>
      </c>
      <c r="B1388">
        <v>535431</v>
      </c>
      <c r="C1388" t="s">
        <v>8075</v>
      </c>
      <c r="D1388" t="s">
        <v>8058</v>
      </c>
    </row>
    <row r="1389" spans="1:4" x14ac:dyDescent="0.35">
      <c r="A1389" t="s">
        <v>10126</v>
      </c>
      <c r="B1389">
        <v>530855</v>
      </c>
      <c r="C1389" t="s">
        <v>8075</v>
      </c>
      <c r="D1389" t="s">
        <v>8091</v>
      </c>
    </row>
    <row r="1390" spans="1:4" x14ac:dyDescent="0.35">
      <c r="A1390" t="s">
        <v>10127</v>
      </c>
      <c r="B1390">
        <v>532309</v>
      </c>
      <c r="C1390" t="s">
        <v>10128</v>
      </c>
      <c r="D1390" t="s">
        <v>8116</v>
      </c>
    </row>
    <row r="1391" spans="1:4" x14ac:dyDescent="0.35">
      <c r="A1391" t="s">
        <v>10129</v>
      </c>
      <c r="B1391">
        <v>532309</v>
      </c>
      <c r="C1391" t="s">
        <v>10128</v>
      </c>
      <c r="D1391" t="s">
        <v>8116</v>
      </c>
    </row>
    <row r="1392" spans="1:4" x14ac:dyDescent="0.35">
      <c r="A1392" t="s">
        <v>10130</v>
      </c>
      <c r="B1392">
        <v>522275</v>
      </c>
      <c r="C1392" t="s">
        <v>10131</v>
      </c>
      <c r="D1392" t="s">
        <v>8211</v>
      </c>
    </row>
    <row r="1393" spans="1:4" x14ac:dyDescent="0.35">
      <c r="A1393" t="s">
        <v>10132</v>
      </c>
      <c r="B1393">
        <v>522275</v>
      </c>
      <c r="C1393" t="s">
        <v>10131</v>
      </c>
      <c r="D1393" t="s">
        <v>8211</v>
      </c>
    </row>
    <row r="1394" spans="1:4" x14ac:dyDescent="0.35">
      <c r="A1394" t="s">
        <v>10133</v>
      </c>
      <c r="B1394">
        <v>504028</v>
      </c>
      <c r="C1394" t="s">
        <v>8075</v>
      </c>
      <c r="D1394" t="s">
        <v>8257</v>
      </c>
    </row>
    <row r="1395" spans="1:4" x14ac:dyDescent="0.35">
      <c r="A1395" t="s">
        <v>10134</v>
      </c>
      <c r="B1395">
        <v>532764</v>
      </c>
      <c r="C1395" t="s">
        <v>10135</v>
      </c>
      <c r="D1395" t="s">
        <v>8158</v>
      </c>
    </row>
    <row r="1396" spans="1:4" x14ac:dyDescent="0.35">
      <c r="A1396" t="s">
        <v>10136</v>
      </c>
      <c r="B1396">
        <v>530389</v>
      </c>
      <c r="C1396" t="s">
        <v>8075</v>
      </c>
      <c r="D1396" t="s">
        <v>8094</v>
      </c>
    </row>
    <row r="1397" spans="1:4" x14ac:dyDescent="0.35">
      <c r="A1397" t="s">
        <v>10137</v>
      </c>
      <c r="B1397" t="s">
        <v>8075</v>
      </c>
      <c r="C1397" t="s">
        <v>10138</v>
      </c>
      <c r="D1397" t="s">
        <v>8086</v>
      </c>
    </row>
    <row r="1398" spans="1:4" x14ac:dyDescent="0.35">
      <c r="A1398" t="s">
        <v>10139</v>
      </c>
      <c r="B1398">
        <v>539486</v>
      </c>
      <c r="C1398" t="s">
        <v>8075</v>
      </c>
      <c r="D1398" t="s">
        <v>8091</v>
      </c>
    </row>
    <row r="1399" spans="1:4" x14ac:dyDescent="0.35">
      <c r="A1399" t="s">
        <v>10140</v>
      </c>
      <c r="B1399">
        <v>521133</v>
      </c>
      <c r="C1399" t="s">
        <v>8075</v>
      </c>
      <c r="D1399" t="s">
        <v>8089</v>
      </c>
    </row>
    <row r="1400" spans="1:4" x14ac:dyDescent="0.35">
      <c r="A1400" t="s">
        <v>10141</v>
      </c>
      <c r="B1400">
        <v>521133</v>
      </c>
      <c r="C1400" t="s">
        <v>8075</v>
      </c>
      <c r="D1400" t="s">
        <v>8089</v>
      </c>
    </row>
    <row r="1401" spans="1:4" x14ac:dyDescent="0.35">
      <c r="A1401" t="s">
        <v>10142</v>
      </c>
      <c r="B1401">
        <v>532318</v>
      </c>
      <c r="C1401" t="s">
        <v>10143</v>
      </c>
      <c r="D1401" t="s">
        <v>9693</v>
      </c>
    </row>
    <row r="1402" spans="1:4" x14ac:dyDescent="0.35">
      <c r="A1402" t="s">
        <v>10144</v>
      </c>
      <c r="B1402">
        <v>531137</v>
      </c>
      <c r="C1402" t="s">
        <v>8075</v>
      </c>
      <c r="D1402" t="s">
        <v>8492</v>
      </c>
    </row>
    <row r="1403" spans="1:4" x14ac:dyDescent="0.35">
      <c r="A1403" t="s">
        <v>10145</v>
      </c>
      <c r="B1403">
        <v>541999</v>
      </c>
      <c r="C1403" t="s">
        <v>8075</v>
      </c>
      <c r="D1403" t="s">
        <v>8270</v>
      </c>
    </row>
    <row r="1404" spans="1:4" x14ac:dyDescent="0.35">
      <c r="A1404" t="s">
        <v>10146</v>
      </c>
      <c r="B1404">
        <v>540755</v>
      </c>
      <c r="C1404" t="s">
        <v>10147</v>
      </c>
      <c r="D1404" t="s">
        <v>10148</v>
      </c>
    </row>
    <row r="1405" spans="1:4" x14ac:dyDescent="0.35">
      <c r="A1405" t="s">
        <v>10149</v>
      </c>
      <c r="B1405">
        <v>539407</v>
      </c>
      <c r="C1405" t="s">
        <v>8075</v>
      </c>
      <c r="D1405" t="s">
        <v>8469</v>
      </c>
    </row>
    <row r="1406" spans="1:4" x14ac:dyDescent="0.35">
      <c r="A1406" t="s">
        <v>10150</v>
      </c>
      <c r="B1406">
        <v>514336</v>
      </c>
      <c r="C1406" t="s">
        <v>8075</v>
      </c>
      <c r="D1406" t="s">
        <v>8410</v>
      </c>
    </row>
    <row r="1407" spans="1:4" x14ac:dyDescent="0.35">
      <c r="A1407" t="s">
        <v>10151</v>
      </c>
      <c r="B1407">
        <v>514336</v>
      </c>
      <c r="C1407" t="s">
        <v>8075</v>
      </c>
      <c r="D1407" t="s">
        <v>8410</v>
      </c>
    </row>
    <row r="1408" spans="1:4" x14ac:dyDescent="0.35">
      <c r="A1408" t="s">
        <v>10152</v>
      </c>
      <c r="B1408">
        <v>506109</v>
      </c>
      <c r="C1408" t="s">
        <v>10153</v>
      </c>
      <c r="D1408" t="s">
        <v>8165</v>
      </c>
    </row>
    <row r="1409" spans="1:4" x14ac:dyDescent="0.35">
      <c r="A1409" t="s">
        <v>10154</v>
      </c>
      <c r="B1409">
        <v>531739</v>
      </c>
      <c r="C1409" t="s">
        <v>8075</v>
      </c>
      <c r="D1409" t="s">
        <v>8111</v>
      </c>
    </row>
    <row r="1410" spans="1:4" x14ac:dyDescent="0.35">
      <c r="A1410" t="s">
        <v>10155</v>
      </c>
      <c r="B1410">
        <v>539206</v>
      </c>
      <c r="C1410" t="s">
        <v>8075</v>
      </c>
      <c r="D1410" t="s">
        <v>8410</v>
      </c>
    </row>
    <row r="1411" spans="1:4" x14ac:dyDescent="0.35">
      <c r="A1411" t="s">
        <v>10156</v>
      </c>
      <c r="B1411">
        <v>538961</v>
      </c>
      <c r="C1411" t="s">
        <v>10157</v>
      </c>
      <c r="D1411" t="s">
        <v>8069</v>
      </c>
    </row>
    <row r="1412" spans="1:4" x14ac:dyDescent="0.35">
      <c r="A1412" t="s">
        <v>10158</v>
      </c>
      <c r="B1412">
        <v>530343</v>
      </c>
      <c r="C1412" t="s">
        <v>10159</v>
      </c>
      <c r="D1412" t="s">
        <v>8370</v>
      </c>
    </row>
    <row r="1413" spans="1:4" x14ac:dyDescent="0.35">
      <c r="A1413" t="s">
        <v>10160</v>
      </c>
      <c r="B1413">
        <v>532285</v>
      </c>
      <c r="C1413" t="s">
        <v>10161</v>
      </c>
      <c r="D1413" t="s">
        <v>8058</v>
      </c>
    </row>
    <row r="1414" spans="1:4" x14ac:dyDescent="0.35">
      <c r="A1414" t="s">
        <v>10162</v>
      </c>
      <c r="B1414">
        <v>500171</v>
      </c>
      <c r="C1414" t="s">
        <v>10163</v>
      </c>
      <c r="D1414" t="s">
        <v>8121</v>
      </c>
    </row>
    <row r="1415" spans="1:4" x14ac:dyDescent="0.35">
      <c r="A1415" t="s">
        <v>10164</v>
      </c>
      <c r="B1415">
        <v>533048</v>
      </c>
      <c r="C1415" t="s">
        <v>10165</v>
      </c>
      <c r="D1415" t="s">
        <v>8469</v>
      </c>
    </row>
    <row r="1416" spans="1:4" x14ac:dyDescent="0.35">
      <c r="A1416" t="s">
        <v>10166</v>
      </c>
      <c r="B1416">
        <v>511676</v>
      </c>
      <c r="C1416" t="s">
        <v>10167</v>
      </c>
      <c r="D1416" t="s">
        <v>16187</v>
      </c>
    </row>
    <row r="1417" spans="1:4" x14ac:dyDescent="0.35">
      <c r="A1417" t="s">
        <v>10168</v>
      </c>
      <c r="B1417">
        <v>538788</v>
      </c>
      <c r="C1417" t="s">
        <v>8075</v>
      </c>
      <c r="D1417" t="s">
        <v>8091</v>
      </c>
    </row>
    <row r="1418" spans="1:4" x14ac:dyDescent="0.35">
      <c r="A1418" t="s">
        <v>10169</v>
      </c>
      <c r="B1418">
        <v>532716</v>
      </c>
      <c r="C1418" t="s">
        <v>10170</v>
      </c>
      <c r="D1418" t="s">
        <v>8064</v>
      </c>
    </row>
    <row r="1419" spans="1:4" x14ac:dyDescent="0.35">
      <c r="A1419" t="s">
        <v>10171</v>
      </c>
      <c r="B1419">
        <v>507815</v>
      </c>
      <c r="C1419" t="s">
        <v>10172</v>
      </c>
      <c r="D1419" t="s">
        <v>8254</v>
      </c>
    </row>
    <row r="1420" spans="1:4" x14ac:dyDescent="0.35">
      <c r="A1420" t="s">
        <v>10173</v>
      </c>
      <c r="B1420">
        <v>507815</v>
      </c>
      <c r="C1420" t="s">
        <v>10172</v>
      </c>
      <c r="D1420" t="s">
        <v>8254</v>
      </c>
    </row>
    <row r="1421" spans="1:4" x14ac:dyDescent="0.35">
      <c r="A1421" t="s">
        <v>10174</v>
      </c>
      <c r="B1421">
        <v>531744</v>
      </c>
      <c r="C1421" t="s">
        <v>8075</v>
      </c>
      <c r="D1421" t="s">
        <v>16186</v>
      </c>
    </row>
    <row r="1422" spans="1:4" x14ac:dyDescent="0.35">
      <c r="A1422" t="s">
        <v>10175</v>
      </c>
      <c r="B1422">
        <v>590025</v>
      </c>
      <c r="C1422" t="s">
        <v>10176</v>
      </c>
      <c r="D1422" t="s">
        <v>8089</v>
      </c>
    </row>
    <row r="1423" spans="1:4" x14ac:dyDescent="0.35">
      <c r="A1423" t="s">
        <v>10177</v>
      </c>
      <c r="B1423">
        <v>507506</v>
      </c>
      <c r="C1423" t="s">
        <v>8075</v>
      </c>
      <c r="D1423" t="s">
        <v>8769</v>
      </c>
    </row>
    <row r="1424" spans="1:4" x14ac:dyDescent="0.35">
      <c r="A1424" t="s">
        <v>10178</v>
      </c>
      <c r="B1424" t="s">
        <v>8075</v>
      </c>
      <c r="C1424" t="s">
        <v>10179</v>
      </c>
      <c r="D1424" t="s">
        <v>8086</v>
      </c>
    </row>
    <row r="1425" spans="1:4" x14ac:dyDescent="0.35">
      <c r="A1425" t="s">
        <v>10180</v>
      </c>
      <c r="B1425">
        <v>539013</v>
      </c>
      <c r="C1425" t="s">
        <v>8075</v>
      </c>
      <c r="D1425" t="s">
        <v>8211</v>
      </c>
    </row>
    <row r="1426" spans="1:4" x14ac:dyDescent="0.35">
      <c r="A1426" t="s">
        <v>10181</v>
      </c>
      <c r="B1426">
        <v>533212</v>
      </c>
      <c r="C1426" t="s">
        <v>8075</v>
      </c>
      <c r="D1426" t="s">
        <v>8261</v>
      </c>
    </row>
    <row r="1427" spans="1:4" x14ac:dyDescent="0.35">
      <c r="A1427" t="s">
        <v>10182</v>
      </c>
      <c r="B1427" t="s">
        <v>8075</v>
      </c>
      <c r="C1427" t="s">
        <v>10183</v>
      </c>
      <c r="D1427" t="s">
        <v>8163</v>
      </c>
    </row>
    <row r="1428" spans="1:4" x14ac:dyDescent="0.35">
      <c r="A1428" t="s">
        <v>10184</v>
      </c>
      <c r="B1428">
        <v>531199</v>
      </c>
      <c r="C1428" t="s">
        <v>8075</v>
      </c>
      <c r="D1428" t="s">
        <v>8091</v>
      </c>
    </row>
    <row r="1429" spans="1:4" x14ac:dyDescent="0.35">
      <c r="A1429" t="s">
        <v>10185</v>
      </c>
      <c r="B1429">
        <v>500676</v>
      </c>
      <c r="C1429" t="s">
        <v>10186</v>
      </c>
      <c r="D1429" t="s">
        <v>8132</v>
      </c>
    </row>
    <row r="1430" spans="1:4" x14ac:dyDescent="0.35">
      <c r="A1430" t="s">
        <v>10187</v>
      </c>
      <c r="B1430">
        <v>500660</v>
      </c>
      <c r="C1430" t="s">
        <v>10188</v>
      </c>
      <c r="D1430" t="s">
        <v>8111</v>
      </c>
    </row>
    <row r="1431" spans="1:4" x14ac:dyDescent="0.35">
      <c r="A1431" t="s">
        <v>10189</v>
      </c>
      <c r="B1431">
        <v>542477</v>
      </c>
      <c r="C1431" t="s">
        <v>10190</v>
      </c>
      <c r="D1431" t="s">
        <v>16188</v>
      </c>
    </row>
    <row r="1432" spans="1:4" x14ac:dyDescent="0.35">
      <c r="A1432" t="s">
        <v>10191</v>
      </c>
      <c r="B1432">
        <v>532296</v>
      </c>
      <c r="C1432" t="s">
        <v>10192</v>
      </c>
      <c r="D1432" t="s">
        <v>8111</v>
      </c>
    </row>
    <row r="1433" spans="1:4" x14ac:dyDescent="0.35">
      <c r="A1433" t="s">
        <v>10193</v>
      </c>
      <c r="B1433">
        <v>513528</v>
      </c>
      <c r="C1433" t="s">
        <v>8075</v>
      </c>
      <c r="D1433" t="s">
        <v>8598</v>
      </c>
    </row>
    <row r="1434" spans="1:4" x14ac:dyDescent="0.35">
      <c r="A1434" t="s">
        <v>10194</v>
      </c>
      <c r="B1434">
        <v>530263</v>
      </c>
      <c r="C1434" t="s">
        <v>8075</v>
      </c>
      <c r="D1434" t="s">
        <v>8091</v>
      </c>
    </row>
    <row r="1435" spans="1:4" x14ac:dyDescent="0.35">
      <c r="A1435" t="s">
        <v>10195</v>
      </c>
      <c r="B1435" t="s">
        <v>8075</v>
      </c>
      <c r="C1435" t="s">
        <v>10196</v>
      </c>
      <c r="D1435" t="s">
        <v>8086</v>
      </c>
    </row>
    <row r="1436" spans="1:4" x14ac:dyDescent="0.35">
      <c r="A1436" t="s">
        <v>10197</v>
      </c>
      <c r="B1436">
        <v>531463</v>
      </c>
      <c r="C1436" t="s">
        <v>8075</v>
      </c>
      <c r="D1436" t="s">
        <v>8492</v>
      </c>
    </row>
    <row r="1437" spans="1:4" x14ac:dyDescent="0.35">
      <c r="A1437" t="s">
        <v>10198</v>
      </c>
      <c r="B1437">
        <v>531479</v>
      </c>
      <c r="C1437" t="s">
        <v>8075</v>
      </c>
      <c r="D1437" t="s">
        <v>8158</v>
      </c>
    </row>
    <row r="1438" spans="1:4" x14ac:dyDescent="0.35">
      <c r="A1438" t="s">
        <v>10199</v>
      </c>
      <c r="B1438">
        <v>501848</v>
      </c>
      <c r="C1438" t="s">
        <v>10200</v>
      </c>
      <c r="D1438" t="s">
        <v>9314</v>
      </c>
    </row>
    <row r="1439" spans="1:4" x14ac:dyDescent="0.35">
      <c r="A1439" t="s">
        <v>10201</v>
      </c>
      <c r="B1439">
        <v>532773</v>
      </c>
      <c r="C1439" t="s">
        <v>10202</v>
      </c>
      <c r="D1439" t="s">
        <v>10203</v>
      </c>
    </row>
    <row r="1440" spans="1:4" x14ac:dyDescent="0.35">
      <c r="A1440" t="s">
        <v>10204</v>
      </c>
      <c r="B1440">
        <v>540654</v>
      </c>
      <c r="C1440" t="s">
        <v>8075</v>
      </c>
      <c r="D1440" t="s">
        <v>8061</v>
      </c>
    </row>
    <row r="1441" spans="1:4" x14ac:dyDescent="0.35">
      <c r="A1441" t="s">
        <v>10205</v>
      </c>
      <c r="B1441">
        <v>540266</v>
      </c>
      <c r="C1441" t="s">
        <v>8075</v>
      </c>
      <c r="D1441" t="s">
        <v>16186</v>
      </c>
    </row>
    <row r="1442" spans="1:4" x14ac:dyDescent="0.35">
      <c r="A1442" t="s">
        <v>10206</v>
      </c>
      <c r="B1442" t="s">
        <v>8075</v>
      </c>
      <c r="C1442" t="s">
        <v>10207</v>
      </c>
      <c r="D1442" t="s">
        <v>8086</v>
      </c>
    </row>
    <row r="1443" spans="1:4" x14ac:dyDescent="0.35">
      <c r="A1443" t="s">
        <v>10208</v>
      </c>
      <c r="B1443" t="s">
        <v>8075</v>
      </c>
      <c r="C1443" t="s">
        <v>10209</v>
      </c>
      <c r="D1443" t="s">
        <v>8086</v>
      </c>
    </row>
    <row r="1444" spans="1:4" x14ac:dyDescent="0.35">
      <c r="A1444" t="s">
        <v>10210</v>
      </c>
      <c r="B1444" t="s">
        <v>8075</v>
      </c>
      <c r="C1444" t="s">
        <v>10209</v>
      </c>
      <c r="D1444" t="s">
        <v>8086</v>
      </c>
    </row>
    <row r="1445" spans="1:4" x14ac:dyDescent="0.35">
      <c r="A1445" t="s">
        <v>10211</v>
      </c>
      <c r="B1445">
        <v>526025</v>
      </c>
      <c r="C1445" t="s">
        <v>8075</v>
      </c>
      <c r="D1445" t="s">
        <v>8089</v>
      </c>
    </row>
    <row r="1446" spans="1:4" x14ac:dyDescent="0.35">
      <c r="A1446" t="s">
        <v>10212</v>
      </c>
      <c r="B1446">
        <v>531904</v>
      </c>
      <c r="C1446" t="s">
        <v>10213</v>
      </c>
      <c r="D1446" t="s">
        <v>16188</v>
      </c>
    </row>
    <row r="1447" spans="1:4" x14ac:dyDescent="0.35">
      <c r="A1447" t="s">
        <v>10214</v>
      </c>
      <c r="B1447">
        <v>533104</v>
      </c>
      <c r="C1447" t="s">
        <v>10215</v>
      </c>
      <c r="D1447" t="s">
        <v>8702</v>
      </c>
    </row>
    <row r="1448" spans="1:4" x14ac:dyDescent="0.35">
      <c r="A1448" t="s">
        <v>10216</v>
      </c>
      <c r="B1448">
        <v>542351</v>
      </c>
      <c r="C1448" t="s">
        <v>10217</v>
      </c>
      <c r="D1448" t="s">
        <v>10218</v>
      </c>
    </row>
    <row r="1449" spans="1:4" x14ac:dyDescent="0.35">
      <c r="A1449" t="s">
        <v>10219</v>
      </c>
      <c r="B1449">
        <v>507488</v>
      </c>
      <c r="C1449" t="s">
        <v>10220</v>
      </c>
      <c r="D1449" t="s">
        <v>8702</v>
      </c>
    </row>
    <row r="1450" spans="1:4" x14ac:dyDescent="0.35">
      <c r="A1450" t="s">
        <v>10221</v>
      </c>
      <c r="B1450">
        <v>505255</v>
      </c>
      <c r="C1450" t="s">
        <v>10222</v>
      </c>
      <c r="D1450" t="s">
        <v>8083</v>
      </c>
    </row>
    <row r="1451" spans="1:4" x14ac:dyDescent="0.35">
      <c r="A1451" t="s">
        <v>10223</v>
      </c>
      <c r="B1451">
        <v>532754</v>
      </c>
      <c r="C1451" t="s">
        <v>10224</v>
      </c>
      <c r="D1451" t="s">
        <v>8211</v>
      </c>
    </row>
    <row r="1452" spans="1:4" x14ac:dyDescent="0.35">
      <c r="A1452" t="s">
        <v>10225</v>
      </c>
      <c r="B1452">
        <v>540124</v>
      </c>
      <c r="C1452" t="s">
        <v>10226</v>
      </c>
      <c r="D1452" t="s">
        <v>8427</v>
      </c>
    </row>
    <row r="1453" spans="1:4" x14ac:dyDescent="0.35">
      <c r="A1453" t="s">
        <v>10227</v>
      </c>
      <c r="B1453">
        <v>509567</v>
      </c>
      <c r="C1453" t="s">
        <v>10228</v>
      </c>
      <c r="D1453" t="s">
        <v>8996</v>
      </c>
    </row>
    <row r="1454" spans="1:4" x14ac:dyDescent="0.35">
      <c r="A1454" t="s">
        <v>10229</v>
      </c>
      <c r="B1454">
        <v>506480</v>
      </c>
      <c r="C1454" t="s">
        <v>10230</v>
      </c>
      <c r="D1454" t="s">
        <v>8282</v>
      </c>
    </row>
    <row r="1455" spans="1:4" x14ac:dyDescent="0.35">
      <c r="A1455" t="s">
        <v>10231</v>
      </c>
      <c r="B1455">
        <v>530317</v>
      </c>
      <c r="C1455" t="s">
        <v>8075</v>
      </c>
      <c r="D1455" t="s">
        <v>8111</v>
      </c>
    </row>
    <row r="1456" spans="1:4" x14ac:dyDescent="0.35">
      <c r="A1456" t="s">
        <v>10232</v>
      </c>
      <c r="B1456">
        <v>532734</v>
      </c>
      <c r="C1456" t="s">
        <v>10233</v>
      </c>
      <c r="D1456" t="s">
        <v>8105</v>
      </c>
    </row>
    <row r="1457" spans="1:4" x14ac:dyDescent="0.35">
      <c r="A1457" t="s">
        <v>10234</v>
      </c>
      <c r="B1457">
        <v>500163</v>
      </c>
      <c r="C1457" t="s">
        <v>10235</v>
      </c>
      <c r="D1457" t="s">
        <v>10236</v>
      </c>
    </row>
    <row r="1458" spans="1:4" x14ac:dyDescent="0.35">
      <c r="A1458" t="s">
        <v>10237</v>
      </c>
      <c r="B1458">
        <v>500163</v>
      </c>
      <c r="C1458" t="s">
        <v>10235</v>
      </c>
      <c r="D1458" t="s">
        <v>10236</v>
      </c>
    </row>
    <row r="1459" spans="1:4" x14ac:dyDescent="0.35">
      <c r="A1459" t="s">
        <v>10238</v>
      </c>
      <c r="B1459" t="s">
        <v>8075</v>
      </c>
      <c r="C1459" t="s">
        <v>10239</v>
      </c>
      <c r="D1459" t="s">
        <v>8086</v>
      </c>
    </row>
    <row r="1460" spans="1:4" x14ac:dyDescent="0.35">
      <c r="A1460" t="s">
        <v>10240</v>
      </c>
      <c r="B1460">
        <v>540743</v>
      </c>
      <c r="C1460" t="s">
        <v>10241</v>
      </c>
      <c r="D1460" t="s">
        <v>8270</v>
      </c>
    </row>
    <row r="1461" spans="1:4" x14ac:dyDescent="0.35">
      <c r="A1461" t="s">
        <v>10242</v>
      </c>
      <c r="B1461">
        <v>532424</v>
      </c>
      <c r="C1461" t="s">
        <v>10243</v>
      </c>
      <c r="D1461" t="s">
        <v>8254</v>
      </c>
    </row>
    <row r="1462" spans="1:4" x14ac:dyDescent="0.35">
      <c r="A1462" t="s">
        <v>10244</v>
      </c>
      <c r="B1462">
        <v>500164</v>
      </c>
      <c r="C1462" t="s">
        <v>10245</v>
      </c>
      <c r="D1462" t="s">
        <v>8121</v>
      </c>
    </row>
    <row r="1463" spans="1:4" x14ac:dyDescent="0.35">
      <c r="A1463" t="s">
        <v>10246</v>
      </c>
      <c r="B1463">
        <v>533150</v>
      </c>
      <c r="C1463" t="s">
        <v>10247</v>
      </c>
      <c r="D1463" t="s">
        <v>8158</v>
      </c>
    </row>
    <row r="1464" spans="1:4" x14ac:dyDescent="0.35">
      <c r="A1464" t="s">
        <v>10248</v>
      </c>
      <c r="B1464">
        <v>538787</v>
      </c>
      <c r="C1464" t="s">
        <v>8075</v>
      </c>
      <c r="D1464" t="s">
        <v>8091</v>
      </c>
    </row>
    <row r="1465" spans="1:4" x14ac:dyDescent="0.35">
      <c r="A1465" t="s">
        <v>10249</v>
      </c>
      <c r="B1465">
        <v>533189</v>
      </c>
      <c r="C1465" t="s">
        <v>10250</v>
      </c>
      <c r="D1465" t="s">
        <v>8186</v>
      </c>
    </row>
    <row r="1466" spans="1:4" x14ac:dyDescent="0.35">
      <c r="A1466" t="s">
        <v>10251</v>
      </c>
      <c r="B1466">
        <v>531600</v>
      </c>
      <c r="C1466" t="s">
        <v>8075</v>
      </c>
      <c r="D1466" t="s">
        <v>8058</v>
      </c>
    </row>
    <row r="1467" spans="1:4" x14ac:dyDescent="0.35">
      <c r="A1467" t="s">
        <v>10252</v>
      </c>
      <c r="B1467">
        <v>532957</v>
      </c>
      <c r="C1467" t="s">
        <v>8075</v>
      </c>
      <c r="D1467" t="s">
        <v>8089</v>
      </c>
    </row>
    <row r="1468" spans="1:4" x14ac:dyDescent="0.35">
      <c r="A1468" t="s">
        <v>10253</v>
      </c>
      <c r="B1468">
        <v>532630</v>
      </c>
      <c r="C1468" t="s">
        <v>10254</v>
      </c>
      <c r="D1468" t="s">
        <v>8186</v>
      </c>
    </row>
    <row r="1469" spans="1:4" x14ac:dyDescent="0.35">
      <c r="A1469" t="s">
        <v>10255</v>
      </c>
      <c r="B1469">
        <v>539725</v>
      </c>
      <c r="C1469" t="s">
        <v>10256</v>
      </c>
      <c r="D1469" t="s">
        <v>8321</v>
      </c>
    </row>
    <row r="1470" spans="1:4" x14ac:dyDescent="0.35">
      <c r="A1470" t="s">
        <v>10257</v>
      </c>
      <c r="B1470">
        <v>532980</v>
      </c>
      <c r="C1470" t="s">
        <v>10258</v>
      </c>
      <c r="D1470" t="s">
        <v>8321</v>
      </c>
    </row>
    <row r="1471" spans="1:4" x14ac:dyDescent="0.35">
      <c r="A1471" t="s">
        <v>10259</v>
      </c>
      <c r="B1471">
        <v>780012</v>
      </c>
      <c r="C1471" t="s">
        <v>8075</v>
      </c>
      <c r="D1471" t="s">
        <v>8163</v>
      </c>
    </row>
    <row r="1472" spans="1:4" x14ac:dyDescent="0.35">
      <c r="A1472" t="s">
        <v>10260</v>
      </c>
      <c r="B1472">
        <v>538542</v>
      </c>
      <c r="C1472" t="s">
        <v>8075</v>
      </c>
      <c r="D1472" t="s">
        <v>8132</v>
      </c>
    </row>
    <row r="1473" spans="1:4" x14ac:dyDescent="0.35">
      <c r="A1473" t="s">
        <v>10261</v>
      </c>
      <c r="B1473">
        <v>538180</v>
      </c>
      <c r="C1473" t="s">
        <v>10262</v>
      </c>
      <c r="D1473" t="s">
        <v>8094</v>
      </c>
    </row>
    <row r="1474" spans="1:4" x14ac:dyDescent="0.35">
      <c r="A1474" t="s">
        <v>10263</v>
      </c>
      <c r="B1474">
        <v>505576</v>
      </c>
      <c r="C1474" t="s">
        <v>8075</v>
      </c>
      <c r="D1474" t="s">
        <v>8091</v>
      </c>
    </row>
    <row r="1475" spans="1:4" x14ac:dyDescent="0.35">
      <c r="A1475" t="s">
        <v>10264</v>
      </c>
      <c r="B1475">
        <v>531928</v>
      </c>
      <c r="C1475" t="s">
        <v>8075</v>
      </c>
      <c r="D1475" t="s">
        <v>8349</v>
      </c>
    </row>
    <row r="1476" spans="1:4" x14ac:dyDescent="0.35">
      <c r="A1476" t="s">
        <v>10265</v>
      </c>
      <c r="B1476">
        <v>540062</v>
      </c>
      <c r="C1476" t="s">
        <v>8075</v>
      </c>
      <c r="D1476" t="s">
        <v>8177</v>
      </c>
    </row>
    <row r="1477" spans="1:4" x14ac:dyDescent="0.35">
      <c r="A1477" t="s">
        <v>10266</v>
      </c>
      <c r="B1477">
        <v>530579</v>
      </c>
      <c r="C1477" t="s">
        <v>8075</v>
      </c>
      <c r="D1477" t="s">
        <v>8091</v>
      </c>
    </row>
    <row r="1478" spans="1:4" x14ac:dyDescent="0.35">
      <c r="A1478" t="s">
        <v>10267</v>
      </c>
      <c r="B1478">
        <v>500151</v>
      </c>
      <c r="C1478" t="s">
        <v>10268</v>
      </c>
      <c r="D1478" t="s">
        <v>10236</v>
      </c>
    </row>
    <row r="1479" spans="1:4" x14ac:dyDescent="0.35">
      <c r="A1479" t="s">
        <v>10269</v>
      </c>
      <c r="B1479">
        <v>526729</v>
      </c>
      <c r="C1479" t="s">
        <v>10270</v>
      </c>
      <c r="D1479" t="s">
        <v>8186</v>
      </c>
    </row>
    <row r="1480" spans="1:4" x14ac:dyDescent="0.35">
      <c r="A1480" t="s">
        <v>10271</v>
      </c>
      <c r="B1480" t="s">
        <v>8075</v>
      </c>
      <c r="C1480" t="s">
        <v>10272</v>
      </c>
      <c r="D1480" t="s">
        <v>8086</v>
      </c>
    </row>
    <row r="1481" spans="1:4" x14ac:dyDescent="0.35">
      <c r="A1481" t="s">
        <v>10273</v>
      </c>
      <c r="B1481">
        <v>531439</v>
      </c>
      <c r="C1481" t="s">
        <v>10274</v>
      </c>
      <c r="D1481" t="s">
        <v>8061</v>
      </c>
    </row>
    <row r="1482" spans="1:4" x14ac:dyDescent="0.35">
      <c r="A1482" t="s">
        <v>10275</v>
      </c>
      <c r="B1482">
        <v>531360</v>
      </c>
      <c r="C1482" t="s">
        <v>8075</v>
      </c>
      <c r="D1482" t="s">
        <v>8492</v>
      </c>
    </row>
    <row r="1483" spans="1:4" x14ac:dyDescent="0.35">
      <c r="A1483" t="s">
        <v>10276</v>
      </c>
      <c r="B1483">
        <v>513309</v>
      </c>
      <c r="C1483" t="s">
        <v>8075</v>
      </c>
      <c r="D1483" t="s">
        <v>8377</v>
      </c>
    </row>
    <row r="1484" spans="1:4" x14ac:dyDescent="0.35">
      <c r="A1484" t="s">
        <v>10277</v>
      </c>
      <c r="B1484">
        <v>523676</v>
      </c>
      <c r="C1484" t="s">
        <v>8075</v>
      </c>
      <c r="D1484" t="s">
        <v>8186</v>
      </c>
    </row>
    <row r="1485" spans="1:4" x14ac:dyDescent="0.35">
      <c r="A1485" t="s">
        <v>10278</v>
      </c>
      <c r="B1485">
        <v>530655</v>
      </c>
      <c r="C1485" t="s">
        <v>10279</v>
      </c>
      <c r="D1485" t="s">
        <v>8395</v>
      </c>
    </row>
    <row r="1486" spans="1:4" x14ac:dyDescent="0.35">
      <c r="A1486" t="s">
        <v>10280</v>
      </c>
      <c r="B1486">
        <v>530655</v>
      </c>
      <c r="C1486" t="s">
        <v>10279</v>
      </c>
      <c r="D1486" t="s">
        <v>8395</v>
      </c>
    </row>
    <row r="1487" spans="1:4" x14ac:dyDescent="0.35">
      <c r="A1487" t="s">
        <v>10281</v>
      </c>
      <c r="B1487">
        <v>500166</v>
      </c>
      <c r="C1487" t="s">
        <v>8075</v>
      </c>
      <c r="D1487" t="s">
        <v>8478</v>
      </c>
    </row>
    <row r="1488" spans="1:4" x14ac:dyDescent="0.35">
      <c r="A1488" t="s">
        <v>10282</v>
      </c>
      <c r="B1488">
        <v>500168</v>
      </c>
      <c r="C1488" t="s">
        <v>8075</v>
      </c>
      <c r="D1488" t="s">
        <v>8551</v>
      </c>
    </row>
    <row r="1489" spans="1:4" x14ac:dyDescent="0.35">
      <c r="A1489" t="s">
        <v>10283</v>
      </c>
      <c r="B1489">
        <v>500168</v>
      </c>
      <c r="C1489" t="s">
        <v>8075</v>
      </c>
      <c r="D1489" t="s">
        <v>8551</v>
      </c>
    </row>
    <row r="1490" spans="1:4" x14ac:dyDescent="0.35">
      <c r="A1490" t="s">
        <v>10284</v>
      </c>
      <c r="B1490">
        <v>531913</v>
      </c>
      <c r="C1490" t="s">
        <v>8075</v>
      </c>
      <c r="D1490" t="s">
        <v>8395</v>
      </c>
    </row>
    <row r="1491" spans="1:4" x14ac:dyDescent="0.35">
      <c r="A1491" t="s">
        <v>10285</v>
      </c>
      <c r="B1491">
        <v>526717</v>
      </c>
      <c r="C1491" t="s">
        <v>8075</v>
      </c>
      <c r="D1491" t="s">
        <v>8267</v>
      </c>
    </row>
    <row r="1492" spans="1:4" x14ac:dyDescent="0.35">
      <c r="A1492" t="s">
        <v>10286</v>
      </c>
      <c r="B1492">
        <v>531608</v>
      </c>
      <c r="C1492" t="s">
        <v>8075</v>
      </c>
      <c r="D1492" t="s">
        <v>9113</v>
      </c>
    </row>
    <row r="1493" spans="1:4" x14ac:dyDescent="0.35">
      <c r="A1493" t="s">
        <v>10287</v>
      </c>
      <c r="B1493">
        <v>531111</v>
      </c>
      <c r="C1493" t="s">
        <v>8075</v>
      </c>
      <c r="D1493" t="s">
        <v>9113</v>
      </c>
    </row>
    <row r="1494" spans="1:4" x14ac:dyDescent="0.35">
      <c r="A1494" t="s">
        <v>10288</v>
      </c>
      <c r="B1494">
        <v>531111</v>
      </c>
      <c r="C1494" t="s">
        <v>8075</v>
      </c>
      <c r="D1494" t="s">
        <v>9113</v>
      </c>
    </row>
    <row r="1495" spans="1:4" x14ac:dyDescent="0.35">
      <c r="A1495" t="s">
        <v>10289</v>
      </c>
      <c r="B1495">
        <v>509148</v>
      </c>
      <c r="C1495" t="s">
        <v>8075</v>
      </c>
      <c r="D1495" t="s">
        <v>8551</v>
      </c>
    </row>
    <row r="1496" spans="1:4" x14ac:dyDescent="0.35">
      <c r="A1496" t="s">
        <v>10290</v>
      </c>
      <c r="B1496">
        <v>530709</v>
      </c>
      <c r="C1496" t="s">
        <v>8075</v>
      </c>
      <c r="D1496" t="s">
        <v>8091</v>
      </c>
    </row>
    <row r="1497" spans="1:4" x14ac:dyDescent="0.35">
      <c r="A1497" t="s">
        <v>10291</v>
      </c>
      <c r="B1497">
        <v>530663</v>
      </c>
      <c r="C1497" t="s">
        <v>8075</v>
      </c>
      <c r="D1497" t="s">
        <v>8058</v>
      </c>
    </row>
    <row r="1498" spans="1:4" x14ac:dyDescent="0.35">
      <c r="A1498" t="s">
        <v>10292</v>
      </c>
      <c r="B1498">
        <v>532543</v>
      </c>
      <c r="C1498" t="s">
        <v>10293</v>
      </c>
      <c r="D1498" t="s">
        <v>8282</v>
      </c>
    </row>
    <row r="1499" spans="1:4" x14ac:dyDescent="0.35">
      <c r="A1499" t="s">
        <v>10294</v>
      </c>
      <c r="B1499">
        <v>533761</v>
      </c>
      <c r="C1499" t="s">
        <v>10295</v>
      </c>
      <c r="D1499" t="s">
        <v>8469</v>
      </c>
    </row>
    <row r="1500" spans="1:4" x14ac:dyDescent="0.35">
      <c r="A1500" t="s">
        <v>10296</v>
      </c>
      <c r="B1500">
        <v>780002</v>
      </c>
      <c r="C1500" t="s">
        <v>8075</v>
      </c>
      <c r="D1500" t="s">
        <v>8163</v>
      </c>
    </row>
    <row r="1501" spans="1:4" x14ac:dyDescent="0.35">
      <c r="A1501" t="s">
        <v>10297</v>
      </c>
      <c r="B1501">
        <v>590126</v>
      </c>
      <c r="C1501" t="s">
        <v>8075</v>
      </c>
      <c r="D1501" t="s">
        <v>9669</v>
      </c>
    </row>
    <row r="1502" spans="1:4" x14ac:dyDescent="0.35">
      <c r="A1502" t="s">
        <v>10298</v>
      </c>
      <c r="B1502">
        <v>539235</v>
      </c>
      <c r="C1502" t="s">
        <v>8075</v>
      </c>
      <c r="D1502" t="s">
        <v>8478</v>
      </c>
    </row>
    <row r="1503" spans="1:4" x14ac:dyDescent="0.35">
      <c r="A1503" t="s">
        <v>10299</v>
      </c>
      <c r="B1503">
        <v>532482</v>
      </c>
      <c r="C1503" t="s">
        <v>10300</v>
      </c>
      <c r="D1503" t="s">
        <v>8111</v>
      </c>
    </row>
    <row r="1504" spans="1:4" x14ac:dyDescent="0.35">
      <c r="A1504" t="s">
        <v>10301</v>
      </c>
      <c r="B1504">
        <v>532482</v>
      </c>
      <c r="C1504" t="s">
        <v>10300</v>
      </c>
      <c r="D1504" t="s">
        <v>8111</v>
      </c>
    </row>
    <row r="1505" spans="1:4" x14ac:dyDescent="0.35">
      <c r="A1505" t="s">
        <v>10302</v>
      </c>
      <c r="B1505">
        <v>509488</v>
      </c>
      <c r="C1505" t="s">
        <v>10303</v>
      </c>
      <c r="D1505" t="s">
        <v>8257</v>
      </c>
    </row>
    <row r="1506" spans="1:4" x14ac:dyDescent="0.35">
      <c r="A1506" t="s">
        <v>10304</v>
      </c>
      <c r="B1506">
        <v>509488</v>
      </c>
      <c r="C1506" t="s">
        <v>10303</v>
      </c>
      <c r="D1506" t="s">
        <v>8257</v>
      </c>
    </row>
    <row r="1507" spans="1:4" x14ac:dyDescent="0.35">
      <c r="A1507" t="s">
        <v>10305</v>
      </c>
      <c r="B1507">
        <v>500300</v>
      </c>
      <c r="C1507" t="s">
        <v>10306</v>
      </c>
      <c r="D1507" t="s">
        <v>8088</v>
      </c>
    </row>
    <row r="1508" spans="1:4" x14ac:dyDescent="0.35">
      <c r="A1508" t="s">
        <v>10307</v>
      </c>
      <c r="B1508">
        <v>526751</v>
      </c>
      <c r="C1508" t="s">
        <v>8075</v>
      </c>
      <c r="D1508" t="s">
        <v>8069</v>
      </c>
    </row>
    <row r="1509" spans="1:4" x14ac:dyDescent="0.35">
      <c r="A1509" t="s">
        <v>10308</v>
      </c>
      <c r="B1509">
        <v>505710</v>
      </c>
      <c r="C1509" t="s">
        <v>8075</v>
      </c>
      <c r="D1509" t="s">
        <v>8121</v>
      </c>
    </row>
    <row r="1510" spans="1:4" x14ac:dyDescent="0.35">
      <c r="A1510" t="s">
        <v>10309</v>
      </c>
      <c r="B1510">
        <v>505710</v>
      </c>
      <c r="C1510" t="s">
        <v>8075</v>
      </c>
      <c r="D1510" t="s">
        <v>8121</v>
      </c>
    </row>
    <row r="1511" spans="1:4" x14ac:dyDescent="0.35">
      <c r="A1511" t="s">
        <v>10310</v>
      </c>
      <c r="B1511">
        <v>509546</v>
      </c>
      <c r="C1511" t="s">
        <v>8075</v>
      </c>
      <c r="D1511" t="s">
        <v>8273</v>
      </c>
    </row>
    <row r="1512" spans="1:4" x14ac:dyDescent="0.35">
      <c r="A1512" t="s">
        <v>10311</v>
      </c>
      <c r="B1512">
        <v>533282</v>
      </c>
      <c r="C1512" t="s">
        <v>10312</v>
      </c>
      <c r="D1512" t="s">
        <v>10313</v>
      </c>
    </row>
    <row r="1513" spans="1:4" x14ac:dyDescent="0.35">
      <c r="A1513" t="s">
        <v>10314</v>
      </c>
      <c r="B1513">
        <v>533282</v>
      </c>
      <c r="C1513" t="s">
        <v>10312</v>
      </c>
      <c r="D1513" t="s">
        <v>10313</v>
      </c>
    </row>
    <row r="1514" spans="1:4" x14ac:dyDescent="0.35">
      <c r="A1514" t="s">
        <v>10315</v>
      </c>
      <c r="B1514">
        <v>532015</v>
      </c>
      <c r="C1514" t="s">
        <v>8075</v>
      </c>
      <c r="D1514" t="s">
        <v>8089</v>
      </c>
    </row>
    <row r="1515" spans="1:4" x14ac:dyDescent="0.35">
      <c r="A1515" t="s">
        <v>10316</v>
      </c>
      <c r="B1515">
        <v>532015</v>
      </c>
      <c r="C1515" t="s">
        <v>8075</v>
      </c>
      <c r="D1515" t="s">
        <v>8089</v>
      </c>
    </row>
    <row r="1516" spans="1:4" x14ac:dyDescent="0.35">
      <c r="A1516" t="s">
        <v>10317</v>
      </c>
      <c r="B1516">
        <v>501455</v>
      </c>
      <c r="C1516" t="s">
        <v>10318</v>
      </c>
      <c r="D1516" t="s">
        <v>8083</v>
      </c>
    </row>
    <row r="1517" spans="1:4" x14ac:dyDescent="0.35">
      <c r="A1517" t="s">
        <v>10319</v>
      </c>
      <c r="B1517">
        <v>531737</v>
      </c>
      <c r="C1517" t="s">
        <v>8075</v>
      </c>
      <c r="D1517" t="s">
        <v>8492</v>
      </c>
    </row>
    <row r="1518" spans="1:4" x14ac:dyDescent="0.35">
      <c r="A1518" t="s">
        <v>10320</v>
      </c>
      <c r="B1518">
        <v>538979</v>
      </c>
      <c r="C1518" t="s">
        <v>10321</v>
      </c>
      <c r="D1518" t="s">
        <v>8349</v>
      </c>
    </row>
    <row r="1519" spans="1:4" x14ac:dyDescent="0.35">
      <c r="A1519" t="s">
        <v>10322</v>
      </c>
      <c r="B1519">
        <v>526797</v>
      </c>
      <c r="C1519" t="s">
        <v>10323</v>
      </c>
      <c r="D1519" t="s">
        <v>8566</v>
      </c>
    </row>
    <row r="1520" spans="1:4" x14ac:dyDescent="0.35">
      <c r="A1520" t="s">
        <v>10324</v>
      </c>
      <c r="B1520" t="s">
        <v>8075</v>
      </c>
      <c r="C1520" t="s">
        <v>10325</v>
      </c>
      <c r="D1520" t="s">
        <v>8086</v>
      </c>
    </row>
    <row r="1521" spans="1:4" x14ac:dyDescent="0.35">
      <c r="A1521" t="s">
        <v>10326</v>
      </c>
      <c r="B1521">
        <v>508918</v>
      </c>
      <c r="C1521" t="s">
        <v>8075</v>
      </c>
      <c r="D1521" t="s">
        <v>8177</v>
      </c>
    </row>
    <row r="1522" spans="1:4" x14ac:dyDescent="0.35">
      <c r="A1522" t="s">
        <v>10327</v>
      </c>
      <c r="B1522">
        <v>506076</v>
      </c>
      <c r="C1522" t="s">
        <v>10328</v>
      </c>
      <c r="D1522" t="s">
        <v>8987</v>
      </c>
    </row>
    <row r="1523" spans="1:4" x14ac:dyDescent="0.35">
      <c r="A1523" t="s">
        <v>10329</v>
      </c>
      <c r="B1523">
        <v>531449</v>
      </c>
      <c r="C1523" t="s">
        <v>8075</v>
      </c>
      <c r="D1523" t="s">
        <v>8270</v>
      </c>
    </row>
    <row r="1524" spans="1:4" x14ac:dyDescent="0.35">
      <c r="A1524" t="s">
        <v>10330</v>
      </c>
      <c r="B1524">
        <v>501314</v>
      </c>
      <c r="C1524" t="s">
        <v>8075</v>
      </c>
      <c r="D1524" t="s">
        <v>16186</v>
      </c>
    </row>
    <row r="1525" spans="1:4" x14ac:dyDescent="0.35">
      <c r="A1525" t="s">
        <v>10331</v>
      </c>
      <c r="B1525">
        <v>539522</v>
      </c>
      <c r="C1525" t="s">
        <v>8075</v>
      </c>
      <c r="D1525" t="s">
        <v>8517</v>
      </c>
    </row>
    <row r="1526" spans="1:4" x14ac:dyDescent="0.35">
      <c r="A1526" t="s">
        <v>10332</v>
      </c>
      <c r="B1526">
        <v>539522</v>
      </c>
      <c r="C1526" t="s">
        <v>8075</v>
      </c>
      <c r="D1526" t="s">
        <v>8517</v>
      </c>
    </row>
    <row r="1527" spans="1:4" x14ac:dyDescent="0.35">
      <c r="A1527" t="s">
        <v>10333</v>
      </c>
      <c r="B1527">
        <v>509152</v>
      </c>
      <c r="C1527" t="s">
        <v>10334</v>
      </c>
      <c r="D1527" t="s">
        <v>8551</v>
      </c>
    </row>
    <row r="1528" spans="1:4" x14ac:dyDescent="0.35">
      <c r="A1528" t="s">
        <v>10335</v>
      </c>
      <c r="B1528">
        <v>511288</v>
      </c>
      <c r="C1528" t="s">
        <v>10336</v>
      </c>
      <c r="D1528" t="s">
        <v>16187</v>
      </c>
    </row>
    <row r="1529" spans="1:4" x14ac:dyDescent="0.35">
      <c r="A1529" t="s">
        <v>10337</v>
      </c>
      <c r="B1529">
        <v>511543</v>
      </c>
      <c r="C1529" t="s">
        <v>8075</v>
      </c>
      <c r="D1529" t="s">
        <v>8091</v>
      </c>
    </row>
    <row r="1530" spans="1:4" x14ac:dyDescent="0.35">
      <c r="A1530" t="s">
        <v>10338</v>
      </c>
      <c r="B1530">
        <v>530605</v>
      </c>
      <c r="C1530" t="s">
        <v>8075</v>
      </c>
      <c r="D1530" t="s">
        <v>8089</v>
      </c>
    </row>
    <row r="1531" spans="1:4" x14ac:dyDescent="0.35">
      <c r="A1531" t="s">
        <v>10339</v>
      </c>
      <c r="B1531">
        <v>530469</v>
      </c>
      <c r="C1531" t="s">
        <v>8075</v>
      </c>
      <c r="D1531" t="s">
        <v>8091</v>
      </c>
    </row>
    <row r="1532" spans="1:4" x14ac:dyDescent="0.35">
      <c r="A1532" t="s">
        <v>10340</v>
      </c>
      <c r="B1532">
        <v>532951</v>
      </c>
      <c r="C1532" t="s">
        <v>10341</v>
      </c>
      <c r="D1532" t="s">
        <v>8061</v>
      </c>
    </row>
    <row r="1533" spans="1:4" x14ac:dyDescent="0.35">
      <c r="A1533" t="s">
        <v>10342</v>
      </c>
      <c r="B1533">
        <v>532139</v>
      </c>
      <c r="C1533" t="s">
        <v>8075</v>
      </c>
      <c r="D1533" t="s">
        <v>8402</v>
      </c>
    </row>
    <row r="1534" spans="1:4" x14ac:dyDescent="0.35">
      <c r="A1534" t="s">
        <v>10343</v>
      </c>
      <c r="B1534">
        <v>532775</v>
      </c>
      <c r="C1534" t="s">
        <v>10344</v>
      </c>
      <c r="D1534" t="s">
        <v>8218</v>
      </c>
    </row>
    <row r="1535" spans="1:4" x14ac:dyDescent="0.35">
      <c r="A1535" t="s">
        <v>10345</v>
      </c>
      <c r="B1535">
        <v>500160</v>
      </c>
      <c r="C1535" t="s">
        <v>10346</v>
      </c>
      <c r="D1535" t="s">
        <v>9014</v>
      </c>
    </row>
    <row r="1536" spans="1:4" x14ac:dyDescent="0.35">
      <c r="A1536" t="s">
        <v>10347</v>
      </c>
      <c r="B1536">
        <v>500170</v>
      </c>
      <c r="C1536" t="s">
        <v>10348</v>
      </c>
      <c r="D1536" t="s">
        <v>8089</v>
      </c>
    </row>
    <row r="1537" spans="1:4" x14ac:dyDescent="0.35">
      <c r="A1537" t="s">
        <v>10349</v>
      </c>
      <c r="B1537">
        <v>532744</v>
      </c>
      <c r="C1537" t="s">
        <v>10350</v>
      </c>
      <c r="D1537" t="s">
        <v>8089</v>
      </c>
    </row>
    <row r="1538" spans="1:4" x14ac:dyDescent="0.35">
      <c r="A1538" t="s">
        <v>10351</v>
      </c>
      <c r="B1538">
        <v>540602</v>
      </c>
      <c r="C1538" t="s">
        <v>10352</v>
      </c>
      <c r="D1538" t="s">
        <v>9014</v>
      </c>
    </row>
    <row r="1539" spans="1:4" x14ac:dyDescent="0.35">
      <c r="A1539" t="s">
        <v>10353</v>
      </c>
      <c r="B1539">
        <v>539479</v>
      </c>
      <c r="C1539" t="s">
        <v>8075</v>
      </c>
      <c r="D1539" t="s">
        <v>8083</v>
      </c>
    </row>
    <row r="1540" spans="1:4" x14ac:dyDescent="0.35">
      <c r="A1540" t="s">
        <v>10354</v>
      </c>
      <c r="B1540">
        <v>509079</v>
      </c>
      <c r="C1540" t="s">
        <v>10355</v>
      </c>
      <c r="D1540" t="s">
        <v>8111</v>
      </c>
    </row>
    <row r="1541" spans="1:4" x14ac:dyDescent="0.35">
      <c r="A1541" t="s">
        <v>10356</v>
      </c>
      <c r="B1541">
        <v>530001</v>
      </c>
      <c r="C1541" t="s">
        <v>10357</v>
      </c>
      <c r="D1541" t="s">
        <v>8121</v>
      </c>
    </row>
    <row r="1542" spans="1:4" x14ac:dyDescent="0.35">
      <c r="A1542" t="s">
        <v>10358</v>
      </c>
      <c r="B1542">
        <v>524226</v>
      </c>
      <c r="C1542" t="s">
        <v>10359</v>
      </c>
      <c r="D1542" t="s">
        <v>8270</v>
      </c>
    </row>
    <row r="1543" spans="1:4" x14ac:dyDescent="0.35">
      <c r="A1543" t="s">
        <v>10360</v>
      </c>
      <c r="B1543">
        <v>522217</v>
      </c>
      <c r="C1543" t="s">
        <v>10361</v>
      </c>
      <c r="D1543" t="s">
        <v>8150</v>
      </c>
    </row>
    <row r="1544" spans="1:4" x14ac:dyDescent="0.35">
      <c r="A1544" t="s">
        <v>10362</v>
      </c>
      <c r="B1544">
        <v>523768</v>
      </c>
      <c r="C1544" t="s">
        <v>8075</v>
      </c>
      <c r="D1544" t="s">
        <v>8598</v>
      </c>
    </row>
    <row r="1545" spans="1:4" x14ac:dyDescent="0.35">
      <c r="A1545" t="s">
        <v>10363</v>
      </c>
      <c r="B1545">
        <v>513507</v>
      </c>
      <c r="C1545" t="s">
        <v>8075</v>
      </c>
      <c r="D1545" t="s">
        <v>8395</v>
      </c>
    </row>
    <row r="1546" spans="1:4" x14ac:dyDescent="0.35">
      <c r="A1546" t="s">
        <v>10364</v>
      </c>
      <c r="B1546">
        <v>514386</v>
      </c>
      <c r="C1546" t="s">
        <v>8075</v>
      </c>
      <c r="D1546" t="s">
        <v>8089</v>
      </c>
    </row>
    <row r="1547" spans="1:4" x14ac:dyDescent="0.35">
      <c r="A1547" t="s">
        <v>10365</v>
      </c>
      <c r="B1547">
        <v>526965</v>
      </c>
      <c r="C1547" t="s">
        <v>8075</v>
      </c>
      <c r="D1547" t="s">
        <v>8267</v>
      </c>
    </row>
    <row r="1548" spans="1:4" x14ac:dyDescent="0.35">
      <c r="A1548" t="s">
        <v>10366</v>
      </c>
      <c r="B1548">
        <v>511441</v>
      </c>
      <c r="C1548" t="s">
        <v>8075</v>
      </c>
      <c r="D1548" t="s">
        <v>8058</v>
      </c>
    </row>
    <row r="1549" spans="1:4" x14ac:dyDescent="0.35">
      <c r="A1549" t="s">
        <v>10367</v>
      </c>
      <c r="B1549">
        <v>500173</v>
      </c>
      <c r="C1549" t="s">
        <v>10368</v>
      </c>
      <c r="D1549" t="s">
        <v>9103</v>
      </c>
    </row>
    <row r="1550" spans="1:4" x14ac:dyDescent="0.35">
      <c r="A1550" t="s">
        <v>10369</v>
      </c>
      <c r="B1550">
        <v>531410</v>
      </c>
      <c r="C1550" t="s">
        <v>8075</v>
      </c>
      <c r="D1550" t="s">
        <v>8377</v>
      </c>
    </row>
    <row r="1551" spans="1:4" x14ac:dyDescent="0.35">
      <c r="A1551" t="s">
        <v>10370</v>
      </c>
      <c r="B1551">
        <v>539336</v>
      </c>
      <c r="C1551" t="s">
        <v>10371</v>
      </c>
      <c r="D1551" t="s">
        <v>8203</v>
      </c>
    </row>
    <row r="1552" spans="1:4" x14ac:dyDescent="0.35">
      <c r="A1552" t="s">
        <v>10372</v>
      </c>
      <c r="B1552">
        <v>507960</v>
      </c>
      <c r="C1552" t="s">
        <v>8075</v>
      </c>
      <c r="D1552" t="s">
        <v>8273</v>
      </c>
    </row>
    <row r="1553" spans="1:4" x14ac:dyDescent="0.35">
      <c r="A1553" t="s">
        <v>10373</v>
      </c>
      <c r="B1553">
        <v>540938</v>
      </c>
      <c r="C1553" t="s">
        <v>8075</v>
      </c>
      <c r="D1553" t="s">
        <v>8089</v>
      </c>
    </row>
    <row r="1554" spans="1:4" x14ac:dyDescent="0.35">
      <c r="A1554" t="s">
        <v>10374</v>
      </c>
      <c r="B1554">
        <v>517300</v>
      </c>
      <c r="C1554" t="s">
        <v>10375</v>
      </c>
      <c r="D1554" t="s">
        <v>8211</v>
      </c>
    </row>
    <row r="1555" spans="1:4" x14ac:dyDescent="0.35">
      <c r="A1555" t="s">
        <v>10376</v>
      </c>
      <c r="B1555">
        <v>517372</v>
      </c>
      <c r="C1555" t="s">
        <v>8075</v>
      </c>
      <c r="D1555" t="s">
        <v>8987</v>
      </c>
    </row>
    <row r="1556" spans="1:4" x14ac:dyDescent="0.35">
      <c r="A1556" t="s">
        <v>10377</v>
      </c>
      <c r="B1556">
        <v>531341</v>
      </c>
      <c r="C1556" t="s">
        <v>8075</v>
      </c>
      <c r="D1556" t="s">
        <v>8091</v>
      </c>
    </row>
    <row r="1557" spans="1:4" x14ac:dyDescent="0.35">
      <c r="A1557" t="s">
        <v>10378</v>
      </c>
      <c r="B1557">
        <v>500174</v>
      </c>
      <c r="C1557" t="s">
        <v>10379</v>
      </c>
      <c r="D1557" t="s">
        <v>8091</v>
      </c>
    </row>
    <row r="1558" spans="1:4" x14ac:dyDescent="0.35">
      <c r="A1558" t="s">
        <v>10380</v>
      </c>
      <c r="B1558">
        <v>524754</v>
      </c>
      <c r="C1558" t="s">
        <v>8075</v>
      </c>
      <c r="D1558" t="s">
        <v>9032</v>
      </c>
    </row>
    <row r="1559" spans="1:4" x14ac:dyDescent="0.35">
      <c r="A1559" t="s">
        <v>10381</v>
      </c>
      <c r="B1559">
        <v>531881</v>
      </c>
      <c r="C1559" t="s">
        <v>8075</v>
      </c>
      <c r="D1559" t="s">
        <v>16186</v>
      </c>
    </row>
    <row r="1560" spans="1:4" x14ac:dyDescent="0.35">
      <c r="A1560" t="s">
        <v>10382</v>
      </c>
      <c r="B1560">
        <v>532181</v>
      </c>
      <c r="C1560" t="s">
        <v>10383</v>
      </c>
      <c r="D1560" t="s">
        <v>8748</v>
      </c>
    </row>
    <row r="1561" spans="1:4" x14ac:dyDescent="0.35">
      <c r="A1561" t="s">
        <v>10384</v>
      </c>
      <c r="B1561">
        <v>500670</v>
      </c>
      <c r="C1561" t="s">
        <v>10385</v>
      </c>
      <c r="D1561" t="s">
        <v>8578</v>
      </c>
    </row>
    <row r="1562" spans="1:4" x14ac:dyDescent="0.35">
      <c r="A1562" t="s">
        <v>10386</v>
      </c>
      <c r="B1562">
        <v>513536</v>
      </c>
      <c r="C1562" t="s">
        <v>8075</v>
      </c>
      <c r="D1562" t="s">
        <v>8135</v>
      </c>
    </row>
    <row r="1563" spans="1:4" x14ac:dyDescent="0.35">
      <c r="A1563" t="s">
        <v>10387</v>
      </c>
      <c r="B1563">
        <v>506858</v>
      </c>
      <c r="C1563" t="s">
        <v>8075</v>
      </c>
      <c r="D1563" t="s">
        <v>8448</v>
      </c>
    </row>
    <row r="1564" spans="1:4" x14ac:dyDescent="0.35">
      <c r="A1564" t="s">
        <v>10388</v>
      </c>
      <c r="B1564">
        <v>533248</v>
      </c>
      <c r="C1564" t="s">
        <v>10389</v>
      </c>
      <c r="D1564" t="s">
        <v>8208</v>
      </c>
    </row>
    <row r="1565" spans="1:4" x14ac:dyDescent="0.35">
      <c r="A1565" t="s">
        <v>10390</v>
      </c>
      <c r="B1565">
        <v>517288</v>
      </c>
      <c r="C1565" t="s">
        <v>8075</v>
      </c>
      <c r="D1565" t="s">
        <v>8370</v>
      </c>
    </row>
    <row r="1566" spans="1:4" x14ac:dyDescent="0.35">
      <c r="A1566" t="s">
        <v>10391</v>
      </c>
      <c r="B1566">
        <v>523836</v>
      </c>
      <c r="C1566" t="s">
        <v>10392</v>
      </c>
      <c r="D1566" t="s">
        <v>8267</v>
      </c>
    </row>
    <row r="1567" spans="1:4" x14ac:dyDescent="0.35">
      <c r="A1567" t="s">
        <v>10393</v>
      </c>
      <c r="B1567">
        <v>518029</v>
      </c>
      <c r="C1567" t="s">
        <v>10394</v>
      </c>
      <c r="D1567" t="s">
        <v>8088</v>
      </c>
    </row>
    <row r="1568" spans="1:4" x14ac:dyDescent="0.35">
      <c r="A1568" t="s">
        <v>10395</v>
      </c>
      <c r="B1568">
        <v>500690</v>
      </c>
      <c r="C1568" t="s">
        <v>10396</v>
      </c>
      <c r="D1568" t="s">
        <v>8578</v>
      </c>
    </row>
    <row r="1569" spans="1:4" x14ac:dyDescent="0.35">
      <c r="A1569" t="s">
        <v>10397</v>
      </c>
      <c r="B1569">
        <v>532160</v>
      </c>
      <c r="C1569" t="s">
        <v>8075</v>
      </c>
      <c r="D1569" t="s">
        <v>10398</v>
      </c>
    </row>
    <row r="1570" spans="1:4" x14ac:dyDescent="0.35">
      <c r="A1570" t="s">
        <v>10399</v>
      </c>
      <c r="B1570">
        <v>532702</v>
      </c>
      <c r="C1570" t="s">
        <v>10400</v>
      </c>
      <c r="D1570" t="s">
        <v>8098</v>
      </c>
    </row>
    <row r="1571" spans="1:4" x14ac:dyDescent="0.35">
      <c r="A1571" t="s">
        <v>10401</v>
      </c>
      <c r="B1571">
        <v>524314</v>
      </c>
      <c r="C1571" t="s">
        <v>8075</v>
      </c>
      <c r="D1571" t="s">
        <v>8111</v>
      </c>
    </row>
    <row r="1572" spans="1:4" x14ac:dyDescent="0.35">
      <c r="A1572" t="s">
        <v>10402</v>
      </c>
      <c r="B1572">
        <v>506879</v>
      </c>
      <c r="C1572" t="s">
        <v>8075</v>
      </c>
      <c r="D1572" t="s">
        <v>8111</v>
      </c>
    </row>
    <row r="1573" spans="1:4" x14ac:dyDescent="0.35">
      <c r="A1573" t="s">
        <v>10403</v>
      </c>
      <c r="B1573">
        <v>513337</v>
      </c>
      <c r="C1573" t="s">
        <v>8075</v>
      </c>
      <c r="D1573" t="s">
        <v>8192</v>
      </c>
    </row>
    <row r="1574" spans="1:4" x14ac:dyDescent="0.35">
      <c r="A1574" t="s">
        <v>10404</v>
      </c>
      <c r="B1574">
        <v>506640</v>
      </c>
      <c r="C1574" t="s">
        <v>8075</v>
      </c>
      <c r="D1574" t="s">
        <v>8121</v>
      </c>
    </row>
    <row r="1575" spans="1:4" x14ac:dyDescent="0.35">
      <c r="A1575" t="s">
        <v>10405</v>
      </c>
      <c r="B1575">
        <v>506640</v>
      </c>
      <c r="C1575" t="s">
        <v>8075</v>
      </c>
      <c r="D1575" t="s">
        <v>8121</v>
      </c>
    </row>
    <row r="1576" spans="1:4" x14ac:dyDescent="0.35">
      <c r="A1576" t="s">
        <v>10406</v>
      </c>
      <c r="B1576">
        <v>538567</v>
      </c>
      <c r="C1576" t="s">
        <v>10407</v>
      </c>
      <c r="D1576" t="s">
        <v>8282</v>
      </c>
    </row>
    <row r="1577" spans="1:4" x14ac:dyDescent="0.35">
      <c r="A1577" t="s">
        <v>10408</v>
      </c>
      <c r="B1577">
        <v>538567</v>
      </c>
      <c r="C1577" t="s">
        <v>10407</v>
      </c>
      <c r="D1577" t="s">
        <v>8282</v>
      </c>
    </row>
    <row r="1578" spans="1:4" x14ac:dyDescent="0.35">
      <c r="A1578" t="s">
        <v>10409</v>
      </c>
      <c r="B1578">
        <v>532425</v>
      </c>
      <c r="C1578" t="s">
        <v>8075</v>
      </c>
      <c r="D1578" t="s">
        <v>8121</v>
      </c>
    </row>
    <row r="1579" spans="1:4" x14ac:dyDescent="0.35">
      <c r="A1579" t="s">
        <v>10410</v>
      </c>
      <c r="B1579">
        <v>532457</v>
      </c>
      <c r="C1579" t="s">
        <v>10411</v>
      </c>
      <c r="D1579" t="s">
        <v>8121</v>
      </c>
    </row>
    <row r="1580" spans="1:4" x14ac:dyDescent="0.35">
      <c r="A1580" t="s">
        <v>10412</v>
      </c>
      <c r="B1580">
        <v>523277</v>
      </c>
      <c r="C1580" t="s">
        <v>8075</v>
      </c>
      <c r="D1580" t="s">
        <v>8078</v>
      </c>
    </row>
    <row r="1581" spans="1:4" x14ac:dyDescent="0.35">
      <c r="A1581" t="s">
        <v>10413</v>
      </c>
      <c r="B1581">
        <v>532708</v>
      </c>
      <c r="C1581" t="s">
        <v>10414</v>
      </c>
      <c r="D1581" t="s">
        <v>8211</v>
      </c>
    </row>
    <row r="1582" spans="1:4" x14ac:dyDescent="0.35">
      <c r="A1582" t="s">
        <v>10415</v>
      </c>
      <c r="B1582">
        <v>530141</v>
      </c>
      <c r="C1582" t="s">
        <v>8075</v>
      </c>
      <c r="D1582" t="s">
        <v>8158</v>
      </c>
    </row>
    <row r="1583" spans="1:4" x14ac:dyDescent="0.35">
      <c r="A1583" t="s">
        <v>10416</v>
      </c>
      <c r="B1583">
        <v>533275</v>
      </c>
      <c r="C1583" t="s">
        <v>10417</v>
      </c>
      <c r="D1583" t="s">
        <v>8105</v>
      </c>
    </row>
    <row r="1584" spans="1:4" x14ac:dyDescent="0.35">
      <c r="A1584" t="s">
        <v>10418</v>
      </c>
      <c r="B1584">
        <v>541019</v>
      </c>
      <c r="C1584" t="s">
        <v>10419</v>
      </c>
      <c r="D1584" t="s">
        <v>8469</v>
      </c>
    </row>
    <row r="1585" spans="1:4" x14ac:dyDescent="0.35">
      <c r="A1585" t="s">
        <v>16194</v>
      </c>
      <c r="B1585">
        <v>539337</v>
      </c>
      <c r="C1585" t="s">
        <v>8075</v>
      </c>
      <c r="D1585" t="s">
        <v>8267</v>
      </c>
    </row>
    <row r="1586" spans="1:4" x14ac:dyDescent="0.35">
      <c r="A1586" t="s">
        <v>10420</v>
      </c>
      <c r="B1586">
        <v>502873</v>
      </c>
      <c r="C1586" t="s">
        <v>8075</v>
      </c>
      <c r="D1586" t="s">
        <v>8089</v>
      </c>
    </row>
    <row r="1587" spans="1:4" x14ac:dyDescent="0.35">
      <c r="A1587" t="s">
        <v>10421</v>
      </c>
      <c r="B1587">
        <v>532145</v>
      </c>
      <c r="C1587" t="s">
        <v>8075</v>
      </c>
      <c r="D1587" t="s">
        <v>8273</v>
      </c>
    </row>
    <row r="1588" spans="1:4" x14ac:dyDescent="0.35">
      <c r="A1588" t="s">
        <v>10422</v>
      </c>
      <c r="B1588">
        <v>532145</v>
      </c>
      <c r="C1588" t="s">
        <v>8075</v>
      </c>
      <c r="D1588" t="s">
        <v>8273</v>
      </c>
    </row>
    <row r="1589" spans="1:4" x14ac:dyDescent="0.35">
      <c r="A1589" t="s">
        <v>10423</v>
      </c>
      <c r="B1589">
        <v>539854</v>
      </c>
      <c r="C1589" t="s">
        <v>8075</v>
      </c>
      <c r="D1589" t="s">
        <v>8270</v>
      </c>
    </row>
    <row r="1590" spans="1:4" x14ac:dyDescent="0.35">
      <c r="A1590" t="s">
        <v>10424</v>
      </c>
      <c r="B1590">
        <v>515147</v>
      </c>
      <c r="C1590" t="s">
        <v>8075</v>
      </c>
      <c r="D1590" t="s">
        <v>8267</v>
      </c>
    </row>
    <row r="1591" spans="1:4" x14ac:dyDescent="0.35">
      <c r="A1591" t="s">
        <v>10425</v>
      </c>
      <c r="B1591">
        <v>509597</v>
      </c>
      <c r="C1591" t="s">
        <v>8075</v>
      </c>
      <c r="D1591" t="s">
        <v>8232</v>
      </c>
    </row>
    <row r="1592" spans="1:4" x14ac:dyDescent="0.35">
      <c r="A1592" t="s">
        <v>10426</v>
      </c>
      <c r="B1592">
        <v>531971</v>
      </c>
      <c r="C1592" t="s">
        <v>8075</v>
      </c>
      <c r="D1592" t="s">
        <v>8089</v>
      </c>
    </row>
    <row r="1593" spans="1:4" x14ac:dyDescent="0.35">
      <c r="A1593" t="s">
        <v>10427</v>
      </c>
      <c r="B1593">
        <v>538081</v>
      </c>
      <c r="C1593" t="s">
        <v>8075</v>
      </c>
      <c r="D1593" t="s">
        <v>8089</v>
      </c>
    </row>
    <row r="1594" spans="1:4" x14ac:dyDescent="0.35">
      <c r="A1594" t="s">
        <v>10428</v>
      </c>
      <c r="B1594">
        <v>512604</v>
      </c>
      <c r="C1594" t="s">
        <v>8075</v>
      </c>
      <c r="D1594" t="s">
        <v>8186</v>
      </c>
    </row>
    <row r="1595" spans="1:4" x14ac:dyDescent="0.35">
      <c r="A1595" t="s">
        <v>10429</v>
      </c>
      <c r="B1595">
        <v>542682</v>
      </c>
      <c r="C1595" t="s">
        <v>10430</v>
      </c>
      <c r="D1595" t="s">
        <v>8083</v>
      </c>
    </row>
    <row r="1596" spans="1:4" x14ac:dyDescent="0.35">
      <c r="A1596" t="s">
        <v>10431</v>
      </c>
      <c r="B1596">
        <v>590043</v>
      </c>
      <c r="C1596" t="s">
        <v>10432</v>
      </c>
      <c r="D1596" t="s">
        <v>8427</v>
      </c>
    </row>
    <row r="1597" spans="1:4" x14ac:dyDescent="0.35">
      <c r="A1597" t="s">
        <v>10433</v>
      </c>
      <c r="B1597">
        <v>506024</v>
      </c>
      <c r="C1597" t="s">
        <v>8075</v>
      </c>
      <c r="D1597" t="s">
        <v>8105</v>
      </c>
    </row>
    <row r="1598" spans="1:4" x14ac:dyDescent="0.35">
      <c r="A1598" t="s">
        <v>10434</v>
      </c>
      <c r="B1598">
        <v>526931</v>
      </c>
      <c r="C1598" t="s">
        <v>8075</v>
      </c>
      <c r="D1598" t="s">
        <v>8257</v>
      </c>
    </row>
    <row r="1599" spans="1:4" x14ac:dyDescent="0.35">
      <c r="A1599" t="s">
        <v>10435</v>
      </c>
      <c r="B1599">
        <v>530055</v>
      </c>
      <c r="C1599" t="s">
        <v>8075</v>
      </c>
      <c r="D1599" t="s">
        <v>8492</v>
      </c>
    </row>
    <row r="1600" spans="1:4" x14ac:dyDescent="0.35">
      <c r="A1600" t="s">
        <v>10436</v>
      </c>
      <c r="B1600">
        <v>500467</v>
      </c>
      <c r="C1600" t="s">
        <v>10437</v>
      </c>
      <c r="D1600" t="s">
        <v>8551</v>
      </c>
    </row>
    <row r="1601" spans="1:4" x14ac:dyDescent="0.35">
      <c r="A1601" t="s">
        <v>10438</v>
      </c>
      <c r="B1601">
        <v>532855</v>
      </c>
      <c r="C1601" t="s">
        <v>8075</v>
      </c>
      <c r="D1601" t="s">
        <v>8094</v>
      </c>
    </row>
    <row r="1602" spans="1:4" x14ac:dyDescent="0.35">
      <c r="A1602" t="s">
        <v>10439</v>
      </c>
      <c r="B1602">
        <v>530927</v>
      </c>
      <c r="C1602" t="s">
        <v>8075</v>
      </c>
      <c r="D1602" t="s">
        <v>10398</v>
      </c>
    </row>
    <row r="1603" spans="1:4" x14ac:dyDescent="0.35">
      <c r="A1603" t="s">
        <v>10440</v>
      </c>
      <c r="B1603">
        <v>524080</v>
      </c>
      <c r="C1603" t="s">
        <v>8075</v>
      </c>
      <c r="D1603" t="s">
        <v>8121</v>
      </c>
    </row>
    <row r="1604" spans="1:4" x14ac:dyDescent="0.35">
      <c r="A1604" t="s">
        <v>10441</v>
      </c>
      <c r="B1604">
        <v>780014</v>
      </c>
      <c r="C1604" t="s">
        <v>8075</v>
      </c>
      <c r="D1604" t="s">
        <v>8163</v>
      </c>
    </row>
    <row r="1605" spans="1:4" x14ac:dyDescent="0.35">
      <c r="A1605" t="s">
        <v>10442</v>
      </c>
      <c r="B1605">
        <v>531387</v>
      </c>
      <c r="C1605" t="s">
        <v>8075</v>
      </c>
      <c r="D1605" t="s">
        <v>8091</v>
      </c>
    </row>
    <row r="1606" spans="1:4" x14ac:dyDescent="0.35">
      <c r="A1606" t="s">
        <v>10443</v>
      </c>
      <c r="B1606">
        <v>509073</v>
      </c>
      <c r="C1606" t="s">
        <v>10444</v>
      </c>
      <c r="D1606" t="s">
        <v>10445</v>
      </c>
    </row>
    <row r="1607" spans="1:4" x14ac:dyDescent="0.35">
      <c r="A1607" t="s">
        <v>10446</v>
      </c>
      <c r="B1607">
        <v>533162</v>
      </c>
      <c r="C1607" t="s">
        <v>10447</v>
      </c>
      <c r="D1607" t="s">
        <v>8807</v>
      </c>
    </row>
    <row r="1608" spans="1:4" x14ac:dyDescent="0.35">
      <c r="A1608" t="s">
        <v>10448</v>
      </c>
      <c r="B1608">
        <v>531531</v>
      </c>
      <c r="C1608" t="s">
        <v>10449</v>
      </c>
      <c r="D1608" t="s">
        <v>8132</v>
      </c>
    </row>
    <row r="1609" spans="1:4" x14ac:dyDescent="0.35">
      <c r="A1609" t="s">
        <v>10450</v>
      </c>
      <c r="B1609">
        <v>517354</v>
      </c>
      <c r="C1609" t="s">
        <v>10451</v>
      </c>
      <c r="D1609" t="s">
        <v>8370</v>
      </c>
    </row>
    <row r="1610" spans="1:4" x14ac:dyDescent="0.35">
      <c r="A1610" t="s">
        <v>10452</v>
      </c>
      <c r="B1610">
        <v>517354</v>
      </c>
      <c r="C1610" t="s">
        <v>10451</v>
      </c>
      <c r="D1610" t="s">
        <v>8370</v>
      </c>
    </row>
    <row r="1611" spans="1:4" x14ac:dyDescent="0.35">
      <c r="A1611" t="s">
        <v>10453</v>
      </c>
      <c r="B1611">
        <v>539176</v>
      </c>
      <c r="C1611" t="s">
        <v>8075</v>
      </c>
      <c r="D1611" t="s">
        <v>8083</v>
      </c>
    </row>
    <row r="1612" spans="1:4" x14ac:dyDescent="0.35">
      <c r="A1612" t="s">
        <v>10454</v>
      </c>
      <c r="B1612">
        <v>508486</v>
      </c>
      <c r="C1612" t="s">
        <v>8075</v>
      </c>
      <c r="D1612" t="s">
        <v>9113</v>
      </c>
    </row>
    <row r="1613" spans="1:4" x14ac:dyDescent="0.35">
      <c r="A1613" t="s">
        <v>10455</v>
      </c>
      <c r="B1613">
        <v>532467</v>
      </c>
      <c r="C1613" t="s">
        <v>8075</v>
      </c>
      <c r="D1613" t="s">
        <v>8078</v>
      </c>
    </row>
    <row r="1614" spans="1:4" x14ac:dyDescent="0.35">
      <c r="A1614" t="s">
        <v>10456</v>
      </c>
      <c r="B1614">
        <v>532334</v>
      </c>
      <c r="C1614" t="s">
        <v>8075</v>
      </c>
      <c r="D1614" t="s">
        <v>8158</v>
      </c>
    </row>
    <row r="1615" spans="1:4" x14ac:dyDescent="0.35">
      <c r="A1615" t="s">
        <v>10457</v>
      </c>
      <c r="B1615">
        <v>508956</v>
      </c>
      <c r="C1615" t="s">
        <v>8075</v>
      </c>
      <c r="D1615" t="s">
        <v>8091</v>
      </c>
    </row>
    <row r="1616" spans="1:4" x14ac:dyDescent="0.35">
      <c r="A1616" t="s">
        <v>10458</v>
      </c>
      <c r="B1616">
        <v>532333</v>
      </c>
      <c r="C1616" t="s">
        <v>8075</v>
      </c>
      <c r="D1616" t="s">
        <v>8058</v>
      </c>
    </row>
    <row r="1617" spans="1:4" x14ac:dyDescent="0.35">
      <c r="A1617" t="s">
        <v>10459</v>
      </c>
      <c r="B1617">
        <v>532216</v>
      </c>
      <c r="C1617" t="s">
        <v>10460</v>
      </c>
      <c r="D1617" t="s">
        <v>8091</v>
      </c>
    </row>
    <row r="1618" spans="1:4" x14ac:dyDescent="0.35">
      <c r="A1618" t="s">
        <v>10461</v>
      </c>
      <c r="B1618">
        <v>517271</v>
      </c>
      <c r="C1618" t="s">
        <v>10462</v>
      </c>
      <c r="D1618" t="s">
        <v>8370</v>
      </c>
    </row>
    <row r="1619" spans="1:4" x14ac:dyDescent="0.35">
      <c r="A1619" t="s">
        <v>10463</v>
      </c>
      <c r="B1619">
        <v>539224</v>
      </c>
      <c r="C1619" t="s">
        <v>8075</v>
      </c>
      <c r="D1619" t="s">
        <v>8064</v>
      </c>
    </row>
    <row r="1620" spans="1:4" x14ac:dyDescent="0.35">
      <c r="A1620" t="s">
        <v>10464</v>
      </c>
      <c r="B1620">
        <v>500179</v>
      </c>
      <c r="C1620" t="s">
        <v>10465</v>
      </c>
      <c r="D1620" t="s">
        <v>8397</v>
      </c>
    </row>
    <row r="1621" spans="1:4" x14ac:dyDescent="0.35">
      <c r="A1621" t="s">
        <v>10466</v>
      </c>
      <c r="B1621">
        <v>532281</v>
      </c>
      <c r="C1621" t="s">
        <v>10467</v>
      </c>
      <c r="D1621" t="s">
        <v>8061</v>
      </c>
    </row>
    <row r="1622" spans="1:4" x14ac:dyDescent="0.35">
      <c r="A1622" t="s">
        <v>10468</v>
      </c>
      <c r="B1622">
        <v>541729</v>
      </c>
      <c r="C1622" t="s">
        <v>10469</v>
      </c>
      <c r="D1622" t="s">
        <v>10470</v>
      </c>
    </row>
    <row r="1623" spans="1:4" x14ac:dyDescent="0.35">
      <c r="A1623" t="s">
        <v>10471</v>
      </c>
      <c r="B1623">
        <v>500180</v>
      </c>
      <c r="C1623" t="s">
        <v>10472</v>
      </c>
      <c r="D1623" t="s">
        <v>8390</v>
      </c>
    </row>
    <row r="1624" spans="1:4" x14ac:dyDescent="0.35">
      <c r="A1624" t="s">
        <v>10473</v>
      </c>
      <c r="B1624">
        <v>533230</v>
      </c>
      <c r="C1624" t="s">
        <v>10474</v>
      </c>
      <c r="D1624" t="s">
        <v>8058</v>
      </c>
    </row>
    <row r="1625" spans="1:4" x14ac:dyDescent="0.35">
      <c r="A1625" t="s">
        <v>10475</v>
      </c>
      <c r="B1625">
        <v>540777</v>
      </c>
      <c r="C1625" t="s">
        <v>10476</v>
      </c>
      <c r="D1625" t="s">
        <v>10477</v>
      </c>
    </row>
    <row r="1626" spans="1:4" x14ac:dyDescent="0.35">
      <c r="A1626" t="s">
        <v>10478</v>
      </c>
      <c r="B1626">
        <v>539787</v>
      </c>
      <c r="C1626" t="s">
        <v>10479</v>
      </c>
      <c r="D1626" t="s">
        <v>8541</v>
      </c>
    </row>
    <row r="1627" spans="1:4" x14ac:dyDescent="0.35">
      <c r="A1627" t="s">
        <v>10480</v>
      </c>
      <c r="B1627">
        <v>503689</v>
      </c>
      <c r="C1627" t="s">
        <v>8075</v>
      </c>
      <c r="D1627" t="s">
        <v>8492</v>
      </c>
    </row>
    <row r="1628" spans="1:4" x14ac:dyDescent="0.35">
      <c r="A1628" t="s">
        <v>10481</v>
      </c>
      <c r="B1628" t="s">
        <v>8075</v>
      </c>
      <c r="C1628" t="s">
        <v>10482</v>
      </c>
      <c r="D1628" t="s">
        <v>8086</v>
      </c>
    </row>
    <row r="1629" spans="1:4" x14ac:dyDescent="0.35">
      <c r="A1629" t="s">
        <v>10483</v>
      </c>
      <c r="B1629">
        <v>526967</v>
      </c>
      <c r="C1629" t="s">
        <v>8075</v>
      </c>
      <c r="D1629" t="s">
        <v>8105</v>
      </c>
    </row>
    <row r="1630" spans="1:4" x14ac:dyDescent="0.35">
      <c r="A1630" t="s">
        <v>10484</v>
      </c>
      <c r="B1630">
        <v>509631</v>
      </c>
      <c r="C1630" t="s">
        <v>10485</v>
      </c>
      <c r="D1630" t="s">
        <v>8257</v>
      </c>
    </row>
    <row r="1631" spans="1:4" x14ac:dyDescent="0.35">
      <c r="A1631" t="s">
        <v>10486</v>
      </c>
      <c r="B1631">
        <v>500292</v>
      </c>
      <c r="C1631" t="s">
        <v>10487</v>
      </c>
      <c r="D1631" t="s">
        <v>8088</v>
      </c>
    </row>
    <row r="1632" spans="1:4" x14ac:dyDescent="0.35">
      <c r="A1632" t="s">
        <v>10488</v>
      </c>
      <c r="B1632">
        <v>500292</v>
      </c>
      <c r="C1632" t="s">
        <v>10487</v>
      </c>
      <c r="D1632" t="s">
        <v>8088</v>
      </c>
    </row>
    <row r="1633" spans="1:4" x14ac:dyDescent="0.35">
      <c r="A1633" t="s">
        <v>10489</v>
      </c>
      <c r="B1633">
        <v>539174</v>
      </c>
      <c r="C1633" t="s">
        <v>10490</v>
      </c>
      <c r="D1633" t="s">
        <v>8091</v>
      </c>
    </row>
    <row r="1634" spans="1:4" x14ac:dyDescent="0.35">
      <c r="A1634" t="s">
        <v>10491</v>
      </c>
      <c r="B1634">
        <v>505520</v>
      </c>
      <c r="C1634" t="s">
        <v>8075</v>
      </c>
      <c r="D1634" t="s">
        <v>8492</v>
      </c>
    </row>
    <row r="1635" spans="1:4" x14ac:dyDescent="0.35">
      <c r="A1635" t="s">
        <v>10492</v>
      </c>
      <c r="B1635">
        <v>531178</v>
      </c>
      <c r="C1635" t="s">
        <v>8075</v>
      </c>
      <c r="D1635" t="s">
        <v>16186</v>
      </c>
    </row>
    <row r="1636" spans="1:4" x14ac:dyDescent="0.35">
      <c r="A1636" t="s">
        <v>10493</v>
      </c>
      <c r="B1636">
        <v>524590</v>
      </c>
      <c r="C1636" t="s">
        <v>8075</v>
      </c>
      <c r="D1636" t="s">
        <v>16186</v>
      </c>
    </row>
    <row r="1637" spans="1:4" x14ac:dyDescent="0.35">
      <c r="A1637" t="s">
        <v>10494</v>
      </c>
      <c r="B1637">
        <v>505720</v>
      </c>
      <c r="C1637" t="s">
        <v>10495</v>
      </c>
      <c r="D1637" t="s">
        <v>8083</v>
      </c>
    </row>
    <row r="1638" spans="1:4" x14ac:dyDescent="0.35">
      <c r="A1638" t="s">
        <v>10496</v>
      </c>
      <c r="B1638">
        <v>519552</v>
      </c>
      <c r="C1638" t="s">
        <v>10497</v>
      </c>
      <c r="D1638" t="s">
        <v>8132</v>
      </c>
    </row>
    <row r="1639" spans="1:4" x14ac:dyDescent="0.35">
      <c r="A1639" t="s">
        <v>10498</v>
      </c>
      <c r="B1639">
        <v>500182</v>
      </c>
      <c r="C1639" t="s">
        <v>10499</v>
      </c>
      <c r="D1639" t="s">
        <v>8728</v>
      </c>
    </row>
    <row r="1640" spans="1:4" x14ac:dyDescent="0.35">
      <c r="A1640" t="s">
        <v>10500</v>
      </c>
      <c r="B1640">
        <v>524669</v>
      </c>
      <c r="C1640" t="s">
        <v>10501</v>
      </c>
      <c r="D1640" t="s">
        <v>8111</v>
      </c>
    </row>
    <row r="1641" spans="1:4" x14ac:dyDescent="0.35">
      <c r="A1641" t="s">
        <v>10502</v>
      </c>
      <c r="B1641">
        <v>534328</v>
      </c>
      <c r="C1641" t="s">
        <v>10503</v>
      </c>
      <c r="D1641" t="s">
        <v>16186</v>
      </c>
    </row>
    <row r="1642" spans="1:4" x14ac:dyDescent="0.35">
      <c r="A1642" t="s">
        <v>10504</v>
      </c>
      <c r="B1642">
        <v>532129</v>
      </c>
      <c r="C1642" t="s">
        <v>10505</v>
      </c>
      <c r="D1642" t="s">
        <v>8061</v>
      </c>
    </row>
    <row r="1643" spans="1:4" x14ac:dyDescent="0.35">
      <c r="A1643" t="s">
        <v>10506</v>
      </c>
      <c r="B1643">
        <v>504176</v>
      </c>
      <c r="C1643" t="s">
        <v>8075</v>
      </c>
      <c r="D1643" t="s">
        <v>8616</v>
      </c>
    </row>
    <row r="1644" spans="1:4" x14ac:dyDescent="0.35">
      <c r="A1644" t="s">
        <v>10507</v>
      </c>
      <c r="B1644">
        <v>504176</v>
      </c>
      <c r="C1644" t="s">
        <v>8075</v>
      </c>
      <c r="D1644" t="s">
        <v>8616</v>
      </c>
    </row>
    <row r="1645" spans="1:4" x14ac:dyDescent="0.35">
      <c r="A1645" t="s">
        <v>10508</v>
      </c>
      <c r="B1645">
        <v>517080</v>
      </c>
      <c r="C1645" t="s">
        <v>10509</v>
      </c>
      <c r="D1645" t="s">
        <v>8469</v>
      </c>
    </row>
    <row r="1646" spans="1:4" x14ac:dyDescent="0.35">
      <c r="A1646" t="s">
        <v>10510</v>
      </c>
      <c r="B1646">
        <v>531301</v>
      </c>
      <c r="C1646" t="s">
        <v>8075</v>
      </c>
      <c r="D1646" t="s">
        <v>8089</v>
      </c>
    </row>
    <row r="1647" spans="1:4" x14ac:dyDescent="0.35">
      <c r="A1647" t="s">
        <v>10511</v>
      </c>
      <c r="B1647">
        <v>524735</v>
      </c>
      <c r="C1647" t="s">
        <v>10512</v>
      </c>
      <c r="D1647" t="s">
        <v>8111</v>
      </c>
    </row>
    <row r="1648" spans="1:4" x14ac:dyDescent="0.35">
      <c r="A1648" t="s">
        <v>10513</v>
      </c>
      <c r="B1648">
        <v>542332</v>
      </c>
      <c r="C1648" t="s">
        <v>10514</v>
      </c>
      <c r="D1648" t="s">
        <v>8058</v>
      </c>
    </row>
    <row r="1649" spans="1:4" x14ac:dyDescent="0.35">
      <c r="A1649" t="s">
        <v>10515</v>
      </c>
      <c r="B1649">
        <v>509675</v>
      </c>
      <c r="C1649" t="s">
        <v>10516</v>
      </c>
      <c r="D1649" t="s">
        <v>8088</v>
      </c>
    </row>
    <row r="1650" spans="1:4" x14ac:dyDescent="0.35">
      <c r="A1650" t="s">
        <v>10517</v>
      </c>
      <c r="B1650">
        <v>532847</v>
      </c>
      <c r="C1650" t="s">
        <v>10518</v>
      </c>
      <c r="D1650" t="s">
        <v>8987</v>
      </c>
    </row>
    <row r="1651" spans="1:4" x14ac:dyDescent="0.35">
      <c r="A1651" t="s">
        <v>10519</v>
      </c>
      <c r="B1651">
        <v>505712</v>
      </c>
      <c r="C1651" t="s">
        <v>8075</v>
      </c>
      <c r="D1651" t="s">
        <v>8427</v>
      </c>
    </row>
    <row r="1652" spans="1:4" x14ac:dyDescent="0.35">
      <c r="A1652" t="s">
        <v>10520</v>
      </c>
      <c r="B1652">
        <v>514010</v>
      </c>
      <c r="C1652" t="s">
        <v>8075</v>
      </c>
      <c r="D1652" t="s">
        <v>8089</v>
      </c>
    </row>
    <row r="1653" spans="1:4" x14ac:dyDescent="0.35">
      <c r="A1653" t="s">
        <v>10521</v>
      </c>
      <c r="B1653">
        <v>500183</v>
      </c>
      <c r="C1653" t="s">
        <v>10522</v>
      </c>
      <c r="D1653" t="s">
        <v>8342</v>
      </c>
    </row>
    <row r="1654" spans="1:4" x14ac:dyDescent="0.35">
      <c r="A1654" t="s">
        <v>10523</v>
      </c>
      <c r="B1654">
        <v>500184</v>
      </c>
      <c r="C1654" t="s">
        <v>10524</v>
      </c>
      <c r="D1654" t="s">
        <v>8232</v>
      </c>
    </row>
    <row r="1655" spans="1:4" x14ac:dyDescent="0.35">
      <c r="A1655" t="s">
        <v>10525</v>
      </c>
      <c r="B1655">
        <v>526899</v>
      </c>
      <c r="C1655" t="s">
        <v>8075</v>
      </c>
      <c r="D1655" t="s">
        <v>8270</v>
      </c>
    </row>
    <row r="1656" spans="1:4" x14ac:dyDescent="0.35">
      <c r="A1656" t="s">
        <v>10526</v>
      </c>
      <c r="B1656">
        <v>513723</v>
      </c>
      <c r="C1656" t="s">
        <v>8075</v>
      </c>
      <c r="D1656" t="s">
        <v>8598</v>
      </c>
    </row>
    <row r="1657" spans="1:4" x14ac:dyDescent="0.35">
      <c r="A1657" t="s">
        <v>10527</v>
      </c>
      <c r="B1657">
        <v>511169</v>
      </c>
      <c r="C1657" t="s">
        <v>8075</v>
      </c>
      <c r="D1657" t="s">
        <v>8091</v>
      </c>
    </row>
    <row r="1658" spans="1:4" x14ac:dyDescent="0.35">
      <c r="A1658" t="s">
        <v>10528</v>
      </c>
      <c r="B1658">
        <v>514043</v>
      </c>
      <c r="C1658" t="s">
        <v>10529</v>
      </c>
      <c r="D1658" t="s">
        <v>8089</v>
      </c>
    </row>
    <row r="1659" spans="1:4" x14ac:dyDescent="0.35">
      <c r="A1659" t="s">
        <v>10530</v>
      </c>
      <c r="B1659">
        <v>531979</v>
      </c>
      <c r="C1659" t="s">
        <v>8075</v>
      </c>
      <c r="D1659" t="s">
        <v>8377</v>
      </c>
    </row>
    <row r="1660" spans="1:4" x14ac:dyDescent="0.35">
      <c r="A1660" t="s">
        <v>10531</v>
      </c>
      <c r="B1660">
        <v>538652</v>
      </c>
      <c r="C1660" t="s">
        <v>8075</v>
      </c>
      <c r="D1660" t="s">
        <v>16186</v>
      </c>
    </row>
    <row r="1661" spans="1:4" x14ac:dyDescent="0.35">
      <c r="A1661" t="s">
        <v>10532</v>
      </c>
      <c r="B1661">
        <v>504036</v>
      </c>
      <c r="C1661" t="s">
        <v>10533</v>
      </c>
      <c r="D1661" t="s">
        <v>8612</v>
      </c>
    </row>
    <row r="1662" spans="1:4" x14ac:dyDescent="0.35">
      <c r="A1662" t="s">
        <v>10534</v>
      </c>
      <c r="B1662">
        <v>539114</v>
      </c>
      <c r="C1662" t="s">
        <v>8075</v>
      </c>
      <c r="D1662" t="s">
        <v>8091</v>
      </c>
    </row>
    <row r="1663" spans="1:4" x14ac:dyDescent="0.35">
      <c r="A1663" t="s">
        <v>10535</v>
      </c>
      <c r="B1663">
        <v>503881</v>
      </c>
      <c r="C1663" t="s">
        <v>10536</v>
      </c>
      <c r="D1663" t="s">
        <v>8089</v>
      </c>
    </row>
    <row r="1664" spans="1:4" x14ac:dyDescent="0.35">
      <c r="A1664" t="s">
        <v>10537</v>
      </c>
      <c r="B1664">
        <v>500440</v>
      </c>
      <c r="C1664" t="s">
        <v>10538</v>
      </c>
      <c r="D1664" t="s">
        <v>8377</v>
      </c>
    </row>
    <row r="1665" spans="1:4" x14ac:dyDescent="0.35">
      <c r="A1665" t="s">
        <v>10539</v>
      </c>
      <c r="B1665" t="s">
        <v>8075</v>
      </c>
      <c r="C1665" t="s">
        <v>10540</v>
      </c>
      <c r="D1665" t="s">
        <v>8086</v>
      </c>
    </row>
    <row r="1666" spans="1:4" x14ac:dyDescent="0.35">
      <c r="A1666" t="s">
        <v>10541</v>
      </c>
      <c r="B1666">
        <v>509895</v>
      </c>
      <c r="C1666" t="s">
        <v>8075</v>
      </c>
      <c r="D1666" t="s">
        <v>8089</v>
      </c>
    </row>
    <row r="1667" spans="1:4" x14ac:dyDescent="0.35">
      <c r="A1667" t="s">
        <v>10542</v>
      </c>
      <c r="B1667">
        <v>532859</v>
      </c>
      <c r="C1667" t="s">
        <v>10543</v>
      </c>
      <c r="D1667" t="s">
        <v>8402</v>
      </c>
    </row>
    <row r="1668" spans="1:4" x14ac:dyDescent="0.35">
      <c r="A1668" t="s">
        <v>10544</v>
      </c>
      <c r="B1668">
        <v>500189</v>
      </c>
      <c r="C1668" t="s">
        <v>10545</v>
      </c>
      <c r="D1668" t="s">
        <v>8807</v>
      </c>
    </row>
    <row r="1669" spans="1:4" x14ac:dyDescent="0.35">
      <c r="A1669" t="s">
        <v>10546</v>
      </c>
      <c r="B1669">
        <v>514428</v>
      </c>
      <c r="C1669" t="s">
        <v>8075</v>
      </c>
      <c r="D1669" t="s">
        <v>8192</v>
      </c>
    </row>
    <row r="1670" spans="1:4" x14ac:dyDescent="0.35">
      <c r="A1670" t="s">
        <v>10547</v>
      </c>
      <c r="B1670">
        <v>541154</v>
      </c>
      <c r="C1670" t="s">
        <v>10548</v>
      </c>
      <c r="D1670" t="s">
        <v>10549</v>
      </c>
    </row>
    <row r="1671" spans="1:4" x14ac:dyDescent="0.35">
      <c r="A1671" t="s">
        <v>10550</v>
      </c>
      <c r="B1671">
        <v>531918</v>
      </c>
      <c r="C1671" t="s">
        <v>8075</v>
      </c>
      <c r="D1671" t="s">
        <v>16186</v>
      </c>
    </row>
    <row r="1672" spans="1:4" x14ac:dyDescent="0.35">
      <c r="A1672" t="s">
        <v>10551</v>
      </c>
      <c r="B1672">
        <v>532041</v>
      </c>
      <c r="C1672" t="s">
        <v>10552</v>
      </c>
      <c r="D1672" t="s">
        <v>8165</v>
      </c>
    </row>
    <row r="1673" spans="1:4" x14ac:dyDescent="0.35">
      <c r="A1673" t="s">
        <v>10553</v>
      </c>
      <c r="B1673">
        <v>509635</v>
      </c>
      <c r="C1673" t="s">
        <v>10554</v>
      </c>
      <c r="D1673" t="s">
        <v>8427</v>
      </c>
    </row>
    <row r="1674" spans="1:4" x14ac:dyDescent="0.35">
      <c r="A1674" t="s">
        <v>10555</v>
      </c>
      <c r="B1674">
        <v>500185</v>
      </c>
      <c r="C1674" t="s">
        <v>10556</v>
      </c>
      <c r="D1674" t="s">
        <v>8469</v>
      </c>
    </row>
    <row r="1675" spans="1:4" x14ac:dyDescent="0.35">
      <c r="A1675" t="s">
        <v>10557</v>
      </c>
      <c r="B1675">
        <v>513599</v>
      </c>
      <c r="C1675" t="s">
        <v>10558</v>
      </c>
      <c r="D1675" t="s">
        <v>8146</v>
      </c>
    </row>
    <row r="1676" spans="1:4" x14ac:dyDescent="0.35">
      <c r="A1676" t="s">
        <v>10559</v>
      </c>
      <c r="B1676">
        <v>505725</v>
      </c>
      <c r="C1676" t="s">
        <v>10560</v>
      </c>
      <c r="D1676" t="s">
        <v>8257</v>
      </c>
    </row>
    <row r="1677" spans="1:4" x14ac:dyDescent="0.35">
      <c r="A1677" t="s">
        <v>10561</v>
      </c>
      <c r="B1677">
        <v>524013</v>
      </c>
      <c r="C1677" t="s">
        <v>8075</v>
      </c>
      <c r="D1677" t="s">
        <v>8448</v>
      </c>
    </row>
    <row r="1678" spans="1:4" x14ac:dyDescent="0.35">
      <c r="A1678" t="s">
        <v>10562</v>
      </c>
      <c r="B1678">
        <v>519126</v>
      </c>
      <c r="C1678" t="s">
        <v>8075</v>
      </c>
      <c r="D1678" t="s">
        <v>8132</v>
      </c>
    </row>
    <row r="1679" spans="1:4" x14ac:dyDescent="0.35">
      <c r="A1679" t="s">
        <v>10563</v>
      </c>
      <c r="B1679">
        <v>505893</v>
      </c>
      <c r="C1679" t="s">
        <v>8075</v>
      </c>
      <c r="D1679" t="s">
        <v>8427</v>
      </c>
    </row>
    <row r="1680" spans="1:4" x14ac:dyDescent="0.35">
      <c r="A1680" t="s">
        <v>10564</v>
      </c>
      <c r="B1680">
        <v>509650</v>
      </c>
      <c r="C1680" t="s">
        <v>8075</v>
      </c>
      <c r="D1680" t="s">
        <v>16187</v>
      </c>
    </row>
    <row r="1681" spans="1:4" x14ac:dyDescent="0.35">
      <c r="A1681" t="s">
        <v>10565</v>
      </c>
      <c r="B1681">
        <v>533217</v>
      </c>
      <c r="C1681" t="s">
        <v>10566</v>
      </c>
      <c r="D1681" t="s">
        <v>8594</v>
      </c>
    </row>
    <row r="1682" spans="1:4" x14ac:dyDescent="0.35">
      <c r="A1682" t="s">
        <v>10567</v>
      </c>
      <c r="B1682">
        <v>500500</v>
      </c>
      <c r="C1682" t="s">
        <v>10568</v>
      </c>
      <c r="D1682" t="s">
        <v>9995</v>
      </c>
    </row>
    <row r="1683" spans="1:4" x14ac:dyDescent="0.35">
      <c r="A1683" t="s">
        <v>10569</v>
      </c>
      <c r="B1683">
        <v>500186</v>
      </c>
      <c r="C1683" t="s">
        <v>10570</v>
      </c>
      <c r="D1683" t="s">
        <v>8135</v>
      </c>
    </row>
    <row r="1684" spans="1:4" x14ac:dyDescent="0.35">
      <c r="A1684" t="s">
        <v>10571</v>
      </c>
      <c r="B1684">
        <v>500449</v>
      </c>
      <c r="C1684" t="s">
        <v>8075</v>
      </c>
      <c r="D1684" t="s">
        <v>8121</v>
      </c>
    </row>
    <row r="1685" spans="1:4" x14ac:dyDescent="0.35">
      <c r="A1685" t="s">
        <v>10572</v>
      </c>
      <c r="B1685">
        <v>500104</v>
      </c>
      <c r="C1685" t="s">
        <v>10573</v>
      </c>
      <c r="D1685" t="s">
        <v>8996</v>
      </c>
    </row>
    <row r="1686" spans="1:4" x14ac:dyDescent="0.35">
      <c r="A1686" t="s">
        <v>10574</v>
      </c>
      <c r="B1686">
        <v>530315</v>
      </c>
      <c r="C1686" t="s">
        <v>8075</v>
      </c>
      <c r="D1686" t="s">
        <v>8267</v>
      </c>
    </row>
    <row r="1687" spans="1:4" x14ac:dyDescent="0.35">
      <c r="A1687" t="s">
        <v>52</v>
      </c>
      <c r="B1687">
        <v>500696</v>
      </c>
      <c r="C1687" t="s">
        <v>10575</v>
      </c>
      <c r="D1687" t="s">
        <v>8254</v>
      </c>
    </row>
    <row r="1688" spans="1:4" x14ac:dyDescent="0.35">
      <c r="A1688" t="s">
        <v>10576</v>
      </c>
      <c r="B1688">
        <v>504713</v>
      </c>
      <c r="C1688" t="s">
        <v>8075</v>
      </c>
      <c r="D1688" t="s">
        <v>8987</v>
      </c>
    </row>
    <row r="1689" spans="1:4" x14ac:dyDescent="0.35">
      <c r="A1689" t="s">
        <v>10577</v>
      </c>
      <c r="B1689">
        <v>500188</v>
      </c>
      <c r="C1689" t="s">
        <v>10578</v>
      </c>
      <c r="D1689" t="s">
        <v>10579</v>
      </c>
    </row>
    <row r="1690" spans="1:4" x14ac:dyDescent="0.35">
      <c r="A1690" t="s">
        <v>10580</v>
      </c>
      <c r="B1690">
        <v>515145</v>
      </c>
      <c r="C1690" t="s">
        <v>10581</v>
      </c>
      <c r="D1690" t="s">
        <v>8267</v>
      </c>
    </row>
    <row r="1691" spans="1:4" x14ac:dyDescent="0.35">
      <c r="A1691" t="s">
        <v>10582</v>
      </c>
      <c r="B1691">
        <v>513039</v>
      </c>
      <c r="C1691" t="s">
        <v>8075</v>
      </c>
      <c r="D1691" t="s">
        <v>8083</v>
      </c>
    </row>
    <row r="1692" spans="1:4" x14ac:dyDescent="0.35">
      <c r="A1692" t="s">
        <v>10583</v>
      </c>
      <c r="B1692">
        <v>539984</v>
      </c>
      <c r="C1692" t="s">
        <v>8075</v>
      </c>
      <c r="D1692" t="s">
        <v>8612</v>
      </c>
    </row>
    <row r="1693" spans="1:4" x14ac:dyDescent="0.35">
      <c r="A1693" t="s">
        <v>10584</v>
      </c>
      <c r="B1693">
        <v>530853</v>
      </c>
      <c r="C1693" t="s">
        <v>8075</v>
      </c>
      <c r="D1693" t="s">
        <v>9885</v>
      </c>
    </row>
    <row r="1694" spans="1:4" x14ac:dyDescent="0.35">
      <c r="A1694" t="s">
        <v>10585</v>
      </c>
      <c r="B1694">
        <v>531743</v>
      </c>
      <c r="C1694" t="s">
        <v>8075</v>
      </c>
      <c r="D1694" t="s">
        <v>16186</v>
      </c>
    </row>
    <row r="1695" spans="1:4" x14ac:dyDescent="0.35">
      <c r="A1695" t="s">
        <v>10586</v>
      </c>
      <c r="B1695">
        <v>590018</v>
      </c>
      <c r="C1695" t="s">
        <v>10587</v>
      </c>
      <c r="D1695" t="s">
        <v>8105</v>
      </c>
    </row>
    <row r="1696" spans="1:4" x14ac:dyDescent="0.35">
      <c r="A1696" t="s">
        <v>10588</v>
      </c>
      <c r="B1696">
        <v>521068</v>
      </c>
      <c r="C1696" t="s">
        <v>8075</v>
      </c>
      <c r="D1696" t="s">
        <v>8089</v>
      </c>
    </row>
    <row r="1697" spans="1:4" x14ac:dyDescent="0.35">
      <c r="A1697" t="s">
        <v>10589</v>
      </c>
      <c r="B1697">
        <v>532359</v>
      </c>
      <c r="C1697" t="s">
        <v>8075</v>
      </c>
      <c r="D1697" t="s">
        <v>8165</v>
      </c>
    </row>
    <row r="1698" spans="1:4" x14ac:dyDescent="0.35">
      <c r="A1698" t="s">
        <v>10590</v>
      </c>
      <c r="B1698">
        <v>526217</v>
      </c>
      <c r="C1698" t="s">
        <v>10591</v>
      </c>
      <c r="D1698" t="s">
        <v>8267</v>
      </c>
    </row>
    <row r="1699" spans="1:4" x14ac:dyDescent="0.35">
      <c r="A1699" t="s">
        <v>10592</v>
      </c>
      <c r="B1699" t="s">
        <v>8075</v>
      </c>
      <c r="C1699" t="s">
        <v>10593</v>
      </c>
      <c r="D1699" t="s">
        <v>8163</v>
      </c>
    </row>
    <row r="1700" spans="1:4" x14ac:dyDescent="0.35">
      <c r="A1700" t="s">
        <v>10594</v>
      </c>
      <c r="B1700">
        <v>541627</v>
      </c>
      <c r="C1700" t="s">
        <v>10595</v>
      </c>
      <c r="D1700" t="s">
        <v>9435</v>
      </c>
    </row>
    <row r="1701" spans="1:4" x14ac:dyDescent="0.35">
      <c r="A1701" t="s">
        <v>10596</v>
      </c>
      <c r="B1701">
        <v>531661</v>
      </c>
      <c r="C1701" t="s">
        <v>8075</v>
      </c>
      <c r="D1701" t="s">
        <v>8083</v>
      </c>
    </row>
    <row r="1702" spans="1:4" x14ac:dyDescent="0.35">
      <c r="A1702" t="s">
        <v>10597</v>
      </c>
      <c r="B1702">
        <v>500191</v>
      </c>
      <c r="C1702" t="s">
        <v>10598</v>
      </c>
      <c r="D1702" t="s">
        <v>8150</v>
      </c>
    </row>
    <row r="1703" spans="1:4" x14ac:dyDescent="0.35">
      <c r="A1703" t="s">
        <v>10599</v>
      </c>
      <c r="B1703">
        <v>522064</v>
      </c>
      <c r="C1703" t="s">
        <v>10600</v>
      </c>
      <c r="D1703" t="s">
        <v>8083</v>
      </c>
    </row>
    <row r="1704" spans="1:4" x14ac:dyDescent="0.35">
      <c r="A1704" t="s">
        <v>10601</v>
      </c>
      <c r="B1704">
        <v>517174</v>
      </c>
      <c r="C1704" t="s">
        <v>10602</v>
      </c>
      <c r="D1704" t="s">
        <v>8370</v>
      </c>
    </row>
    <row r="1705" spans="1:4" x14ac:dyDescent="0.35">
      <c r="A1705" t="s">
        <v>10603</v>
      </c>
      <c r="B1705">
        <v>517174</v>
      </c>
      <c r="C1705" t="s">
        <v>10602</v>
      </c>
      <c r="D1705" t="s">
        <v>8370</v>
      </c>
    </row>
    <row r="1706" spans="1:4" x14ac:dyDescent="0.35">
      <c r="A1706" t="s">
        <v>10604</v>
      </c>
      <c r="B1706">
        <v>500193</v>
      </c>
      <c r="C1706" t="s">
        <v>10605</v>
      </c>
      <c r="D1706" t="s">
        <v>8273</v>
      </c>
    </row>
    <row r="1707" spans="1:4" x14ac:dyDescent="0.35">
      <c r="A1707" t="s">
        <v>10606</v>
      </c>
      <c r="B1707">
        <v>526683</v>
      </c>
      <c r="C1707" t="s">
        <v>10607</v>
      </c>
      <c r="D1707" t="s">
        <v>8273</v>
      </c>
    </row>
    <row r="1708" spans="1:4" x14ac:dyDescent="0.35">
      <c r="A1708" t="s">
        <v>10608</v>
      </c>
      <c r="B1708">
        <v>540530</v>
      </c>
      <c r="C1708" t="s">
        <v>10609</v>
      </c>
      <c r="D1708" t="s">
        <v>16187</v>
      </c>
    </row>
    <row r="1709" spans="1:4" x14ac:dyDescent="0.35">
      <c r="A1709" t="s">
        <v>10610</v>
      </c>
      <c r="B1709">
        <v>532873</v>
      </c>
      <c r="C1709" t="s">
        <v>10611</v>
      </c>
      <c r="D1709" t="s">
        <v>8158</v>
      </c>
    </row>
    <row r="1710" spans="1:4" x14ac:dyDescent="0.35">
      <c r="A1710" t="s">
        <v>10612</v>
      </c>
      <c r="B1710">
        <v>500010</v>
      </c>
      <c r="C1710" t="s">
        <v>10613</v>
      </c>
      <c r="D1710" t="s">
        <v>16187</v>
      </c>
    </row>
    <row r="1711" spans="1:4" x14ac:dyDescent="0.35">
      <c r="A1711" t="s">
        <v>10614</v>
      </c>
      <c r="B1711">
        <v>532761</v>
      </c>
      <c r="C1711" t="s">
        <v>10615</v>
      </c>
      <c r="D1711" t="s">
        <v>8402</v>
      </c>
    </row>
    <row r="1712" spans="1:4" x14ac:dyDescent="0.35">
      <c r="A1712" t="s">
        <v>10616</v>
      </c>
      <c r="B1712">
        <v>526761</v>
      </c>
      <c r="C1712" t="s">
        <v>8075</v>
      </c>
      <c r="D1712" t="s">
        <v>8273</v>
      </c>
    </row>
    <row r="1713" spans="1:4" x14ac:dyDescent="0.35">
      <c r="A1713" t="s">
        <v>10617</v>
      </c>
      <c r="B1713">
        <v>535217</v>
      </c>
      <c r="C1713" t="s">
        <v>8075</v>
      </c>
      <c r="D1713" t="s">
        <v>8270</v>
      </c>
    </row>
    <row r="1714" spans="1:4" x14ac:dyDescent="0.35">
      <c r="A1714" t="s">
        <v>10618</v>
      </c>
      <c r="B1714">
        <v>540136</v>
      </c>
      <c r="C1714" t="s">
        <v>10619</v>
      </c>
      <c r="D1714" t="s">
        <v>8116</v>
      </c>
    </row>
    <row r="1715" spans="1:4" x14ac:dyDescent="0.35">
      <c r="A1715" t="s">
        <v>10620</v>
      </c>
      <c r="B1715">
        <v>531724</v>
      </c>
      <c r="C1715" t="s">
        <v>8075</v>
      </c>
      <c r="D1715" t="s">
        <v>8492</v>
      </c>
    </row>
    <row r="1716" spans="1:4" x14ac:dyDescent="0.35">
      <c r="A1716" t="s">
        <v>10621</v>
      </c>
      <c r="B1716">
        <v>500187</v>
      </c>
      <c r="C1716" t="s">
        <v>10622</v>
      </c>
      <c r="D1716" t="s">
        <v>8267</v>
      </c>
    </row>
    <row r="1717" spans="1:4" x14ac:dyDescent="0.35">
      <c r="A1717" t="s">
        <v>10623</v>
      </c>
      <c r="B1717">
        <v>532662</v>
      </c>
      <c r="C1717" t="s">
        <v>10624</v>
      </c>
      <c r="D1717" t="s">
        <v>8594</v>
      </c>
    </row>
    <row r="1718" spans="1:4" x14ac:dyDescent="0.35">
      <c r="A1718" t="s">
        <v>10625</v>
      </c>
      <c r="B1718">
        <v>532799</v>
      </c>
      <c r="C1718" t="s">
        <v>10626</v>
      </c>
      <c r="D1718" t="s">
        <v>8158</v>
      </c>
    </row>
    <row r="1719" spans="1:4" x14ac:dyDescent="0.35">
      <c r="A1719" t="s">
        <v>10627</v>
      </c>
      <c r="B1719">
        <v>509820</v>
      </c>
      <c r="C1719" t="s">
        <v>10628</v>
      </c>
      <c r="D1719" t="s">
        <v>8267</v>
      </c>
    </row>
    <row r="1720" spans="1:4" x14ac:dyDescent="0.35">
      <c r="A1720" t="s">
        <v>10629</v>
      </c>
      <c r="B1720">
        <v>542592</v>
      </c>
      <c r="C1720" t="s">
        <v>10630</v>
      </c>
      <c r="D1720" t="s">
        <v>8177</v>
      </c>
    </row>
    <row r="1721" spans="1:4" x14ac:dyDescent="0.35">
      <c r="A1721" t="s">
        <v>10631</v>
      </c>
      <c r="B1721" t="s">
        <v>8075</v>
      </c>
      <c r="C1721" t="s">
        <v>10632</v>
      </c>
      <c r="D1721" t="s">
        <v>8086</v>
      </c>
    </row>
    <row r="1722" spans="1:4" x14ac:dyDescent="0.35">
      <c r="A1722" t="s">
        <v>10633</v>
      </c>
      <c r="B1722">
        <v>539724</v>
      </c>
      <c r="C1722" t="s">
        <v>8075</v>
      </c>
      <c r="D1722" t="s">
        <v>8061</v>
      </c>
    </row>
    <row r="1723" spans="1:4" x14ac:dyDescent="0.35">
      <c r="A1723" t="s">
        <v>10634</v>
      </c>
      <c r="B1723">
        <v>519463</v>
      </c>
      <c r="C1723" t="s">
        <v>8075</v>
      </c>
      <c r="D1723" t="s">
        <v>8270</v>
      </c>
    </row>
    <row r="1724" spans="1:4" x14ac:dyDescent="0.35">
      <c r="A1724" t="s">
        <v>10635</v>
      </c>
      <c r="B1724" t="s">
        <v>8075</v>
      </c>
      <c r="C1724" t="s">
        <v>10636</v>
      </c>
      <c r="D1724" t="s">
        <v>8086</v>
      </c>
    </row>
    <row r="1725" spans="1:4" x14ac:dyDescent="0.35">
      <c r="A1725" t="s">
        <v>10637</v>
      </c>
      <c r="B1725">
        <v>532174</v>
      </c>
      <c r="C1725" t="s">
        <v>10638</v>
      </c>
      <c r="D1725" t="s">
        <v>8390</v>
      </c>
    </row>
    <row r="1726" spans="1:4" x14ac:dyDescent="0.35">
      <c r="A1726" t="s">
        <v>10639</v>
      </c>
      <c r="B1726">
        <v>540716</v>
      </c>
      <c r="C1726" t="s">
        <v>10640</v>
      </c>
      <c r="D1726" t="s">
        <v>10148</v>
      </c>
    </row>
    <row r="1727" spans="1:4" x14ac:dyDescent="0.35">
      <c r="A1727" t="s">
        <v>10641</v>
      </c>
      <c r="B1727">
        <v>533244</v>
      </c>
      <c r="C1727" t="s">
        <v>10642</v>
      </c>
      <c r="D1727" t="s">
        <v>8058</v>
      </c>
    </row>
    <row r="1728" spans="1:4" x14ac:dyDescent="0.35">
      <c r="A1728" t="s">
        <v>10643</v>
      </c>
      <c r="B1728">
        <v>540133</v>
      </c>
      <c r="C1728" t="s">
        <v>10644</v>
      </c>
      <c r="D1728" t="s">
        <v>10477</v>
      </c>
    </row>
    <row r="1729" spans="1:4" x14ac:dyDescent="0.35">
      <c r="A1729" t="s">
        <v>10645</v>
      </c>
      <c r="B1729">
        <v>555555</v>
      </c>
      <c r="C1729" t="s">
        <v>10646</v>
      </c>
      <c r="D1729" t="s">
        <v>8058</v>
      </c>
    </row>
    <row r="1730" spans="1:4" x14ac:dyDescent="0.35">
      <c r="A1730" t="s">
        <v>10647</v>
      </c>
      <c r="B1730">
        <v>541179</v>
      </c>
      <c r="C1730" t="s">
        <v>10648</v>
      </c>
      <c r="D1730" t="s">
        <v>8058</v>
      </c>
    </row>
    <row r="1731" spans="1:4" x14ac:dyDescent="0.35">
      <c r="A1731" t="s">
        <v>10649</v>
      </c>
      <c r="B1731">
        <v>532835</v>
      </c>
      <c r="C1731" t="s">
        <v>10650</v>
      </c>
      <c r="D1731" t="s">
        <v>8058</v>
      </c>
    </row>
    <row r="1732" spans="1:4" x14ac:dyDescent="0.35">
      <c r="A1732" t="s">
        <v>10651</v>
      </c>
      <c r="B1732">
        <v>531524</v>
      </c>
      <c r="C1732" t="s">
        <v>10652</v>
      </c>
      <c r="D1732" t="s">
        <v>8370</v>
      </c>
    </row>
    <row r="1733" spans="1:4" x14ac:dyDescent="0.35">
      <c r="A1733" t="s">
        <v>10653</v>
      </c>
      <c r="B1733">
        <v>531524</v>
      </c>
      <c r="C1733" t="s">
        <v>10652</v>
      </c>
      <c r="D1733" t="s">
        <v>8370</v>
      </c>
    </row>
    <row r="1734" spans="1:4" x14ac:dyDescent="0.35">
      <c r="A1734" t="s">
        <v>10654</v>
      </c>
      <c r="B1734">
        <v>500116</v>
      </c>
      <c r="C1734" t="s">
        <v>10655</v>
      </c>
      <c r="D1734" t="s">
        <v>8390</v>
      </c>
    </row>
    <row r="1735" spans="1:4" x14ac:dyDescent="0.35">
      <c r="A1735" t="s">
        <v>10656</v>
      </c>
      <c r="B1735">
        <v>539437</v>
      </c>
      <c r="C1735" t="s">
        <v>10657</v>
      </c>
      <c r="D1735" t="s">
        <v>8390</v>
      </c>
    </row>
    <row r="1736" spans="1:4" x14ac:dyDescent="0.35">
      <c r="A1736" t="s">
        <v>10658</v>
      </c>
      <c r="B1736" t="s">
        <v>8075</v>
      </c>
      <c r="C1736" t="s">
        <v>10659</v>
      </c>
      <c r="D1736" t="s">
        <v>8390</v>
      </c>
    </row>
    <row r="1737" spans="1:4" x14ac:dyDescent="0.35">
      <c r="A1737" t="s">
        <v>10660</v>
      </c>
      <c r="B1737">
        <v>532659</v>
      </c>
      <c r="C1737" t="s">
        <v>10661</v>
      </c>
      <c r="D1737" t="s">
        <v>8091</v>
      </c>
    </row>
    <row r="1738" spans="1:4" x14ac:dyDescent="0.35">
      <c r="A1738" t="s">
        <v>10662</v>
      </c>
      <c r="B1738">
        <v>507438</v>
      </c>
      <c r="C1738" t="s">
        <v>10663</v>
      </c>
      <c r="D1738" t="s">
        <v>8702</v>
      </c>
    </row>
    <row r="1739" spans="1:4" x14ac:dyDescent="0.35">
      <c r="A1739" t="s">
        <v>10664</v>
      </c>
      <c r="B1739">
        <v>505726</v>
      </c>
      <c r="C1739" t="s">
        <v>10665</v>
      </c>
      <c r="D1739" t="s">
        <v>8832</v>
      </c>
    </row>
    <row r="1740" spans="1:4" x14ac:dyDescent="0.35">
      <c r="A1740" t="s">
        <v>10666</v>
      </c>
      <c r="B1740">
        <v>500106</v>
      </c>
      <c r="C1740" t="s">
        <v>10667</v>
      </c>
      <c r="D1740" t="s">
        <v>10398</v>
      </c>
    </row>
    <row r="1741" spans="1:4" x14ac:dyDescent="0.35">
      <c r="A1741" t="s">
        <v>10668</v>
      </c>
      <c r="B1741">
        <v>540774</v>
      </c>
      <c r="C1741" t="s">
        <v>10669</v>
      </c>
      <c r="D1741" t="s">
        <v>8257</v>
      </c>
    </row>
    <row r="1742" spans="1:4" x14ac:dyDescent="0.35">
      <c r="A1742" t="s">
        <v>10670</v>
      </c>
      <c r="B1742">
        <v>540377</v>
      </c>
      <c r="C1742" t="s">
        <v>8075</v>
      </c>
      <c r="D1742" t="s">
        <v>16186</v>
      </c>
    </row>
    <row r="1743" spans="1:4" x14ac:dyDescent="0.35">
      <c r="A1743" t="s">
        <v>10671</v>
      </c>
      <c r="B1743">
        <v>522289</v>
      </c>
      <c r="C1743" t="s">
        <v>8075</v>
      </c>
      <c r="D1743" t="s">
        <v>16186</v>
      </c>
    </row>
    <row r="1744" spans="1:4" x14ac:dyDescent="0.35">
      <c r="A1744" t="s">
        <v>10672</v>
      </c>
      <c r="B1744">
        <v>500199</v>
      </c>
      <c r="C1744" t="s">
        <v>10673</v>
      </c>
      <c r="D1744" t="s">
        <v>8121</v>
      </c>
    </row>
    <row r="1745" spans="1:4" x14ac:dyDescent="0.35">
      <c r="A1745" t="s">
        <v>10674</v>
      </c>
      <c r="B1745">
        <v>517380</v>
      </c>
      <c r="C1745" t="s">
        <v>10675</v>
      </c>
      <c r="D1745" t="s">
        <v>8427</v>
      </c>
    </row>
    <row r="1746" spans="1:4" x14ac:dyDescent="0.35">
      <c r="A1746" t="s">
        <v>10676</v>
      </c>
      <c r="B1746">
        <v>517380</v>
      </c>
      <c r="C1746" t="s">
        <v>10675</v>
      </c>
      <c r="D1746" t="s">
        <v>8427</v>
      </c>
    </row>
    <row r="1747" spans="1:4" x14ac:dyDescent="0.35">
      <c r="A1747" t="s">
        <v>10677</v>
      </c>
      <c r="B1747">
        <v>539449</v>
      </c>
      <c r="C1747" t="s">
        <v>8075</v>
      </c>
      <c r="D1747" t="s">
        <v>16186</v>
      </c>
    </row>
    <row r="1748" spans="1:4" x14ac:dyDescent="0.35">
      <c r="A1748" t="s">
        <v>10678</v>
      </c>
      <c r="B1748">
        <v>532636</v>
      </c>
      <c r="C1748" t="s">
        <v>10679</v>
      </c>
      <c r="D1748" t="s">
        <v>8058</v>
      </c>
    </row>
    <row r="1749" spans="1:4" x14ac:dyDescent="0.35">
      <c r="A1749" t="s">
        <v>10680</v>
      </c>
      <c r="B1749">
        <v>531968</v>
      </c>
      <c r="C1749" t="s">
        <v>10681</v>
      </c>
      <c r="D1749" t="s">
        <v>8158</v>
      </c>
    </row>
    <row r="1750" spans="1:4" x14ac:dyDescent="0.35">
      <c r="A1750" t="s">
        <v>10682</v>
      </c>
      <c r="B1750">
        <v>514238</v>
      </c>
      <c r="C1750" t="s">
        <v>8075</v>
      </c>
      <c r="D1750" t="s">
        <v>8058</v>
      </c>
    </row>
    <row r="1751" spans="1:4" x14ac:dyDescent="0.35">
      <c r="A1751" t="s">
        <v>10683</v>
      </c>
      <c r="B1751">
        <v>532414</v>
      </c>
      <c r="C1751" t="s">
        <v>8075</v>
      </c>
      <c r="D1751" t="s">
        <v>8165</v>
      </c>
    </row>
    <row r="1752" spans="1:4" x14ac:dyDescent="0.35">
      <c r="A1752" t="s">
        <v>10684</v>
      </c>
      <c r="B1752">
        <v>532907</v>
      </c>
      <c r="C1752" t="s">
        <v>10685</v>
      </c>
      <c r="D1752" t="s">
        <v>8469</v>
      </c>
    </row>
    <row r="1753" spans="1:4" x14ac:dyDescent="0.35">
      <c r="A1753" t="s">
        <v>10686</v>
      </c>
      <c r="B1753">
        <v>511208</v>
      </c>
      <c r="C1753" t="s">
        <v>10687</v>
      </c>
      <c r="D1753" t="s">
        <v>10470</v>
      </c>
    </row>
    <row r="1754" spans="1:4" x14ac:dyDescent="0.35">
      <c r="A1754" t="s">
        <v>10688</v>
      </c>
      <c r="B1754">
        <v>533177</v>
      </c>
      <c r="C1754" t="s">
        <v>10689</v>
      </c>
      <c r="D1754" t="s">
        <v>8665</v>
      </c>
    </row>
    <row r="1755" spans="1:4" x14ac:dyDescent="0.35">
      <c r="A1755" t="s">
        <v>10690</v>
      </c>
      <c r="B1755">
        <v>511628</v>
      </c>
      <c r="C1755" t="s">
        <v>8075</v>
      </c>
      <c r="D1755" t="s">
        <v>8091</v>
      </c>
    </row>
    <row r="1756" spans="1:4" x14ac:dyDescent="0.35">
      <c r="A1756" t="s">
        <v>10691</v>
      </c>
      <c r="B1756">
        <v>505539</v>
      </c>
      <c r="C1756" t="s">
        <v>8075</v>
      </c>
      <c r="D1756" t="s">
        <v>8492</v>
      </c>
    </row>
    <row r="1757" spans="1:4" x14ac:dyDescent="0.35">
      <c r="A1757" t="s">
        <v>10692</v>
      </c>
      <c r="B1757">
        <v>513295</v>
      </c>
      <c r="C1757" t="s">
        <v>8075</v>
      </c>
      <c r="D1757" t="s">
        <v>8105</v>
      </c>
    </row>
    <row r="1758" spans="1:4" x14ac:dyDescent="0.35">
      <c r="A1758" t="s">
        <v>10693</v>
      </c>
      <c r="B1758">
        <v>517571</v>
      </c>
      <c r="C1758" t="s">
        <v>10694</v>
      </c>
      <c r="D1758" t="s">
        <v>8116</v>
      </c>
    </row>
    <row r="1759" spans="1:4" x14ac:dyDescent="0.35">
      <c r="A1759" t="s">
        <v>10695</v>
      </c>
      <c r="B1759">
        <v>532614</v>
      </c>
      <c r="C1759" t="s">
        <v>10696</v>
      </c>
      <c r="D1759" t="s">
        <v>8105</v>
      </c>
    </row>
    <row r="1760" spans="1:4" x14ac:dyDescent="0.35">
      <c r="A1760" t="s">
        <v>10697</v>
      </c>
      <c r="B1760">
        <v>531129</v>
      </c>
      <c r="C1760" t="s">
        <v>8075</v>
      </c>
      <c r="D1760" t="s">
        <v>8598</v>
      </c>
    </row>
    <row r="1761" spans="1:4" x14ac:dyDescent="0.35">
      <c r="A1761" t="s">
        <v>10698</v>
      </c>
      <c r="B1761">
        <v>531672</v>
      </c>
      <c r="C1761" t="s">
        <v>8075</v>
      </c>
      <c r="D1761" t="s">
        <v>8058</v>
      </c>
    </row>
    <row r="1762" spans="1:4" x14ac:dyDescent="0.35">
      <c r="A1762" t="s">
        <v>10699</v>
      </c>
      <c r="B1762">
        <v>517370</v>
      </c>
      <c r="C1762" t="s">
        <v>8075</v>
      </c>
      <c r="D1762" t="s">
        <v>8370</v>
      </c>
    </row>
    <row r="1763" spans="1:4" x14ac:dyDescent="0.35">
      <c r="A1763" t="s">
        <v>10700</v>
      </c>
      <c r="B1763">
        <v>538541</v>
      </c>
      <c r="C1763" t="s">
        <v>8075</v>
      </c>
      <c r="D1763" t="s">
        <v>16186</v>
      </c>
    </row>
    <row r="1764" spans="1:4" x14ac:dyDescent="0.35">
      <c r="A1764" t="s">
        <v>10701</v>
      </c>
      <c r="B1764">
        <v>531594</v>
      </c>
      <c r="C1764" t="s">
        <v>8075</v>
      </c>
      <c r="D1764" t="s">
        <v>8083</v>
      </c>
    </row>
    <row r="1765" spans="1:4" x14ac:dyDescent="0.35">
      <c r="A1765" t="s">
        <v>10702</v>
      </c>
      <c r="B1765">
        <v>523465</v>
      </c>
      <c r="C1765" t="s">
        <v>8075</v>
      </c>
      <c r="D1765" t="s">
        <v>16187</v>
      </c>
    </row>
    <row r="1766" spans="1:4" x14ac:dyDescent="0.35">
      <c r="A1766" t="s">
        <v>10703</v>
      </c>
      <c r="B1766">
        <v>536709</v>
      </c>
      <c r="C1766" t="s">
        <v>8075</v>
      </c>
      <c r="D1766" t="s">
        <v>8211</v>
      </c>
    </row>
    <row r="1767" spans="1:4" x14ac:dyDescent="0.35">
      <c r="A1767" t="s">
        <v>10704</v>
      </c>
      <c r="B1767">
        <v>509162</v>
      </c>
      <c r="C1767" t="s">
        <v>8075</v>
      </c>
      <c r="D1767" t="s">
        <v>8551</v>
      </c>
    </row>
    <row r="1768" spans="1:4" x14ac:dyDescent="0.35">
      <c r="A1768" t="s">
        <v>10705</v>
      </c>
      <c r="B1768">
        <v>517077</v>
      </c>
      <c r="C1768" t="s">
        <v>8075</v>
      </c>
      <c r="D1768" t="s">
        <v>16186</v>
      </c>
    </row>
    <row r="1769" spans="1:4" x14ac:dyDescent="0.35">
      <c r="A1769" t="s">
        <v>10706</v>
      </c>
      <c r="B1769">
        <v>511473</v>
      </c>
      <c r="C1769" t="s">
        <v>10707</v>
      </c>
      <c r="D1769" t="s">
        <v>8058</v>
      </c>
    </row>
    <row r="1770" spans="1:4" x14ac:dyDescent="0.35">
      <c r="A1770" t="s">
        <v>10708</v>
      </c>
      <c r="B1770">
        <v>531505</v>
      </c>
      <c r="C1770" t="s">
        <v>8075</v>
      </c>
      <c r="D1770" t="s">
        <v>8091</v>
      </c>
    </row>
    <row r="1771" spans="1:4" x14ac:dyDescent="0.35">
      <c r="A1771" t="s">
        <v>10709</v>
      </c>
      <c r="B1771">
        <v>511355</v>
      </c>
      <c r="C1771" t="s">
        <v>8075</v>
      </c>
      <c r="D1771" t="s">
        <v>8091</v>
      </c>
    </row>
    <row r="1772" spans="1:4" x14ac:dyDescent="0.35">
      <c r="A1772" t="s">
        <v>10710</v>
      </c>
      <c r="B1772">
        <v>535667</v>
      </c>
      <c r="C1772" t="s">
        <v>8075</v>
      </c>
      <c r="D1772" t="s">
        <v>8091</v>
      </c>
    </row>
    <row r="1773" spans="1:4" x14ac:dyDescent="0.35">
      <c r="A1773" t="s">
        <v>10711</v>
      </c>
      <c r="B1773">
        <v>531253</v>
      </c>
      <c r="C1773" t="s">
        <v>8075</v>
      </c>
      <c r="D1773" t="s">
        <v>8232</v>
      </c>
    </row>
    <row r="1774" spans="1:4" x14ac:dyDescent="0.35">
      <c r="A1774" t="s">
        <v>10712</v>
      </c>
      <c r="B1774">
        <v>500201</v>
      </c>
      <c r="C1774" t="s">
        <v>10713</v>
      </c>
      <c r="D1774" t="s">
        <v>8121</v>
      </c>
    </row>
    <row r="1775" spans="1:4" x14ac:dyDescent="0.35">
      <c r="A1775" t="s">
        <v>10714</v>
      </c>
      <c r="B1775">
        <v>540152</v>
      </c>
      <c r="C1775" t="s">
        <v>8075</v>
      </c>
      <c r="D1775" t="s">
        <v>8158</v>
      </c>
    </row>
    <row r="1776" spans="1:4" x14ac:dyDescent="0.35">
      <c r="A1776" t="s">
        <v>10715</v>
      </c>
      <c r="B1776">
        <v>540565</v>
      </c>
      <c r="C1776" t="s">
        <v>10716</v>
      </c>
      <c r="D1776" t="s">
        <v>8094</v>
      </c>
    </row>
    <row r="1777" spans="1:4" x14ac:dyDescent="0.35">
      <c r="A1777" t="s">
        <v>10717</v>
      </c>
      <c r="B1777">
        <v>530979</v>
      </c>
      <c r="C1777" t="s">
        <v>8075</v>
      </c>
      <c r="D1777" t="s">
        <v>16187</v>
      </c>
    </row>
    <row r="1778" spans="1:4" x14ac:dyDescent="0.35">
      <c r="A1778" t="s">
        <v>10718</v>
      </c>
      <c r="B1778">
        <v>531343</v>
      </c>
      <c r="C1778" t="s">
        <v>8075</v>
      </c>
      <c r="D1778" t="s">
        <v>8492</v>
      </c>
    </row>
    <row r="1779" spans="1:4" x14ac:dyDescent="0.35">
      <c r="A1779" t="s">
        <v>10719</v>
      </c>
      <c r="B1779">
        <v>590065</v>
      </c>
      <c r="C1779" t="s">
        <v>10720</v>
      </c>
      <c r="D1779" t="s">
        <v>16186</v>
      </c>
    </row>
    <row r="1780" spans="1:4" x14ac:dyDescent="0.35">
      <c r="A1780" t="s">
        <v>10721</v>
      </c>
      <c r="B1780">
        <v>532240</v>
      </c>
      <c r="C1780" t="s">
        <v>10722</v>
      </c>
      <c r="D1780" t="s">
        <v>8427</v>
      </c>
    </row>
    <row r="1781" spans="1:4" x14ac:dyDescent="0.35">
      <c r="A1781" t="s">
        <v>10723</v>
      </c>
      <c r="B1781">
        <v>513361</v>
      </c>
      <c r="C1781" t="s">
        <v>8075</v>
      </c>
      <c r="D1781" t="s">
        <v>8105</v>
      </c>
    </row>
    <row r="1782" spans="1:4" x14ac:dyDescent="0.35">
      <c r="A1782" t="s">
        <v>10724</v>
      </c>
      <c r="B1782">
        <v>532189</v>
      </c>
      <c r="C1782" t="s">
        <v>10725</v>
      </c>
      <c r="D1782" t="s">
        <v>8273</v>
      </c>
    </row>
    <row r="1783" spans="1:4" x14ac:dyDescent="0.35">
      <c r="A1783" t="s">
        <v>10726</v>
      </c>
      <c r="B1783">
        <v>535789</v>
      </c>
      <c r="C1783" t="s">
        <v>10727</v>
      </c>
      <c r="D1783" t="s">
        <v>16187</v>
      </c>
    </row>
    <row r="1784" spans="1:4" x14ac:dyDescent="0.35">
      <c r="A1784" t="s">
        <v>10728</v>
      </c>
      <c r="B1784">
        <v>533520</v>
      </c>
      <c r="C1784" t="s">
        <v>10729</v>
      </c>
      <c r="D1784" t="s">
        <v>16186</v>
      </c>
    </row>
    <row r="1785" spans="1:4" x14ac:dyDescent="0.35">
      <c r="A1785" t="s">
        <v>10730</v>
      </c>
      <c r="B1785">
        <v>532832</v>
      </c>
      <c r="C1785" t="s">
        <v>10731</v>
      </c>
      <c r="D1785" t="s">
        <v>8158</v>
      </c>
    </row>
    <row r="1786" spans="1:4" x14ac:dyDescent="0.35">
      <c r="A1786" t="s">
        <v>10732</v>
      </c>
      <c r="B1786">
        <v>532960</v>
      </c>
      <c r="C1786" t="s">
        <v>10733</v>
      </c>
      <c r="D1786" t="s">
        <v>8058</v>
      </c>
    </row>
    <row r="1787" spans="1:4" x14ac:dyDescent="0.35">
      <c r="A1787" t="s">
        <v>10734</v>
      </c>
      <c r="B1787">
        <v>514165</v>
      </c>
      <c r="C1787" t="s">
        <v>8075</v>
      </c>
      <c r="D1787" t="s">
        <v>8448</v>
      </c>
    </row>
    <row r="1788" spans="1:4" x14ac:dyDescent="0.35">
      <c r="A1788" t="s">
        <v>10735</v>
      </c>
      <c r="B1788">
        <v>532814</v>
      </c>
      <c r="C1788" t="s">
        <v>10736</v>
      </c>
      <c r="D1788" t="s">
        <v>8390</v>
      </c>
    </row>
    <row r="1789" spans="1:4" x14ac:dyDescent="0.35">
      <c r="A1789" t="s">
        <v>10737</v>
      </c>
      <c r="B1789">
        <v>504731</v>
      </c>
      <c r="C1789" t="s">
        <v>8075</v>
      </c>
      <c r="D1789" t="s">
        <v>8105</v>
      </c>
    </row>
    <row r="1790" spans="1:4" x14ac:dyDescent="0.35">
      <c r="A1790" t="s">
        <v>10738</v>
      </c>
      <c r="B1790">
        <v>509692</v>
      </c>
      <c r="C1790" t="s">
        <v>10739</v>
      </c>
      <c r="D1790" t="s">
        <v>8089</v>
      </c>
    </row>
    <row r="1791" spans="1:4" x14ac:dyDescent="0.35">
      <c r="A1791" t="s">
        <v>10740</v>
      </c>
      <c r="B1791">
        <v>540750</v>
      </c>
      <c r="C1791" t="s">
        <v>10741</v>
      </c>
      <c r="D1791" t="s">
        <v>8211</v>
      </c>
    </row>
    <row r="1792" spans="1:4" x14ac:dyDescent="0.35">
      <c r="A1792" t="s">
        <v>10742</v>
      </c>
      <c r="B1792">
        <v>524614</v>
      </c>
      <c r="C1792" t="s">
        <v>8075</v>
      </c>
      <c r="D1792" t="s">
        <v>8152</v>
      </c>
    </row>
    <row r="1793" spans="1:4" x14ac:dyDescent="0.35">
      <c r="A1793" t="s">
        <v>10743</v>
      </c>
      <c r="B1793">
        <v>504741</v>
      </c>
      <c r="C1793" t="s">
        <v>10744</v>
      </c>
      <c r="D1793" t="s">
        <v>8088</v>
      </c>
    </row>
    <row r="1794" spans="1:4" x14ac:dyDescent="0.35">
      <c r="A1794" t="s">
        <v>10745</v>
      </c>
      <c r="B1794">
        <v>509051</v>
      </c>
      <c r="C1794" t="s">
        <v>8075</v>
      </c>
      <c r="D1794" t="s">
        <v>8165</v>
      </c>
    </row>
    <row r="1795" spans="1:4" x14ac:dyDescent="0.35">
      <c r="A1795" t="s">
        <v>10746</v>
      </c>
      <c r="B1795">
        <v>504746</v>
      </c>
      <c r="C1795" t="s">
        <v>8075</v>
      </c>
      <c r="D1795" t="s">
        <v>8987</v>
      </c>
    </row>
    <row r="1796" spans="1:4" x14ac:dyDescent="0.35">
      <c r="A1796" t="s">
        <v>10747</v>
      </c>
      <c r="B1796">
        <v>533047</v>
      </c>
      <c r="C1796" t="s">
        <v>10748</v>
      </c>
      <c r="D1796" t="s">
        <v>8105</v>
      </c>
    </row>
    <row r="1797" spans="1:4" x14ac:dyDescent="0.35">
      <c r="A1797" t="s">
        <v>10749</v>
      </c>
      <c r="B1797">
        <v>530965</v>
      </c>
      <c r="C1797" t="s">
        <v>10750</v>
      </c>
      <c r="D1797" t="s">
        <v>8282</v>
      </c>
    </row>
    <row r="1798" spans="1:4" x14ac:dyDescent="0.35">
      <c r="A1798" t="s">
        <v>10751</v>
      </c>
      <c r="B1798">
        <v>532388</v>
      </c>
      <c r="C1798" t="s">
        <v>10752</v>
      </c>
      <c r="D1798" t="s">
        <v>8390</v>
      </c>
    </row>
    <row r="1799" spans="1:4" x14ac:dyDescent="0.35">
      <c r="A1799" t="s">
        <v>10753</v>
      </c>
      <c r="B1799">
        <v>500319</v>
      </c>
      <c r="C1799" t="s">
        <v>8075</v>
      </c>
      <c r="D1799" t="s">
        <v>8769</v>
      </c>
    </row>
    <row r="1800" spans="1:4" x14ac:dyDescent="0.35">
      <c r="A1800" t="s">
        <v>10754</v>
      </c>
      <c r="B1800">
        <v>533329</v>
      </c>
      <c r="C1800" t="s">
        <v>10755</v>
      </c>
      <c r="D1800" t="s">
        <v>8186</v>
      </c>
    </row>
    <row r="1801" spans="1:4" x14ac:dyDescent="0.35">
      <c r="A1801" t="s">
        <v>10756</v>
      </c>
      <c r="B1801">
        <v>523586</v>
      </c>
      <c r="C1801" t="s">
        <v>8075</v>
      </c>
      <c r="D1801" t="s">
        <v>8232</v>
      </c>
    </row>
    <row r="1802" spans="1:4" x14ac:dyDescent="0.35">
      <c r="A1802" t="s">
        <v>10757</v>
      </c>
      <c r="B1802">
        <v>501700</v>
      </c>
      <c r="C1802" t="s">
        <v>8075</v>
      </c>
      <c r="D1802" t="s">
        <v>8091</v>
      </c>
    </row>
    <row r="1803" spans="1:4" x14ac:dyDescent="0.35">
      <c r="A1803" t="s">
        <v>10758</v>
      </c>
      <c r="B1803">
        <v>532745</v>
      </c>
      <c r="C1803" t="s">
        <v>8075</v>
      </c>
      <c r="D1803" t="s">
        <v>8058</v>
      </c>
    </row>
    <row r="1804" spans="1:4" x14ac:dyDescent="0.35">
      <c r="A1804" t="s">
        <v>10759</v>
      </c>
      <c r="B1804">
        <v>524648</v>
      </c>
      <c r="C1804" t="s">
        <v>8075</v>
      </c>
      <c r="D1804" t="s">
        <v>8121</v>
      </c>
    </row>
    <row r="1805" spans="1:4" x14ac:dyDescent="0.35">
      <c r="A1805" t="s">
        <v>10760</v>
      </c>
      <c r="B1805">
        <v>530747</v>
      </c>
      <c r="C1805" t="s">
        <v>8075</v>
      </c>
      <c r="D1805" t="s">
        <v>8091</v>
      </c>
    </row>
    <row r="1806" spans="1:4" x14ac:dyDescent="0.35">
      <c r="A1806" t="s">
        <v>10761</v>
      </c>
      <c r="B1806">
        <v>524342</v>
      </c>
      <c r="C1806" t="s">
        <v>8075</v>
      </c>
      <c r="D1806" t="s">
        <v>8121</v>
      </c>
    </row>
    <row r="1807" spans="1:4" x14ac:dyDescent="0.35">
      <c r="A1807" t="s">
        <v>10762</v>
      </c>
      <c r="B1807">
        <v>538838</v>
      </c>
      <c r="C1807" t="s">
        <v>8075</v>
      </c>
      <c r="D1807" t="s">
        <v>8089</v>
      </c>
    </row>
    <row r="1808" spans="1:4" x14ac:dyDescent="0.35">
      <c r="A1808" t="s">
        <v>10763</v>
      </c>
      <c r="B1808">
        <v>521016</v>
      </c>
      <c r="C1808" t="s">
        <v>10764</v>
      </c>
      <c r="D1808" t="s">
        <v>8089</v>
      </c>
    </row>
    <row r="1809" spans="1:4" x14ac:dyDescent="0.35">
      <c r="A1809" t="s">
        <v>10765</v>
      </c>
      <c r="B1809">
        <v>526887</v>
      </c>
      <c r="C1809" t="s">
        <v>8075</v>
      </c>
      <c r="D1809" t="s">
        <v>8091</v>
      </c>
    </row>
    <row r="1810" spans="1:4" x14ac:dyDescent="0.35">
      <c r="A1810" t="s">
        <v>10766</v>
      </c>
      <c r="B1810">
        <v>524458</v>
      </c>
      <c r="C1810" t="s">
        <v>8075</v>
      </c>
      <c r="D1810" t="s">
        <v>8232</v>
      </c>
    </row>
    <row r="1811" spans="1:4" x14ac:dyDescent="0.35">
      <c r="A1811" t="s">
        <v>10767</v>
      </c>
      <c r="B1811">
        <v>506945</v>
      </c>
      <c r="C1811" t="s">
        <v>8075</v>
      </c>
      <c r="D1811" t="s">
        <v>8232</v>
      </c>
    </row>
    <row r="1812" spans="1:4" x14ac:dyDescent="0.35">
      <c r="A1812" t="s">
        <v>10768</v>
      </c>
      <c r="B1812">
        <v>531565</v>
      </c>
      <c r="C1812" t="s">
        <v>8075</v>
      </c>
      <c r="D1812" t="s">
        <v>8158</v>
      </c>
    </row>
    <row r="1813" spans="1:4" x14ac:dyDescent="0.35">
      <c r="A1813" t="s">
        <v>10769</v>
      </c>
      <c r="B1813">
        <v>500207</v>
      </c>
      <c r="C1813" t="s">
        <v>10770</v>
      </c>
      <c r="D1813" t="s">
        <v>8089</v>
      </c>
    </row>
    <row r="1814" spans="1:4" x14ac:dyDescent="0.35">
      <c r="A1814" t="s">
        <v>10771</v>
      </c>
      <c r="B1814">
        <v>500207</v>
      </c>
      <c r="C1814" t="s">
        <v>10770</v>
      </c>
      <c r="D1814" t="s">
        <v>8089</v>
      </c>
    </row>
    <row r="1815" spans="1:4" x14ac:dyDescent="0.35">
      <c r="A1815" t="s">
        <v>10772</v>
      </c>
      <c r="B1815">
        <v>532717</v>
      </c>
      <c r="C1815" t="s">
        <v>10773</v>
      </c>
      <c r="D1815" t="s">
        <v>8116</v>
      </c>
    </row>
    <row r="1816" spans="1:4" x14ac:dyDescent="0.35">
      <c r="A1816" t="s">
        <v>10774</v>
      </c>
      <c r="B1816">
        <v>533676</v>
      </c>
      <c r="C1816" t="s">
        <v>10775</v>
      </c>
      <c r="D1816" t="s">
        <v>8058</v>
      </c>
    </row>
    <row r="1817" spans="1:4" x14ac:dyDescent="0.35">
      <c r="A1817" t="s">
        <v>10776</v>
      </c>
      <c r="B1817">
        <v>541304</v>
      </c>
      <c r="C1817" t="s">
        <v>8075</v>
      </c>
      <c r="D1817" t="s">
        <v>8270</v>
      </c>
    </row>
    <row r="1818" spans="1:4" x14ac:dyDescent="0.35">
      <c r="A1818" t="s">
        <v>10777</v>
      </c>
      <c r="B1818">
        <v>532100</v>
      </c>
      <c r="C1818" t="s">
        <v>8075</v>
      </c>
      <c r="D1818" t="s">
        <v>8165</v>
      </c>
    </row>
    <row r="1819" spans="1:4" x14ac:dyDescent="0.35">
      <c r="A1819" t="s">
        <v>10778</v>
      </c>
      <c r="B1819">
        <v>532612</v>
      </c>
      <c r="C1819" t="s">
        <v>10779</v>
      </c>
      <c r="D1819" t="s">
        <v>8111</v>
      </c>
    </row>
    <row r="1820" spans="1:4" x14ac:dyDescent="0.35">
      <c r="A1820" t="s">
        <v>10780</v>
      </c>
      <c r="B1820">
        <v>539433</v>
      </c>
      <c r="C1820" t="s">
        <v>8075</v>
      </c>
      <c r="D1820" t="s">
        <v>8541</v>
      </c>
    </row>
    <row r="1821" spans="1:4" x14ac:dyDescent="0.35">
      <c r="A1821" t="s">
        <v>10781</v>
      </c>
      <c r="B1821">
        <v>504092</v>
      </c>
      <c r="C1821" t="s">
        <v>8075</v>
      </c>
      <c r="D1821" t="s">
        <v>8232</v>
      </c>
    </row>
    <row r="1822" spans="1:4" x14ac:dyDescent="0.35">
      <c r="A1822" t="s">
        <v>10782</v>
      </c>
      <c r="B1822">
        <v>504058</v>
      </c>
      <c r="C1822" t="s">
        <v>10783</v>
      </c>
      <c r="D1822" t="s">
        <v>8616</v>
      </c>
    </row>
    <row r="1823" spans="1:4" x14ac:dyDescent="0.35">
      <c r="A1823" t="s">
        <v>10784</v>
      </c>
      <c r="B1823">
        <v>533257</v>
      </c>
      <c r="C1823" t="s">
        <v>10785</v>
      </c>
      <c r="D1823" t="s">
        <v>8370</v>
      </c>
    </row>
    <row r="1824" spans="1:4" x14ac:dyDescent="0.35">
      <c r="A1824" t="s">
        <v>10786</v>
      </c>
      <c r="B1824">
        <v>541336</v>
      </c>
      <c r="C1824" t="s">
        <v>10787</v>
      </c>
      <c r="D1824" t="s">
        <v>8091</v>
      </c>
    </row>
    <row r="1825" spans="1:4" x14ac:dyDescent="0.35">
      <c r="A1825" t="s">
        <v>10788</v>
      </c>
      <c r="B1825">
        <v>521005</v>
      </c>
      <c r="C1825" t="s">
        <v>8075</v>
      </c>
      <c r="D1825" t="s">
        <v>8089</v>
      </c>
    </row>
    <row r="1826" spans="1:4" x14ac:dyDescent="0.35">
      <c r="A1826" t="s">
        <v>10789</v>
      </c>
      <c r="B1826">
        <v>532894</v>
      </c>
      <c r="C1826" t="s">
        <v>10790</v>
      </c>
      <c r="D1826" t="s">
        <v>8211</v>
      </c>
    </row>
    <row r="1827" spans="1:4" x14ac:dyDescent="0.35">
      <c r="A1827" t="s">
        <v>10791</v>
      </c>
      <c r="B1827">
        <v>539175</v>
      </c>
      <c r="C1827" t="s">
        <v>8075</v>
      </c>
      <c r="D1827" t="s">
        <v>8578</v>
      </c>
    </row>
    <row r="1828" spans="1:4" x14ac:dyDescent="0.35">
      <c r="A1828" t="s">
        <v>10792</v>
      </c>
      <c r="B1828">
        <v>532514</v>
      </c>
      <c r="C1828" t="s">
        <v>10793</v>
      </c>
      <c r="D1828" t="s">
        <v>8098</v>
      </c>
    </row>
    <row r="1829" spans="1:4" x14ac:dyDescent="0.35">
      <c r="A1829" t="s">
        <v>10794</v>
      </c>
      <c r="B1829">
        <v>532150</v>
      </c>
      <c r="C1829" t="s">
        <v>10795</v>
      </c>
      <c r="D1829" t="s">
        <v>8541</v>
      </c>
    </row>
    <row r="1830" spans="1:4" x14ac:dyDescent="0.35">
      <c r="A1830" t="s">
        <v>10796</v>
      </c>
      <c r="B1830">
        <v>526445</v>
      </c>
      <c r="C1830" t="s">
        <v>10797</v>
      </c>
      <c r="D1830" t="s">
        <v>8270</v>
      </c>
    </row>
    <row r="1831" spans="1:4" x14ac:dyDescent="0.35">
      <c r="A1831" t="s">
        <v>10798</v>
      </c>
      <c r="B1831">
        <v>522165</v>
      </c>
      <c r="C1831" t="s">
        <v>8075</v>
      </c>
      <c r="D1831" t="s">
        <v>8105</v>
      </c>
    </row>
    <row r="1832" spans="1:4" x14ac:dyDescent="0.35">
      <c r="A1832" t="s">
        <v>10799</v>
      </c>
      <c r="B1832">
        <v>503639</v>
      </c>
      <c r="C1832" t="s">
        <v>8075</v>
      </c>
      <c r="D1832" t="s">
        <v>8492</v>
      </c>
    </row>
    <row r="1833" spans="1:4" x14ac:dyDescent="0.35">
      <c r="A1833" t="s">
        <v>10800</v>
      </c>
      <c r="B1833">
        <v>532305</v>
      </c>
      <c r="C1833" t="s">
        <v>10801</v>
      </c>
      <c r="D1833" t="s">
        <v>8111</v>
      </c>
    </row>
    <row r="1834" spans="1:4" x14ac:dyDescent="0.35">
      <c r="A1834" t="s">
        <v>10802</v>
      </c>
      <c r="B1834">
        <v>524652</v>
      </c>
      <c r="C1834" t="s">
        <v>10803</v>
      </c>
      <c r="D1834" t="s">
        <v>8111</v>
      </c>
    </row>
    <row r="1835" spans="1:4" x14ac:dyDescent="0.35">
      <c r="A1835" t="s">
        <v>10804</v>
      </c>
      <c r="B1835">
        <v>532001</v>
      </c>
      <c r="C1835" t="s">
        <v>8075</v>
      </c>
      <c r="D1835" t="s">
        <v>8105</v>
      </c>
    </row>
    <row r="1836" spans="1:4" x14ac:dyDescent="0.35">
      <c r="A1836" t="s">
        <v>10805</v>
      </c>
      <c r="B1836">
        <v>531841</v>
      </c>
      <c r="C1836" t="s">
        <v>8075</v>
      </c>
      <c r="D1836" t="s">
        <v>8091</v>
      </c>
    </row>
    <row r="1837" spans="1:4" x14ac:dyDescent="0.35">
      <c r="A1837" t="s">
        <v>10806</v>
      </c>
      <c r="B1837">
        <v>532187</v>
      </c>
      <c r="C1837" t="s">
        <v>10807</v>
      </c>
      <c r="D1837" t="s">
        <v>8390</v>
      </c>
    </row>
    <row r="1838" spans="1:4" x14ac:dyDescent="0.35">
      <c r="A1838" t="s">
        <v>10808</v>
      </c>
      <c r="B1838">
        <v>501298</v>
      </c>
      <c r="C1838" t="s">
        <v>8075</v>
      </c>
      <c r="D1838" t="s">
        <v>8094</v>
      </c>
    </row>
    <row r="1839" spans="1:4" x14ac:dyDescent="0.35">
      <c r="A1839" t="s">
        <v>10809</v>
      </c>
      <c r="B1839">
        <v>501295</v>
      </c>
      <c r="C1839" t="s">
        <v>10810</v>
      </c>
      <c r="D1839" t="s">
        <v>8091</v>
      </c>
    </row>
    <row r="1840" spans="1:4" x14ac:dyDescent="0.35">
      <c r="A1840" t="s">
        <v>10811</v>
      </c>
      <c r="B1840">
        <v>506222</v>
      </c>
      <c r="C1840" t="s">
        <v>10812</v>
      </c>
      <c r="D1840" t="s">
        <v>8232</v>
      </c>
    </row>
    <row r="1841" spans="1:4" x14ac:dyDescent="0.35">
      <c r="A1841" t="s">
        <v>10813</v>
      </c>
      <c r="B1841">
        <v>506222</v>
      </c>
      <c r="C1841" t="s">
        <v>10812</v>
      </c>
      <c r="D1841" t="s">
        <v>8232</v>
      </c>
    </row>
    <row r="1842" spans="1:4" x14ac:dyDescent="0.35">
      <c r="A1842" t="s">
        <v>10814</v>
      </c>
      <c r="B1842">
        <v>512025</v>
      </c>
      <c r="C1842" t="s">
        <v>8075</v>
      </c>
      <c r="D1842" t="s">
        <v>8492</v>
      </c>
    </row>
    <row r="1843" spans="1:4" x14ac:dyDescent="0.35">
      <c r="A1843" t="s">
        <v>10815</v>
      </c>
      <c r="B1843">
        <v>539807</v>
      </c>
      <c r="C1843" t="s">
        <v>10816</v>
      </c>
      <c r="D1843" t="s">
        <v>8081</v>
      </c>
    </row>
    <row r="1844" spans="1:4" x14ac:dyDescent="0.35">
      <c r="A1844" t="s">
        <v>10817</v>
      </c>
      <c r="B1844">
        <v>533154</v>
      </c>
      <c r="C1844" t="s">
        <v>10818</v>
      </c>
      <c r="D1844" t="s">
        <v>8061</v>
      </c>
    </row>
    <row r="1845" spans="1:4" x14ac:dyDescent="0.35">
      <c r="A1845" t="s">
        <v>10819</v>
      </c>
      <c r="B1845">
        <v>533154</v>
      </c>
      <c r="C1845" t="s">
        <v>10818</v>
      </c>
      <c r="D1845" t="s">
        <v>8061</v>
      </c>
    </row>
    <row r="1846" spans="1:4" x14ac:dyDescent="0.35">
      <c r="A1846" t="s">
        <v>10820</v>
      </c>
      <c r="B1846">
        <v>541083</v>
      </c>
      <c r="C1846" t="s">
        <v>8075</v>
      </c>
      <c r="D1846" t="s">
        <v>9113</v>
      </c>
    </row>
    <row r="1847" spans="1:4" x14ac:dyDescent="0.35">
      <c r="A1847" t="s">
        <v>10821</v>
      </c>
      <c r="B1847">
        <v>532777</v>
      </c>
      <c r="C1847" t="s">
        <v>10822</v>
      </c>
      <c r="D1847" t="s">
        <v>10823</v>
      </c>
    </row>
    <row r="1848" spans="1:4" x14ac:dyDescent="0.35">
      <c r="A1848" t="s">
        <v>10824</v>
      </c>
      <c r="B1848">
        <v>532777</v>
      </c>
      <c r="C1848" t="s">
        <v>10822</v>
      </c>
      <c r="D1848" t="s">
        <v>10823</v>
      </c>
    </row>
    <row r="1849" spans="1:4" x14ac:dyDescent="0.35">
      <c r="A1849" t="s">
        <v>10825</v>
      </c>
      <c r="B1849" t="s">
        <v>8075</v>
      </c>
      <c r="C1849" t="s">
        <v>10826</v>
      </c>
      <c r="D1849" t="s">
        <v>8086</v>
      </c>
    </row>
    <row r="1850" spans="1:4" x14ac:dyDescent="0.35">
      <c r="A1850" t="s">
        <v>10827</v>
      </c>
      <c r="B1850">
        <v>504810</v>
      </c>
      <c r="C1850" t="s">
        <v>8075</v>
      </c>
      <c r="D1850" t="s">
        <v>8402</v>
      </c>
    </row>
    <row r="1851" spans="1:4" x14ac:dyDescent="0.35">
      <c r="A1851" t="s">
        <v>10828</v>
      </c>
      <c r="B1851">
        <v>504810</v>
      </c>
      <c r="C1851" t="s">
        <v>8075</v>
      </c>
      <c r="D1851" t="s">
        <v>8402</v>
      </c>
    </row>
    <row r="1852" spans="1:4" x14ac:dyDescent="0.35">
      <c r="A1852" t="s">
        <v>10829</v>
      </c>
      <c r="B1852">
        <v>500209</v>
      </c>
      <c r="C1852" t="s">
        <v>10830</v>
      </c>
      <c r="D1852" t="s">
        <v>8061</v>
      </c>
    </row>
    <row r="1853" spans="1:4" x14ac:dyDescent="0.35">
      <c r="A1853" t="s">
        <v>10831</v>
      </c>
      <c r="B1853">
        <v>530777</v>
      </c>
      <c r="C1853" t="s">
        <v>8075</v>
      </c>
      <c r="D1853" t="s">
        <v>8192</v>
      </c>
    </row>
    <row r="1854" spans="1:4" x14ac:dyDescent="0.35">
      <c r="A1854" t="s">
        <v>10832</v>
      </c>
      <c r="B1854">
        <v>537985</v>
      </c>
      <c r="C1854" t="s">
        <v>8075</v>
      </c>
      <c r="D1854" t="s">
        <v>8165</v>
      </c>
    </row>
    <row r="1855" spans="1:4" x14ac:dyDescent="0.35">
      <c r="A1855" t="s">
        <v>10833</v>
      </c>
      <c r="B1855">
        <v>500210</v>
      </c>
      <c r="C1855" t="s">
        <v>10834</v>
      </c>
      <c r="D1855" t="s">
        <v>8083</v>
      </c>
    </row>
    <row r="1856" spans="1:4" x14ac:dyDescent="0.35">
      <c r="A1856" t="s">
        <v>10835</v>
      </c>
      <c r="B1856">
        <v>500210</v>
      </c>
      <c r="C1856" t="s">
        <v>10834</v>
      </c>
      <c r="D1856" t="s">
        <v>8083</v>
      </c>
    </row>
    <row r="1857" spans="1:4" x14ac:dyDescent="0.35">
      <c r="A1857" t="s">
        <v>10836</v>
      </c>
      <c r="B1857">
        <v>530787</v>
      </c>
      <c r="C1857" t="s">
        <v>8075</v>
      </c>
      <c r="D1857" t="s">
        <v>10058</v>
      </c>
    </row>
    <row r="1858" spans="1:4" x14ac:dyDescent="0.35">
      <c r="A1858" t="s">
        <v>10837</v>
      </c>
      <c r="B1858">
        <v>531929</v>
      </c>
      <c r="C1858" t="s">
        <v>10838</v>
      </c>
      <c r="D1858" t="s">
        <v>8192</v>
      </c>
    </row>
    <row r="1859" spans="1:4" x14ac:dyDescent="0.35">
      <c r="A1859" t="s">
        <v>10839</v>
      </c>
      <c r="B1859" t="s">
        <v>8075</v>
      </c>
      <c r="C1859" t="s">
        <v>10840</v>
      </c>
      <c r="D1859" t="s">
        <v>8086</v>
      </c>
    </row>
    <row r="1860" spans="1:4" x14ac:dyDescent="0.35">
      <c r="A1860" t="s">
        <v>10841</v>
      </c>
      <c r="B1860">
        <v>533315</v>
      </c>
      <c r="C1860" t="s">
        <v>8075</v>
      </c>
      <c r="D1860" t="s">
        <v>8238</v>
      </c>
    </row>
    <row r="1861" spans="1:4" x14ac:dyDescent="0.35">
      <c r="A1861" t="s">
        <v>10842</v>
      </c>
      <c r="B1861">
        <v>517433</v>
      </c>
      <c r="C1861" t="s">
        <v>8075</v>
      </c>
      <c r="D1861" t="s">
        <v>8061</v>
      </c>
    </row>
    <row r="1862" spans="1:4" x14ac:dyDescent="0.35">
      <c r="A1862" t="s">
        <v>10843</v>
      </c>
      <c r="B1862">
        <v>541983</v>
      </c>
      <c r="C1862" t="s">
        <v>8075</v>
      </c>
      <c r="D1862" t="s">
        <v>10844</v>
      </c>
    </row>
    <row r="1863" spans="1:4" x14ac:dyDescent="0.35">
      <c r="A1863" t="s">
        <v>10845</v>
      </c>
      <c r="B1863">
        <v>541983</v>
      </c>
      <c r="C1863" t="s">
        <v>8075</v>
      </c>
      <c r="D1863" t="s">
        <v>10844</v>
      </c>
    </row>
    <row r="1864" spans="1:4" x14ac:dyDescent="0.35">
      <c r="A1864" t="s">
        <v>10846</v>
      </c>
      <c r="B1864">
        <v>523840</v>
      </c>
      <c r="C1864" t="s">
        <v>8075</v>
      </c>
      <c r="D1864" t="s">
        <v>8267</v>
      </c>
    </row>
    <row r="1865" spans="1:4" x14ac:dyDescent="0.35">
      <c r="A1865" t="s">
        <v>10847</v>
      </c>
      <c r="B1865" t="s">
        <v>8075</v>
      </c>
      <c r="C1865" t="s">
        <v>10848</v>
      </c>
      <c r="D1865" t="s">
        <v>8086</v>
      </c>
    </row>
    <row r="1866" spans="1:4" x14ac:dyDescent="0.35">
      <c r="A1866" t="s">
        <v>10849</v>
      </c>
      <c r="B1866">
        <v>541353</v>
      </c>
      <c r="C1866" t="s">
        <v>8075</v>
      </c>
      <c r="D1866" t="s">
        <v>8469</v>
      </c>
    </row>
    <row r="1867" spans="1:4" x14ac:dyDescent="0.35">
      <c r="A1867" t="s">
        <v>10850</v>
      </c>
      <c r="B1867">
        <v>532706</v>
      </c>
      <c r="C1867" t="s">
        <v>10851</v>
      </c>
      <c r="D1867" t="s">
        <v>8076</v>
      </c>
    </row>
    <row r="1868" spans="1:4" x14ac:dyDescent="0.35">
      <c r="A1868" t="s">
        <v>10852</v>
      </c>
      <c r="B1868">
        <v>539083</v>
      </c>
      <c r="C1868" t="s">
        <v>10853</v>
      </c>
      <c r="D1868" t="s">
        <v>8116</v>
      </c>
    </row>
    <row r="1869" spans="1:4" x14ac:dyDescent="0.35">
      <c r="A1869" t="s">
        <v>10854</v>
      </c>
      <c r="B1869">
        <v>532851</v>
      </c>
      <c r="C1869" t="s">
        <v>10855</v>
      </c>
      <c r="D1869" t="s">
        <v>8216</v>
      </c>
    </row>
    <row r="1870" spans="1:4" x14ac:dyDescent="0.35">
      <c r="A1870" t="s">
        <v>10856</v>
      </c>
      <c r="B1870">
        <v>532851</v>
      </c>
      <c r="C1870" t="s">
        <v>10855</v>
      </c>
      <c r="D1870" t="s">
        <v>8216</v>
      </c>
    </row>
    <row r="1871" spans="1:4" x14ac:dyDescent="0.35">
      <c r="A1871" t="s">
        <v>10857</v>
      </c>
      <c r="B1871">
        <v>500211</v>
      </c>
      <c r="C1871" t="s">
        <v>8075</v>
      </c>
      <c r="D1871" t="s">
        <v>8257</v>
      </c>
    </row>
    <row r="1872" spans="1:4" x14ac:dyDescent="0.35">
      <c r="A1872" t="s">
        <v>10858</v>
      </c>
      <c r="B1872">
        <v>532774</v>
      </c>
      <c r="C1872" t="s">
        <v>10859</v>
      </c>
      <c r="D1872" t="s">
        <v>8061</v>
      </c>
    </row>
    <row r="1873" spans="1:4" x14ac:dyDescent="0.35">
      <c r="A1873" t="s">
        <v>10860</v>
      </c>
      <c r="B1873">
        <v>526871</v>
      </c>
      <c r="C1873" t="s">
        <v>8075</v>
      </c>
      <c r="D1873" t="s">
        <v>8058</v>
      </c>
    </row>
    <row r="1874" spans="1:4" x14ac:dyDescent="0.35">
      <c r="A1874" t="s">
        <v>10861</v>
      </c>
      <c r="B1874">
        <v>531314</v>
      </c>
      <c r="C1874" t="s">
        <v>10862</v>
      </c>
      <c r="D1874" t="s">
        <v>8091</v>
      </c>
    </row>
    <row r="1875" spans="1:4" x14ac:dyDescent="0.35">
      <c r="A1875" t="s">
        <v>10863</v>
      </c>
      <c r="B1875">
        <v>505358</v>
      </c>
      <c r="C1875" t="s">
        <v>8075</v>
      </c>
      <c r="D1875" t="s">
        <v>8083</v>
      </c>
    </row>
    <row r="1876" spans="1:4" x14ac:dyDescent="0.35">
      <c r="A1876" t="s">
        <v>10864</v>
      </c>
      <c r="B1876">
        <v>505358</v>
      </c>
      <c r="C1876" t="s">
        <v>8075</v>
      </c>
      <c r="D1876" t="s">
        <v>8083</v>
      </c>
    </row>
    <row r="1877" spans="1:4" x14ac:dyDescent="0.35">
      <c r="A1877" t="s">
        <v>10865</v>
      </c>
      <c r="B1877">
        <v>535958</v>
      </c>
      <c r="C1877" t="s">
        <v>10866</v>
      </c>
      <c r="D1877" t="s">
        <v>8186</v>
      </c>
    </row>
    <row r="1878" spans="1:4" x14ac:dyDescent="0.35">
      <c r="A1878" t="s">
        <v>10867</v>
      </c>
      <c r="B1878">
        <v>517423</v>
      </c>
      <c r="C1878" t="s">
        <v>8075</v>
      </c>
      <c r="D1878" t="s">
        <v>8370</v>
      </c>
    </row>
    <row r="1879" spans="1:4" x14ac:dyDescent="0.35">
      <c r="A1879" t="s">
        <v>10868</v>
      </c>
      <c r="B1879">
        <v>536868</v>
      </c>
      <c r="C1879" t="s">
        <v>8075</v>
      </c>
      <c r="D1879" t="s">
        <v>8061</v>
      </c>
    </row>
    <row r="1880" spans="1:4" x14ac:dyDescent="0.35">
      <c r="A1880" t="s">
        <v>10869</v>
      </c>
      <c r="B1880">
        <v>539149</v>
      </c>
      <c r="C1880" t="s">
        <v>8075</v>
      </c>
      <c r="D1880" t="s">
        <v>8156</v>
      </c>
    </row>
    <row r="1881" spans="1:4" x14ac:dyDescent="0.35">
      <c r="A1881" t="s">
        <v>10870</v>
      </c>
      <c r="B1881">
        <v>500212</v>
      </c>
      <c r="C1881" t="s">
        <v>8075</v>
      </c>
      <c r="D1881" t="s">
        <v>8091</v>
      </c>
    </row>
    <row r="1882" spans="1:4" x14ac:dyDescent="0.35">
      <c r="A1882" t="s">
        <v>10871</v>
      </c>
      <c r="B1882">
        <v>519606</v>
      </c>
      <c r="C1882" t="s">
        <v>8075</v>
      </c>
      <c r="D1882" t="s">
        <v>8321</v>
      </c>
    </row>
    <row r="1883" spans="1:4" x14ac:dyDescent="0.35">
      <c r="A1883" t="s">
        <v>10872</v>
      </c>
      <c r="B1883">
        <v>531889</v>
      </c>
      <c r="C1883" t="s">
        <v>8075</v>
      </c>
      <c r="D1883" t="s">
        <v>8612</v>
      </c>
    </row>
    <row r="1884" spans="1:4" x14ac:dyDescent="0.35">
      <c r="A1884" t="s">
        <v>10873</v>
      </c>
      <c r="B1884">
        <v>530921</v>
      </c>
      <c r="C1884" t="s">
        <v>8075</v>
      </c>
      <c r="D1884" t="s">
        <v>8192</v>
      </c>
    </row>
    <row r="1885" spans="1:4" x14ac:dyDescent="0.35">
      <c r="A1885" t="s">
        <v>10874</v>
      </c>
      <c r="B1885">
        <v>538835</v>
      </c>
      <c r="C1885" t="s">
        <v>10875</v>
      </c>
      <c r="D1885" t="s">
        <v>8165</v>
      </c>
    </row>
    <row r="1886" spans="1:4" x14ac:dyDescent="0.35">
      <c r="A1886" t="s">
        <v>10876</v>
      </c>
      <c r="B1886">
        <v>534732</v>
      </c>
      <c r="C1886" t="s">
        <v>8075</v>
      </c>
      <c r="D1886" t="s">
        <v>8058</v>
      </c>
    </row>
    <row r="1887" spans="1:4" x14ac:dyDescent="0.35">
      <c r="A1887" t="s">
        <v>10877</v>
      </c>
      <c r="B1887">
        <v>506134</v>
      </c>
      <c r="C1887" t="s">
        <v>8075</v>
      </c>
      <c r="D1887" t="s">
        <v>8192</v>
      </c>
    </row>
    <row r="1888" spans="1:4" x14ac:dyDescent="0.35">
      <c r="A1888" t="s">
        <v>10878</v>
      </c>
      <c r="B1888">
        <v>532326</v>
      </c>
      <c r="C1888" t="s">
        <v>10879</v>
      </c>
      <c r="D1888" t="s">
        <v>8165</v>
      </c>
    </row>
    <row r="1889" spans="1:4" x14ac:dyDescent="0.35">
      <c r="A1889" t="s">
        <v>10880</v>
      </c>
      <c r="B1889">
        <v>511391</v>
      </c>
      <c r="C1889" t="s">
        <v>8075</v>
      </c>
      <c r="D1889" t="s">
        <v>8091</v>
      </c>
    </row>
    <row r="1890" spans="1:4" x14ac:dyDescent="0.35">
      <c r="A1890" t="s">
        <v>10881</v>
      </c>
      <c r="B1890">
        <v>530259</v>
      </c>
      <c r="C1890" t="s">
        <v>8075</v>
      </c>
      <c r="D1890" t="s">
        <v>8144</v>
      </c>
    </row>
    <row r="1891" spans="1:4" x14ac:dyDescent="0.35">
      <c r="A1891" t="s">
        <v>10882</v>
      </c>
      <c r="B1891">
        <v>539692</v>
      </c>
      <c r="C1891" t="s">
        <v>8075</v>
      </c>
      <c r="D1891" t="s">
        <v>8091</v>
      </c>
    </row>
    <row r="1892" spans="1:4" x14ac:dyDescent="0.35">
      <c r="A1892" t="s">
        <v>10883</v>
      </c>
      <c r="B1892">
        <v>539448</v>
      </c>
      <c r="C1892" t="s">
        <v>10884</v>
      </c>
      <c r="D1892" t="s">
        <v>10203</v>
      </c>
    </row>
    <row r="1893" spans="1:4" x14ac:dyDescent="0.35">
      <c r="A1893" t="s">
        <v>10885</v>
      </c>
      <c r="B1893">
        <v>526512</v>
      </c>
      <c r="C1893" t="s">
        <v>8075</v>
      </c>
      <c r="D1893" t="s">
        <v>8135</v>
      </c>
    </row>
    <row r="1894" spans="1:4" x14ac:dyDescent="0.35">
      <c r="A1894" t="s">
        <v>10886</v>
      </c>
      <c r="B1894">
        <v>505737</v>
      </c>
      <c r="C1894" t="s">
        <v>8075</v>
      </c>
      <c r="D1894" t="s">
        <v>8083</v>
      </c>
    </row>
    <row r="1895" spans="1:4" x14ac:dyDescent="0.35">
      <c r="A1895" t="s">
        <v>10887</v>
      </c>
      <c r="B1895">
        <v>505737</v>
      </c>
      <c r="C1895" t="s">
        <v>8075</v>
      </c>
      <c r="D1895" t="s">
        <v>8083</v>
      </c>
    </row>
    <row r="1896" spans="1:4" x14ac:dyDescent="0.35">
      <c r="A1896" t="s">
        <v>10888</v>
      </c>
      <c r="B1896" t="s">
        <v>8075</v>
      </c>
      <c r="C1896" t="s">
        <v>10889</v>
      </c>
      <c r="D1896" t="s">
        <v>8163</v>
      </c>
    </row>
    <row r="1897" spans="1:4" x14ac:dyDescent="0.35">
      <c r="A1897" t="s">
        <v>10890</v>
      </c>
      <c r="B1897">
        <v>509709</v>
      </c>
      <c r="C1897" t="s">
        <v>8075</v>
      </c>
      <c r="D1897" t="s">
        <v>8192</v>
      </c>
    </row>
    <row r="1898" spans="1:4" x14ac:dyDescent="0.35">
      <c r="A1898" t="s">
        <v>10891</v>
      </c>
      <c r="B1898">
        <v>517044</v>
      </c>
      <c r="C1898" t="s">
        <v>8075</v>
      </c>
      <c r="D1898" t="s">
        <v>8156</v>
      </c>
    </row>
    <row r="1899" spans="1:4" x14ac:dyDescent="0.35">
      <c r="A1899" t="s">
        <v>10892</v>
      </c>
      <c r="B1899">
        <v>530781</v>
      </c>
      <c r="C1899" t="s">
        <v>8075</v>
      </c>
      <c r="D1899" t="s">
        <v>16187</v>
      </c>
    </row>
    <row r="1900" spans="1:4" x14ac:dyDescent="0.35">
      <c r="A1900" t="s">
        <v>10893</v>
      </c>
      <c r="B1900">
        <v>502330</v>
      </c>
      <c r="C1900" t="s">
        <v>10894</v>
      </c>
      <c r="D1900" t="s">
        <v>8069</v>
      </c>
    </row>
    <row r="1901" spans="1:4" x14ac:dyDescent="0.35">
      <c r="A1901" t="s">
        <v>10895</v>
      </c>
      <c r="B1901">
        <v>500213</v>
      </c>
      <c r="C1901" t="s">
        <v>8075</v>
      </c>
      <c r="D1901" t="s">
        <v>9070</v>
      </c>
    </row>
    <row r="1902" spans="1:4" x14ac:dyDescent="0.35">
      <c r="A1902" t="s">
        <v>10896</v>
      </c>
      <c r="B1902">
        <v>532072</v>
      </c>
      <c r="C1902" t="s">
        <v>8075</v>
      </c>
      <c r="D1902" t="s">
        <v>8078</v>
      </c>
    </row>
    <row r="1903" spans="1:4" x14ac:dyDescent="0.35">
      <c r="A1903" t="s">
        <v>10897</v>
      </c>
      <c r="B1903">
        <v>533181</v>
      </c>
      <c r="C1903" t="s">
        <v>10898</v>
      </c>
      <c r="D1903" t="s">
        <v>10823</v>
      </c>
    </row>
    <row r="1904" spans="1:4" x14ac:dyDescent="0.35">
      <c r="A1904" t="s">
        <v>10899</v>
      </c>
      <c r="B1904">
        <v>533506</v>
      </c>
      <c r="C1904" t="s">
        <v>10900</v>
      </c>
      <c r="D1904" t="s">
        <v>8058</v>
      </c>
    </row>
    <row r="1905" spans="1:4" x14ac:dyDescent="0.35">
      <c r="A1905" t="s">
        <v>10901</v>
      </c>
      <c r="B1905">
        <v>533172</v>
      </c>
      <c r="C1905" t="s">
        <v>10902</v>
      </c>
      <c r="D1905" t="s">
        <v>8058</v>
      </c>
    </row>
    <row r="1906" spans="1:4" x14ac:dyDescent="0.35">
      <c r="A1906" t="s">
        <v>10903</v>
      </c>
      <c r="B1906">
        <v>504786</v>
      </c>
      <c r="C1906" t="s">
        <v>8075</v>
      </c>
      <c r="D1906" t="s">
        <v>8987</v>
      </c>
    </row>
    <row r="1907" spans="1:4" x14ac:dyDescent="0.35">
      <c r="A1907" t="s">
        <v>10904</v>
      </c>
      <c r="B1907">
        <v>523844</v>
      </c>
      <c r="C1907" t="s">
        <v>8075</v>
      </c>
      <c r="D1907" t="s">
        <v>9234</v>
      </c>
    </row>
    <row r="1908" spans="1:4" x14ac:dyDescent="0.35">
      <c r="A1908" t="s">
        <v>10905</v>
      </c>
      <c r="B1908">
        <v>523752</v>
      </c>
      <c r="C1908" t="s">
        <v>8075</v>
      </c>
      <c r="D1908" t="s">
        <v>8083</v>
      </c>
    </row>
    <row r="1909" spans="1:4" x14ac:dyDescent="0.35">
      <c r="A1909" t="s">
        <v>10906</v>
      </c>
      <c r="B1909">
        <v>524164</v>
      </c>
      <c r="C1909" t="s">
        <v>10907</v>
      </c>
      <c r="D1909" t="s">
        <v>8111</v>
      </c>
    </row>
    <row r="1910" spans="1:4" x14ac:dyDescent="0.35">
      <c r="A1910" t="s">
        <v>10908</v>
      </c>
      <c r="B1910">
        <v>500214</v>
      </c>
      <c r="C1910" t="s">
        <v>8075</v>
      </c>
      <c r="D1910" t="s">
        <v>8083</v>
      </c>
    </row>
    <row r="1911" spans="1:4" x14ac:dyDescent="0.35">
      <c r="A1911" t="s">
        <v>10909</v>
      </c>
      <c r="B1911">
        <v>500214</v>
      </c>
      <c r="C1911" t="s">
        <v>8075</v>
      </c>
      <c r="D1911" t="s">
        <v>8083</v>
      </c>
    </row>
    <row r="1912" spans="1:4" x14ac:dyDescent="0.35">
      <c r="A1912" t="s">
        <v>10910</v>
      </c>
      <c r="B1912">
        <v>523638</v>
      </c>
      <c r="C1912" t="s">
        <v>8075</v>
      </c>
      <c r="D1912" t="s">
        <v>8427</v>
      </c>
    </row>
    <row r="1913" spans="1:4" x14ac:dyDescent="0.35">
      <c r="A1913" t="s">
        <v>10911</v>
      </c>
      <c r="B1913">
        <v>524494</v>
      </c>
      <c r="C1913" t="s">
        <v>10912</v>
      </c>
      <c r="D1913" t="s">
        <v>8111</v>
      </c>
    </row>
    <row r="1914" spans="1:4" x14ac:dyDescent="0.35">
      <c r="A1914" t="s">
        <v>10913</v>
      </c>
      <c r="B1914">
        <v>512405</v>
      </c>
      <c r="C1914" t="s">
        <v>8075</v>
      </c>
      <c r="D1914" t="s">
        <v>8081</v>
      </c>
    </row>
    <row r="1915" spans="1:4" x14ac:dyDescent="0.35">
      <c r="A1915" t="s">
        <v>10914</v>
      </c>
      <c r="B1915">
        <v>512405</v>
      </c>
      <c r="C1915" t="s">
        <v>8075</v>
      </c>
      <c r="D1915" t="s">
        <v>8081</v>
      </c>
    </row>
    <row r="1916" spans="1:4" x14ac:dyDescent="0.35">
      <c r="A1916" t="s">
        <v>10915</v>
      </c>
      <c r="B1916">
        <v>532947</v>
      </c>
      <c r="C1916" t="s">
        <v>10916</v>
      </c>
      <c r="D1916" t="s">
        <v>8665</v>
      </c>
    </row>
    <row r="1917" spans="1:4" x14ac:dyDescent="0.35">
      <c r="A1917" t="s">
        <v>10917</v>
      </c>
      <c r="B1917">
        <v>540526</v>
      </c>
      <c r="C1917" t="s">
        <v>10918</v>
      </c>
      <c r="D1917" t="s">
        <v>8094</v>
      </c>
    </row>
    <row r="1918" spans="1:4" x14ac:dyDescent="0.35">
      <c r="A1918" t="s">
        <v>10919</v>
      </c>
      <c r="B1918">
        <v>541956</v>
      </c>
      <c r="C1918" t="s">
        <v>10920</v>
      </c>
      <c r="D1918" t="s">
        <v>8469</v>
      </c>
    </row>
    <row r="1919" spans="1:4" x14ac:dyDescent="0.35">
      <c r="A1919" t="s">
        <v>10921</v>
      </c>
      <c r="B1919">
        <v>540735</v>
      </c>
      <c r="C1919" t="s">
        <v>8075</v>
      </c>
      <c r="D1919" t="s">
        <v>8165</v>
      </c>
    </row>
    <row r="1920" spans="1:4" x14ac:dyDescent="0.35">
      <c r="A1920" t="s">
        <v>10922</v>
      </c>
      <c r="B1920" t="s">
        <v>8075</v>
      </c>
      <c r="C1920" t="s">
        <v>10923</v>
      </c>
      <c r="D1920" t="s">
        <v>8086</v>
      </c>
    </row>
    <row r="1921" spans="1:4" x14ac:dyDescent="0.35">
      <c r="A1921" t="s">
        <v>10924</v>
      </c>
      <c r="B1921">
        <v>531337</v>
      </c>
      <c r="C1921" t="s">
        <v>8075</v>
      </c>
      <c r="D1921" t="s">
        <v>8058</v>
      </c>
    </row>
    <row r="1922" spans="1:4" x14ac:dyDescent="0.35">
      <c r="A1922" t="s">
        <v>10925</v>
      </c>
      <c r="B1922">
        <v>526859</v>
      </c>
      <c r="C1922" t="s">
        <v>8075</v>
      </c>
      <c r="D1922" t="s">
        <v>8091</v>
      </c>
    </row>
    <row r="1923" spans="1:4" x14ac:dyDescent="0.35">
      <c r="A1923" t="s">
        <v>10926</v>
      </c>
      <c r="B1923">
        <v>533033</v>
      </c>
      <c r="C1923" t="s">
        <v>8075</v>
      </c>
      <c r="D1923" t="s">
        <v>8083</v>
      </c>
    </row>
    <row r="1924" spans="1:4" x14ac:dyDescent="0.35">
      <c r="A1924" t="s">
        <v>10927</v>
      </c>
      <c r="B1924">
        <v>540134</v>
      </c>
      <c r="C1924" t="s">
        <v>8075</v>
      </c>
      <c r="D1924" t="s">
        <v>8469</v>
      </c>
    </row>
    <row r="1925" spans="1:4" x14ac:dyDescent="0.35">
      <c r="A1925" t="s">
        <v>10928</v>
      </c>
      <c r="B1925">
        <v>531109</v>
      </c>
      <c r="C1925" t="s">
        <v>8075</v>
      </c>
      <c r="D1925" t="s">
        <v>8232</v>
      </c>
    </row>
    <row r="1926" spans="1:4" x14ac:dyDescent="0.35">
      <c r="A1926" t="s">
        <v>10929</v>
      </c>
      <c r="B1926">
        <v>524400</v>
      </c>
      <c r="C1926" t="s">
        <v>8075</v>
      </c>
      <c r="D1926" t="s">
        <v>8111</v>
      </c>
    </row>
    <row r="1927" spans="1:4" x14ac:dyDescent="0.35">
      <c r="A1927" t="s">
        <v>10930</v>
      </c>
      <c r="B1927">
        <v>506161</v>
      </c>
      <c r="C1927" t="s">
        <v>8075</v>
      </c>
      <c r="D1927" t="s">
        <v>8091</v>
      </c>
    </row>
    <row r="1928" spans="1:4" x14ac:dyDescent="0.35">
      <c r="A1928" t="s">
        <v>10931</v>
      </c>
      <c r="B1928">
        <v>511609</v>
      </c>
      <c r="C1928" t="s">
        <v>8075</v>
      </c>
      <c r="D1928" t="s">
        <v>8091</v>
      </c>
    </row>
    <row r="1929" spans="1:4" x14ac:dyDescent="0.35">
      <c r="A1929" t="s">
        <v>10932</v>
      </c>
      <c r="B1929">
        <v>532479</v>
      </c>
      <c r="C1929" t="s">
        <v>10933</v>
      </c>
      <c r="D1929" t="s">
        <v>8105</v>
      </c>
    </row>
    <row r="1930" spans="1:4" x14ac:dyDescent="0.35">
      <c r="A1930" t="s">
        <v>10934</v>
      </c>
      <c r="B1930">
        <v>508807</v>
      </c>
      <c r="C1930" t="s">
        <v>8075</v>
      </c>
      <c r="D1930" t="s">
        <v>8427</v>
      </c>
    </row>
    <row r="1931" spans="1:4" x14ac:dyDescent="0.35">
      <c r="A1931" t="s">
        <v>10935</v>
      </c>
      <c r="B1931">
        <v>524622</v>
      </c>
      <c r="C1931" t="s">
        <v>8075</v>
      </c>
      <c r="D1931" t="s">
        <v>10823</v>
      </c>
    </row>
    <row r="1932" spans="1:4" x14ac:dyDescent="0.35">
      <c r="A1932" t="s">
        <v>8775</v>
      </c>
      <c r="B1932">
        <v>500875</v>
      </c>
      <c r="C1932" t="s">
        <v>288</v>
      </c>
      <c r="D1932" t="s">
        <v>10236</v>
      </c>
    </row>
    <row r="1933" spans="1:4" x14ac:dyDescent="0.35">
      <c r="A1933" t="s">
        <v>10936</v>
      </c>
      <c r="B1933">
        <v>509496</v>
      </c>
      <c r="C1933" t="s">
        <v>10937</v>
      </c>
      <c r="D1933" t="s">
        <v>8469</v>
      </c>
    </row>
    <row r="1934" spans="1:4" x14ac:dyDescent="0.35">
      <c r="A1934" t="s">
        <v>10938</v>
      </c>
      <c r="B1934">
        <v>509496</v>
      </c>
      <c r="C1934" t="s">
        <v>10937</v>
      </c>
      <c r="D1934" t="s">
        <v>8469</v>
      </c>
    </row>
    <row r="1935" spans="1:4" x14ac:dyDescent="0.35">
      <c r="A1935" t="s">
        <v>10939</v>
      </c>
      <c r="B1935">
        <v>523610</v>
      </c>
      <c r="C1935" t="s">
        <v>10940</v>
      </c>
      <c r="D1935" t="s">
        <v>8218</v>
      </c>
    </row>
    <row r="1936" spans="1:4" x14ac:dyDescent="0.35">
      <c r="A1936" t="s">
        <v>10941</v>
      </c>
      <c r="B1936">
        <v>522183</v>
      </c>
      <c r="C1936" t="s">
        <v>8075</v>
      </c>
      <c r="D1936" t="s">
        <v>8083</v>
      </c>
    </row>
    <row r="1937" spans="1:4" x14ac:dyDescent="0.35">
      <c r="A1937" t="s">
        <v>10942</v>
      </c>
      <c r="B1937">
        <v>507580</v>
      </c>
      <c r="C1937" t="s">
        <v>10943</v>
      </c>
      <c r="D1937" t="s">
        <v>8121</v>
      </c>
    </row>
    <row r="1938" spans="1:4" x14ac:dyDescent="0.35">
      <c r="A1938" t="s">
        <v>10944</v>
      </c>
      <c r="B1938">
        <v>530773</v>
      </c>
      <c r="C1938" t="s">
        <v>10945</v>
      </c>
      <c r="D1938" t="s">
        <v>8469</v>
      </c>
    </row>
    <row r="1939" spans="1:4" x14ac:dyDescent="0.35">
      <c r="A1939" t="s">
        <v>10946</v>
      </c>
      <c r="B1939">
        <v>522245</v>
      </c>
      <c r="C1939" t="s">
        <v>8075</v>
      </c>
      <c r="D1939" t="s">
        <v>8257</v>
      </c>
    </row>
    <row r="1940" spans="1:4" x14ac:dyDescent="0.35">
      <c r="A1940" t="s">
        <v>10947</v>
      </c>
      <c r="B1940">
        <v>532341</v>
      </c>
      <c r="C1940" t="s">
        <v>10948</v>
      </c>
      <c r="D1940" t="s">
        <v>8061</v>
      </c>
    </row>
    <row r="1941" spans="1:4" x14ac:dyDescent="0.35">
      <c r="A1941" t="s">
        <v>16195</v>
      </c>
      <c r="B1941">
        <v>538539</v>
      </c>
      <c r="C1941" t="s">
        <v>8075</v>
      </c>
      <c r="D1941" t="s">
        <v>8094</v>
      </c>
    </row>
    <row r="1942" spans="1:4" x14ac:dyDescent="0.35">
      <c r="A1942" t="s">
        <v>10949</v>
      </c>
      <c r="B1942">
        <v>530049</v>
      </c>
      <c r="C1942" t="s">
        <v>8075</v>
      </c>
      <c r="D1942" t="s">
        <v>8089</v>
      </c>
    </row>
    <row r="1943" spans="1:4" x14ac:dyDescent="0.35">
      <c r="A1943" t="s">
        <v>10950</v>
      </c>
      <c r="B1943">
        <v>523062</v>
      </c>
      <c r="C1943" t="s">
        <v>8075</v>
      </c>
      <c r="D1943" t="s">
        <v>8091</v>
      </c>
    </row>
    <row r="1944" spans="1:4" x14ac:dyDescent="0.35">
      <c r="A1944" t="s">
        <v>10951</v>
      </c>
      <c r="B1944">
        <v>532940</v>
      </c>
      <c r="C1944" t="s">
        <v>10952</v>
      </c>
      <c r="D1944" t="s">
        <v>8469</v>
      </c>
    </row>
    <row r="1945" spans="1:4" x14ac:dyDescent="0.35">
      <c r="A1945" t="s">
        <v>10953</v>
      </c>
      <c r="B1945">
        <v>506522</v>
      </c>
      <c r="C1945" t="s">
        <v>8075</v>
      </c>
      <c r="D1945" t="s">
        <v>8254</v>
      </c>
    </row>
    <row r="1946" spans="1:4" x14ac:dyDescent="0.35">
      <c r="A1946" t="s">
        <v>10954</v>
      </c>
      <c r="B1946">
        <v>506522</v>
      </c>
      <c r="C1946" t="s">
        <v>8075</v>
      </c>
      <c r="D1946" t="s">
        <v>8254</v>
      </c>
    </row>
    <row r="1947" spans="1:4" x14ac:dyDescent="0.35">
      <c r="A1947" t="s">
        <v>10955</v>
      </c>
      <c r="B1947">
        <v>530915</v>
      </c>
      <c r="C1947" t="s">
        <v>8075</v>
      </c>
      <c r="D1947" t="s">
        <v>8321</v>
      </c>
    </row>
    <row r="1948" spans="1:4" x14ac:dyDescent="0.35">
      <c r="A1948" t="s">
        <v>10956</v>
      </c>
      <c r="B1948">
        <v>538422</v>
      </c>
      <c r="C1948" t="s">
        <v>8075</v>
      </c>
      <c r="D1948" t="s">
        <v>8094</v>
      </c>
    </row>
    <row r="1949" spans="1:4" x14ac:dyDescent="0.35">
      <c r="A1949" t="s">
        <v>10957</v>
      </c>
      <c r="B1949">
        <v>530711</v>
      </c>
      <c r="C1949" t="s">
        <v>8075</v>
      </c>
      <c r="D1949" t="s">
        <v>8427</v>
      </c>
    </row>
    <row r="1950" spans="1:4" x14ac:dyDescent="0.35">
      <c r="A1950" t="s">
        <v>10958</v>
      </c>
      <c r="B1950">
        <v>507155</v>
      </c>
      <c r="C1950" t="s">
        <v>8075</v>
      </c>
      <c r="D1950" t="s">
        <v>8702</v>
      </c>
    </row>
    <row r="1951" spans="1:4" x14ac:dyDescent="0.35">
      <c r="A1951" t="s">
        <v>10959</v>
      </c>
      <c r="B1951">
        <v>532825</v>
      </c>
      <c r="C1951" t="s">
        <v>8075</v>
      </c>
      <c r="D1951" t="s">
        <v>8089</v>
      </c>
    </row>
    <row r="1952" spans="1:4" x14ac:dyDescent="0.35">
      <c r="A1952" t="s">
        <v>10960</v>
      </c>
      <c r="B1952">
        <v>532705</v>
      </c>
      <c r="C1952" t="s">
        <v>10961</v>
      </c>
      <c r="D1952" t="s">
        <v>8594</v>
      </c>
    </row>
    <row r="1953" spans="1:4" x14ac:dyDescent="0.35">
      <c r="A1953" t="s">
        <v>10962</v>
      </c>
      <c r="B1953">
        <v>520139</v>
      </c>
      <c r="C1953" t="s">
        <v>8075</v>
      </c>
      <c r="D1953" t="s">
        <v>10203</v>
      </c>
    </row>
    <row r="1954" spans="1:4" x14ac:dyDescent="0.35">
      <c r="A1954" t="s">
        <v>10963</v>
      </c>
      <c r="B1954">
        <v>530601</v>
      </c>
      <c r="C1954" t="s">
        <v>8075</v>
      </c>
      <c r="D1954" t="s">
        <v>8091</v>
      </c>
    </row>
    <row r="1955" spans="1:4" x14ac:dyDescent="0.35">
      <c r="A1955" t="s">
        <v>10964</v>
      </c>
      <c r="B1955">
        <v>507789</v>
      </c>
      <c r="C1955" t="s">
        <v>10965</v>
      </c>
      <c r="D1955" t="s">
        <v>8111</v>
      </c>
    </row>
    <row r="1956" spans="1:4" x14ac:dyDescent="0.35">
      <c r="A1956" t="s">
        <v>10966</v>
      </c>
      <c r="B1956">
        <v>532976</v>
      </c>
      <c r="C1956" t="s">
        <v>10967</v>
      </c>
      <c r="D1956" t="s">
        <v>8105</v>
      </c>
    </row>
    <row r="1957" spans="1:4" x14ac:dyDescent="0.35">
      <c r="A1957" t="s">
        <v>10968</v>
      </c>
      <c r="B1957">
        <v>512237</v>
      </c>
      <c r="C1957" t="s">
        <v>10969</v>
      </c>
      <c r="D1957" t="s">
        <v>8105</v>
      </c>
    </row>
    <row r="1958" spans="1:4" x14ac:dyDescent="0.35">
      <c r="A1958" t="s">
        <v>10970</v>
      </c>
      <c r="B1958">
        <v>523467</v>
      </c>
      <c r="C1958" t="s">
        <v>8075</v>
      </c>
      <c r="D1958" t="s">
        <v>8598</v>
      </c>
    </row>
    <row r="1959" spans="1:4" x14ac:dyDescent="0.35">
      <c r="A1959" t="s">
        <v>10971</v>
      </c>
      <c r="B1959">
        <v>531339</v>
      </c>
      <c r="C1959" t="s">
        <v>10972</v>
      </c>
      <c r="D1959" t="s">
        <v>8469</v>
      </c>
    </row>
    <row r="1960" spans="1:4" x14ac:dyDescent="0.35">
      <c r="A1960" t="s">
        <v>10973</v>
      </c>
      <c r="B1960">
        <v>514312</v>
      </c>
      <c r="C1960" t="s">
        <v>8075</v>
      </c>
      <c r="D1960" t="s">
        <v>8089</v>
      </c>
    </row>
    <row r="1961" spans="1:4" x14ac:dyDescent="0.35">
      <c r="A1961" t="s">
        <v>10974</v>
      </c>
      <c r="B1961">
        <v>500219</v>
      </c>
      <c r="C1961" t="s">
        <v>10975</v>
      </c>
      <c r="D1961" t="s">
        <v>8192</v>
      </c>
    </row>
    <row r="1962" spans="1:4" x14ac:dyDescent="0.35">
      <c r="A1962" t="s">
        <v>10974</v>
      </c>
      <c r="B1962">
        <v>570004</v>
      </c>
      <c r="C1962" t="s">
        <v>10976</v>
      </c>
      <c r="D1962" t="s">
        <v>8192</v>
      </c>
    </row>
    <row r="1963" spans="1:4" x14ac:dyDescent="0.35">
      <c r="A1963" t="s">
        <v>10977</v>
      </c>
      <c r="B1963">
        <v>539119</v>
      </c>
      <c r="C1963" t="s">
        <v>8075</v>
      </c>
      <c r="D1963" t="s">
        <v>8598</v>
      </c>
    </row>
    <row r="1964" spans="1:4" x14ac:dyDescent="0.35">
      <c r="A1964" t="s">
        <v>10978</v>
      </c>
      <c r="B1964">
        <v>532033</v>
      </c>
      <c r="C1964" t="s">
        <v>10979</v>
      </c>
      <c r="D1964" t="s">
        <v>8807</v>
      </c>
    </row>
    <row r="1965" spans="1:4" x14ac:dyDescent="0.35">
      <c r="A1965" t="s">
        <v>10980</v>
      </c>
      <c r="B1965">
        <v>526865</v>
      </c>
      <c r="C1965" t="s">
        <v>8075</v>
      </c>
      <c r="D1965" t="s">
        <v>16186</v>
      </c>
    </row>
    <row r="1966" spans="1:4" x14ac:dyDescent="0.35">
      <c r="A1966" t="s">
        <v>10981</v>
      </c>
      <c r="B1966">
        <v>526865</v>
      </c>
      <c r="C1966" t="s">
        <v>8075</v>
      </c>
      <c r="D1966" t="s">
        <v>16186</v>
      </c>
    </row>
    <row r="1967" spans="1:4" x14ac:dyDescent="0.35">
      <c r="A1967" t="s">
        <v>10982</v>
      </c>
      <c r="B1967">
        <v>505212</v>
      </c>
      <c r="C1967" t="s">
        <v>8075</v>
      </c>
      <c r="D1967" t="s">
        <v>8427</v>
      </c>
    </row>
    <row r="1968" spans="1:4" x14ac:dyDescent="0.35">
      <c r="A1968" t="s">
        <v>10983</v>
      </c>
      <c r="B1968">
        <v>505840</v>
      </c>
      <c r="C1968" t="s">
        <v>8075</v>
      </c>
      <c r="D1968" t="s">
        <v>8832</v>
      </c>
    </row>
    <row r="1969" spans="1:4" x14ac:dyDescent="0.35">
      <c r="A1969" t="s">
        <v>10984</v>
      </c>
      <c r="B1969">
        <v>532532</v>
      </c>
      <c r="C1969" t="s">
        <v>10985</v>
      </c>
      <c r="D1969" t="s">
        <v>8469</v>
      </c>
    </row>
    <row r="1970" spans="1:4" x14ac:dyDescent="0.35">
      <c r="A1970" t="s">
        <v>10986</v>
      </c>
      <c r="B1970">
        <v>532627</v>
      </c>
      <c r="C1970" t="s">
        <v>10987</v>
      </c>
      <c r="D1970" t="s">
        <v>8211</v>
      </c>
    </row>
    <row r="1971" spans="1:4" x14ac:dyDescent="0.35">
      <c r="A1971" t="s">
        <v>10988</v>
      </c>
      <c r="B1971">
        <v>780001</v>
      </c>
      <c r="C1971" t="s">
        <v>8075</v>
      </c>
      <c r="D1971" t="s">
        <v>8163</v>
      </c>
    </row>
    <row r="1972" spans="1:4" x14ac:dyDescent="0.35">
      <c r="A1972" t="s">
        <v>10989</v>
      </c>
      <c r="B1972" t="s">
        <v>8075</v>
      </c>
      <c r="C1972" t="s">
        <v>10990</v>
      </c>
      <c r="D1972" t="s">
        <v>8086</v>
      </c>
    </row>
    <row r="1973" spans="1:4" x14ac:dyDescent="0.35">
      <c r="A1973" t="s">
        <v>10991</v>
      </c>
      <c r="B1973" t="s">
        <v>8075</v>
      </c>
      <c r="C1973" t="s">
        <v>10992</v>
      </c>
      <c r="D1973" t="s">
        <v>8086</v>
      </c>
    </row>
    <row r="1974" spans="1:4" x14ac:dyDescent="0.35">
      <c r="A1974" t="s">
        <v>10993</v>
      </c>
      <c r="B1974" t="s">
        <v>8075</v>
      </c>
      <c r="C1974" t="s">
        <v>10992</v>
      </c>
      <c r="D1974" t="s">
        <v>8086</v>
      </c>
    </row>
    <row r="1975" spans="1:4" x14ac:dyDescent="0.35">
      <c r="A1975" t="s">
        <v>10994</v>
      </c>
      <c r="B1975">
        <v>538564</v>
      </c>
      <c r="C1975" t="s">
        <v>8075</v>
      </c>
      <c r="D1975" t="s">
        <v>8478</v>
      </c>
    </row>
    <row r="1976" spans="1:4" x14ac:dyDescent="0.35">
      <c r="A1976" t="s">
        <v>10995</v>
      </c>
      <c r="B1976">
        <v>520051</v>
      </c>
      <c r="C1976" t="s">
        <v>10996</v>
      </c>
      <c r="D1976" t="s">
        <v>8427</v>
      </c>
    </row>
    <row r="1977" spans="1:4" x14ac:dyDescent="0.35">
      <c r="A1977" t="s">
        <v>16196</v>
      </c>
      <c r="B1977">
        <v>502901</v>
      </c>
      <c r="C1977" t="s">
        <v>8075</v>
      </c>
      <c r="D1977" t="s">
        <v>8089</v>
      </c>
    </row>
    <row r="1978" spans="1:4" x14ac:dyDescent="0.35">
      <c r="A1978" t="s">
        <v>10997</v>
      </c>
      <c r="B1978">
        <v>500220</v>
      </c>
      <c r="C1978" t="s">
        <v>8075</v>
      </c>
      <c r="D1978" t="s">
        <v>8089</v>
      </c>
    </row>
    <row r="1979" spans="1:4" x14ac:dyDescent="0.35">
      <c r="A1979" t="s">
        <v>10998</v>
      </c>
      <c r="B1979">
        <v>540394</v>
      </c>
      <c r="C1979" t="s">
        <v>8075</v>
      </c>
      <c r="D1979" t="s">
        <v>16186</v>
      </c>
    </row>
    <row r="1980" spans="1:4" x14ac:dyDescent="0.35">
      <c r="A1980" t="s">
        <v>10999</v>
      </c>
      <c r="B1980" t="s">
        <v>8075</v>
      </c>
      <c r="C1980" t="s">
        <v>11000</v>
      </c>
      <c r="D1980" t="s">
        <v>8086</v>
      </c>
    </row>
    <row r="1981" spans="1:4" x14ac:dyDescent="0.35">
      <c r="A1981" t="s">
        <v>11001</v>
      </c>
      <c r="B1981">
        <v>514318</v>
      </c>
      <c r="C1981" t="s">
        <v>8075</v>
      </c>
      <c r="D1981" t="s">
        <v>8089</v>
      </c>
    </row>
    <row r="1982" spans="1:4" x14ac:dyDescent="0.35">
      <c r="A1982" t="s">
        <v>11002</v>
      </c>
      <c r="B1982">
        <v>526001</v>
      </c>
      <c r="C1982" t="s">
        <v>8075</v>
      </c>
      <c r="D1982" t="s">
        <v>8267</v>
      </c>
    </row>
    <row r="1983" spans="1:4" x14ac:dyDescent="0.35">
      <c r="A1983" t="s">
        <v>11003</v>
      </c>
      <c r="B1983">
        <v>520066</v>
      </c>
      <c r="C1983" t="s">
        <v>11004</v>
      </c>
      <c r="D1983" t="s">
        <v>8427</v>
      </c>
    </row>
    <row r="1984" spans="1:4" x14ac:dyDescent="0.35">
      <c r="A1984" t="s">
        <v>11005</v>
      </c>
      <c r="B1984">
        <v>509715</v>
      </c>
      <c r="C1984" t="s">
        <v>8075</v>
      </c>
      <c r="D1984" t="s">
        <v>8478</v>
      </c>
    </row>
    <row r="1985" spans="1:4" x14ac:dyDescent="0.35">
      <c r="A1985" t="s">
        <v>11006</v>
      </c>
      <c r="B1985">
        <v>513252</v>
      </c>
      <c r="C1985" t="s">
        <v>8075</v>
      </c>
      <c r="D1985" t="s">
        <v>8427</v>
      </c>
    </row>
    <row r="1986" spans="1:4" x14ac:dyDescent="0.35">
      <c r="A1986" t="s">
        <v>11007</v>
      </c>
      <c r="B1986">
        <v>524330</v>
      </c>
      <c r="C1986" t="s">
        <v>11008</v>
      </c>
      <c r="D1986" t="s">
        <v>8232</v>
      </c>
    </row>
    <row r="1987" spans="1:4" x14ac:dyDescent="0.35">
      <c r="A1987" t="s">
        <v>11009</v>
      </c>
      <c r="B1987">
        <v>522285</v>
      </c>
      <c r="C1987" t="s">
        <v>11010</v>
      </c>
      <c r="D1987" t="s">
        <v>8105</v>
      </c>
    </row>
    <row r="1988" spans="1:4" x14ac:dyDescent="0.35">
      <c r="A1988" t="s">
        <v>11011</v>
      </c>
      <c r="B1988">
        <v>539005</v>
      </c>
      <c r="C1988" t="s">
        <v>8075</v>
      </c>
      <c r="D1988" t="s">
        <v>8492</v>
      </c>
    </row>
    <row r="1989" spans="1:4" x14ac:dyDescent="0.35">
      <c r="A1989" t="s">
        <v>11012</v>
      </c>
      <c r="B1989">
        <v>531323</v>
      </c>
      <c r="C1989" t="s">
        <v>8075</v>
      </c>
      <c r="D1989" t="s">
        <v>8089</v>
      </c>
    </row>
    <row r="1990" spans="1:4" x14ac:dyDescent="0.35">
      <c r="A1990" t="s">
        <v>11013</v>
      </c>
      <c r="B1990">
        <v>512233</v>
      </c>
      <c r="C1990" t="s">
        <v>8075</v>
      </c>
      <c r="D1990" t="s">
        <v>8089</v>
      </c>
    </row>
    <row r="1991" spans="1:4" x14ac:dyDescent="0.35">
      <c r="A1991" t="s">
        <v>11014</v>
      </c>
      <c r="B1991">
        <v>500306</v>
      </c>
      <c r="C1991" t="s">
        <v>8075</v>
      </c>
      <c r="D1991" t="s">
        <v>8091</v>
      </c>
    </row>
    <row r="1992" spans="1:4" x14ac:dyDescent="0.35">
      <c r="A1992" t="s">
        <v>11015</v>
      </c>
      <c r="B1992">
        <v>533207</v>
      </c>
      <c r="C1992" t="s">
        <v>11016</v>
      </c>
      <c r="D1992" t="s">
        <v>8665</v>
      </c>
    </row>
    <row r="1993" spans="1:4" x14ac:dyDescent="0.35">
      <c r="A1993" t="s">
        <v>11017</v>
      </c>
      <c r="B1993">
        <v>506520</v>
      </c>
      <c r="C1993" t="s">
        <v>8075</v>
      </c>
      <c r="D1993" t="s">
        <v>8121</v>
      </c>
    </row>
    <row r="1994" spans="1:4" x14ac:dyDescent="0.35">
      <c r="A1994" t="s">
        <v>11018</v>
      </c>
      <c r="B1994" t="s">
        <v>8075</v>
      </c>
      <c r="C1994" t="s">
        <v>11019</v>
      </c>
      <c r="D1994" t="s">
        <v>8163</v>
      </c>
    </row>
    <row r="1995" spans="1:4" x14ac:dyDescent="0.35">
      <c r="A1995" t="s">
        <v>11020</v>
      </c>
      <c r="B1995">
        <v>506910</v>
      </c>
      <c r="C1995" t="s">
        <v>8075</v>
      </c>
      <c r="D1995" t="s">
        <v>8232</v>
      </c>
    </row>
    <row r="1996" spans="1:4" x14ac:dyDescent="0.35">
      <c r="A1996" t="s">
        <v>11021</v>
      </c>
      <c r="B1996">
        <v>506910</v>
      </c>
      <c r="C1996" t="s">
        <v>8075</v>
      </c>
      <c r="D1996" t="s">
        <v>8232</v>
      </c>
    </row>
    <row r="1997" spans="1:4" x14ac:dyDescent="0.35">
      <c r="A1997" t="s">
        <v>11022</v>
      </c>
      <c r="B1997">
        <v>506943</v>
      </c>
      <c r="C1997" t="s">
        <v>11023</v>
      </c>
      <c r="D1997" t="s">
        <v>8111</v>
      </c>
    </row>
    <row r="1998" spans="1:4" x14ac:dyDescent="0.35">
      <c r="A1998" t="s">
        <v>11024</v>
      </c>
      <c r="B1998">
        <v>514034</v>
      </c>
      <c r="C1998" t="s">
        <v>11025</v>
      </c>
      <c r="D1998" t="s">
        <v>8448</v>
      </c>
    </row>
    <row r="1999" spans="1:4" x14ac:dyDescent="0.35">
      <c r="A1999" t="s">
        <v>11026</v>
      </c>
      <c r="B1999">
        <v>532605</v>
      </c>
      <c r="C1999" t="s">
        <v>11027</v>
      </c>
      <c r="D1999" t="s">
        <v>8427</v>
      </c>
    </row>
    <row r="2000" spans="1:4" x14ac:dyDescent="0.35">
      <c r="A2000" t="s">
        <v>11028</v>
      </c>
      <c r="B2000">
        <v>500223</v>
      </c>
      <c r="C2000" t="s">
        <v>8075</v>
      </c>
      <c r="D2000" t="s">
        <v>8089</v>
      </c>
    </row>
    <row r="2001" spans="1:4" x14ac:dyDescent="0.35">
      <c r="A2001" t="s">
        <v>11029</v>
      </c>
      <c r="B2001">
        <v>524592</v>
      </c>
      <c r="C2001" t="s">
        <v>8075</v>
      </c>
      <c r="D2001" t="s">
        <v>8232</v>
      </c>
    </row>
    <row r="2002" spans="1:4" x14ac:dyDescent="0.35">
      <c r="A2002" t="s">
        <v>11030</v>
      </c>
      <c r="B2002">
        <v>538837</v>
      </c>
      <c r="C2002" t="s">
        <v>8075</v>
      </c>
      <c r="D2002" t="s">
        <v>8081</v>
      </c>
    </row>
    <row r="2003" spans="1:4" x14ac:dyDescent="0.35">
      <c r="A2003" t="s">
        <v>11031</v>
      </c>
      <c r="B2003">
        <v>524731</v>
      </c>
      <c r="C2003" t="s">
        <v>8075</v>
      </c>
      <c r="D2003" t="s">
        <v>8111</v>
      </c>
    </row>
    <row r="2004" spans="1:4" x14ac:dyDescent="0.35">
      <c r="A2004" t="s">
        <v>11032</v>
      </c>
      <c r="B2004">
        <v>532617</v>
      </c>
      <c r="C2004" t="s">
        <v>11033</v>
      </c>
      <c r="D2004" t="s">
        <v>10203</v>
      </c>
    </row>
    <row r="2005" spans="1:4" x14ac:dyDescent="0.35">
      <c r="A2005" t="s">
        <v>11034</v>
      </c>
      <c r="B2005">
        <v>532617</v>
      </c>
      <c r="C2005" t="s">
        <v>11033</v>
      </c>
      <c r="D2005" t="s">
        <v>10203</v>
      </c>
    </row>
    <row r="2006" spans="1:4" x14ac:dyDescent="0.35">
      <c r="A2006" t="s">
        <v>11035</v>
      </c>
      <c r="B2006" t="s">
        <v>8075</v>
      </c>
      <c r="C2006" t="s">
        <v>11036</v>
      </c>
      <c r="D2006" t="s">
        <v>8086</v>
      </c>
    </row>
    <row r="2007" spans="1:4" x14ac:dyDescent="0.35">
      <c r="A2007" t="s">
        <v>11037</v>
      </c>
      <c r="B2007">
        <v>538794</v>
      </c>
      <c r="C2007" t="s">
        <v>8075</v>
      </c>
      <c r="D2007" t="s">
        <v>8158</v>
      </c>
    </row>
    <row r="2008" spans="1:4" x14ac:dyDescent="0.35">
      <c r="A2008" t="s">
        <v>11038</v>
      </c>
      <c r="B2008" t="s">
        <v>8075</v>
      </c>
      <c r="C2008" t="s">
        <v>11039</v>
      </c>
      <c r="D2008" t="s">
        <v>8086</v>
      </c>
    </row>
    <row r="2009" spans="1:4" x14ac:dyDescent="0.35">
      <c r="A2009" t="s">
        <v>11040</v>
      </c>
      <c r="B2009">
        <v>517063</v>
      </c>
      <c r="C2009" t="s">
        <v>8075</v>
      </c>
      <c r="D2009" t="s">
        <v>8556</v>
      </c>
    </row>
    <row r="2010" spans="1:4" x14ac:dyDescent="0.35">
      <c r="A2010" t="s">
        <v>11041</v>
      </c>
      <c r="B2010">
        <v>540850</v>
      </c>
      <c r="C2010" t="s">
        <v>8075</v>
      </c>
      <c r="D2010" t="s">
        <v>8132</v>
      </c>
    </row>
    <row r="2011" spans="1:4" x14ac:dyDescent="0.35">
      <c r="A2011" t="s">
        <v>11042</v>
      </c>
      <c r="B2011">
        <v>531550</v>
      </c>
      <c r="C2011" t="s">
        <v>8075</v>
      </c>
      <c r="D2011" t="s">
        <v>8058</v>
      </c>
    </row>
    <row r="2012" spans="1:4" x14ac:dyDescent="0.35">
      <c r="A2012" t="s">
        <v>11043</v>
      </c>
      <c r="B2012">
        <v>532771</v>
      </c>
      <c r="C2012" t="s">
        <v>11044</v>
      </c>
      <c r="D2012" t="s">
        <v>8254</v>
      </c>
    </row>
    <row r="2013" spans="1:4" x14ac:dyDescent="0.35">
      <c r="A2013" t="s">
        <v>11045</v>
      </c>
      <c r="B2013">
        <v>540651</v>
      </c>
      <c r="C2013" t="s">
        <v>8075</v>
      </c>
      <c r="D2013" t="s">
        <v>8370</v>
      </c>
    </row>
    <row r="2014" spans="1:4" x14ac:dyDescent="0.35">
      <c r="A2014" t="s">
        <v>11046</v>
      </c>
      <c r="B2014">
        <v>780019</v>
      </c>
      <c r="C2014" t="s">
        <v>8075</v>
      </c>
      <c r="D2014" t="s">
        <v>8163</v>
      </c>
    </row>
    <row r="2015" spans="1:4" x14ac:dyDescent="0.35">
      <c r="A2015" t="s">
        <v>11047</v>
      </c>
      <c r="B2015">
        <v>511618</v>
      </c>
      <c r="C2015" t="s">
        <v>11048</v>
      </c>
      <c r="D2015" t="s">
        <v>16186</v>
      </c>
    </row>
    <row r="2016" spans="1:4" x14ac:dyDescent="0.35">
      <c r="A2016" t="s">
        <v>11049</v>
      </c>
      <c r="B2016">
        <v>542653</v>
      </c>
      <c r="C2016" t="s">
        <v>11050</v>
      </c>
      <c r="D2016" t="s">
        <v>8626</v>
      </c>
    </row>
    <row r="2017" spans="1:4" x14ac:dyDescent="0.35">
      <c r="A2017" t="s">
        <v>11051</v>
      </c>
      <c r="B2017">
        <v>530405</v>
      </c>
      <c r="C2017" t="s">
        <v>8075</v>
      </c>
      <c r="D2017" t="s">
        <v>8058</v>
      </c>
    </row>
    <row r="2018" spans="1:4" x14ac:dyDescent="0.35">
      <c r="A2018" t="s">
        <v>11052</v>
      </c>
      <c r="B2018">
        <v>533103</v>
      </c>
      <c r="C2018" t="s">
        <v>11053</v>
      </c>
      <c r="D2018" t="s">
        <v>8089</v>
      </c>
    </row>
    <row r="2019" spans="1:4" x14ac:dyDescent="0.35">
      <c r="A2019" t="s">
        <v>11054</v>
      </c>
      <c r="B2019">
        <v>511034</v>
      </c>
      <c r="C2019" t="s">
        <v>11055</v>
      </c>
      <c r="D2019" t="s">
        <v>8135</v>
      </c>
    </row>
    <row r="2020" spans="1:4" x14ac:dyDescent="0.35">
      <c r="A2020" t="s">
        <v>11056</v>
      </c>
      <c r="B2020">
        <v>507981</v>
      </c>
      <c r="C2020" t="s">
        <v>8075</v>
      </c>
      <c r="D2020" t="s">
        <v>8273</v>
      </c>
    </row>
    <row r="2021" spans="1:4" x14ac:dyDescent="0.35">
      <c r="A2021" t="s">
        <v>11057</v>
      </c>
      <c r="B2021">
        <v>539947</v>
      </c>
      <c r="C2021" t="s">
        <v>8075</v>
      </c>
      <c r="D2021" t="s">
        <v>8094</v>
      </c>
    </row>
    <row r="2022" spans="1:4" x14ac:dyDescent="0.35">
      <c r="A2022" t="s">
        <v>11058</v>
      </c>
      <c r="B2022">
        <v>532624</v>
      </c>
      <c r="C2022" t="s">
        <v>11059</v>
      </c>
      <c r="D2022" t="s">
        <v>9305</v>
      </c>
    </row>
    <row r="2023" spans="1:4" x14ac:dyDescent="0.35">
      <c r="A2023" t="s">
        <v>11060</v>
      </c>
      <c r="B2023">
        <v>500227</v>
      </c>
      <c r="C2023" t="s">
        <v>11061</v>
      </c>
      <c r="D2023" t="s">
        <v>8121</v>
      </c>
    </row>
    <row r="2024" spans="1:4" x14ac:dyDescent="0.35">
      <c r="A2024" t="s">
        <v>11062</v>
      </c>
      <c r="B2024">
        <v>536773</v>
      </c>
      <c r="C2024" t="s">
        <v>11063</v>
      </c>
      <c r="D2024" t="s">
        <v>8058</v>
      </c>
    </row>
    <row r="2025" spans="1:4" x14ac:dyDescent="0.35">
      <c r="A2025" t="s">
        <v>11064</v>
      </c>
      <c r="B2025">
        <v>500378</v>
      </c>
      <c r="C2025" t="s">
        <v>11065</v>
      </c>
      <c r="D2025" t="s">
        <v>8469</v>
      </c>
    </row>
    <row r="2026" spans="1:4" x14ac:dyDescent="0.35">
      <c r="A2026" t="s">
        <v>11066</v>
      </c>
      <c r="B2026">
        <v>539597</v>
      </c>
      <c r="C2026" t="s">
        <v>11067</v>
      </c>
      <c r="D2026" t="s">
        <v>8395</v>
      </c>
    </row>
    <row r="2027" spans="1:4" x14ac:dyDescent="0.35">
      <c r="A2027" t="s">
        <v>11068</v>
      </c>
      <c r="B2027">
        <v>532508</v>
      </c>
      <c r="C2027" t="s">
        <v>11069</v>
      </c>
      <c r="D2027" t="s">
        <v>8105</v>
      </c>
    </row>
    <row r="2028" spans="1:4" x14ac:dyDescent="0.35">
      <c r="A2028" t="s">
        <v>11070</v>
      </c>
      <c r="B2028">
        <v>532286</v>
      </c>
      <c r="C2028" t="s">
        <v>11071</v>
      </c>
      <c r="D2028" t="s">
        <v>8105</v>
      </c>
    </row>
    <row r="2029" spans="1:4" x14ac:dyDescent="0.35">
      <c r="A2029" t="s">
        <v>11072</v>
      </c>
      <c r="B2029">
        <v>531543</v>
      </c>
      <c r="C2029" t="s">
        <v>11073</v>
      </c>
      <c r="D2029" t="s">
        <v>8089</v>
      </c>
    </row>
    <row r="2030" spans="1:4" x14ac:dyDescent="0.35">
      <c r="A2030" t="s">
        <v>11074</v>
      </c>
      <c r="B2030">
        <v>540311</v>
      </c>
      <c r="C2030" t="s">
        <v>11075</v>
      </c>
      <c r="D2030" t="s">
        <v>8195</v>
      </c>
    </row>
    <row r="2031" spans="1:4" x14ac:dyDescent="0.35">
      <c r="A2031" t="s">
        <v>11076</v>
      </c>
      <c r="B2031">
        <v>539225</v>
      </c>
      <c r="C2031" t="s">
        <v>8075</v>
      </c>
      <c r="D2031" t="s">
        <v>8098</v>
      </c>
    </row>
    <row r="2032" spans="1:4" x14ac:dyDescent="0.35">
      <c r="A2032" t="s">
        <v>11077</v>
      </c>
      <c r="B2032">
        <v>536493</v>
      </c>
      <c r="C2032" t="s">
        <v>8075</v>
      </c>
      <c r="D2032" t="s">
        <v>8270</v>
      </c>
    </row>
    <row r="2033" spans="1:4" x14ac:dyDescent="0.35">
      <c r="A2033" t="s">
        <v>11078</v>
      </c>
      <c r="B2033">
        <v>532644</v>
      </c>
      <c r="C2033" t="s">
        <v>11079</v>
      </c>
      <c r="D2033" t="s">
        <v>8088</v>
      </c>
    </row>
    <row r="2034" spans="1:4" x14ac:dyDescent="0.35">
      <c r="A2034" t="s">
        <v>11080</v>
      </c>
      <c r="B2034">
        <v>500380</v>
      </c>
      <c r="C2034" t="s">
        <v>11081</v>
      </c>
      <c r="D2034" t="s">
        <v>8088</v>
      </c>
    </row>
    <row r="2035" spans="1:4" x14ac:dyDescent="0.35">
      <c r="A2035" t="s">
        <v>11082</v>
      </c>
      <c r="B2035">
        <v>532162</v>
      </c>
      <c r="C2035" t="s">
        <v>11083</v>
      </c>
      <c r="D2035" t="s">
        <v>8069</v>
      </c>
    </row>
    <row r="2036" spans="1:4" x14ac:dyDescent="0.35">
      <c r="A2036" t="s">
        <v>11084</v>
      </c>
      <c r="B2036">
        <v>530007</v>
      </c>
      <c r="C2036" t="s">
        <v>11085</v>
      </c>
      <c r="D2036" t="s">
        <v>8551</v>
      </c>
    </row>
    <row r="2037" spans="1:4" x14ac:dyDescent="0.35">
      <c r="A2037" t="s">
        <v>11086</v>
      </c>
      <c r="B2037">
        <v>538765</v>
      </c>
      <c r="C2037" t="s">
        <v>8075</v>
      </c>
      <c r="D2037" t="s">
        <v>10823</v>
      </c>
    </row>
    <row r="2038" spans="1:4" x14ac:dyDescent="0.35">
      <c r="A2038" t="s">
        <v>11087</v>
      </c>
      <c r="B2038">
        <v>523405</v>
      </c>
      <c r="C2038" t="s">
        <v>11088</v>
      </c>
      <c r="D2038" t="s">
        <v>8238</v>
      </c>
    </row>
    <row r="2039" spans="1:4" x14ac:dyDescent="0.35">
      <c r="A2039" t="s">
        <v>11089</v>
      </c>
      <c r="B2039">
        <v>522263</v>
      </c>
      <c r="C2039" t="s">
        <v>11090</v>
      </c>
      <c r="D2039" t="s">
        <v>8469</v>
      </c>
    </row>
    <row r="2040" spans="1:4" x14ac:dyDescent="0.35">
      <c r="A2040" t="s">
        <v>11091</v>
      </c>
      <c r="B2040">
        <v>522263</v>
      </c>
      <c r="C2040" t="s">
        <v>11090</v>
      </c>
      <c r="D2040" t="s">
        <v>8469</v>
      </c>
    </row>
    <row r="2041" spans="1:4" x14ac:dyDescent="0.35">
      <c r="A2041" t="s">
        <v>11092</v>
      </c>
      <c r="B2041">
        <v>511092</v>
      </c>
      <c r="C2041" t="s">
        <v>8075</v>
      </c>
      <c r="D2041" t="s">
        <v>8078</v>
      </c>
    </row>
    <row r="2042" spans="1:4" x14ac:dyDescent="0.35">
      <c r="A2042" t="s">
        <v>11093</v>
      </c>
      <c r="B2042">
        <v>523712</v>
      </c>
      <c r="C2042" t="s">
        <v>8075</v>
      </c>
      <c r="D2042" t="s">
        <v>8192</v>
      </c>
    </row>
    <row r="2043" spans="1:4" x14ac:dyDescent="0.35">
      <c r="A2043" t="s">
        <v>11094</v>
      </c>
      <c r="B2043">
        <v>513691</v>
      </c>
      <c r="C2043" t="s">
        <v>11095</v>
      </c>
      <c r="D2043" t="s">
        <v>8427</v>
      </c>
    </row>
    <row r="2044" spans="1:4" x14ac:dyDescent="0.35">
      <c r="A2044" t="s">
        <v>11096</v>
      </c>
      <c r="B2044" t="s">
        <v>8075</v>
      </c>
      <c r="C2044" t="s">
        <v>11097</v>
      </c>
      <c r="D2044" t="s">
        <v>8163</v>
      </c>
    </row>
    <row r="2045" spans="1:4" x14ac:dyDescent="0.35">
      <c r="A2045" t="s">
        <v>11098</v>
      </c>
      <c r="B2045">
        <v>523398</v>
      </c>
      <c r="C2045" t="s">
        <v>11099</v>
      </c>
      <c r="D2045" t="s">
        <v>8440</v>
      </c>
    </row>
    <row r="2046" spans="1:4" x14ac:dyDescent="0.35">
      <c r="A2046" t="s">
        <v>11100</v>
      </c>
      <c r="B2046">
        <v>523398</v>
      </c>
      <c r="C2046" t="s">
        <v>11099</v>
      </c>
      <c r="D2046" t="s">
        <v>8440</v>
      </c>
    </row>
    <row r="2047" spans="1:4" x14ac:dyDescent="0.35">
      <c r="A2047" t="s">
        <v>11101</v>
      </c>
      <c r="B2047">
        <v>531861</v>
      </c>
      <c r="C2047" t="s">
        <v>8075</v>
      </c>
      <c r="D2047" t="s">
        <v>8058</v>
      </c>
    </row>
    <row r="2048" spans="1:4" x14ac:dyDescent="0.35">
      <c r="A2048" t="s">
        <v>11102</v>
      </c>
      <c r="B2048">
        <v>534659</v>
      </c>
      <c r="C2048" t="s">
        <v>8075</v>
      </c>
      <c r="D2048" t="s">
        <v>8061</v>
      </c>
    </row>
    <row r="2049" spans="1:4" x14ac:dyDescent="0.35">
      <c r="A2049" t="s">
        <v>11103</v>
      </c>
      <c r="B2049">
        <v>542446</v>
      </c>
      <c r="C2049" t="s">
        <v>11104</v>
      </c>
      <c r="D2049" t="s">
        <v>8156</v>
      </c>
    </row>
    <row r="2050" spans="1:4" x14ac:dyDescent="0.35">
      <c r="A2050" t="s">
        <v>11105</v>
      </c>
      <c r="B2050">
        <v>538092</v>
      </c>
      <c r="C2050" t="s">
        <v>8075</v>
      </c>
      <c r="D2050" t="s">
        <v>8478</v>
      </c>
    </row>
    <row r="2051" spans="1:4" x14ac:dyDescent="0.35">
      <c r="A2051" t="s">
        <v>11106</v>
      </c>
      <c r="B2051">
        <v>505750</v>
      </c>
      <c r="C2051" t="s">
        <v>8075</v>
      </c>
      <c r="D2051" t="s">
        <v>8083</v>
      </c>
    </row>
    <row r="2052" spans="1:4" x14ac:dyDescent="0.35">
      <c r="A2052" t="s">
        <v>11107</v>
      </c>
      <c r="B2052">
        <v>508929</v>
      </c>
      <c r="C2052" t="s">
        <v>8075</v>
      </c>
      <c r="D2052" t="s">
        <v>8158</v>
      </c>
    </row>
    <row r="2053" spans="1:4" x14ac:dyDescent="0.35">
      <c r="A2053" t="s">
        <v>11108</v>
      </c>
      <c r="B2053">
        <v>530985</v>
      </c>
      <c r="C2053" t="s">
        <v>8075</v>
      </c>
      <c r="D2053" t="s">
        <v>8091</v>
      </c>
    </row>
    <row r="2054" spans="1:4" x14ac:dyDescent="0.35">
      <c r="A2054" t="s">
        <v>11109</v>
      </c>
      <c r="B2054">
        <v>506016</v>
      </c>
      <c r="C2054" t="s">
        <v>8075</v>
      </c>
      <c r="D2054" t="s">
        <v>8469</v>
      </c>
    </row>
    <row r="2055" spans="1:4" x14ac:dyDescent="0.35">
      <c r="A2055" t="s">
        <v>11110</v>
      </c>
      <c r="B2055">
        <v>504080</v>
      </c>
      <c r="C2055" t="s">
        <v>8075</v>
      </c>
      <c r="D2055" t="s">
        <v>8370</v>
      </c>
    </row>
    <row r="2056" spans="1:4" x14ac:dyDescent="0.35">
      <c r="A2056" t="s">
        <v>11111</v>
      </c>
      <c r="B2056">
        <v>533148</v>
      </c>
      <c r="C2056" t="s">
        <v>11112</v>
      </c>
      <c r="D2056" t="s">
        <v>8211</v>
      </c>
    </row>
    <row r="2057" spans="1:4" x14ac:dyDescent="0.35">
      <c r="A2057" t="s">
        <v>11113</v>
      </c>
      <c r="B2057">
        <v>532642</v>
      </c>
      <c r="C2057" t="s">
        <v>11114</v>
      </c>
      <c r="D2057" t="s">
        <v>8238</v>
      </c>
    </row>
    <row r="2058" spans="1:4" x14ac:dyDescent="0.35">
      <c r="A2058" t="s">
        <v>11115</v>
      </c>
      <c r="B2058">
        <v>500228</v>
      </c>
      <c r="C2058" t="s">
        <v>11116</v>
      </c>
      <c r="D2058" t="s">
        <v>8105</v>
      </c>
    </row>
    <row r="2059" spans="1:4" x14ac:dyDescent="0.35">
      <c r="A2059" t="s">
        <v>11117</v>
      </c>
      <c r="B2059">
        <v>520057</v>
      </c>
      <c r="C2059" t="s">
        <v>11118</v>
      </c>
      <c r="D2059" t="s">
        <v>8427</v>
      </c>
    </row>
    <row r="2060" spans="1:4" x14ac:dyDescent="0.35">
      <c r="A2060" t="s">
        <v>11119</v>
      </c>
      <c r="B2060">
        <v>520057</v>
      </c>
      <c r="C2060" t="s">
        <v>11120</v>
      </c>
      <c r="D2060" t="s">
        <v>8427</v>
      </c>
    </row>
    <row r="2061" spans="1:4" x14ac:dyDescent="0.35">
      <c r="A2061" t="s">
        <v>11121</v>
      </c>
      <c r="B2061">
        <v>534600</v>
      </c>
      <c r="C2061" t="s">
        <v>8075</v>
      </c>
      <c r="D2061" t="s">
        <v>8395</v>
      </c>
    </row>
    <row r="2062" spans="1:4" x14ac:dyDescent="0.35">
      <c r="A2062" t="s">
        <v>11122</v>
      </c>
      <c r="B2062">
        <v>533155</v>
      </c>
      <c r="C2062" t="s">
        <v>11123</v>
      </c>
      <c r="D2062" t="s">
        <v>8560</v>
      </c>
    </row>
    <row r="2063" spans="1:4" x14ac:dyDescent="0.35">
      <c r="A2063" t="s">
        <v>11124</v>
      </c>
      <c r="B2063">
        <v>533320</v>
      </c>
      <c r="C2063" t="s">
        <v>11125</v>
      </c>
      <c r="D2063" t="s">
        <v>8216</v>
      </c>
    </row>
    <row r="2064" spans="1:4" x14ac:dyDescent="0.35">
      <c r="A2064" t="s">
        <v>11126</v>
      </c>
      <c r="B2064">
        <v>530019</v>
      </c>
      <c r="C2064" t="s">
        <v>11127</v>
      </c>
      <c r="D2064" t="s">
        <v>8111</v>
      </c>
    </row>
    <row r="2065" spans="1:4" x14ac:dyDescent="0.35">
      <c r="A2065" t="s">
        <v>11128</v>
      </c>
      <c r="B2065" t="s">
        <v>8075</v>
      </c>
      <c r="C2065" t="s">
        <v>11129</v>
      </c>
      <c r="D2065" t="s">
        <v>8163</v>
      </c>
    </row>
    <row r="2066" spans="1:4" x14ac:dyDescent="0.35">
      <c r="A2066" t="s">
        <v>11130</v>
      </c>
      <c r="B2066">
        <v>516078</v>
      </c>
      <c r="C2066" t="s">
        <v>8075</v>
      </c>
      <c r="D2066" t="s">
        <v>8267</v>
      </c>
    </row>
    <row r="2067" spans="1:4" x14ac:dyDescent="0.35">
      <c r="A2067" t="s">
        <v>11131</v>
      </c>
      <c r="B2067">
        <v>511060</v>
      </c>
      <c r="C2067" t="s">
        <v>8075</v>
      </c>
      <c r="D2067" t="s">
        <v>8492</v>
      </c>
    </row>
    <row r="2068" spans="1:4" x14ac:dyDescent="0.35">
      <c r="A2068" t="s">
        <v>11132</v>
      </c>
      <c r="B2068">
        <v>539216</v>
      </c>
      <c r="C2068" t="s">
        <v>8075</v>
      </c>
      <c r="D2068" t="s">
        <v>8089</v>
      </c>
    </row>
    <row r="2069" spans="1:4" x14ac:dyDescent="0.35">
      <c r="A2069" t="s">
        <v>11133</v>
      </c>
      <c r="B2069">
        <v>507987</v>
      </c>
      <c r="C2069" t="s">
        <v>8075</v>
      </c>
      <c r="D2069" t="s">
        <v>8091</v>
      </c>
    </row>
    <row r="2070" spans="1:4" x14ac:dyDescent="0.35">
      <c r="A2070" t="s">
        <v>11134</v>
      </c>
      <c r="B2070">
        <v>534623</v>
      </c>
      <c r="C2070" t="s">
        <v>8075</v>
      </c>
      <c r="D2070" t="s">
        <v>10823</v>
      </c>
    </row>
    <row r="2071" spans="1:4" x14ac:dyDescent="0.35">
      <c r="A2071" t="s">
        <v>11135</v>
      </c>
      <c r="B2071">
        <v>535648</v>
      </c>
      <c r="C2071" t="s">
        <v>11136</v>
      </c>
      <c r="D2071" t="s">
        <v>8594</v>
      </c>
    </row>
    <row r="2072" spans="1:4" x14ac:dyDescent="0.35">
      <c r="A2072" t="s">
        <v>11137</v>
      </c>
      <c r="B2072">
        <v>531035</v>
      </c>
      <c r="C2072" t="s">
        <v>8075</v>
      </c>
      <c r="D2072" t="s">
        <v>8728</v>
      </c>
    </row>
    <row r="2073" spans="1:4" x14ac:dyDescent="0.35">
      <c r="A2073" t="s">
        <v>11138</v>
      </c>
      <c r="B2073">
        <v>519248</v>
      </c>
      <c r="C2073" t="s">
        <v>11139</v>
      </c>
      <c r="D2073" t="s">
        <v>8321</v>
      </c>
    </row>
    <row r="2074" spans="1:4" x14ac:dyDescent="0.35">
      <c r="A2074" t="s">
        <v>11140</v>
      </c>
      <c r="B2074">
        <v>542544</v>
      </c>
      <c r="C2074" t="s">
        <v>11141</v>
      </c>
      <c r="D2074" t="s">
        <v>8058</v>
      </c>
    </row>
    <row r="2075" spans="1:4" x14ac:dyDescent="0.35">
      <c r="A2075" t="s">
        <v>11142</v>
      </c>
      <c r="B2075">
        <v>532926</v>
      </c>
      <c r="C2075" t="s">
        <v>11143</v>
      </c>
      <c r="D2075" t="s">
        <v>9885</v>
      </c>
    </row>
    <row r="2076" spans="1:4" x14ac:dyDescent="0.35">
      <c r="A2076" t="s">
        <v>11144</v>
      </c>
      <c r="B2076">
        <v>504076</v>
      </c>
      <c r="C2076" t="s">
        <v>8075</v>
      </c>
      <c r="D2076" t="s">
        <v>8116</v>
      </c>
    </row>
    <row r="2077" spans="1:4" x14ac:dyDescent="0.35">
      <c r="A2077" t="s">
        <v>11145</v>
      </c>
      <c r="B2077">
        <v>514448</v>
      </c>
      <c r="C2077" t="s">
        <v>8075</v>
      </c>
      <c r="D2077" t="s">
        <v>8232</v>
      </c>
    </row>
    <row r="2078" spans="1:4" x14ac:dyDescent="0.35">
      <c r="A2078" t="s">
        <v>11146</v>
      </c>
      <c r="B2078">
        <v>513250</v>
      </c>
      <c r="C2078" t="s">
        <v>11147</v>
      </c>
      <c r="D2078" t="s">
        <v>8116</v>
      </c>
    </row>
    <row r="2079" spans="1:4" x14ac:dyDescent="0.35">
      <c r="A2079" t="s">
        <v>11148</v>
      </c>
      <c r="B2079">
        <v>539246</v>
      </c>
      <c r="C2079" t="s">
        <v>8075</v>
      </c>
      <c r="D2079" t="s">
        <v>16186</v>
      </c>
    </row>
    <row r="2080" spans="1:4" x14ac:dyDescent="0.35">
      <c r="A2080" t="s">
        <v>11149</v>
      </c>
      <c r="B2080">
        <v>532673</v>
      </c>
      <c r="C2080" t="s">
        <v>11150</v>
      </c>
      <c r="D2080" t="s">
        <v>8769</v>
      </c>
    </row>
    <row r="2081" spans="1:4" x14ac:dyDescent="0.35">
      <c r="A2081" t="s">
        <v>16197</v>
      </c>
      <c r="B2081">
        <v>539686</v>
      </c>
      <c r="C2081" t="s">
        <v>8075</v>
      </c>
      <c r="D2081" t="s">
        <v>8211</v>
      </c>
    </row>
    <row r="2082" spans="1:4" x14ac:dyDescent="0.35">
      <c r="A2082" t="s">
        <v>11151</v>
      </c>
      <c r="B2082">
        <v>532889</v>
      </c>
      <c r="C2082" t="s">
        <v>11152</v>
      </c>
      <c r="D2082" t="s">
        <v>8089</v>
      </c>
    </row>
    <row r="2083" spans="1:4" x14ac:dyDescent="0.35">
      <c r="A2083" t="s">
        <v>11153</v>
      </c>
      <c r="B2083">
        <v>511728</v>
      </c>
      <c r="C2083" t="s">
        <v>8075</v>
      </c>
      <c r="D2083" t="s">
        <v>8091</v>
      </c>
    </row>
    <row r="2084" spans="1:4" x14ac:dyDescent="0.35">
      <c r="A2084" t="s">
        <v>11154</v>
      </c>
      <c r="B2084">
        <v>514360</v>
      </c>
      <c r="C2084" t="s">
        <v>8075</v>
      </c>
      <c r="D2084" t="s">
        <v>8469</v>
      </c>
    </row>
    <row r="2085" spans="1:4" x14ac:dyDescent="0.35">
      <c r="A2085" t="s">
        <v>11155</v>
      </c>
      <c r="B2085">
        <v>542323</v>
      </c>
      <c r="C2085" t="s">
        <v>11156</v>
      </c>
      <c r="D2085" t="s">
        <v>8211</v>
      </c>
    </row>
    <row r="2086" spans="1:4" x14ac:dyDescent="0.35">
      <c r="A2086" t="s">
        <v>11157</v>
      </c>
      <c r="B2086">
        <v>540756</v>
      </c>
      <c r="C2086" t="s">
        <v>8075</v>
      </c>
      <c r="D2086" t="s">
        <v>10844</v>
      </c>
    </row>
    <row r="2087" spans="1:4" x14ac:dyDescent="0.35">
      <c r="A2087" t="s">
        <v>11158</v>
      </c>
      <c r="B2087">
        <v>539393</v>
      </c>
      <c r="C2087" t="s">
        <v>8075</v>
      </c>
      <c r="D2087" t="s">
        <v>8748</v>
      </c>
    </row>
    <row r="2088" spans="1:4" x14ac:dyDescent="0.35">
      <c r="A2088" t="s">
        <v>11159</v>
      </c>
      <c r="B2088">
        <v>524322</v>
      </c>
      <c r="C2088" t="s">
        <v>8075</v>
      </c>
      <c r="D2088" t="s">
        <v>8111</v>
      </c>
    </row>
    <row r="2089" spans="1:4" x14ac:dyDescent="0.35">
      <c r="A2089" t="s">
        <v>11160</v>
      </c>
      <c r="B2089">
        <v>524109</v>
      </c>
      <c r="C2089" t="s">
        <v>11161</v>
      </c>
      <c r="D2089" t="s">
        <v>8083</v>
      </c>
    </row>
    <row r="2090" spans="1:4" x14ac:dyDescent="0.35">
      <c r="A2090" t="s">
        <v>11162</v>
      </c>
      <c r="B2090">
        <v>524675</v>
      </c>
      <c r="C2090" t="s">
        <v>8075</v>
      </c>
      <c r="D2090" t="s">
        <v>16186</v>
      </c>
    </row>
    <row r="2091" spans="1:4" x14ac:dyDescent="0.35">
      <c r="A2091" t="s">
        <v>11163</v>
      </c>
      <c r="B2091">
        <v>531778</v>
      </c>
      <c r="C2091" t="s">
        <v>8075</v>
      </c>
      <c r="D2091" t="s">
        <v>8055</v>
      </c>
    </row>
    <row r="2092" spans="1:4" x14ac:dyDescent="0.35">
      <c r="A2092" t="s">
        <v>11164</v>
      </c>
      <c r="B2092">
        <v>504840</v>
      </c>
      <c r="C2092" t="s">
        <v>8075</v>
      </c>
      <c r="D2092" t="s">
        <v>8267</v>
      </c>
    </row>
    <row r="2093" spans="1:4" x14ac:dyDescent="0.35">
      <c r="A2093" t="s">
        <v>11165</v>
      </c>
      <c r="B2093">
        <v>531780</v>
      </c>
      <c r="C2093" t="s">
        <v>8075</v>
      </c>
      <c r="D2093" t="s">
        <v>16186</v>
      </c>
    </row>
    <row r="2094" spans="1:4" x14ac:dyDescent="0.35">
      <c r="A2094" t="s">
        <v>11166</v>
      </c>
      <c r="B2094">
        <v>500233</v>
      </c>
      <c r="C2094" t="s">
        <v>11167</v>
      </c>
      <c r="D2094" t="s">
        <v>8349</v>
      </c>
    </row>
    <row r="2095" spans="1:4" x14ac:dyDescent="0.35">
      <c r="A2095" t="s">
        <v>11168</v>
      </c>
      <c r="B2095">
        <v>500234</v>
      </c>
      <c r="C2095" t="s">
        <v>11169</v>
      </c>
      <c r="D2095" t="s">
        <v>8088</v>
      </c>
    </row>
    <row r="2096" spans="1:4" x14ac:dyDescent="0.35">
      <c r="A2096" t="s">
        <v>11170</v>
      </c>
      <c r="B2096">
        <v>521054</v>
      </c>
      <c r="C2096" t="s">
        <v>8075</v>
      </c>
      <c r="D2096" t="s">
        <v>8089</v>
      </c>
    </row>
    <row r="2097" spans="1:4" x14ac:dyDescent="0.35">
      <c r="A2097" t="s">
        <v>11171</v>
      </c>
      <c r="B2097">
        <v>530201</v>
      </c>
      <c r="C2097" t="s">
        <v>8075</v>
      </c>
      <c r="D2097" t="s">
        <v>8089</v>
      </c>
    </row>
    <row r="2098" spans="1:4" x14ac:dyDescent="0.35">
      <c r="A2098" t="s">
        <v>11172</v>
      </c>
      <c r="B2098">
        <v>539014</v>
      </c>
      <c r="C2098" t="s">
        <v>8075</v>
      </c>
      <c r="D2098" t="s">
        <v>16186</v>
      </c>
    </row>
    <row r="2099" spans="1:4" x14ac:dyDescent="0.35">
      <c r="A2099" t="s">
        <v>11173</v>
      </c>
      <c r="B2099">
        <v>522287</v>
      </c>
      <c r="C2099" t="s">
        <v>11174</v>
      </c>
      <c r="D2099" t="s">
        <v>8116</v>
      </c>
    </row>
    <row r="2100" spans="1:4" x14ac:dyDescent="0.35">
      <c r="A2100" t="s">
        <v>11175</v>
      </c>
      <c r="B2100" t="s">
        <v>8075</v>
      </c>
      <c r="C2100" t="s">
        <v>11176</v>
      </c>
      <c r="D2100" t="s">
        <v>8163</v>
      </c>
    </row>
    <row r="2101" spans="1:4" x14ac:dyDescent="0.35">
      <c r="A2101" t="s">
        <v>11177</v>
      </c>
      <c r="B2101">
        <v>513509</v>
      </c>
      <c r="C2101" t="s">
        <v>11178</v>
      </c>
      <c r="D2101" t="s">
        <v>8427</v>
      </c>
    </row>
    <row r="2102" spans="1:4" x14ac:dyDescent="0.35">
      <c r="A2102" t="s">
        <v>11179</v>
      </c>
      <c r="B2102">
        <v>533302</v>
      </c>
      <c r="C2102" t="s">
        <v>11180</v>
      </c>
      <c r="D2102" t="s">
        <v>8094</v>
      </c>
    </row>
    <row r="2103" spans="1:4" x14ac:dyDescent="0.35">
      <c r="A2103" t="s">
        <v>11181</v>
      </c>
      <c r="B2103">
        <v>500235</v>
      </c>
      <c r="C2103" t="s">
        <v>11182</v>
      </c>
      <c r="D2103" t="s">
        <v>8105</v>
      </c>
    </row>
    <row r="2104" spans="1:4" x14ac:dyDescent="0.35">
      <c r="A2104" t="s">
        <v>11183</v>
      </c>
      <c r="B2104">
        <v>532468</v>
      </c>
      <c r="C2104" t="s">
        <v>8075</v>
      </c>
      <c r="D2104" t="s">
        <v>8238</v>
      </c>
    </row>
    <row r="2105" spans="1:4" x14ac:dyDescent="0.35">
      <c r="A2105" t="s">
        <v>11184</v>
      </c>
      <c r="B2105">
        <v>514322</v>
      </c>
      <c r="C2105" t="s">
        <v>8075</v>
      </c>
      <c r="D2105" t="s">
        <v>8089</v>
      </c>
    </row>
    <row r="2106" spans="1:4" x14ac:dyDescent="0.35">
      <c r="A2106" t="s">
        <v>11185</v>
      </c>
      <c r="B2106">
        <v>511131</v>
      </c>
      <c r="C2106" t="s">
        <v>8075</v>
      </c>
      <c r="D2106" t="s">
        <v>8158</v>
      </c>
    </row>
    <row r="2107" spans="1:4" x14ac:dyDescent="0.35">
      <c r="A2107" t="s">
        <v>11186</v>
      </c>
      <c r="B2107">
        <v>526668</v>
      </c>
      <c r="C2107" t="s">
        <v>11187</v>
      </c>
      <c r="D2107" t="s">
        <v>8273</v>
      </c>
    </row>
    <row r="2108" spans="1:4" x14ac:dyDescent="0.35">
      <c r="A2108" t="s">
        <v>11188</v>
      </c>
      <c r="B2108">
        <v>532741</v>
      </c>
      <c r="C2108" t="s">
        <v>11189</v>
      </c>
      <c r="D2108" t="s">
        <v>8105</v>
      </c>
    </row>
    <row r="2109" spans="1:4" x14ac:dyDescent="0.35">
      <c r="A2109" t="s">
        <v>11190</v>
      </c>
      <c r="B2109">
        <v>524604</v>
      </c>
      <c r="C2109" t="s">
        <v>8075</v>
      </c>
      <c r="D2109" t="s">
        <v>8111</v>
      </c>
    </row>
    <row r="2110" spans="1:4" x14ac:dyDescent="0.35">
      <c r="A2110" t="s">
        <v>11191</v>
      </c>
      <c r="B2110">
        <v>780003</v>
      </c>
      <c r="C2110" t="s">
        <v>8075</v>
      </c>
      <c r="D2110" t="s">
        <v>8163</v>
      </c>
    </row>
    <row r="2111" spans="1:4" x14ac:dyDescent="0.35">
      <c r="A2111" t="s">
        <v>11192</v>
      </c>
      <c r="B2111">
        <v>506184</v>
      </c>
      <c r="C2111" t="s">
        <v>11193</v>
      </c>
      <c r="D2111" t="s">
        <v>8186</v>
      </c>
    </row>
    <row r="2112" spans="1:4" x14ac:dyDescent="0.35">
      <c r="A2112" t="s">
        <v>11194</v>
      </c>
      <c r="B2112">
        <v>538896</v>
      </c>
      <c r="C2112" t="s">
        <v>8075</v>
      </c>
      <c r="D2112" t="s">
        <v>8121</v>
      </c>
    </row>
    <row r="2113" spans="1:4" x14ac:dyDescent="0.35">
      <c r="A2113" t="s">
        <v>11195</v>
      </c>
      <c r="B2113">
        <v>541005</v>
      </c>
      <c r="C2113" t="s">
        <v>8075</v>
      </c>
      <c r="D2113" t="s">
        <v>8478</v>
      </c>
    </row>
    <row r="2114" spans="1:4" x14ac:dyDescent="0.35">
      <c r="A2114" t="s">
        <v>11196</v>
      </c>
      <c r="B2114">
        <v>521242</v>
      </c>
      <c r="C2114" t="s">
        <v>8075</v>
      </c>
      <c r="D2114" t="s">
        <v>8089</v>
      </c>
    </row>
    <row r="2115" spans="1:4" x14ac:dyDescent="0.35">
      <c r="A2115" t="s">
        <v>11197</v>
      </c>
      <c r="B2115">
        <v>500236</v>
      </c>
      <c r="C2115" t="s">
        <v>11198</v>
      </c>
      <c r="D2115" t="s">
        <v>16188</v>
      </c>
    </row>
    <row r="2116" spans="1:4" x14ac:dyDescent="0.35">
      <c r="A2116" t="s">
        <v>11199</v>
      </c>
      <c r="B2116">
        <v>513456</v>
      </c>
      <c r="C2116" t="s">
        <v>8075</v>
      </c>
      <c r="D2116" t="s">
        <v>8395</v>
      </c>
    </row>
    <row r="2117" spans="1:4" x14ac:dyDescent="0.35">
      <c r="A2117" t="s">
        <v>11200</v>
      </c>
      <c r="B2117">
        <v>506525</v>
      </c>
      <c r="C2117" t="s">
        <v>11201</v>
      </c>
      <c r="D2117" t="s">
        <v>8121</v>
      </c>
    </row>
    <row r="2118" spans="1:4" x14ac:dyDescent="0.35">
      <c r="A2118" t="s">
        <v>11202</v>
      </c>
      <c r="B2118">
        <v>507779</v>
      </c>
      <c r="C2118" t="s">
        <v>8075</v>
      </c>
      <c r="D2118" t="s">
        <v>8267</v>
      </c>
    </row>
    <row r="2119" spans="1:4" x14ac:dyDescent="0.35">
      <c r="A2119" t="s">
        <v>11203</v>
      </c>
      <c r="B2119">
        <v>500165</v>
      </c>
      <c r="C2119" t="s">
        <v>11204</v>
      </c>
      <c r="D2119" t="s">
        <v>8349</v>
      </c>
    </row>
    <row r="2120" spans="1:4" x14ac:dyDescent="0.35">
      <c r="A2120" t="s">
        <v>11205</v>
      </c>
      <c r="B2120">
        <v>540515</v>
      </c>
      <c r="C2120" t="s">
        <v>8075</v>
      </c>
      <c r="D2120" t="s">
        <v>8058</v>
      </c>
    </row>
    <row r="2121" spans="1:4" x14ac:dyDescent="0.35">
      <c r="A2121" t="s">
        <v>11206</v>
      </c>
      <c r="B2121">
        <v>512399</v>
      </c>
      <c r="C2121" t="s">
        <v>8075</v>
      </c>
      <c r="D2121" t="s">
        <v>8058</v>
      </c>
    </row>
    <row r="2122" spans="1:4" x14ac:dyDescent="0.35">
      <c r="A2122" t="s">
        <v>11207</v>
      </c>
      <c r="B2122">
        <v>512036</v>
      </c>
      <c r="C2122" t="s">
        <v>8075</v>
      </c>
      <c r="D2122" t="s">
        <v>8089</v>
      </c>
    </row>
    <row r="2123" spans="1:4" x14ac:dyDescent="0.35">
      <c r="A2123" t="s">
        <v>11208</v>
      </c>
      <c r="B2123">
        <v>539679</v>
      </c>
      <c r="C2123" t="s">
        <v>8075</v>
      </c>
      <c r="D2123" t="s">
        <v>8091</v>
      </c>
    </row>
    <row r="2124" spans="1:4" x14ac:dyDescent="0.35">
      <c r="A2124" t="s">
        <v>11209</v>
      </c>
      <c r="B2124" t="s">
        <v>8075</v>
      </c>
      <c r="C2124" t="s">
        <v>11210</v>
      </c>
      <c r="D2124" t="s">
        <v>8086</v>
      </c>
    </row>
    <row r="2125" spans="1:4" x14ac:dyDescent="0.35">
      <c r="A2125" t="s">
        <v>11211</v>
      </c>
      <c r="B2125">
        <v>526115</v>
      </c>
      <c r="C2125" t="s">
        <v>8075</v>
      </c>
      <c r="D2125" t="s">
        <v>8186</v>
      </c>
    </row>
    <row r="2126" spans="1:4" x14ac:dyDescent="0.35">
      <c r="A2126" t="s">
        <v>11212</v>
      </c>
      <c r="B2126">
        <v>541161</v>
      </c>
      <c r="C2126" t="s">
        <v>11213</v>
      </c>
      <c r="D2126" t="s">
        <v>8158</v>
      </c>
    </row>
    <row r="2127" spans="1:4" x14ac:dyDescent="0.35">
      <c r="A2127" t="s">
        <v>11214</v>
      </c>
      <c r="B2127">
        <v>533451</v>
      </c>
      <c r="C2127" t="s">
        <v>11215</v>
      </c>
      <c r="D2127" t="s">
        <v>8211</v>
      </c>
    </row>
    <row r="2128" spans="1:4" x14ac:dyDescent="0.35">
      <c r="A2128" t="s">
        <v>11216</v>
      </c>
      <c r="B2128">
        <v>538928</v>
      </c>
      <c r="C2128" t="s">
        <v>8075</v>
      </c>
      <c r="D2128" t="s">
        <v>8091</v>
      </c>
    </row>
    <row r="2129" spans="1:4" x14ac:dyDescent="0.35">
      <c r="A2129" t="s">
        <v>11217</v>
      </c>
      <c r="B2129">
        <v>537784</v>
      </c>
      <c r="C2129" t="s">
        <v>8075</v>
      </c>
      <c r="D2129" t="s">
        <v>8492</v>
      </c>
    </row>
    <row r="2130" spans="1:4" x14ac:dyDescent="0.35">
      <c r="A2130" t="s">
        <v>11218</v>
      </c>
      <c r="B2130">
        <v>590003</v>
      </c>
      <c r="C2130" t="s">
        <v>11219</v>
      </c>
      <c r="D2130" t="s">
        <v>8390</v>
      </c>
    </row>
    <row r="2131" spans="1:4" x14ac:dyDescent="0.35">
      <c r="A2131" t="s">
        <v>11220</v>
      </c>
      <c r="B2131">
        <v>531687</v>
      </c>
      <c r="C2131" t="s">
        <v>11221</v>
      </c>
      <c r="D2131" t="s">
        <v>8270</v>
      </c>
    </row>
    <row r="2132" spans="1:4" x14ac:dyDescent="0.35">
      <c r="A2132" t="s">
        <v>11222</v>
      </c>
      <c r="B2132">
        <v>539533</v>
      </c>
      <c r="C2132" t="s">
        <v>8075</v>
      </c>
      <c r="D2132" t="s">
        <v>8058</v>
      </c>
    </row>
    <row r="2133" spans="1:4" x14ac:dyDescent="0.35">
      <c r="A2133" t="s">
        <v>11223</v>
      </c>
      <c r="B2133">
        <v>502933</v>
      </c>
      <c r="C2133" t="s">
        <v>8075</v>
      </c>
      <c r="D2133" t="s">
        <v>8089</v>
      </c>
    </row>
    <row r="2134" spans="1:4" x14ac:dyDescent="0.35">
      <c r="A2134" t="s">
        <v>11224</v>
      </c>
      <c r="B2134">
        <v>532925</v>
      </c>
      <c r="C2134" t="s">
        <v>11225</v>
      </c>
      <c r="D2134" t="s">
        <v>8469</v>
      </c>
    </row>
    <row r="2135" spans="1:4" x14ac:dyDescent="0.35">
      <c r="A2135" t="s">
        <v>11226</v>
      </c>
      <c r="B2135">
        <v>532899</v>
      </c>
      <c r="C2135" t="s">
        <v>11227</v>
      </c>
      <c r="D2135" t="s">
        <v>8270</v>
      </c>
    </row>
    <row r="2136" spans="1:4" x14ac:dyDescent="0.35">
      <c r="A2136" t="s">
        <v>11228</v>
      </c>
      <c r="B2136">
        <v>524444</v>
      </c>
      <c r="C2136" t="s">
        <v>8075</v>
      </c>
      <c r="D2136" t="s">
        <v>8321</v>
      </c>
    </row>
    <row r="2137" spans="1:4" x14ac:dyDescent="0.35">
      <c r="A2137" t="s">
        <v>11229</v>
      </c>
      <c r="B2137">
        <v>535136</v>
      </c>
      <c r="C2137" t="s">
        <v>8075</v>
      </c>
      <c r="D2137" t="s">
        <v>8089</v>
      </c>
    </row>
    <row r="2138" spans="1:4" x14ac:dyDescent="0.35">
      <c r="A2138" t="s">
        <v>11230</v>
      </c>
      <c r="B2138">
        <v>590041</v>
      </c>
      <c r="C2138" t="s">
        <v>11231</v>
      </c>
      <c r="D2138" t="s">
        <v>8218</v>
      </c>
    </row>
    <row r="2139" spans="1:4" x14ac:dyDescent="0.35">
      <c r="A2139" t="s">
        <v>11232</v>
      </c>
      <c r="B2139">
        <v>530255</v>
      </c>
      <c r="C2139" t="s">
        <v>8075</v>
      </c>
      <c r="D2139" t="s">
        <v>8069</v>
      </c>
    </row>
    <row r="2140" spans="1:4" x14ac:dyDescent="0.35">
      <c r="A2140" t="s">
        <v>11233</v>
      </c>
      <c r="B2140">
        <v>539276</v>
      </c>
      <c r="C2140" t="s">
        <v>11234</v>
      </c>
      <c r="D2140" t="s">
        <v>10844</v>
      </c>
    </row>
    <row r="2141" spans="1:4" x14ac:dyDescent="0.35">
      <c r="A2141" t="s">
        <v>11235</v>
      </c>
      <c r="B2141">
        <v>504084</v>
      </c>
      <c r="C2141" t="s">
        <v>8075</v>
      </c>
      <c r="D2141" t="s">
        <v>8370</v>
      </c>
    </row>
    <row r="2142" spans="1:4" x14ac:dyDescent="0.35">
      <c r="A2142" t="s">
        <v>11236</v>
      </c>
      <c r="B2142">
        <v>539562</v>
      </c>
      <c r="C2142" t="s">
        <v>8075</v>
      </c>
      <c r="D2142" t="s">
        <v>8058</v>
      </c>
    </row>
    <row r="2143" spans="1:4" x14ac:dyDescent="0.35">
      <c r="A2143" t="s">
        <v>11237</v>
      </c>
      <c r="B2143">
        <v>530357</v>
      </c>
      <c r="C2143" t="s">
        <v>8075</v>
      </c>
      <c r="D2143" t="s">
        <v>8058</v>
      </c>
    </row>
    <row r="2144" spans="1:4" x14ac:dyDescent="0.35">
      <c r="A2144" t="s">
        <v>11238</v>
      </c>
      <c r="B2144">
        <v>530357</v>
      </c>
      <c r="C2144" t="s">
        <v>8075</v>
      </c>
      <c r="D2144" t="s">
        <v>8058</v>
      </c>
    </row>
    <row r="2145" spans="1:4" x14ac:dyDescent="0.35">
      <c r="A2145" t="s">
        <v>11239</v>
      </c>
      <c r="B2145">
        <v>526067</v>
      </c>
      <c r="C2145" t="s">
        <v>8075</v>
      </c>
      <c r="D2145" t="s">
        <v>8267</v>
      </c>
    </row>
    <row r="2146" spans="1:4" x14ac:dyDescent="0.35">
      <c r="A2146" t="s">
        <v>11240</v>
      </c>
      <c r="B2146">
        <v>531784</v>
      </c>
      <c r="C2146" t="s">
        <v>8075</v>
      </c>
      <c r="D2146" t="s">
        <v>8469</v>
      </c>
    </row>
    <row r="2147" spans="1:4" x14ac:dyDescent="0.35">
      <c r="A2147" t="s">
        <v>11241</v>
      </c>
      <c r="B2147">
        <v>590066</v>
      </c>
      <c r="C2147" t="s">
        <v>11242</v>
      </c>
      <c r="D2147" t="s">
        <v>8088</v>
      </c>
    </row>
    <row r="2148" spans="1:4" x14ac:dyDescent="0.35">
      <c r="A2148" t="s">
        <v>11243</v>
      </c>
      <c r="B2148">
        <v>533192</v>
      </c>
      <c r="C2148" t="s">
        <v>11244</v>
      </c>
      <c r="D2148" t="s">
        <v>8769</v>
      </c>
    </row>
    <row r="2149" spans="1:4" x14ac:dyDescent="0.35">
      <c r="A2149" t="s">
        <v>11245</v>
      </c>
      <c r="B2149">
        <v>540385</v>
      </c>
      <c r="C2149" t="s">
        <v>8075</v>
      </c>
      <c r="D2149" t="s">
        <v>8058</v>
      </c>
    </row>
    <row r="2150" spans="1:4" x14ac:dyDescent="0.35">
      <c r="A2150" t="s">
        <v>11246</v>
      </c>
      <c r="B2150">
        <v>532054</v>
      </c>
      <c r="C2150" t="s">
        <v>11247</v>
      </c>
      <c r="D2150" t="s">
        <v>8186</v>
      </c>
    </row>
    <row r="2151" spans="1:4" x14ac:dyDescent="0.35">
      <c r="A2151" t="s">
        <v>11248</v>
      </c>
      <c r="B2151">
        <v>532714</v>
      </c>
      <c r="C2151" t="s">
        <v>11249</v>
      </c>
      <c r="D2151" t="s">
        <v>8116</v>
      </c>
    </row>
    <row r="2152" spans="1:4" x14ac:dyDescent="0.35">
      <c r="A2152" t="s">
        <v>11250</v>
      </c>
      <c r="B2152">
        <v>508993</v>
      </c>
      <c r="C2152" t="s">
        <v>8075</v>
      </c>
      <c r="D2152" t="s">
        <v>8158</v>
      </c>
    </row>
    <row r="2153" spans="1:4" x14ac:dyDescent="0.35">
      <c r="A2153" t="s">
        <v>11251</v>
      </c>
      <c r="B2153">
        <v>518011</v>
      </c>
      <c r="C2153" t="s">
        <v>8075</v>
      </c>
      <c r="D2153" t="s">
        <v>8088</v>
      </c>
    </row>
    <row r="2154" spans="1:4" x14ac:dyDescent="0.35">
      <c r="A2154" t="s">
        <v>11252</v>
      </c>
      <c r="B2154" t="s">
        <v>8075</v>
      </c>
      <c r="C2154" t="s">
        <v>11253</v>
      </c>
      <c r="D2154" t="s">
        <v>8086</v>
      </c>
    </row>
    <row r="2155" spans="1:4" x14ac:dyDescent="0.35">
      <c r="A2155" t="s">
        <v>11254</v>
      </c>
      <c r="B2155">
        <v>517569</v>
      </c>
      <c r="C2155" t="s">
        <v>11255</v>
      </c>
      <c r="D2155" t="s">
        <v>8370</v>
      </c>
    </row>
    <row r="2156" spans="1:4" x14ac:dyDescent="0.35">
      <c r="A2156" t="s">
        <v>11256</v>
      </c>
      <c r="B2156">
        <v>519602</v>
      </c>
      <c r="C2156" t="s">
        <v>11257</v>
      </c>
      <c r="D2156" t="s">
        <v>8165</v>
      </c>
    </row>
    <row r="2157" spans="1:4" x14ac:dyDescent="0.35">
      <c r="A2157" t="s">
        <v>11258</v>
      </c>
      <c r="B2157">
        <v>506528</v>
      </c>
      <c r="C2157" t="s">
        <v>8075</v>
      </c>
      <c r="D2157" t="s">
        <v>8232</v>
      </c>
    </row>
    <row r="2158" spans="1:4" x14ac:dyDescent="0.35">
      <c r="A2158" t="s">
        <v>11259</v>
      </c>
      <c r="B2158">
        <v>531163</v>
      </c>
      <c r="C2158" t="s">
        <v>11260</v>
      </c>
      <c r="D2158" t="s">
        <v>8232</v>
      </c>
    </row>
    <row r="2159" spans="1:4" x14ac:dyDescent="0.35">
      <c r="A2159" t="s">
        <v>11261</v>
      </c>
      <c r="B2159">
        <v>506530</v>
      </c>
      <c r="C2159" t="s">
        <v>8075</v>
      </c>
      <c r="D2159" t="s">
        <v>8267</v>
      </c>
    </row>
    <row r="2160" spans="1:4" x14ac:dyDescent="0.35">
      <c r="A2160" t="s">
        <v>11262</v>
      </c>
      <c r="B2160">
        <v>505890</v>
      </c>
      <c r="C2160" t="s">
        <v>8075</v>
      </c>
      <c r="D2160" t="s">
        <v>8083</v>
      </c>
    </row>
    <row r="2161" spans="1:4" x14ac:dyDescent="0.35">
      <c r="A2161" t="s">
        <v>11263</v>
      </c>
      <c r="B2161">
        <v>505890</v>
      </c>
      <c r="C2161" t="s">
        <v>8075</v>
      </c>
      <c r="D2161" t="s">
        <v>8083</v>
      </c>
    </row>
    <row r="2162" spans="1:4" x14ac:dyDescent="0.35">
      <c r="A2162" t="s">
        <v>11264</v>
      </c>
      <c r="B2162">
        <v>540953</v>
      </c>
      <c r="C2162" t="s">
        <v>8075</v>
      </c>
      <c r="D2162" t="s">
        <v>8186</v>
      </c>
    </row>
    <row r="2163" spans="1:4" x14ac:dyDescent="0.35">
      <c r="A2163" t="s">
        <v>11265</v>
      </c>
      <c r="B2163">
        <v>530163</v>
      </c>
      <c r="C2163" t="s">
        <v>8075</v>
      </c>
      <c r="D2163" t="s">
        <v>8111</v>
      </c>
    </row>
    <row r="2164" spans="1:4" x14ac:dyDescent="0.35">
      <c r="A2164" t="s">
        <v>11266</v>
      </c>
      <c r="B2164">
        <v>532686</v>
      </c>
      <c r="C2164" t="s">
        <v>11267</v>
      </c>
      <c r="D2164" t="s">
        <v>8195</v>
      </c>
    </row>
    <row r="2165" spans="1:4" x14ac:dyDescent="0.35">
      <c r="A2165" t="s">
        <v>11268</v>
      </c>
      <c r="B2165">
        <v>532686</v>
      </c>
      <c r="C2165" t="s">
        <v>11267</v>
      </c>
      <c r="D2165" t="s">
        <v>8195</v>
      </c>
    </row>
    <row r="2166" spans="1:4" x14ac:dyDescent="0.35">
      <c r="A2166" t="s">
        <v>11269</v>
      </c>
      <c r="B2166">
        <v>507180</v>
      </c>
      <c r="C2166" t="s">
        <v>11270</v>
      </c>
      <c r="D2166" t="s">
        <v>8769</v>
      </c>
    </row>
    <row r="2167" spans="1:4" x14ac:dyDescent="0.35">
      <c r="A2167" t="s">
        <v>11271</v>
      </c>
      <c r="B2167">
        <v>524174</v>
      </c>
      <c r="C2167" t="s">
        <v>8075</v>
      </c>
      <c r="D2167" t="s">
        <v>8121</v>
      </c>
    </row>
    <row r="2168" spans="1:4" x14ac:dyDescent="0.35">
      <c r="A2168" t="s">
        <v>11272</v>
      </c>
      <c r="B2168">
        <v>533289</v>
      </c>
      <c r="C2168" t="s">
        <v>11273</v>
      </c>
      <c r="D2168" t="s">
        <v>8393</v>
      </c>
    </row>
    <row r="2169" spans="1:4" x14ac:dyDescent="0.35">
      <c r="A2169" t="s">
        <v>11274</v>
      </c>
      <c r="B2169">
        <v>502937</v>
      </c>
      <c r="C2169" t="s">
        <v>11275</v>
      </c>
      <c r="D2169" t="s">
        <v>8064</v>
      </c>
    </row>
    <row r="2170" spans="1:4" x14ac:dyDescent="0.35">
      <c r="A2170" t="s">
        <v>11276</v>
      </c>
      <c r="B2170">
        <v>532732</v>
      </c>
      <c r="C2170" t="s">
        <v>11277</v>
      </c>
      <c r="D2170" t="s">
        <v>8186</v>
      </c>
    </row>
    <row r="2171" spans="1:4" x14ac:dyDescent="0.35">
      <c r="A2171" t="s">
        <v>11278</v>
      </c>
      <c r="B2171">
        <v>507948</v>
      </c>
      <c r="C2171" t="s">
        <v>8075</v>
      </c>
      <c r="D2171" t="s">
        <v>8091</v>
      </c>
    </row>
    <row r="2172" spans="1:4" x14ac:dyDescent="0.35">
      <c r="A2172" t="s">
        <v>11279</v>
      </c>
      <c r="B2172">
        <v>512597</v>
      </c>
      <c r="C2172" t="s">
        <v>11280</v>
      </c>
      <c r="D2172" t="s">
        <v>8091</v>
      </c>
    </row>
    <row r="2173" spans="1:4" x14ac:dyDescent="0.35">
      <c r="A2173" t="s">
        <v>11281</v>
      </c>
      <c r="B2173" t="s">
        <v>8075</v>
      </c>
      <c r="C2173" t="s">
        <v>11282</v>
      </c>
      <c r="D2173" t="s">
        <v>8091</v>
      </c>
    </row>
    <row r="2174" spans="1:4" x14ac:dyDescent="0.35">
      <c r="A2174" t="s">
        <v>11283</v>
      </c>
      <c r="B2174">
        <v>500239</v>
      </c>
      <c r="C2174" t="s">
        <v>8075</v>
      </c>
      <c r="D2174" t="s">
        <v>8089</v>
      </c>
    </row>
    <row r="2175" spans="1:4" x14ac:dyDescent="0.35">
      <c r="A2175" t="s">
        <v>11284</v>
      </c>
      <c r="B2175">
        <v>531609</v>
      </c>
      <c r="C2175" t="s">
        <v>8075</v>
      </c>
      <c r="D2175" t="s">
        <v>8267</v>
      </c>
    </row>
    <row r="2176" spans="1:4" x14ac:dyDescent="0.35">
      <c r="A2176" t="s">
        <v>11285</v>
      </c>
      <c r="B2176">
        <v>540775</v>
      </c>
      <c r="C2176" t="s">
        <v>11286</v>
      </c>
      <c r="D2176" t="s">
        <v>8497</v>
      </c>
    </row>
    <row r="2177" spans="1:4" x14ac:dyDescent="0.35">
      <c r="A2177" t="s">
        <v>11287</v>
      </c>
      <c r="B2177">
        <v>540775</v>
      </c>
      <c r="C2177" t="s">
        <v>11286</v>
      </c>
      <c r="D2177" t="s">
        <v>8497</v>
      </c>
    </row>
    <row r="2178" spans="1:4" x14ac:dyDescent="0.35">
      <c r="A2178" t="s">
        <v>11288</v>
      </c>
      <c r="B2178">
        <v>590068</v>
      </c>
      <c r="C2178" t="s">
        <v>11289</v>
      </c>
      <c r="D2178" t="s">
        <v>16186</v>
      </c>
    </row>
    <row r="2179" spans="1:4" x14ac:dyDescent="0.35">
      <c r="A2179" t="s">
        <v>11290</v>
      </c>
      <c r="B2179">
        <v>507794</v>
      </c>
      <c r="C2179" t="s">
        <v>8075</v>
      </c>
      <c r="D2179" t="s">
        <v>8578</v>
      </c>
    </row>
    <row r="2180" spans="1:4" x14ac:dyDescent="0.35">
      <c r="A2180" t="s">
        <v>11291</v>
      </c>
      <c r="B2180">
        <v>504269</v>
      </c>
      <c r="C2180" t="s">
        <v>11292</v>
      </c>
      <c r="D2180" t="s">
        <v>8832</v>
      </c>
    </row>
    <row r="2181" spans="1:4" x14ac:dyDescent="0.35">
      <c r="A2181" t="s">
        <v>11293</v>
      </c>
      <c r="B2181">
        <v>590068</v>
      </c>
      <c r="C2181" t="s">
        <v>11289</v>
      </c>
      <c r="D2181" t="s">
        <v>16186</v>
      </c>
    </row>
    <row r="2182" spans="1:4" x14ac:dyDescent="0.35">
      <c r="A2182" t="s">
        <v>11294</v>
      </c>
      <c r="B2182">
        <v>519064</v>
      </c>
      <c r="C2182" t="s">
        <v>8075</v>
      </c>
      <c r="D2182" t="s">
        <v>8270</v>
      </c>
    </row>
    <row r="2183" spans="1:4" x14ac:dyDescent="0.35">
      <c r="A2183" t="s">
        <v>11295</v>
      </c>
      <c r="B2183">
        <v>531892</v>
      </c>
      <c r="C2183" t="s">
        <v>11296</v>
      </c>
      <c r="D2183" t="s">
        <v>8058</v>
      </c>
    </row>
    <row r="2184" spans="1:4" x14ac:dyDescent="0.35">
      <c r="A2184" t="s">
        <v>11297</v>
      </c>
      <c r="B2184">
        <v>506178</v>
      </c>
      <c r="C2184" t="s">
        <v>8075</v>
      </c>
      <c r="D2184" t="s">
        <v>16186</v>
      </c>
    </row>
    <row r="2185" spans="1:4" x14ac:dyDescent="0.35">
      <c r="A2185" t="s">
        <v>11298</v>
      </c>
      <c r="B2185">
        <v>521127</v>
      </c>
      <c r="C2185" t="s">
        <v>8075</v>
      </c>
      <c r="D2185" t="s">
        <v>8089</v>
      </c>
    </row>
    <row r="2186" spans="1:4" x14ac:dyDescent="0.35">
      <c r="A2186" t="s">
        <v>11299</v>
      </c>
      <c r="B2186">
        <v>539788</v>
      </c>
      <c r="C2186" t="s">
        <v>8075</v>
      </c>
      <c r="D2186" t="s">
        <v>8107</v>
      </c>
    </row>
    <row r="2187" spans="1:4" x14ac:dyDescent="0.35">
      <c r="A2187" t="s">
        <v>11300</v>
      </c>
      <c r="B2187">
        <v>507435</v>
      </c>
      <c r="C2187" t="s">
        <v>8075</v>
      </c>
      <c r="D2187" t="s">
        <v>8702</v>
      </c>
    </row>
    <row r="2188" spans="1:4" x14ac:dyDescent="0.35">
      <c r="A2188" t="s">
        <v>11301</v>
      </c>
      <c r="B2188">
        <v>507435</v>
      </c>
      <c r="C2188" t="s">
        <v>8075</v>
      </c>
      <c r="D2188" t="s">
        <v>8702</v>
      </c>
    </row>
    <row r="2189" spans="1:4" x14ac:dyDescent="0.35">
      <c r="A2189" t="s">
        <v>11302</v>
      </c>
      <c r="B2189">
        <v>535730</v>
      </c>
      <c r="C2189" t="s">
        <v>8075</v>
      </c>
      <c r="D2189" t="s">
        <v>8089</v>
      </c>
    </row>
    <row r="2190" spans="1:4" x14ac:dyDescent="0.35">
      <c r="A2190" t="s">
        <v>11303</v>
      </c>
      <c r="B2190">
        <v>531692</v>
      </c>
      <c r="C2190" t="s">
        <v>8075</v>
      </c>
      <c r="D2190" t="s">
        <v>8273</v>
      </c>
    </row>
    <row r="2191" spans="1:4" x14ac:dyDescent="0.35">
      <c r="A2191" t="s">
        <v>11304</v>
      </c>
      <c r="B2191">
        <v>513693</v>
      </c>
      <c r="C2191" t="s">
        <v>8075</v>
      </c>
      <c r="D2191" t="s">
        <v>8105</v>
      </c>
    </row>
    <row r="2192" spans="1:4" x14ac:dyDescent="0.35">
      <c r="A2192" t="s">
        <v>11305</v>
      </c>
      <c r="B2192">
        <v>540812</v>
      </c>
      <c r="C2192" t="s">
        <v>8075</v>
      </c>
      <c r="D2192" t="s">
        <v>8541</v>
      </c>
    </row>
    <row r="2193" spans="1:4" x14ac:dyDescent="0.35">
      <c r="A2193" t="s">
        <v>11306</v>
      </c>
      <c r="B2193">
        <v>507946</v>
      </c>
      <c r="C2193" t="s">
        <v>8075</v>
      </c>
      <c r="D2193" t="s">
        <v>16186</v>
      </c>
    </row>
    <row r="2194" spans="1:4" x14ac:dyDescent="0.35">
      <c r="A2194" t="s">
        <v>11307</v>
      </c>
      <c r="B2194">
        <v>507946</v>
      </c>
      <c r="C2194" t="s">
        <v>8075</v>
      </c>
      <c r="D2194" t="s">
        <v>16186</v>
      </c>
    </row>
    <row r="2195" spans="1:4" x14ac:dyDescent="0.35">
      <c r="A2195" t="s">
        <v>11308</v>
      </c>
      <c r="B2195">
        <v>535566</v>
      </c>
      <c r="C2195" t="s">
        <v>8075</v>
      </c>
      <c r="D2195" t="s">
        <v>8091</v>
      </c>
    </row>
    <row r="2196" spans="1:4" x14ac:dyDescent="0.35">
      <c r="A2196" t="s">
        <v>11309</v>
      </c>
      <c r="B2196">
        <v>524699</v>
      </c>
      <c r="C2196" t="s">
        <v>8075</v>
      </c>
      <c r="D2196" t="s">
        <v>8121</v>
      </c>
    </row>
    <row r="2197" spans="1:4" x14ac:dyDescent="0.35">
      <c r="A2197" t="s">
        <v>11310</v>
      </c>
      <c r="B2197">
        <v>522101</v>
      </c>
      <c r="C2197" t="s">
        <v>8075</v>
      </c>
      <c r="D2197" t="s">
        <v>8083</v>
      </c>
    </row>
    <row r="2198" spans="1:4" x14ac:dyDescent="0.35">
      <c r="A2198" t="s">
        <v>11311</v>
      </c>
      <c r="B2198">
        <v>523218</v>
      </c>
      <c r="C2198" t="s">
        <v>11312</v>
      </c>
      <c r="D2198" t="s">
        <v>8612</v>
      </c>
    </row>
    <row r="2199" spans="1:4" x14ac:dyDescent="0.35">
      <c r="A2199" t="s">
        <v>11313</v>
      </c>
      <c r="B2199">
        <v>524500</v>
      </c>
      <c r="C2199" t="s">
        <v>11314</v>
      </c>
      <c r="D2199" t="s">
        <v>8111</v>
      </c>
    </row>
    <row r="2200" spans="1:4" x14ac:dyDescent="0.35">
      <c r="A2200" t="s">
        <v>11315</v>
      </c>
      <c r="B2200">
        <v>524500</v>
      </c>
      <c r="C2200" t="s">
        <v>11314</v>
      </c>
      <c r="D2200" t="s">
        <v>8111</v>
      </c>
    </row>
    <row r="2201" spans="1:4" x14ac:dyDescent="0.35">
      <c r="A2201" t="s">
        <v>11316</v>
      </c>
      <c r="B2201">
        <v>532067</v>
      </c>
      <c r="C2201" t="s">
        <v>8075</v>
      </c>
      <c r="D2201" t="s">
        <v>8216</v>
      </c>
    </row>
    <row r="2202" spans="1:4" x14ac:dyDescent="0.35">
      <c r="A2202" t="s">
        <v>11317</v>
      </c>
      <c r="B2202">
        <v>532067</v>
      </c>
      <c r="C2202" t="s">
        <v>8075</v>
      </c>
      <c r="D2202" t="s">
        <v>8216</v>
      </c>
    </row>
    <row r="2203" spans="1:4" x14ac:dyDescent="0.35">
      <c r="A2203" t="s">
        <v>11318</v>
      </c>
      <c r="B2203">
        <v>530313</v>
      </c>
      <c r="C2203" t="s">
        <v>11319</v>
      </c>
      <c r="D2203" t="s">
        <v>8111</v>
      </c>
    </row>
    <row r="2204" spans="1:4" x14ac:dyDescent="0.35">
      <c r="A2204" t="s">
        <v>11320</v>
      </c>
      <c r="B2204">
        <v>500240</v>
      </c>
      <c r="C2204" t="s">
        <v>8075</v>
      </c>
      <c r="D2204" t="s">
        <v>8728</v>
      </c>
    </row>
    <row r="2205" spans="1:4" x14ac:dyDescent="0.35">
      <c r="A2205" t="s">
        <v>11321</v>
      </c>
      <c r="B2205">
        <v>531274</v>
      </c>
      <c r="C2205" t="s">
        <v>8075</v>
      </c>
      <c r="D2205" t="s">
        <v>8091</v>
      </c>
    </row>
    <row r="2206" spans="1:4" x14ac:dyDescent="0.35">
      <c r="A2206" t="s">
        <v>11322</v>
      </c>
      <c r="B2206">
        <v>524019</v>
      </c>
      <c r="C2206" t="s">
        <v>11323</v>
      </c>
      <c r="D2206" t="s">
        <v>8192</v>
      </c>
    </row>
    <row r="2207" spans="1:4" x14ac:dyDescent="0.35">
      <c r="A2207" t="s">
        <v>11324</v>
      </c>
      <c r="B2207">
        <v>524019</v>
      </c>
      <c r="C2207" t="s">
        <v>11323</v>
      </c>
      <c r="D2207" t="s">
        <v>8192</v>
      </c>
    </row>
    <row r="2208" spans="1:4" x14ac:dyDescent="0.35">
      <c r="A2208" t="s">
        <v>11325</v>
      </c>
      <c r="B2208">
        <v>530215</v>
      </c>
      <c r="C2208" t="s">
        <v>8075</v>
      </c>
      <c r="D2208" t="s">
        <v>8158</v>
      </c>
    </row>
    <row r="2209" spans="1:4" x14ac:dyDescent="0.35">
      <c r="A2209" t="s">
        <v>11326</v>
      </c>
      <c r="B2209">
        <v>512329</v>
      </c>
      <c r="C2209" t="s">
        <v>8075</v>
      </c>
      <c r="D2209" t="s">
        <v>8492</v>
      </c>
    </row>
    <row r="2210" spans="1:4" x14ac:dyDescent="0.35">
      <c r="A2210" t="s">
        <v>11327</v>
      </c>
      <c r="B2210">
        <v>540680</v>
      </c>
      <c r="C2210" t="s">
        <v>11328</v>
      </c>
      <c r="D2210" t="s">
        <v>8105</v>
      </c>
    </row>
    <row r="2211" spans="1:4" x14ac:dyDescent="0.35">
      <c r="A2211" t="s">
        <v>11329</v>
      </c>
      <c r="B2211">
        <v>531413</v>
      </c>
      <c r="C2211" t="s">
        <v>8075</v>
      </c>
      <c r="D2211" t="s">
        <v>10058</v>
      </c>
    </row>
    <row r="2212" spans="1:4" x14ac:dyDescent="0.35">
      <c r="A2212" t="s">
        <v>11330</v>
      </c>
      <c r="B2212">
        <v>537750</v>
      </c>
      <c r="C2212" t="s">
        <v>8075</v>
      </c>
      <c r="D2212" t="s">
        <v>8094</v>
      </c>
    </row>
    <row r="2213" spans="1:4" x14ac:dyDescent="0.35">
      <c r="A2213" t="s">
        <v>11331</v>
      </c>
      <c r="B2213">
        <v>532967</v>
      </c>
      <c r="C2213" t="s">
        <v>11332</v>
      </c>
      <c r="D2213" t="s">
        <v>8232</v>
      </c>
    </row>
    <row r="2214" spans="1:4" x14ac:dyDescent="0.35">
      <c r="A2214" t="s">
        <v>11333</v>
      </c>
      <c r="B2214">
        <v>500241</v>
      </c>
      <c r="C2214" t="s">
        <v>11334</v>
      </c>
      <c r="D2214" t="s">
        <v>8083</v>
      </c>
    </row>
    <row r="2215" spans="1:4" x14ac:dyDescent="0.35">
      <c r="A2215" t="s">
        <v>11335</v>
      </c>
      <c r="B2215">
        <v>533193</v>
      </c>
      <c r="C2215" t="s">
        <v>11336</v>
      </c>
      <c r="D2215" t="s">
        <v>8370</v>
      </c>
    </row>
    <row r="2216" spans="1:4" x14ac:dyDescent="0.35">
      <c r="A2216" t="s">
        <v>11337</v>
      </c>
      <c r="B2216">
        <v>500245</v>
      </c>
      <c r="C2216" t="s">
        <v>8075</v>
      </c>
      <c r="D2216" t="s">
        <v>8105</v>
      </c>
    </row>
    <row r="2217" spans="1:4" x14ac:dyDescent="0.35">
      <c r="A2217" t="s">
        <v>11338</v>
      </c>
      <c r="B2217">
        <v>500243</v>
      </c>
      <c r="C2217" t="s">
        <v>11339</v>
      </c>
      <c r="D2217" t="s">
        <v>8083</v>
      </c>
    </row>
    <row r="2218" spans="1:4" x14ac:dyDescent="0.35">
      <c r="A2218" t="s">
        <v>11340</v>
      </c>
      <c r="B2218">
        <v>533293</v>
      </c>
      <c r="C2218" t="s">
        <v>11341</v>
      </c>
      <c r="D2218" t="s">
        <v>8427</v>
      </c>
    </row>
    <row r="2219" spans="1:4" x14ac:dyDescent="0.35">
      <c r="A2219" t="s">
        <v>11342</v>
      </c>
      <c r="B2219">
        <v>505283</v>
      </c>
      <c r="C2219" t="s">
        <v>8075</v>
      </c>
      <c r="D2219" t="s">
        <v>8083</v>
      </c>
    </row>
    <row r="2220" spans="1:4" x14ac:dyDescent="0.35">
      <c r="A2220" t="s">
        <v>11343</v>
      </c>
      <c r="B2220">
        <v>530145</v>
      </c>
      <c r="C2220" t="s">
        <v>8075</v>
      </c>
      <c r="D2220" t="s">
        <v>8192</v>
      </c>
    </row>
    <row r="2221" spans="1:4" x14ac:dyDescent="0.35">
      <c r="A2221" t="s">
        <v>11344</v>
      </c>
      <c r="B2221">
        <v>521248</v>
      </c>
      <c r="C2221" t="s">
        <v>11345</v>
      </c>
      <c r="D2221" t="s">
        <v>8186</v>
      </c>
    </row>
    <row r="2222" spans="1:4" x14ac:dyDescent="0.35">
      <c r="A2222" t="s">
        <v>11346</v>
      </c>
      <c r="B2222">
        <v>532304</v>
      </c>
      <c r="C2222" t="s">
        <v>8075</v>
      </c>
      <c r="D2222" t="s">
        <v>8058</v>
      </c>
    </row>
    <row r="2223" spans="1:4" x14ac:dyDescent="0.35">
      <c r="A2223" t="s">
        <v>11347</v>
      </c>
      <c r="B2223">
        <v>532304</v>
      </c>
      <c r="C2223" t="s">
        <v>8075</v>
      </c>
      <c r="D2223" t="s">
        <v>8058</v>
      </c>
    </row>
    <row r="2224" spans="1:4" x14ac:dyDescent="0.35">
      <c r="A2224" t="s">
        <v>11348</v>
      </c>
      <c r="B2224">
        <v>530235</v>
      </c>
      <c r="C2224" t="s">
        <v>8075</v>
      </c>
      <c r="D2224" t="s">
        <v>8091</v>
      </c>
    </row>
    <row r="2225" spans="1:4" x14ac:dyDescent="0.35">
      <c r="A2225" t="s">
        <v>11349</v>
      </c>
      <c r="B2225">
        <v>526409</v>
      </c>
      <c r="C2225" t="s">
        <v>8075</v>
      </c>
      <c r="D2225" t="s">
        <v>8192</v>
      </c>
    </row>
    <row r="2226" spans="1:4" x14ac:dyDescent="0.35">
      <c r="A2226" t="s">
        <v>11350</v>
      </c>
      <c r="B2226">
        <v>526409</v>
      </c>
      <c r="C2226" t="s">
        <v>8075</v>
      </c>
      <c r="D2226" t="s">
        <v>8192</v>
      </c>
    </row>
    <row r="2227" spans="1:4" x14ac:dyDescent="0.35">
      <c r="A2227" t="s">
        <v>11351</v>
      </c>
      <c r="B2227">
        <v>523652</v>
      </c>
      <c r="C2227" t="s">
        <v>8075</v>
      </c>
      <c r="D2227" t="s">
        <v>8192</v>
      </c>
    </row>
    <row r="2228" spans="1:4" x14ac:dyDescent="0.35">
      <c r="A2228" t="s">
        <v>11352</v>
      </c>
      <c r="B2228">
        <v>521238</v>
      </c>
      <c r="C2228" t="s">
        <v>8075</v>
      </c>
      <c r="D2228" t="s">
        <v>8397</v>
      </c>
    </row>
    <row r="2229" spans="1:4" x14ac:dyDescent="0.35">
      <c r="A2229" t="s">
        <v>11353</v>
      </c>
      <c r="B2229" t="s">
        <v>8075</v>
      </c>
      <c r="C2229" t="s">
        <v>11354</v>
      </c>
      <c r="D2229" t="s">
        <v>8086</v>
      </c>
    </row>
    <row r="2230" spans="1:4" x14ac:dyDescent="0.35">
      <c r="A2230" t="s">
        <v>11355</v>
      </c>
      <c r="B2230">
        <v>530771</v>
      </c>
      <c r="C2230" t="s">
        <v>8075</v>
      </c>
      <c r="D2230" t="s">
        <v>8091</v>
      </c>
    </row>
    <row r="2231" spans="1:4" x14ac:dyDescent="0.35">
      <c r="A2231" t="s">
        <v>11356</v>
      </c>
      <c r="B2231">
        <v>514221</v>
      </c>
      <c r="C2231" t="s">
        <v>8075</v>
      </c>
      <c r="D2231" t="s">
        <v>8089</v>
      </c>
    </row>
    <row r="2232" spans="1:4" x14ac:dyDescent="0.35">
      <c r="A2232" t="s">
        <v>11357</v>
      </c>
      <c r="B2232">
        <v>517170</v>
      </c>
      <c r="C2232" t="s">
        <v>11358</v>
      </c>
      <c r="D2232" t="s">
        <v>8370</v>
      </c>
    </row>
    <row r="2233" spans="1:4" x14ac:dyDescent="0.35">
      <c r="A2233" t="s">
        <v>11359</v>
      </c>
      <c r="B2233">
        <v>524520</v>
      </c>
      <c r="C2233" t="s">
        <v>8075</v>
      </c>
      <c r="D2233" t="s">
        <v>8261</v>
      </c>
    </row>
    <row r="2234" spans="1:4" x14ac:dyDescent="0.35">
      <c r="A2234" t="s">
        <v>11360</v>
      </c>
      <c r="B2234">
        <v>524520</v>
      </c>
      <c r="C2234" t="s">
        <v>8075</v>
      </c>
      <c r="D2234" t="s">
        <v>8261</v>
      </c>
    </row>
    <row r="2235" spans="1:4" x14ac:dyDescent="0.35">
      <c r="A2235" t="s">
        <v>11361</v>
      </c>
      <c r="B2235">
        <v>531578</v>
      </c>
      <c r="C2235" t="s">
        <v>8075</v>
      </c>
      <c r="D2235" t="s">
        <v>8158</v>
      </c>
    </row>
    <row r="2236" spans="1:4" x14ac:dyDescent="0.35">
      <c r="A2236" t="s">
        <v>11362</v>
      </c>
      <c r="B2236">
        <v>519415</v>
      </c>
      <c r="C2236" t="s">
        <v>8075</v>
      </c>
      <c r="D2236" t="s">
        <v>8132</v>
      </c>
    </row>
    <row r="2237" spans="1:4" x14ac:dyDescent="0.35">
      <c r="A2237" t="s">
        <v>11363</v>
      </c>
      <c r="B2237">
        <v>540468</v>
      </c>
      <c r="C2237" t="s">
        <v>8075</v>
      </c>
      <c r="D2237" t="s">
        <v>9032</v>
      </c>
    </row>
    <row r="2238" spans="1:4" x14ac:dyDescent="0.35">
      <c r="A2238" t="s">
        <v>11364</v>
      </c>
      <c r="B2238">
        <v>532942</v>
      </c>
      <c r="C2238" t="s">
        <v>11365</v>
      </c>
      <c r="D2238" t="s">
        <v>8469</v>
      </c>
    </row>
    <row r="2239" spans="1:4" x14ac:dyDescent="0.35">
      <c r="A2239" t="s">
        <v>11366</v>
      </c>
      <c r="B2239">
        <v>512559</v>
      </c>
      <c r="C2239" t="s">
        <v>11367</v>
      </c>
      <c r="D2239" t="s">
        <v>8270</v>
      </c>
    </row>
    <row r="2240" spans="1:4" x14ac:dyDescent="0.35">
      <c r="A2240" t="s">
        <v>11368</v>
      </c>
      <c r="B2240">
        <v>523207</v>
      </c>
      <c r="C2240" t="s">
        <v>11369</v>
      </c>
      <c r="D2240" t="s">
        <v>8616</v>
      </c>
    </row>
    <row r="2241" spans="1:4" x14ac:dyDescent="0.35">
      <c r="A2241" t="s">
        <v>11370</v>
      </c>
      <c r="B2241">
        <v>532924</v>
      </c>
      <c r="C2241" t="s">
        <v>11371</v>
      </c>
      <c r="D2241" t="s">
        <v>8158</v>
      </c>
    </row>
    <row r="2242" spans="1:4" x14ac:dyDescent="0.35">
      <c r="A2242" t="s">
        <v>11372</v>
      </c>
      <c r="B2242">
        <v>539910</v>
      </c>
      <c r="C2242" t="s">
        <v>8075</v>
      </c>
      <c r="D2242" t="s">
        <v>8078</v>
      </c>
    </row>
    <row r="2243" spans="1:4" x14ac:dyDescent="0.35">
      <c r="A2243" t="s">
        <v>11373</v>
      </c>
      <c r="B2243">
        <v>514128</v>
      </c>
      <c r="C2243" t="s">
        <v>8075</v>
      </c>
      <c r="D2243" t="s">
        <v>8089</v>
      </c>
    </row>
    <row r="2244" spans="1:4" x14ac:dyDescent="0.35">
      <c r="A2244" t="s">
        <v>11374</v>
      </c>
      <c r="B2244">
        <v>524280</v>
      </c>
      <c r="C2244" t="s">
        <v>11375</v>
      </c>
      <c r="D2244" t="s">
        <v>8111</v>
      </c>
    </row>
    <row r="2245" spans="1:4" x14ac:dyDescent="0.35">
      <c r="A2245" t="s">
        <v>11376</v>
      </c>
      <c r="B2245">
        <v>500247</v>
      </c>
      <c r="C2245" t="s">
        <v>11377</v>
      </c>
      <c r="D2245" t="s">
        <v>8390</v>
      </c>
    </row>
    <row r="2246" spans="1:4" x14ac:dyDescent="0.35">
      <c r="A2246" t="s">
        <v>11378</v>
      </c>
      <c r="B2246">
        <v>590097</v>
      </c>
      <c r="C2246" t="s">
        <v>11379</v>
      </c>
      <c r="D2246" t="s">
        <v>8058</v>
      </c>
    </row>
    <row r="2247" spans="1:4" x14ac:dyDescent="0.35">
      <c r="A2247" t="s">
        <v>11380</v>
      </c>
      <c r="B2247">
        <v>590107</v>
      </c>
      <c r="C2247" t="s">
        <v>11381</v>
      </c>
      <c r="D2247" t="s">
        <v>8058</v>
      </c>
    </row>
    <row r="2248" spans="1:4" x14ac:dyDescent="0.35">
      <c r="A2248" t="s">
        <v>11382</v>
      </c>
      <c r="B2248">
        <v>532985</v>
      </c>
      <c r="C2248" t="s">
        <v>11383</v>
      </c>
      <c r="D2248" t="s">
        <v>8058</v>
      </c>
    </row>
    <row r="2249" spans="1:4" x14ac:dyDescent="0.35">
      <c r="A2249" t="s">
        <v>11384</v>
      </c>
      <c r="B2249">
        <v>507474</v>
      </c>
      <c r="C2249" t="s">
        <v>8075</v>
      </c>
      <c r="D2249" t="s">
        <v>8152</v>
      </c>
    </row>
    <row r="2250" spans="1:4" x14ac:dyDescent="0.35">
      <c r="A2250" t="s">
        <v>11385</v>
      </c>
      <c r="B2250" t="s">
        <v>8075</v>
      </c>
      <c r="C2250" t="s">
        <v>11386</v>
      </c>
      <c r="D2250" t="s">
        <v>8163</v>
      </c>
    </row>
    <row r="2251" spans="1:4" x14ac:dyDescent="0.35">
      <c r="A2251" t="s">
        <v>11387</v>
      </c>
      <c r="B2251">
        <v>530299</v>
      </c>
      <c r="C2251" t="s">
        <v>11388</v>
      </c>
      <c r="D2251" t="s">
        <v>16186</v>
      </c>
    </row>
    <row r="2252" spans="1:4" x14ac:dyDescent="0.35">
      <c r="A2252" t="s">
        <v>11389</v>
      </c>
      <c r="B2252" t="s">
        <v>8075</v>
      </c>
      <c r="C2252" t="s">
        <v>11390</v>
      </c>
      <c r="D2252" t="s">
        <v>8163</v>
      </c>
    </row>
    <row r="2253" spans="1:4" x14ac:dyDescent="0.35">
      <c r="A2253" t="s">
        <v>11391</v>
      </c>
      <c r="B2253">
        <v>511138</v>
      </c>
      <c r="C2253" t="s">
        <v>8075</v>
      </c>
      <c r="D2253" t="s">
        <v>8091</v>
      </c>
    </row>
    <row r="2254" spans="1:4" x14ac:dyDescent="0.35">
      <c r="A2254" t="s">
        <v>11392</v>
      </c>
      <c r="B2254">
        <v>539599</v>
      </c>
      <c r="C2254" t="s">
        <v>8075</v>
      </c>
      <c r="D2254" t="s">
        <v>8107</v>
      </c>
    </row>
    <row r="2255" spans="1:4" x14ac:dyDescent="0.35">
      <c r="A2255" t="s">
        <v>11393</v>
      </c>
      <c r="B2255">
        <v>523323</v>
      </c>
      <c r="C2255" t="s">
        <v>8075</v>
      </c>
      <c r="D2255" t="s">
        <v>8261</v>
      </c>
    </row>
    <row r="2256" spans="1:4" x14ac:dyDescent="0.35">
      <c r="A2256" t="s">
        <v>11394</v>
      </c>
      <c r="B2256">
        <v>505585</v>
      </c>
      <c r="C2256" t="s">
        <v>8075</v>
      </c>
      <c r="D2256" t="s">
        <v>8492</v>
      </c>
    </row>
    <row r="2257" spans="1:4" x14ac:dyDescent="0.35">
      <c r="A2257" t="s">
        <v>11395</v>
      </c>
      <c r="B2257">
        <v>507598</v>
      </c>
      <c r="C2257" t="s">
        <v>8075</v>
      </c>
      <c r="D2257" t="s">
        <v>8152</v>
      </c>
    </row>
    <row r="2258" spans="1:4" x14ac:dyDescent="0.35">
      <c r="A2258" t="s">
        <v>11396</v>
      </c>
      <c r="B2258">
        <v>532400</v>
      </c>
      <c r="C2258" t="s">
        <v>11397</v>
      </c>
      <c r="D2258" t="s">
        <v>8061</v>
      </c>
    </row>
    <row r="2259" spans="1:4" x14ac:dyDescent="0.35">
      <c r="A2259" t="s">
        <v>11398</v>
      </c>
      <c r="B2259">
        <v>542651</v>
      </c>
      <c r="C2259" t="s">
        <v>11399</v>
      </c>
      <c r="D2259" t="s">
        <v>11400</v>
      </c>
    </row>
    <row r="2260" spans="1:4" x14ac:dyDescent="0.35">
      <c r="A2260" t="s">
        <v>11401</v>
      </c>
      <c r="B2260">
        <v>542459</v>
      </c>
      <c r="C2260" t="s">
        <v>11402</v>
      </c>
      <c r="D2260" t="s">
        <v>11400</v>
      </c>
    </row>
    <row r="2261" spans="1:4" x14ac:dyDescent="0.35">
      <c r="A2261" t="s">
        <v>11403</v>
      </c>
      <c r="B2261">
        <v>501261</v>
      </c>
      <c r="C2261" t="s">
        <v>8075</v>
      </c>
      <c r="D2261" t="s">
        <v>8058</v>
      </c>
    </row>
    <row r="2262" spans="1:4" x14ac:dyDescent="0.35">
      <c r="A2262" t="s">
        <v>11404</v>
      </c>
      <c r="B2262">
        <v>530813</v>
      </c>
      <c r="C2262" t="s">
        <v>407</v>
      </c>
      <c r="D2262" t="s">
        <v>8132</v>
      </c>
    </row>
    <row r="2263" spans="1:4" x14ac:dyDescent="0.35">
      <c r="A2263" t="s">
        <v>11405</v>
      </c>
      <c r="B2263">
        <v>524518</v>
      </c>
      <c r="C2263" t="s">
        <v>11406</v>
      </c>
      <c r="D2263" t="s">
        <v>8111</v>
      </c>
    </row>
    <row r="2264" spans="1:4" x14ac:dyDescent="0.35">
      <c r="A2264" t="s">
        <v>11407</v>
      </c>
      <c r="B2264">
        <v>530139</v>
      </c>
      <c r="C2264" t="s">
        <v>8075</v>
      </c>
      <c r="D2264" t="s">
        <v>8091</v>
      </c>
    </row>
    <row r="2265" spans="1:4" x14ac:dyDescent="0.35">
      <c r="A2265" t="s">
        <v>11408</v>
      </c>
      <c r="B2265">
        <v>531328</v>
      </c>
      <c r="C2265" t="s">
        <v>8075</v>
      </c>
      <c r="D2265" t="s">
        <v>9032</v>
      </c>
    </row>
    <row r="2266" spans="1:4" x14ac:dyDescent="0.35">
      <c r="A2266" t="s">
        <v>11409</v>
      </c>
      <c r="B2266">
        <v>533482</v>
      </c>
      <c r="C2266" t="s">
        <v>11410</v>
      </c>
      <c r="D2266" t="s">
        <v>8469</v>
      </c>
    </row>
    <row r="2267" spans="1:4" x14ac:dyDescent="0.35">
      <c r="A2267" t="s">
        <v>11411</v>
      </c>
      <c r="B2267" t="s">
        <v>8075</v>
      </c>
      <c r="C2267" t="s">
        <v>11412</v>
      </c>
      <c r="D2267" t="s">
        <v>8086</v>
      </c>
    </row>
    <row r="2268" spans="1:4" x14ac:dyDescent="0.35">
      <c r="A2268" t="s">
        <v>11413</v>
      </c>
      <c r="B2268">
        <v>539384</v>
      </c>
      <c r="C2268" t="s">
        <v>8075</v>
      </c>
      <c r="D2268" t="s">
        <v>8091</v>
      </c>
    </row>
    <row r="2269" spans="1:4" x14ac:dyDescent="0.35">
      <c r="A2269" t="s">
        <v>11414</v>
      </c>
      <c r="B2269">
        <v>504392</v>
      </c>
      <c r="C2269" t="s">
        <v>8075</v>
      </c>
      <c r="D2269" t="s">
        <v>8058</v>
      </c>
    </row>
    <row r="2270" spans="1:4" x14ac:dyDescent="0.35">
      <c r="A2270" t="s">
        <v>11415</v>
      </c>
      <c r="B2270">
        <v>526423</v>
      </c>
      <c r="C2270" t="s">
        <v>8075</v>
      </c>
      <c r="D2270" t="s">
        <v>8192</v>
      </c>
    </row>
    <row r="2271" spans="1:4" x14ac:dyDescent="0.35">
      <c r="A2271" t="s">
        <v>11416</v>
      </c>
      <c r="B2271">
        <v>526423</v>
      </c>
      <c r="C2271" t="s">
        <v>8075</v>
      </c>
      <c r="D2271" t="s">
        <v>8192</v>
      </c>
    </row>
    <row r="2272" spans="1:4" x14ac:dyDescent="0.35">
      <c r="A2272" t="s">
        <v>11417</v>
      </c>
      <c r="B2272">
        <v>533210</v>
      </c>
      <c r="C2272" t="s">
        <v>8075</v>
      </c>
      <c r="D2272" t="s">
        <v>8321</v>
      </c>
    </row>
    <row r="2273" spans="1:4" x14ac:dyDescent="0.35">
      <c r="A2273" t="s">
        <v>11418</v>
      </c>
      <c r="B2273" t="s">
        <v>8075</v>
      </c>
      <c r="C2273" t="s">
        <v>11419</v>
      </c>
      <c r="D2273" t="s">
        <v>8086</v>
      </c>
    </row>
    <row r="2274" spans="1:4" x14ac:dyDescent="0.35">
      <c r="A2274" t="s">
        <v>11420</v>
      </c>
      <c r="B2274">
        <v>523550</v>
      </c>
      <c r="C2274" t="s">
        <v>8075</v>
      </c>
      <c r="D2274" t="s">
        <v>8064</v>
      </c>
    </row>
    <row r="2275" spans="1:4" x14ac:dyDescent="0.35">
      <c r="A2275" t="s">
        <v>11421</v>
      </c>
      <c r="B2275">
        <v>500249</v>
      </c>
      <c r="C2275" t="s">
        <v>11422</v>
      </c>
      <c r="D2275" t="s">
        <v>8083</v>
      </c>
    </row>
    <row r="2276" spans="1:4" x14ac:dyDescent="0.35">
      <c r="A2276" t="s">
        <v>11423</v>
      </c>
      <c r="B2276">
        <v>519421</v>
      </c>
      <c r="C2276" t="s">
        <v>8075</v>
      </c>
      <c r="D2276" t="s">
        <v>8132</v>
      </c>
    </row>
    <row r="2277" spans="1:4" x14ac:dyDescent="0.35">
      <c r="A2277" t="s">
        <v>11424</v>
      </c>
      <c r="B2277" t="s">
        <v>8075</v>
      </c>
      <c r="C2277" t="s">
        <v>11425</v>
      </c>
      <c r="D2277" t="s">
        <v>8086</v>
      </c>
    </row>
    <row r="2278" spans="1:4" x14ac:dyDescent="0.35">
      <c r="A2278" t="s">
        <v>11426</v>
      </c>
      <c r="B2278">
        <v>503626</v>
      </c>
      <c r="C2278" t="s">
        <v>8075</v>
      </c>
      <c r="D2278" t="s">
        <v>8058</v>
      </c>
    </row>
    <row r="2279" spans="1:4" x14ac:dyDescent="0.35">
      <c r="A2279" t="s">
        <v>11427</v>
      </c>
      <c r="B2279">
        <v>532997</v>
      </c>
      <c r="C2279" t="s">
        <v>11428</v>
      </c>
      <c r="D2279" t="s">
        <v>8211</v>
      </c>
    </row>
    <row r="2280" spans="1:4" x14ac:dyDescent="0.35">
      <c r="A2280" t="s">
        <v>11429</v>
      </c>
      <c r="B2280">
        <v>530149</v>
      </c>
      <c r="C2280" t="s">
        <v>8075</v>
      </c>
      <c r="D2280" t="s">
        <v>8089</v>
      </c>
    </row>
    <row r="2281" spans="1:4" x14ac:dyDescent="0.35">
      <c r="A2281" t="s">
        <v>11430</v>
      </c>
      <c r="B2281">
        <v>532081</v>
      </c>
      <c r="C2281" t="s">
        <v>11431</v>
      </c>
      <c r="D2281" t="s">
        <v>8078</v>
      </c>
    </row>
    <row r="2282" spans="1:4" x14ac:dyDescent="0.35">
      <c r="A2282" t="s">
        <v>11432</v>
      </c>
      <c r="B2282">
        <v>532937</v>
      </c>
      <c r="C2282" t="s">
        <v>8075</v>
      </c>
      <c r="D2282" t="s">
        <v>8069</v>
      </c>
    </row>
    <row r="2283" spans="1:4" x14ac:dyDescent="0.35">
      <c r="A2283" t="s">
        <v>11433</v>
      </c>
      <c r="B2283">
        <v>539408</v>
      </c>
      <c r="C2283" t="s">
        <v>8075</v>
      </c>
      <c r="D2283" t="s">
        <v>8091</v>
      </c>
    </row>
    <row r="2284" spans="1:4" x14ac:dyDescent="0.35">
      <c r="A2284" t="s">
        <v>11434</v>
      </c>
      <c r="B2284">
        <v>505299</v>
      </c>
      <c r="C2284" t="s">
        <v>8075</v>
      </c>
      <c r="D2284" t="s">
        <v>8083</v>
      </c>
    </row>
    <row r="2285" spans="1:4" x14ac:dyDescent="0.35">
      <c r="A2285" t="s">
        <v>11435</v>
      </c>
      <c r="B2285">
        <v>513703</v>
      </c>
      <c r="C2285" t="s">
        <v>8075</v>
      </c>
      <c r="D2285" t="s">
        <v>8089</v>
      </c>
    </row>
    <row r="2286" spans="1:4" x14ac:dyDescent="0.35">
      <c r="A2286" t="s">
        <v>11436</v>
      </c>
      <c r="B2286">
        <v>523594</v>
      </c>
      <c r="C2286" t="s">
        <v>8075</v>
      </c>
      <c r="D2286" t="s">
        <v>8192</v>
      </c>
    </row>
    <row r="2287" spans="1:4" x14ac:dyDescent="0.35">
      <c r="A2287" t="s">
        <v>11437</v>
      </c>
      <c r="B2287">
        <v>511048</v>
      </c>
      <c r="C2287" t="s">
        <v>8075</v>
      </c>
      <c r="D2287" t="s">
        <v>16186</v>
      </c>
    </row>
    <row r="2288" spans="1:4" x14ac:dyDescent="0.35">
      <c r="A2288" t="s">
        <v>11438</v>
      </c>
      <c r="B2288">
        <v>514240</v>
      </c>
      <c r="C2288" t="s">
        <v>8075</v>
      </c>
      <c r="D2288" t="s">
        <v>8089</v>
      </c>
    </row>
    <row r="2289" spans="1:4" x14ac:dyDescent="0.35">
      <c r="A2289" t="s">
        <v>11439</v>
      </c>
      <c r="B2289">
        <v>536170</v>
      </c>
      <c r="C2289" t="s">
        <v>8075</v>
      </c>
      <c r="D2289" t="s">
        <v>16186</v>
      </c>
    </row>
    <row r="2290" spans="1:4" x14ac:dyDescent="0.35">
      <c r="A2290" t="s">
        <v>11440</v>
      </c>
      <c r="B2290">
        <v>530421</v>
      </c>
      <c r="C2290" t="s">
        <v>8075</v>
      </c>
      <c r="D2290" t="s">
        <v>8121</v>
      </c>
    </row>
    <row r="2291" spans="1:4" x14ac:dyDescent="0.35">
      <c r="A2291" t="s">
        <v>11441</v>
      </c>
      <c r="B2291">
        <v>531206</v>
      </c>
      <c r="C2291" t="s">
        <v>8075</v>
      </c>
      <c r="D2291" t="s">
        <v>8091</v>
      </c>
    </row>
    <row r="2292" spans="1:4" x14ac:dyDescent="0.35">
      <c r="A2292" t="s">
        <v>11442</v>
      </c>
      <c r="B2292">
        <v>531882</v>
      </c>
      <c r="C2292" t="s">
        <v>11443</v>
      </c>
      <c r="D2292" t="s">
        <v>8132</v>
      </c>
    </row>
    <row r="2293" spans="1:4" x14ac:dyDescent="0.35">
      <c r="A2293" t="s">
        <v>11444</v>
      </c>
      <c r="B2293">
        <v>539997</v>
      </c>
      <c r="C2293" t="s">
        <v>8075</v>
      </c>
      <c r="D2293" t="s">
        <v>8111</v>
      </c>
    </row>
    <row r="2294" spans="1:4" x14ac:dyDescent="0.35">
      <c r="A2294" t="s">
        <v>16198</v>
      </c>
      <c r="B2294">
        <v>537669</v>
      </c>
      <c r="C2294" t="s">
        <v>8075</v>
      </c>
      <c r="D2294" t="s">
        <v>8150</v>
      </c>
    </row>
    <row r="2295" spans="1:4" x14ac:dyDescent="0.35">
      <c r="A2295" t="s">
        <v>11445</v>
      </c>
      <c r="B2295">
        <v>533519</v>
      </c>
      <c r="C2295" t="s">
        <v>11446</v>
      </c>
      <c r="D2295" t="s">
        <v>8238</v>
      </c>
    </row>
    <row r="2296" spans="1:4" x14ac:dyDescent="0.35">
      <c r="A2296" t="s">
        <v>11447</v>
      </c>
      <c r="B2296">
        <v>540115</v>
      </c>
      <c r="C2296" t="s">
        <v>11448</v>
      </c>
      <c r="D2296" t="s">
        <v>8081</v>
      </c>
    </row>
    <row r="2297" spans="1:4" x14ac:dyDescent="0.35">
      <c r="A2297" t="s">
        <v>11449</v>
      </c>
      <c r="B2297">
        <v>526947</v>
      </c>
      <c r="C2297" t="s">
        <v>11450</v>
      </c>
      <c r="D2297" t="s">
        <v>9113</v>
      </c>
    </row>
    <row r="2298" spans="1:4" x14ac:dyDescent="0.35">
      <c r="A2298" t="s">
        <v>11451</v>
      </c>
      <c r="B2298">
        <v>505693</v>
      </c>
      <c r="C2298" t="s">
        <v>11452</v>
      </c>
      <c r="D2298" t="s">
        <v>8257</v>
      </c>
    </row>
    <row r="2299" spans="1:4" x14ac:dyDescent="0.35">
      <c r="A2299" t="s">
        <v>11453</v>
      </c>
      <c r="B2299">
        <v>524202</v>
      </c>
      <c r="C2299" t="s">
        <v>8075</v>
      </c>
      <c r="D2299" t="s">
        <v>8152</v>
      </c>
    </row>
    <row r="2300" spans="1:4" x14ac:dyDescent="0.35">
      <c r="A2300" t="s">
        <v>11454</v>
      </c>
      <c r="B2300">
        <v>524202</v>
      </c>
      <c r="C2300" t="s">
        <v>8075</v>
      </c>
      <c r="D2300" t="s">
        <v>8152</v>
      </c>
    </row>
    <row r="2301" spans="1:4" x14ac:dyDescent="0.35">
      <c r="A2301" t="s">
        <v>11455</v>
      </c>
      <c r="B2301">
        <v>540026</v>
      </c>
      <c r="C2301" t="s">
        <v>8075</v>
      </c>
      <c r="D2301" t="s">
        <v>8158</v>
      </c>
    </row>
    <row r="2302" spans="1:4" x14ac:dyDescent="0.35">
      <c r="A2302" t="s">
        <v>11456</v>
      </c>
      <c r="B2302">
        <v>530577</v>
      </c>
      <c r="C2302" t="s">
        <v>8075</v>
      </c>
      <c r="D2302" t="s">
        <v>8091</v>
      </c>
    </row>
    <row r="2303" spans="1:4" x14ac:dyDescent="0.35">
      <c r="A2303" t="s">
        <v>11457</v>
      </c>
      <c r="B2303">
        <v>524522</v>
      </c>
      <c r="C2303" t="s">
        <v>8075</v>
      </c>
      <c r="D2303" t="s">
        <v>8121</v>
      </c>
    </row>
    <row r="2304" spans="1:4" x14ac:dyDescent="0.35">
      <c r="A2304" t="s">
        <v>11458</v>
      </c>
      <c r="B2304" t="s">
        <v>8075</v>
      </c>
      <c r="C2304" t="s">
        <v>11459</v>
      </c>
      <c r="D2304" t="s">
        <v>8086</v>
      </c>
    </row>
    <row r="2305" spans="1:4" x14ac:dyDescent="0.35">
      <c r="A2305" t="s">
        <v>11460</v>
      </c>
      <c r="B2305">
        <v>531842</v>
      </c>
      <c r="C2305" t="s">
        <v>8075</v>
      </c>
      <c r="D2305" t="s">
        <v>16186</v>
      </c>
    </row>
    <row r="2306" spans="1:4" x14ac:dyDescent="0.35">
      <c r="A2306" t="s">
        <v>11461</v>
      </c>
      <c r="B2306">
        <v>535387</v>
      </c>
      <c r="C2306" t="s">
        <v>8075</v>
      </c>
      <c r="D2306" t="s">
        <v>8089</v>
      </c>
    </row>
    <row r="2307" spans="1:4" x14ac:dyDescent="0.35">
      <c r="A2307" t="s">
        <v>11462</v>
      </c>
      <c r="B2307">
        <v>535387</v>
      </c>
      <c r="C2307" t="s">
        <v>8075</v>
      </c>
      <c r="D2307" t="s">
        <v>8089</v>
      </c>
    </row>
    <row r="2308" spans="1:4" x14ac:dyDescent="0.35">
      <c r="A2308" t="s">
        <v>11463</v>
      </c>
      <c r="B2308">
        <v>505302</v>
      </c>
      <c r="C2308" t="s">
        <v>8075</v>
      </c>
      <c r="D2308" t="s">
        <v>8083</v>
      </c>
    </row>
    <row r="2309" spans="1:4" x14ac:dyDescent="0.35">
      <c r="A2309" t="s">
        <v>11464</v>
      </c>
      <c r="B2309">
        <v>504258</v>
      </c>
      <c r="C2309" t="s">
        <v>8075</v>
      </c>
      <c r="D2309" t="s">
        <v>8370</v>
      </c>
    </row>
    <row r="2310" spans="1:4" x14ac:dyDescent="0.35">
      <c r="A2310" t="s">
        <v>11465</v>
      </c>
      <c r="B2310" t="s">
        <v>8075</v>
      </c>
      <c r="C2310" t="s">
        <v>11466</v>
      </c>
      <c r="D2310" t="s">
        <v>8163</v>
      </c>
    </row>
    <row r="2311" spans="1:4" x14ac:dyDescent="0.35">
      <c r="A2311" t="s">
        <v>11467</v>
      </c>
      <c r="B2311">
        <v>500252</v>
      </c>
      <c r="C2311" t="s">
        <v>11468</v>
      </c>
      <c r="D2311" t="s">
        <v>8083</v>
      </c>
    </row>
    <row r="2312" spans="1:4" x14ac:dyDescent="0.35">
      <c r="A2312" t="s">
        <v>11469</v>
      </c>
      <c r="B2312">
        <v>502958</v>
      </c>
      <c r="C2312" t="s">
        <v>8075</v>
      </c>
      <c r="D2312" t="s">
        <v>8089</v>
      </c>
    </row>
    <row r="2313" spans="1:4" x14ac:dyDescent="0.35">
      <c r="A2313" t="s">
        <v>11470</v>
      </c>
      <c r="B2313">
        <v>506079</v>
      </c>
      <c r="C2313" t="s">
        <v>11471</v>
      </c>
      <c r="D2313" t="s">
        <v>8395</v>
      </c>
    </row>
    <row r="2314" spans="1:4" x14ac:dyDescent="0.35">
      <c r="A2314" t="s">
        <v>11472</v>
      </c>
      <c r="B2314">
        <v>534690</v>
      </c>
      <c r="C2314" t="s">
        <v>11473</v>
      </c>
      <c r="D2314" t="s">
        <v>8390</v>
      </c>
    </row>
    <row r="2315" spans="1:4" x14ac:dyDescent="0.35">
      <c r="A2315" t="s">
        <v>11474</v>
      </c>
      <c r="B2315">
        <v>590075</v>
      </c>
      <c r="C2315" t="s">
        <v>11475</v>
      </c>
      <c r="D2315" t="s">
        <v>8089</v>
      </c>
    </row>
    <row r="2316" spans="1:4" x14ac:dyDescent="0.35">
      <c r="A2316" t="s">
        <v>11476</v>
      </c>
      <c r="B2316">
        <v>539841</v>
      </c>
      <c r="C2316" t="s">
        <v>8075</v>
      </c>
      <c r="D2316" t="s">
        <v>8393</v>
      </c>
    </row>
    <row r="2317" spans="1:4" x14ac:dyDescent="0.35">
      <c r="A2317" t="s">
        <v>11477</v>
      </c>
      <c r="B2317">
        <v>509048</v>
      </c>
      <c r="C2317" t="s">
        <v>8075</v>
      </c>
      <c r="D2317" t="s">
        <v>8158</v>
      </c>
    </row>
    <row r="2318" spans="1:4" x14ac:dyDescent="0.35">
      <c r="A2318" t="s">
        <v>11478</v>
      </c>
      <c r="B2318">
        <v>532275</v>
      </c>
      <c r="C2318" t="s">
        <v>8075</v>
      </c>
      <c r="D2318" t="s">
        <v>8091</v>
      </c>
    </row>
    <row r="2319" spans="1:4" x14ac:dyDescent="0.35">
      <c r="A2319" t="s">
        <v>11479</v>
      </c>
      <c r="B2319">
        <v>533012</v>
      </c>
      <c r="C2319" t="s">
        <v>11480</v>
      </c>
      <c r="D2319" t="s">
        <v>8158</v>
      </c>
    </row>
    <row r="2320" spans="1:4" x14ac:dyDescent="0.35">
      <c r="A2320" t="s">
        <v>11481</v>
      </c>
      <c r="B2320">
        <v>540005</v>
      </c>
      <c r="C2320" t="s">
        <v>11482</v>
      </c>
      <c r="D2320" t="s">
        <v>8061</v>
      </c>
    </row>
    <row r="2321" spans="1:4" x14ac:dyDescent="0.35">
      <c r="A2321" t="s">
        <v>11483</v>
      </c>
      <c r="B2321">
        <v>500510</v>
      </c>
      <c r="C2321" t="s">
        <v>11484</v>
      </c>
      <c r="D2321" t="s">
        <v>8469</v>
      </c>
    </row>
    <row r="2322" spans="1:4" x14ac:dyDescent="0.35">
      <c r="A2322" t="s">
        <v>11485</v>
      </c>
      <c r="B2322">
        <v>540702</v>
      </c>
      <c r="C2322" t="s">
        <v>11486</v>
      </c>
      <c r="D2322" t="s">
        <v>8261</v>
      </c>
    </row>
    <row r="2323" spans="1:4" x14ac:dyDescent="0.35">
      <c r="A2323" t="s">
        <v>11487</v>
      </c>
      <c r="B2323">
        <v>531164</v>
      </c>
      <c r="C2323" t="s">
        <v>8075</v>
      </c>
      <c r="D2323" t="s">
        <v>8186</v>
      </c>
    </row>
    <row r="2324" spans="1:4" x14ac:dyDescent="0.35">
      <c r="A2324" t="s">
        <v>11488</v>
      </c>
      <c r="B2324">
        <v>539909</v>
      </c>
      <c r="C2324" t="s">
        <v>8075</v>
      </c>
      <c r="D2324" t="s">
        <v>8091</v>
      </c>
    </row>
    <row r="2325" spans="1:4" x14ac:dyDescent="0.35">
      <c r="A2325" t="s">
        <v>11489</v>
      </c>
      <c r="B2325" t="s">
        <v>8075</v>
      </c>
      <c r="C2325" t="s">
        <v>11490</v>
      </c>
      <c r="D2325" t="s">
        <v>8086</v>
      </c>
    </row>
    <row r="2326" spans="1:4" x14ac:dyDescent="0.35">
      <c r="A2326" t="s">
        <v>11491</v>
      </c>
      <c r="B2326">
        <v>540222</v>
      </c>
      <c r="C2326" t="s">
        <v>11492</v>
      </c>
      <c r="D2326" t="s">
        <v>8111</v>
      </c>
    </row>
    <row r="2327" spans="1:4" x14ac:dyDescent="0.35">
      <c r="A2327" t="s">
        <v>11493</v>
      </c>
      <c r="B2327">
        <v>532829</v>
      </c>
      <c r="C2327" t="s">
        <v>8075</v>
      </c>
      <c r="D2327" t="s">
        <v>8497</v>
      </c>
    </row>
    <row r="2328" spans="1:4" x14ac:dyDescent="0.35">
      <c r="A2328" t="s">
        <v>11494</v>
      </c>
      <c r="B2328" t="s">
        <v>8075</v>
      </c>
      <c r="C2328" t="s">
        <v>11495</v>
      </c>
      <c r="D2328" t="s">
        <v>8086</v>
      </c>
    </row>
    <row r="2329" spans="1:4" x14ac:dyDescent="0.35">
      <c r="A2329" t="s">
        <v>11496</v>
      </c>
      <c r="B2329">
        <v>531288</v>
      </c>
      <c r="C2329" t="s">
        <v>8075</v>
      </c>
      <c r="D2329" t="s">
        <v>8091</v>
      </c>
    </row>
    <row r="2330" spans="1:4" x14ac:dyDescent="0.35">
      <c r="A2330" t="s">
        <v>11497</v>
      </c>
      <c r="B2330">
        <v>540360</v>
      </c>
      <c r="C2330" t="s">
        <v>8075</v>
      </c>
      <c r="D2330" t="s">
        <v>8058</v>
      </c>
    </row>
    <row r="2331" spans="1:4" x14ac:dyDescent="0.35">
      <c r="A2331" t="s">
        <v>11498</v>
      </c>
      <c r="B2331">
        <v>508306</v>
      </c>
      <c r="C2331" t="s">
        <v>8075</v>
      </c>
      <c r="D2331" t="s">
        <v>8478</v>
      </c>
    </row>
    <row r="2332" spans="1:4" x14ac:dyDescent="0.35">
      <c r="A2332" t="s">
        <v>11499</v>
      </c>
      <c r="B2332">
        <v>517415</v>
      </c>
      <c r="C2332" t="s">
        <v>8075</v>
      </c>
      <c r="D2332" t="s">
        <v>8402</v>
      </c>
    </row>
    <row r="2333" spans="1:4" x14ac:dyDescent="0.35">
      <c r="A2333" t="s">
        <v>11500</v>
      </c>
      <c r="B2333">
        <v>517518</v>
      </c>
      <c r="C2333" t="s">
        <v>11501</v>
      </c>
      <c r="D2333" t="s">
        <v>8083</v>
      </c>
    </row>
    <row r="2334" spans="1:4" x14ac:dyDescent="0.35">
      <c r="A2334" t="s">
        <v>11502</v>
      </c>
      <c r="B2334">
        <v>509046</v>
      </c>
      <c r="C2334" t="s">
        <v>8075</v>
      </c>
      <c r="D2334" t="s">
        <v>8492</v>
      </c>
    </row>
    <row r="2335" spans="1:4" x14ac:dyDescent="0.35">
      <c r="A2335" t="s">
        <v>11503</v>
      </c>
      <c r="B2335">
        <v>780021</v>
      </c>
      <c r="C2335" t="s">
        <v>8075</v>
      </c>
      <c r="D2335" t="s">
        <v>8163</v>
      </c>
    </row>
    <row r="2336" spans="1:4" x14ac:dyDescent="0.35">
      <c r="A2336" t="s">
        <v>11504</v>
      </c>
      <c r="B2336">
        <v>541233</v>
      </c>
      <c r="C2336" t="s">
        <v>11505</v>
      </c>
      <c r="D2336" t="s">
        <v>8273</v>
      </c>
    </row>
    <row r="2337" spans="1:4" x14ac:dyDescent="0.35">
      <c r="A2337" t="s">
        <v>11506</v>
      </c>
      <c r="B2337">
        <v>533602</v>
      </c>
      <c r="C2337" t="s">
        <v>8075</v>
      </c>
      <c r="D2337" t="s">
        <v>8094</v>
      </c>
    </row>
    <row r="2338" spans="1:4" x14ac:dyDescent="0.35">
      <c r="A2338" t="s">
        <v>11507</v>
      </c>
      <c r="B2338">
        <v>541196</v>
      </c>
      <c r="C2338" t="s">
        <v>8075</v>
      </c>
      <c r="D2338" t="s">
        <v>8156</v>
      </c>
    </row>
    <row r="2339" spans="1:4" x14ac:dyDescent="0.35">
      <c r="A2339" t="s">
        <v>11508</v>
      </c>
      <c r="B2339" t="s">
        <v>8075</v>
      </c>
      <c r="C2339" t="s">
        <v>11509</v>
      </c>
      <c r="D2339" t="s">
        <v>8086</v>
      </c>
    </row>
    <row r="2340" spans="1:4" x14ac:dyDescent="0.35">
      <c r="A2340" t="s">
        <v>11510</v>
      </c>
      <c r="B2340" t="s">
        <v>8075</v>
      </c>
      <c r="C2340" t="s">
        <v>11509</v>
      </c>
      <c r="D2340" t="s">
        <v>8086</v>
      </c>
    </row>
    <row r="2341" spans="1:4" x14ac:dyDescent="0.35">
      <c r="A2341" t="s">
        <v>11511</v>
      </c>
      <c r="B2341">
        <v>500250</v>
      </c>
      <c r="C2341" t="s">
        <v>11512</v>
      </c>
      <c r="D2341" t="s">
        <v>8427</v>
      </c>
    </row>
    <row r="2342" spans="1:4" x14ac:dyDescent="0.35">
      <c r="A2342" t="s">
        <v>11513</v>
      </c>
      <c r="B2342">
        <v>533007</v>
      </c>
      <c r="C2342" t="s">
        <v>11514</v>
      </c>
      <c r="D2342" t="s">
        <v>8987</v>
      </c>
    </row>
    <row r="2343" spans="1:4" x14ac:dyDescent="0.35">
      <c r="A2343" t="s">
        <v>11515</v>
      </c>
      <c r="B2343" t="s">
        <v>8075</v>
      </c>
      <c r="C2343" t="s">
        <v>11516</v>
      </c>
      <c r="D2343" t="s">
        <v>8086</v>
      </c>
    </row>
    <row r="2344" spans="1:4" x14ac:dyDescent="0.35">
      <c r="A2344" t="s">
        <v>11517</v>
      </c>
      <c r="B2344">
        <v>526596</v>
      </c>
      <c r="C2344" t="s">
        <v>11518</v>
      </c>
      <c r="D2344" t="s">
        <v>8497</v>
      </c>
    </row>
    <row r="2345" spans="1:4" x14ac:dyDescent="0.35">
      <c r="A2345" t="s">
        <v>11519</v>
      </c>
      <c r="B2345">
        <v>511593</v>
      </c>
      <c r="C2345" t="s">
        <v>8075</v>
      </c>
      <c r="D2345" t="s">
        <v>8091</v>
      </c>
    </row>
    <row r="2346" spans="1:4" x14ac:dyDescent="0.35">
      <c r="A2346" t="s">
        <v>11520</v>
      </c>
      <c r="B2346">
        <v>531027</v>
      </c>
      <c r="C2346" t="s">
        <v>8075</v>
      </c>
      <c r="D2346" t="s">
        <v>8058</v>
      </c>
    </row>
    <row r="2347" spans="1:4" x14ac:dyDescent="0.35">
      <c r="A2347" t="s">
        <v>11521</v>
      </c>
      <c r="B2347">
        <v>500253</v>
      </c>
      <c r="C2347" t="s">
        <v>11522</v>
      </c>
      <c r="D2347" t="s">
        <v>16187</v>
      </c>
    </row>
    <row r="2348" spans="1:4" x14ac:dyDescent="0.35">
      <c r="A2348" t="s">
        <v>11523</v>
      </c>
      <c r="B2348">
        <v>539927</v>
      </c>
      <c r="C2348" t="s">
        <v>8075</v>
      </c>
      <c r="D2348" t="s">
        <v>8156</v>
      </c>
    </row>
    <row r="2349" spans="1:4" x14ac:dyDescent="0.35">
      <c r="A2349" t="s">
        <v>11524</v>
      </c>
      <c r="B2349">
        <v>507759</v>
      </c>
      <c r="C2349" t="s">
        <v>8075</v>
      </c>
      <c r="D2349" t="s">
        <v>8121</v>
      </c>
    </row>
    <row r="2350" spans="1:4" x14ac:dyDescent="0.35">
      <c r="A2350" t="s">
        <v>11525</v>
      </c>
      <c r="B2350">
        <v>517463</v>
      </c>
      <c r="C2350" t="s">
        <v>11526</v>
      </c>
      <c r="D2350" t="s">
        <v>8612</v>
      </c>
    </row>
    <row r="2351" spans="1:4" x14ac:dyDescent="0.35">
      <c r="A2351" t="s">
        <v>11527</v>
      </c>
      <c r="B2351">
        <v>531241</v>
      </c>
      <c r="C2351" t="s">
        <v>11528</v>
      </c>
      <c r="D2351" t="s">
        <v>8616</v>
      </c>
    </row>
    <row r="2352" spans="1:4" x14ac:dyDescent="0.35">
      <c r="A2352" t="s">
        <v>11529</v>
      </c>
      <c r="B2352">
        <v>531633</v>
      </c>
      <c r="C2352" t="s">
        <v>11530</v>
      </c>
      <c r="D2352" t="s">
        <v>8111</v>
      </c>
    </row>
    <row r="2353" spans="1:4" x14ac:dyDescent="0.35">
      <c r="A2353" t="s">
        <v>11531</v>
      </c>
      <c r="B2353">
        <v>523457</v>
      </c>
      <c r="C2353" t="s">
        <v>11532</v>
      </c>
      <c r="D2353" t="s">
        <v>9103</v>
      </c>
    </row>
    <row r="2354" spans="1:4" x14ac:dyDescent="0.35">
      <c r="A2354" t="s">
        <v>11533</v>
      </c>
      <c r="B2354">
        <v>523457</v>
      </c>
      <c r="C2354" t="s">
        <v>11534</v>
      </c>
      <c r="D2354" t="s">
        <v>9103</v>
      </c>
    </row>
    <row r="2355" spans="1:4" x14ac:dyDescent="0.35">
      <c r="A2355" t="s">
        <v>11535</v>
      </c>
      <c r="B2355">
        <v>524748</v>
      </c>
      <c r="C2355" t="s">
        <v>8075</v>
      </c>
      <c r="D2355" t="s">
        <v>8121</v>
      </c>
    </row>
    <row r="2356" spans="1:4" x14ac:dyDescent="0.35">
      <c r="A2356" t="s">
        <v>11536</v>
      </c>
      <c r="B2356">
        <v>526604</v>
      </c>
      <c r="C2356" t="s">
        <v>8075</v>
      </c>
      <c r="D2356" t="s">
        <v>8083</v>
      </c>
    </row>
    <row r="2357" spans="1:4" x14ac:dyDescent="0.35">
      <c r="A2357" t="s">
        <v>11537</v>
      </c>
      <c r="B2357">
        <v>507912</v>
      </c>
      <c r="C2357" t="s">
        <v>8075</v>
      </c>
      <c r="D2357" t="s">
        <v>8058</v>
      </c>
    </row>
    <row r="2358" spans="1:4" x14ac:dyDescent="0.35">
      <c r="A2358" t="s">
        <v>11538</v>
      </c>
      <c r="B2358">
        <v>540192</v>
      </c>
      <c r="C2358" t="s">
        <v>8075</v>
      </c>
      <c r="D2358" t="s">
        <v>8058</v>
      </c>
    </row>
    <row r="2359" spans="1:4" x14ac:dyDescent="0.35">
      <c r="A2359" t="s">
        <v>11539</v>
      </c>
      <c r="B2359">
        <v>512455</v>
      </c>
      <c r="C2359" t="s">
        <v>8075</v>
      </c>
      <c r="D2359" t="s">
        <v>8105</v>
      </c>
    </row>
    <row r="2360" spans="1:4" x14ac:dyDescent="0.35">
      <c r="A2360" t="s">
        <v>11540</v>
      </c>
      <c r="B2360">
        <v>539992</v>
      </c>
      <c r="C2360" t="s">
        <v>11541</v>
      </c>
      <c r="D2360" t="s">
        <v>8083</v>
      </c>
    </row>
    <row r="2361" spans="1:4" x14ac:dyDescent="0.35">
      <c r="A2361" t="s">
        <v>11542</v>
      </c>
      <c r="B2361">
        <v>590082</v>
      </c>
      <c r="C2361" t="s">
        <v>8075</v>
      </c>
      <c r="D2361" t="s">
        <v>8058</v>
      </c>
    </row>
    <row r="2362" spans="1:4" x14ac:dyDescent="0.35">
      <c r="A2362" t="s">
        <v>11543</v>
      </c>
      <c r="B2362">
        <v>532740</v>
      </c>
      <c r="C2362" t="s">
        <v>11544</v>
      </c>
      <c r="D2362" t="s">
        <v>8083</v>
      </c>
    </row>
    <row r="2363" spans="1:4" x14ac:dyDescent="0.35">
      <c r="A2363" t="s">
        <v>11545</v>
      </c>
      <c r="B2363">
        <v>526568</v>
      </c>
      <c r="C2363" t="s">
        <v>8075</v>
      </c>
      <c r="D2363" t="s">
        <v>8478</v>
      </c>
    </row>
    <row r="2364" spans="1:4" x14ac:dyDescent="0.35">
      <c r="A2364" t="s">
        <v>11546</v>
      </c>
      <c r="B2364">
        <v>534422</v>
      </c>
      <c r="C2364" t="s">
        <v>8075</v>
      </c>
      <c r="D2364" t="s">
        <v>8541</v>
      </c>
    </row>
    <row r="2365" spans="1:4" x14ac:dyDescent="0.35">
      <c r="A2365" t="s">
        <v>11547</v>
      </c>
      <c r="B2365">
        <v>500284</v>
      </c>
      <c r="C2365" t="s">
        <v>8075</v>
      </c>
      <c r="D2365" t="s">
        <v>8121</v>
      </c>
    </row>
    <row r="2366" spans="1:4" x14ac:dyDescent="0.35">
      <c r="A2366" t="s">
        <v>11548</v>
      </c>
      <c r="B2366">
        <v>530065</v>
      </c>
      <c r="C2366" t="s">
        <v>8075</v>
      </c>
      <c r="D2366" t="s">
        <v>8273</v>
      </c>
    </row>
    <row r="2367" spans="1:4" x14ac:dyDescent="0.35">
      <c r="A2367" t="s">
        <v>11549</v>
      </c>
      <c r="B2367">
        <v>540952</v>
      </c>
      <c r="C2367" t="s">
        <v>8075</v>
      </c>
      <c r="D2367" t="s">
        <v>8186</v>
      </c>
    </row>
    <row r="2368" spans="1:4" x14ac:dyDescent="0.35">
      <c r="A2368" t="s">
        <v>11550</v>
      </c>
      <c r="B2368">
        <v>523475</v>
      </c>
      <c r="C2368" t="s">
        <v>8075</v>
      </c>
      <c r="D2368" t="s">
        <v>8132</v>
      </c>
    </row>
    <row r="2369" spans="1:4" x14ac:dyDescent="0.35">
      <c r="A2369" t="s">
        <v>11551</v>
      </c>
      <c r="B2369">
        <v>532998</v>
      </c>
      <c r="C2369" t="s">
        <v>11552</v>
      </c>
      <c r="D2369" t="s">
        <v>8541</v>
      </c>
    </row>
    <row r="2370" spans="1:4" x14ac:dyDescent="0.35">
      <c r="A2370" t="s">
        <v>11553</v>
      </c>
      <c r="B2370">
        <v>533343</v>
      </c>
      <c r="C2370" t="s">
        <v>11554</v>
      </c>
      <c r="D2370" t="s">
        <v>8186</v>
      </c>
    </row>
    <row r="2371" spans="1:4" x14ac:dyDescent="0.35">
      <c r="A2371" t="s">
        <v>11555</v>
      </c>
      <c r="B2371">
        <v>539227</v>
      </c>
      <c r="C2371" t="s">
        <v>8075</v>
      </c>
      <c r="D2371" t="s">
        <v>8083</v>
      </c>
    </row>
    <row r="2372" spans="1:4" x14ac:dyDescent="0.35">
      <c r="A2372" t="s">
        <v>11556</v>
      </c>
      <c r="B2372">
        <v>514036</v>
      </c>
      <c r="C2372" t="s">
        <v>8075</v>
      </c>
      <c r="D2372" t="s">
        <v>8089</v>
      </c>
    </row>
    <row r="2373" spans="1:4" x14ac:dyDescent="0.35">
      <c r="A2373" t="s">
        <v>11557</v>
      </c>
      <c r="B2373">
        <v>532783</v>
      </c>
      <c r="C2373" t="s">
        <v>11558</v>
      </c>
      <c r="D2373" t="s">
        <v>8132</v>
      </c>
    </row>
    <row r="2374" spans="1:4" x14ac:dyDescent="0.35">
      <c r="A2374" t="s">
        <v>11559</v>
      </c>
      <c r="B2374">
        <v>526179</v>
      </c>
      <c r="C2374" t="s">
        <v>8075</v>
      </c>
      <c r="D2374" t="s">
        <v>8309</v>
      </c>
    </row>
    <row r="2375" spans="1:4" x14ac:dyDescent="0.35">
      <c r="A2375" t="s">
        <v>11560</v>
      </c>
      <c r="B2375">
        <v>512048</v>
      </c>
      <c r="C2375" t="s">
        <v>8075</v>
      </c>
      <c r="D2375" t="s">
        <v>8158</v>
      </c>
    </row>
    <row r="2376" spans="1:4" x14ac:dyDescent="0.35">
      <c r="A2376" t="s">
        <v>11561</v>
      </c>
      <c r="B2376">
        <v>532796</v>
      </c>
      <c r="C2376" t="s">
        <v>11562</v>
      </c>
      <c r="D2376" t="s">
        <v>8427</v>
      </c>
    </row>
    <row r="2377" spans="1:4" x14ac:dyDescent="0.35">
      <c r="A2377" t="s">
        <v>11563</v>
      </c>
      <c r="B2377">
        <v>517206</v>
      </c>
      <c r="C2377" t="s">
        <v>11564</v>
      </c>
      <c r="D2377" t="s">
        <v>8427</v>
      </c>
    </row>
    <row r="2378" spans="1:4" x14ac:dyDescent="0.35">
      <c r="A2378" t="s">
        <v>11565</v>
      </c>
      <c r="B2378">
        <v>500257</v>
      </c>
      <c r="C2378" t="s">
        <v>11566</v>
      </c>
      <c r="D2378" t="s">
        <v>8111</v>
      </c>
    </row>
    <row r="2379" spans="1:4" x14ac:dyDescent="0.35">
      <c r="A2379" t="s">
        <v>11567</v>
      </c>
      <c r="B2379">
        <v>539542</v>
      </c>
      <c r="C2379" t="s">
        <v>11568</v>
      </c>
      <c r="D2379" t="s">
        <v>8186</v>
      </c>
    </row>
    <row r="2380" spans="1:4" x14ac:dyDescent="0.35">
      <c r="A2380" t="s">
        <v>11569</v>
      </c>
      <c r="B2380">
        <v>531402</v>
      </c>
      <c r="C2380" t="s">
        <v>8075</v>
      </c>
      <c r="D2380" t="s">
        <v>16186</v>
      </c>
    </row>
    <row r="2381" spans="1:4" x14ac:dyDescent="0.35">
      <c r="A2381" t="s">
        <v>11570</v>
      </c>
      <c r="B2381">
        <v>500259</v>
      </c>
      <c r="C2381" t="s">
        <v>11571</v>
      </c>
      <c r="D2381" t="s">
        <v>8111</v>
      </c>
    </row>
    <row r="2382" spans="1:4" x14ac:dyDescent="0.35">
      <c r="A2382" t="s">
        <v>11572</v>
      </c>
      <c r="B2382">
        <v>530689</v>
      </c>
      <c r="C2382" t="s">
        <v>8075</v>
      </c>
      <c r="D2382" t="s">
        <v>8254</v>
      </c>
    </row>
    <row r="2383" spans="1:4" x14ac:dyDescent="0.35">
      <c r="A2383" t="s">
        <v>11573</v>
      </c>
      <c r="B2383">
        <v>505320</v>
      </c>
      <c r="C2383" t="s">
        <v>8075</v>
      </c>
      <c r="D2383" t="s">
        <v>8083</v>
      </c>
    </row>
    <row r="2384" spans="1:4" x14ac:dyDescent="0.35">
      <c r="A2384" t="s">
        <v>11574</v>
      </c>
      <c r="B2384">
        <v>534532</v>
      </c>
      <c r="C2384" t="s">
        <v>11575</v>
      </c>
      <c r="D2384" t="s">
        <v>8186</v>
      </c>
    </row>
    <row r="2385" spans="1:4" x14ac:dyDescent="0.35">
      <c r="A2385" t="s">
        <v>11576</v>
      </c>
      <c r="B2385">
        <v>526935</v>
      </c>
      <c r="C2385" t="s">
        <v>8075</v>
      </c>
      <c r="D2385" t="s">
        <v>8058</v>
      </c>
    </row>
    <row r="2386" spans="1:4" x14ac:dyDescent="0.35">
      <c r="A2386" t="s">
        <v>16199</v>
      </c>
      <c r="B2386">
        <v>538890</v>
      </c>
      <c r="C2386" t="s">
        <v>8075</v>
      </c>
      <c r="D2386" t="s">
        <v>8089</v>
      </c>
    </row>
    <row r="2387" spans="1:4" x14ac:dyDescent="0.35">
      <c r="A2387" t="s">
        <v>16200</v>
      </c>
      <c r="B2387">
        <v>538890</v>
      </c>
      <c r="C2387" t="s">
        <v>8075</v>
      </c>
      <c r="D2387" t="s">
        <v>8089</v>
      </c>
    </row>
    <row r="2388" spans="1:4" x14ac:dyDescent="0.35">
      <c r="A2388" t="s">
        <v>11577</v>
      </c>
      <c r="B2388" t="s">
        <v>8075</v>
      </c>
      <c r="C2388" t="s">
        <v>11578</v>
      </c>
      <c r="D2388" t="s">
        <v>8086</v>
      </c>
    </row>
    <row r="2389" spans="1:4" x14ac:dyDescent="0.35">
      <c r="A2389" t="s">
        <v>11579</v>
      </c>
      <c r="B2389">
        <v>506543</v>
      </c>
      <c r="C2389" t="s">
        <v>8075</v>
      </c>
      <c r="D2389" t="s">
        <v>8578</v>
      </c>
    </row>
    <row r="2390" spans="1:4" x14ac:dyDescent="0.35">
      <c r="A2390" t="s">
        <v>11580</v>
      </c>
      <c r="B2390">
        <v>532906</v>
      </c>
      <c r="C2390" t="s">
        <v>11581</v>
      </c>
      <c r="D2390" t="s">
        <v>8469</v>
      </c>
    </row>
    <row r="2391" spans="1:4" x14ac:dyDescent="0.35">
      <c r="A2391" t="s">
        <v>11582</v>
      </c>
      <c r="B2391">
        <v>507836</v>
      </c>
      <c r="C2391" t="s">
        <v>8075</v>
      </c>
      <c r="D2391" t="s">
        <v>8273</v>
      </c>
    </row>
    <row r="2392" spans="1:4" x14ac:dyDescent="0.35">
      <c r="A2392" t="s">
        <v>11583</v>
      </c>
      <c r="B2392">
        <v>507836</v>
      </c>
      <c r="C2392" t="s">
        <v>8075</v>
      </c>
      <c r="D2392" t="s">
        <v>8273</v>
      </c>
    </row>
    <row r="2393" spans="1:4" x14ac:dyDescent="0.35">
      <c r="A2393" t="s">
        <v>11584</v>
      </c>
      <c r="B2393">
        <v>541973</v>
      </c>
      <c r="C2393" t="s">
        <v>8075</v>
      </c>
      <c r="D2393" t="s">
        <v>8273</v>
      </c>
    </row>
    <row r="2394" spans="1:4" x14ac:dyDescent="0.35">
      <c r="A2394" t="s">
        <v>11585</v>
      </c>
      <c r="B2394">
        <v>523248</v>
      </c>
      <c r="C2394" t="s">
        <v>8075</v>
      </c>
      <c r="D2394" t="s">
        <v>8192</v>
      </c>
    </row>
    <row r="2395" spans="1:4" x14ac:dyDescent="0.35">
      <c r="A2395" t="s">
        <v>11586</v>
      </c>
      <c r="B2395">
        <v>501471</v>
      </c>
      <c r="C2395" t="s">
        <v>8075</v>
      </c>
      <c r="D2395" t="s">
        <v>16186</v>
      </c>
    </row>
    <row r="2396" spans="1:4" x14ac:dyDescent="0.35">
      <c r="A2396" t="s">
        <v>11587</v>
      </c>
      <c r="B2396" t="s">
        <v>8075</v>
      </c>
      <c r="C2396" t="s">
        <v>11588</v>
      </c>
      <c r="D2396" t="s">
        <v>8086</v>
      </c>
    </row>
    <row r="2397" spans="1:4" x14ac:dyDescent="0.35">
      <c r="A2397" t="s">
        <v>11589</v>
      </c>
      <c r="B2397">
        <v>512600</v>
      </c>
      <c r="C2397" t="s">
        <v>8075</v>
      </c>
      <c r="D2397" t="s">
        <v>16186</v>
      </c>
    </row>
    <row r="2398" spans="1:4" x14ac:dyDescent="0.35">
      <c r="A2398" t="s">
        <v>11590</v>
      </c>
      <c r="B2398" t="s">
        <v>8075</v>
      </c>
      <c r="C2398" t="s">
        <v>11591</v>
      </c>
      <c r="D2398" t="s">
        <v>8086</v>
      </c>
    </row>
    <row r="2399" spans="1:4" x14ac:dyDescent="0.35">
      <c r="A2399" t="s">
        <v>11592</v>
      </c>
      <c r="B2399">
        <v>539894</v>
      </c>
      <c r="C2399" t="s">
        <v>8075</v>
      </c>
      <c r="D2399" t="s">
        <v>8469</v>
      </c>
    </row>
    <row r="2400" spans="1:4" x14ac:dyDescent="0.35">
      <c r="A2400" t="s">
        <v>11593</v>
      </c>
      <c r="B2400">
        <v>515093</v>
      </c>
      <c r="C2400" t="s">
        <v>11594</v>
      </c>
      <c r="D2400" t="s">
        <v>8598</v>
      </c>
    </row>
    <row r="2401" spans="1:4" x14ac:dyDescent="0.35">
      <c r="A2401" t="s">
        <v>11595</v>
      </c>
      <c r="B2401">
        <v>780009</v>
      </c>
      <c r="C2401" t="s">
        <v>8075</v>
      </c>
      <c r="D2401" t="s">
        <v>8163</v>
      </c>
    </row>
    <row r="2402" spans="1:4" x14ac:dyDescent="0.35">
      <c r="A2402" t="s">
        <v>11596</v>
      </c>
      <c r="B2402">
        <v>531497</v>
      </c>
      <c r="C2402" t="s">
        <v>11597</v>
      </c>
      <c r="D2402" t="s">
        <v>8469</v>
      </c>
    </row>
    <row r="2403" spans="1:4" x14ac:dyDescent="0.35">
      <c r="A2403" t="s">
        <v>11598</v>
      </c>
      <c r="B2403">
        <v>519279</v>
      </c>
      <c r="C2403" t="s">
        <v>8075</v>
      </c>
      <c r="D2403" t="s">
        <v>8270</v>
      </c>
    </row>
    <row r="2404" spans="1:4" x14ac:dyDescent="0.35">
      <c r="A2404" t="s">
        <v>11599</v>
      </c>
      <c r="B2404">
        <v>515059</v>
      </c>
      <c r="C2404" t="s">
        <v>8075</v>
      </c>
      <c r="D2404" t="s">
        <v>8321</v>
      </c>
    </row>
    <row r="2405" spans="1:4" x14ac:dyDescent="0.35">
      <c r="A2405" t="s">
        <v>11600</v>
      </c>
      <c r="B2405">
        <v>511000</v>
      </c>
      <c r="C2405" t="s">
        <v>8075</v>
      </c>
      <c r="D2405" t="s">
        <v>8091</v>
      </c>
    </row>
    <row r="2406" spans="1:4" x14ac:dyDescent="0.35">
      <c r="A2406" t="s">
        <v>11601</v>
      </c>
      <c r="B2406">
        <v>531910</v>
      </c>
      <c r="C2406" t="s">
        <v>8075</v>
      </c>
      <c r="D2406" t="s">
        <v>8111</v>
      </c>
    </row>
    <row r="2407" spans="1:4" x14ac:dyDescent="0.35">
      <c r="A2407" t="s">
        <v>11602</v>
      </c>
      <c r="B2407" t="s">
        <v>8075</v>
      </c>
      <c r="C2407" t="s">
        <v>11603</v>
      </c>
      <c r="D2407" t="s">
        <v>8086</v>
      </c>
    </row>
    <row r="2408" spans="1:4" x14ac:dyDescent="0.35">
      <c r="A2408" t="s">
        <v>11604</v>
      </c>
      <c r="B2408" t="s">
        <v>8075</v>
      </c>
      <c r="C2408" t="s">
        <v>11605</v>
      </c>
      <c r="D2408" t="s">
        <v>8086</v>
      </c>
    </row>
    <row r="2409" spans="1:4" x14ac:dyDescent="0.35">
      <c r="A2409" t="s">
        <v>11606</v>
      </c>
      <c r="B2409">
        <v>590134</v>
      </c>
      <c r="C2409" t="s">
        <v>11607</v>
      </c>
      <c r="D2409" t="s">
        <v>8578</v>
      </c>
    </row>
    <row r="2410" spans="1:4" x14ac:dyDescent="0.35">
      <c r="A2410" t="s">
        <v>11608</v>
      </c>
      <c r="B2410">
        <v>538401</v>
      </c>
      <c r="C2410" t="s">
        <v>8075</v>
      </c>
      <c r="D2410" t="s">
        <v>8612</v>
      </c>
    </row>
    <row r="2411" spans="1:4" x14ac:dyDescent="0.35">
      <c r="A2411" t="s">
        <v>11609</v>
      </c>
      <c r="B2411">
        <v>500264</v>
      </c>
      <c r="C2411" t="s">
        <v>8075</v>
      </c>
      <c r="D2411" t="s">
        <v>8089</v>
      </c>
    </row>
    <row r="2412" spans="1:4" x14ac:dyDescent="0.35">
      <c r="A2412" t="s">
        <v>11610</v>
      </c>
      <c r="B2412">
        <v>540650</v>
      </c>
      <c r="C2412" t="s">
        <v>11611</v>
      </c>
      <c r="D2412" t="s">
        <v>8769</v>
      </c>
    </row>
    <row r="2413" spans="1:4" x14ac:dyDescent="0.35">
      <c r="A2413" t="s">
        <v>11612</v>
      </c>
      <c r="B2413">
        <v>524000</v>
      </c>
      <c r="C2413" t="s">
        <v>11613</v>
      </c>
      <c r="D2413" t="s">
        <v>8091</v>
      </c>
    </row>
    <row r="2414" spans="1:4" x14ac:dyDescent="0.35">
      <c r="A2414" t="s">
        <v>11614</v>
      </c>
      <c r="B2414">
        <v>517449</v>
      </c>
      <c r="C2414" t="s">
        <v>8075</v>
      </c>
      <c r="D2414" t="s">
        <v>8987</v>
      </c>
    </row>
    <row r="2415" spans="1:4" x14ac:dyDescent="0.35">
      <c r="A2415" t="s">
        <v>11615</v>
      </c>
      <c r="B2415">
        <v>512377</v>
      </c>
      <c r="C2415" t="s">
        <v>8075</v>
      </c>
      <c r="D2415" t="s">
        <v>8492</v>
      </c>
    </row>
    <row r="2416" spans="1:4" x14ac:dyDescent="0.35">
      <c r="A2416" t="s">
        <v>11616</v>
      </c>
      <c r="B2416">
        <v>532896</v>
      </c>
      <c r="C2416" t="s">
        <v>11617</v>
      </c>
      <c r="D2416" t="s">
        <v>8069</v>
      </c>
    </row>
    <row r="2417" spans="1:4" x14ac:dyDescent="0.35">
      <c r="A2417" t="s">
        <v>11618</v>
      </c>
      <c r="B2417">
        <v>523384</v>
      </c>
      <c r="C2417" t="s">
        <v>11619</v>
      </c>
      <c r="D2417" t="s">
        <v>8091</v>
      </c>
    </row>
    <row r="2418" spans="1:4" x14ac:dyDescent="0.35">
      <c r="A2418" t="s">
        <v>11620</v>
      </c>
      <c r="B2418">
        <v>519612</v>
      </c>
      <c r="C2418" t="s">
        <v>8075</v>
      </c>
      <c r="D2418" t="s">
        <v>8132</v>
      </c>
    </row>
    <row r="2419" spans="1:4" x14ac:dyDescent="0.35">
      <c r="A2419" t="s">
        <v>11621</v>
      </c>
      <c r="B2419">
        <v>514450</v>
      </c>
      <c r="C2419" t="s">
        <v>8075</v>
      </c>
      <c r="D2419" t="s">
        <v>8987</v>
      </c>
    </row>
    <row r="2420" spans="1:4" x14ac:dyDescent="0.35">
      <c r="A2420" t="s">
        <v>11622</v>
      </c>
      <c r="B2420">
        <v>513460</v>
      </c>
      <c r="C2420" t="s">
        <v>8075</v>
      </c>
      <c r="D2420" t="s">
        <v>8395</v>
      </c>
    </row>
    <row r="2421" spans="1:4" x14ac:dyDescent="0.35">
      <c r="A2421" t="s">
        <v>11623</v>
      </c>
      <c r="B2421">
        <v>513554</v>
      </c>
      <c r="C2421" t="s">
        <v>11624</v>
      </c>
      <c r="D2421" t="s">
        <v>8395</v>
      </c>
    </row>
    <row r="2422" spans="1:4" x14ac:dyDescent="0.35">
      <c r="A2422" t="s">
        <v>11625</v>
      </c>
      <c r="B2422">
        <v>531515</v>
      </c>
      <c r="C2422" t="s">
        <v>8075</v>
      </c>
      <c r="D2422" t="s">
        <v>16186</v>
      </c>
    </row>
    <row r="2423" spans="1:4" x14ac:dyDescent="0.35">
      <c r="A2423" t="s">
        <v>11626</v>
      </c>
      <c r="B2423">
        <v>539957</v>
      </c>
      <c r="C2423" t="s">
        <v>11627</v>
      </c>
      <c r="D2423" t="s">
        <v>8098</v>
      </c>
    </row>
    <row r="2424" spans="1:4" x14ac:dyDescent="0.35">
      <c r="A2424" t="s">
        <v>11628</v>
      </c>
      <c r="B2424">
        <v>500108</v>
      </c>
      <c r="C2424" t="s">
        <v>11629</v>
      </c>
      <c r="D2424" t="s">
        <v>9011</v>
      </c>
    </row>
    <row r="2425" spans="1:4" x14ac:dyDescent="0.35">
      <c r="A2425" t="s">
        <v>11630</v>
      </c>
      <c r="B2425">
        <v>530441</v>
      </c>
      <c r="C2425" t="s">
        <v>8075</v>
      </c>
      <c r="D2425" t="s">
        <v>8492</v>
      </c>
    </row>
    <row r="2426" spans="1:4" x14ac:dyDescent="0.35">
      <c r="A2426" t="s">
        <v>11631</v>
      </c>
      <c r="B2426">
        <v>530441</v>
      </c>
      <c r="C2426" t="s">
        <v>8075</v>
      </c>
      <c r="D2426" t="s">
        <v>8492</v>
      </c>
    </row>
    <row r="2427" spans="1:4" x14ac:dyDescent="0.35">
      <c r="A2427" t="s">
        <v>11632</v>
      </c>
      <c r="B2427">
        <v>505523</v>
      </c>
      <c r="C2427" t="s">
        <v>8075</v>
      </c>
      <c r="D2427" t="s">
        <v>16186</v>
      </c>
    </row>
    <row r="2428" spans="1:4" x14ac:dyDescent="0.35">
      <c r="A2428" t="s">
        <v>11633</v>
      </c>
      <c r="B2428">
        <v>500266</v>
      </c>
      <c r="C2428" t="s">
        <v>11634</v>
      </c>
      <c r="D2428" t="s">
        <v>8094</v>
      </c>
    </row>
    <row r="2429" spans="1:4" x14ac:dyDescent="0.35">
      <c r="A2429" t="s">
        <v>11635</v>
      </c>
      <c r="B2429">
        <v>500265</v>
      </c>
      <c r="C2429" t="s">
        <v>11636</v>
      </c>
      <c r="D2429" t="s">
        <v>8469</v>
      </c>
    </row>
    <row r="2430" spans="1:4" x14ac:dyDescent="0.35">
      <c r="A2430" t="s">
        <v>11637</v>
      </c>
      <c r="B2430">
        <v>526795</v>
      </c>
      <c r="C2430" t="s">
        <v>8075</v>
      </c>
      <c r="D2430" t="s">
        <v>8144</v>
      </c>
    </row>
    <row r="2431" spans="1:4" x14ac:dyDescent="0.35">
      <c r="A2431" t="s">
        <v>11638</v>
      </c>
      <c r="B2431">
        <v>512337</v>
      </c>
      <c r="C2431" t="s">
        <v>8075</v>
      </c>
      <c r="D2431" t="s">
        <v>16186</v>
      </c>
    </row>
    <row r="2432" spans="1:4" x14ac:dyDescent="0.35">
      <c r="A2432" t="s">
        <v>11639</v>
      </c>
      <c r="B2432">
        <v>539383</v>
      </c>
      <c r="C2432" t="s">
        <v>8075</v>
      </c>
      <c r="D2432" t="s">
        <v>8061</v>
      </c>
    </row>
    <row r="2433" spans="1:4" x14ac:dyDescent="0.35">
      <c r="A2433" t="s">
        <v>11640</v>
      </c>
      <c r="B2433">
        <v>531648</v>
      </c>
      <c r="C2433" t="s">
        <v>8075</v>
      </c>
      <c r="D2433" t="s">
        <v>8146</v>
      </c>
    </row>
    <row r="2434" spans="1:4" x14ac:dyDescent="0.35">
      <c r="A2434" t="s">
        <v>11641</v>
      </c>
      <c r="B2434">
        <v>542677</v>
      </c>
      <c r="C2434" t="s">
        <v>11642</v>
      </c>
      <c r="D2434" t="s">
        <v>8158</v>
      </c>
    </row>
    <row r="2435" spans="1:4" x14ac:dyDescent="0.35">
      <c r="A2435" t="s">
        <v>11643</v>
      </c>
      <c r="B2435" t="s">
        <v>8075</v>
      </c>
      <c r="C2435" t="s">
        <v>11644</v>
      </c>
      <c r="D2435" t="s">
        <v>8086</v>
      </c>
    </row>
    <row r="2436" spans="1:4" x14ac:dyDescent="0.35">
      <c r="A2436" t="s">
        <v>11645</v>
      </c>
      <c r="B2436" t="s">
        <v>8075</v>
      </c>
      <c r="C2436" t="s">
        <v>11646</v>
      </c>
      <c r="D2436" t="s">
        <v>8086</v>
      </c>
    </row>
    <row r="2437" spans="1:4" x14ac:dyDescent="0.35">
      <c r="A2437" t="s">
        <v>11647</v>
      </c>
      <c r="B2437">
        <v>532720</v>
      </c>
      <c r="C2437" t="s">
        <v>11648</v>
      </c>
      <c r="D2437" t="s">
        <v>8091</v>
      </c>
    </row>
    <row r="2438" spans="1:4" x14ac:dyDescent="0.35">
      <c r="A2438" t="s">
        <v>11649</v>
      </c>
      <c r="B2438">
        <v>500520</v>
      </c>
      <c r="C2438" t="s">
        <v>11650</v>
      </c>
      <c r="D2438" t="s">
        <v>9995</v>
      </c>
    </row>
    <row r="2439" spans="1:4" x14ac:dyDescent="0.35">
      <c r="A2439" t="s">
        <v>11651</v>
      </c>
      <c r="B2439">
        <v>532756</v>
      </c>
      <c r="C2439" t="s">
        <v>11652</v>
      </c>
      <c r="D2439" t="s">
        <v>8987</v>
      </c>
    </row>
    <row r="2440" spans="1:4" x14ac:dyDescent="0.35">
      <c r="A2440" t="s">
        <v>11653</v>
      </c>
      <c r="B2440">
        <v>533088</v>
      </c>
      <c r="C2440" t="s">
        <v>11654</v>
      </c>
      <c r="D2440" t="s">
        <v>8273</v>
      </c>
    </row>
    <row r="2441" spans="1:4" x14ac:dyDescent="0.35">
      <c r="A2441" t="s">
        <v>11655</v>
      </c>
      <c r="B2441">
        <v>533088</v>
      </c>
      <c r="C2441" t="s">
        <v>11654</v>
      </c>
      <c r="D2441" t="s">
        <v>8273</v>
      </c>
    </row>
    <row r="2442" spans="1:4" x14ac:dyDescent="0.35">
      <c r="A2442" t="s">
        <v>11656</v>
      </c>
      <c r="B2442">
        <v>532313</v>
      </c>
      <c r="C2442" t="s">
        <v>11657</v>
      </c>
      <c r="D2442" t="s">
        <v>8158</v>
      </c>
    </row>
    <row r="2443" spans="1:4" x14ac:dyDescent="0.35">
      <c r="A2443" t="s">
        <v>11658</v>
      </c>
      <c r="B2443">
        <v>540768</v>
      </c>
      <c r="C2443" t="s">
        <v>11659</v>
      </c>
      <c r="D2443" t="s">
        <v>8393</v>
      </c>
    </row>
    <row r="2444" spans="1:4" x14ac:dyDescent="0.35">
      <c r="A2444" t="s">
        <v>11660</v>
      </c>
      <c r="B2444">
        <v>542503</v>
      </c>
      <c r="C2444" t="s">
        <v>11661</v>
      </c>
      <c r="D2444" t="s">
        <v>10043</v>
      </c>
    </row>
    <row r="2445" spans="1:4" x14ac:dyDescent="0.35">
      <c r="A2445" t="s">
        <v>11662</v>
      </c>
      <c r="B2445">
        <v>590078</v>
      </c>
      <c r="C2445" t="s">
        <v>11663</v>
      </c>
      <c r="D2445" t="s">
        <v>8105</v>
      </c>
    </row>
    <row r="2446" spans="1:4" x14ac:dyDescent="0.35">
      <c r="A2446" t="s">
        <v>11664</v>
      </c>
      <c r="B2446">
        <v>513430</v>
      </c>
      <c r="C2446" t="s">
        <v>8075</v>
      </c>
      <c r="D2446" t="s">
        <v>8377</v>
      </c>
    </row>
    <row r="2447" spans="1:4" x14ac:dyDescent="0.35">
      <c r="A2447" t="s">
        <v>11665</v>
      </c>
      <c r="B2447">
        <v>539289</v>
      </c>
      <c r="C2447" t="s">
        <v>11666</v>
      </c>
      <c r="D2447" t="s">
        <v>8061</v>
      </c>
    </row>
    <row r="2448" spans="1:4" x14ac:dyDescent="0.35">
      <c r="A2448" t="s">
        <v>11667</v>
      </c>
      <c r="B2448">
        <v>500267</v>
      </c>
      <c r="C2448" t="s">
        <v>8075</v>
      </c>
      <c r="D2448" t="s">
        <v>8728</v>
      </c>
    </row>
    <row r="2449" spans="1:4" x14ac:dyDescent="0.35">
      <c r="A2449" t="s">
        <v>11668</v>
      </c>
      <c r="B2449">
        <v>539229</v>
      </c>
      <c r="C2449" t="s">
        <v>8075</v>
      </c>
      <c r="D2449" t="s">
        <v>8064</v>
      </c>
    </row>
    <row r="2450" spans="1:4" x14ac:dyDescent="0.35">
      <c r="A2450" t="s">
        <v>11669</v>
      </c>
      <c r="B2450">
        <v>506919</v>
      </c>
      <c r="C2450" t="s">
        <v>8075</v>
      </c>
      <c r="D2450" t="s">
        <v>8111</v>
      </c>
    </row>
    <row r="2451" spans="1:4" x14ac:dyDescent="0.35">
      <c r="A2451" t="s">
        <v>11670</v>
      </c>
      <c r="B2451">
        <v>539400</v>
      </c>
      <c r="C2451" t="s">
        <v>8075</v>
      </c>
      <c r="D2451" t="s">
        <v>8186</v>
      </c>
    </row>
    <row r="2452" spans="1:4" x14ac:dyDescent="0.35">
      <c r="A2452" t="s">
        <v>11671</v>
      </c>
      <c r="B2452">
        <v>539400</v>
      </c>
      <c r="C2452" t="s">
        <v>8075</v>
      </c>
      <c r="D2452" t="s">
        <v>8186</v>
      </c>
    </row>
    <row r="2453" spans="1:4" x14ac:dyDescent="0.35">
      <c r="A2453" t="s">
        <v>11672</v>
      </c>
      <c r="B2453">
        <v>532728</v>
      </c>
      <c r="C2453" t="s">
        <v>11673</v>
      </c>
      <c r="D2453" t="s">
        <v>8069</v>
      </c>
    </row>
    <row r="2454" spans="1:4" x14ac:dyDescent="0.35">
      <c r="A2454" t="s">
        <v>11674</v>
      </c>
      <c r="B2454">
        <v>513269</v>
      </c>
      <c r="C2454" t="s">
        <v>11675</v>
      </c>
      <c r="D2454" t="s">
        <v>8469</v>
      </c>
    </row>
    <row r="2455" spans="1:4" x14ac:dyDescent="0.35">
      <c r="A2455" t="s">
        <v>11676</v>
      </c>
      <c r="B2455">
        <v>513269</v>
      </c>
      <c r="C2455" t="s">
        <v>11675</v>
      </c>
      <c r="D2455" t="s">
        <v>8469</v>
      </c>
    </row>
    <row r="2456" spans="1:4" x14ac:dyDescent="0.35">
      <c r="A2456" t="s">
        <v>11677</v>
      </c>
      <c r="B2456">
        <v>533169</v>
      </c>
      <c r="C2456" t="s">
        <v>11678</v>
      </c>
      <c r="D2456" t="s">
        <v>8469</v>
      </c>
    </row>
    <row r="2457" spans="1:4" x14ac:dyDescent="0.35">
      <c r="A2457" t="s">
        <v>11679</v>
      </c>
      <c r="B2457">
        <v>539045</v>
      </c>
      <c r="C2457" t="s">
        <v>11680</v>
      </c>
      <c r="D2457" t="s">
        <v>8377</v>
      </c>
    </row>
    <row r="2458" spans="1:4" x14ac:dyDescent="0.35">
      <c r="A2458" t="s">
        <v>11681</v>
      </c>
      <c r="B2458">
        <v>539046</v>
      </c>
      <c r="C2458" t="s">
        <v>11682</v>
      </c>
      <c r="D2458" t="s">
        <v>8105</v>
      </c>
    </row>
    <row r="2459" spans="1:4" x14ac:dyDescent="0.35">
      <c r="A2459" t="s">
        <v>11683</v>
      </c>
      <c r="B2459">
        <v>532932</v>
      </c>
      <c r="C2459" t="s">
        <v>11684</v>
      </c>
      <c r="D2459" t="s">
        <v>8267</v>
      </c>
    </row>
    <row r="2460" spans="1:4" x14ac:dyDescent="0.35">
      <c r="A2460" t="s">
        <v>11685</v>
      </c>
      <c r="B2460">
        <v>539044</v>
      </c>
      <c r="C2460" t="s">
        <v>11686</v>
      </c>
      <c r="D2460" t="s">
        <v>8105</v>
      </c>
    </row>
    <row r="2461" spans="1:4" x14ac:dyDescent="0.35">
      <c r="A2461" t="s">
        <v>11687</v>
      </c>
      <c r="B2461">
        <v>500268</v>
      </c>
      <c r="C2461" t="s">
        <v>11688</v>
      </c>
      <c r="D2461" t="s">
        <v>8286</v>
      </c>
    </row>
    <row r="2462" spans="1:4" x14ac:dyDescent="0.35">
      <c r="A2462" t="s">
        <v>11689</v>
      </c>
      <c r="B2462">
        <v>531213</v>
      </c>
      <c r="C2462" t="s">
        <v>11690</v>
      </c>
      <c r="D2462" t="s">
        <v>8091</v>
      </c>
    </row>
    <row r="2463" spans="1:4" x14ac:dyDescent="0.35">
      <c r="A2463" t="s">
        <v>11691</v>
      </c>
      <c r="B2463">
        <v>540402</v>
      </c>
      <c r="C2463" t="s">
        <v>8075</v>
      </c>
      <c r="D2463" t="s">
        <v>8158</v>
      </c>
    </row>
    <row r="2464" spans="1:4" x14ac:dyDescent="0.35">
      <c r="A2464" t="s">
        <v>11692</v>
      </c>
      <c r="B2464" t="s">
        <v>8075</v>
      </c>
      <c r="C2464" t="s">
        <v>11693</v>
      </c>
      <c r="D2464" t="s">
        <v>8086</v>
      </c>
    </row>
    <row r="2465" spans="1:4" x14ac:dyDescent="0.35">
      <c r="A2465" t="s">
        <v>11694</v>
      </c>
      <c r="B2465">
        <v>533204</v>
      </c>
      <c r="C2465" t="s">
        <v>11695</v>
      </c>
      <c r="D2465" t="s">
        <v>8089</v>
      </c>
    </row>
    <row r="2466" spans="1:4" x14ac:dyDescent="0.35">
      <c r="A2466" t="s">
        <v>11696</v>
      </c>
      <c r="B2466">
        <v>505850</v>
      </c>
      <c r="C2466" t="s">
        <v>11697</v>
      </c>
      <c r="D2466" t="s">
        <v>8091</v>
      </c>
    </row>
    <row r="2467" spans="1:4" x14ac:dyDescent="0.35">
      <c r="A2467" t="s">
        <v>11698</v>
      </c>
      <c r="B2467">
        <v>502157</v>
      </c>
      <c r="C2467" t="s">
        <v>11699</v>
      </c>
      <c r="D2467" t="s">
        <v>8088</v>
      </c>
    </row>
    <row r="2468" spans="1:4" x14ac:dyDescent="0.35">
      <c r="A2468" t="s">
        <v>11700</v>
      </c>
      <c r="B2468">
        <v>532637</v>
      </c>
      <c r="C2468" t="s">
        <v>11701</v>
      </c>
      <c r="D2468" t="s">
        <v>8111</v>
      </c>
    </row>
    <row r="2469" spans="1:4" x14ac:dyDescent="0.35">
      <c r="A2469" t="s">
        <v>11702</v>
      </c>
      <c r="B2469">
        <v>537800</v>
      </c>
      <c r="C2469" t="s">
        <v>8075</v>
      </c>
      <c r="D2469" t="s">
        <v>8091</v>
      </c>
    </row>
    <row r="2470" spans="1:4" x14ac:dyDescent="0.35">
      <c r="A2470" t="s">
        <v>11703</v>
      </c>
      <c r="B2470">
        <v>514418</v>
      </c>
      <c r="C2470" t="s">
        <v>8075</v>
      </c>
      <c r="D2470" t="s">
        <v>8121</v>
      </c>
    </row>
    <row r="2471" spans="1:4" x14ac:dyDescent="0.35">
      <c r="A2471" t="s">
        <v>11704</v>
      </c>
      <c r="B2471">
        <v>539275</v>
      </c>
      <c r="C2471" t="s">
        <v>8075</v>
      </c>
      <c r="D2471" t="s">
        <v>8270</v>
      </c>
    </row>
    <row r="2472" spans="1:4" x14ac:dyDescent="0.35">
      <c r="A2472" t="s">
        <v>11705</v>
      </c>
      <c r="B2472">
        <v>516007</v>
      </c>
      <c r="C2472" t="s">
        <v>11706</v>
      </c>
      <c r="D2472" t="s">
        <v>8566</v>
      </c>
    </row>
    <row r="2473" spans="1:4" x14ac:dyDescent="0.35">
      <c r="A2473" t="s">
        <v>11707</v>
      </c>
      <c r="B2473">
        <v>530011</v>
      </c>
      <c r="C2473" t="s">
        <v>11708</v>
      </c>
      <c r="D2473" t="s">
        <v>8578</v>
      </c>
    </row>
    <row r="2474" spans="1:4" x14ac:dyDescent="0.35">
      <c r="A2474" t="s">
        <v>11709</v>
      </c>
      <c r="B2474">
        <v>500109</v>
      </c>
      <c r="C2474" t="s">
        <v>11710</v>
      </c>
      <c r="D2474" t="s">
        <v>8996</v>
      </c>
    </row>
    <row r="2475" spans="1:4" x14ac:dyDescent="0.35">
      <c r="A2475" t="s">
        <v>11711</v>
      </c>
      <c r="B2475">
        <v>530243</v>
      </c>
      <c r="C2475" t="s">
        <v>8075</v>
      </c>
      <c r="D2475" t="s">
        <v>8165</v>
      </c>
    </row>
    <row r="2476" spans="1:4" x14ac:dyDescent="0.35">
      <c r="A2476" t="s">
        <v>11712</v>
      </c>
      <c r="B2476">
        <v>507938</v>
      </c>
      <c r="C2476" t="s">
        <v>8075</v>
      </c>
      <c r="D2476" t="s">
        <v>8091</v>
      </c>
    </row>
    <row r="2477" spans="1:4" x14ac:dyDescent="0.35">
      <c r="A2477" t="s">
        <v>11713</v>
      </c>
      <c r="B2477">
        <v>533078</v>
      </c>
      <c r="C2477" t="s">
        <v>8075</v>
      </c>
      <c r="D2477" t="s">
        <v>8158</v>
      </c>
    </row>
    <row r="2478" spans="1:4" x14ac:dyDescent="0.35">
      <c r="A2478" t="s">
        <v>11714</v>
      </c>
      <c r="B2478">
        <v>540396</v>
      </c>
      <c r="C2478" t="s">
        <v>8075</v>
      </c>
      <c r="D2478" t="s">
        <v>8089</v>
      </c>
    </row>
    <row r="2479" spans="1:4" x14ac:dyDescent="0.35">
      <c r="A2479" t="s">
        <v>11715</v>
      </c>
      <c r="B2479">
        <v>540396</v>
      </c>
      <c r="C2479" t="s">
        <v>8075</v>
      </c>
      <c r="D2479" t="s">
        <v>8089</v>
      </c>
    </row>
    <row r="2480" spans="1:4" x14ac:dyDescent="0.35">
      <c r="A2480" t="s">
        <v>11716</v>
      </c>
      <c r="B2480">
        <v>541974</v>
      </c>
      <c r="C2480" t="s">
        <v>8075</v>
      </c>
      <c r="D2480" t="s">
        <v>8321</v>
      </c>
    </row>
    <row r="2481" spans="1:4" x14ac:dyDescent="0.35">
      <c r="A2481" t="s">
        <v>11717</v>
      </c>
      <c r="B2481">
        <v>539207</v>
      </c>
      <c r="C2481" t="s">
        <v>11718</v>
      </c>
      <c r="D2481" t="s">
        <v>8506</v>
      </c>
    </row>
    <row r="2482" spans="1:4" x14ac:dyDescent="0.35">
      <c r="A2482" t="s">
        <v>11719</v>
      </c>
      <c r="B2482">
        <v>530537</v>
      </c>
      <c r="C2482" t="s">
        <v>8075</v>
      </c>
      <c r="D2482" t="s">
        <v>16187</v>
      </c>
    </row>
    <row r="2483" spans="1:4" x14ac:dyDescent="0.35">
      <c r="A2483" t="s">
        <v>11720</v>
      </c>
      <c r="B2483">
        <v>511758</v>
      </c>
      <c r="C2483" t="s">
        <v>8075</v>
      </c>
      <c r="D2483" t="s">
        <v>8091</v>
      </c>
    </row>
    <row r="2484" spans="1:4" x14ac:dyDescent="0.35">
      <c r="A2484" t="s">
        <v>11721</v>
      </c>
      <c r="B2484">
        <v>512303</v>
      </c>
      <c r="C2484" t="s">
        <v>8075</v>
      </c>
      <c r="D2484" t="s">
        <v>8492</v>
      </c>
    </row>
    <row r="2485" spans="1:4" x14ac:dyDescent="0.35">
      <c r="A2485" t="s">
        <v>11722</v>
      </c>
      <c r="B2485">
        <v>505324</v>
      </c>
      <c r="C2485" t="s">
        <v>11723</v>
      </c>
      <c r="D2485" t="s">
        <v>8083</v>
      </c>
    </row>
    <row r="2486" spans="1:4" x14ac:dyDescent="0.35">
      <c r="A2486" t="s">
        <v>11724</v>
      </c>
      <c r="B2486">
        <v>505324</v>
      </c>
      <c r="C2486" t="s">
        <v>11723</v>
      </c>
      <c r="D2486" t="s">
        <v>8083</v>
      </c>
    </row>
    <row r="2487" spans="1:4" x14ac:dyDescent="0.35">
      <c r="A2487" t="s">
        <v>11725</v>
      </c>
      <c r="B2487">
        <v>538970</v>
      </c>
      <c r="C2487" t="s">
        <v>8075</v>
      </c>
      <c r="D2487" t="s">
        <v>8158</v>
      </c>
    </row>
    <row r="2488" spans="1:4" x14ac:dyDescent="0.35">
      <c r="A2488" t="s">
        <v>11726</v>
      </c>
      <c r="B2488">
        <v>521018</v>
      </c>
      <c r="C2488" t="s">
        <v>11727</v>
      </c>
      <c r="D2488" t="s">
        <v>8089</v>
      </c>
    </row>
    <row r="2489" spans="1:4" x14ac:dyDescent="0.35">
      <c r="A2489" t="s">
        <v>11728</v>
      </c>
      <c r="B2489">
        <v>503101</v>
      </c>
      <c r="C2489" t="s">
        <v>11729</v>
      </c>
      <c r="D2489" t="s">
        <v>8158</v>
      </c>
    </row>
    <row r="2490" spans="1:4" x14ac:dyDescent="0.35">
      <c r="A2490" t="s">
        <v>11730</v>
      </c>
      <c r="B2490">
        <v>502250</v>
      </c>
      <c r="C2490" t="s">
        <v>8075</v>
      </c>
      <c r="D2490" t="s">
        <v>8598</v>
      </c>
    </row>
    <row r="2491" spans="1:4" x14ac:dyDescent="0.35">
      <c r="A2491" t="s">
        <v>11731</v>
      </c>
      <c r="B2491">
        <v>513544</v>
      </c>
      <c r="C2491" t="s">
        <v>8075</v>
      </c>
      <c r="D2491" t="s">
        <v>8146</v>
      </c>
    </row>
    <row r="2492" spans="1:4" x14ac:dyDescent="0.35">
      <c r="A2492" t="s">
        <v>11732</v>
      </c>
      <c r="B2492">
        <v>530543</v>
      </c>
      <c r="C2492" t="s">
        <v>8075</v>
      </c>
      <c r="D2492" t="s">
        <v>8158</v>
      </c>
    </row>
    <row r="2493" spans="1:4" x14ac:dyDescent="0.35">
      <c r="A2493" t="s">
        <v>11733</v>
      </c>
      <c r="B2493">
        <v>540254</v>
      </c>
      <c r="C2493" t="s">
        <v>8075</v>
      </c>
      <c r="D2493" t="s">
        <v>8091</v>
      </c>
    </row>
    <row r="2494" spans="1:4" x14ac:dyDescent="0.35">
      <c r="A2494" t="s">
        <v>11734</v>
      </c>
      <c r="B2494">
        <v>500206</v>
      </c>
      <c r="C2494" t="s">
        <v>8075</v>
      </c>
      <c r="D2494" t="s">
        <v>8091</v>
      </c>
    </row>
    <row r="2495" spans="1:4" x14ac:dyDescent="0.35">
      <c r="A2495" t="s">
        <v>11735</v>
      </c>
      <c r="B2495">
        <v>531642</v>
      </c>
      <c r="C2495" t="s">
        <v>11736</v>
      </c>
      <c r="D2495" t="s">
        <v>8254</v>
      </c>
    </row>
    <row r="2496" spans="1:4" x14ac:dyDescent="0.35">
      <c r="A2496" t="s">
        <v>11737</v>
      </c>
      <c r="B2496" t="s">
        <v>8075</v>
      </c>
      <c r="C2496" t="s">
        <v>11738</v>
      </c>
      <c r="D2496" t="s">
        <v>8086</v>
      </c>
    </row>
    <row r="2497" spans="1:4" x14ac:dyDescent="0.35">
      <c r="A2497" t="s">
        <v>11739</v>
      </c>
      <c r="B2497" t="s">
        <v>8075</v>
      </c>
      <c r="C2497" t="s">
        <v>11738</v>
      </c>
      <c r="D2497" t="s">
        <v>8086</v>
      </c>
    </row>
    <row r="2498" spans="1:4" x14ac:dyDescent="0.35">
      <c r="A2498" t="s">
        <v>11740</v>
      </c>
      <c r="B2498">
        <v>531503</v>
      </c>
      <c r="C2498" t="s">
        <v>8075</v>
      </c>
      <c r="D2498" t="s">
        <v>8089</v>
      </c>
    </row>
    <row r="2499" spans="1:4" x14ac:dyDescent="0.35">
      <c r="A2499" t="s">
        <v>11741</v>
      </c>
      <c r="B2499">
        <v>526891</v>
      </c>
      <c r="C2499" t="s">
        <v>8075</v>
      </c>
      <c r="D2499" t="s">
        <v>8058</v>
      </c>
    </row>
    <row r="2500" spans="1:4" x14ac:dyDescent="0.35">
      <c r="A2500" t="s">
        <v>11742</v>
      </c>
      <c r="B2500">
        <v>524404</v>
      </c>
      <c r="C2500" t="s">
        <v>11743</v>
      </c>
      <c r="D2500" t="s">
        <v>8111</v>
      </c>
    </row>
    <row r="2501" spans="1:4" x14ac:dyDescent="0.35">
      <c r="A2501" t="s">
        <v>11744</v>
      </c>
      <c r="B2501" t="s">
        <v>8075</v>
      </c>
      <c r="C2501" t="s">
        <v>11745</v>
      </c>
      <c r="D2501" t="s">
        <v>8086</v>
      </c>
    </row>
    <row r="2502" spans="1:4" x14ac:dyDescent="0.35">
      <c r="A2502" t="s">
        <v>11746</v>
      </c>
      <c r="B2502">
        <v>517467</v>
      </c>
      <c r="C2502" t="s">
        <v>8075</v>
      </c>
      <c r="D2502" t="s">
        <v>8370</v>
      </c>
    </row>
    <row r="2503" spans="1:4" x14ac:dyDescent="0.35">
      <c r="A2503" t="s">
        <v>11747</v>
      </c>
      <c r="B2503">
        <v>523566</v>
      </c>
      <c r="C2503" t="s">
        <v>8075</v>
      </c>
      <c r="D2503" t="s">
        <v>8158</v>
      </c>
    </row>
    <row r="2504" spans="1:4" x14ac:dyDescent="0.35">
      <c r="A2504" t="s">
        <v>11748</v>
      </c>
      <c r="B2504">
        <v>531540</v>
      </c>
      <c r="C2504" t="s">
        <v>8075</v>
      </c>
      <c r="D2504" t="s">
        <v>8469</v>
      </c>
    </row>
    <row r="2505" spans="1:4" x14ac:dyDescent="0.35">
      <c r="A2505" t="s">
        <v>11749</v>
      </c>
      <c r="B2505">
        <v>531319</v>
      </c>
      <c r="C2505" t="s">
        <v>8075</v>
      </c>
      <c r="D2505" t="s">
        <v>8091</v>
      </c>
    </row>
    <row r="2506" spans="1:4" x14ac:dyDescent="0.35">
      <c r="A2506" t="s">
        <v>11750</v>
      </c>
      <c r="B2506">
        <v>532500</v>
      </c>
      <c r="C2506" t="s">
        <v>11751</v>
      </c>
      <c r="D2506" t="s">
        <v>9995</v>
      </c>
    </row>
    <row r="2507" spans="1:4" x14ac:dyDescent="0.35">
      <c r="A2507" t="s">
        <v>11752</v>
      </c>
      <c r="B2507">
        <v>532500</v>
      </c>
      <c r="C2507" t="s">
        <v>11751</v>
      </c>
      <c r="D2507" t="s">
        <v>9995</v>
      </c>
    </row>
    <row r="2508" spans="1:4" x14ac:dyDescent="0.35">
      <c r="A2508" t="s">
        <v>11753</v>
      </c>
      <c r="B2508" t="s">
        <v>8075</v>
      </c>
      <c r="C2508" t="s">
        <v>11754</v>
      </c>
      <c r="D2508" t="s">
        <v>8086</v>
      </c>
    </row>
    <row r="2509" spans="1:4" x14ac:dyDescent="0.35">
      <c r="A2509" t="s">
        <v>11755</v>
      </c>
      <c r="B2509">
        <v>540749</v>
      </c>
      <c r="C2509" t="s">
        <v>11756</v>
      </c>
      <c r="D2509" t="s">
        <v>8091</v>
      </c>
    </row>
    <row r="2510" spans="1:4" x14ac:dyDescent="0.35">
      <c r="A2510" t="s">
        <v>11757</v>
      </c>
      <c r="B2510" t="s">
        <v>8075</v>
      </c>
      <c r="C2510" t="s">
        <v>11758</v>
      </c>
      <c r="D2510" t="s">
        <v>8163</v>
      </c>
    </row>
    <row r="2511" spans="1:4" x14ac:dyDescent="0.35">
      <c r="A2511" t="s">
        <v>11759</v>
      </c>
      <c r="B2511">
        <v>523704</v>
      </c>
      <c r="C2511" t="s">
        <v>11760</v>
      </c>
      <c r="D2511" t="s">
        <v>8165</v>
      </c>
    </row>
    <row r="2512" spans="1:4" x14ac:dyDescent="0.35">
      <c r="A2512" t="s">
        <v>11761</v>
      </c>
      <c r="B2512">
        <v>506867</v>
      </c>
      <c r="C2512" t="s">
        <v>8075</v>
      </c>
      <c r="D2512" t="s">
        <v>8089</v>
      </c>
    </row>
    <row r="2513" spans="1:4" x14ac:dyDescent="0.35">
      <c r="A2513" t="s">
        <v>11762</v>
      </c>
      <c r="B2513">
        <v>511768</v>
      </c>
      <c r="C2513" t="s">
        <v>8075</v>
      </c>
      <c r="D2513" t="s">
        <v>8091</v>
      </c>
    </row>
    <row r="2514" spans="1:4" x14ac:dyDescent="0.35">
      <c r="A2514" t="s">
        <v>11763</v>
      </c>
      <c r="B2514">
        <v>511688</v>
      </c>
      <c r="C2514" t="s">
        <v>8075</v>
      </c>
      <c r="D2514" t="s">
        <v>8091</v>
      </c>
    </row>
    <row r="2515" spans="1:4" x14ac:dyDescent="0.35">
      <c r="A2515" t="s">
        <v>11764</v>
      </c>
      <c r="B2515">
        <v>540704</v>
      </c>
      <c r="C2515" t="s">
        <v>11765</v>
      </c>
      <c r="D2515" t="s">
        <v>8081</v>
      </c>
    </row>
    <row r="2516" spans="1:4" x14ac:dyDescent="0.35">
      <c r="A2516" t="s">
        <v>11766</v>
      </c>
      <c r="B2516">
        <v>539219</v>
      </c>
      <c r="C2516" t="s">
        <v>8075</v>
      </c>
      <c r="D2516" t="s">
        <v>8987</v>
      </c>
    </row>
    <row r="2517" spans="1:4" x14ac:dyDescent="0.35">
      <c r="A2517" t="s">
        <v>11767</v>
      </c>
      <c r="B2517">
        <v>500248</v>
      </c>
      <c r="C2517" t="s">
        <v>8075</v>
      </c>
      <c r="D2517" t="s">
        <v>8192</v>
      </c>
    </row>
    <row r="2518" spans="1:4" x14ac:dyDescent="0.35">
      <c r="A2518" t="s">
        <v>11768</v>
      </c>
      <c r="B2518">
        <v>523371</v>
      </c>
      <c r="C2518" t="s">
        <v>11769</v>
      </c>
      <c r="D2518" t="s">
        <v>8769</v>
      </c>
    </row>
    <row r="2519" spans="1:4" x14ac:dyDescent="0.35">
      <c r="A2519" t="s">
        <v>11770</v>
      </c>
      <c r="B2519">
        <v>539981</v>
      </c>
      <c r="C2519" t="s">
        <v>11771</v>
      </c>
      <c r="D2519" t="s">
        <v>8238</v>
      </c>
    </row>
    <row r="2520" spans="1:4" x14ac:dyDescent="0.35">
      <c r="A2520" t="s">
        <v>11772</v>
      </c>
      <c r="B2520">
        <v>534563</v>
      </c>
      <c r="C2520" t="s">
        <v>11773</v>
      </c>
      <c r="D2520" t="s">
        <v>8083</v>
      </c>
    </row>
    <row r="2521" spans="1:4" x14ac:dyDescent="0.35">
      <c r="A2521" t="s">
        <v>11774</v>
      </c>
      <c r="B2521">
        <v>500271</v>
      </c>
      <c r="C2521" t="s">
        <v>11775</v>
      </c>
      <c r="D2521" t="s">
        <v>10477</v>
      </c>
    </row>
    <row r="2522" spans="1:4" x14ac:dyDescent="0.35">
      <c r="A2522" t="s">
        <v>11776</v>
      </c>
      <c r="B2522">
        <v>539981</v>
      </c>
      <c r="C2522" t="s">
        <v>11777</v>
      </c>
      <c r="D2522" t="s">
        <v>8238</v>
      </c>
    </row>
    <row r="2523" spans="1:4" x14ac:dyDescent="0.35">
      <c r="A2523" t="s">
        <v>11778</v>
      </c>
      <c r="B2523">
        <v>539940</v>
      </c>
      <c r="C2523" t="s">
        <v>11779</v>
      </c>
      <c r="D2523" t="s">
        <v>8238</v>
      </c>
    </row>
    <row r="2524" spans="1:4" x14ac:dyDescent="0.35">
      <c r="A2524" t="s">
        <v>11780</v>
      </c>
      <c r="B2524">
        <v>534338</v>
      </c>
      <c r="C2524" t="s">
        <v>8075</v>
      </c>
      <c r="D2524" t="s">
        <v>8158</v>
      </c>
    </row>
    <row r="2525" spans="1:4" x14ac:dyDescent="0.35">
      <c r="A2525" t="s">
        <v>11781</v>
      </c>
      <c r="B2525">
        <v>526538</v>
      </c>
      <c r="C2525" t="s">
        <v>8075</v>
      </c>
      <c r="D2525" t="s">
        <v>8111</v>
      </c>
    </row>
    <row r="2526" spans="1:4" x14ac:dyDescent="0.35">
      <c r="A2526" t="s">
        <v>11782</v>
      </c>
      <c r="B2526">
        <v>540401</v>
      </c>
      <c r="C2526" t="s">
        <v>8075</v>
      </c>
      <c r="D2526" t="s">
        <v>16186</v>
      </c>
    </row>
    <row r="2527" spans="1:4" x14ac:dyDescent="0.35">
      <c r="A2527" t="s">
        <v>11783</v>
      </c>
      <c r="B2527">
        <v>539519</v>
      </c>
      <c r="C2527" t="s">
        <v>8075</v>
      </c>
      <c r="D2527" t="s">
        <v>8107</v>
      </c>
    </row>
    <row r="2528" spans="1:4" x14ac:dyDescent="0.35">
      <c r="A2528" t="s">
        <v>11784</v>
      </c>
      <c r="B2528">
        <v>531221</v>
      </c>
      <c r="C2528" t="s">
        <v>8075</v>
      </c>
      <c r="D2528" t="s">
        <v>8598</v>
      </c>
    </row>
    <row r="2529" spans="1:4" x14ac:dyDescent="0.35">
      <c r="A2529" t="s">
        <v>11785</v>
      </c>
      <c r="B2529">
        <v>531680</v>
      </c>
      <c r="C2529" t="s">
        <v>8075</v>
      </c>
      <c r="D2529" t="s">
        <v>8186</v>
      </c>
    </row>
    <row r="2530" spans="1:4" x14ac:dyDescent="0.35">
      <c r="A2530" t="s">
        <v>11786</v>
      </c>
      <c r="B2530">
        <v>522249</v>
      </c>
      <c r="C2530" t="s">
        <v>11787</v>
      </c>
      <c r="D2530" t="s">
        <v>8089</v>
      </c>
    </row>
    <row r="2531" spans="1:4" x14ac:dyDescent="0.35">
      <c r="A2531" t="s">
        <v>11788</v>
      </c>
      <c r="B2531">
        <v>523792</v>
      </c>
      <c r="C2531" t="s">
        <v>11789</v>
      </c>
      <c r="D2531" t="s">
        <v>8083</v>
      </c>
    </row>
    <row r="2532" spans="1:4" x14ac:dyDescent="0.35">
      <c r="A2532" t="s">
        <v>11790</v>
      </c>
      <c r="B2532">
        <v>533152</v>
      </c>
      <c r="C2532" t="s">
        <v>11791</v>
      </c>
      <c r="D2532" t="s">
        <v>8469</v>
      </c>
    </row>
    <row r="2533" spans="1:4" x14ac:dyDescent="0.35">
      <c r="A2533" t="s">
        <v>11792</v>
      </c>
      <c r="B2533">
        <v>532852</v>
      </c>
      <c r="C2533" t="s">
        <v>11793</v>
      </c>
      <c r="D2533" t="s">
        <v>8094</v>
      </c>
    </row>
    <row r="2534" spans="1:4" x14ac:dyDescent="0.35">
      <c r="A2534" t="s">
        <v>11794</v>
      </c>
      <c r="B2534">
        <v>532654</v>
      </c>
      <c r="C2534" t="s">
        <v>11795</v>
      </c>
      <c r="D2534" t="s">
        <v>8478</v>
      </c>
    </row>
    <row r="2535" spans="1:4" x14ac:dyDescent="0.35">
      <c r="A2535" t="s">
        <v>11796</v>
      </c>
      <c r="B2535">
        <v>532654</v>
      </c>
      <c r="C2535" t="s">
        <v>11795</v>
      </c>
      <c r="D2535" t="s">
        <v>8478</v>
      </c>
    </row>
    <row r="2536" spans="1:4" x14ac:dyDescent="0.35">
      <c r="A2536" t="s">
        <v>11797</v>
      </c>
      <c r="B2536">
        <v>532629</v>
      </c>
      <c r="C2536" t="s">
        <v>11798</v>
      </c>
      <c r="D2536" t="s">
        <v>8469</v>
      </c>
    </row>
    <row r="2537" spans="1:4" x14ac:dyDescent="0.35">
      <c r="A2537" t="s">
        <v>11799</v>
      </c>
      <c r="B2537">
        <v>512267</v>
      </c>
      <c r="C2537" t="s">
        <v>8075</v>
      </c>
      <c r="D2537" t="s">
        <v>8078</v>
      </c>
    </row>
    <row r="2538" spans="1:4" x14ac:dyDescent="0.35">
      <c r="A2538" t="s">
        <v>11800</v>
      </c>
      <c r="B2538">
        <v>531146</v>
      </c>
      <c r="C2538" t="s">
        <v>8075</v>
      </c>
      <c r="D2538" t="s">
        <v>8111</v>
      </c>
    </row>
    <row r="2539" spans="1:4" x14ac:dyDescent="0.35">
      <c r="A2539" t="s">
        <v>11801</v>
      </c>
      <c r="B2539">
        <v>523144</v>
      </c>
      <c r="C2539" t="s">
        <v>8075</v>
      </c>
      <c r="D2539" t="s">
        <v>8111</v>
      </c>
    </row>
    <row r="2540" spans="1:4" x14ac:dyDescent="0.35">
      <c r="A2540" t="s">
        <v>11802</v>
      </c>
      <c r="B2540">
        <v>539938</v>
      </c>
      <c r="C2540" t="s">
        <v>11803</v>
      </c>
      <c r="D2540" t="s">
        <v>8058</v>
      </c>
    </row>
    <row r="2541" spans="1:4" x14ac:dyDescent="0.35">
      <c r="A2541" t="s">
        <v>11804</v>
      </c>
      <c r="B2541">
        <v>540937</v>
      </c>
      <c r="C2541" t="s">
        <v>8075</v>
      </c>
      <c r="D2541" t="s">
        <v>8111</v>
      </c>
    </row>
    <row r="2542" spans="1:4" x14ac:dyDescent="0.35">
      <c r="A2542" t="s">
        <v>11805</v>
      </c>
      <c r="B2542">
        <v>526301</v>
      </c>
      <c r="C2542" t="s">
        <v>8075</v>
      </c>
      <c r="D2542" t="s">
        <v>8261</v>
      </c>
    </row>
    <row r="2543" spans="1:4" x14ac:dyDescent="0.35">
      <c r="A2543" t="s">
        <v>11806</v>
      </c>
      <c r="B2543">
        <v>538834</v>
      </c>
      <c r="C2543" t="s">
        <v>8075</v>
      </c>
      <c r="D2543" t="s">
        <v>8091</v>
      </c>
    </row>
    <row r="2544" spans="1:4" x14ac:dyDescent="0.35">
      <c r="A2544" t="s">
        <v>11807</v>
      </c>
      <c r="B2544">
        <v>512505</v>
      </c>
      <c r="C2544" t="s">
        <v>8075</v>
      </c>
      <c r="D2544" t="s">
        <v>8395</v>
      </c>
    </row>
    <row r="2545" spans="1:4" x14ac:dyDescent="0.35">
      <c r="A2545" t="s">
        <v>11808</v>
      </c>
      <c r="B2545">
        <v>540519</v>
      </c>
      <c r="C2545" t="s">
        <v>8075</v>
      </c>
      <c r="D2545" t="s">
        <v>8083</v>
      </c>
    </row>
    <row r="2546" spans="1:4" x14ac:dyDescent="0.35">
      <c r="A2546" t="s">
        <v>11809</v>
      </c>
      <c r="B2546">
        <v>511276</v>
      </c>
      <c r="C2546" t="s">
        <v>8075</v>
      </c>
      <c r="D2546" t="s">
        <v>8270</v>
      </c>
    </row>
    <row r="2547" spans="1:4" x14ac:dyDescent="0.35">
      <c r="A2547" t="s">
        <v>11810</v>
      </c>
      <c r="B2547">
        <v>531176</v>
      </c>
      <c r="C2547" t="s">
        <v>8075</v>
      </c>
      <c r="D2547" t="s">
        <v>8091</v>
      </c>
    </row>
    <row r="2548" spans="1:4" x14ac:dyDescent="0.35">
      <c r="A2548" t="s">
        <v>11811</v>
      </c>
      <c r="B2548">
        <v>531417</v>
      </c>
      <c r="C2548" t="s">
        <v>8075</v>
      </c>
      <c r="D2548" t="s">
        <v>8091</v>
      </c>
    </row>
    <row r="2549" spans="1:4" x14ac:dyDescent="0.35">
      <c r="A2549" t="s">
        <v>11812</v>
      </c>
      <c r="B2549">
        <v>532105</v>
      </c>
      <c r="C2549" t="s">
        <v>8075</v>
      </c>
      <c r="D2549" t="s">
        <v>8492</v>
      </c>
    </row>
    <row r="2550" spans="1:4" x14ac:dyDescent="0.35">
      <c r="A2550" t="s">
        <v>11813</v>
      </c>
      <c r="B2550">
        <v>532105</v>
      </c>
      <c r="C2550" t="s">
        <v>8075</v>
      </c>
      <c r="D2550" t="s">
        <v>8492</v>
      </c>
    </row>
    <row r="2551" spans="1:4" x14ac:dyDescent="0.35">
      <c r="A2551" t="s">
        <v>11814</v>
      </c>
      <c r="B2551">
        <v>539767</v>
      </c>
      <c r="C2551" t="s">
        <v>8075</v>
      </c>
      <c r="D2551" t="s">
        <v>8158</v>
      </c>
    </row>
    <row r="2552" spans="1:4" x14ac:dyDescent="0.35">
      <c r="A2552" t="s">
        <v>11815</v>
      </c>
      <c r="B2552">
        <v>532408</v>
      </c>
      <c r="C2552" t="s">
        <v>11816</v>
      </c>
      <c r="D2552" t="s">
        <v>8165</v>
      </c>
    </row>
    <row r="2553" spans="1:4" x14ac:dyDescent="0.35">
      <c r="A2553" t="s">
        <v>11817</v>
      </c>
      <c r="B2553">
        <v>541352</v>
      </c>
      <c r="C2553" t="s">
        <v>8075</v>
      </c>
      <c r="D2553" t="s">
        <v>8152</v>
      </c>
    </row>
    <row r="2554" spans="1:4" x14ac:dyDescent="0.35">
      <c r="A2554" t="s">
        <v>11818</v>
      </c>
      <c r="B2554">
        <v>532865</v>
      </c>
      <c r="C2554" t="s">
        <v>11819</v>
      </c>
      <c r="D2554" t="s">
        <v>8232</v>
      </c>
    </row>
    <row r="2555" spans="1:4" x14ac:dyDescent="0.35">
      <c r="A2555" t="s">
        <v>11820</v>
      </c>
      <c r="B2555">
        <v>511367</v>
      </c>
      <c r="C2555" t="s">
        <v>8075</v>
      </c>
      <c r="D2555" t="s">
        <v>8091</v>
      </c>
    </row>
    <row r="2556" spans="1:4" x14ac:dyDescent="0.35">
      <c r="A2556" t="s">
        <v>11821</v>
      </c>
      <c r="B2556">
        <v>511367</v>
      </c>
      <c r="C2556" t="s">
        <v>8075</v>
      </c>
      <c r="D2556" t="s">
        <v>8091</v>
      </c>
    </row>
    <row r="2557" spans="1:4" x14ac:dyDescent="0.35">
      <c r="A2557" t="s">
        <v>11822</v>
      </c>
      <c r="B2557">
        <v>539012</v>
      </c>
      <c r="C2557" t="s">
        <v>8075</v>
      </c>
      <c r="D2557" t="s">
        <v>8081</v>
      </c>
    </row>
    <row r="2558" spans="1:4" x14ac:dyDescent="0.35">
      <c r="A2558" t="s">
        <v>11823</v>
      </c>
      <c r="B2558">
        <v>540730</v>
      </c>
      <c r="C2558" t="s">
        <v>8075</v>
      </c>
      <c r="D2558" t="s">
        <v>16186</v>
      </c>
    </row>
    <row r="2559" spans="1:4" x14ac:dyDescent="0.35">
      <c r="A2559" t="s">
        <v>11824</v>
      </c>
      <c r="B2559">
        <v>511740</v>
      </c>
      <c r="C2559" t="s">
        <v>8075</v>
      </c>
      <c r="D2559" t="s">
        <v>16187</v>
      </c>
    </row>
    <row r="2560" spans="1:4" x14ac:dyDescent="0.35">
      <c r="A2560" t="s">
        <v>11825</v>
      </c>
      <c r="B2560">
        <v>511377</v>
      </c>
      <c r="C2560" t="s">
        <v>8075</v>
      </c>
      <c r="D2560" t="s">
        <v>8091</v>
      </c>
    </row>
    <row r="2561" spans="1:4" x14ac:dyDescent="0.35">
      <c r="A2561" t="s">
        <v>11826</v>
      </c>
      <c r="B2561">
        <v>511738</v>
      </c>
      <c r="C2561" t="s">
        <v>8075</v>
      </c>
      <c r="D2561" t="s">
        <v>8058</v>
      </c>
    </row>
    <row r="2562" spans="1:4" x14ac:dyDescent="0.35">
      <c r="A2562" t="s">
        <v>11827</v>
      </c>
      <c r="B2562">
        <v>532307</v>
      </c>
      <c r="C2562" t="s">
        <v>11828</v>
      </c>
      <c r="D2562" t="s">
        <v>8165</v>
      </c>
    </row>
    <row r="2563" spans="1:4" x14ac:dyDescent="0.35">
      <c r="A2563" t="s">
        <v>11829</v>
      </c>
      <c r="B2563">
        <v>531127</v>
      </c>
      <c r="C2563" t="s">
        <v>8075</v>
      </c>
      <c r="D2563" t="s">
        <v>8091</v>
      </c>
    </row>
    <row r="2564" spans="1:4" x14ac:dyDescent="0.35">
      <c r="A2564" t="s">
        <v>11830</v>
      </c>
      <c r="B2564">
        <v>523828</v>
      </c>
      <c r="C2564" t="s">
        <v>11831</v>
      </c>
      <c r="D2564" t="s">
        <v>8427</v>
      </c>
    </row>
    <row r="2565" spans="1:4" x14ac:dyDescent="0.35">
      <c r="A2565" t="s">
        <v>11832</v>
      </c>
      <c r="B2565">
        <v>531727</v>
      </c>
      <c r="C2565" t="s">
        <v>8075</v>
      </c>
      <c r="D2565" t="s">
        <v>8427</v>
      </c>
    </row>
    <row r="2566" spans="1:4" x14ac:dyDescent="0.35">
      <c r="A2566" t="s">
        <v>11833</v>
      </c>
      <c r="B2566">
        <v>539126</v>
      </c>
      <c r="C2566" t="s">
        <v>11834</v>
      </c>
      <c r="D2566" t="s">
        <v>8665</v>
      </c>
    </row>
    <row r="2567" spans="1:4" x14ac:dyDescent="0.35">
      <c r="A2567" t="s">
        <v>11835</v>
      </c>
      <c r="B2567">
        <v>538942</v>
      </c>
      <c r="C2567" t="s">
        <v>8075</v>
      </c>
      <c r="D2567" t="s">
        <v>8492</v>
      </c>
    </row>
    <row r="2568" spans="1:4" x14ac:dyDescent="0.35">
      <c r="A2568" t="s">
        <v>11836</v>
      </c>
      <c r="B2568">
        <v>526235</v>
      </c>
      <c r="C2568" t="s">
        <v>11837</v>
      </c>
      <c r="D2568" t="s">
        <v>8064</v>
      </c>
    </row>
    <row r="2569" spans="1:4" x14ac:dyDescent="0.35">
      <c r="A2569" t="s">
        <v>11838</v>
      </c>
      <c r="B2569">
        <v>500126</v>
      </c>
      <c r="C2569" t="s">
        <v>11839</v>
      </c>
      <c r="D2569" t="s">
        <v>8111</v>
      </c>
    </row>
    <row r="2570" spans="1:4" x14ac:dyDescent="0.35">
      <c r="A2570" t="s">
        <v>11840</v>
      </c>
      <c r="B2570">
        <v>538964</v>
      </c>
      <c r="C2570" t="s">
        <v>8075</v>
      </c>
      <c r="D2570" t="s">
        <v>8111</v>
      </c>
    </row>
    <row r="2571" spans="1:4" x14ac:dyDescent="0.35">
      <c r="A2571" t="s">
        <v>11841</v>
      </c>
      <c r="B2571">
        <v>531357</v>
      </c>
      <c r="C2571" t="s">
        <v>8075</v>
      </c>
      <c r="D2571" t="s">
        <v>16186</v>
      </c>
    </row>
    <row r="2572" spans="1:4" x14ac:dyDescent="0.35">
      <c r="A2572" t="s">
        <v>11842</v>
      </c>
      <c r="B2572">
        <v>512415</v>
      </c>
      <c r="C2572" t="s">
        <v>8075</v>
      </c>
      <c r="D2572" t="s">
        <v>8492</v>
      </c>
    </row>
    <row r="2573" spans="1:4" x14ac:dyDescent="0.35">
      <c r="A2573" t="s">
        <v>11843</v>
      </c>
      <c r="B2573">
        <v>500274</v>
      </c>
      <c r="C2573" t="s">
        <v>8075</v>
      </c>
      <c r="D2573" t="s">
        <v>8111</v>
      </c>
    </row>
    <row r="2574" spans="1:4" x14ac:dyDescent="0.35">
      <c r="A2574" t="s">
        <v>11844</v>
      </c>
      <c r="B2574">
        <v>531810</v>
      </c>
      <c r="C2574" t="s">
        <v>8075</v>
      </c>
      <c r="D2574" t="s">
        <v>8395</v>
      </c>
    </row>
    <row r="2575" spans="1:4" x14ac:dyDescent="0.35">
      <c r="A2575" t="s">
        <v>11845</v>
      </c>
      <c r="B2575">
        <v>531810</v>
      </c>
      <c r="C2575" t="s">
        <v>8075</v>
      </c>
      <c r="D2575" t="s">
        <v>8395</v>
      </c>
    </row>
    <row r="2576" spans="1:4" x14ac:dyDescent="0.35">
      <c r="A2576" t="s">
        <v>11846</v>
      </c>
      <c r="B2576">
        <v>513335</v>
      </c>
      <c r="C2576" t="s">
        <v>11847</v>
      </c>
      <c r="D2576" t="s">
        <v>8987</v>
      </c>
    </row>
    <row r="2577" spans="1:4" x14ac:dyDescent="0.35">
      <c r="A2577" t="s">
        <v>11848</v>
      </c>
      <c r="B2577">
        <v>532990</v>
      </c>
      <c r="C2577" t="s">
        <v>11849</v>
      </c>
      <c r="D2577" t="s">
        <v>8105</v>
      </c>
    </row>
    <row r="2578" spans="1:4" x14ac:dyDescent="0.35">
      <c r="A2578" t="s">
        <v>11850</v>
      </c>
      <c r="B2578">
        <v>500159</v>
      </c>
      <c r="C2578" t="s">
        <v>8075</v>
      </c>
      <c r="D2578" t="s">
        <v>8069</v>
      </c>
    </row>
    <row r="2579" spans="1:4" x14ac:dyDescent="0.35">
      <c r="A2579" t="s">
        <v>11851</v>
      </c>
      <c r="B2579">
        <v>542650</v>
      </c>
      <c r="C2579" t="s">
        <v>11852</v>
      </c>
      <c r="D2579" t="s">
        <v>8261</v>
      </c>
    </row>
    <row r="2580" spans="1:4" x14ac:dyDescent="0.35">
      <c r="A2580" t="s">
        <v>11853</v>
      </c>
      <c r="B2580">
        <v>540150</v>
      </c>
      <c r="C2580" t="s">
        <v>8075</v>
      </c>
      <c r="D2580" t="s">
        <v>8469</v>
      </c>
    </row>
    <row r="2581" spans="1:4" x14ac:dyDescent="0.35">
      <c r="A2581" t="s">
        <v>11854</v>
      </c>
      <c r="B2581">
        <v>513496</v>
      </c>
      <c r="C2581" t="s">
        <v>8075</v>
      </c>
      <c r="D2581" t="s">
        <v>10579</v>
      </c>
    </row>
    <row r="2582" spans="1:4" x14ac:dyDescent="0.35">
      <c r="A2582" t="s">
        <v>11855</v>
      </c>
      <c r="B2582">
        <v>531613</v>
      </c>
      <c r="C2582" t="s">
        <v>11856</v>
      </c>
      <c r="D2582" t="s">
        <v>8626</v>
      </c>
    </row>
    <row r="2583" spans="1:4" x14ac:dyDescent="0.35">
      <c r="A2583" t="s">
        <v>11857</v>
      </c>
      <c r="B2583">
        <v>526622</v>
      </c>
      <c r="C2583" t="s">
        <v>8075</v>
      </c>
      <c r="D2583" t="s">
        <v>8393</v>
      </c>
    </row>
    <row r="2584" spans="1:4" x14ac:dyDescent="0.35">
      <c r="A2584" t="s">
        <v>11858</v>
      </c>
      <c r="B2584">
        <v>526622</v>
      </c>
      <c r="C2584" t="s">
        <v>8075</v>
      </c>
      <c r="D2584" t="s">
        <v>8393</v>
      </c>
    </row>
    <row r="2585" spans="1:4" x14ac:dyDescent="0.35">
      <c r="A2585" t="s">
        <v>11859</v>
      </c>
      <c r="B2585">
        <v>513721</v>
      </c>
      <c r="C2585" t="s">
        <v>8075</v>
      </c>
      <c r="D2585" t="s">
        <v>8105</v>
      </c>
    </row>
    <row r="2586" spans="1:4" x14ac:dyDescent="0.35">
      <c r="A2586" t="s">
        <v>11860</v>
      </c>
      <c r="B2586">
        <v>532850</v>
      </c>
      <c r="C2586" t="s">
        <v>11861</v>
      </c>
      <c r="D2586" t="s">
        <v>8612</v>
      </c>
    </row>
    <row r="2587" spans="1:4" x14ac:dyDescent="0.35">
      <c r="A2587" t="s">
        <v>11862</v>
      </c>
      <c r="B2587">
        <v>523343</v>
      </c>
      <c r="C2587" t="s">
        <v>8075</v>
      </c>
      <c r="D2587" t="s">
        <v>8091</v>
      </c>
    </row>
    <row r="2588" spans="1:4" x14ac:dyDescent="0.35">
      <c r="A2588" t="s">
        <v>11863</v>
      </c>
      <c r="B2588">
        <v>523343</v>
      </c>
      <c r="C2588" t="s">
        <v>8075</v>
      </c>
      <c r="D2588" t="s">
        <v>8091</v>
      </c>
    </row>
    <row r="2589" spans="1:4" x14ac:dyDescent="0.35">
      <c r="A2589" t="s">
        <v>11864</v>
      </c>
      <c r="B2589">
        <v>526251</v>
      </c>
      <c r="C2589" t="s">
        <v>8075</v>
      </c>
      <c r="D2589" t="s">
        <v>8058</v>
      </c>
    </row>
    <row r="2590" spans="1:4" x14ac:dyDescent="0.35">
      <c r="A2590" t="s">
        <v>11865</v>
      </c>
      <c r="B2590">
        <v>500277</v>
      </c>
      <c r="C2590" t="s">
        <v>8075</v>
      </c>
      <c r="D2590" t="s">
        <v>8089</v>
      </c>
    </row>
    <row r="2591" spans="1:4" x14ac:dyDescent="0.35">
      <c r="A2591" t="s">
        <v>11866</v>
      </c>
      <c r="B2591">
        <v>531192</v>
      </c>
      <c r="C2591" t="s">
        <v>8075</v>
      </c>
      <c r="D2591" t="s">
        <v>8091</v>
      </c>
    </row>
    <row r="2592" spans="1:4" x14ac:dyDescent="0.35">
      <c r="A2592" t="s">
        <v>11867</v>
      </c>
      <c r="B2592">
        <v>540744</v>
      </c>
      <c r="C2592" t="s">
        <v>8075</v>
      </c>
      <c r="D2592" t="s">
        <v>8105</v>
      </c>
    </row>
    <row r="2593" spans="1:4" x14ac:dyDescent="0.35">
      <c r="A2593" t="s">
        <v>11868</v>
      </c>
      <c r="B2593">
        <v>533310</v>
      </c>
      <c r="C2593" t="s">
        <v>11869</v>
      </c>
      <c r="D2593" t="s">
        <v>11870</v>
      </c>
    </row>
    <row r="2594" spans="1:4" x14ac:dyDescent="0.35">
      <c r="A2594" t="s">
        <v>11871</v>
      </c>
      <c r="B2594">
        <v>526570</v>
      </c>
      <c r="C2594" t="s">
        <v>8075</v>
      </c>
      <c r="D2594" t="s">
        <v>8598</v>
      </c>
    </row>
    <row r="2595" spans="1:4" x14ac:dyDescent="0.35">
      <c r="A2595" t="s">
        <v>11872</v>
      </c>
      <c r="B2595">
        <v>538895</v>
      </c>
      <c r="C2595" t="s">
        <v>8075</v>
      </c>
      <c r="D2595" t="s">
        <v>16186</v>
      </c>
    </row>
    <row r="2596" spans="1:4" x14ac:dyDescent="0.35">
      <c r="A2596" t="s">
        <v>11873</v>
      </c>
      <c r="B2596">
        <v>541337</v>
      </c>
      <c r="C2596" t="s">
        <v>8075</v>
      </c>
      <c r="D2596" t="s">
        <v>8349</v>
      </c>
    </row>
    <row r="2597" spans="1:4" x14ac:dyDescent="0.35">
      <c r="A2597" t="s">
        <v>11874</v>
      </c>
      <c r="B2597">
        <v>531338</v>
      </c>
      <c r="C2597" t="s">
        <v>8075</v>
      </c>
      <c r="D2597" t="s">
        <v>8598</v>
      </c>
    </row>
    <row r="2598" spans="1:4" x14ac:dyDescent="0.35">
      <c r="A2598" t="s">
        <v>11875</v>
      </c>
      <c r="B2598">
        <v>511018</v>
      </c>
      <c r="C2598" t="s">
        <v>8075</v>
      </c>
      <c r="D2598" t="s">
        <v>8492</v>
      </c>
    </row>
    <row r="2599" spans="1:4" x14ac:dyDescent="0.35">
      <c r="A2599" t="s">
        <v>11876</v>
      </c>
      <c r="B2599">
        <v>507621</v>
      </c>
      <c r="C2599" t="s">
        <v>8075</v>
      </c>
      <c r="D2599" t="s">
        <v>8132</v>
      </c>
    </row>
    <row r="2600" spans="1:4" x14ac:dyDescent="0.35">
      <c r="A2600" t="s">
        <v>16201</v>
      </c>
      <c r="B2600">
        <v>511187</v>
      </c>
      <c r="C2600" t="s">
        <v>8075</v>
      </c>
      <c r="D2600" t="s">
        <v>8492</v>
      </c>
    </row>
    <row r="2601" spans="1:4" x14ac:dyDescent="0.35">
      <c r="A2601" t="s">
        <v>11877</v>
      </c>
      <c r="B2601" t="s">
        <v>8075</v>
      </c>
      <c r="C2601" t="s">
        <v>11878</v>
      </c>
      <c r="D2601" t="s">
        <v>8086</v>
      </c>
    </row>
    <row r="2602" spans="1:4" x14ac:dyDescent="0.35">
      <c r="A2602" t="s">
        <v>11879</v>
      </c>
      <c r="B2602">
        <v>531456</v>
      </c>
      <c r="C2602" t="s">
        <v>8075</v>
      </c>
      <c r="D2602" t="s">
        <v>8089</v>
      </c>
    </row>
    <row r="2603" spans="1:4" x14ac:dyDescent="0.35">
      <c r="A2603" t="s">
        <v>11880</v>
      </c>
      <c r="B2603">
        <v>538962</v>
      </c>
      <c r="C2603" t="s">
        <v>11881</v>
      </c>
      <c r="D2603" t="s">
        <v>8427</v>
      </c>
    </row>
    <row r="2604" spans="1:4" x14ac:dyDescent="0.35">
      <c r="A2604" t="s">
        <v>11882</v>
      </c>
      <c r="B2604">
        <v>539303</v>
      </c>
      <c r="C2604" t="s">
        <v>8075</v>
      </c>
      <c r="D2604" t="s">
        <v>8091</v>
      </c>
    </row>
    <row r="2605" spans="1:4" x14ac:dyDescent="0.35">
      <c r="A2605" t="s">
        <v>11883</v>
      </c>
      <c r="B2605">
        <v>532539</v>
      </c>
      <c r="C2605" t="s">
        <v>11884</v>
      </c>
      <c r="D2605" t="s">
        <v>8427</v>
      </c>
    </row>
    <row r="2606" spans="1:4" x14ac:dyDescent="0.35">
      <c r="A2606" t="s">
        <v>11885</v>
      </c>
      <c r="B2606">
        <v>517344</v>
      </c>
      <c r="C2606" t="s">
        <v>11886</v>
      </c>
      <c r="D2606" t="s">
        <v>8165</v>
      </c>
    </row>
    <row r="2607" spans="1:4" x14ac:dyDescent="0.35">
      <c r="A2607" t="s">
        <v>11887</v>
      </c>
      <c r="B2607">
        <v>517344</v>
      </c>
      <c r="C2607" t="s">
        <v>11886</v>
      </c>
      <c r="D2607" t="s">
        <v>8165</v>
      </c>
    </row>
    <row r="2608" spans="1:4" x14ac:dyDescent="0.35">
      <c r="A2608" t="s">
        <v>11888</v>
      </c>
      <c r="B2608">
        <v>532819</v>
      </c>
      <c r="C2608" t="s">
        <v>11889</v>
      </c>
      <c r="D2608" t="s">
        <v>8061</v>
      </c>
    </row>
    <row r="2609" spans="1:4" x14ac:dyDescent="0.35">
      <c r="A2609" t="s">
        <v>11890</v>
      </c>
      <c r="B2609">
        <v>523373</v>
      </c>
      <c r="C2609" t="s">
        <v>8075</v>
      </c>
      <c r="D2609" t="s">
        <v>8186</v>
      </c>
    </row>
    <row r="2610" spans="1:4" x14ac:dyDescent="0.35">
      <c r="A2610" t="s">
        <v>11891</v>
      </c>
      <c r="B2610">
        <v>523373</v>
      </c>
      <c r="C2610" t="s">
        <v>8075</v>
      </c>
      <c r="D2610" t="s">
        <v>8186</v>
      </c>
    </row>
    <row r="2611" spans="1:4" x14ac:dyDescent="0.35">
      <c r="A2611" t="s">
        <v>11892</v>
      </c>
      <c r="B2611">
        <v>532164</v>
      </c>
      <c r="C2611" t="s">
        <v>8075</v>
      </c>
      <c r="D2611" t="s">
        <v>8091</v>
      </c>
    </row>
    <row r="2612" spans="1:4" x14ac:dyDescent="0.35">
      <c r="A2612" t="s">
        <v>11893</v>
      </c>
      <c r="B2612">
        <v>505797</v>
      </c>
      <c r="C2612" t="s">
        <v>8075</v>
      </c>
      <c r="D2612" t="s">
        <v>8257</v>
      </c>
    </row>
    <row r="2613" spans="1:4" x14ac:dyDescent="0.35">
      <c r="A2613" t="s">
        <v>11894</v>
      </c>
      <c r="B2613">
        <v>500279</v>
      </c>
      <c r="C2613" t="s">
        <v>11895</v>
      </c>
      <c r="D2613" t="s">
        <v>8440</v>
      </c>
    </row>
    <row r="2614" spans="1:4" x14ac:dyDescent="0.35">
      <c r="A2614" t="s">
        <v>11896</v>
      </c>
      <c r="B2614">
        <v>505336</v>
      </c>
      <c r="C2614" t="s">
        <v>8075</v>
      </c>
      <c r="D2614" t="s">
        <v>8083</v>
      </c>
    </row>
    <row r="2615" spans="1:4" x14ac:dyDescent="0.35">
      <c r="A2615" t="s">
        <v>11897</v>
      </c>
      <c r="B2615">
        <v>505336</v>
      </c>
      <c r="C2615" t="s">
        <v>8075</v>
      </c>
      <c r="D2615" t="s">
        <v>8083</v>
      </c>
    </row>
    <row r="2616" spans="1:4" x14ac:dyDescent="0.35">
      <c r="A2616" t="s">
        <v>11898</v>
      </c>
      <c r="B2616">
        <v>526642</v>
      </c>
      <c r="C2616" t="s">
        <v>11899</v>
      </c>
      <c r="D2616" t="s">
        <v>8497</v>
      </c>
    </row>
    <row r="2617" spans="1:4" x14ac:dyDescent="0.35">
      <c r="A2617" t="s">
        <v>11900</v>
      </c>
      <c r="B2617">
        <v>539220</v>
      </c>
      <c r="C2617" t="s">
        <v>8075</v>
      </c>
      <c r="D2617" t="s">
        <v>8186</v>
      </c>
    </row>
    <row r="2618" spans="1:4" x14ac:dyDescent="0.35">
      <c r="A2618" t="s">
        <v>11901</v>
      </c>
      <c r="B2618">
        <v>541195</v>
      </c>
      <c r="C2618" t="s">
        <v>11902</v>
      </c>
      <c r="D2618" t="s">
        <v>8395</v>
      </c>
    </row>
    <row r="2619" spans="1:4" x14ac:dyDescent="0.35">
      <c r="A2619" t="s">
        <v>11903</v>
      </c>
      <c r="B2619">
        <v>539594</v>
      </c>
      <c r="C2619" t="s">
        <v>8075</v>
      </c>
      <c r="D2619" t="s">
        <v>8270</v>
      </c>
    </row>
    <row r="2620" spans="1:4" x14ac:dyDescent="0.35">
      <c r="A2620" t="s">
        <v>11904</v>
      </c>
      <c r="B2620" t="s">
        <v>8075</v>
      </c>
      <c r="C2620" t="s">
        <v>11905</v>
      </c>
      <c r="D2620" t="s">
        <v>8086</v>
      </c>
    </row>
    <row r="2621" spans="1:4" x14ac:dyDescent="0.35">
      <c r="A2621" t="s">
        <v>11906</v>
      </c>
      <c r="B2621">
        <v>523782</v>
      </c>
      <c r="C2621" t="s">
        <v>8075</v>
      </c>
      <c r="D2621" t="s">
        <v>16186</v>
      </c>
    </row>
    <row r="2622" spans="1:4" x14ac:dyDescent="0.35">
      <c r="A2622" t="s">
        <v>11907</v>
      </c>
      <c r="B2622">
        <v>523782</v>
      </c>
      <c r="C2622" t="s">
        <v>8075</v>
      </c>
      <c r="D2622" t="s">
        <v>16186</v>
      </c>
    </row>
    <row r="2623" spans="1:4" x14ac:dyDescent="0.35">
      <c r="A2623" t="s">
        <v>11908</v>
      </c>
      <c r="B2623">
        <v>540078</v>
      </c>
      <c r="C2623" t="s">
        <v>8075</v>
      </c>
      <c r="D2623" t="s">
        <v>8267</v>
      </c>
    </row>
    <row r="2624" spans="1:4" x14ac:dyDescent="0.35">
      <c r="A2624" t="s">
        <v>11909</v>
      </c>
      <c r="B2624" t="s">
        <v>8075</v>
      </c>
      <c r="C2624" t="s">
        <v>11910</v>
      </c>
      <c r="D2624" t="s">
        <v>8086</v>
      </c>
    </row>
    <row r="2625" spans="1:4" x14ac:dyDescent="0.35">
      <c r="A2625" t="s">
        <v>11911</v>
      </c>
      <c r="B2625">
        <v>522036</v>
      </c>
      <c r="C2625" t="s">
        <v>11912</v>
      </c>
      <c r="D2625" t="s">
        <v>8257</v>
      </c>
    </row>
    <row r="2626" spans="1:4" x14ac:dyDescent="0.35">
      <c r="A2626" t="s">
        <v>11913</v>
      </c>
      <c r="B2626">
        <v>522241</v>
      </c>
      <c r="C2626" t="s">
        <v>11914</v>
      </c>
      <c r="D2626" t="s">
        <v>8987</v>
      </c>
    </row>
    <row r="2627" spans="1:4" x14ac:dyDescent="0.35">
      <c r="A2627" t="s">
        <v>11915</v>
      </c>
      <c r="B2627">
        <v>509196</v>
      </c>
      <c r="C2627" t="s">
        <v>11916</v>
      </c>
      <c r="D2627" t="s">
        <v>11917</v>
      </c>
    </row>
    <row r="2628" spans="1:4" x14ac:dyDescent="0.35">
      <c r="A2628" t="s">
        <v>11918</v>
      </c>
      <c r="B2628" t="s">
        <v>8075</v>
      </c>
      <c r="C2628" t="s">
        <v>11919</v>
      </c>
      <c r="D2628" t="s">
        <v>8086</v>
      </c>
    </row>
    <row r="2629" spans="1:4" x14ac:dyDescent="0.35">
      <c r="A2629" t="s">
        <v>11920</v>
      </c>
      <c r="B2629">
        <v>513377</v>
      </c>
      <c r="C2629" t="s">
        <v>11921</v>
      </c>
      <c r="D2629" t="s">
        <v>16186</v>
      </c>
    </row>
    <row r="2630" spans="1:4" x14ac:dyDescent="0.35">
      <c r="A2630" t="s">
        <v>11922</v>
      </c>
      <c r="B2630">
        <v>503772</v>
      </c>
      <c r="C2630" t="s">
        <v>8075</v>
      </c>
      <c r="D2630" t="s">
        <v>16186</v>
      </c>
    </row>
    <row r="2631" spans="1:4" x14ac:dyDescent="0.35">
      <c r="A2631" t="s">
        <v>11923</v>
      </c>
      <c r="B2631">
        <v>503015</v>
      </c>
      <c r="C2631" t="s">
        <v>8075</v>
      </c>
      <c r="D2631" t="s">
        <v>16186</v>
      </c>
    </row>
    <row r="2632" spans="1:4" x14ac:dyDescent="0.35">
      <c r="A2632" t="s">
        <v>11924</v>
      </c>
      <c r="B2632">
        <v>539762</v>
      </c>
      <c r="C2632" t="s">
        <v>8075</v>
      </c>
      <c r="D2632" t="s">
        <v>8270</v>
      </c>
    </row>
    <row r="2633" spans="1:4" x14ac:dyDescent="0.35">
      <c r="A2633" t="s">
        <v>11925</v>
      </c>
      <c r="B2633">
        <v>519287</v>
      </c>
      <c r="C2633" t="s">
        <v>8075</v>
      </c>
      <c r="D2633" t="s">
        <v>8132</v>
      </c>
    </row>
    <row r="2634" spans="1:4" x14ac:dyDescent="0.35">
      <c r="A2634" t="s">
        <v>11926</v>
      </c>
      <c r="B2634">
        <v>503015</v>
      </c>
      <c r="C2634" t="s">
        <v>8075</v>
      </c>
      <c r="D2634" t="s">
        <v>16186</v>
      </c>
    </row>
    <row r="2635" spans="1:4" x14ac:dyDescent="0.35">
      <c r="A2635" t="s">
        <v>11927</v>
      </c>
      <c r="B2635">
        <v>509760</v>
      </c>
      <c r="C2635" t="s">
        <v>8075</v>
      </c>
      <c r="D2635" t="s">
        <v>8058</v>
      </c>
    </row>
    <row r="2636" spans="1:4" x14ac:dyDescent="0.35">
      <c r="A2636" t="s">
        <v>11928</v>
      </c>
      <c r="B2636">
        <v>513303</v>
      </c>
      <c r="C2636" t="s">
        <v>11929</v>
      </c>
      <c r="D2636" t="s">
        <v>11930</v>
      </c>
    </row>
    <row r="2637" spans="1:4" x14ac:dyDescent="0.35">
      <c r="A2637" t="s">
        <v>11931</v>
      </c>
      <c r="B2637">
        <v>537092</v>
      </c>
      <c r="C2637" t="s">
        <v>8075</v>
      </c>
      <c r="D2637" t="s">
        <v>8058</v>
      </c>
    </row>
    <row r="2638" spans="1:4" x14ac:dyDescent="0.35">
      <c r="A2638" t="s">
        <v>11932</v>
      </c>
      <c r="B2638">
        <v>519003</v>
      </c>
      <c r="C2638" t="s">
        <v>8075</v>
      </c>
      <c r="D2638" t="s">
        <v>8270</v>
      </c>
    </row>
    <row r="2639" spans="1:4" x14ac:dyDescent="0.35">
      <c r="A2639" t="s">
        <v>11933</v>
      </c>
      <c r="B2639">
        <v>500890</v>
      </c>
      <c r="C2639" t="s">
        <v>11934</v>
      </c>
      <c r="D2639" t="s">
        <v>8551</v>
      </c>
    </row>
    <row r="2640" spans="1:4" x14ac:dyDescent="0.35">
      <c r="A2640" t="s">
        <v>11935</v>
      </c>
      <c r="B2640">
        <v>503776</v>
      </c>
      <c r="C2640" t="s">
        <v>8075</v>
      </c>
      <c r="D2640" t="s">
        <v>8216</v>
      </c>
    </row>
    <row r="2641" spans="1:4" x14ac:dyDescent="0.35">
      <c r="A2641" t="s">
        <v>11936</v>
      </c>
      <c r="B2641">
        <v>506261</v>
      </c>
      <c r="C2641" t="s">
        <v>8075</v>
      </c>
      <c r="D2641" t="s">
        <v>8370</v>
      </c>
    </row>
    <row r="2642" spans="1:4" x14ac:dyDescent="0.35">
      <c r="A2642" t="s">
        <v>11937</v>
      </c>
      <c r="B2642" t="s">
        <v>8075</v>
      </c>
      <c r="C2642" t="s">
        <v>11938</v>
      </c>
      <c r="D2642" t="s">
        <v>8086</v>
      </c>
    </row>
    <row r="2643" spans="1:4" x14ac:dyDescent="0.35">
      <c r="A2643" t="s">
        <v>11939</v>
      </c>
      <c r="B2643">
        <v>531453</v>
      </c>
      <c r="C2643" t="s">
        <v>11940</v>
      </c>
      <c r="D2643" t="s">
        <v>8089</v>
      </c>
    </row>
    <row r="2644" spans="1:4" x14ac:dyDescent="0.35">
      <c r="A2644" t="s">
        <v>11941</v>
      </c>
      <c r="B2644">
        <v>530169</v>
      </c>
      <c r="C2644" t="s">
        <v>8075</v>
      </c>
      <c r="D2644" t="s">
        <v>8069</v>
      </c>
    </row>
    <row r="2645" spans="1:4" x14ac:dyDescent="0.35">
      <c r="A2645" t="s">
        <v>11942</v>
      </c>
      <c r="B2645">
        <v>532140</v>
      </c>
      <c r="C2645" t="s">
        <v>8075</v>
      </c>
      <c r="D2645" t="s">
        <v>8089</v>
      </c>
    </row>
    <row r="2646" spans="1:4" x14ac:dyDescent="0.35">
      <c r="A2646" t="s">
        <v>11943</v>
      </c>
      <c r="B2646">
        <v>530047</v>
      </c>
      <c r="C2646" t="s">
        <v>11944</v>
      </c>
      <c r="D2646" t="s">
        <v>8089</v>
      </c>
    </row>
    <row r="2647" spans="1:4" x14ac:dyDescent="0.35">
      <c r="A2647" t="s">
        <v>11945</v>
      </c>
      <c r="B2647">
        <v>533286</v>
      </c>
      <c r="C2647" t="s">
        <v>11946</v>
      </c>
      <c r="D2647" t="s">
        <v>8055</v>
      </c>
    </row>
    <row r="2648" spans="1:4" x14ac:dyDescent="0.35">
      <c r="A2648" t="s">
        <v>11947</v>
      </c>
      <c r="B2648" t="s">
        <v>8075</v>
      </c>
      <c r="C2648" t="s">
        <v>11948</v>
      </c>
      <c r="D2648" t="s">
        <v>8086</v>
      </c>
    </row>
    <row r="2649" spans="1:4" x14ac:dyDescent="0.35">
      <c r="A2649" t="s">
        <v>11949</v>
      </c>
      <c r="B2649">
        <v>533080</v>
      </c>
      <c r="C2649" t="s">
        <v>11950</v>
      </c>
      <c r="D2649" t="s">
        <v>8267</v>
      </c>
    </row>
    <row r="2650" spans="1:4" x14ac:dyDescent="0.35">
      <c r="A2650" t="s">
        <v>11951</v>
      </c>
      <c r="B2650">
        <v>526263</v>
      </c>
      <c r="C2650" t="s">
        <v>11952</v>
      </c>
      <c r="D2650" t="s">
        <v>8402</v>
      </c>
    </row>
    <row r="2651" spans="1:4" x14ac:dyDescent="0.35">
      <c r="A2651" t="s">
        <v>11953</v>
      </c>
      <c r="B2651">
        <v>511551</v>
      </c>
      <c r="C2651" t="s">
        <v>8075</v>
      </c>
      <c r="D2651" t="s">
        <v>8058</v>
      </c>
    </row>
    <row r="2652" spans="1:4" x14ac:dyDescent="0.35">
      <c r="A2652" t="s">
        <v>11954</v>
      </c>
      <c r="B2652">
        <v>535910</v>
      </c>
      <c r="C2652" t="s">
        <v>8075</v>
      </c>
      <c r="D2652" t="s">
        <v>8091</v>
      </c>
    </row>
    <row r="2653" spans="1:4" x14ac:dyDescent="0.35">
      <c r="A2653" t="s">
        <v>11955</v>
      </c>
      <c r="B2653">
        <v>532078</v>
      </c>
      <c r="C2653" t="s">
        <v>8075</v>
      </c>
      <c r="D2653" t="s">
        <v>8105</v>
      </c>
    </row>
    <row r="2654" spans="1:4" x14ac:dyDescent="0.35">
      <c r="A2654" t="s">
        <v>11956</v>
      </c>
      <c r="B2654">
        <v>513446</v>
      </c>
      <c r="C2654" t="s">
        <v>11957</v>
      </c>
      <c r="D2654" t="s">
        <v>8105</v>
      </c>
    </row>
    <row r="2655" spans="1:4" x14ac:dyDescent="0.35">
      <c r="A2655" t="s">
        <v>11958</v>
      </c>
      <c r="B2655">
        <v>532723</v>
      </c>
      <c r="C2655" t="s">
        <v>8075</v>
      </c>
      <c r="D2655" t="s">
        <v>8158</v>
      </c>
    </row>
    <row r="2656" spans="1:4" x14ac:dyDescent="0.35">
      <c r="A2656" t="s">
        <v>11959</v>
      </c>
      <c r="B2656">
        <v>505343</v>
      </c>
      <c r="C2656" t="s">
        <v>8075</v>
      </c>
      <c r="D2656" t="s">
        <v>8492</v>
      </c>
    </row>
    <row r="2657" spans="1:4" x14ac:dyDescent="0.35">
      <c r="A2657" t="s">
        <v>11960</v>
      </c>
      <c r="B2657">
        <v>505343</v>
      </c>
      <c r="C2657" t="s">
        <v>8075</v>
      </c>
      <c r="D2657" t="s">
        <v>8492</v>
      </c>
    </row>
    <row r="2658" spans="1:4" x14ac:dyDescent="0.35">
      <c r="A2658" t="s">
        <v>11961</v>
      </c>
      <c r="B2658">
        <v>524084</v>
      </c>
      <c r="C2658" t="s">
        <v>11962</v>
      </c>
      <c r="D2658" t="s">
        <v>8216</v>
      </c>
    </row>
    <row r="2659" spans="1:4" x14ac:dyDescent="0.35">
      <c r="A2659" t="s">
        <v>11963</v>
      </c>
      <c r="B2659">
        <v>524084</v>
      </c>
      <c r="C2659" t="s">
        <v>11962</v>
      </c>
      <c r="D2659" t="s">
        <v>8216</v>
      </c>
    </row>
    <row r="2660" spans="1:4" x14ac:dyDescent="0.35">
      <c r="A2660" t="s">
        <v>11964</v>
      </c>
      <c r="B2660">
        <v>538836</v>
      </c>
      <c r="C2660" t="s">
        <v>11965</v>
      </c>
      <c r="D2660" t="s">
        <v>8186</v>
      </c>
    </row>
    <row r="2661" spans="1:4" x14ac:dyDescent="0.35">
      <c r="A2661" t="s">
        <v>11966</v>
      </c>
      <c r="B2661">
        <v>530167</v>
      </c>
      <c r="C2661" t="s">
        <v>8075</v>
      </c>
      <c r="D2661" t="s">
        <v>8091</v>
      </c>
    </row>
    <row r="2662" spans="1:4" x14ac:dyDescent="0.35">
      <c r="A2662" t="s">
        <v>11967</v>
      </c>
      <c r="B2662">
        <v>539199</v>
      </c>
      <c r="C2662" t="s">
        <v>8075</v>
      </c>
      <c r="D2662" t="s">
        <v>8058</v>
      </c>
    </row>
    <row r="2663" spans="1:4" x14ac:dyDescent="0.35">
      <c r="A2663" t="s">
        <v>11968</v>
      </c>
      <c r="B2663">
        <v>532621</v>
      </c>
      <c r="C2663" t="s">
        <v>11969</v>
      </c>
      <c r="D2663" t="s">
        <v>8089</v>
      </c>
    </row>
    <row r="2664" spans="1:4" x14ac:dyDescent="0.35">
      <c r="A2664" t="s">
        <v>11970</v>
      </c>
      <c r="B2664">
        <v>511549</v>
      </c>
      <c r="C2664" t="s">
        <v>8075</v>
      </c>
      <c r="D2664" t="s">
        <v>8091</v>
      </c>
    </row>
    <row r="2665" spans="1:4" x14ac:dyDescent="0.35">
      <c r="A2665" t="s">
        <v>11971</v>
      </c>
      <c r="B2665">
        <v>500288</v>
      </c>
      <c r="C2665" t="s">
        <v>11972</v>
      </c>
      <c r="D2665" t="s">
        <v>8111</v>
      </c>
    </row>
    <row r="2666" spans="1:4" x14ac:dyDescent="0.35">
      <c r="A2666" t="s">
        <v>11973</v>
      </c>
      <c r="B2666">
        <v>526237</v>
      </c>
      <c r="C2666" t="s">
        <v>8075</v>
      </c>
      <c r="D2666" t="s">
        <v>8091</v>
      </c>
    </row>
    <row r="2667" spans="1:4" x14ac:dyDescent="0.35">
      <c r="A2667" t="s">
        <v>11974</v>
      </c>
      <c r="B2667">
        <v>523160</v>
      </c>
      <c r="C2667" t="s">
        <v>8075</v>
      </c>
      <c r="D2667" t="s">
        <v>8257</v>
      </c>
    </row>
    <row r="2668" spans="1:4" x14ac:dyDescent="0.35">
      <c r="A2668" t="s">
        <v>11975</v>
      </c>
      <c r="B2668">
        <v>523160</v>
      </c>
      <c r="C2668" t="s">
        <v>8075</v>
      </c>
      <c r="D2668" t="s">
        <v>8257</v>
      </c>
    </row>
    <row r="2669" spans="1:4" x14ac:dyDescent="0.35">
      <c r="A2669" t="s">
        <v>11976</v>
      </c>
      <c r="B2669">
        <v>513305</v>
      </c>
      <c r="C2669" t="s">
        <v>11977</v>
      </c>
      <c r="D2669" t="s">
        <v>8492</v>
      </c>
    </row>
    <row r="2670" spans="1:4" x14ac:dyDescent="0.35">
      <c r="A2670" t="s">
        <v>11978</v>
      </c>
      <c r="B2670">
        <v>532407</v>
      </c>
      <c r="C2670" t="s">
        <v>8075</v>
      </c>
      <c r="D2670" t="s">
        <v>8165</v>
      </c>
    </row>
    <row r="2671" spans="1:4" x14ac:dyDescent="0.35">
      <c r="A2671" t="s">
        <v>11979</v>
      </c>
      <c r="B2671" t="s">
        <v>8075</v>
      </c>
      <c r="C2671" t="s">
        <v>11980</v>
      </c>
      <c r="D2671" t="s">
        <v>8163</v>
      </c>
    </row>
    <row r="2672" spans="1:4" x14ac:dyDescent="0.35">
      <c r="A2672" t="s">
        <v>11981</v>
      </c>
      <c r="B2672">
        <v>517334</v>
      </c>
      <c r="C2672" t="s">
        <v>11982</v>
      </c>
      <c r="D2672" t="s">
        <v>8427</v>
      </c>
    </row>
    <row r="2673" spans="1:4" x14ac:dyDescent="0.35">
      <c r="A2673" t="s">
        <v>11983</v>
      </c>
      <c r="B2673">
        <v>532892</v>
      </c>
      <c r="C2673" t="s">
        <v>11984</v>
      </c>
      <c r="D2673" t="s">
        <v>8091</v>
      </c>
    </row>
    <row r="2674" spans="1:4" x14ac:dyDescent="0.35">
      <c r="A2674" t="s">
        <v>11985</v>
      </c>
      <c r="B2674">
        <v>590115</v>
      </c>
      <c r="C2674" t="s">
        <v>11986</v>
      </c>
      <c r="D2674" t="s">
        <v>8058</v>
      </c>
    </row>
    <row r="2675" spans="1:4" x14ac:dyDescent="0.35">
      <c r="A2675" t="s">
        <v>11987</v>
      </c>
      <c r="B2675">
        <v>533385</v>
      </c>
      <c r="C2675" t="s">
        <v>11988</v>
      </c>
      <c r="D2675" t="s">
        <v>8058</v>
      </c>
    </row>
    <row r="2676" spans="1:4" x14ac:dyDescent="0.35">
      <c r="A2676" t="s">
        <v>11989</v>
      </c>
      <c r="B2676">
        <v>507522</v>
      </c>
      <c r="C2676" t="s">
        <v>8075</v>
      </c>
      <c r="D2676" t="s">
        <v>8702</v>
      </c>
    </row>
    <row r="2677" spans="1:4" x14ac:dyDescent="0.35">
      <c r="A2677" t="s">
        <v>11990</v>
      </c>
      <c r="B2677">
        <v>526299</v>
      </c>
      <c r="C2677" t="s">
        <v>11991</v>
      </c>
      <c r="D2677" t="s">
        <v>8061</v>
      </c>
    </row>
    <row r="2678" spans="1:4" x14ac:dyDescent="0.35">
      <c r="A2678" t="s">
        <v>11992</v>
      </c>
      <c r="B2678">
        <v>500450</v>
      </c>
      <c r="C2678" t="s">
        <v>8075</v>
      </c>
      <c r="D2678" t="s">
        <v>8058</v>
      </c>
    </row>
    <row r="2679" spans="1:4" x14ac:dyDescent="0.35">
      <c r="A2679" t="s">
        <v>11993</v>
      </c>
      <c r="B2679">
        <v>526143</v>
      </c>
      <c r="C2679" t="s">
        <v>8075</v>
      </c>
      <c r="D2679" t="s">
        <v>8267</v>
      </c>
    </row>
    <row r="2680" spans="1:4" x14ac:dyDescent="0.35">
      <c r="A2680" t="s">
        <v>11994</v>
      </c>
      <c r="B2680">
        <v>532440</v>
      </c>
      <c r="C2680" t="s">
        <v>11995</v>
      </c>
      <c r="D2680" t="s">
        <v>10058</v>
      </c>
    </row>
    <row r="2681" spans="1:4" x14ac:dyDescent="0.35">
      <c r="A2681" t="s">
        <v>11996</v>
      </c>
      <c r="B2681">
        <v>540809</v>
      </c>
      <c r="C2681" t="s">
        <v>8075</v>
      </c>
      <c r="D2681" t="s">
        <v>16186</v>
      </c>
    </row>
    <row r="2682" spans="1:4" x14ac:dyDescent="0.35">
      <c r="A2682" t="s">
        <v>11997</v>
      </c>
      <c r="B2682">
        <v>500290</v>
      </c>
      <c r="C2682" t="s">
        <v>11998</v>
      </c>
      <c r="D2682" t="s">
        <v>8551</v>
      </c>
    </row>
    <row r="2683" spans="1:4" x14ac:dyDescent="0.35">
      <c r="A2683" t="s">
        <v>11999</v>
      </c>
      <c r="B2683">
        <v>532376</v>
      </c>
      <c r="C2683" t="s">
        <v>12000</v>
      </c>
      <c r="D2683" t="s">
        <v>8218</v>
      </c>
    </row>
    <row r="2684" spans="1:4" x14ac:dyDescent="0.35">
      <c r="A2684" t="s">
        <v>12001</v>
      </c>
      <c r="B2684">
        <v>512065</v>
      </c>
      <c r="C2684" t="s">
        <v>8075</v>
      </c>
      <c r="D2684" t="s">
        <v>8091</v>
      </c>
    </row>
    <row r="2685" spans="1:4" x14ac:dyDescent="0.35">
      <c r="A2685" t="s">
        <v>12002</v>
      </c>
      <c r="B2685">
        <v>532650</v>
      </c>
      <c r="C2685" t="s">
        <v>12003</v>
      </c>
      <c r="D2685" t="s">
        <v>8395</v>
      </c>
    </row>
    <row r="2686" spans="1:4" x14ac:dyDescent="0.35">
      <c r="A2686" t="s">
        <v>12004</v>
      </c>
      <c r="B2686">
        <v>508922</v>
      </c>
      <c r="C2686" t="s">
        <v>8075</v>
      </c>
      <c r="D2686" t="s">
        <v>9113</v>
      </c>
    </row>
    <row r="2687" spans="1:4" x14ac:dyDescent="0.35">
      <c r="A2687" t="s">
        <v>12005</v>
      </c>
      <c r="B2687">
        <v>508922</v>
      </c>
      <c r="C2687" t="s">
        <v>8075</v>
      </c>
      <c r="D2687" t="s">
        <v>9113</v>
      </c>
    </row>
    <row r="2688" spans="1:4" x14ac:dyDescent="0.35">
      <c r="A2688" t="s">
        <v>12006</v>
      </c>
      <c r="B2688" t="s">
        <v>8075</v>
      </c>
      <c r="C2688" t="s">
        <v>12007</v>
      </c>
      <c r="D2688" t="s">
        <v>9113</v>
      </c>
    </row>
    <row r="2689" spans="1:4" x14ac:dyDescent="0.35">
      <c r="A2689" t="s">
        <v>12008</v>
      </c>
      <c r="B2689">
        <v>542597</v>
      </c>
      <c r="C2689" t="s">
        <v>12009</v>
      </c>
      <c r="D2689" t="s">
        <v>16188</v>
      </c>
    </row>
    <row r="2690" spans="1:4" x14ac:dyDescent="0.35">
      <c r="A2690" t="s">
        <v>12010</v>
      </c>
      <c r="B2690">
        <v>534312</v>
      </c>
      <c r="C2690" t="s">
        <v>12011</v>
      </c>
      <c r="D2690" t="s">
        <v>8177</v>
      </c>
    </row>
    <row r="2691" spans="1:4" x14ac:dyDescent="0.35">
      <c r="A2691" t="s">
        <v>12012</v>
      </c>
      <c r="B2691">
        <v>531919</v>
      </c>
      <c r="C2691" t="s">
        <v>8075</v>
      </c>
      <c r="D2691" t="s">
        <v>8094</v>
      </c>
    </row>
    <row r="2692" spans="1:4" x14ac:dyDescent="0.35">
      <c r="A2692" t="s">
        <v>12013</v>
      </c>
      <c r="B2692">
        <v>539819</v>
      </c>
      <c r="C2692" t="s">
        <v>8075</v>
      </c>
      <c r="D2692" t="s">
        <v>8058</v>
      </c>
    </row>
    <row r="2693" spans="1:4" x14ac:dyDescent="0.35">
      <c r="A2693" t="s">
        <v>12014</v>
      </c>
      <c r="B2693">
        <v>538743</v>
      </c>
      <c r="C2693" t="s">
        <v>8075</v>
      </c>
      <c r="D2693" t="s">
        <v>8061</v>
      </c>
    </row>
    <row r="2694" spans="1:4" x14ac:dyDescent="0.35">
      <c r="A2694" t="s">
        <v>12015</v>
      </c>
      <c r="B2694">
        <v>532097</v>
      </c>
      <c r="C2694" t="s">
        <v>12016</v>
      </c>
      <c r="D2694" t="s">
        <v>8469</v>
      </c>
    </row>
    <row r="2695" spans="1:4" x14ac:dyDescent="0.35">
      <c r="A2695" t="s">
        <v>12017</v>
      </c>
      <c r="B2695">
        <v>500460</v>
      </c>
      <c r="C2695" t="s">
        <v>12018</v>
      </c>
      <c r="D2695" t="s">
        <v>8105</v>
      </c>
    </row>
    <row r="2696" spans="1:4" x14ac:dyDescent="0.35">
      <c r="A2696" t="s">
        <v>12019</v>
      </c>
      <c r="B2696">
        <v>523832</v>
      </c>
      <c r="C2696" t="s">
        <v>12020</v>
      </c>
      <c r="D2696" t="s">
        <v>8190</v>
      </c>
    </row>
    <row r="2697" spans="1:4" x14ac:dyDescent="0.35">
      <c r="A2697" t="s">
        <v>12021</v>
      </c>
      <c r="B2697">
        <v>530341</v>
      </c>
      <c r="C2697" t="s">
        <v>8075</v>
      </c>
      <c r="D2697" t="s">
        <v>8058</v>
      </c>
    </row>
    <row r="2698" spans="1:4" x14ac:dyDescent="0.35">
      <c r="A2698" t="s">
        <v>12022</v>
      </c>
      <c r="B2698">
        <v>535204</v>
      </c>
      <c r="C2698" t="s">
        <v>8075</v>
      </c>
      <c r="D2698" t="s">
        <v>16186</v>
      </c>
    </row>
    <row r="2699" spans="1:4" x14ac:dyDescent="0.35">
      <c r="A2699" t="s">
        <v>12023</v>
      </c>
      <c r="B2699">
        <v>532357</v>
      </c>
      <c r="C2699" t="s">
        <v>12024</v>
      </c>
      <c r="D2699" t="s">
        <v>8078</v>
      </c>
    </row>
    <row r="2700" spans="1:4" x14ac:dyDescent="0.35">
      <c r="A2700" t="s">
        <v>12025</v>
      </c>
      <c r="B2700">
        <v>501477</v>
      </c>
      <c r="C2700" t="s">
        <v>8075</v>
      </c>
      <c r="D2700" t="s">
        <v>16186</v>
      </c>
    </row>
    <row r="2701" spans="1:4" x14ac:dyDescent="0.35">
      <c r="A2701" t="s">
        <v>12026</v>
      </c>
      <c r="B2701">
        <v>501477</v>
      </c>
      <c r="C2701" t="s">
        <v>8075</v>
      </c>
      <c r="D2701" t="s">
        <v>16186</v>
      </c>
    </row>
    <row r="2702" spans="1:4" x14ac:dyDescent="0.35">
      <c r="A2702" t="s">
        <v>12027</v>
      </c>
      <c r="B2702">
        <v>534091</v>
      </c>
      <c r="C2702" t="s">
        <v>12028</v>
      </c>
      <c r="D2702" t="s">
        <v>8094</v>
      </c>
    </row>
    <row r="2703" spans="1:4" x14ac:dyDescent="0.35">
      <c r="A2703" t="s">
        <v>12029</v>
      </c>
      <c r="B2703">
        <v>534091</v>
      </c>
      <c r="C2703" t="s">
        <v>12028</v>
      </c>
      <c r="D2703" t="s">
        <v>8094</v>
      </c>
    </row>
    <row r="2704" spans="1:4" x14ac:dyDescent="0.35">
      <c r="A2704" t="s">
        <v>12030</v>
      </c>
      <c r="B2704">
        <v>526169</v>
      </c>
      <c r="C2704" t="s">
        <v>8075</v>
      </c>
      <c r="D2704" t="s">
        <v>8551</v>
      </c>
    </row>
    <row r="2705" spans="1:4" x14ac:dyDescent="0.35">
      <c r="A2705" t="s">
        <v>12031</v>
      </c>
      <c r="B2705">
        <v>526169</v>
      </c>
      <c r="C2705" t="s">
        <v>8075</v>
      </c>
      <c r="D2705" t="s">
        <v>8551</v>
      </c>
    </row>
    <row r="2706" spans="1:4" x14ac:dyDescent="0.35">
      <c r="A2706" t="s">
        <v>12032</v>
      </c>
      <c r="B2706">
        <v>505594</v>
      </c>
      <c r="C2706" t="s">
        <v>8075</v>
      </c>
      <c r="D2706" t="s">
        <v>8492</v>
      </c>
    </row>
    <row r="2707" spans="1:4" x14ac:dyDescent="0.35">
      <c r="A2707" t="s">
        <v>12033</v>
      </c>
      <c r="B2707">
        <v>504356</v>
      </c>
      <c r="C2707" t="s">
        <v>8075</v>
      </c>
      <c r="D2707" t="s">
        <v>8492</v>
      </c>
    </row>
    <row r="2708" spans="1:4" x14ac:dyDescent="0.35">
      <c r="A2708" t="s">
        <v>12034</v>
      </c>
      <c r="B2708">
        <v>520059</v>
      </c>
      <c r="C2708" t="s">
        <v>12035</v>
      </c>
      <c r="D2708" t="s">
        <v>8427</v>
      </c>
    </row>
    <row r="2709" spans="1:4" x14ac:dyDescent="0.35">
      <c r="A2709" t="s">
        <v>12036</v>
      </c>
      <c r="B2709">
        <v>520043</v>
      </c>
      <c r="C2709" t="s">
        <v>12037</v>
      </c>
      <c r="D2709" t="s">
        <v>8427</v>
      </c>
    </row>
    <row r="2710" spans="1:4" x14ac:dyDescent="0.35">
      <c r="A2710" t="s">
        <v>12038</v>
      </c>
      <c r="B2710">
        <v>511200</v>
      </c>
      <c r="C2710" t="s">
        <v>8075</v>
      </c>
      <c r="D2710" t="s">
        <v>8492</v>
      </c>
    </row>
    <row r="2711" spans="1:4" x14ac:dyDescent="0.35">
      <c r="A2711" t="s">
        <v>12039</v>
      </c>
      <c r="B2711">
        <v>511401</v>
      </c>
      <c r="C2711" t="s">
        <v>12040</v>
      </c>
      <c r="D2711" t="s">
        <v>8058</v>
      </c>
    </row>
    <row r="2712" spans="1:4" x14ac:dyDescent="0.35">
      <c r="A2712" t="s">
        <v>12041</v>
      </c>
      <c r="B2712">
        <v>531821</v>
      </c>
      <c r="C2712" t="s">
        <v>8075</v>
      </c>
      <c r="D2712" t="s">
        <v>8058</v>
      </c>
    </row>
    <row r="2713" spans="1:4" x14ac:dyDescent="0.35">
      <c r="A2713" t="s">
        <v>12042</v>
      </c>
      <c r="B2713">
        <v>515037</v>
      </c>
      <c r="C2713" t="s">
        <v>12043</v>
      </c>
      <c r="D2713" t="s">
        <v>8349</v>
      </c>
    </row>
    <row r="2714" spans="1:4" x14ac:dyDescent="0.35">
      <c r="A2714" t="s">
        <v>12044</v>
      </c>
      <c r="B2714">
        <v>540366</v>
      </c>
      <c r="C2714" t="s">
        <v>12045</v>
      </c>
      <c r="D2714" t="s">
        <v>8807</v>
      </c>
    </row>
    <row r="2715" spans="1:4" x14ac:dyDescent="0.35">
      <c r="A2715" t="s">
        <v>12046</v>
      </c>
      <c r="B2715">
        <v>511766</v>
      </c>
      <c r="C2715" t="s">
        <v>12047</v>
      </c>
      <c r="D2715" t="s">
        <v>8091</v>
      </c>
    </row>
    <row r="2716" spans="1:4" x14ac:dyDescent="0.35">
      <c r="A2716" t="s">
        <v>12048</v>
      </c>
      <c r="B2716">
        <v>533398</v>
      </c>
      <c r="C2716" t="s">
        <v>12049</v>
      </c>
      <c r="D2716" t="s">
        <v>8091</v>
      </c>
    </row>
    <row r="2717" spans="1:4" x14ac:dyDescent="0.35">
      <c r="A2717" t="s">
        <v>12050</v>
      </c>
      <c r="B2717">
        <v>532991</v>
      </c>
      <c r="C2717" t="s">
        <v>12051</v>
      </c>
      <c r="D2717" t="s">
        <v>8158</v>
      </c>
    </row>
    <row r="2718" spans="1:4" x14ac:dyDescent="0.35">
      <c r="A2718" t="s">
        <v>12052</v>
      </c>
      <c r="B2718">
        <v>538862</v>
      </c>
      <c r="C2718" t="s">
        <v>8075</v>
      </c>
      <c r="D2718" t="s">
        <v>8058</v>
      </c>
    </row>
    <row r="2719" spans="1:4" x14ac:dyDescent="0.35">
      <c r="A2719" t="s">
        <v>12053</v>
      </c>
      <c r="B2719">
        <v>506734</v>
      </c>
      <c r="C2719" t="s">
        <v>8075</v>
      </c>
      <c r="D2719" t="s">
        <v>8121</v>
      </c>
    </row>
    <row r="2720" spans="1:4" x14ac:dyDescent="0.35">
      <c r="A2720" t="s">
        <v>12054</v>
      </c>
      <c r="B2720">
        <v>535205</v>
      </c>
      <c r="C2720" t="s">
        <v>8075</v>
      </c>
      <c r="D2720" t="s">
        <v>16186</v>
      </c>
    </row>
    <row r="2721" spans="1:4" x14ac:dyDescent="0.35">
      <c r="A2721" t="s">
        <v>12055</v>
      </c>
      <c r="B2721" t="s">
        <v>8075</v>
      </c>
      <c r="C2721" t="s">
        <v>12056</v>
      </c>
      <c r="D2721" t="s">
        <v>8163</v>
      </c>
    </row>
    <row r="2722" spans="1:4" x14ac:dyDescent="0.35">
      <c r="A2722" t="s">
        <v>12057</v>
      </c>
      <c r="B2722">
        <v>512024</v>
      </c>
      <c r="C2722" t="s">
        <v>8075</v>
      </c>
      <c r="D2722" t="s">
        <v>8146</v>
      </c>
    </row>
    <row r="2723" spans="1:4" x14ac:dyDescent="0.35">
      <c r="A2723" t="s">
        <v>12058</v>
      </c>
      <c r="B2723">
        <v>530897</v>
      </c>
      <c r="C2723" t="s">
        <v>8075</v>
      </c>
      <c r="D2723" t="s">
        <v>8261</v>
      </c>
    </row>
    <row r="2724" spans="1:4" x14ac:dyDescent="0.35">
      <c r="A2724" t="s">
        <v>12059</v>
      </c>
      <c r="B2724">
        <v>516082</v>
      </c>
      <c r="C2724" t="s">
        <v>12060</v>
      </c>
      <c r="D2724" t="s">
        <v>8069</v>
      </c>
    </row>
    <row r="2725" spans="1:4" x14ac:dyDescent="0.35">
      <c r="A2725" t="s">
        <v>12061</v>
      </c>
      <c r="B2725">
        <v>532623</v>
      </c>
      <c r="C2725" t="s">
        <v>8075</v>
      </c>
      <c r="D2725" t="s">
        <v>16186</v>
      </c>
    </row>
    <row r="2726" spans="1:4" x14ac:dyDescent="0.35">
      <c r="A2726" t="s">
        <v>12062</v>
      </c>
      <c r="B2726">
        <v>512279</v>
      </c>
      <c r="C2726" t="s">
        <v>8075</v>
      </c>
      <c r="D2726" t="s">
        <v>8492</v>
      </c>
    </row>
    <row r="2727" spans="1:4" x14ac:dyDescent="0.35">
      <c r="A2727" t="s">
        <v>12063</v>
      </c>
      <c r="B2727">
        <v>524709</v>
      </c>
      <c r="C2727" t="s">
        <v>12064</v>
      </c>
      <c r="D2727" t="s">
        <v>8216</v>
      </c>
    </row>
    <row r="2728" spans="1:4" x14ac:dyDescent="0.35">
      <c r="A2728" t="s">
        <v>12065</v>
      </c>
      <c r="B2728" t="s">
        <v>8075</v>
      </c>
      <c r="C2728" t="s">
        <v>12066</v>
      </c>
      <c r="D2728" t="s">
        <v>8163</v>
      </c>
    </row>
    <row r="2729" spans="1:4" x14ac:dyDescent="0.35">
      <c r="A2729" t="s">
        <v>12067</v>
      </c>
      <c r="B2729">
        <v>531832</v>
      </c>
      <c r="C2729" t="s">
        <v>8075</v>
      </c>
      <c r="D2729" t="s">
        <v>8270</v>
      </c>
    </row>
    <row r="2730" spans="1:4" x14ac:dyDescent="0.35">
      <c r="A2730" t="s">
        <v>12068</v>
      </c>
      <c r="B2730">
        <v>539917</v>
      </c>
      <c r="C2730" t="s">
        <v>12069</v>
      </c>
      <c r="D2730" t="s">
        <v>8578</v>
      </c>
    </row>
    <row r="2731" spans="1:4" x14ac:dyDescent="0.35">
      <c r="A2731" t="s">
        <v>12070</v>
      </c>
      <c r="B2731">
        <v>534184</v>
      </c>
      <c r="C2731" t="s">
        <v>12071</v>
      </c>
      <c r="D2731" t="s">
        <v>8135</v>
      </c>
    </row>
    <row r="2732" spans="1:4" x14ac:dyDescent="0.35">
      <c r="A2732" t="s">
        <v>12072</v>
      </c>
      <c r="B2732">
        <v>532362</v>
      </c>
      <c r="C2732" t="s">
        <v>8075</v>
      </c>
      <c r="D2732" t="s">
        <v>8105</v>
      </c>
    </row>
    <row r="2733" spans="1:4" x14ac:dyDescent="0.35">
      <c r="A2733" t="s">
        <v>12073</v>
      </c>
      <c r="B2733">
        <v>532895</v>
      </c>
      <c r="C2733" t="s">
        <v>12074</v>
      </c>
      <c r="D2733" t="s">
        <v>8094</v>
      </c>
    </row>
    <row r="2734" spans="1:4" x14ac:dyDescent="0.35">
      <c r="A2734" t="s">
        <v>12075</v>
      </c>
      <c r="B2734">
        <v>521109</v>
      </c>
      <c r="C2734" t="s">
        <v>12076</v>
      </c>
      <c r="D2734" t="s">
        <v>8089</v>
      </c>
    </row>
    <row r="2735" spans="1:4" x14ac:dyDescent="0.35">
      <c r="A2735" t="s">
        <v>12077</v>
      </c>
      <c r="B2735">
        <v>532952</v>
      </c>
      <c r="C2735" t="s">
        <v>12078</v>
      </c>
      <c r="D2735" t="s">
        <v>8094</v>
      </c>
    </row>
    <row r="2736" spans="1:4" x14ac:dyDescent="0.35">
      <c r="A2736" t="s">
        <v>12079</v>
      </c>
      <c r="B2736">
        <v>519136</v>
      </c>
      <c r="C2736" t="s">
        <v>12080</v>
      </c>
      <c r="D2736" t="s">
        <v>8089</v>
      </c>
    </row>
    <row r="2737" spans="1:4" x14ac:dyDescent="0.35">
      <c r="A2737" t="s">
        <v>12081</v>
      </c>
      <c r="B2737">
        <v>523391</v>
      </c>
      <c r="C2737" t="s">
        <v>12082</v>
      </c>
      <c r="D2737" t="s">
        <v>8089</v>
      </c>
    </row>
    <row r="2738" spans="1:4" x14ac:dyDescent="0.35">
      <c r="A2738" t="s">
        <v>12083</v>
      </c>
      <c r="B2738">
        <v>500296</v>
      </c>
      <c r="C2738" t="s">
        <v>12084</v>
      </c>
      <c r="D2738" t="s">
        <v>8089</v>
      </c>
    </row>
    <row r="2739" spans="1:4" x14ac:dyDescent="0.35">
      <c r="A2739" t="s">
        <v>12085</v>
      </c>
      <c r="B2739">
        <v>541418</v>
      </c>
      <c r="C2739" t="s">
        <v>8075</v>
      </c>
      <c r="D2739" t="s">
        <v>8132</v>
      </c>
    </row>
    <row r="2740" spans="1:4" x14ac:dyDescent="0.35">
      <c r="A2740" t="s">
        <v>12086</v>
      </c>
      <c r="B2740">
        <v>531212</v>
      </c>
      <c r="C2740" t="s">
        <v>8075</v>
      </c>
      <c r="D2740" t="s">
        <v>8091</v>
      </c>
    </row>
    <row r="2741" spans="1:4" x14ac:dyDescent="0.35">
      <c r="A2741" t="s">
        <v>12087</v>
      </c>
      <c r="B2741">
        <v>532256</v>
      </c>
      <c r="C2741" t="s">
        <v>12088</v>
      </c>
      <c r="D2741" t="s">
        <v>8091</v>
      </c>
    </row>
    <row r="2742" spans="1:4" x14ac:dyDescent="0.35">
      <c r="A2742" t="s">
        <v>12089</v>
      </c>
      <c r="B2742">
        <v>538395</v>
      </c>
      <c r="C2742" t="s">
        <v>8075</v>
      </c>
      <c r="D2742" t="s">
        <v>8058</v>
      </c>
    </row>
    <row r="2743" spans="1:4" x14ac:dyDescent="0.35">
      <c r="A2743" t="s">
        <v>12090</v>
      </c>
      <c r="B2743">
        <v>532641</v>
      </c>
      <c r="C2743" t="s">
        <v>12091</v>
      </c>
      <c r="D2743" t="s">
        <v>8089</v>
      </c>
    </row>
    <row r="2744" spans="1:4" x14ac:dyDescent="0.35">
      <c r="A2744" t="s">
        <v>12092</v>
      </c>
      <c r="B2744" t="s">
        <v>8075</v>
      </c>
      <c r="C2744" t="s">
        <v>12093</v>
      </c>
      <c r="D2744" t="s">
        <v>8086</v>
      </c>
    </row>
    <row r="2745" spans="1:4" x14ac:dyDescent="0.35">
      <c r="A2745" t="s">
        <v>12094</v>
      </c>
      <c r="B2745">
        <v>539551</v>
      </c>
      <c r="C2745" t="s">
        <v>12095</v>
      </c>
      <c r="D2745" t="s">
        <v>8541</v>
      </c>
    </row>
    <row r="2746" spans="1:4" x14ac:dyDescent="0.35">
      <c r="A2746" t="s">
        <v>12096</v>
      </c>
      <c r="B2746">
        <v>540080</v>
      </c>
      <c r="C2746" t="s">
        <v>8075</v>
      </c>
      <c r="D2746" t="s">
        <v>8105</v>
      </c>
    </row>
    <row r="2747" spans="1:4" x14ac:dyDescent="0.35">
      <c r="A2747" t="s">
        <v>12097</v>
      </c>
      <c r="B2747">
        <v>519455</v>
      </c>
      <c r="C2747" t="s">
        <v>8075</v>
      </c>
      <c r="D2747" t="s">
        <v>8186</v>
      </c>
    </row>
    <row r="2748" spans="1:4" x14ac:dyDescent="0.35">
      <c r="A2748" t="s">
        <v>12098</v>
      </c>
      <c r="B2748">
        <v>540204</v>
      </c>
      <c r="C2748" t="s">
        <v>12099</v>
      </c>
      <c r="D2748" t="s">
        <v>8156</v>
      </c>
    </row>
    <row r="2749" spans="1:4" x14ac:dyDescent="0.35">
      <c r="A2749" t="s">
        <v>12100</v>
      </c>
      <c r="B2749">
        <v>531416</v>
      </c>
      <c r="C2749" t="s">
        <v>8075</v>
      </c>
      <c r="D2749" t="s">
        <v>8158</v>
      </c>
    </row>
    <row r="2750" spans="1:4" x14ac:dyDescent="0.35">
      <c r="A2750" t="s">
        <v>12101</v>
      </c>
      <c r="B2750" t="s">
        <v>8075</v>
      </c>
      <c r="C2750" t="s">
        <v>12102</v>
      </c>
      <c r="D2750" t="s">
        <v>8086</v>
      </c>
    </row>
    <row r="2751" spans="1:4" x14ac:dyDescent="0.35">
      <c r="A2751" t="s">
        <v>12103</v>
      </c>
      <c r="B2751">
        <v>526739</v>
      </c>
      <c r="C2751" t="s">
        <v>8075</v>
      </c>
      <c r="D2751" t="s">
        <v>8232</v>
      </c>
    </row>
    <row r="2752" spans="1:4" x14ac:dyDescent="0.35">
      <c r="A2752" t="s">
        <v>12104</v>
      </c>
      <c r="B2752">
        <v>517431</v>
      </c>
      <c r="C2752" t="s">
        <v>12105</v>
      </c>
      <c r="D2752" t="s">
        <v>8192</v>
      </c>
    </row>
    <row r="2753" spans="1:4" x14ac:dyDescent="0.35">
      <c r="A2753" t="s">
        <v>12106</v>
      </c>
      <c r="B2753">
        <v>539595</v>
      </c>
      <c r="C2753" t="s">
        <v>8075</v>
      </c>
      <c r="D2753" t="s">
        <v>8058</v>
      </c>
    </row>
    <row r="2754" spans="1:4" x14ac:dyDescent="0.35">
      <c r="A2754" t="s">
        <v>12107</v>
      </c>
      <c r="B2754">
        <v>524816</v>
      </c>
      <c r="C2754" t="s">
        <v>12108</v>
      </c>
      <c r="D2754" t="s">
        <v>8111</v>
      </c>
    </row>
    <row r="2755" spans="1:4" x14ac:dyDescent="0.35">
      <c r="A2755" t="s">
        <v>12109</v>
      </c>
      <c r="B2755">
        <v>537291</v>
      </c>
      <c r="C2755" t="s">
        <v>12110</v>
      </c>
      <c r="D2755" t="s">
        <v>8270</v>
      </c>
    </row>
    <row r="2756" spans="1:4" x14ac:dyDescent="0.35">
      <c r="A2756" t="s">
        <v>12111</v>
      </c>
      <c r="B2756">
        <v>537291</v>
      </c>
      <c r="C2756" t="s">
        <v>12110</v>
      </c>
      <c r="D2756" t="s">
        <v>8270</v>
      </c>
    </row>
    <row r="2757" spans="1:4" x14ac:dyDescent="0.35">
      <c r="A2757" t="s">
        <v>12112</v>
      </c>
      <c r="B2757">
        <v>502407</v>
      </c>
      <c r="C2757" t="s">
        <v>8075</v>
      </c>
      <c r="D2757" t="s">
        <v>8069</v>
      </c>
    </row>
    <row r="2758" spans="1:4" x14ac:dyDescent="0.35">
      <c r="A2758" t="s">
        <v>12113</v>
      </c>
      <c r="B2758">
        <v>532234</v>
      </c>
      <c r="C2758" t="s">
        <v>12114</v>
      </c>
      <c r="D2758" t="s">
        <v>8377</v>
      </c>
    </row>
    <row r="2759" spans="1:4" x14ac:dyDescent="0.35">
      <c r="A2759" t="s">
        <v>12115</v>
      </c>
      <c r="B2759">
        <v>523630</v>
      </c>
      <c r="C2759" t="s">
        <v>12116</v>
      </c>
      <c r="D2759" t="s">
        <v>8578</v>
      </c>
    </row>
    <row r="2760" spans="1:4" x14ac:dyDescent="0.35">
      <c r="A2760" t="s">
        <v>12117</v>
      </c>
      <c r="B2760">
        <v>531289</v>
      </c>
      <c r="C2760" t="s">
        <v>8075</v>
      </c>
      <c r="D2760" t="s">
        <v>8395</v>
      </c>
    </row>
    <row r="2761" spans="1:4" x14ac:dyDescent="0.35">
      <c r="A2761" t="s">
        <v>12118</v>
      </c>
      <c r="B2761">
        <v>531651</v>
      </c>
      <c r="C2761" t="s">
        <v>8075</v>
      </c>
      <c r="D2761" t="s">
        <v>8105</v>
      </c>
    </row>
    <row r="2762" spans="1:4" x14ac:dyDescent="0.35">
      <c r="A2762" t="s">
        <v>12119</v>
      </c>
      <c r="B2762">
        <v>507813</v>
      </c>
      <c r="C2762" t="s">
        <v>8075</v>
      </c>
      <c r="D2762" t="s">
        <v>9103</v>
      </c>
    </row>
    <row r="2763" spans="1:4" x14ac:dyDescent="0.35">
      <c r="A2763" t="s">
        <v>12120</v>
      </c>
      <c r="B2763">
        <v>500298</v>
      </c>
      <c r="C2763" t="s">
        <v>8075</v>
      </c>
      <c r="D2763" t="s">
        <v>8121</v>
      </c>
    </row>
    <row r="2764" spans="1:4" x14ac:dyDescent="0.35">
      <c r="A2764" t="s">
        <v>12121</v>
      </c>
      <c r="B2764">
        <v>526616</v>
      </c>
      <c r="C2764" t="s">
        <v>8075</v>
      </c>
      <c r="D2764" t="s">
        <v>8192</v>
      </c>
    </row>
    <row r="2765" spans="1:4" x14ac:dyDescent="0.35">
      <c r="A2765" t="s">
        <v>12122</v>
      </c>
      <c r="B2765">
        <v>531287</v>
      </c>
      <c r="C2765" t="s">
        <v>8075</v>
      </c>
      <c r="D2765" t="s">
        <v>8192</v>
      </c>
    </row>
    <row r="2766" spans="1:4" x14ac:dyDescent="0.35">
      <c r="A2766" t="s">
        <v>12123</v>
      </c>
      <c r="B2766">
        <v>516062</v>
      </c>
      <c r="C2766" t="s">
        <v>8075</v>
      </c>
      <c r="D2766" t="s">
        <v>8566</v>
      </c>
    </row>
    <row r="2767" spans="1:4" x14ac:dyDescent="0.35">
      <c r="A2767" t="s">
        <v>12124</v>
      </c>
      <c r="B2767">
        <v>504882</v>
      </c>
      <c r="C2767" t="s">
        <v>8075</v>
      </c>
      <c r="D2767" t="s">
        <v>8158</v>
      </c>
    </row>
    <row r="2768" spans="1:4" x14ac:dyDescent="0.35">
      <c r="A2768" t="s">
        <v>12125</v>
      </c>
      <c r="B2768">
        <v>504882</v>
      </c>
      <c r="C2768" t="s">
        <v>8075</v>
      </c>
      <c r="D2768" t="s">
        <v>8158</v>
      </c>
    </row>
    <row r="2769" spans="1:4" x14ac:dyDescent="0.35">
      <c r="A2769" t="s">
        <v>12126</v>
      </c>
      <c r="B2769">
        <v>513179</v>
      </c>
      <c r="C2769" t="s">
        <v>12127</v>
      </c>
      <c r="D2769" t="s">
        <v>8105</v>
      </c>
    </row>
    <row r="2770" spans="1:4" x14ac:dyDescent="0.35">
      <c r="A2770" t="s">
        <v>12128</v>
      </c>
      <c r="B2770">
        <v>530119</v>
      </c>
      <c r="C2770" t="s">
        <v>8075</v>
      </c>
      <c r="D2770" t="s">
        <v>8321</v>
      </c>
    </row>
    <row r="2771" spans="1:4" x14ac:dyDescent="0.35">
      <c r="A2771" t="s">
        <v>12129</v>
      </c>
      <c r="B2771">
        <v>531834</v>
      </c>
      <c r="C2771" t="s">
        <v>8075</v>
      </c>
      <c r="D2771" t="s">
        <v>8270</v>
      </c>
    </row>
    <row r="2772" spans="1:4" x14ac:dyDescent="0.35">
      <c r="A2772" t="s">
        <v>12130</v>
      </c>
      <c r="B2772">
        <v>524654</v>
      </c>
      <c r="C2772" t="s">
        <v>8075</v>
      </c>
      <c r="D2772" t="s">
        <v>8111</v>
      </c>
    </row>
    <row r="2773" spans="1:4" x14ac:dyDescent="0.35">
      <c r="A2773" t="s">
        <v>12131</v>
      </c>
      <c r="B2773">
        <v>538926</v>
      </c>
      <c r="C2773" t="s">
        <v>8075</v>
      </c>
      <c r="D2773" t="s">
        <v>8270</v>
      </c>
    </row>
    <row r="2774" spans="1:4" x14ac:dyDescent="0.35">
      <c r="A2774" t="s">
        <v>12132</v>
      </c>
      <c r="B2774">
        <v>513023</v>
      </c>
      <c r="C2774" t="s">
        <v>12133</v>
      </c>
      <c r="D2774" t="s">
        <v>8211</v>
      </c>
    </row>
    <row r="2775" spans="1:4" x14ac:dyDescent="0.35">
      <c r="A2775" t="s">
        <v>12134</v>
      </c>
      <c r="B2775">
        <v>539521</v>
      </c>
      <c r="C2775" t="s">
        <v>8075</v>
      </c>
      <c r="D2775" t="s">
        <v>8058</v>
      </c>
    </row>
    <row r="2776" spans="1:4" x14ac:dyDescent="0.35">
      <c r="A2776" t="s">
        <v>12135</v>
      </c>
      <c r="B2776">
        <v>532504</v>
      </c>
      <c r="C2776" t="s">
        <v>12136</v>
      </c>
      <c r="D2776" t="s">
        <v>8121</v>
      </c>
    </row>
    <row r="2777" spans="1:4" x14ac:dyDescent="0.35">
      <c r="A2777" t="s">
        <v>12137</v>
      </c>
      <c r="B2777">
        <v>531494</v>
      </c>
      <c r="C2777" t="s">
        <v>8075</v>
      </c>
      <c r="D2777" t="s">
        <v>8158</v>
      </c>
    </row>
    <row r="2778" spans="1:4" x14ac:dyDescent="0.35">
      <c r="A2778" t="s">
        <v>12138</v>
      </c>
      <c r="B2778">
        <v>539332</v>
      </c>
      <c r="C2778" t="s">
        <v>12139</v>
      </c>
      <c r="D2778" t="s">
        <v>8195</v>
      </c>
    </row>
    <row r="2779" spans="1:4" x14ac:dyDescent="0.35">
      <c r="A2779" t="s">
        <v>12140</v>
      </c>
      <c r="B2779">
        <v>539525</v>
      </c>
      <c r="C2779" t="s">
        <v>8075</v>
      </c>
      <c r="D2779" t="s">
        <v>8107</v>
      </c>
    </row>
    <row r="2780" spans="1:4" x14ac:dyDescent="0.35">
      <c r="A2780" t="s">
        <v>12141</v>
      </c>
      <c r="B2780">
        <v>508989</v>
      </c>
      <c r="C2780" t="s">
        <v>12142</v>
      </c>
      <c r="D2780" t="s">
        <v>8594</v>
      </c>
    </row>
    <row r="2781" spans="1:4" x14ac:dyDescent="0.35">
      <c r="A2781" t="s">
        <v>12143</v>
      </c>
      <c r="B2781">
        <v>538668</v>
      </c>
      <c r="C2781" t="s">
        <v>8075</v>
      </c>
      <c r="D2781" t="s">
        <v>8091</v>
      </c>
    </row>
    <row r="2782" spans="1:4" x14ac:dyDescent="0.35">
      <c r="A2782" t="s">
        <v>12144</v>
      </c>
      <c r="B2782">
        <v>523242</v>
      </c>
      <c r="C2782" t="s">
        <v>8075</v>
      </c>
      <c r="D2782" t="s">
        <v>8497</v>
      </c>
    </row>
    <row r="2783" spans="1:4" x14ac:dyDescent="0.35">
      <c r="A2783" t="s">
        <v>12145</v>
      </c>
      <c r="B2783">
        <v>534309</v>
      </c>
      <c r="C2783" t="s">
        <v>12146</v>
      </c>
      <c r="D2783" t="s">
        <v>8469</v>
      </c>
    </row>
    <row r="2784" spans="1:4" x14ac:dyDescent="0.35">
      <c r="A2784" t="s">
        <v>12147</v>
      </c>
      <c r="B2784">
        <v>534309</v>
      </c>
      <c r="C2784" t="s">
        <v>12146</v>
      </c>
      <c r="D2784" t="s">
        <v>8469</v>
      </c>
    </row>
    <row r="2785" spans="1:4" x14ac:dyDescent="0.35">
      <c r="A2785" t="s">
        <v>12148</v>
      </c>
      <c r="B2785">
        <v>519506</v>
      </c>
      <c r="C2785" t="s">
        <v>8075</v>
      </c>
      <c r="D2785" t="s">
        <v>8132</v>
      </c>
    </row>
    <row r="2786" spans="1:4" x14ac:dyDescent="0.35">
      <c r="A2786" t="s">
        <v>12149</v>
      </c>
      <c r="B2786">
        <v>531452</v>
      </c>
      <c r="C2786" t="s">
        <v>8075</v>
      </c>
      <c r="D2786" t="s">
        <v>8091</v>
      </c>
    </row>
    <row r="2787" spans="1:4" x14ac:dyDescent="0.35">
      <c r="A2787" t="s">
        <v>12150</v>
      </c>
      <c r="B2787">
        <v>500294</v>
      </c>
      <c r="C2787" t="s">
        <v>12151</v>
      </c>
      <c r="D2787" t="s">
        <v>8469</v>
      </c>
    </row>
    <row r="2788" spans="1:4" x14ac:dyDescent="0.35">
      <c r="A2788" t="s">
        <v>12152</v>
      </c>
      <c r="B2788">
        <v>502168</v>
      </c>
      <c r="C2788" t="s">
        <v>12153</v>
      </c>
      <c r="D2788" t="s">
        <v>8088</v>
      </c>
    </row>
    <row r="2789" spans="1:4" x14ac:dyDescent="0.35">
      <c r="A2789" t="s">
        <v>12154</v>
      </c>
      <c r="B2789">
        <v>530557</v>
      </c>
      <c r="C2789" t="s">
        <v>8075</v>
      </c>
      <c r="D2789" t="s">
        <v>8058</v>
      </c>
    </row>
    <row r="2790" spans="1:4" x14ac:dyDescent="0.35">
      <c r="A2790" t="s">
        <v>12155</v>
      </c>
      <c r="B2790">
        <v>511535</v>
      </c>
      <c r="C2790" t="s">
        <v>8075</v>
      </c>
      <c r="D2790" t="s">
        <v>8058</v>
      </c>
    </row>
    <row r="2791" spans="1:4" x14ac:dyDescent="0.35">
      <c r="A2791" t="s">
        <v>12156</v>
      </c>
      <c r="B2791">
        <v>532649</v>
      </c>
      <c r="C2791" t="s">
        <v>12157</v>
      </c>
      <c r="D2791" t="s">
        <v>8111</v>
      </c>
    </row>
    <row r="2792" spans="1:4" x14ac:dyDescent="0.35">
      <c r="A2792" t="s">
        <v>12158</v>
      </c>
      <c r="B2792">
        <v>508670</v>
      </c>
      <c r="C2792" t="s">
        <v>8075</v>
      </c>
      <c r="D2792" t="s">
        <v>8478</v>
      </c>
    </row>
    <row r="2793" spans="1:4" x14ac:dyDescent="0.35">
      <c r="A2793" t="s">
        <v>12159</v>
      </c>
      <c r="B2793">
        <v>531049</v>
      </c>
      <c r="C2793" t="s">
        <v>8075</v>
      </c>
      <c r="D2793" t="s">
        <v>8598</v>
      </c>
    </row>
    <row r="2794" spans="1:4" x14ac:dyDescent="0.35">
      <c r="A2794" t="s">
        <v>12160</v>
      </c>
      <c r="B2794">
        <v>539409</v>
      </c>
      <c r="C2794" t="s">
        <v>8075</v>
      </c>
      <c r="D2794" t="s">
        <v>16186</v>
      </c>
    </row>
    <row r="2795" spans="1:4" x14ac:dyDescent="0.35">
      <c r="A2795" t="s">
        <v>12161</v>
      </c>
      <c r="B2795">
        <v>537838</v>
      </c>
      <c r="C2795" t="s">
        <v>8075</v>
      </c>
      <c r="D2795" t="s">
        <v>16186</v>
      </c>
    </row>
    <row r="2796" spans="1:4" x14ac:dyDescent="0.35">
      <c r="A2796" t="s">
        <v>12162</v>
      </c>
      <c r="B2796">
        <v>519560</v>
      </c>
      <c r="C2796" t="s">
        <v>8075</v>
      </c>
      <c r="D2796" t="s">
        <v>8270</v>
      </c>
    </row>
    <row r="2797" spans="1:4" x14ac:dyDescent="0.35">
      <c r="A2797" t="s">
        <v>12163</v>
      </c>
      <c r="B2797">
        <v>539016</v>
      </c>
      <c r="C2797" t="s">
        <v>8075</v>
      </c>
      <c r="D2797" t="s">
        <v>8091</v>
      </c>
    </row>
    <row r="2798" spans="1:4" x14ac:dyDescent="0.35">
      <c r="A2798" t="s">
        <v>12164</v>
      </c>
      <c r="B2798">
        <v>532864</v>
      </c>
      <c r="C2798" t="s">
        <v>12165</v>
      </c>
      <c r="D2798" t="s">
        <v>8987</v>
      </c>
    </row>
    <row r="2799" spans="1:4" x14ac:dyDescent="0.35">
      <c r="A2799" t="s">
        <v>12166</v>
      </c>
      <c r="B2799">
        <v>504112</v>
      </c>
      <c r="C2799" t="s">
        <v>12167</v>
      </c>
      <c r="D2799" t="s">
        <v>9693</v>
      </c>
    </row>
    <row r="2800" spans="1:4" x14ac:dyDescent="0.35">
      <c r="A2800" t="s">
        <v>12168</v>
      </c>
      <c r="B2800">
        <v>514332</v>
      </c>
      <c r="C2800" t="s">
        <v>8075</v>
      </c>
      <c r="D2800" t="s">
        <v>8158</v>
      </c>
    </row>
    <row r="2801" spans="1:4" x14ac:dyDescent="0.35">
      <c r="A2801" t="s">
        <v>12169</v>
      </c>
      <c r="B2801">
        <v>526195</v>
      </c>
      <c r="C2801" t="s">
        <v>8075</v>
      </c>
      <c r="D2801" t="s">
        <v>8186</v>
      </c>
    </row>
    <row r="2802" spans="1:4" x14ac:dyDescent="0.35">
      <c r="A2802" t="s">
        <v>12170</v>
      </c>
      <c r="B2802">
        <v>526195</v>
      </c>
      <c r="C2802" t="s">
        <v>8075</v>
      </c>
      <c r="D2802" t="s">
        <v>8186</v>
      </c>
    </row>
    <row r="2803" spans="1:4" x14ac:dyDescent="0.35">
      <c r="A2803" t="s">
        <v>12171</v>
      </c>
      <c r="B2803">
        <v>542665</v>
      </c>
      <c r="C2803" t="s">
        <v>12172</v>
      </c>
      <c r="D2803" t="s">
        <v>8232</v>
      </c>
    </row>
    <row r="2804" spans="1:4" x14ac:dyDescent="0.35">
      <c r="A2804" t="s">
        <v>12173</v>
      </c>
      <c r="B2804">
        <v>512522</v>
      </c>
      <c r="C2804" t="s">
        <v>8075</v>
      </c>
      <c r="D2804" t="s">
        <v>16186</v>
      </c>
    </row>
    <row r="2805" spans="1:4" x14ac:dyDescent="0.35">
      <c r="A2805" t="s">
        <v>12174</v>
      </c>
      <c r="B2805">
        <v>505355</v>
      </c>
      <c r="C2805" t="s">
        <v>12175</v>
      </c>
      <c r="D2805" t="s">
        <v>8492</v>
      </c>
    </row>
    <row r="2806" spans="1:4" x14ac:dyDescent="0.35">
      <c r="A2806" t="s">
        <v>12176</v>
      </c>
      <c r="B2806">
        <v>500790</v>
      </c>
      <c r="C2806" t="s">
        <v>12177</v>
      </c>
      <c r="D2806" t="s">
        <v>8132</v>
      </c>
    </row>
    <row r="2807" spans="1:4" x14ac:dyDescent="0.35">
      <c r="A2807" t="s">
        <v>12178</v>
      </c>
      <c r="B2807">
        <v>500790</v>
      </c>
      <c r="C2807" t="s">
        <v>12177</v>
      </c>
      <c r="D2807" t="s">
        <v>8132</v>
      </c>
    </row>
    <row r="2808" spans="1:4" x14ac:dyDescent="0.35">
      <c r="A2808" t="s">
        <v>12179</v>
      </c>
      <c r="B2808">
        <v>509040</v>
      </c>
      <c r="C2808" t="s">
        <v>8075</v>
      </c>
      <c r="D2808" t="s">
        <v>8165</v>
      </c>
    </row>
    <row r="2809" spans="1:4" x14ac:dyDescent="0.35">
      <c r="A2809" t="s">
        <v>12180</v>
      </c>
      <c r="B2809">
        <v>509040</v>
      </c>
      <c r="C2809" t="s">
        <v>8075</v>
      </c>
      <c r="D2809" t="s">
        <v>8165</v>
      </c>
    </row>
    <row r="2810" spans="1:4" x14ac:dyDescent="0.35">
      <c r="A2810" t="s">
        <v>12181</v>
      </c>
      <c r="B2810">
        <v>542117</v>
      </c>
      <c r="C2810" t="s">
        <v>8075</v>
      </c>
      <c r="D2810" t="s">
        <v>8163</v>
      </c>
    </row>
    <row r="2811" spans="1:4" x14ac:dyDescent="0.35">
      <c r="A2811" t="s">
        <v>12182</v>
      </c>
      <c r="B2811">
        <v>511658</v>
      </c>
      <c r="C2811" t="s">
        <v>8075</v>
      </c>
      <c r="D2811" t="s">
        <v>8165</v>
      </c>
    </row>
    <row r="2812" spans="1:4" x14ac:dyDescent="0.35">
      <c r="A2812" t="s">
        <v>12183</v>
      </c>
      <c r="B2812">
        <v>523558</v>
      </c>
      <c r="C2812" t="s">
        <v>8075</v>
      </c>
      <c r="D2812" t="s">
        <v>8612</v>
      </c>
    </row>
    <row r="2813" spans="1:4" x14ac:dyDescent="0.35">
      <c r="A2813" t="s">
        <v>12184</v>
      </c>
      <c r="B2813">
        <v>532798</v>
      </c>
      <c r="C2813" t="s">
        <v>12185</v>
      </c>
      <c r="D2813" t="s">
        <v>8238</v>
      </c>
    </row>
    <row r="2814" spans="1:4" x14ac:dyDescent="0.35">
      <c r="A2814" t="s">
        <v>12186</v>
      </c>
      <c r="B2814">
        <v>532887</v>
      </c>
      <c r="C2814" t="s">
        <v>12187</v>
      </c>
      <c r="D2814" t="s">
        <v>8116</v>
      </c>
    </row>
    <row r="2815" spans="1:4" x14ac:dyDescent="0.35">
      <c r="A2815" t="s">
        <v>12188</v>
      </c>
      <c r="B2815">
        <v>524558</v>
      </c>
      <c r="C2815" t="s">
        <v>12189</v>
      </c>
      <c r="D2815" t="s">
        <v>8111</v>
      </c>
    </row>
    <row r="2816" spans="1:4" x14ac:dyDescent="0.35">
      <c r="A2816" t="s">
        <v>12190</v>
      </c>
      <c r="B2816">
        <v>532529</v>
      </c>
      <c r="C2816" t="s">
        <v>12191</v>
      </c>
      <c r="D2816" t="s">
        <v>8807</v>
      </c>
    </row>
    <row r="2817" spans="1:4" x14ac:dyDescent="0.35">
      <c r="A2817" t="s">
        <v>12192</v>
      </c>
      <c r="B2817">
        <v>540243</v>
      </c>
      <c r="C2817" t="s">
        <v>8075</v>
      </c>
      <c r="D2817" t="s">
        <v>16186</v>
      </c>
    </row>
    <row r="2818" spans="1:4" x14ac:dyDescent="0.35">
      <c r="A2818" t="s">
        <v>12193</v>
      </c>
      <c r="B2818">
        <v>508867</v>
      </c>
      <c r="C2818" t="s">
        <v>8075</v>
      </c>
      <c r="D2818" t="s">
        <v>8165</v>
      </c>
    </row>
    <row r="2819" spans="1:4" x14ac:dyDescent="0.35">
      <c r="A2819" t="s">
        <v>12194</v>
      </c>
      <c r="B2819">
        <v>501479</v>
      </c>
      <c r="C2819" t="s">
        <v>8075</v>
      </c>
      <c r="D2819" t="s">
        <v>16186</v>
      </c>
    </row>
    <row r="2820" spans="1:4" x14ac:dyDescent="0.35">
      <c r="A2820" t="s">
        <v>12195</v>
      </c>
      <c r="B2820">
        <v>536644</v>
      </c>
      <c r="C2820" t="s">
        <v>8075</v>
      </c>
      <c r="D2820" t="s">
        <v>16186</v>
      </c>
    </row>
    <row r="2821" spans="1:4" x14ac:dyDescent="0.35">
      <c r="A2821" t="s">
        <v>12196</v>
      </c>
      <c r="B2821">
        <v>540900</v>
      </c>
      <c r="C2821" t="s">
        <v>12197</v>
      </c>
      <c r="D2821" t="s">
        <v>8061</v>
      </c>
    </row>
    <row r="2822" spans="1:4" x14ac:dyDescent="0.35">
      <c r="A2822" t="s">
        <v>12198</v>
      </c>
      <c r="B2822">
        <v>532416</v>
      </c>
      <c r="C2822" t="s">
        <v>12199</v>
      </c>
      <c r="D2822" t="s">
        <v>8594</v>
      </c>
    </row>
    <row r="2823" spans="1:4" x14ac:dyDescent="0.35">
      <c r="A2823" t="s">
        <v>12200</v>
      </c>
      <c r="B2823">
        <v>538874</v>
      </c>
      <c r="C2823" t="s">
        <v>8075</v>
      </c>
      <c r="D2823" t="s">
        <v>8058</v>
      </c>
    </row>
    <row r="2824" spans="1:4" x14ac:dyDescent="0.35">
      <c r="A2824" t="s">
        <v>12201</v>
      </c>
      <c r="B2824">
        <v>524774</v>
      </c>
      <c r="C2824" t="s">
        <v>8075</v>
      </c>
      <c r="D2824" t="s">
        <v>8111</v>
      </c>
    </row>
    <row r="2825" spans="1:4" x14ac:dyDescent="0.35">
      <c r="A2825" t="s">
        <v>12202</v>
      </c>
      <c r="B2825">
        <v>517554</v>
      </c>
      <c r="C2825" t="s">
        <v>8075</v>
      </c>
      <c r="D2825" t="s">
        <v>8152</v>
      </c>
    </row>
    <row r="2826" spans="1:4" x14ac:dyDescent="0.35">
      <c r="A2826" t="s">
        <v>12203</v>
      </c>
      <c r="B2826">
        <v>533098</v>
      </c>
      <c r="C2826" t="s">
        <v>12204</v>
      </c>
      <c r="D2826" t="s">
        <v>8211</v>
      </c>
    </row>
    <row r="2827" spans="1:4" x14ac:dyDescent="0.35">
      <c r="A2827" t="s">
        <v>12205</v>
      </c>
      <c r="B2827">
        <v>526721</v>
      </c>
      <c r="C2827" t="s">
        <v>8075</v>
      </c>
      <c r="D2827" t="s">
        <v>8250</v>
      </c>
    </row>
    <row r="2828" spans="1:4" x14ac:dyDescent="0.35">
      <c r="A2828" t="s">
        <v>12206</v>
      </c>
      <c r="B2828">
        <v>523209</v>
      </c>
      <c r="C2828" t="s">
        <v>8075</v>
      </c>
      <c r="D2828" t="s">
        <v>8091</v>
      </c>
    </row>
    <row r="2829" spans="1:4" x14ac:dyDescent="0.35">
      <c r="A2829" t="s">
        <v>12207</v>
      </c>
      <c r="B2829">
        <v>512103</v>
      </c>
      <c r="C2829" t="s">
        <v>8075</v>
      </c>
      <c r="D2829" t="s">
        <v>8598</v>
      </c>
    </row>
    <row r="2830" spans="1:4" x14ac:dyDescent="0.35">
      <c r="A2830" t="s">
        <v>12208</v>
      </c>
      <c r="B2830">
        <v>531083</v>
      </c>
      <c r="C2830" t="s">
        <v>8075</v>
      </c>
      <c r="D2830" t="s">
        <v>8165</v>
      </c>
    </row>
    <row r="2831" spans="1:4" x14ac:dyDescent="0.35">
      <c r="A2831" t="s">
        <v>12209</v>
      </c>
      <c r="B2831">
        <v>500304</v>
      </c>
      <c r="C2831" t="s">
        <v>12210</v>
      </c>
      <c r="D2831" t="s">
        <v>8556</v>
      </c>
    </row>
    <row r="2832" spans="1:4" x14ac:dyDescent="0.35">
      <c r="A2832" t="s">
        <v>12211</v>
      </c>
      <c r="B2832">
        <v>532541</v>
      </c>
      <c r="C2832" t="s">
        <v>12212</v>
      </c>
      <c r="D2832" t="s">
        <v>8061</v>
      </c>
    </row>
    <row r="2833" spans="1:4" x14ac:dyDescent="0.35">
      <c r="A2833" t="s">
        <v>12213</v>
      </c>
      <c r="B2833">
        <v>526159</v>
      </c>
      <c r="C2833" t="s">
        <v>8075</v>
      </c>
      <c r="D2833" t="s">
        <v>16186</v>
      </c>
    </row>
    <row r="2834" spans="1:4" x14ac:dyDescent="0.35">
      <c r="A2834" t="s">
        <v>12214</v>
      </c>
      <c r="B2834">
        <v>531272</v>
      </c>
      <c r="C2834" t="s">
        <v>8075</v>
      </c>
      <c r="D2834" t="s">
        <v>8091</v>
      </c>
    </row>
    <row r="2835" spans="1:4" x14ac:dyDescent="0.35">
      <c r="A2835" t="s">
        <v>12215</v>
      </c>
      <c r="B2835">
        <v>530377</v>
      </c>
      <c r="C2835" t="s">
        <v>12216</v>
      </c>
      <c r="D2835" t="s">
        <v>8158</v>
      </c>
    </row>
    <row r="2836" spans="1:4" x14ac:dyDescent="0.35">
      <c r="A2836" t="s">
        <v>12217</v>
      </c>
      <c r="B2836">
        <v>542231</v>
      </c>
      <c r="C2836" t="s">
        <v>12218</v>
      </c>
      <c r="D2836" t="s">
        <v>8158</v>
      </c>
    </row>
    <row r="2837" spans="1:4" x14ac:dyDescent="0.35">
      <c r="A2837" t="s">
        <v>12219</v>
      </c>
      <c r="B2837">
        <v>502294</v>
      </c>
      <c r="C2837" t="s">
        <v>8075</v>
      </c>
      <c r="D2837" t="s">
        <v>8598</v>
      </c>
    </row>
    <row r="2838" spans="1:4" x14ac:dyDescent="0.35">
      <c r="A2838" t="s">
        <v>12220</v>
      </c>
      <c r="B2838">
        <v>530129</v>
      </c>
      <c r="C2838" t="s">
        <v>8075</v>
      </c>
      <c r="D2838" t="s">
        <v>8395</v>
      </c>
    </row>
    <row r="2839" spans="1:4" x14ac:dyDescent="0.35">
      <c r="A2839" t="s">
        <v>12221</v>
      </c>
      <c r="B2839">
        <v>523385</v>
      </c>
      <c r="C2839" t="s">
        <v>12222</v>
      </c>
      <c r="D2839" t="s">
        <v>8192</v>
      </c>
    </row>
    <row r="2840" spans="1:4" x14ac:dyDescent="0.35">
      <c r="A2840" t="s">
        <v>12223</v>
      </c>
      <c r="B2840">
        <v>512004</v>
      </c>
      <c r="C2840" t="s">
        <v>8075</v>
      </c>
      <c r="D2840" t="s">
        <v>8492</v>
      </c>
    </row>
    <row r="2841" spans="1:4" x14ac:dyDescent="0.35">
      <c r="A2841" t="s">
        <v>12224</v>
      </c>
      <c r="B2841">
        <v>531598</v>
      </c>
      <c r="C2841" t="s">
        <v>8075</v>
      </c>
      <c r="D2841" t="s">
        <v>8132</v>
      </c>
    </row>
    <row r="2842" spans="1:4" x14ac:dyDescent="0.35">
      <c r="A2842" t="s">
        <v>12225</v>
      </c>
      <c r="B2842">
        <v>530971</v>
      </c>
      <c r="C2842" t="s">
        <v>8075</v>
      </c>
      <c r="D2842" t="s">
        <v>16186</v>
      </c>
    </row>
    <row r="2843" spans="1:4" x14ac:dyDescent="0.35">
      <c r="A2843" t="s">
        <v>12226</v>
      </c>
      <c r="B2843">
        <v>511714</v>
      </c>
      <c r="C2843" t="s">
        <v>8075</v>
      </c>
      <c r="D2843" t="s">
        <v>8158</v>
      </c>
    </row>
    <row r="2844" spans="1:4" x14ac:dyDescent="0.35">
      <c r="A2844" t="s">
        <v>12227</v>
      </c>
      <c r="B2844">
        <v>539843</v>
      </c>
      <c r="C2844" t="s">
        <v>8075</v>
      </c>
      <c r="D2844" t="s">
        <v>8061</v>
      </c>
    </row>
    <row r="2845" spans="1:4" x14ac:dyDescent="0.35">
      <c r="A2845" t="s">
        <v>12228</v>
      </c>
      <c r="B2845">
        <v>532986</v>
      </c>
      <c r="C2845" t="s">
        <v>8075</v>
      </c>
      <c r="D2845" t="s">
        <v>8469</v>
      </c>
    </row>
    <row r="2846" spans="1:4" x14ac:dyDescent="0.35">
      <c r="A2846" t="s">
        <v>12229</v>
      </c>
      <c r="B2846" t="s">
        <v>8075</v>
      </c>
      <c r="C2846" t="s">
        <v>12230</v>
      </c>
      <c r="D2846" t="s">
        <v>8163</v>
      </c>
    </row>
    <row r="2847" spans="1:4" x14ac:dyDescent="0.35">
      <c r="A2847" t="s">
        <v>12231</v>
      </c>
      <c r="B2847">
        <v>512425</v>
      </c>
      <c r="C2847" t="s">
        <v>8075</v>
      </c>
      <c r="D2847" t="s">
        <v>16186</v>
      </c>
    </row>
    <row r="2848" spans="1:4" x14ac:dyDescent="0.35">
      <c r="A2848" t="s">
        <v>12232</v>
      </c>
      <c r="B2848">
        <v>500307</v>
      </c>
      <c r="C2848" t="s">
        <v>8075</v>
      </c>
      <c r="D2848" t="s">
        <v>8492</v>
      </c>
    </row>
    <row r="2849" spans="1:4" x14ac:dyDescent="0.35">
      <c r="A2849" t="s">
        <v>12233</v>
      </c>
      <c r="B2849">
        <v>539311</v>
      </c>
      <c r="C2849" t="s">
        <v>8075</v>
      </c>
      <c r="D2849" t="s">
        <v>8058</v>
      </c>
    </row>
    <row r="2850" spans="1:4" x14ac:dyDescent="0.35">
      <c r="A2850" t="s">
        <v>12234</v>
      </c>
      <c r="B2850">
        <v>539311</v>
      </c>
      <c r="C2850" t="s">
        <v>8075</v>
      </c>
      <c r="D2850" t="s">
        <v>8058</v>
      </c>
    </row>
    <row r="2851" spans="1:4" x14ac:dyDescent="0.35">
      <c r="A2851" t="s">
        <v>12235</v>
      </c>
      <c r="B2851">
        <v>532722</v>
      </c>
      <c r="C2851" t="s">
        <v>12236</v>
      </c>
      <c r="D2851" t="s">
        <v>8349</v>
      </c>
    </row>
    <row r="2852" spans="1:4" x14ac:dyDescent="0.35">
      <c r="A2852" t="s">
        <v>12237</v>
      </c>
      <c r="B2852">
        <v>533202</v>
      </c>
      <c r="C2852" t="s">
        <v>12238</v>
      </c>
      <c r="D2852" t="s">
        <v>8158</v>
      </c>
    </row>
    <row r="2853" spans="1:4" x14ac:dyDescent="0.35">
      <c r="A2853" t="s">
        <v>12239</v>
      </c>
      <c r="B2853">
        <v>508875</v>
      </c>
      <c r="C2853" t="s">
        <v>8075</v>
      </c>
      <c r="D2853" t="s">
        <v>8492</v>
      </c>
    </row>
    <row r="2854" spans="1:4" x14ac:dyDescent="0.35">
      <c r="A2854" t="s">
        <v>12240</v>
      </c>
      <c r="B2854">
        <v>532854</v>
      </c>
      <c r="C2854" t="s">
        <v>12241</v>
      </c>
      <c r="D2854" t="s">
        <v>8083</v>
      </c>
    </row>
    <row r="2855" spans="1:4" x14ac:dyDescent="0.35">
      <c r="A2855" t="s">
        <v>12242</v>
      </c>
      <c r="B2855">
        <v>532698</v>
      </c>
      <c r="C2855" t="s">
        <v>12243</v>
      </c>
      <c r="D2855" t="s">
        <v>8089</v>
      </c>
    </row>
    <row r="2856" spans="1:4" x14ac:dyDescent="0.35">
      <c r="A2856" t="s">
        <v>12244</v>
      </c>
      <c r="B2856" t="s">
        <v>8075</v>
      </c>
      <c r="C2856" t="s">
        <v>12245</v>
      </c>
      <c r="D2856" t="s">
        <v>8086</v>
      </c>
    </row>
    <row r="2857" spans="1:4" x14ac:dyDescent="0.35">
      <c r="A2857" t="s">
        <v>12246</v>
      </c>
      <c r="B2857">
        <v>506532</v>
      </c>
      <c r="C2857" t="s">
        <v>8075</v>
      </c>
      <c r="D2857" t="s">
        <v>8232</v>
      </c>
    </row>
    <row r="2858" spans="1:4" x14ac:dyDescent="0.35">
      <c r="A2858" t="s">
        <v>12247</v>
      </c>
      <c r="B2858">
        <v>506532</v>
      </c>
      <c r="C2858" t="s">
        <v>8075</v>
      </c>
      <c r="D2858" t="s">
        <v>8232</v>
      </c>
    </row>
    <row r="2859" spans="1:4" x14ac:dyDescent="0.35">
      <c r="A2859" t="s">
        <v>12248</v>
      </c>
      <c r="B2859">
        <v>512381</v>
      </c>
      <c r="C2859" t="s">
        <v>8075</v>
      </c>
      <c r="D2859" t="s">
        <v>16186</v>
      </c>
    </row>
    <row r="2860" spans="1:4" x14ac:dyDescent="0.35">
      <c r="A2860" t="s">
        <v>12249</v>
      </c>
      <c r="B2860">
        <v>512245</v>
      </c>
      <c r="C2860" t="s">
        <v>8075</v>
      </c>
      <c r="D2860" t="s">
        <v>8492</v>
      </c>
    </row>
    <row r="2861" spans="1:4" x14ac:dyDescent="0.35">
      <c r="A2861" t="s">
        <v>12250</v>
      </c>
      <c r="B2861">
        <v>538772</v>
      </c>
      <c r="C2861" t="s">
        <v>8075</v>
      </c>
      <c r="D2861" t="s">
        <v>8091</v>
      </c>
    </row>
    <row r="2862" spans="1:4" x14ac:dyDescent="0.35">
      <c r="A2862" t="s">
        <v>12251</v>
      </c>
      <c r="B2862">
        <v>519494</v>
      </c>
      <c r="C2862" t="s">
        <v>12252</v>
      </c>
      <c r="D2862" t="s">
        <v>8321</v>
      </c>
    </row>
    <row r="2863" spans="1:4" x14ac:dyDescent="0.35">
      <c r="A2863" t="s">
        <v>12253</v>
      </c>
      <c r="B2863">
        <v>513683</v>
      </c>
      <c r="C2863" t="s">
        <v>12254</v>
      </c>
      <c r="D2863" t="s">
        <v>8211</v>
      </c>
    </row>
    <row r="2864" spans="1:4" x14ac:dyDescent="0.35">
      <c r="A2864" t="s">
        <v>12255</v>
      </c>
      <c r="B2864">
        <v>513683</v>
      </c>
      <c r="C2864" t="s">
        <v>12256</v>
      </c>
      <c r="D2864" t="s">
        <v>8211</v>
      </c>
    </row>
    <row r="2865" spans="1:4" x14ac:dyDescent="0.35">
      <c r="A2865" t="s">
        <v>12257</v>
      </c>
      <c r="B2865">
        <v>526371</v>
      </c>
      <c r="C2865" t="s">
        <v>12258</v>
      </c>
      <c r="D2865" t="s">
        <v>8055</v>
      </c>
    </row>
    <row r="2866" spans="1:4" x14ac:dyDescent="0.35">
      <c r="A2866" t="s">
        <v>12259</v>
      </c>
      <c r="B2866">
        <v>500730</v>
      </c>
      <c r="C2866" t="s">
        <v>12260</v>
      </c>
      <c r="D2866" t="s">
        <v>8232</v>
      </c>
    </row>
    <row r="2867" spans="1:4" x14ac:dyDescent="0.35">
      <c r="A2867" t="s">
        <v>12261</v>
      </c>
      <c r="B2867">
        <v>532481</v>
      </c>
      <c r="C2867" t="s">
        <v>12262</v>
      </c>
      <c r="D2867" t="s">
        <v>8665</v>
      </c>
    </row>
    <row r="2868" spans="1:4" x14ac:dyDescent="0.35">
      <c r="A2868" t="s">
        <v>12263</v>
      </c>
      <c r="B2868" t="s">
        <v>8075</v>
      </c>
      <c r="C2868" t="s">
        <v>12264</v>
      </c>
      <c r="D2868" t="s">
        <v>8163</v>
      </c>
    </row>
    <row r="2869" spans="1:4" x14ac:dyDescent="0.35">
      <c r="A2869" t="s">
        <v>12265</v>
      </c>
      <c r="B2869">
        <v>524414</v>
      </c>
      <c r="C2869" t="s">
        <v>8075</v>
      </c>
      <c r="D2869" t="s">
        <v>16186</v>
      </c>
    </row>
    <row r="2870" spans="1:4" x14ac:dyDescent="0.35">
      <c r="A2870" t="s">
        <v>12266</v>
      </c>
      <c r="B2870">
        <v>534615</v>
      </c>
      <c r="C2870" t="s">
        <v>12267</v>
      </c>
      <c r="D2870" t="s">
        <v>8393</v>
      </c>
    </row>
    <row r="2871" spans="1:4" x14ac:dyDescent="0.35">
      <c r="A2871" t="s">
        <v>12268</v>
      </c>
      <c r="B2871">
        <v>542628</v>
      </c>
      <c r="C2871" t="s">
        <v>12269</v>
      </c>
      <c r="D2871" t="s">
        <v>16188</v>
      </c>
    </row>
    <row r="2872" spans="1:4" x14ac:dyDescent="0.35">
      <c r="A2872" t="s">
        <v>12270</v>
      </c>
      <c r="B2872">
        <v>539110</v>
      </c>
      <c r="C2872" t="s">
        <v>8075</v>
      </c>
      <c r="D2872" t="s">
        <v>8091</v>
      </c>
    </row>
    <row r="2873" spans="1:4" x14ac:dyDescent="0.35">
      <c r="A2873" t="s">
        <v>12271</v>
      </c>
      <c r="B2873">
        <v>540698</v>
      </c>
      <c r="C2873" t="s">
        <v>8075</v>
      </c>
      <c r="D2873" t="s">
        <v>16186</v>
      </c>
    </row>
    <row r="2874" spans="1:4" x14ac:dyDescent="0.35">
      <c r="A2874" t="s">
        <v>12272</v>
      </c>
      <c r="B2874">
        <v>531465</v>
      </c>
      <c r="C2874" t="s">
        <v>8075</v>
      </c>
      <c r="D2874" t="s">
        <v>16186</v>
      </c>
    </row>
    <row r="2875" spans="1:4" x14ac:dyDescent="0.35">
      <c r="A2875" t="s">
        <v>12273</v>
      </c>
      <c r="B2875">
        <v>513566</v>
      </c>
      <c r="C2875" t="s">
        <v>8075</v>
      </c>
      <c r="D2875" t="s">
        <v>8105</v>
      </c>
    </row>
    <row r="2876" spans="1:4" x14ac:dyDescent="0.35">
      <c r="A2876" t="s">
        <v>12274</v>
      </c>
      <c r="B2876">
        <v>530733</v>
      </c>
      <c r="C2876" t="s">
        <v>8075</v>
      </c>
      <c r="D2876" t="s">
        <v>8594</v>
      </c>
    </row>
    <row r="2877" spans="1:4" x14ac:dyDescent="0.35">
      <c r="A2877" t="s">
        <v>12275</v>
      </c>
      <c r="B2877">
        <v>530733</v>
      </c>
      <c r="C2877" t="s">
        <v>8075</v>
      </c>
      <c r="D2877" t="s">
        <v>8594</v>
      </c>
    </row>
    <row r="2878" spans="1:4" x14ac:dyDescent="0.35">
      <c r="A2878" t="s">
        <v>12276</v>
      </c>
      <c r="B2878">
        <v>500672</v>
      </c>
      <c r="C2878" t="s">
        <v>8075</v>
      </c>
      <c r="D2878" t="s">
        <v>8111</v>
      </c>
    </row>
    <row r="2879" spans="1:4" x14ac:dyDescent="0.35">
      <c r="A2879" t="s">
        <v>12277</v>
      </c>
      <c r="B2879">
        <v>500672</v>
      </c>
      <c r="C2879" t="s">
        <v>8075</v>
      </c>
      <c r="D2879" t="s">
        <v>8111</v>
      </c>
    </row>
    <row r="2880" spans="1:4" x14ac:dyDescent="0.35">
      <c r="A2880" t="s">
        <v>12278</v>
      </c>
      <c r="B2880">
        <v>530127</v>
      </c>
      <c r="C2880" t="s">
        <v>8075</v>
      </c>
      <c r="D2880" t="s">
        <v>8058</v>
      </c>
    </row>
    <row r="2881" spans="1:4" x14ac:dyDescent="0.35">
      <c r="A2881" t="s">
        <v>12279</v>
      </c>
      <c r="B2881">
        <v>530367</v>
      </c>
      <c r="C2881" t="s">
        <v>12280</v>
      </c>
      <c r="D2881" t="s">
        <v>8083</v>
      </c>
    </row>
    <row r="2882" spans="1:4" x14ac:dyDescent="0.35">
      <c r="A2882" t="s">
        <v>12281</v>
      </c>
      <c r="B2882">
        <v>535458</v>
      </c>
      <c r="C2882" t="s">
        <v>12282</v>
      </c>
      <c r="D2882" t="s">
        <v>8257</v>
      </c>
    </row>
    <row r="2883" spans="1:4" x14ac:dyDescent="0.35">
      <c r="A2883" t="s">
        <v>12283</v>
      </c>
      <c r="B2883">
        <v>526723</v>
      </c>
      <c r="C2883" t="s">
        <v>8075</v>
      </c>
      <c r="D2883" t="s">
        <v>10236</v>
      </c>
    </row>
    <row r="2884" spans="1:4" x14ac:dyDescent="0.35">
      <c r="A2884" t="s">
        <v>12284</v>
      </c>
      <c r="B2884">
        <v>532555</v>
      </c>
      <c r="C2884" t="s">
        <v>12285</v>
      </c>
      <c r="D2884" t="s">
        <v>8211</v>
      </c>
    </row>
    <row r="2885" spans="1:4" x14ac:dyDescent="0.35">
      <c r="A2885" t="s">
        <v>12286</v>
      </c>
      <c r="B2885">
        <v>533015</v>
      </c>
      <c r="C2885" t="s">
        <v>12287</v>
      </c>
      <c r="D2885" t="s">
        <v>9014</v>
      </c>
    </row>
    <row r="2886" spans="1:4" x14ac:dyDescent="0.35">
      <c r="A2886" t="s">
        <v>12288</v>
      </c>
      <c r="B2886">
        <v>533015</v>
      </c>
      <c r="C2886" t="s">
        <v>12287</v>
      </c>
      <c r="D2886" t="s">
        <v>9014</v>
      </c>
    </row>
    <row r="2887" spans="1:4" x14ac:dyDescent="0.35">
      <c r="A2887" t="s">
        <v>12289</v>
      </c>
      <c r="B2887">
        <v>531209</v>
      </c>
      <c r="C2887" t="s">
        <v>12290</v>
      </c>
      <c r="D2887" t="s">
        <v>8165</v>
      </c>
    </row>
    <row r="2888" spans="1:4" x14ac:dyDescent="0.35">
      <c r="A2888" t="s">
        <v>12291</v>
      </c>
      <c r="B2888">
        <v>531304</v>
      </c>
      <c r="C2888" t="s">
        <v>8075</v>
      </c>
      <c r="D2888" t="s">
        <v>8089</v>
      </c>
    </row>
    <row r="2889" spans="1:4" x14ac:dyDescent="0.35">
      <c r="A2889" t="s">
        <v>12292</v>
      </c>
      <c r="B2889">
        <v>524764</v>
      </c>
      <c r="C2889" t="s">
        <v>8075</v>
      </c>
      <c r="D2889" t="s">
        <v>8121</v>
      </c>
    </row>
    <row r="2890" spans="1:4" x14ac:dyDescent="0.35">
      <c r="A2890" t="s">
        <v>12293</v>
      </c>
      <c r="B2890">
        <v>524764</v>
      </c>
      <c r="C2890" t="s">
        <v>8075</v>
      </c>
      <c r="D2890" t="s">
        <v>8121</v>
      </c>
    </row>
    <row r="2891" spans="1:4" x14ac:dyDescent="0.35">
      <c r="A2891" t="s">
        <v>12294</v>
      </c>
      <c r="B2891">
        <v>530219</v>
      </c>
      <c r="C2891" t="s">
        <v>8075</v>
      </c>
      <c r="D2891" t="s">
        <v>8186</v>
      </c>
    </row>
    <row r="2892" spans="1:4" x14ac:dyDescent="0.35">
      <c r="A2892" t="s">
        <v>12295</v>
      </c>
      <c r="B2892">
        <v>531819</v>
      </c>
      <c r="C2892" t="s">
        <v>8075</v>
      </c>
      <c r="D2892" t="s">
        <v>16186</v>
      </c>
    </row>
    <row r="2893" spans="1:4" x14ac:dyDescent="0.35">
      <c r="A2893" t="s">
        <v>12296</v>
      </c>
      <c r="B2893">
        <v>531819</v>
      </c>
      <c r="C2893" t="s">
        <v>8075</v>
      </c>
      <c r="D2893" t="s">
        <v>16186</v>
      </c>
    </row>
    <row r="2894" spans="1:4" x14ac:dyDescent="0.35">
      <c r="A2894" t="s">
        <v>12297</v>
      </c>
      <c r="B2894">
        <v>504378</v>
      </c>
      <c r="C2894" t="s">
        <v>8075</v>
      </c>
      <c r="D2894" t="s">
        <v>16186</v>
      </c>
    </row>
    <row r="2895" spans="1:4" x14ac:dyDescent="0.35">
      <c r="A2895" t="s">
        <v>16202</v>
      </c>
      <c r="B2895">
        <v>539116</v>
      </c>
      <c r="C2895" t="s">
        <v>8075</v>
      </c>
      <c r="D2895" t="s">
        <v>16186</v>
      </c>
    </row>
    <row r="2896" spans="1:4" x14ac:dyDescent="0.35">
      <c r="A2896" t="s">
        <v>12298</v>
      </c>
      <c r="B2896">
        <v>512489</v>
      </c>
      <c r="C2896" t="s">
        <v>8075</v>
      </c>
      <c r="D2896" t="s">
        <v>8091</v>
      </c>
    </row>
    <row r="2897" spans="1:4" x14ac:dyDescent="0.35">
      <c r="A2897" t="s">
        <v>12299</v>
      </c>
      <c r="B2897">
        <v>538547</v>
      </c>
      <c r="C2897" t="s">
        <v>8075</v>
      </c>
      <c r="D2897" t="s">
        <v>8321</v>
      </c>
    </row>
    <row r="2898" spans="1:4" x14ac:dyDescent="0.35">
      <c r="A2898" t="s">
        <v>12300</v>
      </c>
      <c r="B2898">
        <v>533273</v>
      </c>
      <c r="C2898" t="s">
        <v>12301</v>
      </c>
      <c r="D2898" t="s">
        <v>8158</v>
      </c>
    </row>
    <row r="2899" spans="1:4" x14ac:dyDescent="0.35">
      <c r="A2899" t="s">
        <v>12302</v>
      </c>
      <c r="B2899">
        <v>535657</v>
      </c>
      <c r="C2899" t="s">
        <v>8075</v>
      </c>
      <c r="D2899" t="s">
        <v>8061</v>
      </c>
    </row>
    <row r="2900" spans="1:4" x14ac:dyDescent="0.35">
      <c r="A2900" t="s">
        <v>12303</v>
      </c>
      <c r="B2900">
        <v>519491</v>
      </c>
      <c r="C2900" t="s">
        <v>8075</v>
      </c>
      <c r="D2900" t="s">
        <v>8267</v>
      </c>
    </row>
    <row r="2901" spans="1:4" x14ac:dyDescent="0.35">
      <c r="A2901" t="s">
        <v>12304</v>
      </c>
      <c r="B2901">
        <v>519491</v>
      </c>
      <c r="C2901" t="s">
        <v>8075</v>
      </c>
      <c r="D2901" t="s">
        <v>8267</v>
      </c>
    </row>
    <row r="2902" spans="1:4" x14ac:dyDescent="0.35">
      <c r="A2902" t="s">
        <v>12305</v>
      </c>
      <c r="B2902">
        <v>538019</v>
      </c>
      <c r="C2902" t="s">
        <v>8075</v>
      </c>
      <c r="D2902" t="s">
        <v>8152</v>
      </c>
    </row>
    <row r="2903" spans="1:4" x14ac:dyDescent="0.35">
      <c r="A2903" t="s">
        <v>12306</v>
      </c>
      <c r="B2903">
        <v>540405</v>
      </c>
      <c r="C2903" t="s">
        <v>8075</v>
      </c>
      <c r="D2903" t="s">
        <v>8152</v>
      </c>
    </row>
    <row r="2904" spans="1:4" x14ac:dyDescent="0.35">
      <c r="A2904" t="s">
        <v>12307</v>
      </c>
      <c r="B2904">
        <v>533008</v>
      </c>
      <c r="C2904" t="s">
        <v>12308</v>
      </c>
      <c r="D2904" t="s">
        <v>8105</v>
      </c>
    </row>
    <row r="2905" spans="1:4" x14ac:dyDescent="0.35">
      <c r="A2905" t="s">
        <v>12309</v>
      </c>
      <c r="B2905">
        <v>538894</v>
      </c>
      <c r="C2905" t="s">
        <v>8075</v>
      </c>
      <c r="D2905" t="s">
        <v>8058</v>
      </c>
    </row>
    <row r="2906" spans="1:4" x14ac:dyDescent="0.35">
      <c r="A2906" t="s">
        <v>12310</v>
      </c>
      <c r="B2906">
        <v>540416</v>
      </c>
      <c r="C2906" t="s">
        <v>8075</v>
      </c>
      <c r="D2906" t="s">
        <v>8081</v>
      </c>
    </row>
    <row r="2907" spans="1:4" x14ac:dyDescent="0.35">
      <c r="A2907" t="s">
        <v>12311</v>
      </c>
      <c r="B2907">
        <v>531996</v>
      </c>
      <c r="C2907" t="s">
        <v>8075</v>
      </c>
      <c r="D2907" t="s">
        <v>8091</v>
      </c>
    </row>
    <row r="2908" spans="1:4" x14ac:dyDescent="0.35">
      <c r="A2908" t="s">
        <v>12312</v>
      </c>
      <c r="B2908">
        <v>530175</v>
      </c>
      <c r="C2908" t="s">
        <v>8075</v>
      </c>
      <c r="D2908" t="s">
        <v>8165</v>
      </c>
    </row>
    <row r="2909" spans="1:4" x14ac:dyDescent="0.35">
      <c r="A2909" t="s">
        <v>12313</v>
      </c>
      <c r="B2909">
        <v>539570</v>
      </c>
      <c r="C2909" t="s">
        <v>8075</v>
      </c>
      <c r="D2909" t="s">
        <v>8061</v>
      </c>
    </row>
    <row r="2910" spans="1:4" x14ac:dyDescent="0.35">
      <c r="A2910" t="s">
        <v>12314</v>
      </c>
      <c r="B2910">
        <v>500312</v>
      </c>
      <c r="C2910" t="s">
        <v>12315</v>
      </c>
      <c r="D2910" t="s">
        <v>8135</v>
      </c>
    </row>
    <row r="2911" spans="1:4" x14ac:dyDescent="0.35">
      <c r="A2911" t="s">
        <v>12316</v>
      </c>
      <c r="B2911">
        <v>533106</v>
      </c>
      <c r="C2911" t="s">
        <v>12317</v>
      </c>
      <c r="D2911" t="s">
        <v>8135</v>
      </c>
    </row>
    <row r="2912" spans="1:4" x14ac:dyDescent="0.35">
      <c r="A2912" t="s">
        <v>12318</v>
      </c>
      <c r="B2912">
        <v>500313</v>
      </c>
      <c r="C2912" t="s">
        <v>12319</v>
      </c>
      <c r="D2912" t="s">
        <v>8413</v>
      </c>
    </row>
    <row r="2913" spans="1:4" x14ac:dyDescent="0.35">
      <c r="A2913" t="s">
        <v>12320</v>
      </c>
      <c r="B2913">
        <v>533106</v>
      </c>
      <c r="C2913" t="s">
        <v>12317</v>
      </c>
      <c r="D2913" t="s">
        <v>8135</v>
      </c>
    </row>
    <row r="2914" spans="1:4" x14ac:dyDescent="0.35">
      <c r="A2914" t="s">
        <v>12321</v>
      </c>
      <c r="B2914">
        <v>526415</v>
      </c>
      <c r="C2914" t="s">
        <v>8075</v>
      </c>
      <c r="D2914" t="s">
        <v>16189</v>
      </c>
    </row>
    <row r="2915" spans="1:4" x14ac:dyDescent="0.35">
      <c r="A2915" t="s">
        <v>12322</v>
      </c>
      <c r="B2915">
        <v>526415</v>
      </c>
      <c r="C2915" t="s">
        <v>8075</v>
      </c>
      <c r="D2915" t="s">
        <v>16189</v>
      </c>
    </row>
    <row r="2916" spans="1:4" x14ac:dyDescent="0.35">
      <c r="A2916" t="s">
        <v>12323</v>
      </c>
      <c r="B2916">
        <v>532439</v>
      </c>
      <c r="C2916" t="s">
        <v>12324</v>
      </c>
      <c r="D2916" t="s">
        <v>8083</v>
      </c>
    </row>
    <row r="2917" spans="1:4" x14ac:dyDescent="0.35">
      <c r="A2917" t="s">
        <v>12325</v>
      </c>
      <c r="B2917">
        <v>521105</v>
      </c>
      <c r="C2917" t="s">
        <v>8075</v>
      </c>
      <c r="D2917" t="s">
        <v>10823</v>
      </c>
    </row>
    <row r="2918" spans="1:4" x14ac:dyDescent="0.35">
      <c r="A2918" t="s">
        <v>12326</v>
      </c>
      <c r="B2918">
        <v>534190</v>
      </c>
      <c r="C2918" t="s">
        <v>8075</v>
      </c>
      <c r="D2918" t="s">
        <v>16189</v>
      </c>
    </row>
    <row r="2919" spans="1:4" x14ac:dyDescent="0.35">
      <c r="A2919" t="s">
        <v>12327</v>
      </c>
      <c r="B2919">
        <v>507609</v>
      </c>
      <c r="C2919" t="s">
        <v>8075</v>
      </c>
      <c r="D2919" t="s">
        <v>8270</v>
      </c>
    </row>
    <row r="2920" spans="1:4" x14ac:dyDescent="0.35">
      <c r="A2920" t="s">
        <v>12328</v>
      </c>
      <c r="B2920">
        <v>531092</v>
      </c>
      <c r="C2920" t="s">
        <v>12329</v>
      </c>
      <c r="D2920" t="s">
        <v>8469</v>
      </c>
    </row>
    <row r="2921" spans="1:4" x14ac:dyDescent="0.35">
      <c r="A2921" t="s">
        <v>12330</v>
      </c>
      <c r="B2921">
        <v>538537</v>
      </c>
      <c r="C2921" t="s">
        <v>8075</v>
      </c>
      <c r="D2921" t="s">
        <v>16186</v>
      </c>
    </row>
    <row r="2922" spans="1:4" x14ac:dyDescent="0.35">
      <c r="A2922" t="s">
        <v>12331</v>
      </c>
      <c r="B2922">
        <v>520021</v>
      </c>
      <c r="C2922" t="s">
        <v>12332</v>
      </c>
      <c r="D2922" t="s">
        <v>8427</v>
      </c>
    </row>
    <row r="2923" spans="1:4" x14ac:dyDescent="0.35">
      <c r="A2923" t="s">
        <v>12333</v>
      </c>
      <c r="B2923">
        <v>532880</v>
      </c>
      <c r="C2923" t="s">
        <v>12334</v>
      </c>
      <c r="D2923" t="s">
        <v>8158</v>
      </c>
    </row>
    <row r="2924" spans="1:4" x14ac:dyDescent="0.35">
      <c r="A2924" t="s">
        <v>12335</v>
      </c>
      <c r="B2924" t="s">
        <v>8075</v>
      </c>
      <c r="C2924" t="s">
        <v>12336</v>
      </c>
      <c r="D2924" t="s">
        <v>8086</v>
      </c>
    </row>
    <row r="2925" spans="1:4" x14ac:dyDescent="0.35">
      <c r="A2925" t="s">
        <v>12337</v>
      </c>
      <c r="B2925" t="s">
        <v>8075</v>
      </c>
      <c r="C2925" t="s">
        <v>12336</v>
      </c>
      <c r="D2925" t="s">
        <v>8086</v>
      </c>
    </row>
    <row r="2926" spans="1:4" x14ac:dyDescent="0.35">
      <c r="A2926" t="s">
        <v>12338</v>
      </c>
      <c r="B2926">
        <v>531496</v>
      </c>
      <c r="C2926" t="s">
        <v>8075</v>
      </c>
      <c r="D2926" t="s">
        <v>8089</v>
      </c>
    </row>
    <row r="2927" spans="1:4" x14ac:dyDescent="0.35">
      <c r="A2927" t="s">
        <v>12339</v>
      </c>
      <c r="B2927">
        <v>532167</v>
      </c>
      <c r="C2927" t="s">
        <v>8075</v>
      </c>
      <c r="D2927" t="s">
        <v>8121</v>
      </c>
    </row>
    <row r="2928" spans="1:4" x14ac:dyDescent="0.35">
      <c r="A2928" t="s">
        <v>12340</v>
      </c>
      <c r="B2928">
        <v>533317</v>
      </c>
      <c r="C2928" t="s">
        <v>12341</v>
      </c>
      <c r="D2928" t="s">
        <v>8232</v>
      </c>
    </row>
    <row r="2929" spans="1:4" x14ac:dyDescent="0.35">
      <c r="A2929" t="s">
        <v>12342</v>
      </c>
      <c r="B2929">
        <v>532340</v>
      </c>
      <c r="C2929" t="s">
        <v>8075</v>
      </c>
      <c r="D2929" t="s">
        <v>8165</v>
      </c>
    </row>
    <row r="2930" spans="1:4" x14ac:dyDescent="0.35">
      <c r="A2930" t="s">
        <v>12343</v>
      </c>
      <c r="B2930">
        <v>514324</v>
      </c>
      <c r="C2930" t="s">
        <v>8075</v>
      </c>
      <c r="D2930" t="s">
        <v>8089</v>
      </c>
    </row>
    <row r="2931" spans="1:4" x14ac:dyDescent="0.35">
      <c r="A2931" t="s">
        <v>12344</v>
      </c>
      <c r="B2931">
        <v>514324</v>
      </c>
      <c r="C2931" t="s">
        <v>8075</v>
      </c>
      <c r="D2931" t="s">
        <v>8089</v>
      </c>
    </row>
    <row r="2932" spans="1:4" x14ac:dyDescent="0.35">
      <c r="A2932" t="s">
        <v>12345</v>
      </c>
      <c r="B2932" t="s">
        <v>8075</v>
      </c>
      <c r="C2932" t="s">
        <v>12346</v>
      </c>
      <c r="D2932" t="s">
        <v>8086</v>
      </c>
    </row>
    <row r="2933" spans="1:4" x14ac:dyDescent="0.35">
      <c r="A2933" t="s">
        <v>12347</v>
      </c>
      <c r="B2933">
        <v>533632</v>
      </c>
      <c r="C2933" t="s">
        <v>12348</v>
      </c>
      <c r="D2933" t="s">
        <v>8094</v>
      </c>
    </row>
    <row r="2934" spans="1:4" x14ac:dyDescent="0.35">
      <c r="A2934" t="s">
        <v>12349</v>
      </c>
      <c r="B2934">
        <v>530805</v>
      </c>
      <c r="C2934" t="s">
        <v>8075</v>
      </c>
      <c r="D2934" t="s">
        <v>8156</v>
      </c>
    </row>
    <row r="2935" spans="1:4" x14ac:dyDescent="0.35">
      <c r="A2935" t="s">
        <v>12350</v>
      </c>
      <c r="B2935">
        <v>535647</v>
      </c>
      <c r="C2935" t="s">
        <v>8075</v>
      </c>
      <c r="D2935" t="s">
        <v>8078</v>
      </c>
    </row>
    <row r="2936" spans="1:4" x14ac:dyDescent="0.35">
      <c r="A2936" t="s">
        <v>12351</v>
      </c>
      <c r="B2936">
        <v>532944</v>
      </c>
      <c r="C2936" t="s">
        <v>12352</v>
      </c>
      <c r="D2936" t="s">
        <v>9014</v>
      </c>
    </row>
    <row r="2937" spans="1:4" x14ac:dyDescent="0.35">
      <c r="A2937" t="s">
        <v>12353</v>
      </c>
      <c r="B2937">
        <v>540386</v>
      </c>
      <c r="C2937" t="s">
        <v>8075</v>
      </c>
      <c r="D2937" t="s">
        <v>8058</v>
      </c>
    </row>
    <row r="2938" spans="1:4" x14ac:dyDescent="0.35">
      <c r="A2938" t="s">
        <v>12354</v>
      </c>
      <c r="B2938">
        <v>517536</v>
      </c>
      <c r="C2938" t="s">
        <v>12355</v>
      </c>
      <c r="D2938" t="s">
        <v>8061</v>
      </c>
    </row>
    <row r="2939" spans="1:4" x14ac:dyDescent="0.35">
      <c r="A2939" t="s">
        <v>12356</v>
      </c>
      <c r="B2939" t="s">
        <v>8075</v>
      </c>
      <c r="C2939" t="s">
        <v>12357</v>
      </c>
      <c r="D2939" t="s">
        <v>8086</v>
      </c>
    </row>
    <row r="2940" spans="1:4" x14ac:dyDescent="0.35">
      <c r="A2940" t="s">
        <v>12358</v>
      </c>
      <c r="B2940">
        <v>530135</v>
      </c>
      <c r="C2940" t="s">
        <v>12359</v>
      </c>
      <c r="D2940" t="s">
        <v>8107</v>
      </c>
    </row>
    <row r="2941" spans="1:4" x14ac:dyDescent="0.35">
      <c r="A2941" t="s">
        <v>12360</v>
      </c>
      <c r="B2941">
        <v>531254</v>
      </c>
      <c r="C2941" t="s">
        <v>8075</v>
      </c>
      <c r="D2941" t="s">
        <v>8091</v>
      </c>
    </row>
    <row r="2942" spans="1:4" x14ac:dyDescent="0.35">
      <c r="A2942" t="s">
        <v>12361</v>
      </c>
      <c r="B2942">
        <v>532391</v>
      </c>
      <c r="C2942" t="s">
        <v>12362</v>
      </c>
      <c r="D2942" t="s">
        <v>9234</v>
      </c>
    </row>
    <row r="2943" spans="1:4" x14ac:dyDescent="0.35">
      <c r="A2943" t="s">
        <v>12363</v>
      </c>
      <c r="B2943">
        <v>532391</v>
      </c>
      <c r="C2943" t="s">
        <v>12362</v>
      </c>
      <c r="D2943" t="s">
        <v>9234</v>
      </c>
    </row>
    <row r="2944" spans="1:4" x14ac:dyDescent="0.35">
      <c r="A2944" t="s">
        <v>12364</v>
      </c>
      <c r="B2944">
        <v>539598</v>
      </c>
      <c r="C2944" t="s">
        <v>8075</v>
      </c>
      <c r="D2944" t="s">
        <v>8091</v>
      </c>
    </row>
    <row r="2945" spans="1:4" x14ac:dyDescent="0.35">
      <c r="A2945" t="s">
        <v>12365</v>
      </c>
      <c r="B2945">
        <v>532466</v>
      </c>
      <c r="C2945" t="s">
        <v>12366</v>
      </c>
      <c r="D2945" t="s">
        <v>8061</v>
      </c>
    </row>
    <row r="2946" spans="1:4" x14ac:dyDescent="0.35">
      <c r="A2946" t="s">
        <v>12367</v>
      </c>
      <c r="B2946">
        <v>512626</v>
      </c>
      <c r="C2946" t="s">
        <v>12368</v>
      </c>
      <c r="D2946" t="s">
        <v>8089</v>
      </c>
    </row>
    <row r="2947" spans="1:4" x14ac:dyDescent="0.35">
      <c r="A2947" t="s">
        <v>12369</v>
      </c>
      <c r="B2947">
        <v>524372</v>
      </c>
      <c r="C2947" t="s">
        <v>12370</v>
      </c>
      <c r="D2947" t="s">
        <v>8111</v>
      </c>
    </row>
    <row r="2948" spans="1:4" x14ac:dyDescent="0.35">
      <c r="A2948" t="s">
        <v>12371</v>
      </c>
      <c r="B2948">
        <v>531157</v>
      </c>
      <c r="C2948" t="s">
        <v>8075</v>
      </c>
      <c r="D2948" t="s">
        <v>8232</v>
      </c>
    </row>
    <row r="2949" spans="1:4" x14ac:dyDescent="0.35">
      <c r="A2949" t="s">
        <v>12372</v>
      </c>
      <c r="B2949">
        <v>513121</v>
      </c>
      <c r="C2949" t="s">
        <v>12373</v>
      </c>
      <c r="D2949" t="s">
        <v>8232</v>
      </c>
    </row>
    <row r="2950" spans="1:4" x14ac:dyDescent="0.35">
      <c r="A2950" t="s">
        <v>12374</v>
      </c>
      <c r="B2950">
        <v>504879</v>
      </c>
      <c r="C2950" t="s">
        <v>12375</v>
      </c>
      <c r="D2950" t="s">
        <v>8987</v>
      </c>
    </row>
    <row r="2951" spans="1:4" x14ac:dyDescent="0.35">
      <c r="A2951" t="s">
        <v>12376</v>
      </c>
      <c r="B2951">
        <v>530365</v>
      </c>
      <c r="C2951" t="s">
        <v>12377</v>
      </c>
      <c r="D2951" t="s">
        <v>8349</v>
      </c>
    </row>
    <row r="2952" spans="1:4" x14ac:dyDescent="0.35">
      <c r="A2952" t="s">
        <v>12378</v>
      </c>
      <c r="B2952">
        <v>507690</v>
      </c>
      <c r="C2952" t="s">
        <v>8075</v>
      </c>
      <c r="D2952" t="s">
        <v>8506</v>
      </c>
    </row>
    <row r="2953" spans="1:4" x14ac:dyDescent="0.35">
      <c r="A2953" t="s">
        <v>12379</v>
      </c>
      <c r="B2953">
        <v>535754</v>
      </c>
      <c r="C2953" t="s">
        <v>12380</v>
      </c>
      <c r="D2953" t="s">
        <v>8088</v>
      </c>
    </row>
    <row r="2954" spans="1:4" x14ac:dyDescent="0.35">
      <c r="A2954" t="s">
        <v>12381</v>
      </c>
      <c r="B2954">
        <v>541301</v>
      </c>
      <c r="C2954" t="s">
        <v>12382</v>
      </c>
      <c r="D2954" t="s">
        <v>8440</v>
      </c>
    </row>
    <row r="2955" spans="1:4" x14ac:dyDescent="0.35">
      <c r="A2955" t="s">
        <v>12383</v>
      </c>
      <c r="B2955">
        <v>533263</v>
      </c>
      <c r="C2955" t="s">
        <v>12384</v>
      </c>
      <c r="D2955" t="s">
        <v>8211</v>
      </c>
    </row>
    <row r="2956" spans="1:4" x14ac:dyDescent="0.35">
      <c r="A2956" t="s">
        <v>12385</v>
      </c>
      <c r="B2956">
        <v>502420</v>
      </c>
      <c r="C2956" t="s">
        <v>12386</v>
      </c>
      <c r="D2956" t="s">
        <v>8069</v>
      </c>
    </row>
    <row r="2957" spans="1:4" x14ac:dyDescent="0.35">
      <c r="A2957" t="s">
        <v>12387</v>
      </c>
      <c r="B2957">
        <v>526325</v>
      </c>
      <c r="C2957" t="s">
        <v>12388</v>
      </c>
      <c r="D2957" t="s">
        <v>8267</v>
      </c>
    </row>
    <row r="2958" spans="1:4" x14ac:dyDescent="0.35">
      <c r="A2958" t="s">
        <v>12389</v>
      </c>
      <c r="B2958">
        <v>534076</v>
      </c>
      <c r="C2958" t="s">
        <v>12390</v>
      </c>
      <c r="D2958" t="s">
        <v>8257</v>
      </c>
    </row>
    <row r="2959" spans="1:4" x14ac:dyDescent="0.35">
      <c r="A2959" t="s">
        <v>12391</v>
      </c>
      <c r="B2959">
        <v>531512</v>
      </c>
      <c r="C2959" t="s">
        <v>8075</v>
      </c>
      <c r="D2959" t="s">
        <v>8078</v>
      </c>
    </row>
    <row r="2960" spans="1:4" x14ac:dyDescent="0.35">
      <c r="A2960" t="s">
        <v>12392</v>
      </c>
      <c r="B2960">
        <v>500078</v>
      </c>
      <c r="C2960" t="s">
        <v>8075</v>
      </c>
      <c r="D2960" t="s">
        <v>8121</v>
      </c>
    </row>
    <row r="2961" spans="1:4" x14ac:dyDescent="0.35">
      <c r="A2961" t="s">
        <v>12393</v>
      </c>
      <c r="B2961">
        <v>500315</v>
      </c>
      <c r="C2961" t="s">
        <v>12394</v>
      </c>
      <c r="D2961" t="s">
        <v>8390</v>
      </c>
    </row>
    <row r="2962" spans="1:4" x14ac:dyDescent="0.35">
      <c r="A2962" t="s">
        <v>12395</v>
      </c>
      <c r="B2962">
        <v>506579</v>
      </c>
      <c r="C2962" t="s">
        <v>12396</v>
      </c>
      <c r="D2962" t="s">
        <v>8121</v>
      </c>
    </row>
    <row r="2963" spans="1:4" x14ac:dyDescent="0.35">
      <c r="A2963" t="s">
        <v>12397</v>
      </c>
      <c r="B2963">
        <v>500314</v>
      </c>
      <c r="C2963" t="s">
        <v>12398</v>
      </c>
      <c r="D2963" t="s">
        <v>8273</v>
      </c>
    </row>
    <row r="2964" spans="1:4" x14ac:dyDescent="0.35">
      <c r="A2964" t="s">
        <v>12399</v>
      </c>
      <c r="B2964">
        <v>532817</v>
      </c>
      <c r="C2964" t="s">
        <v>12400</v>
      </c>
      <c r="D2964" t="s">
        <v>8598</v>
      </c>
    </row>
    <row r="2965" spans="1:4" x14ac:dyDescent="0.35">
      <c r="A2965" t="s">
        <v>12401</v>
      </c>
      <c r="B2965">
        <v>531859</v>
      </c>
      <c r="C2965" t="s">
        <v>8075</v>
      </c>
      <c r="D2965" t="s">
        <v>8987</v>
      </c>
    </row>
    <row r="2966" spans="1:4" x14ac:dyDescent="0.35">
      <c r="A2966" t="s">
        <v>12402</v>
      </c>
      <c r="B2966">
        <v>541206</v>
      </c>
      <c r="C2966" t="s">
        <v>8075</v>
      </c>
      <c r="D2966" t="s">
        <v>8393</v>
      </c>
    </row>
    <row r="2967" spans="1:4" x14ac:dyDescent="0.35">
      <c r="A2967" t="s">
        <v>12403</v>
      </c>
      <c r="B2967">
        <v>531626</v>
      </c>
      <c r="C2967" t="s">
        <v>8075</v>
      </c>
      <c r="D2967" t="s">
        <v>8186</v>
      </c>
    </row>
    <row r="2968" spans="1:4" x14ac:dyDescent="0.35">
      <c r="A2968" t="s">
        <v>12404</v>
      </c>
      <c r="B2968">
        <v>531626</v>
      </c>
      <c r="C2968" t="s">
        <v>8075</v>
      </c>
      <c r="D2968" t="s">
        <v>8186</v>
      </c>
    </row>
    <row r="2969" spans="1:4" x14ac:dyDescent="0.35">
      <c r="A2969" t="s">
        <v>12405</v>
      </c>
      <c r="B2969">
        <v>539015</v>
      </c>
      <c r="C2969" t="s">
        <v>12406</v>
      </c>
      <c r="D2969" t="s">
        <v>8807</v>
      </c>
    </row>
    <row r="2970" spans="1:4" x14ac:dyDescent="0.35">
      <c r="A2970" t="s">
        <v>12407</v>
      </c>
      <c r="B2970">
        <v>539287</v>
      </c>
      <c r="C2970" t="s">
        <v>12408</v>
      </c>
      <c r="D2970" t="s">
        <v>8111</v>
      </c>
    </row>
    <row r="2971" spans="1:4" x14ac:dyDescent="0.35">
      <c r="A2971" t="s">
        <v>12409</v>
      </c>
      <c r="B2971">
        <v>530173</v>
      </c>
      <c r="C2971" t="s">
        <v>8075</v>
      </c>
      <c r="D2971" t="s">
        <v>8186</v>
      </c>
    </row>
    <row r="2972" spans="1:4" x14ac:dyDescent="0.35">
      <c r="A2972" t="s">
        <v>12410</v>
      </c>
      <c r="B2972">
        <v>501179</v>
      </c>
      <c r="C2972" t="s">
        <v>8075</v>
      </c>
      <c r="D2972" t="s">
        <v>8094</v>
      </c>
    </row>
    <row r="2973" spans="1:4" x14ac:dyDescent="0.35">
      <c r="A2973" t="s">
        <v>12411</v>
      </c>
      <c r="B2973">
        <v>509782</v>
      </c>
      <c r="C2973" t="s">
        <v>8075</v>
      </c>
      <c r="D2973" t="s">
        <v>8492</v>
      </c>
    </row>
    <row r="2974" spans="1:4" x14ac:dyDescent="0.35">
      <c r="A2974" t="s">
        <v>12412</v>
      </c>
      <c r="B2974">
        <v>540198</v>
      </c>
      <c r="C2974" t="s">
        <v>8075</v>
      </c>
      <c r="D2974" t="s">
        <v>8089</v>
      </c>
    </row>
    <row r="2975" spans="1:4" x14ac:dyDescent="0.35">
      <c r="A2975" t="s">
        <v>12413</v>
      </c>
      <c r="B2975">
        <v>500317</v>
      </c>
      <c r="C2975" t="s">
        <v>12414</v>
      </c>
      <c r="D2975" t="s">
        <v>8094</v>
      </c>
    </row>
    <row r="2976" spans="1:4" x14ac:dyDescent="0.35">
      <c r="A2976" t="s">
        <v>12415</v>
      </c>
      <c r="B2976">
        <v>539290</v>
      </c>
      <c r="C2976" t="s">
        <v>12416</v>
      </c>
      <c r="D2976" t="s">
        <v>8094</v>
      </c>
    </row>
    <row r="2977" spans="1:4" x14ac:dyDescent="0.35">
      <c r="A2977" t="s">
        <v>12417</v>
      </c>
      <c r="B2977">
        <v>509099</v>
      </c>
      <c r="C2977" t="s">
        <v>8075</v>
      </c>
      <c r="D2977" t="s">
        <v>8492</v>
      </c>
    </row>
    <row r="2978" spans="1:4" x14ac:dyDescent="0.35">
      <c r="A2978" t="s">
        <v>12418</v>
      </c>
      <c r="B2978">
        <v>531065</v>
      </c>
      <c r="C2978" t="s">
        <v>8075</v>
      </c>
      <c r="D2978" t="s">
        <v>8769</v>
      </c>
    </row>
    <row r="2979" spans="1:4" x14ac:dyDescent="0.35">
      <c r="A2979" t="s">
        <v>12419</v>
      </c>
      <c r="B2979">
        <v>514460</v>
      </c>
      <c r="C2979" t="s">
        <v>8075</v>
      </c>
      <c r="D2979" t="s">
        <v>16186</v>
      </c>
    </row>
    <row r="2980" spans="1:4" x14ac:dyDescent="0.35">
      <c r="A2980" t="s">
        <v>12420</v>
      </c>
      <c r="B2980">
        <v>523151</v>
      </c>
      <c r="C2980" t="s">
        <v>8075</v>
      </c>
      <c r="D2980" t="s">
        <v>8156</v>
      </c>
    </row>
    <row r="2981" spans="1:4" x14ac:dyDescent="0.35">
      <c r="A2981" t="s">
        <v>12421</v>
      </c>
      <c r="B2981">
        <v>514330</v>
      </c>
      <c r="C2981" t="s">
        <v>8075</v>
      </c>
      <c r="D2981" t="s">
        <v>8089</v>
      </c>
    </row>
    <row r="2982" spans="1:4" x14ac:dyDescent="0.35">
      <c r="A2982" t="s">
        <v>12422</v>
      </c>
      <c r="B2982">
        <v>530741</v>
      </c>
      <c r="C2982" t="s">
        <v>8075</v>
      </c>
      <c r="D2982" t="s">
        <v>8152</v>
      </c>
    </row>
    <row r="2983" spans="1:4" x14ac:dyDescent="0.35">
      <c r="A2983" t="s">
        <v>12423</v>
      </c>
      <c r="B2983">
        <v>539291</v>
      </c>
      <c r="C2983" t="s">
        <v>8075</v>
      </c>
      <c r="D2983" t="s">
        <v>8270</v>
      </c>
    </row>
    <row r="2984" spans="1:4" x14ac:dyDescent="0.35">
      <c r="A2984" t="s">
        <v>16203</v>
      </c>
      <c r="B2984">
        <v>539352</v>
      </c>
      <c r="C2984" t="s">
        <v>8075</v>
      </c>
      <c r="D2984" t="s">
        <v>8078</v>
      </c>
    </row>
    <row r="2985" spans="1:4" x14ac:dyDescent="0.35">
      <c r="A2985" t="s">
        <v>12424</v>
      </c>
      <c r="B2985">
        <v>513403</v>
      </c>
      <c r="C2985" t="s">
        <v>8075</v>
      </c>
      <c r="D2985" t="s">
        <v>8105</v>
      </c>
    </row>
    <row r="2986" spans="1:4" x14ac:dyDescent="0.35">
      <c r="A2986" t="s">
        <v>12425</v>
      </c>
      <c r="B2986">
        <v>523862</v>
      </c>
      <c r="C2986" t="s">
        <v>8075</v>
      </c>
      <c r="D2986" t="s">
        <v>8091</v>
      </c>
    </row>
    <row r="2987" spans="1:4" x14ac:dyDescent="0.35">
      <c r="A2987" t="s">
        <v>12426</v>
      </c>
      <c r="B2987">
        <v>523483</v>
      </c>
      <c r="C2987" t="s">
        <v>8075</v>
      </c>
      <c r="D2987" t="s">
        <v>8598</v>
      </c>
    </row>
    <row r="2988" spans="1:4" x14ac:dyDescent="0.35">
      <c r="A2988" t="s">
        <v>12427</v>
      </c>
      <c r="B2988">
        <v>538963</v>
      </c>
      <c r="C2988" t="s">
        <v>8075</v>
      </c>
      <c r="D2988" t="s">
        <v>8395</v>
      </c>
    </row>
    <row r="2989" spans="1:4" x14ac:dyDescent="0.35">
      <c r="A2989" t="s">
        <v>12428</v>
      </c>
      <c r="B2989">
        <v>531395</v>
      </c>
      <c r="C2989" t="s">
        <v>8075</v>
      </c>
      <c r="D2989" t="s">
        <v>8089</v>
      </c>
    </row>
    <row r="2990" spans="1:4" x14ac:dyDescent="0.35">
      <c r="A2990" t="s">
        <v>12429</v>
      </c>
      <c r="B2990">
        <v>532350</v>
      </c>
      <c r="C2990" t="s">
        <v>8075</v>
      </c>
      <c r="D2990" t="s">
        <v>8078</v>
      </c>
    </row>
    <row r="2991" spans="1:4" x14ac:dyDescent="0.35">
      <c r="A2991" t="s">
        <v>12430</v>
      </c>
      <c r="B2991">
        <v>526905</v>
      </c>
      <c r="C2991" t="s">
        <v>8075</v>
      </c>
      <c r="D2991" t="s">
        <v>8121</v>
      </c>
    </row>
    <row r="2992" spans="1:4" x14ac:dyDescent="0.35">
      <c r="A2992" t="s">
        <v>12431</v>
      </c>
      <c r="B2992">
        <v>517230</v>
      </c>
      <c r="C2992" t="s">
        <v>12432</v>
      </c>
      <c r="D2992" t="s">
        <v>16186</v>
      </c>
    </row>
    <row r="2993" spans="1:4" x14ac:dyDescent="0.35">
      <c r="A2993" t="s">
        <v>12433</v>
      </c>
      <c r="B2993">
        <v>532827</v>
      </c>
      <c r="C2993" t="s">
        <v>12434</v>
      </c>
      <c r="D2993" t="s">
        <v>8186</v>
      </c>
    </row>
    <row r="2994" spans="1:4" x14ac:dyDescent="0.35">
      <c r="A2994" t="s">
        <v>12435</v>
      </c>
      <c r="B2994">
        <v>532900</v>
      </c>
      <c r="C2994" t="s">
        <v>12436</v>
      </c>
      <c r="D2994" t="s">
        <v>8091</v>
      </c>
    </row>
    <row r="2995" spans="1:4" x14ac:dyDescent="0.35">
      <c r="A2995" t="s">
        <v>12437</v>
      </c>
      <c r="B2995">
        <v>540648</v>
      </c>
      <c r="C2995" t="s">
        <v>12438</v>
      </c>
      <c r="D2995" t="s">
        <v>8094</v>
      </c>
    </row>
    <row r="2996" spans="1:4" x14ac:dyDescent="0.35">
      <c r="A2996" t="s">
        <v>12439</v>
      </c>
      <c r="B2996">
        <v>539121</v>
      </c>
      <c r="C2996" t="s">
        <v>8075</v>
      </c>
      <c r="D2996" t="s">
        <v>8377</v>
      </c>
    </row>
    <row r="2997" spans="1:4" x14ac:dyDescent="0.35">
      <c r="A2997" t="s">
        <v>12440</v>
      </c>
      <c r="B2997">
        <v>541444</v>
      </c>
      <c r="C2997" t="s">
        <v>8075</v>
      </c>
      <c r="D2997" t="s">
        <v>8186</v>
      </c>
    </row>
    <row r="2998" spans="1:4" x14ac:dyDescent="0.35">
      <c r="A2998" t="s">
        <v>12441</v>
      </c>
      <c r="B2998">
        <v>532521</v>
      </c>
      <c r="C2998" t="s">
        <v>12442</v>
      </c>
      <c r="D2998" t="s">
        <v>8165</v>
      </c>
    </row>
    <row r="2999" spans="1:4" x14ac:dyDescent="0.35">
      <c r="A2999" t="s">
        <v>12443</v>
      </c>
      <c r="B2999">
        <v>511597</v>
      </c>
      <c r="C2999" t="s">
        <v>8075</v>
      </c>
      <c r="D2999" t="s">
        <v>8091</v>
      </c>
    </row>
    <row r="3000" spans="1:4" x14ac:dyDescent="0.35">
      <c r="A3000" t="s">
        <v>12444</v>
      </c>
      <c r="B3000">
        <v>517397</v>
      </c>
      <c r="C3000" t="s">
        <v>8075</v>
      </c>
      <c r="D3000" t="s">
        <v>8612</v>
      </c>
    </row>
    <row r="3001" spans="1:4" x14ac:dyDescent="0.35">
      <c r="A3001" t="s">
        <v>12445</v>
      </c>
      <c r="B3001">
        <v>517397</v>
      </c>
      <c r="C3001" t="s">
        <v>8075</v>
      </c>
      <c r="D3001" t="s">
        <v>8612</v>
      </c>
    </row>
    <row r="3002" spans="1:4" x14ac:dyDescent="0.35">
      <c r="A3002" t="s">
        <v>12446</v>
      </c>
      <c r="B3002">
        <v>511525</v>
      </c>
      <c r="C3002" t="s">
        <v>8075</v>
      </c>
      <c r="D3002" t="s">
        <v>8165</v>
      </c>
    </row>
    <row r="3003" spans="1:4" x14ac:dyDescent="0.35">
      <c r="A3003" t="s">
        <v>12447</v>
      </c>
      <c r="B3003">
        <v>531349</v>
      </c>
      <c r="C3003" t="s">
        <v>12448</v>
      </c>
      <c r="D3003" t="s">
        <v>8410</v>
      </c>
    </row>
    <row r="3004" spans="1:4" x14ac:dyDescent="0.35">
      <c r="A3004" t="s">
        <v>12449</v>
      </c>
      <c r="B3004" t="s">
        <v>8075</v>
      </c>
      <c r="C3004" t="s">
        <v>12450</v>
      </c>
      <c r="D3004" t="s">
        <v>8086</v>
      </c>
    </row>
    <row r="3005" spans="1:4" x14ac:dyDescent="0.35">
      <c r="A3005" t="s">
        <v>12451</v>
      </c>
      <c r="B3005">
        <v>538742</v>
      </c>
      <c r="C3005" t="s">
        <v>8075</v>
      </c>
      <c r="D3005" t="s">
        <v>16186</v>
      </c>
    </row>
    <row r="3006" spans="1:4" x14ac:dyDescent="0.35">
      <c r="A3006" t="s">
        <v>12452</v>
      </c>
      <c r="B3006">
        <v>538860</v>
      </c>
      <c r="C3006" t="s">
        <v>8075</v>
      </c>
      <c r="D3006" t="s">
        <v>8091</v>
      </c>
    </row>
    <row r="3007" spans="1:4" x14ac:dyDescent="0.35">
      <c r="A3007" t="s">
        <v>12453</v>
      </c>
      <c r="B3007">
        <v>524820</v>
      </c>
      <c r="C3007" t="s">
        <v>12454</v>
      </c>
      <c r="D3007" t="s">
        <v>8282</v>
      </c>
    </row>
    <row r="3008" spans="1:4" x14ac:dyDescent="0.35">
      <c r="A3008" t="s">
        <v>12455</v>
      </c>
      <c r="B3008">
        <v>508941</v>
      </c>
      <c r="C3008" t="s">
        <v>8075</v>
      </c>
      <c r="D3008" t="s">
        <v>8257</v>
      </c>
    </row>
    <row r="3009" spans="1:4" x14ac:dyDescent="0.35">
      <c r="A3009" t="s">
        <v>12456</v>
      </c>
      <c r="B3009">
        <v>504093</v>
      </c>
      <c r="C3009" t="s">
        <v>8075</v>
      </c>
      <c r="D3009" t="s">
        <v>8616</v>
      </c>
    </row>
    <row r="3010" spans="1:4" x14ac:dyDescent="0.35">
      <c r="A3010" t="s">
        <v>12457</v>
      </c>
      <c r="B3010">
        <v>513511</v>
      </c>
      <c r="C3010" t="s">
        <v>8075</v>
      </c>
      <c r="D3010" t="s">
        <v>8105</v>
      </c>
    </row>
    <row r="3011" spans="1:4" x14ac:dyDescent="0.35">
      <c r="A3011" t="s">
        <v>12458</v>
      </c>
      <c r="B3011">
        <v>531726</v>
      </c>
      <c r="C3011" t="s">
        <v>8075</v>
      </c>
      <c r="D3011" t="s">
        <v>8111</v>
      </c>
    </row>
    <row r="3012" spans="1:4" x14ac:dyDescent="0.35">
      <c r="A3012" t="s">
        <v>12459</v>
      </c>
      <c r="B3012">
        <v>506122</v>
      </c>
      <c r="C3012" t="s">
        <v>8075</v>
      </c>
      <c r="D3012" t="s">
        <v>8427</v>
      </c>
    </row>
    <row r="3013" spans="1:4" x14ac:dyDescent="0.35">
      <c r="A3013" t="s">
        <v>12460</v>
      </c>
      <c r="B3013">
        <v>531280</v>
      </c>
      <c r="C3013" t="s">
        <v>8075</v>
      </c>
      <c r="D3013" t="s">
        <v>8267</v>
      </c>
    </row>
    <row r="3014" spans="1:4" x14ac:dyDescent="0.35">
      <c r="A3014" t="s">
        <v>12461</v>
      </c>
      <c r="B3014">
        <v>534796</v>
      </c>
      <c r="C3014" t="s">
        <v>8075</v>
      </c>
      <c r="D3014" t="s">
        <v>8192</v>
      </c>
    </row>
    <row r="3015" spans="1:4" x14ac:dyDescent="0.35">
      <c r="A3015" t="s">
        <v>12462</v>
      </c>
      <c r="B3015" t="s">
        <v>8075</v>
      </c>
      <c r="C3015" t="s">
        <v>12463</v>
      </c>
      <c r="D3015" t="s">
        <v>8086</v>
      </c>
    </row>
    <row r="3016" spans="1:4" x14ac:dyDescent="0.35">
      <c r="A3016" t="s">
        <v>12464</v>
      </c>
      <c r="B3016">
        <v>539143</v>
      </c>
      <c r="C3016" t="s">
        <v>8075</v>
      </c>
      <c r="D3016" t="s">
        <v>8064</v>
      </c>
    </row>
    <row r="3017" spans="1:4" x14ac:dyDescent="0.35">
      <c r="A3017" t="s">
        <v>12465</v>
      </c>
      <c r="B3017">
        <v>500322</v>
      </c>
      <c r="C3017" t="s">
        <v>8075</v>
      </c>
      <c r="D3017" t="s">
        <v>8088</v>
      </c>
    </row>
    <row r="3018" spans="1:4" x14ac:dyDescent="0.35">
      <c r="A3018" t="s">
        <v>12466</v>
      </c>
      <c r="B3018">
        <v>513359</v>
      </c>
      <c r="C3018" t="s">
        <v>12467</v>
      </c>
      <c r="D3018" t="s">
        <v>8349</v>
      </c>
    </row>
    <row r="3019" spans="1:4" x14ac:dyDescent="0.35">
      <c r="A3019" t="s">
        <v>12468</v>
      </c>
      <c r="B3019">
        <v>533211</v>
      </c>
      <c r="C3019" t="s">
        <v>12469</v>
      </c>
      <c r="D3019" t="s">
        <v>8111</v>
      </c>
    </row>
    <row r="3020" spans="1:4" x14ac:dyDescent="0.35">
      <c r="A3020" t="s">
        <v>12470</v>
      </c>
      <c r="B3020">
        <v>539889</v>
      </c>
      <c r="C3020" t="s">
        <v>12471</v>
      </c>
      <c r="D3020" t="s">
        <v>8132</v>
      </c>
    </row>
    <row r="3021" spans="1:4" x14ac:dyDescent="0.35">
      <c r="A3021" t="s">
        <v>12472</v>
      </c>
      <c r="B3021">
        <v>531255</v>
      </c>
      <c r="C3021" t="s">
        <v>8075</v>
      </c>
      <c r="D3021" t="s">
        <v>8091</v>
      </c>
    </row>
    <row r="3022" spans="1:4" x14ac:dyDescent="0.35">
      <c r="A3022" t="s">
        <v>12473</v>
      </c>
      <c r="B3022">
        <v>530555</v>
      </c>
      <c r="C3022" t="s">
        <v>12474</v>
      </c>
      <c r="D3022" t="s">
        <v>8370</v>
      </c>
    </row>
    <row r="3023" spans="1:4" x14ac:dyDescent="0.35">
      <c r="A3023" t="s">
        <v>12475</v>
      </c>
      <c r="B3023">
        <v>507970</v>
      </c>
      <c r="C3023" t="s">
        <v>8075</v>
      </c>
      <c r="D3023" t="s">
        <v>8254</v>
      </c>
    </row>
    <row r="3024" spans="1:4" x14ac:dyDescent="0.35">
      <c r="A3024" t="s">
        <v>12476</v>
      </c>
      <c r="B3024">
        <v>507970</v>
      </c>
      <c r="C3024" t="s">
        <v>8075</v>
      </c>
      <c r="D3024" t="s">
        <v>8254</v>
      </c>
    </row>
    <row r="3025" spans="1:4" x14ac:dyDescent="0.35">
      <c r="A3025" t="s">
        <v>12477</v>
      </c>
      <c r="B3025">
        <v>524689</v>
      </c>
      <c r="C3025" t="s">
        <v>12478</v>
      </c>
      <c r="D3025" t="s">
        <v>8111</v>
      </c>
    </row>
    <row r="3026" spans="1:4" x14ac:dyDescent="0.35">
      <c r="A3026" t="s">
        <v>12479</v>
      </c>
      <c r="B3026">
        <v>524689</v>
      </c>
      <c r="C3026" t="s">
        <v>12478</v>
      </c>
      <c r="D3026" t="s">
        <v>8111</v>
      </c>
    </row>
    <row r="3027" spans="1:4" x14ac:dyDescent="0.35">
      <c r="A3027" t="s">
        <v>12480</v>
      </c>
      <c r="B3027">
        <v>539481</v>
      </c>
      <c r="C3027" t="s">
        <v>8075</v>
      </c>
      <c r="D3027" t="s">
        <v>8091</v>
      </c>
    </row>
    <row r="3028" spans="1:4" x14ac:dyDescent="0.35">
      <c r="A3028" t="s">
        <v>12481</v>
      </c>
      <c r="B3028" t="s">
        <v>8075</v>
      </c>
      <c r="C3028" t="s">
        <v>12482</v>
      </c>
      <c r="D3028" t="s">
        <v>8086</v>
      </c>
    </row>
    <row r="3029" spans="1:4" x14ac:dyDescent="0.35">
      <c r="A3029" t="s">
        <v>12483</v>
      </c>
      <c r="B3029">
        <v>524628</v>
      </c>
      <c r="C3029" t="s">
        <v>8075</v>
      </c>
      <c r="D3029" t="s">
        <v>16186</v>
      </c>
    </row>
    <row r="3030" spans="1:4" x14ac:dyDescent="0.35">
      <c r="A3030" t="s">
        <v>12484</v>
      </c>
      <c r="B3030">
        <v>532911</v>
      </c>
      <c r="C3030" t="s">
        <v>8075</v>
      </c>
      <c r="D3030" t="s">
        <v>8158</v>
      </c>
    </row>
    <row r="3031" spans="1:4" x14ac:dyDescent="0.35">
      <c r="A3031" t="s">
        <v>12485</v>
      </c>
      <c r="B3031">
        <v>540359</v>
      </c>
      <c r="C3031" t="s">
        <v>8075</v>
      </c>
      <c r="D3031" t="s">
        <v>8111</v>
      </c>
    </row>
    <row r="3032" spans="1:4" x14ac:dyDescent="0.35">
      <c r="A3032" t="s">
        <v>12486</v>
      </c>
      <c r="B3032">
        <v>540467</v>
      </c>
      <c r="C3032" t="s">
        <v>8075</v>
      </c>
      <c r="D3032" t="s">
        <v>8186</v>
      </c>
    </row>
    <row r="3033" spans="1:4" x14ac:dyDescent="0.35">
      <c r="A3033" t="s">
        <v>12487</v>
      </c>
      <c r="B3033">
        <v>780017</v>
      </c>
      <c r="C3033" t="s">
        <v>8075</v>
      </c>
      <c r="D3033" t="s">
        <v>8163</v>
      </c>
    </row>
    <row r="3034" spans="1:4" x14ac:dyDescent="0.35">
      <c r="A3034" t="s">
        <v>12488</v>
      </c>
      <c r="B3034">
        <v>506128</v>
      </c>
      <c r="C3034" t="s">
        <v>8075</v>
      </c>
      <c r="D3034" t="s">
        <v>8111</v>
      </c>
    </row>
    <row r="3035" spans="1:4" x14ac:dyDescent="0.35">
      <c r="A3035" t="s">
        <v>12489</v>
      </c>
      <c r="B3035">
        <v>511702</v>
      </c>
      <c r="C3035" t="s">
        <v>8075</v>
      </c>
      <c r="D3035" t="s">
        <v>8091</v>
      </c>
    </row>
    <row r="3036" spans="1:4" x14ac:dyDescent="0.35">
      <c r="A3036" t="s">
        <v>12490</v>
      </c>
      <c r="B3036">
        <v>511176</v>
      </c>
      <c r="C3036" t="s">
        <v>8075</v>
      </c>
      <c r="D3036" t="s">
        <v>8158</v>
      </c>
    </row>
    <row r="3037" spans="1:4" x14ac:dyDescent="0.35">
      <c r="A3037" t="s">
        <v>12491</v>
      </c>
      <c r="B3037">
        <v>532780</v>
      </c>
      <c r="C3037" t="s">
        <v>12492</v>
      </c>
      <c r="D3037" t="s">
        <v>8158</v>
      </c>
    </row>
    <row r="3038" spans="1:4" x14ac:dyDescent="0.35">
      <c r="A3038" t="s">
        <v>12493</v>
      </c>
      <c r="B3038">
        <v>526349</v>
      </c>
      <c r="C3038" t="s">
        <v>8075</v>
      </c>
      <c r="D3038" t="s">
        <v>8427</v>
      </c>
    </row>
    <row r="3039" spans="1:4" x14ac:dyDescent="0.35">
      <c r="A3039" t="s">
        <v>12494</v>
      </c>
      <c r="B3039">
        <v>541347</v>
      </c>
      <c r="C3039" t="s">
        <v>8075</v>
      </c>
      <c r="D3039" t="s">
        <v>8769</v>
      </c>
    </row>
    <row r="3040" spans="1:4" x14ac:dyDescent="0.35">
      <c r="A3040" t="s">
        <v>12495</v>
      </c>
      <c r="B3040">
        <v>521080</v>
      </c>
      <c r="C3040" t="s">
        <v>8075</v>
      </c>
      <c r="D3040" t="s">
        <v>8089</v>
      </c>
    </row>
    <row r="3041" spans="1:4" x14ac:dyDescent="0.35">
      <c r="A3041" t="s">
        <v>12496</v>
      </c>
      <c r="B3041" t="s">
        <v>8075</v>
      </c>
      <c r="C3041" t="s">
        <v>12497</v>
      </c>
      <c r="D3041" t="s">
        <v>8086</v>
      </c>
    </row>
    <row r="3042" spans="1:4" x14ac:dyDescent="0.35">
      <c r="A3042" t="s">
        <v>12498</v>
      </c>
      <c r="B3042">
        <v>500456</v>
      </c>
      <c r="C3042" t="s">
        <v>8075</v>
      </c>
      <c r="D3042" t="s">
        <v>8448</v>
      </c>
    </row>
    <row r="3043" spans="1:4" x14ac:dyDescent="0.35">
      <c r="A3043" t="s">
        <v>12499</v>
      </c>
      <c r="B3043">
        <v>511734</v>
      </c>
      <c r="C3043" t="s">
        <v>8075</v>
      </c>
      <c r="D3043" t="s">
        <v>8091</v>
      </c>
    </row>
    <row r="3044" spans="1:4" x14ac:dyDescent="0.35">
      <c r="A3044" t="s">
        <v>12500</v>
      </c>
      <c r="B3044">
        <v>503092</v>
      </c>
      <c r="C3044" t="s">
        <v>8075</v>
      </c>
      <c r="D3044" t="s">
        <v>8089</v>
      </c>
    </row>
    <row r="3045" spans="1:4" x14ac:dyDescent="0.35">
      <c r="A3045" t="s">
        <v>12501</v>
      </c>
      <c r="B3045">
        <v>539401</v>
      </c>
      <c r="C3045" t="s">
        <v>8075</v>
      </c>
      <c r="D3045" t="s">
        <v>8186</v>
      </c>
    </row>
    <row r="3046" spans="1:4" x14ac:dyDescent="0.35">
      <c r="A3046" t="s">
        <v>12502</v>
      </c>
      <c r="B3046">
        <v>531120</v>
      </c>
      <c r="C3046" t="s">
        <v>12503</v>
      </c>
      <c r="D3046" t="s">
        <v>8469</v>
      </c>
    </row>
    <row r="3047" spans="1:4" x14ac:dyDescent="0.35">
      <c r="A3047" t="s">
        <v>12504</v>
      </c>
      <c r="B3047">
        <v>526381</v>
      </c>
      <c r="C3047" t="s">
        <v>12505</v>
      </c>
      <c r="D3047" t="s">
        <v>8144</v>
      </c>
    </row>
    <row r="3048" spans="1:4" x14ac:dyDescent="0.35">
      <c r="A3048" t="s">
        <v>12506</v>
      </c>
      <c r="B3048">
        <v>517417</v>
      </c>
      <c r="C3048" t="s">
        <v>8075</v>
      </c>
      <c r="D3048" t="s">
        <v>8083</v>
      </c>
    </row>
    <row r="3049" spans="1:4" x14ac:dyDescent="0.35">
      <c r="A3049" t="s">
        <v>12507</v>
      </c>
      <c r="B3049">
        <v>517417</v>
      </c>
      <c r="C3049" t="s">
        <v>8075</v>
      </c>
      <c r="D3049" t="s">
        <v>8083</v>
      </c>
    </row>
    <row r="3050" spans="1:4" x14ac:dyDescent="0.35">
      <c r="A3050" t="s">
        <v>12508</v>
      </c>
      <c r="B3050">
        <v>524031</v>
      </c>
      <c r="C3050" t="s">
        <v>8075</v>
      </c>
      <c r="D3050" t="s">
        <v>8158</v>
      </c>
    </row>
    <row r="3051" spans="1:4" x14ac:dyDescent="0.35">
      <c r="A3051" t="s">
        <v>12509</v>
      </c>
      <c r="B3051">
        <v>514326</v>
      </c>
      <c r="C3051" t="s">
        <v>12510</v>
      </c>
      <c r="D3051" t="s">
        <v>8089</v>
      </c>
    </row>
    <row r="3052" spans="1:4" x14ac:dyDescent="0.35">
      <c r="A3052" t="s">
        <v>12511</v>
      </c>
      <c r="B3052">
        <v>514326</v>
      </c>
      <c r="C3052" t="s">
        <v>12510</v>
      </c>
      <c r="D3052" t="s">
        <v>8089</v>
      </c>
    </row>
    <row r="3053" spans="1:4" x14ac:dyDescent="0.35">
      <c r="A3053" t="s">
        <v>12512</v>
      </c>
      <c r="B3053">
        <v>539113</v>
      </c>
      <c r="C3053" t="s">
        <v>8075</v>
      </c>
      <c r="D3053" t="s">
        <v>8091</v>
      </c>
    </row>
    <row r="3054" spans="1:4" x14ac:dyDescent="0.35">
      <c r="A3054" t="s">
        <v>12513</v>
      </c>
      <c r="B3054">
        <v>532742</v>
      </c>
      <c r="C3054" t="s">
        <v>8075</v>
      </c>
      <c r="D3054" t="s">
        <v>8232</v>
      </c>
    </row>
    <row r="3055" spans="1:4" x14ac:dyDescent="0.35">
      <c r="A3055" t="s">
        <v>12514</v>
      </c>
      <c r="B3055">
        <v>535658</v>
      </c>
      <c r="C3055" t="s">
        <v>8075</v>
      </c>
      <c r="D3055" t="s">
        <v>8091</v>
      </c>
    </row>
    <row r="3056" spans="1:4" x14ac:dyDescent="0.35">
      <c r="A3056" t="s">
        <v>12515</v>
      </c>
      <c r="B3056">
        <v>532676</v>
      </c>
      <c r="C3056" t="s">
        <v>12516</v>
      </c>
      <c r="D3056" t="s">
        <v>8469</v>
      </c>
    </row>
    <row r="3057" spans="1:4" x14ac:dyDescent="0.35">
      <c r="A3057" t="s">
        <v>12517</v>
      </c>
      <c r="B3057">
        <v>514087</v>
      </c>
      <c r="C3057" t="s">
        <v>8075</v>
      </c>
      <c r="D3057" t="s">
        <v>8089</v>
      </c>
    </row>
    <row r="3058" spans="1:4" x14ac:dyDescent="0.35">
      <c r="A3058" t="s">
        <v>12518</v>
      </c>
      <c r="B3058">
        <v>534809</v>
      </c>
      <c r="C3058" t="s">
        <v>12519</v>
      </c>
      <c r="D3058" t="s">
        <v>8186</v>
      </c>
    </row>
    <row r="3059" spans="1:4" x14ac:dyDescent="0.35">
      <c r="A3059" t="s">
        <v>12520</v>
      </c>
      <c r="B3059">
        <v>517119</v>
      </c>
      <c r="C3059" t="s">
        <v>8075</v>
      </c>
      <c r="D3059" t="s">
        <v>8397</v>
      </c>
    </row>
    <row r="3060" spans="1:4" x14ac:dyDescent="0.35">
      <c r="A3060" t="s">
        <v>12521</v>
      </c>
      <c r="B3060">
        <v>538730</v>
      </c>
      <c r="C3060" t="s">
        <v>12522</v>
      </c>
      <c r="D3060" t="s">
        <v>16186</v>
      </c>
    </row>
    <row r="3061" spans="1:4" x14ac:dyDescent="0.35">
      <c r="A3061" t="s">
        <v>12523</v>
      </c>
      <c r="B3061">
        <v>532808</v>
      </c>
      <c r="C3061" t="s">
        <v>12524</v>
      </c>
      <c r="D3061" t="s">
        <v>8186</v>
      </c>
    </row>
    <row r="3062" spans="1:4" x14ac:dyDescent="0.35">
      <c r="A3062" t="s">
        <v>12525</v>
      </c>
      <c r="B3062">
        <v>523260</v>
      </c>
      <c r="C3062" t="s">
        <v>12526</v>
      </c>
      <c r="D3062" t="s">
        <v>8267</v>
      </c>
    </row>
    <row r="3063" spans="1:4" x14ac:dyDescent="0.35">
      <c r="A3063" t="s">
        <v>12527</v>
      </c>
      <c r="B3063">
        <v>539273</v>
      </c>
      <c r="C3063" t="s">
        <v>8075</v>
      </c>
      <c r="D3063" t="s">
        <v>8560</v>
      </c>
    </row>
    <row r="3064" spans="1:4" x14ac:dyDescent="0.35">
      <c r="A3064" t="s">
        <v>12528</v>
      </c>
      <c r="B3064">
        <v>524136</v>
      </c>
      <c r="C3064" t="s">
        <v>8075</v>
      </c>
      <c r="D3064" t="s">
        <v>9885</v>
      </c>
    </row>
    <row r="3065" spans="1:4" x14ac:dyDescent="0.35">
      <c r="A3065" t="s">
        <v>12529</v>
      </c>
      <c r="B3065">
        <v>531352</v>
      </c>
      <c r="C3065" t="s">
        <v>8075</v>
      </c>
      <c r="D3065" t="s">
        <v>8089</v>
      </c>
    </row>
    <row r="3066" spans="1:4" x14ac:dyDescent="0.35">
      <c r="A3066" t="s">
        <v>12530</v>
      </c>
      <c r="B3066">
        <v>503031</v>
      </c>
      <c r="C3066" t="s">
        <v>12531</v>
      </c>
      <c r="D3066" t="s">
        <v>8158</v>
      </c>
    </row>
    <row r="3067" spans="1:4" x14ac:dyDescent="0.35">
      <c r="A3067" t="s">
        <v>12532</v>
      </c>
      <c r="B3067">
        <v>539333</v>
      </c>
      <c r="C3067" t="s">
        <v>12533</v>
      </c>
      <c r="D3067" t="s">
        <v>8158</v>
      </c>
    </row>
    <row r="3068" spans="1:4" x14ac:dyDescent="0.35">
      <c r="A3068" t="s">
        <v>12534</v>
      </c>
      <c r="B3068">
        <v>513228</v>
      </c>
      <c r="C3068" t="s">
        <v>12535</v>
      </c>
      <c r="D3068" t="s">
        <v>8105</v>
      </c>
    </row>
    <row r="3069" spans="1:4" x14ac:dyDescent="0.35">
      <c r="A3069" t="s">
        <v>12536</v>
      </c>
      <c r="B3069" t="s">
        <v>8075</v>
      </c>
      <c r="C3069" t="s">
        <v>12537</v>
      </c>
      <c r="D3069" t="s">
        <v>8086</v>
      </c>
    </row>
    <row r="3070" spans="1:4" x14ac:dyDescent="0.35">
      <c r="A3070" t="s">
        <v>12538</v>
      </c>
      <c r="B3070">
        <v>500329</v>
      </c>
      <c r="C3070" t="s">
        <v>8075</v>
      </c>
      <c r="D3070" t="s">
        <v>8078</v>
      </c>
    </row>
    <row r="3071" spans="1:4" x14ac:dyDescent="0.35">
      <c r="A3071" t="s">
        <v>12539</v>
      </c>
      <c r="B3071">
        <v>524210</v>
      </c>
      <c r="C3071" t="s">
        <v>8075</v>
      </c>
      <c r="D3071" t="s">
        <v>8121</v>
      </c>
    </row>
    <row r="3072" spans="1:4" x14ac:dyDescent="0.35">
      <c r="A3072" t="s">
        <v>12540</v>
      </c>
      <c r="B3072">
        <v>524210</v>
      </c>
      <c r="C3072" t="s">
        <v>8075</v>
      </c>
      <c r="D3072" t="s">
        <v>8121</v>
      </c>
    </row>
    <row r="3073" spans="1:4" x14ac:dyDescent="0.35">
      <c r="A3073" t="s">
        <v>12541</v>
      </c>
      <c r="B3073">
        <v>501144</v>
      </c>
      <c r="C3073" t="s">
        <v>8075</v>
      </c>
      <c r="D3073" t="s">
        <v>8492</v>
      </c>
    </row>
    <row r="3074" spans="1:4" x14ac:dyDescent="0.35">
      <c r="A3074" t="s">
        <v>12542</v>
      </c>
      <c r="B3074" t="s">
        <v>8075</v>
      </c>
      <c r="C3074" t="s">
        <v>12543</v>
      </c>
      <c r="D3074" t="s">
        <v>8086</v>
      </c>
    </row>
    <row r="3075" spans="1:4" x14ac:dyDescent="0.35">
      <c r="A3075" t="s">
        <v>12544</v>
      </c>
      <c r="B3075">
        <v>521062</v>
      </c>
      <c r="C3075" t="s">
        <v>8075</v>
      </c>
      <c r="D3075" t="s">
        <v>8807</v>
      </c>
    </row>
    <row r="3076" spans="1:4" x14ac:dyDescent="0.35">
      <c r="A3076" t="s">
        <v>12545</v>
      </c>
      <c r="B3076">
        <v>526435</v>
      </c>
      <c r="C3076" t="s">
        <v>8075</v>
      </c>
      <c r="D3076" t="s">
        <v>8069</v>
      </c>
    </row>
    <row r="3077" spans="1:4" x14ac:dyDescent="0.35">
      <c r="A3077" t="s">
        <v>12546</v>
      </c>
      <c r="B3077">
        <v>504132</v>
      </c>
      <c r="C3077" t="s">
        <v>8075</v>
      </c>
      <c r="D3077" t="s">
        <v>8257</v>
      </c>
    </row>
    <row r="3078" spans="1:4" x14ac:dyDescent="0.35">
      <c r="A3078" t="s">
        <v>12547</v>
      </c>
      <c r="B3078">
        <v>533179</v>
      </c>
      <c r="C3078" t="s">
        <v>12548</v>
      </c>
      <c r="D3078" t="s">
        <v>8061</v>
      </c>
    </row>
    <row r="3079" spans="1:4" x14ac:dyDescent="0.35">
      <c r="A3079" t="s">
        <v>12549</v>
      </c>
      <c r="B3079">
        <v>517172</v>
      </c>
      <c r="C3079" t="s">
        <v>8075</v>
      </c>
      <c r="D3079" t="s">
        <v>8612</v>
      </c>
    </row>
    <row r="3080" spans="1:4" x14ac:dyDescent="0.35">
      <c r="A3080" t="s">
        <v>12550</v>
      </c>
      <c r="B3080">
        <v>530381</v>
      </c>
      <c r="C3080" t="s">
        <v>12551</v>
      </c>
      <c r="D3080" t="s">
        <v>8469</v>
      </c>
    </row>
    <row r="3081" spans="1:4" x14ac:dyDescent="0.35">
      <c r="A3081" t="s">
        <v>12552</v>
      </c>
      <c r="B3081">
        <v>532522</v>
      </c>
      <c r="C3081" t="s">
        <v>12553</v>
      </c>
      <c r="D3081" t="s">
        <v>8282</v>
      </c>
    </row>
    <row r="3082" spans="1:4" x14ac:dyDescent="0.35">
      <c r="A3082" t="s">
        <v>12554</v>
      </c>
      <c r="B3082">
        <v>500680</v>
      </c>
      <c r="C3082" t="s">
        <v>12555</v>
      </c>
      <c r="D3082" t="s">
        <v>8111</v>
      </c>
    </row>
    <row r="3083" spans="1:4" x14ac:dyDescent="0.35">
      <c r="A3083" t="s">
        <v>12556</v>
      </c>
      <c r="B3083">
        <v>531769</v>
      </c>
      <c r="C3083" t="s">
        <v>8075</v>
      </c>
      <c r="D3083" t="s">
        <v>8165</v>
      </c>
    </row>
    <row r="3084" spans="1:4" x14ac:dyDescent="0.35">
      <c r="A3084" t="s">
        <v>12557</v>
      </c>
      <c r="B3084">
        <v>533581</v>
      </c>
      <c r="C3084" t="s">
        <v>12558</v>
      </c>
      <c r="D3084" t="s">
        <v>8440</v>
      </c>
    </row>
    <row r="3085" spans="1:4" x14ac:dyDescent="0.35">
      <c r="A3085" t="s">
        <v>12559</v>
      </c>
      <c r="B3085">
        <v>526747</v>
      </c>
      <c r="C3085" t="s">
        <v>8075</v>
      </c>
      <c r="D3085" t="s">
        <v>8377</v>
      </c>
    </row>
    <row r="3086" spans="1:4" x14ac:dyDescent="0.35">
      <c r="A3086" t="s">
        <v>12560</v>
      </c>
      <c r="B3086">
        <v>531281</v>
      </c>
      <c r="C3086" t="s">
        <v>8075</v>
      </c>
      <c r="D3086" t="s">
        <v>8598</v>
      </c>
    </row>
    <row r="3087" spans="1:4" x14ac:dyDescent="0.35">
      <c r="A3087" t="s">
        <v>12561</v>
      </c>
      <c r="B3087">
        <v>500143</v>
      </c>
      <c r="C3087" t="s">
        <v>8075</v>
      </c>
      <c r="D3087" t="s">
        <v>16186</v>
      </c>
    </row>
    <row r="3088" spans="1:4" x14ac:dyDescent="0.35">
      <c r="A3088" t="s">
        <v>12562</v>
      </c>
      <c r="B3088">
        <v>512026</v>
      </c>
      <c r="C3088" t="s">
        <v>8075</v>
      </c>
      <c r="D3088" t="s">
        <v>16186</v>
      </c>
    </row>
    <row r="3089" spans="1:4" x14ac:dyDescent="0.35">
      <c r="A3089" t="s">
        <v>12563</v>
      </c>
      <c r="B3089">
        <v>523620</v>
      </c>
      <c r="C3089" t="s">
        <v>8075</v>
      </c>
      <c r="D3089" t="s">
        <v>8111</v>
      </c>
    </row>
    <row r="3090" spans="1:4" x14ac:dyDescent="0.35">
      <c r="A3090" t="s">
        <v>12564</v>
      </c>
      <c r="B3090">
        <v>506590</v>
      </c>
      <c r="C3090" t="s">
        <v>12565</v>
      </c>
      <c r="D3090" t="s">
        <v>12566</v>
      </c>
    </row>
    <row r="3091" spans="1:4" x14ac:dyDescent="0.35">
      <c r="A3091" t="s">
        <v>12567</v>
      </c>
      <c r="B3091">
        <v>526481</v>
      </c>
      <c r="C3091" t="s">
        <v>8075</v>
      </c>
      <c r="D3091" t="s">
        <v>8186</v>
      </c>
    </row>
    <row r="3092" spans="1:4" x14ac:dyDescent="0.35">
      <c r="A3092" t="s">
        <v>12568</v>
      </c>
      <c r="B3092">
        <v>537839</v>
      </c>
      <c r="C3092" t="s">
        <v>8075</v>
      </c>
      <c r="D3092" t="s">
        <v>8273</v>
      </c>
    </row>
    <row r="3093" spans="1:4" x14ac:dyDescent="0.35">
      <c r="A3093" t="s">
        <v>12569</v>
      </c>
      <c r="B3093">
        <v>509084</v>
      </c>
      <c r="C3093" t="s">
        <v>8075</v>
      </c>
      <c r="D3093" t="s">
        <v>8492</v>
      </c>
    </row>
    <row r="3094" spans="1:4" x14ac:dyDescent="0.35">
      <c r="A3094" t="s">
        <v>12570</v>
      </c>
      <c r="B3094">
        <v>526588</v>
      </c>
      <c r="C3094" t="s">
        <v>8075</v>
      </c>
      <c r="D3094" t="s">
        <v>9305</v>
      </c>
    </row>
    <row r="3095" spans="1:4" x14ac:dyDescent="0.35">
      <c r="A3095" t="s">
        <v>12571</v>
      </c>
      <c r="B3095">
        <v>526588</v>
      </c>
      <c r="C3095" t="s">
        <v>8075</v>
      </c>
      <c r="D3095" t="s">
        <v>9305</v>
      </c>
    </row>
    <row r="3096" spans="1:4" x14ac:dyDescent="0.35">
      <c r="A3096" t="s">
        <v>12572</v>
      </c>
      <c r="B3096">
        <v>524808</v>
      </c>
      <c r="C3096" t="s">
        <v>8075</v>
      </c>
      <c r="D3096" t="s">
        <v>8216</v>
      </c>
    </row>
    <row r="3097" spans="1:4" x14ac:dyDescent="0.35">
      <c r="A3097" t="s">
        <v>12573</v>
      </c>
      <c r="B3097">
        <v>524808</v>
      </c>
      <c r="C3097" t="s">
        <v>8075</v>
      </c>
      <c r="D3097" t="s">
        <v>8216</v>
      </c>
    </row>
    <row r="3098" spans="1:4" x14ac:dyDescent="0.35">
      <c r="A3098" t="s">
        <v>12574</v>
      </c>
      <c r="B3098">
        <v>523642</v>
      </c>
      <c r="C3098" t="s">
        <v>12575</v>
      </c>
      <c r="D3098" t="s">
        <v>8216</v>
      </c>
    </row>
    <row r="3099" spans="1:4" x14ac:dyDescent="0.35">
      <c r="A3099" t="s">
        <v>12576</v>
      </c>
      <c r="B3099">
        <v>530305</v>
      </c>
      <c r="C3099" t="s">
        <v>8075</v>
      </c>
      <c r="D3099" t="s">
        <v>8769</v>
      </c>
    </row>
    <row r="3100" spans="1:4" x14ac:dyDescent="0.35">
      <c r="A3100" t="s">
        <v>12577</v>
      </c>
      <c r="B3100">
        <v>507498</v>
      </c>
      <c r="C3100" t="s">
        <v>8075</v>
      </c>
      <c r="D3100" t="s">
        <v>8769</v>
      </c>
    </row>
    <row r="3101" spans="1:4" x14ac:dyDescent="0.35">
      <c r="A3101" t="s">
        <v>12578</v>
      </c>
      <c r="B3101">
        <v>532355</v>
      </c>
      <c r="C3101" t="s">
        <v>8075</v>
      </c>
      <c r="D3101" t="s">
        <v>8078</v>
      </c>
    </row>
    <row r="3102" spans="1:4" x14ac:dyDescent="0.35">
      <c r="A3102" t="s">
        <v>12579</v>
      </c>
      <c r="B3102">
        <v>500331</v>
      </c>
      <c r="C3102" t="s">
        <v>12580</v>
      </c>
      <c r="D3102" t="s">
        <v>8232</v>
      </c>
    </row>
    <row r="3103" spans="1:4" x14ac:dyDescent="0.35">
      <c r="A3103" t="s">
        <v>12581</v>
      </c>
      <c r="B3103">
        <v>500327</v>
      </c>
      <c r="C3103" t="s">
        <v>12582</v>
      </c>
      <c r="D3103" t="s">
        <v>8192</v>
      </c>
    </row>
    <row r="3104" spans="1:4" x14ac:dyDescent="0.35">
      <c r="A3104" t="s">
        <v>12583</v>
      </c>
      <c r="B3104">
        <v>539883</v>
      </c>
      <c r="C3104" t="s">
        <v>12584</v>
      </c>
      <c r="D3104" t="s">
        <v>8238</v>
      </c>
    </row>
    <row r="3105" spans="1:4" x14ac:dyDescent="0.35">
      <c r="A3105" t="s">
        <v>12585</v>
      </c>
      <c r="B3105">
        <v>519439</v>
      </c>
      <c r="C3105" t="s">
        <v>8075</v>
      </c>
      <c r="D3105" t="s">
        <v>8321</v>
      </c>
    </row>
    <row r="3106" spans="1:4" x14ac:dyDescent="0.35">
      <c r="A3106" t="s">
        <v>12586</v>
      </c>
      <c r="B3106">
        <v>531879</v>
      </c>
      <c r="C3106" t="s">
        <v>12587</v>
      </c>
      <c r="D3106" t="s">
        <v>8702</v>
      </c>
    </row>
    <row r="3107" spans="1:4" x14ac:dyDescent="0.35">
      <c r="A3107" t="s">
        <v>12588</v>
      </c>
      <c r="B3107">
        <v>514300</v>
      </c>
      <c r="C3107" t="s">
        <v>12589</v>
      </c>
      <c r="D3107" t="s">
        <v>8089</v>
      </c>
    </row>
    <row r="3108" spans="1:4" x14ac:dyDescent="0.35">
      <c r="A3108" t="s">
        <v>12590</v>
      </c>
      <c r="B3108">
        <v>507864</v>
      </c>
      <c r="C3108" t="s">
        <v>8075</v>
      </c>
      <c r="D3108" t="s">
        <v>8058</v>
      </c>
    </row>
    <row r="3109" spans="1:4" x14ac:dyDescent="0.35">
      <c r="A3109" t="s">
        <v>12591</v>
      </c>
      <c r="B3109">
        <v>500302</v>
      </c>
      <c r="C3109" t="s">
        <v>12592</v>
      </c>
      <c r="D3109" t="s">
        <v>8111</v>
      </c>
    </row>
    <row r="3110" spans="1:4" x14ac:dyDescent="0.35">
      <c r="A3110" t="s">
        <v>12593</v>
      </c>
      <c r="B3110">
        <v>532979</v>
      </c>
      <c r="C3110" t="s">
        <v>12594</v>
      </c>
      <c r="D3110" t="s">
        <v>8111</v>
      </c>
    </row>
    <row r="3111" spans="1:4" x14ac:dyDescent="0.35">
      <c r="A3111" t="s">
        <v>12595</v>
      </c>
      <c r="B3111">
        <v>530683</v>
      </c>
      <c r="C3111" t="s">
        <v>8075</v>
      </c>
      <c r="D3111" t="s">
        <v>8267</v>
      </c>
    </row>
    <row r="3112" spans="1:4" x14ac:dyDescent="0.35">
      <c r="A3112" t="s">
        <v>12596</v>
      </c>
      <c r="B3112">
        <v>513519</v>
      </c>
      <c r="C3112" t="s">
        <v>12597</v>
      </c>
      <c r="D3112" t="s">
        <v>8370</v>
      </c>
    </row>
    <row r="3113" spans="1:4" x14ac:dyDescent="0.35">
      <c r="A3113" t="s">
        <v>12598</v>
      </c>
      <c r="B3113">
        <v>500333</v>
      </c>
      <c r="C3113" t="s">
        <v>8075</v>
      </c>
      <c r="D3113" t="s">
        <v>8551</v>
      </c>
    </row>
    <row r="3114" spans="1:4" x14ac:dyDescent="0.35">
      <c r="A3114" t="s">
        <v>12599</v>
      </c>
      <c r="B3114">
        <v>523105</v>
      </c>
      <c r="C3114" t="s">
        <v>8075</v>
      </c>
      <c r="D3114" t="s">
        <v>8267</v>
      </c>
    </row>
    <row r="3115" spans="1:4" x14ac:dyDescent="0.35">
      <c r="A3115" t="s">
        <v>12600</v>
      </c>
      <c r="B3115">
        <v>523648</v>
      </c>
      <c r="C3115" t="s">
        <v>12601</v>
      </c>
      <c r="D3115" t="s">
        <v>8232</v>
      </c>
    </row>
    <row r="3116" spans="1:4" x14ac:dyDescent="0.35">
      <c r="A3116" t="s">
        <v>12602</v>
      </c>
      <c r="B3116">
        <v>523648</v>
      </c>
      <c r="C3116" t="s">
        <v>12601</v>
      </c>
      <c r="D3116" t="s">
        <v>8232</v>
      </c>
    </row>
    <row r="3117" spans="1:4" x14ac:dyDescent="0.35">
      <c r="A3117" t="s">
        <v>12603</v>
      </c>
      <c r="B3117">
        <v>534060</v>
      </c>
      <c r="C3117" t="s">
        <v>8075</v>
      </c>
      <c r="D3117" t="s">
        <v>8091</v>
      </c>
    </row>
    <row r="3118" spans="1:4" x14ac:dyDescent="0.35">
      <c r="A3118" t="s">
        <v>12604</v>
      </c>
      <c r="B3118">
        <v>532366</v>
      </c>
      <c r="C3118" t="s">
        <v>12605</v>
      </c>
      <c r="D3118" t="s">
        <v>8091</v>
      </c>
    </row>
    <row r="3119" spans="1:4" x14ac:dyDescent="0.35">
      <c r="A3119" t="s">
        <v>12606</v>
      </c>
      <c r="B3119">
        <v>540173</v>
      </c>
      <c r="C3119" t="s">
        <v>12607</v>
      </c>
      <c r="D3119" t="s">
        <v>16187</v>
      </c>
    </row>
    <row r="3120" spans="1:4" x14ac:dyDescent="0.35">
      <c r="A3120" t="s">
        <v>12608</v>
      </c>
      <c r="B3120">
        <v>539150</v>
      </c>
      <c r="C3120" t="s">
        <v>12609</v>
      </c>
      <c r="D3120" t="s">
        <v>8665</v>
      </c>
    </row>
    <row r="3121" spans="1:4" x14ac:dyDescent="0.35">
      <c r="A3121" t="s">
        <v>12610</v>
      </c>
      <c r="B3121">
        <v>532803</v>
      </c>
      <c r="C3121" t="s">
        <v>12611</v>
      </c>
      <c r="D3121" t="s">
        <v>8270</v>
      </c>
    </row>
    <row r="3122" spans="1:4" x14ac:dyDescent="0.35">
      <c r="A3122" t="s">
        <v>12612</v>
      </c>
      <c r="B3122">
        <v>539195</v>
      </c>
      <c r="C3122" t="s">
        <v>8075</v>
      </c>
      <c r="D3122" t="s">
        <v>8121</v>
      </c>
    </row>
    <row r="3123" spans="1:4" x14ac:dyDescent="0.35">
      <c r="A3123" t="s">
        <v>12613</v>
      </c>
      <c r="B3123">
        <v>523628</v>
      </c>
      <c r="C3123" t="s">
        <v>12614</v>
      </c>
      <c r="D3123" t="s">
        <v>8158</v>
      </c>
    </row>
    <row r="3124" spans="1:4" x14ac:dyDescent="0.35">
      <c r="A3124" t="s">
        <v>12615</v>
      </c>
      <c r="B3124">
        <v>524570</v>
      </c>
      <c r="C3124" t="s">
        <v>12616</v>
      </c>
      <c r="D3124" t="s">
        <v>8232</v>
      </c>
    </row>
    <row r="3125" spans="1:4" x14ac:dyDescent="0.35">
      <c r="A3125" t="s">
        <v>12617</v>
      </c>
      <c r="B3125">
        <v>532486</v>
      </c>
      <c r="C3125" t="s">
        <v>12618</v>
      </c>
      <c r="D3125" t="s">
        <v>8598</v>
      </c>
    </row>
    <row r="3126" spans="1:4" x14ac:dyDescent="0.35">
      <c r="A3126" t="s">
        <v>12619</v>
      </c>
      <c r="B3126">
        <v>526687</v>
      </c>
      <c r="C3126" t="s">
        <v>8075</v>
      </c>
      <c r="D3126" t="s">
        <v>8273</v>
      </c>
    </row>
    <row r="3127" spans="1:4" x14ac:dyDescent="0.35">
      <c r="A3127" t="s">
        <v>12620</v>
      </c>
      <c r="B3127">
        <v>540717</v>
      </c>
      <c r="C3127" t="s">
        <v>8075</v>
      </c>
      <c r="D3127" t="s">
        <v>16186</v>
      </c>
    </row>
    <row r="3128" spans="1:4" x14ac:dyDescent="0.35">
      <c r="A3128" t="s">
        <v>12621</v>
      </c>
      <c r="B3128">
        <v>507645</v>
      </c>
      <c r="C3128" t="s">
        <v>8075</v>
      </c>
      <c r="D3128" t="s">
        <v>8232</v>
      </c>
    </row>
    <row r="3129" spans="1:4" x14ac:dyDescent="0.35">
      <c r="A3129" t="s">
        <v>12622</v>
      </c>
      <c r="B3129">
        <v>531768</v>
      </c>
      <c r="C3129" t="s">
        <v>12623</v>
      </c>
      <c r="D3129" t="s">
        <v>9234</v>
      </c>
    </row>
    <row r="3130" spans="1:4" x14ac:dyDescent="0.35">
      <c r="A3130" t="s">
        <v>12624</v>
      </c>
      <c r="B3130">
        <v>542652</v>
      </c>
      <c r="C3130" t="s">
        <v>12625</v>
      </c>
      <c r="D3130" t="s">
        <v>8370</v>
      </c>
    </row>
    <row r="3131" spans="1:4" x14ac:dyDescent="0.35">
      <c r="A3131" t="s">
        <v>12626</v>
      </c>
      <c r="B3131">
        <v>506605</v>
      </c>
      <c r="C3131" t="s">
        <v>8075</v>
      </c>
      <c r="D3131" t="s">
        <v>8121</v>
      </c>
    </row>
    <row r="3132" spans="1:4" x14ac:dyDescent="0.35">
      <c r="A3132" t="s">
        <v>12627</v>
      </c>
      <c r="B3132">
        <v>531397</v>
      </c>
      <c r="C3132" t="s">
        <v>8075</v>
      </c>
      <c r="D3132" t="s">
        <v>8267</v>
      </c>
    </row>
    <row r="3133" spans="1:4" x14ac:dyDescent="0.35">
      <c r="A3133" t="s">
        <v>12628</v>
      </c>
      <c r="B3133">
        <v>514486</v>
      </c>
      <c r="C3133" t="s">
        <v>8075</v>
      </c>
      <c r="D3133" t="s">
        <v>8089</v>
      </c>
    </row>
    <row r="3134" spans="1:4" x14ac:dyDescent="0.35">
      <c r="A3134" t="s">
        <v>12629</v>
      </c>
      <c r="B3134">
        <v>531454</v>
      </c>
      <c r="C3134" t="s">
        <v>8075</v>
      </c>
      <c r="D3134" t="s">
        <v>8448</v>
      </c>
    </row>
    <row r="3135" spans="1:4" x14ac:dyDescent="0.35">
      <c r="A3135" t="s">
        <v>12630</v>
      </c>
      <c r="B3135">
        <v>531454</v>
      </c>
      <c r="C3135" t="s">
        <v>8075</v>
      </c>
      <c r="D3135" t="s">
        <v>8448</v>
      </c>
    </row>
    <row r="3136" spans="1:4" x14ac:dyDescent="0.35">
      <c r="A3136" t="s">
        <v>12631</v>
      </c>
      <c r="B3136">
        <v>537573</v>
      </c>
      <c r="C3136" t="s">
        <v>8075</v>
      </c>
      <c r="D3136" t="s">
        <v>8192</v>
      </c>
    </row>
    <row r="3137" spans="1:4" x14ac:dyDescent="0.35">
      <c r="A3137" t="s">
        <v>12632</v>
      </c>
      <c r="B3137">
        <v>526043</v>
      </c>
      <c r="C3137" t="s">
        <v>8075</v>
      </c>
      <c r="D3137" t="s">
        <v>8083</v>
      </c>
    </row>
    <row r="3138" spans="1:4" x14ac:dyDescent="0.35">
      <c r="A3138" t="s">
        <v>12633</v>
      </c>
      <c r="B3138">
        <v>524051</v>
      </c>
      <c r="C3138" t="s">
        <v>12634</v>
      </c>
      <c r="D3138" t="s">
        <v>8121</v>
      </c>
    </row>
    <row r="3139" spans="1:4" x14ac:dyDescent="0.35">
      <c r="A3139" t="s">
        <v>12635</v>
      </c>
      <c r="B3139">
        <v>539354</v>
      </c>
      <c r="C3139" t="s">
        <v>8075</v>
      </c>
      <c r="D3139" t="s">
        <v>8267</v>
      </c>
    </row>
    <row r="3140" spans="1:4" x14ac:dyDescent="0.35">
      <c r="A3140" t="s">
        <v>12636</v>
      </c>
      <c r="B3140">
        <v>512481</v>
      </c>
      <c r="C3140" t="s">
        <v>8075</v>
      </c>
      <c r="D3140" t="s">
        <v>8091</v>
      </c>
    </row>
    <row r="3141" spans="1:4" x14ac:dyDescent="0.35">
      <c r="A3141" t="s">
        <v>12637</v>
      </c>
      <c r="B3141">
        <v>512481</v>
      </c>
      <c r="C3141" t="s">
        <v>8075</v>
      </c>
      <c r="D3141" t="s">
        <v>8091</v>
      </c>
    </row>
    <row r="3142" spans="1:4" x14ac:dyDescent="0.35">
      <c r="A3142" t="s">
        <v>12638</v>
      </c>
      <c r="B3142">
        <v>532626</v>
      </c>
      <c r="C3142" t="s">
        <v>8075</v>
      </c>
      <c r="D3142" t="s">
        <v>10313</v>
      </c>
    </row>
    <row r="3143" spans="1:4" x14ac:dyDescent="0.35">
      <c r="A3143" t="s">
        <v>12639</v>
      </c>
      <c r="B3143">
        <v>532460</v>
      </c>
      <c r="C3143" t="s">
        <v>12640</v>
      </c>
      <c r="D3143" t="s">
        <v>8769</v>
      </c>
    </row>
    <row r="3144" spans="1:4" x14ac:dyDescent="0.35">
      <c r="A3144" t="s">
        <v>12641</v>
      </c>
      <c r="B3144">
        <v>532011</v>
      </c>
      <c r="C3144" t="s">
        <v>8075</v>
      </c>
      <c r="D3144" t="s">
        <v>8078</v>
      </c>
    </row>
    <row r="3145" spans="1:4" x14ac:dyDescent="0.35">
      <c r="A3145" t="s">
        <v>12642</v>
      </c>
      <c r="B3145">
        <v>540727</v>
      </c>
      <c r="C3145" t="s">
        <v>8075</v>
      </c>
      <c r="D3145" t="s">
        <v>8987</v>
      </c>
    </row>
    <row r="3146" spans="1:4" x14ac:dyDescent="0.35">
      <c r="A3146" t="s">
        <v>12643</v>
      </c>
      <c r="B3146">
        <v>519359</v>
      </c>
      <c r="C3146" t="s">
        <v>8075</v>
      </c>
      <c r="D3146" t="s">
        <v>8321</v>
      </c>
    </row>
    <row r="3147" spans="1:4" x14ac:dyDescent="0.35">
      <c r="A3147" t="s">
        <v>12644</v>
      </c>
      <c r="B3147">
        <v>531870</v>
      </c>
      <c r="C3147" t="s">
        <v>8075</v>
      </c>
      <c r="D3147" t="s">
        <v>8469</v>
      </c>
    </row>
    <row r="3148" spans="1:4" x14ac:dyDescent="0.35">
      <c r="A3148" t="s">
        <v>12645</v>
      </c>
      <c r="B3148">
        <v>532933</v>
      </c>
      <c r="C3148" t="s">
        <v>8075</v>
      </c>
      <c r="D3148" t="s">
        <v>8427</v>
      </c>
    </row>
    <row r="3149" spans="1:4" x14ac:dyDescent="0.35">
      <c r="A3149" t="s">
        <v>12646</v>
      </c>
      <c r="B3149" t="s">
        <v>8075</v>
      </c>
      <c r="C3149" t="s">
        <v>12647</v>
      </c>
      <c r="D3149" t="s">
        <v>8086</v>
      </c>
    </row>
    <row r="3150" spans="1:4" x14ac:dyDescent="0.35">
      <c r="A3150" t="s">
        <v>12648</v>
      </c>
      <c r="B3150">
        <v>532810</v>
      </c>
      <c r="C3150" t="s">
        <v>12649</v>
      </c>
      <c r="D3150" t="s">
        <v>8091</v>
      </c>
    </row>
    <row r="3151" spans="1:4" x14ac:dyDescent="0.35">
      <c r="A3151" t="s">
        <v>12650</v>
      </c>
      <c r="B3151">
        <v>532898</v>
      </c>
      <c r="C3151" t="s">
        <v>12651</v>
      </c>
      <c r="D3151" t="s">
        <v>8211</v>
      </c>
    </row>
    <row r="3152" spans="1:4" x14ac:dyDescent="0.35">
      <c r="A3152" t="s">
        <v>12652</v>
      </c>
      <c r="B3152">
        <v>532898</v>
      </c>
      <c r="C3152" t="s">
        <v>12651</v>
      </c>
      <c r="D3152" t="s">
        <v>8211</v>
      </c>
    </row>
    <row r="3153" spans="1:4" x14ac:dyDescent="0.35">
      <c r="A3153" t="s">
        <v>12653</v>
      </c>
      <c r="B3153">
        <v>539302</v>
      </c>
      <c r="C3153" t="s">
        <v>12654</v>
      </c>
      <c r="D3153" t="s">
        <v>8469</v>
      </c>
    </row>
    <row r="3154" spans="1:4" x14ac:dyDescent="0.35">
      <c r="A3154" t="s">
        <v>12655</v>
      </c>
      <c r="B3154" t="s">
        <v>8075</v>
      </c>
      <c r="C3154" t="s">
        <v>12656</v>
      </c>
      <c r="D3154" t="s">
        <v>8086</v>
      </c>
    </row>
    <row r="3155" spans="1:4" x14ac:dyDescent="0.35">
      <c r="A3155" t="s">
        <v>12657</v>
      </c>
      <c r="B3155">
        <v>538731</v>
      </c>
      <c r="C3155" t="s">
        <v>8075</v>
      </c>
      <c r="D3155" t="s">
        <v>8250</v>
      </c>
    </row>
    <row r="3156" spans="1:4" x14ac:dyDescent="0.35">
      <c r="A3156" t="s">
        <v>12658</v>
      </c>
      <c r="B3156">
        <v>532934</v>
      </c>
      <c r="C3156" t="s">
        <v>12659</v>
      </c>
      <c r="D3156" t="s">
        <v>8427</v>
      </c>
    </row>
    <row r="3157" spans="1:4" x14ac:dyDescent="0.35">
      <c r="A3157" t="s">
        <v>12660</v>
      </c>
      <c r="B3157">
        <v>539351</v>
      </c>
      <c r="C3157" t="s">
        <v>12661</v>
      </c>
      <c r="D3157" t="s">
        <v>8132</v>
      </c>
    </row>
    <row r="3158" spans="1:4" x14ac:dyDescent="0.35">
      <c r="A3158" t="s">
        <v>12662</v>
      </c>
      <c r="B3158">
        <v>540027</v>
      </c>
      <c r="C3158" t="s">
        <v>8075</v>
      </c>
      <c r="D3158" t="s">
        <v>8076</v>
      </c>
    </row>
    <row r="3159" spans="1:4" x14ac:dyDescent="0.35">
      <c r="A3159" t="s">
        <v>12663</v>
      </c>
      <c r="B3159">
        <v>540027</v>
      </c>
      <c r="C3159" t="s">
        <v>8075</v>
      </c>
      <c r="D3159" t="s">
        <v>8076</v>
      </c>
    </row>
    <row r="3160" spans="1:4" x14ac:dyDescent="0.35">
      <c r="A3160" t="s">
        <v>12664</v>
      </c>
      <c r="B3160">
        <v>531855</v>
      </c>
      <c r="C3160" t="s">
        <v>8075</v>
      </c>
      <c r="D3160" t="s">
        <v>8105</v>
      </c>
    </row>
    <row r="3161" spans="1:4" x14ac:dyDescent="0.35">
      <c r="A3161" t="s">
        <v>12665</v>
      </c>
      <c r="B3161">
        <v>506042</v>
      </c>
      <c r="C3161" t="s">
        <v>8075</v>
      </c>
      <c r="D3161" t="s">
        <v>8105</v>
      </c>
    </row>
    <row r="3162" spans="1:4" x14ac:dyDescent="0.35">
      <c r="A3162" t="s">
        <v>12666</v>
      </c>
      <c r="B3162">
        <v>513532</v>
      </c>
      <c r="C3162" t="s">
        <v>8075</v>
      </c>
      <c r="D3162" t="s">
        <v>8427</v>
      </c>
    </row>
    <row r="3163" spans="1:4" x14ac:dyDescent="0.35">
      <c r="A3163" t="s">
        <v>12667</v>
      </c>
      <c r="B3163">
        <v>530095</v>
      </c>
      <c r="C3163" t="s">
        <v>8075</v>
      </c>
      <c r="D3163" t="s">
        <v>8105</v>
      </c>
    </row>
    <row r="3164" spans="1:4" x14ac:dyDescent="0.35">
      <c r="A3164" t="s">
        <v>12668</v>
      </c>
      <c r="B3164">
        <v>533178</v>
      </c>
      <c r="C3164" t="s">
        <v>12669</v>
      </c>
      <c r="D3164" t="s">
        <v>8089</v>
      </c>
    </row>
    <row r="3165" spans="1:4" x14ac:dyDescent="0.35">
      <c r="A3165" t="s">
        <v>12670</v>
      </c>
      <c r="B3165">
        <v>500192</v>
      </c>
      <c r="C3165" t="s">
        <v>8075</v>
      </c>
      <c r="D3165" t="s">
        <v>8089</v>
      </c>
    </row>
    <row r="3166" spans="1:4" x14ac:dyDescent="0.35">
      <c r="A3166" t="s">
        <v>12671</v>
      </c>
      <c r="B3166">
        <v>522205</v>
      </c>
      <c r="C3166" t="s">
        <v>12672</v>
      </c>
      <c r="D3166" t="s">
        <v>8469</v>
      </c>
    </row>
    <row r="3167" spans="1:4" x14ac:dyDescent="0.35">
      <c r="A3167" t="s">
        <v>12673</v>
      </c>
      <c r="B3167">
        <v>531746</v>
      </c>
      <c r="C3167" t="s">
        <v>12674</v>
      </c>
      <c r="D3167" t="s">
        <v>8158</v>
      </c>
    </row>
    <row r="3168" spans="1:4" x14ac:dyDescent="0.35">
      <c r="A3168" t="s">
        <v>12675</v>
      </c>
      <c r="B3168">
        <v>533605</v>
      </c>
      <c r="C3168" t="s">
        <v>12676</v>
      </c>
      <c r="D3168" t="s">
        <v>8469</v>
      </c>
    </row>
    <row r="3169" spans="1:4" x14ac:dyDescent="0.35">
      <c r="A3169" t="s">
        <v>12677</v>
      </c>
      <c r="B3169">
        <v>506022</v>
      </c>
      <c r="C3169" t="s">
        <v>12678</v>
      </c>
      <c r="D3169" t="s">
        <v>8105</v>
      </c>
    </row>
    <row r="3170" spans="1:4" x14ac:dyDescent="0.35">
      <c r="A3170" t="s">
        <v>12679</v>
      </c>
      <c r="B3170">
        <v>542684</v>
      </c>
      <c r="C3170" t="s">
        <v>12680</v>
      </c>
      <c r="D3170" t="s">
        <v>8192</v>
      </c>
    </row>
    <row r="3171" spans="1:4" x14ac:dyDescent="0.35">
      <c r="A3171" t="s">
        <v>12681</v>
      </c>
      <c r="B3171">
        <v>533239</v>
      </c>
      <c r="C3171" t="s">
        <v>12682</v>
      </c>
      <c r="D3171" t="s">
        <v>8469</v>
      </c>
    </row>
    <row r="3172" spans="1:4" x14ac:dyDescent="0.35">
      <c r="A3172" t="s">
        <v>12683</v>
      </c>
      <c r="B3172">
        <v>531437</v>
      </c>
      <c r="C3172" t="s">
        <v>8075</v>
      </c>
      <c r="D3172" t="s">
        <v>8089</v>
      </c>
    </row>
    <row r="3173" spans="1:4" x14ac:dyDescent="0.35">
      <c r="A3173" t="s">
        <v>12684</v>
      </c>
      <c r="B3173">
        <v>531172</v>
      </c>
      <c r="C3173" t="s">
        <v>8075</v>
      </c>
      <c r="D3173" t="s">
        <v>8089</v>
      </c>
    </row>
    <row r="3174" spans="1:4" x14ac:dyDescent="0.35">
      <c r="A3174" t="s">
        <v>12685</v>
      </c>
      <c r="B3174">
        <v>519014</v>
      </c>
      <c r="C3174" t="s">
        <v>8075</v>
      </c>
      <c r="D3174" t="s">
        <v>8089</v>
      </c>
    </row>
    <row r="3175" spans="1:4" x14ac:dyDescent="0.35">
      <c r="A3175" t="s">
        <v>12686</v>
      </c>
      <c r="B3175">
        <v>519014</v>
      </c>
      <c r="C3175" t="s">
        <v>8075</v>
      </c>
      <c r="D3175" t="s">
        <v>8089</v>
      </c>
    </row>
    <row r="3176" spans="1:4" x14ac:dyDescent="0.35">
      <c r="A3176" t="s">
        <v>12687</v>
      </c>
      <c r="B3176">
        <v>540724</v>
      </c>
      <c r="C3176" t="s">
        <v>12688</v>
      </c>
      <c r="D3176" t="s">
        <v>8132</v>
      </c>
    </row>
    <row r="3177" spans="1:4" x14ac:dyDescent="0.35">
      <c r="A3177" t="s">
        <v>12689</v>
      </c>
      <c r="B3177">
        <v>526490</v>
      </c>
      <c r="C3177" t="s">
        <v>8075</v>
      </c>
      <c r="D3177" t="s">
        <v>8566</v>
      </c>
    </row>
    <row r="3178" spans="1:4" x14ac:dyDescent="0.35">
      <c r="A3178" t="s">
        <v>12690</v>
      </c>
      <c r="B3178">
        <v>531257</v>
      </c>
      <c r="C3178" t="s">
        <v>8075</v>
      </c>
      <c r="D3178" t="s">
        <v>8232</v>
      </c>
    </row>
    <row r="3179" spans="1:4" x14ac:dyDescent="0.35">
      <c r="A3179" t="s">
        <v>12691</v>
      </c>
      <c r="B3179">
        <v>540901</v>
      </c>
      <c r="C3179" t="s">
        <v>12692</v>
      </c>
      <c r="D3179" t="s">
        <v>8076</v>
      </c>
    </row>
    <row r="3180" spans="1:4" x14ac:dyDescent="0.35">
      <c r="A3180" t="s">
        <v>12693</v>
      </c>
      <c r="B3180">
        <v>506107</v>
      </c>
      <c r="C3180" t="s">
        <v>8075</v>
      </c>
      <c r="D3180" t="s">
        <v>8492</v>
      </c>
    </row>
    <row r="3181" spans="1:4" x14ac:dyDescent="0.35">
      <c r="A3181" t="s">
        <v>12694</v>
      </c>
      <c r="B3181">
        <v>539636</v>
      </c>
      <c r="C3181" t="s">
        <v>12695</v>
      </c>
      <c r="D3181" t="s">
        <v>8427</v>
      </c>
    </row>
    <row r="3182" spans="1:4" x14ac:dyDescent="0.35">
      <c r="A3182" t="s">
        <v>12696</v>
      </c>
      <c r="B3182">
        <v>523874</v>
      </c>
      <c r="C3182" t="s">
        <v>8075</v>
      </c>
      <c r="D3182" t="s">
        <v>16186</v>
      </c>
    </row>
    <row r="3183" spans="1:4" x14ac:dyDescent="0.35">
      <c r="A3183" t="s">
        <v>12697</v>
      </c>
      <c r="B3183">
        <v>517258</v>
      </c>
      <c r="C3183" t="s">
        <v>8075</v>
      </c>
      <c r="D3183" t="s">
        <v>8612</v>
      </c>
    </row>
    <row r="3184" spans="1:4" x14ac:dyDescent="0.35">
      <c r="A3184" t="s">
        <v>12698</v>
      </c>
      <c r="B3184">
        <v>523539</v>
      </c>
      <c r="C3184" t="s">
        <v>12699</v>
      </c>
      <c r="D3184" t="s">
        <v>8987</v>
      </c>
    </row>
    <row r="3185" spans="1:4" x14ac:dyDescent="0.35">
      <c r="A3185" t="s">
        <v>12700</v>
      </c>
      <c r="B3185">
        <v>523539</v>
      </c>
      <c r="C3185" t="s">
        <v>12699</v>
      </c>
      <c r="D3185" t="s">
        <v>8987</v>
      </c>
    </row>
    <row r="3186" spans="1:4" x14ac:dyDescent="0.35">
      <c r="A3186" t="s">
        <v>12701</v>
      </c>
      <c r="B3186" t="s">
        <v>8075</v>
      </c>
      <c r="C3186" t="s">
        <v>12702</v>
      </c>
      <c r="D3186" t="s">
        <v>8163</v>
      </c>
    </row>
    <row r="3187" spans="1:4" x14ac:dyDescent="0.35">
      <c r="A3187" t="s">
        <v>12703</v>
      </c>
      <c r="B3187">
        <v>530669</v>
      </c>
      <c r="C3187" t="s">
        <v>8075</v>
      </c>
      <c r="D3187" t="s">
        <v>8058</v>
      </c>
    </row>
    <row r="3188" spans="1:4" x14ac:dyDescent="0.35">
      <c r="A3188" t="s">
        <v>12704</v>
      </c>
      <c r="B3188">
        <v>530331</v>
      </c>
      <c r="C3188" t="s">
        <v>8075</v>
      </c>
      <c r="D3188" t="s">
        <v>8089</v>
      </c>
    </row>
    <row r="3189" spans="1:4" x14ac:dyDescent="0.35">
      <c r="A3189" t="s">
        <v>12705</v>
      </c>
      <c r="B3189">
        <v>780007</v>
      </c>
      <c r="C3189" t="s">
        <v>8075</v>
      </c>
      <c r="D3189" t="s">
        <v>8163</v>
      </c>
    </row>
    <row r="3190" spans="1:4" x14ac:dyDescent="0.35">
      <c r="A3190" t="s">
        <v>12706</v>
      </c>
      <c r="B3190">
        <v>526247</v>
      </c>
      <c r="C3190" t="s">
        <v>12707</v>
      </c>
      <c r="D3190" t="s">
        <v>8232</v>
      </c>
    </row>
    <row r="3191" spans="1:4" x14ac:dyDescent="0.35">
      <c r="A3191" t="s">
        <v>12708</v>
      </c>
      <c r="B3191">
        <v>500540</v>
      </c>
      <c r="C3191" t="s">
        <v>12709</v>
      </c>
      <c r="D3191" t="s">
        <v>8083</v>
      </c>
    </row>
    <row r="3192" spans="1:4" x14ac:dyDescent="0.35">
      <c r="A3192" t="s">
        <v>12710</v>
      </c>
      <c r="B3192">
        <v>513291</v>
      </c>
      <c r="C3192" t="s">
        <v>8075</v>
      </c>
      <c r="D3192" t="s">
        <v>8395</v>
      </c>
    </row>
    <row r="3193" spans="1:4" x14ac:dyDescent="0.35">
      <c r="A3193" t="s">
        <v>12711</v>
      </c>
      <c r="B3193">
        <v>514354</v>
      </c>
      <c r="C3193" t="s">
        <v>12712</v>
      </c>
      <c r="D3193" t="s">
        <v>8121</v>
      </c>
    </row>
    <row r="3194" spans="1:4" x14ac:dyDescent="0.35">
      <c r="A3194" t="s">
        <v>12713</v>
      </c>
      <c r="B3194">
        <v>509835</v>
      </c>
      <c r="C3194" t="s">
        <v>8075</v>
      </c>
      <c r="D3194" t="s">
        <v>8089</v>
      </c>
    </row>
    <row r="3195" spans="1:4" x14ac:dyDescent="0.35">
      <c r="A3195" t="s">
        <v>12714</v>
      </c>
      <c r="B3195">
        <v>531802</v>
      </c>
      <c r="C3195" t="s">
        <v>8075</v>
      </c>
      <c r="D3195" t="s">
        <v>8158</v>
      </c>
    </row>
    <row r="3196" spans="1:4" x14ac:dyDescent="0.35">
      <c r="A3196" t="s">
        <v>12715</v>
      </c>
      <c r="B3196">
        <v>509077</v>
      </c>
      <c r="C3196" t="s">
        <v>12716</v>
      </c>
      <c r="D3196" t="s">
        <v>9669</v>
      </c>
    </row>
    <row r="3197" spans="1:4" x14ac:dyDescent="0.35">
      <c r="A3197" t="s">
        <v>12717</v>
      </c>
      <c r="B3197">
        <v>533274</v>
      </c>
      <c r="C3197" t="s">
        <v>12718</v>
      </c>
      <c r="D3197" t="s">
        <v>8158</v>
      </c>
    </row>
    <row r="3198" spans="1:4" x14ac:dyDescent="0.35">
      <c r="A3198" t="s">
        <v>12719</v>
      </c>
      <c r="B3198">
        <v>540293</v>
      </c>
      <c r="C3198" t="s">
        <v>12720</v>
      </c>
      <c r="D3198" t="s">
        <v>8427</v>
      </c>
    </row>
    <row r="3199" spans="1:4" x14ac:dyDescent="0.35">
      <c r="A3199" t="s">
        <v>12721</v>
      </c>
      <c r="B3199">
        <v>519262</v>
      </c>
      <c r="C3199" t="s">
        <v>8075</v>
      </c>
      <c r="D3199" t="s">
        <v>8270</v>
      </c>
    </row>
    <row r="3200" spans="1:4" x14ac:dyDescent="0.35">
      <c r="A3200" t="s">
        <v>12722</v>
      </c>
      <c r="B3200">
        <v>531246</v>
      </c>
      <c r="C3200" t="s">
        <v>8075</v>
      </c>
      <c r="D3200" t="s">
        <v>8321</v>
      </c>
    </row>
    <row r="3201" spans="1:4" x14ac:dyDescent="0.35">
      <c r="A3201" t="s">
        <v>12723</v>
      </c>
      <c r="B3201">
        <v>530589</v>
      </c>
      <c r="C3201" t="s">
        <v>8075</v>
      </c>
      <c r="D3201" t="s">
        <v>8192</v>
      </c>
    </row>
    <row r="3202" spans="1:4" x14ac:dyDescent="0.35">
      <c r="A3202" t="s">
        <v>12724</v>
      </c>
      <c r="B3202">
        <v>535514</v>
      </c>
      <c r="C3202" t="s">
        <v>8075</v>
      </c>
      <c r="D3202" t="s">
        <v>8091</v>
      </c>
    </row>
    <row r="3203" spans="1:4" x14ac:dyDescent="0.35">
      <c r="A3203" t="s">
        <v>12725</v>
      </c>
      <c r="B3203">
        <v>540404</v>
      </c>
      <c r="C3203" t="s">
        <v>8075</v>
      </c>
      <c r="D3203" t="s">
        <v>8270</v>
      </c>
    </row>
    <row r="3204" spans="1:4" x14ac:dyDescent="0.35">
      <c r="A3204" t="s">
        <v>12726</v>
      </c>
      <c r="B3204">
        <v>532748</v>
      </c>
      <c r="C3204" t="s">
        <v>12727</v>
      </c>
      <c r="D3204" t="s">
        <v>8078</v>
      </c>
    </row>
    <row r="3205" spans="1:4" x14ac:dyDescent="0.35">
      <c r="A3205" t="s">
        <v>12728</v>
      </c>
      <c r="B3205">
        <v>519299</v>
      </c>
      <c r="C3205" t="s">
        <v>8075</v>
      </c>
      <c r="D3205" t="s">
        <v>8321</v>
      </c>
    </row>
    <row r="3206" spans="1:4" x14ac:dyDescent="0.35">
      <c r="A3206" t="s">
        <v>12729</v>
      </c>
      <c r="B3206">
        <v>530695</v>
      </c>
      <c r="C3206" t="s">
        <v>8075</v>
      </c>
      <c r="D3206" t="s">
        <v>8158</v>
      </c>
    </row>
    <row r="3207" spans="1:4" x14ac:dyDescent="0.35">
      <c r="A3207" t="s">
        <v>12730</v>
      </c>
      <c r="B3207">
        <v>500337</v>
      </c>
      <c r="C3207" t="s">
        <v>12731</v>
      </c>
      <c r="D3207" t="s">
        <v>8058</v>
      </c>
    </row>
    <row r="3208" spans="1:4" x14ac:dyDescent="0.35">
      <c r="A3208" t="s">
        <v>12732</v>
      </c>
      <c r="B3208">
        <v>521149</v>
      </c>
      <c r="C3208" t="s">
        <v>8075</v>
      </c>
      <c r="D3208" t="s">
        <v>8158</v>
      </c>
    </row>
    <row r="3209" spans="1:4" x14ac:dyDescent="0.35">
      <c r="A3209" t="s">
        <v>12733</v>
      </c>
      <c r="B3209">
        <v>521149</v>
      </c>
      <c r="C3209" t="s">
        <v>8075</v>
      </c>
      <c r="D3209" t="s">
        <v>8158</v>
      </c>
    </row>
    <row r="3210" spans="1:4" x14ac:dyDescent="0.35">
      <c r="A3210" t="s">
        <v>12734</v>
      </c>
      <c r="B3210">
        <v>531735</v>
      </c>
      <c r="C3210" t="s">
        <v>8075</v>
      </c>
      <c r="D3210" t="s">
        <v>8091</v>
      </c>
    </row>
    <row r="3211" spans="1:4" x14ac:dyDescent="0.35">
      <c r="A3211" t="s">
        <v>12735</v>
      </c>
      <c r="B3211">
        <v>500338</v>
      </c>
      <c r="C3211" t="s">
        <v>12736</v>
      </c>
      <c r="D3211" t="s">
        <v>8088</v>
      </c>
    </row>
    <row r="3212" spans="1:4" x14ac:dyDescent="0.35">
      <c r="A3212" t="s">
        <v>12737</v>
      </c>
      <c r="B3212">
        <v>512217</v>
      </c>
      <c r="C3212" t="s">
        <v>8075</v>
      </c>
      <c r="D3212" t="s">
        <v>8091</v>
      </c>
    </row>
    <row r="3213" spans="1:4" x14ac:dyDescent="0.35">
      <c r="A3213" t="s">
        <v>12738</v>
      </c>
      <c r="B3213">
        <v>531688</v>
      </c>
      <c r="C3213" t="s">
        <v>8075</v>
      </c>
      <c r="D3213" t="s">
        <v>8165</v>
      </c>
    </row>
    <row r="3214" spans="1:4" x14ac:dyDescent="0.35">
      <c r="A3214" t="s">
        <v>12739</v>
      </c>
      <c r="B3214">
        <v>531688</v>
      </c>
      <c r="C3214" t="s">
        <v>8075</v>
      </c>
      <c r="D3214" t="s">
        <v>8165</v>
      </c>
    </row>
    <row r="3215" spans="1:4" x14ac:dyDescent="0.35">
      <c r="A3215" t="s">
        <v>12740</v>
      </c>
      <c r="B3215" t="s">
        <v>8075</v>
      </c>
      <c r="C3215" t="s">
        <v>12741</v>
      </c>
      <c r="D3215" t="s">
        <v>8086</v>
      </c>
    </row>
    <row r="3216" spans="1:4" x14ac:dyDescent="0.35">
      <c r="A3216" t="s">
        <v>12742</v>
      </c>
      <c r="B3216">
        <v>539359</v>
      </c>
      <c r="C3216" t="s">
        <v>8075</v>
      </c>
      <c r="D3216" t="s">
        <v>8987</v>
      </c>
    </row>
    <row r="3217" spans="1:4" x14ac:dyDescent="0.35">
      <c r="A3217" t="s">
        <v>12743</v>
      </c>
      <c r="B3217">
        <v>532387</v>
      </c>
      <c r="C3217" t="s">
        <v>12744</v>
      </c>
      <c r="D3217" t="s">
        <v>8078</v>
      </c>
    </row>
    <row r="3218" spans="1:4" x14ac:dyDescent="0.35">
      <c r="A3218" t="s">
        <v>12745</v>
      </c>
      <c r="B3218">
        <v>524580</v>
      </c>
      <c r="C3218" t="s">
        <v>8075</v>
      </c>
      <c r="D3218" t="s">
        <v>16186</v>
      </c>
    </row>
    <row r="3219" spans="1:4" x14ac:dyDescent="0.35">
      <c r="A3219" t="s">
        <v>12746</v>
      </c>
      <c r="B3219">
        <v>511557</v>
      </c>
      <c r="C3219" t="s">
        <v>8075</v>
      </c>
      <c r="D3219" t="s">
        <v>8492</v>
      </c>
    </row>
    <row r="3220" spans="1:4" x14ac:dyDescent="0.35">
      <c r="A3220" t="s">
        <v>12747</v>
      </c>
      <c r="B3220">
        <v>512105</v>
      </c>
      <c r="C3220" t="s">
        <v>8075</v>
      </c>
      <c r="D3220" t="s">
        <v>8492</v>
      </c>
    </row>
    <row r="3221" spans="1:4" x14ac:dyDescent="0.35">
      <c r="A3221" t="s">
        <v>12748</v>
      </c>
      <c r="B3221">
        <v>526009</v>
      </c>
      <c r="C3221" t="s">
        <v>8075</v>
      </c>
      <c r="D3221" t="s">
        <v>16186</v>
      </c>
    </row>
    <row r="3222" spans="1:4" x14ac:dyDescent="0.35">
      <c r="A3222" t="s">
        <v>12749</v>
      </c>
      <c r="B3222">
        <v>526009</v>
      </c>
      <c r="C3222" t="s">
        <v>8075</v>
      </c>
      <c r="D3222" t="s">
        <v>16186</v>
      </c>
    </row>
    <row r="3223" spans="1:4" x14ac:dyDescent="0.35">
      <c r="A3223" t="s">
        <v>12750</v>
      </c>
      <c r="B3223" t="s">
        <v>8075</v>
      </c>
      <c r="C3223" t="s">
        <v>12751</v>
      </c>
      <c r="D3223" t="s">
        <v>16186</v>
      </c>
    </row>
    <row r="3224" spans="1:4" x14ac:dyDescent="0.35">
      <c r="A3224" t="s">
        <v>12752</v>
      </c>
      <c r="B3224">
        <v>500459</v>
      </c>
      <c r="C3224" t="s">
        <v>12753</v>
      </c>
      <c r="D3224" t="s">
        <v>8254</v>
      </c>
    </row>
    <row r="3225" spans="1:4" x14ac:dyDescent="0.35">
      <c r="A3225" t="s">
        <v>12754</v>
      </c>
      <c r="B3225">
        <v>531265</v>
      </c>
      <c r="C3225" t="s">
        <v>8075</v>
      </c>
      <c r="D3225" t="s">
        <v>8152</v>
      </c>
    </row>
    <row r="3226" spans="1:4" x14ac:dyDescent="0.35">
      <c r="A3226" t="s">
        <v>12755</v>
      </c>
      <c r="B3226" t="s">
        <v>8075</v>
      </c>
      <c r="C3226" t="s">
        <v>12756</v>
      </c>
      <c r="D3226" t="s">
        <v>8086</v>
      </c>
    </row>
    <row r="3227" spans="1:4" x14ac:dyDescent="0.35">
      <c r="A3227" t="s">
        <v>12757</v>
      </c>
      <c r="B3227">
        <v>526494</v>
      </c>
      <c r="C3227" t="s">
        <v>8075</v>
      </c>
      <c r="D3227" t="s">
        <v>8267</v>
      </c>
    </row>
    <row r="3228" spans="1:4" x14ac:dyDescent="0.35">
      <c r="A3228" t="s">
        <v>12758</v>
      </c>
      <c r="B3228">
        <v>590057</v>
      </c>
      <c r="C3228" t="s">
        <v>12759</v>
      </c>
      <c r="D3228" t="s">
        <v>8165</v>
      </c>
    </row>
    <row r="3229" spans="1:4" x14ac:dyDescent="0.35">
      <c r="A3229" t="s">
        <v>12760</v>
      </c>
      <c r="B3229">
        <v>590057</v>
      </c>
      <c r="C3229" t="s">
        <v>12759</v>
      </c>
      <c r="D3229" t="s">
        <v>8165</v>
      </c>
    </row>
    <row r="3230" spans="1:4" x14ac:dyDescent="0.35">
      <c r="A3230" t="s">
        <v>12761</v>
      </c>
      <c r="B3230">
        <v>540703</v>
      </c>
      <c r="C3230" t="s">
        <v>8075</v>
      </c>
      <c r="D3230" t="s">
        <v>8156</v>
      </c>
    </row>
    <row r="3231" spans="1:4" x14ac:dyDescent="0.35">
      <c r="A3231" t="s">
        <v>12762</v>
      </c>
      <c r="B3231">
        <v>532647</v>
      </c>
      <c r="C3231" t="s">
        <v>12763</v>
      </c>
      <c r="D3231" t="s">
        <v>8186</v>
      </c>
    </row>
    <row r="3232" spans="1:4" x14ac:dyDescent="0.35">
      <c r="A3232" t="s">
        <v>12764</v>
      </c>
      <c r="B3232">
        <v>532647</v>
      </c>
      <c r="C3232" t="s">
        <v>12763</v>
      </c>
      <c r="D3232" t="s">
        <v>8186</v>
      </c>
    </row>
    <row r="3233" spans="1:4" x14ac:dyDescent="0.35">
      <c r="A3233" t="s">
        <v>12765</v>
      </c>
      <c r="B3233">
        <v>534675</v>
      </c>
      <c r="C3233" t="s">
        <v>12766</v>
      </c>
      <c r="D3233" t="s">
        <v>8158</v>
      </c>
    </row>
    <row r="3234" spans="1:4" x14ac:dyDescent="0.35">
      <c r="A3234" t="s">
        <v>12767</v>
      </c>
      <c r="B3234">
        <v>505502</v>
      </c>
      <c r="C3234" t="s">
        <v>8075</v>
      </c>
      <c r="D3234" t="s">
        <v>8058</v>
      </c>
    </row>
    <row r="3235" spans="1:4" x14ac:dyDescent="0.35">
      <c r="A3235" t="s">
        <v>12768</v>
      </c>
      <c r="B3235">
        <v>526801</v>
      </c>
      <c r="C3235" t="s">
        <v>12769</v>
      </c>
      <c r="D3235" t="s">
        <v>8469</v>
      </c>
    </row>
    <row r="3236" spans="1:4" x14ac:dyDescent="0.35">
      <c r="A3236" t="s">
        <v>12770</v>
      </c>
      <c r="B3236">
        <v>540544</v>
      </c>
      <c r="C3236" t="s">
        <v>12771</v>
      </c>
      <c r="D3236" t="s">
        <v>8469</v>
      </c>
    </row>
    <row r="3237" spans="1:4" x14ac:dyDescent="0.35">
      <c r="A3237" t="s">
        <v>12772</v>
      </c>
      <c r="B3237">
        <v>532524</v>
      </c>
      <c r="C3237" t="s">
        <v>12773</v>
      </c>
      <c r="D3237" t="s">
        <v>8211</v>
      </c>
    </row>
    <row r="3238" spans="1:4" x14ac:dyDescent="0.35">
      <c r="A3238" t="s">
        <v>12774</v>
      </c>
      <c r="B3238">
        <v>533344</v>
      </c>
      <c r="C3238" t="s">
        <v>12775</v>
      </c>
      <c r="D3238" t="s">
        <v>8091</v>
      </c>
    </row>
    <row r="3239" spans="1:4" x14ac:dyDescent="0.35">
      <c r="A3239" t="s">
        <v>12776</v>
      </c>
      <c r="B3239">
        <v>532524</v>
      </c>
      <c r="C3239" t="s">
        <v>12773</v>
      </c>
      <c r="D3239" t="s">
        <v>8211</v>
      </c>
    </row>
    <row r="3240" spans="1:4" x14ac:dyDescent="0.35">
      <c r="A3240" t="s">
        <v>12777</v>
      </c>
      <c r="B3240">
        <v>539006</v>
      </c>
      <c r="C3240" t="s">
        <v>8075</v>
      </c>
      <c r="D3240" t="s">
        <v>8987</v>
      </c>
    </row>
    <row r="3241" spans="1:4" x14ac:dyDescent="0.35">
      <c r="A3241" t="s">
        <v>12778</v>
      </c>
      <c r="B3241">
        <v>509220</v>
      </c>
      <c r="C3241" t="s">
        <v>12779</v>
      </c>
      <c r="D3241" t="s">
        <v>16186</v>
      </c>
    </row>
    <row r="3242" spans="1:4" x14ac:dyDescent="0.35">
      <c r="A3242" t="s">
        <v>12780</v>
      </c>
      <c r="B3242">
        <v>539785</v>
      </c>
      <c r="C3242" t="s">
        <v>12781</v>
      </c>
      <c r="D3242" t="s">
        <v>8069</v>
      </c>
    </row>
    <row r="3243" spans="1:4" x14ac:dyDescent="0.35">
      <c r="A3243" t="s">
        <v>12782</v>
      </c>
      <c r="B3243">
        <v>512591</v>
      </c>
      <c r="C3243" t="s">
        <v>8075</v>
      </c>
      <c r="D3243" t="s">
        <v>16186</v>
      </c>
    </row>
    <row r="3244" spans="1:4" x14ac:dyDescent="0.35">
      <c r="A3244" t="s">
        <v>12783</v>
      </c>
      <c r="B3244" t="s">
        <v>8075</v>
      </c>
      <c r="C3244" t="s">
        <v>12784</v>
      </c>
      <c r="D3244" t="s">
        <v>8086</v>
      </c>
    </row>
    <row r="3245" spans="1:4" x14ac:dyDescent="0.35">
      <c r="A3245" t="s">
        <v>12785</v>
      </c>
      <c r="B3245">
        <v>512461</v>
      </c>
      <c r="C3245" t="s">
        <v>8075</v>
      </c>
      <c r="D3245" t="s">
        <v>16186</v>
      </c>
    </row>
    <row r="3246" spans="1:4" x14ac:dyDescent="0.35">
      <c r="A3246" t="s">
        <v>12786</v>
      </c>
      <c r="B3246">
        <v>512099</v>
      </c>
      <c r="C3246" t="s">
        <v>8075</v>
      </c>
      <c r="D3246" t="s">
        <v>8186</v>
      </c>
    </row>
    <row r="3247" spans="1:4" x14ac:dyDescent="0.35">
      <c r="A3247" t="s">
        <v>12787</v>
      </c>
      <c r="B3247">
        <v>532693</v>
      </c>
      <c r="C3247" t="s">
        <v>12788</v>
      </c>
      <c r="D3247" t="s">
        <v>8469</v>
      </c>
    </row>
    <row r="3248" spans="1:4" x14ac:dyDescent="0.35">
      <c r="A3248" t="s">
        <v>12789</v>
      </c>
      <c r="B3248">
        <v>533295</v>
      </c>
      <c r="C3248" t="s">
        <v>12790</v>
      </c>
      <c r="D3248" t="s">
        <v>8390</v>
      </c>
    </row>
    <row r="3249" spans="1:4" x14ac:dyDescent="0.35">
      <c r="A3249" t="s">
        <v>12791</v>
      </c>
      <c r="B3249">
        <v>506852</v>
      </c>
      <c r="C3249" t="s">
        <v>8075</v>
      </c>
      <c r="D3249" t="s">
        <v>8121</v>
      </c>
    </row>
    <row r="3250" spans="1:4" x14ac:dyDescent="0.35">
      <c r="A3250" t="s">
        <v>12792</v>
      </c>
      <c r="B3250">
        <v>506618</v>
      </c>
      <c r="C3250" t="s">
        <v>12793</v>
      </c>
      <c r="D3250" t="s">
        <v>8216</v>
      </c>
    </row>
    <row r="3251" spans="1:4" x14ac:dyDescent="0.35">
      <c r="A3251" t="s">
        <v>12794</v>
      </c>
      <c r="B3251">
        <v>500346</v>
      </c>
      <c r="C3251" t="s">
        <v>8075</v>
      </c>
      <c r="D3251" t="s">
        <v>8218</v>
      </c>
    </row>
    <row r="3252" spans="1:4" x14ac:dyDescent="0.35">
      <c r="A3252" t="s">
        <v>12795</v>
      </c>
      <c r="B3252">
        <v>532461</v>
      </c>
      <c r="C3252" t="s">
        <v>12796</v>
      </c>
      <c r="D3252" t="s">
        <v>8390</v>
      </c>
    </row>
    <row r="3253" spans="1:4" x14ac:dyDescent="0.35">
      <c r="A3253" t="s">
        <v>12797</v>
      </c>
      <c r="B3253">
        <v>532891</v>
      </c>
      <c r="C3253" t="s">
        <v>12798</v>
      </c>
      <c r="D3253" t="s">
        <v>8158</v>
      </c>
    </row>
    <row r="3254" spans="1:4" x14ac:dyDescent="0.35">
      <c r="A3254" t="s">
        <v>12799</v>
      </c>
      <c r="B3254">
        <v>540492</v>
      </c>
      <c r="C3254" t="s">
        <v>8075</v>
      </c>
      <c r="D3254" t="s">
        <v>16186</v>
      </c>
    </row>
    <row r="3255" spans="1:4" x14ac:dyDescent="0.35">
      <c r="A3255" t="s">
        <v>12800</v>
      </c>
      <c r="B3255">
        <v>523315</v>
      </c>
      <c r="C3255" t="s">
        <v>8075</v>
      </c>
      <c r="D3255" t="s">
        <v>8069</v>
      </c>
    </row>
    <row r="3256" spans="1:4" x14ac:dyDescent="0.35">
      <c r="A3256" t="s">
        <v>12801</v>
      </c>
      <c r="B3256">
        <v>538993</v>
      </c>
      <c r="C3256" t="s">
        <v>8075</v>
      </c>
      <c r="D3256" t="s">
        <v>8158</v>
      </c>
    </row>
    <row r="3257" spans="1:4" x14ac:dyDescent="0.35">
      <c r="A3257" t="s">
        <v>12802</v>
      </c>
      <c r="B3257">
        <v>540159</v>
      </c>
      <c r="C3257" t="s">
        <v>8075</v>
      </c>
      <c r="D3257" t="s">
        <v>8078</v>
      </c>
    </row>
    <row r="3258" spans="1:4" x14ac:dyDescent="0.35">
      <c r="A3258" t="s">
        <v>12803</v>
      </c>
      <c r="B3258">
        <v>538647</v>
      </c>
      <c r="C3258" t="s">
        <v>8075</v>
      </c>
      <c r="D3258" t="s">
        <v>8091</v>
      </c>
    </row>
    <row r="3259" spans="1:4" x14ac:dyDescent="0.35">
      <c r="A3259" t="s">
        <v>12804</v>
      </c>
      <c r="B3259" t="s">
        <v>8075</v>
      </c>
      <c r="C3259" t="s">
        <v>12805</v>
      </c>
      <c r="D3259" t="s">
        <v>8086</v>
      </c>
    </row>
    <row r="3260" spans="1:4" x14ac:dyDescent="0.35">
      <c r="A3260" t="s">
        <v>12806</v>
      </c>
      <c r="B3260">
        <v>531562</v>
      </c>
      <c r="C3260" t="s">
        <v>8075</v>
      </c>
      <c r="D3260" t="s">
        <v>8089</v>
      </c>
    </row>
    <row r="3261" spans="1:4" x14ac:dyDescent="0.35">
      <c r="A3261" t="s">
        <v>12807</v>
      </c>
      <c r="B3261">
        <v>517556</v>
      </c>
      <c r="C3261" t="s">
        <v>12808</v>
      </c>
      <c r="D3261" t="s">
        <v>8158</v>
      </c>
    </row>
    <row r="3262" spans="1:4" x14ac:dyDescent="0.35">
      <c r="A3262" t="s">
        <v>12809</v>
      </c>
      <c r="B3262">
        <v>532689</v>
      </c>
      <c r="C3262" t="s">
        <v>12810</v>
      </c>
      <c r="D3262" t="s">
        <v>8076</v>
      </c>
    </row>
    <row r="3263" spans="1:4" x14ac:dyDescent="0.35">
      <c r="A3263" t="s">
        <v>12811</v>
      </c>
      <c r="B3263">
        <v>536659</v>
      </c>
      <c r="C3263" t="s">
        <v>8075</v>
      </c>
      <c r="D3263" t="s">
        <v>8469</v>
      </c>
    </row>
    <row r="3264" spans="1:4" x14ac:dyDescent="0.35">
      <c r="A3264" t="s">
        <v>12812</v>
      </c>
      <c r="B3264">
        <v>534109</v>
      </c>
      <c r="C3264" t="s">
        <v>8075</v>
      </c>
      <c r="D3264" t="s">
        <v>8091</v>
      </c>
    </row>
    <row r="3265" spans="1:4" x14ac:dyDescent="0.35">
      <c r="A3265" t="s">
        <v>12813</v>
      </c>
      <c r="B3265">
        <v>511116</v>
      </c>
      <c r="C3265" t="s">
        <v>8075</v>
      </c>
      <c r="D3265" t="s">
        <v>9011</v>
      </c>
    </row>
    <row r="3266" spans="1:4" x14ac:dyDescent="0.35">
      <c r="A3266" t="s">
        <v>12814</v>
      </c>
      <c r="B3266">
        <v>538596</v>
      </c>
      <c r="C3266" t="s">
        <v>8075</v>
      </c>
      <c r="D3266" t="s">
        <v>8158</v>
      </c>
    </row>
    <row r="3267" spans="1:4" x14ac:dyDescent="0.35">
      <c r="A3267" t="s">
        <v>12815</v>
      </c>
      <c r="B3267">
        <v>530281</v>
      </c>
      <c r="C3267" t="s">
        <v>8075</v>
      </c>
      <c r="D3267" t="s">
        <v>8267</v>
      </c>
    </row>
    <row r="3268" spans="1:4" x14ac:dyDescent="0.35">
      <c r="A3268" t="s">
        <v>12816</v>
      </c>
      <c r="B3268">
        <v>530281</v>
      </c>
      <c r="C3268" t="s">
        <v>8075</v>
      </c>
      <c r="D3268" t="s">
        <v>8267</v>
      </c>
    </row>
    <row r="3269" spans="1:4" x14ac:dyDescent="0.35">
      <c r="A3269" t="s">
        <v>12817</v>
      </c>
      <c r="B3269">
        <v>590099</v>
      </c>
      <c r="C3269" t="s">
        <v>12818</v>
      </c>
      <c r="D3269" t="s">
        <v>8058</v>
      </c>
    </row>
    <row r="3270" spans="1:4" x14ac:dyDescent="0.35">
      <c r="A3270" t="s">
        <v>12819</v>
      </c>
      <c r="B3270">
        <v>590110</v>
      </c>
      <c r="C3270" t="s">
        <v>12820</v>
      </c>
      <c r="D3270" t="s">
        <v>8058</v>
      </c>
    </row>
    <row r="3271" spans="1:4" x14ac:dyDescent="0.35">
      <c r="A3271" t="s">
        <v>12821</v>
      </c>
      <c r="B3271">
        <v>539978</v>
      </c>
      <c r="C3271" t="s">
        <v>12822</v>
      </c>
      <c r="D3271" t="s">
        <v>8064</v>
      </c>
    </row>
    <row r="3272" spans="1:4" x14ac:dyDescent="0.35">
      <c r="A3272" t="s">
        <v>12823</v>
      </c>
      <c r="B3272">
        <v>539962</v>
      </c>
      <c r="C3272" t="s">
        <v>8075</v>
      </c>
      <c r="D3272" t="s">
        <v>8091</v>
      </c>
    </row>
    <row r="3273" spans="1:4" x14ac:dyDescent="0.35">
      <c r="A3273" t="s">
        <v>12824</v>
      </c>
      <c r="B3273">
        <v>535719</v>
      </c>
      <c r="C3273" t="s">
        <v>8075</v>
      </c>
      <c r="D3273" t="s">
        <v>8061</v>
      </c>
    </row>
    <row r="3274" spans="1:4" x14ac:dyDescent="0.35">
      <c r="A3274" t="s">
        <v>12825</v>
      </c>
      <c r="B3274">
        <v>535719</v>
      </c>
      <c r="C3274" t="s">
        <v>8075</v>
      </c>
      <c r="D3274" t="s">
        <v>8061</v>
      </c>
    </row>
    <row r="3275" spans="1:4" x14ac:dyDescent="0.35">
      <c r="A3275" t="s">
        <v>12826</v>
      </c>
      <c r="B3275">
        <v>539678</v>
      </c>
      <c r="C3275" t="s">
        <v>12827</v>
      </c>
      <c r="D3275" t="s">
        <v>8165</v>
      </c>
    </row>
    <row r="3276" spans="1:4" x14ac:dyDescent="0.35">
      <c r="A3276" t="s">
        <v>12828</v>
      </c>
      <c r="B3276">
        <v>532866</v>
      </c>
      <c r="C3276" t="s">
        <v>12829</v>
      </c>
      <c r="D3276" t="s">
        <v>8061</v>
      </c>
    </row>
    <row r="3277" spans="1:4" x14ac:dyDescent="0.35">
      <c r="A3277" t="s">
        <v>12830</v>
      </c>
      <c r="B3277">
        <v>532024</v>
      </c>
      <c r="C3277" t="s">
        <v>8075</v>
      </c>
      <c r="D3277" t="s">
        <v>8058</v>
      </c>
    </row>
    <row r="3278" spans="1:4" x14ac:dyDescent="0.35">
      <c r="A3278" t="s">
        <v>12831</v>
      </c>
      <c r="B3278">
        <v>536456</v>
      </c>
      <c r="C3278" t="s">
        <v>8075</v>
      </c>
      <c r="D3278" t="s">
        <v>8270</v>
      </c>
    </row>
    <row r="3279" spans="1:4" x14ac:dyDescent="0.35">
      <c r="A3279" t="s">
        <v>12832</v>
      </c>
      <c r="B3279">
        <v>509845</v>
      </c>
      <c r="C3279" t="s">
        <v>8075</v>
      </c>
      <c r="D3279" t="s">
        <v>8158</v>
      </c>
    </row>
    <row r="3280" spans="1:4" x14ac:dyDescent="0.35">
      <c r="A3280" t="s">
        <v>12833</v>
      </c>
      <c r="B3280" t="s">
        <v>8075</v>
      </c>
      <c r="C3280" t="s">
        <v>12834</v>
      </c>
      <c r="D3280" t="s">
        <v>8086</v>
      </c>
    </row>
    <row r="3281" spans="1:4" x14ac:dyDescent="0.35">
      <c r="A3281" t="s">
        <v>12835</v>
      </c>
      <c r="B3281">
        <v>533284</v>
      </c>
      <c r="C3281" t="s">
        <v>12836</v>
      </c>
      <c r="D3281" t="s">
        <v>8469</v>
      </c>
    </row>
    <row r="3282" spans="1:4" x14ac:dyDescent="0.35">
      <c r="A3282" t="s">
        <v>12837</v>
      </c>
      <c r="B3282">
        <v>530917</v>
      </c>
      <c r="C3282" t="s">
        <v>8075</v>
      </c>
      <c r="D3282" t="s">
        <v>8492</v>
      </c>
    </row>
    <row r="3283" spans="1:4" x14ac:dyDescent="0.35">
      <c r="A3283" t="s">
        <v>12838</v>
      </c>
      <c r="B3283">
        <v>517447</v>
      </c>
      <c r="C3283" t="s">
        <v>12839</v>
      </c>
      <c r="D3283" t="s">
        <v>8165</v>
      </c>
    </row>
    <row r="3284" spans="1:4" x14ac:dyDescent="0.35">
      <c r="A3284" t="s">
        <v>12840</v>
      </c>
      <c r="B3284">
        <v>517447</v>
      </c>
      <c r="C3284" t="s">
        <v>12839</v>
      </c>
      <c r="D3284" t="s">
        <v>8165</v>
      </c>
    </row>
    <row r="3285" spans="1:4" x14ac:dyDescent="0.35">
      <c r="A3285" t="s">
        <v>12841</v>
      </c>
      <c r="B3285">
        <v>532735</v>
      </c>
      <c r="C3285" t="s">
        <v>12842</v>
      </c>
      <c r="D3285" t="s">
        <v>8061</v>
      </c>
    </row>
    <row r="3286" spans="1:4" x14ac:dyDescent="0.35">
      <c r="A3286" t="s">
        <v>12843</v>
      </c>
      <c r="B3286">
        <v>512565</v>
      </c>
      <c r="C3286" t="s">
        <v>8075</v>
      </c>
      <c r="D3286" t="s">
        <v>8270</v>
      </c>
    </row>
    <row r="3287" spans="1:4" x14ac:dyDescent="0.35">
      <c r="A3287" t="s">
        <v>12844</v>
      </c>
      <c r="B3287">
        <v>538119</v>
      </c>
      <c r="C3287" t="s">
        <v>8075</v>
      </c>
      <c r="D3287" t="s">
        <v>8089</v>
      </c>
    </row>
    <row r="3288" spans="1:4" x14ac:dyDescent="0.35">
      <c r="A3288" t="s">
        <v>12845</v>
      </c>
      <c r="B3288">
        <v>524502</v>
      </c>
      <c r="C3288" t="s">
        <v>8075</v>
      </c>
      <c r="D3288" t="s">
        <v>9234</v>
      </c>
    </row>
    <row r="3289" spans="1:4" x14ac:dyDescent="0.35">
      <c r="A3289" t="s">
        <v>12846</v>
      </c>
      <c r="B3289">
        <v>524502</v>
      </c>
      <c r="C3289" t="s">
        <v>8075</v>
      </c>
      <c r="D3289" t="s">
        <v>9234</v>
      </c>
    </row>
    <row r="3290" spans="1:4" x14ac:dyDescent="0.35">
      <c r="A3290" t="s">
        <v>12847</v>
      </c>
      <c r="B3290">
        <v>502271</v>
      </c>
      <c r="C3290" t="s">
        <v>8075</v>
      </c>
      <c r="D3290" t="s">
        <v>8257</v>
      </c>
    </row>
    <row r="3291" spans="1:4" x14ac:dyDescent="0.35">
      <c r="A3291" t="s">
        <v>12848</v>
      </c>
      <c r="B3291">
        <v>520073</v>
      </c>
      <c r="C3291" t="s">
        <v>8075</v>
      </c>
      <c r="D3291" t="s">
        <v>8427</v>
      </c>
    </row>
    <row r="3292" spans="1:4" x14ac:dyDescent="0.35">
      <c r="A3292" t="s">
        <v>12849</v>
      </c>
      <c r="B3292">
        <v>590070</v>
      </c>
      <c r="C3292" t="s">
        <v>12850</v>
      </c>
      <c r="D3292" t="s">
        <v>8078</v>
      </c>
    </row>
    <row r="3293" spans="1:4" x14ac:dyDescent="0.35">
      <c r="A3293" t="s">
        <v>12851</v>
      </c>
      <c r="B3293">
        <v>590070</v>
      </c>
      <c r="C3293" t="s">
        <v>12850</v>
      </c>
      <c r="D3293" t="s">
        <v>8078</v>
      </c>
    </row>
    <row r="3294" spans="1:4" x14ac:dyDescent="0.35">
      <c r="A3294" t="s">
        <v>12852</v>
      </c>
      <c r="B3294">
        <v>532692</v>
      </c>
      <c r="C3294" t="s">
        <v>12853</v>
      </c>
      <c r="D3294" t="s">
        <v>8267</v>
      </c>
    </row>
    <row r="3295" spans="1:4" x14ac:dyDescent="0.35">
      <c r="A3295" t="s">
        <v>12854</v>
      </c>
      <c r="B3295">
        <v>539673</v>
      </c>
      <c r="C3295" t="s">
        <v>8075</v>
      </c>
      <c r="D3295" t="s">
        <v>8107</v>
      </c>
    </row>
    <row r="3296" spans="1:4" x14ac:dyDescent="0.35">
      <c r="A3296" t="s">
        <v>12855</v>
      </c>
      <c r="B3296">
        <v>531273</v>
      </c>
      <c r="C3296" t="s">
        <v>8075</v>
      </c>
      <c r="D3296" t="s">
        <v>8158</v>
      </c>
    </row>
    <row r="3297" spans="1:4" x14ac:dyDescent="0.35">
      <c r="A3297" t="s">
        <v>12856</v>
      </c>
      <c r="B3297">
        <v>531273</v>
      </c>
      <c r="C3297" t="s">
        <v>8075</v>
      </c>
      <c r="D3297" t="s">
        <v>8158</v>
      </c>
    </row>
    <row r="3298" spans="1:4" x14ac:dyDescent="0.35">
      <c r="A3298" t="s">
        <v>12857</v>
      </c>
      <c r="B3298">
        <v>539814</v>
      </c>
      <c r="C3298" t="s">
        <v>8075</v>
      </c>
      <c r="D3298" t="s">
        <v>16186</v>
      </c>
    </row>
    <row r="3299" spans="1:4" x14ac:dyDescent="0.35">
      <c r="A3299" t="s">
        <v>12858</v>
      </c>
      <c r="B3299">
        <v>540125</v>
      </c>
      <c r="C3299" t="s">
        <v>8075</v>
      </c>
      <c r="D3299" t="s">
        <v>8186</v>
      </c>
    </row>
    <row r="3300" spans="1:4" x14ac:dyDescent="0.35">
      <c r="A3300" t="s">
        <v>12859</v>
      </c>
      <c r="B3300">
        <v>532497</v>
      </c>
      <c r="C3300" t="s">
        <v>12860</v>
      </c>
      <c r="D3300" t="s">
        <v>8702</v>
      </c>
    </row>
    <row r="3301" spans="1:4" x14ac:dyDescent="0.35">
      <c r="A3301" t="s">
        <v>12861</v>
      </c>
      <c r="B3301">
        <v>531412</v>
      </c>
      <c r="C3301" t="s">
        <v>8075</v>
      </c>
      <c r="D3301" t="s">
        <v>8254</v>
      </c>
    </row>
    <row r="3302" spans="1:4" x14ac:dyDescent="0.35">
      <c r="A3302" t="s">
        <v>12862</v>
      </c>
      <c r="B3302">
        <v>531412</v>
      </c>
      <c r="C3302" t="s">
        <v>8075</v>
      </c>
      <c r="D3302" t="s">
        <v>8254</v>
      </c>
    </row>
    <row r="3303" spans="1:4" x14ac:dyDescent="0.35">
      <c r="A3303" t="s">
        <v>12863</v>
      </c>
      <c r="B3303">
        <v>539837</v>
      </c>
      <c r="C3303" t="s">
        <v>8075</v>
      </c>
      <c r="D3303" t="s">
        <v>8257</v>
      </c>
    </row>
    <row r="3304" spans="1:4" x14ac:dyDescent="0.35">
      <c r="A3304" t="s">
        <v>12864</v>
      </c>
      <c r="B3304">
        <v>526813</v>
      </c>
      <c r="C3304" t="s">
        <v>8075</v>
      </c>
      <c r="D3304" t="s">
        <v>10236</v>
      </c>
    </row>
    <row r="3305" spans="1:4" x14ac:dyDescent="0.35">
      <c r="A3305" t="s">
        <v>12865</v>
      </c>
      <c r="B3305">
        <v>531552</v>
      </c>
      <c r="C3305" t="s">
        <v>8075</v>
      </c>
      <c r="D3305" t="s">
        <v>8158</v>
      </c>
    </row>
    <row r="3306" spans="1:4" x14ac:dyDescent="0.35">
      <c r="A3306" t="s">
        <v>12866</v>
      </c>
      <c r="B3306">
        <v>538921</v>
      </c>
      <c r="C3306" t="s">
        <v>8075</v>
      </c>
      <c r="D3306" t="s">
        <v>8270</v>
      </c>
    </row>
    <row r="3307" spans="1:4" x14ac:dyDescent="0.35">
      <c r="A3307" t="s">
        <v>12867</v>
      </c>
      <c r="B3307">
        <v>514316</v>
      </c>
      <c r="C3307" t="s">
        <v>8075</v>
      </c>
      <c r="D3307" t="s">
        <v>8089</v>
      </c>
    </row>
    <row r="3308" spans="1:4" x14ac:dyDescent="0.35">
      <c r="A3308" t="s">
        <v>12868</v>
      </c>
      <c r="B3308">
        <v>531887</v>
      </c>
      <c r="C3308" t="s">
        <v>8075</v>
      </c>
      <c r="D3308" t="s">
        <v>8186</v>
      </c>
    </row>
    <row r="3309" spans="1:4" x14ac:dyDescent="0.35">
      <c r="A3309" t="s">
        <v>12869</v>
      </c>
      <c r="B3309">
        <v>540270</v>
      </c>
      <c r="C3309" t="s">
        <v>8075</v>
      </c>
      <c r="D3309" t="s">
        <v>16186</v>
      </c>
    </row>
    <row r="3310" spans="1:4" x14ac:dyDescent="0.35">
      <c r="A3310" t="s">
        <v>12870</v>
      </c>
      <c r="B3310">
        <v>542649</v>
      </c>
      <c r="C3310" t="s">
        <v>12871</v>
      </c>
      <c r="D3310" t="s">
        <v>12872</v>
      </c>
    </row>
    <row r="3311" spans="1:4" x14ac:dyDescent="0.35">
      <c r="A3311" t="s">
        <v>12873</v>
      </c>
      <c r="B3311">
        <v>500339</v>
      </c>
      <c r="C3311" t="s">
        <v>12874</v>
      </c>
      <c r="D3311" t="s">
        <v>8286</v>
      </c>
    </row>
    <row r="3312" spans="1:4" x14ac:dyDescent="0.35">
      <c r="A3312" t="s">
        <v>12875</v>
      </c>
      <c r="B3312">
        <v>532441</v>
      </c>
      <c r="C3312" t="s">
        <v>8075</v>
      </c>
      <c r="D3312" t="s">
        <v>8089</v>
      </c>
    </row>
    <row r="3313" spans="1:4" x14ac:dyDescent="0.35">
      <c r="A3313" t="s">
        <v>12876</v>
      </c>
      <c r="B3313">
        <v>531694</v>
      </c>
      <c r="C3313" t="s">
        <v>8075</v>
      </c>
      <c r="D3313" t="s">
        <v>8158</v>
      </c>
    </row>
    <row r="3314" spans="1:4" x14ac:dyDescent="0.35">
      <c r="A3314" t="s">
        <v>12877</v>
      </c>
      <c r="B3314">
        <v>523523</v>
      </c>
      <c r="C3314" t="s">
        <v>12878</v>
      </c>
      <c r="D3314" t="s">
        <v>8069</v>
      </c>
    </row>
    <row r="3315" spans="1:4" x14ac:dyDescent="0.35">
      <c r="A3315" t="s">
        <v>12879</v>
      </c>
      <c r="B3315">
        <v>530111</v>
      </c>
      <c r="C3315" t="s">
        <v>8075</v>
      </c>
      <c r="D3315" t="s">
        <v>8267</v>
      </c>
    </row>
    <row r="3316" spans="1:4" x14ac:dyDescent="0.35">
      <c r="A3316" t="s">
        <v>12880</v>
      </c>
      <c r="B3316">
        <v>530699</v>
      </c>
      <c r="C3316" t="s">
        <v>12881</v>
      </c>
      <c r="D3316" t="s">
        <v>8089</v>
      </c>
    </row>
    <row r="3317" spans="1:4" x14ac:dyDescent="0.35">
      <c r="A3317" t="s">
        <v>12882</v>
      </c>
      <c r="B3317">
        <v>532826</v>
      </c>
      <c r="C3317" t="s">
        <v>12883</v>
      </c>
      <c r="D3317" t="s">
        <v>8807</v>
      </c>
    </row>
    <row r="3318" spans="1:4" x14ac:dyDescent="0.35">
      <c r="A3318" t="s">
        <v>12884</v>
      </c>
      <c r="B3318">
        <v>503127</v>
      </c>
      <c r="C3318" t="s">
        <v>8075</v>
      </c>
      <c r="D3318" t="s">
        <v>8064</v>
      </c>
    </row>
    <row r="3319" spans="1:4" x14ac:dyDescent="0.35">
      <c r="A3319" t="s">
        <v>12885</v>
      </c>
      <c r="B3319">
        <v>532503</v>
      </c>
      <c r="C3319" t="s">
        <v>8075</v>
      </c>
      <c r="D3319" t="s">
        <v>8089</v>
      </c>
    </row>
    <row r="3320" spans="1:4" x14ac:dyDescent="0.35">
      <c r="A3320" t="s">
        <v>12886</v>
      </c>
      <c r="B3320">
        <v>538707</v>
      </c>
      <c r="C3320" t="s">
        <v>8075</v>
      </c>
      <c r="D3320" t="s">
        <v>8267</v>
      </c>
    </row>
    <row r="3321" spans="1:4" x14ac:dyDescent="0.35">
      <c r="A3321" t="s">
        <v>12887</v>
      </c>
      <c r="B3321">
        <v>526873</v>
      </c>
      <c r="C3321" t="s">
        <v>8075</v>
      </c>
      <c r="D3321" t="s">
        <v>8282</v>
      </c>
    </row>
    <row r="3322" spans="1:4" x14ac:dyDescent="0.35">
      <c r="A3322" t="s">
        <v>12888</v>
      </c>
      <c r="B3322">
        <v>530253</v>
      </c>
      <c r="C3322" t="s">
        <v>8075</v>
      </c>
      <c r="D3322" t="s">
        <v>8395</v>
      </c>
    </row>
    <row r="3323" spans="1:4" x14ac:dyDescent="0.35">
      <c r="A3323" t="s">
        <v>12889</v>
      </c>
      <c r="B3323">
        <v>507962</v>
      </c>
      <c r="C3323" t="s">
        <v>8075</v>
      </c>
      <c r="D3323" t="s">
        <v>8091</v>
      </c>
    </row>
    <row r="3324" spans="1:4" x14ac:dyDescent="0.35">
      <c r="A3324" t="s">
        <v>12890</v>
      </c>
      <c r="B3324">
        <v>526662</v>
      </c>
      <c r="C3324" t="s">
        <v>12891</v>
      </c>
      <c r="D3324" t="s">
        <v>8469</v>
      </c>
    </row>
    <row r="3325" spans="1:4" x14ac:dyDescent="0.35">
      <c r="A3325" t="s">
        <v>12892</v>
      </c>
      <c r="B3325">
        <v>531500</v>
      </c>
      <c r="C3325" t="s">
        <v>12893</v>
      </c>
      <c r="D3325" t="s">
        <v>8186</v>
      </c>
    </row>
    <row r="3326" spans="1:4" x14ac:dyDescent="0.35">
      <c r="A3326" t="s">
        <v>12894</v>
      </c>
      <c r="B3326">
        <v>526823</v>
      </c>
      <c r="C3326" t="s">
        <v>8075</v>
      </c>
      <c r="D3326" t="s">
        <v>8158</v>
      </c>
    </row>
    <row r="3327" spans="1:4" x14ac:dyDescent="0.35">
      <c r="A3327" t="s">
        <v>12895</v>
      </c>
      <c r="B3327">
        <v>514028</v>
      </c>
      <c r="C3327" t="s">
        <v>8075</v>
      </c>
      <c r="D3327" t="s">
        <v>8089</v>
      </c>
    </row>
    <row r="3328" spans="1:4" x14ac:dyDescent="0.35">
      <c r="A3328" t="s">
        <v>12896</v>
      </c>
      <c r="B3328">
        <v>539495</v>
      </c>
      <c r="C3328" t="s">
        <v>8075</v>
      </c>
      <c r="D3328" t="s">
        <v>8091</v>
      </c>
    </row>
    <row r="3329" spans="1:4" x14ac:dyDescent="0.35">
      <c r="A3329" t="s">
        <v>12897</v>
      </c>
      <c r="B3329">
        <v>513369</v>
      </c>
      <c r="C3329" t="s">
        <v>8075</v>
      </c>
      <c r="D3329" t="s">
        <v>8987</v>
      </c>
    </row>
    <row r="3330" spans="1:4" x14ac:dyDescent="0.35">
      <c r="A3330" t="s">
        <v>12898</v>
      </c>
      <c r="B3330" t="s">
        <v>8075</v>
      </c>
      <c r="C3330" t="s">
        <v>12899</v>
      </c>
      <c r="D3330" t="s">
        <v>8086</v>
      </c>
    </row>
    <row r="3331" spans="1:4" x14ac:dyDescent="0.35">
      <c r="A3331" t="s">
        <v>12900</v>
      </c>
      <c r="B3331">
        <v>541601</v>
      </c>
      <c r="C3331" t="s">
        <v>8075</v>
      </c>
      <c r="D3331" t="s">
        <v>8111</v>
      </c>
    </row>
    <row r="3332" spans="1:4" x14ac:dyDescent="0.35">
      <c r="A3332" t="s">
        <v>12901</v>
      </c>
      <c r="B3332">
        <v>522257</v>
      </c>
      <c r="C3332" t="s">
        <v>8075</v>
      </c>
      <c r="D3332" t="s">
        <v>8083</v>
      </c>
    </row>
    <row r="3333" spans="1:4" x14ac:dyDescent="0.35">
      <c r="A3333" t="s">
        <v>12902</v>
      </c>
      <c r="B3333">
        <v>517522</v>
      </c>
      <c r="C3333" t="s">
        <v>8075</v>
      </c>
      <c r="D3333" t="s">
        <v>8427</v>
      </c>
    </row>
    <row r="3334" spans="1:4" x14ac:dyDescent="0.35">
      <c r="A3334" t="s">
        <v>12903</v>
      </c>
      <c r="B3334">
        <v>512409</v>
      </c>
      <c r="C3334" t="s">
        <v>8075</v>
      </c>
      <c r="D3334" t="s">
        <v>8091</v>
      </c>
    </row>
    <row r="3335" spans="1:4" x14ac:dyDescent="0.35">
      <c r="A3335" t="s">
        <v>12904</v>
      </c>
      <c r="B3335" t="s">
        <v>8075</v>
      </c>
      <c r="C3335" t="s">
        <v>12905</v>
      </c>
      <c r="D3335" t="s">
        <v>8086</v>
      </c>
    </row>
    <row r="3336" spans="1:4" x14ac:dyDescent="0.35">
      <c r="A3336" t="s">
        <v>12906</v>
      </c>
      <c r="B3336">
        <v>500354</v>
      </c>
      <c r="C3336" t="s">
        <v>12907</v>
      </c>
      <c r="D3336" t="s">
        <v>8769</v>
      </c>
    </row>
    <row r="3337" spans="1:4" x14ac:dyDescent="0.35">
      <c r="A3337" t="s">
        <v>12908</v>
      </c>
      <c r="B3337">
        <v>532665</v>
      </c>
      <c r="C3337" t="s">
        <v>12909</v>
      </c>
      <c r="D3337" t="s">
        <v>8089</v>
      </c>
    </row>
    <row r="3338" spans="1:4" x14ac:dyDescent="0.35">
      <c r="A3338" t="s">
        <v>12910</v>
      </c>
      <c r="B3338">
        <v>500355</v>
      </c>
      <c r="C3338" t="s">
        <v>12911</v>
      </c>
      <c r="D3338" t="s">
        <v>8216</v>
      </c>
    </row>
    <row r="3339" spans="1:4" x14ac:dyDescent="0.35">
      <c r="A3339" t="s">
        <v>12912</v>
      </c>
      <c r="B3339">
        <v>500355</v>
      </c>
      <c r="C3339" t="s">
        <v>12911</v>
      </c>
      <c r="D3339" t="s">
        <v>8216</v>
      </c>
    </row>
    <row r="3340" spans="1:4" x14ac:dyDescent="0.35">
      <c r="A3340" t="s">
        <v>12913</v>
      </c>
      <c r="B3340">
        <v>534734</v>
      </c>
      <c r="C3340" t="s">
        <v>8075</v>
      </c>
      <c r="D3340" t="s">
        <v>8232</v>
      </c>
    </row>
    <row r="3341" spans="1:4" x14ac:dyDescent="0.35">
      <c r="A3341" t="s">
        <v>12914</v>
      </c>
      <c r="B3341">
        <v>522281</v>
      </c>
      <c r="C3341" t="s">
        <v>8075</v>
      </c>
      <c r="D3341" t="s">
        <v>8370</v>
      </c>
    </row>
    <row r="3342" spans="1:4" x14ac:dyDescent="0.35">
      <c r="A3342" t="s">
        <v>12915</v>
      </c>
      <c r="B3342">
        <v>500357</v>
      </c>
      <c r="C3342" t="s">
        <v>8075</v>
      </c>
      <c r="D3342" t="s">
        <v>8069</v>
      </c>
    </row>
    <row r="3343" spans="1:4" x14ac:dyDescent="0.35">
      <c r="A3343" t="s">
        <v>12916</v>
      </c>
      <c r="B3343">
        <v>500358</v>
      </c>
      <c r="C3343" t="s">
        <v>8075</v>
      </c>
      <c r="D3343" t="s">
        <v>8091</v>
      </c>
    </row>
    <row r="3344" spans="1:4" x14ac:dyDescent="0.35">
      <c r="A3344" t="s">
        <v>12917</v>
      </c>
      <c r="B3344">
        <v>524037</v>
      </c>
      <c r="C3344" t="s">
        <v>8075</v>
      </c>
      <c r="D3344" t="s">
        <v>8578</v>
      </c>
    </row>
    <row r="3345" spans="1:4" x14ac:dyDescent="0.35">
      <c r="A3345" t="s">
        <v>12918</v>
      </c>
      <c r="B3345">
        <v>502587</v>
      </c>
      <c r="C3345" t="s">
        <v>8075</v>
      </c>
      <c r="D3345" t="s">
        <v>8069</v>
      </c>
    </row>
    <row r="3346" spans="1:4" x14ac:dyDescent="0.35">
      <c r="A3346" t="s">
        <v>12919</v>
      </c>
      <c r="B3346">
        <v>539309</v>
      </c>
      <c r="C3346" t="s">
        <v>12920</v>
      </c>
      <c r="D3346" t="s">
        <v>8395</v>
      </c>
    </row>
    <row r="3347" spans="1:4" x14ac:dyDescent="0.35">
      <c r="A3347" t="s">
        <v>12921</v>
      </c>
      <c r="B3347">
        <v>523289</v>
      </c>
      <c r="C3347" t="s">
        <v>8075</v>
      </c>
      <c r="D3347" t="s">
        <v>16186</v>
      </c>
    </row>
    <row r="3348" spans="1:4" x14ac:dyDescent="0.35">
      <c r="A3348" t="s">
        <v>12922</v>
      </c>
      <c r="B3348">
        <v>515127</v>
      </c>
      <c r="C3348" t="s">
        <v>8075</v>
      </c>
      <c r="D3348" t="s">
        <v>16186</v>
      </c>
    </row>
    <row r="3349" spans="1:4" x14ac:dyDescent="0.35">
      <c r="A3349" t="s">
        <v>12923</v>
      </c>
      <c r="B3349">
        <v>538540</v>
      </c>
      <c r="C3349" t="s">
        <v>8075</v>
      </c>
      <c r="D3349" t="s">
        <v>8091</v>
      </c>
    </row>
    <row r="3350" spans="1:4" x14ac:dyDescent="0.35">
      <c r="A3350" t="s">
        <v>12924</v>
      </c>
      <c r="B3350">
        <v>532369</v>
      </c>
      <c r="C3350" t="s">
        <v>12925</v>
      </c>
      <c r="D3350" t="s">
        <v>8598</v>
      </c>
    </row>
    <row r="3351" spans="1:4" x14ac:dyDescent="0.35">
      <c r="A3351" t="s">
        <v>12926</v>
      </c>
      <c r="B3351">
        <v>532370</v>
      </c>
      <c r="C3351" t="s">
        <v>12927</v>
      </c>
      <c r="D3351" t="s">
        <v>8061</v>
      </c>
    </row>
    <row r="3352" spans="1:4" x14ac:dyDescent="0.35">
      <c r="A3352" t="s">
        <v>12928</v>
      </c>
      <c r="B3352">
        <v>514223</v>
      </c>
      <c r="C3352" t="s">
        <v>12929</v>
      </c>
      <c r="D3352" t="s">
        <v>16186</v>
      </c>
    </row>
    <row r="3353" spans="1:4" x14ac:dyDescent="0.35">
      <c r="A3353" t="s">
        <v>12930</v>
      </c>
      <c r="B3353">
        <v>530951</v>
      </c>
      <c r="C3353" t="s">
        <v>8075</v>
      </c>
      <c r="D3353" t="s">
        <v>8165</v>
      </c>
    </row>
    <row r="3354" spans="1:4" x14ac:dyDescent="0.35">
      <c r="A3354" t="s">
        <v>12931</v>
      </c>
      <c r="B3354">
        <v>532527</v>
      </c>
      <c r="C3354" t="s">
        <v>12932</v>
      </c>
      <c r="D3354" t="s">
        <v>8987</v>
      </c>
    </row>
    <row r="3355" spans="1:4" x14ac:dyDescent="0.35">
      <c r="A3355" t="s">
        <v>12933</v>
      </c>
      <c r="B3355">
        <v>533262</v>
      </c>
      <c r="C3355" t="s">
        <v>12934</v>
      </c>
      <c r="D3355" t="s">
        <v>8469</v>
      </c>
    </row>
    <row r="3356" spans="1:4" x14ac:dyDescent="0.35">
      <c r="A3356" t="s">
        <v>12935</v>
      </c>
      <c r="B3356">
        <v>532690</v>
      </c>
      <c r="C3356" t="s">
        <v>12936</v>
      </c>
      <c r="D3356" t="s">
        <v>8105</v>
      </c>
    </row>
    <row r="3357" spans="1:4" x14ac:dyDescent="0.35">
      <c r="A3357" t="s">
        <v>12937</v>
      </c>
      <c r="B3357">
        <v>530925</v>
      </c>
      <c r="C3357" t="s">
        <v>8075</v>
      </c>
      <c r="D3357" t="s">
        <v>8091</v>
      </c>
    </row>
    <row r="3358" spans="1:4" x14ac:dyDescent="0.35">
      <c r="A3358" t="s">
        <v>12938</v>
      </c>
      <c r="B3358">
        <v>507490</v>
      </c>
      <c r="C3358" t="s">
        <v>12939</v>
      </c>
      <c r="D3358" t="s">
        <v>8769</v>
      </c>
    </row>
    <row r="3359" spans="1:4" x14ac:dyDescent="0.35">
      <c r="A3359" t="s">
        <v>12940</v>
      </c>
      <c r="B3359">
        <v>531228</v>
      </c>
      <c r="C3359" t="s">
        <v>8075</v>
      </c>
      <c r="D3359" t="s">
        <v>8091</v>
      </c>
    </row>
    <row r="3360" spans="1:4" x14ac:dyDescent="0.35">
      <c r="A3360" t="s">
        <v>12941</v>
      </c>
      <c r="B3360">
        <v>532987</v>
      </c>
      <c r="C3360" t="s">
        <v>12942</v>
      </c>
      <c r="D3360" t="s">
        <v>8427</v>
      </c>
    </row>
    <row r="3361" spans="1:4" x14ac:dyDescent="0.35">
      <c r="A3361" t="s">
        <v>12943</v>
      </c>
      <c r="B3361">
        <v>532988</v>
      </c>
      <c r="C3361" t="s">
        <v>12944</v>
      </c>
      <c r="D3361" t="s">
        <v>8427</v>
      </c>
    </row>
    <row r="3362" spans="1:4" x14ac:dyDescent="0.35">
      <c r="A3362" t="s">
        <v>12945</v>
      </c>
      <c r="B3362">
        <v>505800</v>
      </c>
      <c r="C3362" t="s">
        <v>12946</v>
      </c>
      <c r="D3362" t="s">
        <v>8427</v>
      </c>
    </row>
    <row r="3363" spans="1:4" x14ac:dyDescent="0.35">
      <c r="A3363" t="s">
        <v>12947</v>
      </c>
      <c r="B3363">
        <v>532661</v>
      </c>
      <c r="C3363" t="s">
        <v>12948</v>
      </c>
      <c r="D3363" t="s">
        <v>8427</v>
      </c>
    </row>
    <row r="3364" spans="1:4" x14ac:dyDescent="0.35">
      <c r="A3364" t="s">
        <v>12949</v>
      </c>
      <c r="B3364">
        <v>541945</v>
      </c>
      <c r="C3364" t="s">
        <v>8075</v>
      </c>
      <c r="D3364" t="s">
        <v>8469</v>
      </c>
    </row>
    <row r="3365" spans="1:4" x14ac:dyDescent="0.35">
      <c r="A3365" t="s">
        <v>12950</v>
      </c>
      <c r="B3365">
        <v>531583</v>
      </c>
      <c r="C3365" t="s">
        <v>8075</v>
      </c>
      <c r="D3365" t="s">
        <v>8091</v>
      </c>
    </row>
    <row r="3366" spans="1:4" x14ac:dyDescent="0.35">
      <c r="A3366" t="s">
        <v>12951</v>
      </c>
      <c r="B3366">
        <v>500360</v>
      </c>
      <c r="C3366" t="s">
        <v>8075</v>
      </c>
      <c r="D3366" t="s">
        <v>8083</v>
      </c>
    </row>
    <row r="3367" spans="1:4" x14ac:dyDescent="0.35">
      <c r="A3367" t="s">
        <v>12952</v>
      </c>
      <c r="B3367">
        <v>501351</v>
      </c>
      <c r="C3367" t="s">
        <v>8075</v>
      </c>
      <c r="D3367" t="s">
        <v>8492</v>
      </c>
    </row>
    <row r="3368" spans="1:4" x14ac:dyDescent="0.35">
      <c r="A3368" t="s">
        <v>12953</v>
      </c>
      <c r="B3368">
        <v>507966</v>
      </c>
      <c r="C3368" t="s">
        <v>8075</v>
      </c>
      <c r="D3368" t="s">
        <v>8273</v>
      </c>
    </row>
    <row r="3369" spans="1:4" x14ac:dyDescent="0.35">
      <c r="A3369" t="s">
        <v>12954</v>
      </c>
      <c r="B3369">
        <v>522207</v>
      </c>
      <c r="C3369" t="s">
        <v>8075</v>
      </c>
      <c r="D3369" t="s">
        <v>8427</v>
      </c>
    </row>
    <row r="3370" spans="1:4" x14ac:dyDescent="0.35">
      <c r="A3370" t="s">
        <v>12955</v>
      </c>
      <c r="B3370">
        <v>522207</v>
      </c>
      <c r="C3370" t="s">
        <v>8075</v>
      </c>
      <c r="D3370" t="s">
        <v>8427</v>
      </c>
    </row>
    <row r="3371" spans="1:4" x14ac:dyDescent="0.35">
      <c r="A3371" t="s">
        <v>12956</v>
      </c>
      <c r="B3371">
        <v>524230</v>
      </c>
      <c r="C3371" t="s">
        <v>12957</v>
      </c>
      <c r="D3371" t="s">
        <v>8578</v>
      </c>
    </row>
    <row r="3372" spans="1:4" x14ac:dyDescent="0.35">
      <c r="A3372" t="s">
        <v>12958</v>
      </c>
      <c r="B3372">
        <v>531233</v>
      </c>
      <c r="C3372" t="s">
        <v>8075</v>
      </c>
      <c r="D3372" t="s">
        <v>8257</v>
      </c>
    </row>
    <row r="3373" spans="1:4" x14ac:dyDescent="0.35">
      <c r="A3373" t="s">
        <v>12959</v>
      </c>
      <c r="B3373">
        <v>507649</v>
      </c>
      <c r="C3373" t="s">
        <v>8075</v>
      </c>
      <c r="D3373" t="s">
        <v>8321</v>
      </c>
    </row>
    <row r="3374" spans="1:4" x14ac:dyDescent="0.35">
      <c r="A3374" t="s">
        <v>12960</v>
      </c>
      <c r="B3374">
        <v>532918</v>
      </c>
      <c r="C3374" t="s">
        <v>8075</v>
      </c>
      <c r="D3374" t="s">
        <v>8395</v>
      </c>
    </row>
    <row r="3375" spans="1:4" x14ac:dyDescent="0.35">
      <c r="A3375" t="s">
        <v>12961</v>
      </c>
      <c r="B3375">
        <v>524610</v>
      </c>
      <c r="C3375" t="s">
        <v>8075</v>
      </c>
      <c r="D3375" t="s">
        <v>8232</v>
      </c>
    </row>
    <row r="3376" spans="1:4" x14ac:dyDescent="0.35">
      <c r="A3376" t="s">
        <v>12962</v>
      </c>
      <c r="B3376">
        <v>540796</v>
      </c>
      <c r="C3376" t="s">
        <v>8075</v>
      </c>
      <c r="D3376" t="s">
        <v>8158</v>
      </c>
    </row>
    <row r="3377" spans="1:4" x14ac:dyDescent="0.35">
      <c r="A3377" t="s">
        <v>12963</v>
      </c>
      <c r="B3377">
        <v>520111</v>
      </c>
      <c r="C3377" t="s">
        <v>12964</v>
      </c>
      <c r="D3377" t="s">
        <v>8469</v>
      </c>
    </row>
    <row r="3378" spans="1:4" x14ac:dyDescent="0.35">
      <c r="A3378" t="s">
        <v>12965</v>
      </c>
      <c r="B3378">
        <v>534597</v>
      </c>
      <c r="C3378" t="s">
        <v>12966</v>
      </c>
      <c r="D3378" t="s">
        <v>8211</v>
      </c>
    </row>
    <row r="3379" spans="1:4" x14ac:dyDescent="0.35">
      <c r="A3379" t="s">
        <v>12967</v>
      </c>
      <c r="B3379">
        <v>533122</v>
      </c>
      <c r="C3379" t="s">
        <v>12968</v>
      </c>
      <c r="D3379" t="s">
        <v>8211</v>
      </c>
    </row>
    <row r="3380" spans="1:4" x14ac:dyDescent="0.35">
      <c r="A3380" t="s">
        <v>12969</v>
      </c>
      <c r="B3380">
        <v>537840</v>
      </c>
      <c r="C3380" t="s">
        <v>8075</v>
      </c>
      <c r="D3380" t="s">
        <v>8469</v>
      </c>
    </row>
    <row r="3381" spans="1:4" x14ac:dyDescent="0.35">
      <c r="A3381" t="s">
        <v>12970</v>
      </c>
      <c r="B3381">
        <v>507300</v>
      </c>
      <c r="C3381" t="s">
        <v>8075</v>
      </c>
      <c r="D3381" t="s">
        <v>8769</v>
      </c>
    </row>
    <row r="3382" spans="1:4" x14ac:dyDescent="0.35">
      <c r="A3382" t="s">
        <v>12971</v>
      </c>
      <c r="B3382">
        <v>533294</v>
      </c>
      <c r="C3382" t="s">
        <v>12972</v>
      </c>
      <c r="D3382" t="s">
        <v>8702</v>
      </c>
    </row>
    <row r="3383" spans="1:4" x14ac:dyDescent="0.35">
      <c r="A3383" t="s">
        <v>12973</v>
      </c>
      <c r="B3383">
        <v>526095</v>
      </c>
      <c r="C3383" t="s">
        <v>8075</v>
      </c>
      <c r="D3383" t="s">
        <v>8598</v>
      </c>
    </row>
    <row r="3384" spans="1:4" x14ac:dyDescent="0.35">
      <c r="A3384" t="s">
        <v>12974</v>
      </c>
      <c r="B3384">
        <v>504341</v>
      </c>
      <c r="C3384" t="s">
        <v>8075</v>
      </c>
      <c r="D3384" t="s">
        <v>8058</v>
      </c>
    </row>
    <row r="3385" spans="1:4" x14ac:dyDescent="0.35">
      <c r="A3385" t="s">
        <v>12975</v>
      </c>
      <c r="B3385">
        <v>541634</v>
      </c>
      <c r="C3385" t="s">
        <v>8075</v>
      </c>
      <c r="D3385" t="s">
        <v>8598</v>
      </c>
    </row>
    <row r="3386" spans="1:4" x14ac:dyDescent="0.35">
      <c r="A3386" t="s">
        <v>12976</v>
      </c>
      <c r="B3386">
        <v>531207</v>
      </c>
      <c r="C3386" t="s">
        <v>8075</v>
      </c>
      <c r="D3386" t="s">
        <v>8111</v>
      </c>
    </row>
    <row r="3387" spans="1:4" x14ac:dyDescent="0.35">
      <c r="A3387" t="s">
        <v>12977</v>
      </c>
      <c r="B3387">
        <v>500330</v>
      </c>
      <c r="C3387" t="s">
        <v>12978</v>
      </c>
      <c r="D3387" t="s">
        <v>8089</v>
      </c>
    </row>
    <row r="3388" spans="1:4" x14ac:dyDescent="0.35">
      <c r="A3388" t="s">
        <v>12979</v>
      </c>
      <c r="B3388">
        <v>540065</v>
      </c>
      <c r="C3388" t="s">
        <v>12980</v>
      </c>
      <c r="D3388" t="s">
        <v>8390</v>
      </c>
    </row>
    <row r="3389" spans="1:4" x14ac:dyDescent="0.35">
      <c r="A3389" t="s">
        <v>12981</v>
      </c>
      <c r="B3389">
        <v>531825</v>
      </c>
      <c r="C3389" t="s">
        <v>8075</v>
      </c>
      <c r="D3389" t="s">
        <v>8061</v>
      </c>
    </row>
    <row r="3390" spans="1:4" x14ac:dyDescent="0.35">
      <c r="A3390" t="s">
        <v>12982</v>
      </c>
      <c r="B3390">
        <v>537254</v>
      </c>
      <c r="C3390" t="s">
        <v>8075</v>
      </c>
      <c r="D3390" t="s">
        <v>16186</v>
      </c>
    </row>
    <row r="3391" spans="1:4" x14ac:dyDescent="0.35">
      <c r="A3391" t="s">
        <v>12983</v>
      </c>
      <c r="B3391">
        <v>534708</v>
      </c>
      <c r="C3391" t="s">
        <v>8075</v>
      </c>
      <c r="D3391" t="s">
        <v>8241</v>
      </c>
    </row>
    <row r="3392" spans="1:4" x14ac:dyDescent="0.35">
      <c r="A3392" t="s">
        <v>12984</v>
      </c>
      <c r="B3392">
        <v>533608</v>
      </c>
      <c r="C3392" t="s">
        <v>8075</v>
      </c>
      <c r="D3392" t="s">
        <v>8192</v>
      </c>
    </row>
    <row r="3393" spans="1:4" x14ac:dyDescent="0.35">
      <c r="A3393" t="s">
        <v>12985</v>
      </c>
      <c r="B3393">
        <v>533285</v>
      </c>
      <c r="C3393" t="s">
        <v>8075</v>
      </c>
      <c r="D3393" t="s">
        <v>8158</v>
      </c>
    </row>
    <row r="3394" spans="1:4" x14ac:dyDescent="0.35">
      <c r="A3394" t="s">
        <v>12986</v>
      </c>
      <c r="B3394">
        <v>539691</v>
      </c>
      <c r="C3394" t="s">
        <v>8075</v>
      </c>
      <c r="D3394" t="s">
        <v>16186</v>
      </c>
    </row>
    <row r="3395" spans="1:4" x14ac:dyDescent="0.35">
      <c r="A3395" t="s">
        <v>12987</v>
      </c>
      <c r="B3395">
        <v>530053</v>
      </c>
      <c r="C3395" t="s">
        <v>8075</v>
      </c>
      <c r="D3395" t="s">
        <v>8158</v>
      </c>
    </row>
    <row r="3396" spans="1:4" x14ac:dyDescent="0.35">
      <c r="A3396" t="s">
        <v>12988</v>
      </c>
      <c r="B3396">
        <v>513558</v>
      </c>
      <c r="C3396" t="s">
        <v>8075</v>
      </c>
      <c r="D3396" t="s">
        <v>8105</v>
      </c>
    </row>
    <row r="3397" spans="1:4" x14ac:dyDescent="0.35">
      <c r="A3397" t="s">
        <v>12989</v>
      </c>
      <c r="B3397">
        <v>538611</v>
      </c>
      <c r="C3397" t="s">
        <v>8075</v>
      </c>
      <c r="D3397" t="s">
        <v>8058</v>
      </c>
    </row>
    <row r="3398" spans="1:4" x14ac:dyDescent="0.35">
      <c r="A3398" t="s">
        <v>12990</v>
      </c>
      <c r="B3398">
        <v>532955</v>
      </c>
      <c r="C3398" t="s">
        <v>12991</v>
      </c>
      <c r="D3398" t="s">
        <v>8091</v>
      </c>
    </row>
    <row r="3399" spans="1:4" x14ac:dyDescent="0.35">
      <c r="A3399" t="s">
        <v>12992</v>
      </c>
      <c r="B3399">
        <v>523650</v>
      </c>
      <c r="C3399" t="s">
        <v>8075</v>
      </c>
      <c r="D3399" t="s">
        <v>8083</v>
      </c>
    </row>
    <row r="3400" spans="1:4" x14ac:dyDescent="0.35">
      <c r="A3400" t="s">
        <v>12993</v>
      </c>
      <c r="B3400">
        <v>532805</v>
      </c>
      <c r="C3400" t="s">
        <v>12994</v>
      </c>
      <c r="D3400" t="s">
        <v>16186</v>
      </c>
    </row>
    <row r="3401" spans="1:4" x14ac:dyDescent="0.35">
      <c r="A3401" t="s">
        <v>12995</v>
      </c>
      <c r="B3401">
        <v>532805</v>
      </c>
      <c r="C3401" t="s">
        <v>12994</v>
      </c>
      <c r="D3401" t="s">
        <v>16186</v>
      </c>
    </row>
    <row r="3402" spans="1:4" x14ac:dyDescent="0.35">
      <c r="A3402" t="s">
        <v>12996</v>
      </c>
      <c r="B3402">
        <v>532884</v>
      </c>
      <c r="C3402" t="s">
        <v>12997</v>
      </c>
      <c r="D3402" t="s">
        <v>9103</v>
      </c>
    </row>
    <row r="3403" spans="1:4" x14ac:dyDescent="0.35">
      <c r="A3403" t="s">
        <v>12998</v>
      </c>
      <c r="B3403">
        <v>530815</v>
      </c>
      <c r="C3403" t="s">
        <v>8075</v>
      </c>
      <c r="D3403" t="s">
        <v>8121</v>
      </c>
    </row>
    <row r="3404" spans="1:4" x14ac:dyDescent="0.35">
      <c r="A3404" t="s">
        <v>12999</v>
      </c>
      <c r="B3404">
        <v>531033</v>
      </c>
      <c r="C3404" t="s">
        <v>8075</v>
      </c>
      <c r="D3404" t="s">
        <v>8091</v>
      </c>
    </row>
    <row r="3405" spans="1:4" x14ac:dyDescent="0.35">
      <c r="A3405" t="s">
        <v>13000</v>
      </c>
      <c r="B3405">
        <v>530807</v>
      </c>
      <c r="C3405" t="s">
        <v>8075</v>
      </c>
      <c r="D3405" t="s">
        <v>8158</v>
      </c>
    </row>
    <row r="3406" spans="1:4" x14ac:dyDescent="0.35">
      <c r="A3406" t="s">
        <v>13001</v>
      </c>
      <c r="B3406">
        <v>515018</v>
      </c>
      <c r="C3406" t="s">
        <v>13002</v>
      </c>
      <c r="D3406" t="s">
        <v>8349</v>
      </c>
    </row>
    <row r="3407" spans="1:4" x14ac:dyDescent="0.35">
      <c r="A3407" t="s">
        <v>13003</v>
      </c>
      <c r="B3407">
        <v>540175</v>
      </c>
      <c r="C3407" t="s">
        <v>8075</v>
      </c>
      <c r="D3407" t="s">
        <v>8058</v>
      </c>
    </row>
    <row r="3408" spans="1:4" x14ac:dyDescent="0.35">
      <c r="A3408" t="s">
        <v>13004</v>
      </c>
      <c r="B3408">
        <v>511585</v>
      </c>
      <c r="C3408" t="s">
        <v>8075</v>
      </c>
      <c r="D3408" t="s">
        <v>8091</v>
      </c>
    </row>
    <row r="3409" spans="1:4" x14ac:dyDescent="0.35">
      <c r="A3409" t="s">
        <v>13005</v>
      </c>
      <c r="B3409">
        <v>512624</v>
      </c>
      <c r="C3409" t="s">
        <v>8075</v>
      </c>
      <c r="D3409" t="s">
        <v>16186</v>
      </c>
    </row>
    <row r="3410" spans="1:4" x14ac:dyDescent="0.35">
      <c r="A3410" t="s">
        <v>13006</v>
      </c>
      <c r="B3410">
        <v>505817</v>
      </c>
      <c r="C3410" t="s">
        <v>8075</v>
      </c>
      <c r="D3410" t="s">
        <v>8427</v>
      </c>
    </row>
    <row r="3411" spans="1:4" x14ac:dyDescent="0.35">
      <c r="A3411" t="s">
        <v>13007</v>
      </c>
      <c r="B3411">
        <v>505817</v>
      </c>
      <c r="C3411" t="s">
        <v>8075</v>
      </c>
      <c r="D3411" t="s">
        <v>8427</v>
      </c>
    </row>
    <row r="3412" spans="1:4" x14ac:dyDescent="0.35">
      <c r="A3412" t="s">
        <v>13008</v>
      </c>
      <c r="B3412">
        <v>526075</v>
      </c>
      <c r="C3412" t="s">
        <v>8075</v>
      </c>
      <c r="D3412" t="s">
        <v>8111</v>
      </c>
    </row>
    <row r="3413" spans="1:4" x14ac:dyDescent="0.35">
      <c r="A3413" t="s">
        <v>13009</v>
      </c>
      <c r="B3413">
        <v>530517</v>
      </c>
      <c r="C3413" t="s">
        <v>13010</v>
      </c>
      <c r="D3413" t="s">
        <v>8497</v>
      </c>
    </row>
    <row r="3414" spans="1:4" x14ac:dyDescent="0.35">
      <c r="A3414" t="s">
        <v>13011</v>
      </c>
      <c r="B3414" t="s">
        <v>8075</v>
      </c>
      <c r="C3414" t="s">
        <v>13012</v>
      </c>
      <c r="D3414" t="s">
        <v>8086</v>
      </c>
    </row>
    <row r="3415" spans="1:4" x14ac:dyDescent="0.35">
      <c r="A3415" t="s">
        <v>13013</v>
      </c>
      <c r="B3415">
        <v>532124</v>
      </c>
      <c r="C3415" t="s">
        <v>8075</v>
      </c>
      <c r="D3415" t="s">
        <v>8273</v>
      </c>
    </row>
    <row r="3416" spans="1:4" x14ac:dyDescent="0.35">
      <c r="A3416" t="s">
        <v>13014</v>
      </c>
      <c r="B3416">
        <v>532124</v>
      </c>
      <c r="C3416" t="s">
        <v>8075</v>
      </c>
      <c r="D3416" t="s">
        <v>8273</v>
      </c>
    </row>
    <row r="3417" spans="1:4" x14ac:dyDescent="0.35">
      <c r="A3417" t="s">
        <v>13015</v>
      </c>
      <c r="B3417">
        <v>500111</v>
      </c>
      <c r="C3417" t="s">
        <v>13016</v>
      </c>
      <c r="D3417" t="s">
        <v>8091</v>
      </c>
    </row>
    <row r="3418" spans="1:4" x14ac:dyDescent="0.35">
      <c r="A3418" t="s">
        <v>13017</v>
      </c>
      <c r="B3418">
        <v>503162</v>
      </c>
      <c r="C3418" t="s">
        <v>8075</v>
      </c>
      <c r="D3418" t="s">
        <v>8089</v>
      </c>
    </row>
    <row r="3419" spans="1:4" x14ac:dyDescent="0.35">
      <c r="A3419" t="s">
        <v>13018</v>
      </c>
      <c r="B3419">
        <v>532712</v>
      </c>
      <c r="C3419" t="s">
        <v>13019</v>
      </c>
      <c r="D3419" t="s">
        <v>9011</v>
      </c>
    </row>
    <row r="3420" spans="1:4" x14ac:dyDescent="0.35">
      <c r="A3420" t="s">
        <v>13020</v>
      </c>
      <c r="B3420">
        <v>590106</v>
      </c>
      <c r="C3420" t="s">
        <v>13021</v>
      </c>
      <c r="D3420" t="s">
        <v>8058</v>
      </c>
    </row>
    <row r="3421" spans="1:4" x14ac:dyDescent="0.35">
      <c r="A3421" t="s">
        <v>13022</v>
      </c>
      <c r="B3421">
        <v>590095</v>
      </c>
      <c r="C3421" t="s">
        <v>13023</v>
      </c>
      <c r="D3421" t="s">
        <v>8058</v>
      </c>
    </row>
    <row r="3422" spans="1:4" x14ac:dyDescent="0.35">
      <c r="A3422" t="s">
        <v>13024</v>
      </c>
      <c r="B3422">
        <v>590113</v>
      </c>
      <c r="C3422" t="s">
        <v>13025</v>
      </c>
      <c r="D3422" t="s">
        <v>8058</v>
      </c>
    </row>
    <row r="3423" spans="1:4" x14ac:dyDescent="0.35">
      <c r="A3423" t="s">
        <v>13026</v>
      </c>
      <c r="B3423">
        <v>590104</v>
      </c>
      <c r="C3423" t="s">
        <v>13027</v>
      </c>
      <c r="D3423" t="s">
        <v>8058</v>
      </c>
    </row>
    <row r="3424" spans="1:4" x14ac:dyDescent="0.35">
      <c r="A3424" t="s">
        <v>13028</v>
      </c>
      <c r="B3424">
        <v>590103</v>
      </c>
      <c r="C3424" t="s">
        <v>13029</v>
      </c>
      <c r="D3424" t="s">
        <v>8058</v>
      </c>
    </row>
    <row r="3425" spans="1:4" x14ac:dyDescent="0.35">
      <c r="A3425" t="s">
        <v>13030</v>
      </c>
      <c r="B3425">
        <v>590108</v>
      </c>
      <c r="C3425" t="s">
        <v>13031</v>
      </c>
      <c r="D3425" t="s">
        <v>8058</v>
      </c>
    </row>
    <row r="3426" spans="1:4" x14ac:dyDescent="0.35">
      <c r="A3426" t="s">
        <v>13032</v>
      </c>
      <c r="B3426">
        <v>590109</v>
      </c>
      <c r="C3426" t="s">
        <v>13033</v>
      </c>
      <c r="D3426" t="s">
        <v>8058</v>
      </c>
    </row>
    <row r="3427" spans="1:4" x14ac:dyDescent="0.35">
      <c r="A3427" t="s">
        <v>13034</v>
      </c>
      <c r="B3427">
        <v>540709</v>
      </c>
      <c r="C3427" t="s">
        <v>13035</v>
      </c>
      <c r="D3427" t="s">
        <v>16187</v>
      </c>
    </row>
    <row r="3428" spans="1:4" x14ac:dyDescent="0.35">
      <c r="A3428" t="s">
        <v>13036</v>
      </c>
      <c r="B3428">
        <v>523445</v>
      </c>
      <c r="C3428" t="s">
        <v>13037</v>
      </c>
      <c r="D3428" t="s">
        <v>8469</v>
      </c>
    </row>
    <row r="3429" spans="1:4" x14ac:dyDescent="0.35">
      <c r="A3429" t="s">
        <v>13038</v>
      </c>
      <c r="B3429">
        <v>500325</v>
      </c>
      <c r="C3429" t="s">
        <v>13039</v>
      </c>
      <c r="D3429" t="s">
        <v>8203</v>
      </c>
    </row>
    <row r="3430" spans="1:4" x14ac:dyDescent="0.35">
      <c r="A3430" t="s">
        <v>13040</v>
      </c>
      <c r="B3430">
        <v>500390</v>
      </c>
      <c r="C3430" t="s">
        <v>13041</v>
      </c>
      <c r="D3430" t="s">
        <v>8211</v>
      </c>
    </row>
    <row r="3431" spans="1:4" x14ac:dyDescent="0.35">
      <c r="A3431" t="s">
        <v>13042</v>
      </c>
      <c r="B3431">
        <v>533107</v>
      </c>
      <c r="C3431" t="s">
        <v>13043</v>
      </c>
      <c r="D3431" t="s">
        <v>8544</v>
      </c>
    </row>
    <row r="3432" spans="1:4" x14ac:dyDescent="0.35">
      <c r="A3432" t="s">
        <v>13044</v>
      </c>
      <c r="B3432">
        <v>540767</v>
      </c>
      <c r="C3432" t="s">
        <v>13045</v>
      </c>
      <c r="D3432" t="s">
        <v>10470</v>
      </c>
    </row>
    <row r="3433" spans="1:4" x14ac:dyDescent="0.35">
      <c r="A3433" t="s">
        <v>13046</v>
      </c>
      <c r="B3433">
        <v>532939</v>
      </c>
      <c r="C3433" t="s">
        <v>13047</v>
      </c>
      <c r="D3433" t="s">
        <v>8211</v>
      </c>
    </row>
    <row r="3434" spans="1:4" x14ac:dyDescent="0.35">
      <c r="A3434" t="s">
        <v>13048</v>
      </c>
      <c r="B3434">
        <v>511712</v>
      </c>
      <c r="C3434" t="s">
        <v>8075</v>
      </c>
      <c r="D3434" t="s">
        <v>8058</v>
      </c>
    </row>
    <row r="3435" spans="1:4" x14ac:dyDescent="0.35">
      <c r="A3435" t="s">
        <v>13049</v>
      </c>
      <c r="B3435">
        <v>539760</v>
      </c>
      <c r="C3435" t="s">
        <v>8075</v>
      </c>
      <c r="D3435" t="s">
        <v>8370</v>
      </c>
    </row>
    <row r="3436" spans="1:4" x14ac:dyDescent="0.35">
      <c r="A3436" t="s">
        <v>13050</v>
      </c>
      <c r="B3436">
        <v>532915</v>
      </c>
      <c r="C3436" t="s">
        <v>13051</v>
      </c>
      <c r="D3436" t="s">
        <v>8058</v>
      </c>
    </row>
    <row r="3437" spans="1:4" x14ac:dyDescent="0.35">
      <c r="A3437" t="s">
        <v>13052</v>
      </c>
      <c r="B3437">
        <v>540426</v>
      </c>
      <c r="C3437" t="s">
        <v>8075</v>
      </c>
      <c r="D3437" t="s">
        <v>8158</v>
      </c>
    </row>
    <row r="3438" spans="1:4" x14ac:dyDescent="0.35">
      <c r="A3438" t="s">
        <v>13053</v>
      </c>
      <c r="B3438">
        <v>513043</v>
      </c>
      <c r="C3438" t="s">
        <v>8075</v>
      </c>
      <c r="D3438" t="s">
        <v>8395</v>
      </c>
    </row>
    <row r="3439" spans="1:4" x14ac:dyDescent="0.35">
      <c r="A3439" t="s">
        <v>13054</v>
      </c>
      <c r="B3439">
        <v>512487</v>
      </c>
      <c r="C3439" t="s">
        <v>8075</v>
      </c>
      <c r="D3439" t="s">
        <v>16186</v>
      </c>
    </row>
    <row r="3440" spans="1:4" x14ac:dyDescent="0.35">
      <c r="A3440" t="s">
        <v>13055</v>
      </c>
      <c r="B3440">
        <v>505658</v>
      </c>
      <c r="C3440" t="s">
        <v>8075</v>
      </c>
      <c r="D3440" t="s">
        <v>8083</v>
      </c>
    </row>
    <row r="3441" spans="1:4" x14ac:dyDescent="0.35">
      <c r="A3441" t="s">
        <v>13056</v>
      </c>
      <c r="B3441">
        <v>504360</v>
      </c>
      <c r="C3441" t="s">
        <v>8075</v>
      </c>
      <c r="D3441" t="s">
        <v>16186</v>
      </c>
    </row>
    <row r="3442" spans="1:4" x14ac:dyDescent="0.35">
      <c r="A3442" t="s">
        <v>13057</v>
      </c>
      <c r="B3442">
        <v>511149</v>
      </c>
      <c r="C3442" t="s">
        <v>8075</v>
      </c>
      <c r="D3442" t="s">
        <v>8492</v>
      </c>
    </row>
    <row r="3443" spans="1:4" x14ac:dyDescent="0.35">
      <c r="A3443" t="s">
        <v>13058</v>
      </c>
      <c r="B3443">
        <v>530919</v>
      </c>
      <c r="C3443" t="s">
        <v>13059</v>
      </c>
      <c r="D3443" t="s">
        <v>11400</v>
      </c>
    </row>
    <row r="3444" spans="1:4" x14ac:dyDescent="0.35">
      <c r="A3444" t="s">
        <v>13060</v>
      </c>
      <c r="B3444" t="s">
        <v>8075</v>
      </c>
      <c r="C3444" t="s">
        <v>13061</v>
      </c>
      <c r="D3444" t="s">
        <v>11400</v>
      </c>
    </row>
    <row r="3445" spans="1:4" x14ac:dyDescent="0.35">
      <c r="A3445" t="s">
        <v>13062</v>
      </c>
      <c r="B3445">
        <v>532923</v>
      </c>
      <c r="C3445" t="s">
        <v>13063</v>
      </c>
      <c r="D3445" t="s">
        <v>8186</v>
      </c>
    </row>
    <row r="3446" spans="1:4" x14ac:dyDescent="0.35">
      <c r="A3446" t="s">
        <v>13064</v>
      </c>
      <c r="B3446">
        <v>535322</v>
      </c>
      <c r="C3446" t="s">
        <v>13065</v>
      </c>
      <c r="D3446" t="s">
        <v>16187</v>
      </c>
    </row>
    <row r="3447" spans="1:4" x14ac:dyDescent="0.35">
      <c r="A3447" t="s">
        <v>13066</v>
      </c>
      <c r="B3447">
        <v>532687</v>
      </c>
      <c r="C3447" t="s">
        <v>13067</v>
      </c>
      <c r="D3447" t="s">
        <v>10058</v>
      </c>
    </row>
    <row r="3448" spans="1:4" x14ac:dyDescent="0.35">
      <c r="A3448" t="s">
        <v>13068</v>
      </c>
      <c r="B3448">
        <v>532687</v>
      </c>
      <c r="C3448" t="s">
        <v>13067</v>
      </c>
      <c r="D3448" t="s">
        <v>10058</v>
      </c>
    </row>
    <row r="3449" spans="1:4" x14ac:dyDescent="0.35">
      <c r="A3449" t="s">
        <v>13069</v>
      </c>
      <c r="B3449">
        <v>524218</v>
      </c>
      <c r="C3449" t="s">
        <v>8075</v>
      </c>
      <c r="D3449" t="s">
        <v>8111</v>
      </c>
    </row>
    <row r="3450" spans="1:4" x14ac:dyDescent="0.35">
      <c r="A3450" t="s">
        <v>13070</v>
      </c>
      <c r="B3450">
        <v>505509</v>
      </c>
      <c r="C3450" t="s">
        <v>13071</v>
      </c>
      <c r="D3450" t="s">
        <v>8192</v>
      </c>
    </row>
    <row r="3451" spans="1:4" x14ac:dyDescent="0.35">
      <c r="A3451" t="s">
        <v>13072</v>
      </c>
      <c r="B3451">
        <v>515085</v>
      </c>
      <c r="C3451" t="s">
        <v>8075</v>
      </c>
      <c r="D3451" t="s">
        <v>8349</v>
      </c>
    </row>
    <row r="3452" spans="1:4" x14ac:dyDescent="0.35">
      <c r="A3452" t="s">
        <v>13073</v>
      </c>
      <c r="B3452">
        <v>519191</v>
      </c>
      <c r="C3452" t="s">
        <v>13074</v>
      </c>
      <c r="D3452" t="s">
        <v>13075</v>
      </c>
    </row>
    <row r="3453" spans="1:4" x14ac:dyDescent="0.35">
      <c r="A3453" t="s">
        <v>13076</v>
      </c>
      <c r="B3453">
        <v>505368</v>
      </c>
      <c r="C3453" t="s">
        <v>13077</v>
      </c>
      <c r="D3453" t="s">
        <v>8083</v>
      </c>
    </row>
    <row r="3454" spans="1:4" x14ac:dyDescent="0.35">
      <c r="A3454" t="s">
        <v>13078</v>
      </c>
      <c r="B3454">
        <v>531888</v>
      </c>
      <c r="C3454" t="s">
        <v>8075</v>
      </c>
      <c r="D3454" t="s">
        <v>8083</v>
      </c>
    </row>
    <row r="3455" spans="1:4" x14ac:dyDescent="0.35">
      <c r="A3455" t="s">
        <v>13079</v>
      </c>
      <c r="B3455">
        <v>539669</v>
      </c>
      <c r="C3455" t="s">
        <v>8075</v>
      </c>
      <c r="D3455" t="s">
        <v>8091</v>
      </c>
    </row>
    <row r="3456" spans="1:4" x14ac:dyDescent="0.35">
      <c r="A3456" t="s">
        <v>13080</v>
      </c>
      <c r="B3456">
        <v>531952</v>
      </c>
      <c r="C3456" t="s">
        <v>8075</v>
      </c>
      <c r="D3456" t="s">
        <v>8089</v>
      </c>
    </row>
    <row r="3457" spans="1:4" x14ac:dyDescent="0.35">
      <c r="A3457" t="s">
        <v>13081</v>
      </c>
      <c r="B3457">
        <v>530271</v>
      </c>
      <c r="C3457" t="s">
        <v>8075</v>
      </c>
      <c r="D3457" t="s">
        <v>8091</v>
      </c>
    </row>
    <row r="3458" spans="1:4" x14ac:dyDescent="0.35">
      <c r="A3458" t="s">
        <v>13082</v>
      </c>
      <c r="B3458">
        <v>532766</v>
      </c>
      <c r="C3458" t="s">
        <v>8075</v>
      </c>
      <c r="D3458" t="s">
        <v>8469</v>
      </c>
    </row>
    <row r="3459" spans="1:4" x14ac:dyDescent="0.35">
      <c r="A3459" t="s">
        <v>13083</v>
      </c>
      <c r="B3459">
        <v>539435</v>
      </c>
      <c r="C3459" t="s">
        <v>8075</v>
      </c>
      <c r="D3459" t="s">
        <v>8058</v>
      </c>
    </row>
    <row r="3460" spans="1:4" x14ac:dyDescent="0.35">
      <c r="A3460" t="s">
        <v>13084</v>
      </c>
      <c r="B3460">
        <v>519230</v>
      </c>
      <c r="C3460" t="s">
        <v>8075</v>
      </c>
      <c r="D3460" t="s">
        <v>16186</v>
      </c>
    </row>
    <row r="3461" spans="1:4" x14ac:dyDescent="0.35">
      <c r="A3461" t="s">
        <v>13085</v>
      </c>
      <c r="B3461">
        <v>520008</v>
      </c>
      <c r="C3461" t="s">
        <v>13086</v>
      </c>
      <c r="D3461" t="s">
        <v>8427</v>
      </c>
    </row>
    <row r="3462" spans="1:4" x14ac:dyDescent="0.35">
      <c r="A3462" t="s">
        <v>13087</v>
      </c>
      <c r="B3462">
        <v>540590</v>
      </c>
      <c r="C3462" t="s">
        <v>8075</v>
      </c>
      <c r="D3462" t="s">
        <v>8402</v>
      </c>
    </row>
    <row r="3463" spans="1:4" x14ac:dyDescent="0.35">
      <c r="A3463" t="s">
        <v>13088</v>
      </c>
      <c r="B3463">
        <v>524480</v>
      </c>
      <c r="C3463" t="s">
        <v>8075</v>
      </c>
      <c r="D3463" t="s">
        <v>8121</v>
      </c>
    </row>
    <row r="3464" spans="1:4" x14ac:dyDescent="0.35">
      <c r="A3464" t="s">
        <v>13089</v>
      </c>
      <c r="B3464">
        <v>540082</v>
      </c>
      <c r="C3464" t="s">
        <v>8075</v>
      </c>
      <c r="D3464" t="s">
        <v>8395</v>
      </c>
    </row>
    <row r="3465" spans="1:4" x14ac:dyDescent="0.35">
      <c r="A3465" t="s">
        <v>13090</v>
      </c>
      <c r="B3465">
        <v>504365</v>
      </c>
      <c r="C3465" t="s">
        <v>8075</v>
      </c>
      <c r="D3465" t="s">
        <v>8058</v>
      </c>
    </row>
    <row r="3466" spans="1:4" x14ac:dyDescent="0.35">
      <c r="A3466" t="s">
        <v>13091</v>
      </c>
      <c r="B3466">
        <v>541151</v>
      </c>
      <c r="C3466" t="s">
        <v>8075</v>
      </c>
      <c r="D3466" t="s">
        <v>8156</v>
      </c>
    </row>
    <row r="3467" spans="1:4" x14ac:dyDescent="0.35">
      <c r="A3467" t="s">
        <v>13092</v>
      </c>
      <c r="B3467">
        <v>541151</v>
      </c>
      <c r="C3467" t="s">
        <v>8075</v>
      </c>
      <c r="D3467" t="s">
        <v>8156</v>
      </c>
    </row>
    <row r="3468" spans="1:4" x14ac:dyDescent="0.35">
      <c r="A3468" t="s">
        <v>13093</v>
      </c>
      <c r="B3468">
        <v>507508</v>
      </c>
      <c r="C3468" t="s">
        <v>8075</v>
      </c>
      <c r="D3468" t="s">
        <v>8769</v>
      </c>
    </row>
    <row r="3469" spans="1:4" x14ac:dyDescent="0.35">
      <c r="A3469" t="s">
        <v>13094</v>
      </c>
      <c r="B3469">
        <v>530251</v>
      </c>
      <c r="C3469" t="s">
        <v>8075</v>
      </c>
      <c r="D3469" t="s">
        <v>16186</v>
      </c>
    </row>
    <row r="3470" spans="1:4" x14ac:dyDescent="0.35">
      <c r="A3470" t="s">
        <v>13095</v>
      </c>
      <c r="B3470">
        <v>514177</v>
      </c>
      <c r="C3470" t="s">
        <v>8075</v>
      </c>
      <c r="D3470" t="s">
        <v>8089</v>
      </c>
    </row>
    <row r="3471" spans="1:4" x14ac:dyDescent="0.35">
      <c r="A3471" t="s">
        <v>13096</v>
      </c>
      <c r="B3471">
        <v>531539</v>
      </c>
      <c r="C3471" t="s">
        <v>8075</v>
      </c>
      <c r="D3471" t="s">
        <v>8105</v>
      </c>
    </row>
    <row r="3472" spans="1:4" x14ac:dyDescent="0.35">
      <c r="A3472" t="s">
        <v>13097</v>
      </c>
      <c r="B3472">
        <v>526861</v>
      </c>
      <c r="C3472" t="s">
        <v>8075</v>
      </c>
      <c r="D3472" t="s">
        <v>8083</v>
      </c>
    </row>
    <row r="3473" spans="1:4" x14ac:dyDescent="0.35">
      <c r="A3473" t="s">
        <v>13098</v>
      </c>
      <c r="B3473">
        <v>523021</v>
      </c>
      <c r="C3473" t="s">
        <v>8075</v>
      </c>
      <c r="D3473" t="s">
        <v>8267</v>
      </c>
    </row>
    <row r="3474" spans="1:4" x14ac:dyDescent="0.35">
      <c r="A3474" t="s">
        <v>13099</v>
      </c>
      <c r="B3474">
        <v>526492</v>
      </c>
      <c r="C3474" t="s">
        <v>8075</v>
      </c>
      <c r="D3474" t="s">
        <v>8987</v>
      </c>
    </row>
    <row r="3475" spans="1:4" x14ac:dyDescent="0.35">
      <c r="A3475" t="s">
        <v>13100</v>
      </c>
      <c r="B3475">
        <v>542383</v>
      </c>
      <c r="C3475" t="s">
        <v>13101</v>
      </c>
      <c r="D3475" t="s">
        <v>8393</v>
      </c>
    </row>
    <row r="3476" spans="1:4" x14ac:dyDescent="0.35">
      <c r="A3476" t="s">
        <v>13102</v>
      </c>
      <c r="B3476">
        <v>541556</v>
      </c>
      <c r="C3476" t="s">
        <v>13103</v>
      </c>
      <c r="D3476" t="s">
        <v>8469</v>
      </c>
    </row>
    <row r="3477" spans="1:4" x14ac:dyDescent="0.35">
      <c r="A3477" t="s">
        <v>13104</v>
      </c>
      <c r="B3477">
        <v>519097</v>
      </c>
      <c r="C3477" t="s">
        <v>8075</v>
      </c>
      <c r="D3477" t="s">
        <v>8121</v>
      </c>
    </row>
    <row r="3478" spans="1:4" x14ac:dyDescent="0.35">
      <c r="A3478" t="s">
        <v>13105</v>
      </c>
      <c r="B3478">
        <v>526407</v>
      </c>
      <c r="C3478" t="s">
        <v>8075</v>
      </c>
      <c r="D3478" t="s">
        <v>8186</v>
      </c>
    </row>
    <row r="3479" spans="1:4" x14ac:dyDescent="0.35">
      <c r="A3479" t="s">
        <v>13106</v>
      </c>
      <c r="B3479">
        <v>540843</v>
      </c>
      <c r="C3479" t="s">
        <v>8075</v>
      </c>
      <c r="D3479" t="s">
        <v>10844</v>
      </c>
    </row>
    <row r="3480" spans="1:4" x14ac:dyDescent="0.35">
      <c r="A3480" t="s">
        <v>13107</v>
      </c>
      <c r="B3480" t="s">
        <v>8075</v>
      </c>
      <c r="C3480" t="s">
        <v>13108</v>
      </c>
      <c r="D3480" t="s">
        <v>8086</v>
      </c>
    </row>
    <row r="3481" spans="1:4" x14ac:dyDescent="0.35">
      <c r="A3481" t="s">
        <v>13109</v>
      </c>
      <c r="B3481">
        <v>512618</v>
      </c>
      <c r="C3481" t="s">
        <v>8075</v>
      </c>
      <c r="D3481" t="s">
        <v>8089</v>
      </c>
    </row>
    <row r="3482" spans="1:4" x14ac:dyDescent="0.35">
      <c r="A3482" t="s">
        <v>13110</v>
      </c>
      <c r="B3482">
        <v>540358</v>
      </c>
      <c r="C3482" t="s">
        <v>8075</v>
      </c>
      <c r="D3482" t="s">
        <v>8370</v>
      </c>
    </row>
    <row r="3483" spans="1:4" x14ac:dyDescent="0.35">
      <c r="A3483" t="s">
        <v>13111</v>
      </c>
      <c r="B3483">
        <v>500365</v>
      </c>
      <c r="C3483" t="s">
        <v>8075</v>
      </c>
      <c r="D3483" t="s">
        <v>8105</v>
      </c>
    </row>
    <row r="3484" spans="1:4" x14ac:dyDescent="0.35">
      <c r="A3484" t="s">
        <v>13112</v>
      </c>
      <c r="B3484">
        <v>531447</v>
      </c>
      <c r="C3484" t="s">
        <v>8075</v>
      </c>
      <c r="D3484" t="s">
        <v>16186</v>
      </c>
    </row>
    <row r="3485" spans="1:4" x14ac:dyDescent="0.35">
      <c r="A3485" t="s">
        <v>13113</v>
      </c>
      <c r="B3485">
        <v>531822</v>
      </c>
      <c r="C3485" t="s">
        <v>8075</v>
      </c>
      <c r="D3485" t="s">
        <v>8158</v>
      </c>
    </row>
    <row r="3486" spans="1:4" x14ac:dyDescent="0.35">
      <c r="A3486" t="s">
        <v>13114</v>
      </c>
      <c r="B3486">
        <v>532731</v>
      </c>
      <c r="C3486" t="s">
        <v>13115</v>
      </c>
      <c r="D3486" t="s">
        <v>8105</v>
      </c>
    </row>
    <row r="3487" spans="1:4" x14ac:dyDescent="0.35">
      <c r="A3487" t="s">
        <v>13116</v>
      </c>
      <c r="B3487">
        <v>505807</v>
      </c>
      <c r="C3487" t="s">
        <v>8075</v>
      </c>
      <c r="D3487" t="s">
        <v>8987</v>
      </c>
    </row>
    <row r="3488" spans="1:4" x14ac:dyDescent="0.35">
      <c r="A3488" t="s">
        <v>13117</v>
      </c>
      <c r="B3488">
        <v>502448</v>
      </c>
      <c r="C3488" t="s">
        <v>13118</v>
      </c>
      <c r="D3488" t="s">
        <v>8267</v>
      </c>
    </row>
    <row r="3489" spans="1:4" x14ac:dyDescent="0.35">
      <c r="A3489" t="s">
        <v>13119</v>
      </c>
      <c r="B3489">
        <v>500366</v>
      </c>
      <c r="C3489" t="s">
        <v>13120</v>
      </c>
      <c r="D3489" t="s">
        <v>8081</v>
      </c>
    </row>
    <row r="3490" spans="1:4" x14ac:dyDescent="0.35">
      <c r="A3490" t="s">
        <v>13121</v>
      </c>
      <c r="B3490">
        <v>500366</v>
      </c>
      <c r="C3490" t="s">
        <v>13120</v>
      </c>
      <c r="D3490" t="s">
        <v>8081</v>
      </c>
    </row>
    <row r="3491" spans="1:4" x14ac:dyDescent="0.35">
      <c r="A3491" t="s">
        <v>13122</v>
      </c>
      <c r="B3491">
        <v>542145</v>
      </c>
      <c r="C3491" t="s">
        <v>8075</v>
      </c>
      <c r="D3491" t="s">
        <v>16186</v>
      </c>
    </row>
    <row r="3492" spans="1:4" x14ac:dyDescent="0.35">
      <c r="A3492" t="s">
        <v>13123</v>
      </c>
      <c r="B3492">
        <v>530991</v>
      </c>
      <c r="C3492" t="s">
        <v>8075</v>
      </c>
      <c r="D3492" t="s">
        <v>8111</v>
      </c>
    </row>
    <row r="3493" spans="1:4" x14ac:dyDescent="0.35">
      <c r="A3493" t="s">
        <v>13124</v>
      </c>
      <c r="B3493">
        <v>542599</v>
      </c>
      <c r="C3493" t="s">
        <v>13125</v>
      </c>
      <c r="D3493" t="s">
        <v>8273</v>
      </c>
    </row>
    <row r="3494" spans="1:4" x14ac:dyDescent="0.35">
      <c r="A3494" t="s">
        <v>13126</v>
      </c>
      <c r="B3494">
        <v>531324</v>
      </c>
      <c r="C3494" t="s">
        <v>8075</v>
      </c>
      <c r="D3494" t="s">
        <v>8058</v>
      </c>
    </row>
    <row r="3495" spans="1:4" x14ac:dyDescent="0.35">
      <c r="A3495" t="s">
        <v>13127</v>
      </c>
      <c r="B3495">
        <v>533168</v>
      </c>
      <c r="C3495" t="s">
        <v>13128</v>
      </c>
      <c r="D3495" t="s">
        <v>8478</v>
      </c>
    </row>
    <row r="3496" spans="1:4" x14ac:dyDescent="0.35">
      <c r="A3496" t="s">
        <v>13129</v>
      </c>
      <c r="B3496">
        <v>533168</v>
      </c>
      <c r="C3496" t="s">
        <v>13128</v>
      </c>
      <c r="D3496" t="s">
        <v>8478</v>
      </c>
    </row>
    <row r="3497" spans="1:4" x14ac:dyDescent="0.35">
      <c r="A3497" t="s">
        <v>13130</v>
      </c>
      <c r="B3497">
        <v>517500</v>
      </c>
      <c r="C3497" t="s">
        <v>8075</v>
      </c>
      <c r="D3497" t="s">
        <v>8083</v>
      </c>
    </row>
    <row r="3498" spans="1:4" x14ac:dyDescent="0.35">
      <c r="A3498" t="s">
        <v>13131</v>
      </c>
      <c r="B3498">
        <v>539922</v>
      </c>
      <c r="C3498" t="s">
        <v>8075</v>
      </c>
      <c r="D3498" t="s">
        <v>16186</v>
      </c>
    </row>
    <row r="3499" spans="1:4" x14ac:dyDescent="0.35">
      <c r="A3499" t="s">
        <v>13132</v>
      </c>
      <c r="B3499">
        <v>539922</v>
      </c>
      <c r="C3499" t="s">
        <v>8075</v>
      </c>
      <c r="D3499" t="s">
        <v>16186</v>
      </c>
    </row>
    <row r="3500" spans="1:4" x14ac:dyDescent="0.35">
      <c r="A3500" t="s">
        <v>13133</v>
      </c>
      <c r="B3500">
        <v>526193</v>
      </c>
      <c r="C3500" t="s">
        <v>8075</v>
      </c>
      <c r="D3500" t="s">
        <v>8349</v>
      </c>
    </row>
    <row r="3501" spans="1:4" x14ac:dyDescent="0.35">
      <c r="A3501" t="s">
        <v>13134</v>
      </c>
      <c r="B3501">
        <v>512047</v>
      </c>
      <c r="C3501" t="s">
        <v>8075</v>
      </c>
      <c r="D3501" t="s">
        <v>8186</v>
      </c>
    </row>
    <row r="3502" spans="1:4" x14ac:dyDescent="0.35">
      <c r="A3502" t="s">
        <v>13135</v>
      </c>
      <c r="B3502">
        <v>532699</v>
      </c>
      <c r="C3502" t="s">
        <v>13136</v>
      </c>
      <c r="D3502" t="s">
        <v>8273</v>
      </c>
    </row>
    <row r="3503" spans="1:4" x14ac:dyDescent="0.35">
      <c r="A3503" t="s">
        <v>13137</v>
      </c>
      <c r="B3503">
        <v>526640</v>
      </c>
      <c r="C3503" t="s">
        <v>8075</v>
      </c>
      <c r="D3503" t="s">
        <v>8273</v>
      </c>
    </row>
    <row r="3504" spans="1:4" x14ac:dyDescent="0.35">
      <c r="A3504" t="s">
        <v>13138</v>
      </c>
      <c r="B3504">
        <v>532983</v>
      </c>
      <c r="C3504" t="s">
        <v>13139</v>
      </c>
      <c r="D3504" t="s">
        <v>8111</v>
      </c>
    </row>
    <row r="3505" spans="1:4" x14ac:dyDescent="0.35">
      <c r="A3505" t="s">
        <v>13140</v>
      </c>
      <c r="B3505">
        <v>511626</v>
      </c>
      <c r="C3505" t="s">
        <v>8075</v>
      </c>
      <c r="D3505" t="s">
        <v>8091</v>
      </c>
    </row>
    <row r="3506" spans="1:4" x14ac:dyDescent="0.35">
      <c r="A3506" t="s">
        <v>13141</v>
      </c>
      <c r="B3506">
        <v>530179</v>
      </c>
      <c r="C3506" t="s">
        <v>8075</v>
      </c>
      <c r="D3506" t="s">
        <v>8089</v>
      </c>
    </row>
    <row r="3507" spans="1:4" x14ac:dyDescent="0.35">
      <c r="A3507" t="s">
        <v>13142</v>
      </c>
      <c r="B3507">
        <v>539875</v>
      </c>
      <c r="C3507" t="s">
        <v>8075</v>
      </c>
      <c r="D3507" t="s">
        <v>8094</v>
      </c>
    </row>
    <row r="3508" spans="1:4" x14ac:dyDescent="0.35">
      <c r="A3508" t="s">
        <v>13143</v>
      </c>
      <c r="B3508">
        <v>500350</v>
      </c>
      <c r="C3508" t="s">
        <v>13144</v>
      </c>
      <c r="D3508" t="s">
        <v>8089</v>
      </c>
    </row>
    <row r="3509" spans="1:4" x14ac:dyDescent="0.35">
      <c r="A3509" t="s">
        <v>13145</v>
      </c>
      <c r="B3509">
        <v>531215</v>
      </c>
      <c r="C3509" t="s">
        <v>8075</v>
      </c>
      <c r="D3509" t="s">
        <v>8370</v>
      </c>
    </row>
    <row r="3510" spans="1:4" x14ac:dyDescent="0.35">
      <c r="A3510" t="s">
        <v>13146</v>
      </c>
      <c r="B3510">
        <v>500367</v>
      </c>
      <c r="C3510" t="s">
        <v>8075</v>
      </c>
      <c r="D3510" t="s">
        <v>8551</v>
      </c>
    </row>
    <row r="3511" spans="1:4" x14ac:dyDescent="0.35">
      <c r="A3511" t="s">
        <v>13147</v>
      </c>
      <c r="B3511">
        <v>531099</v>
      </c>
      <c r="C3511" t="s">
        <v>8075</v>
      </c>
      <c r="D3511" t="s">
        <v>8111</v>
      </c>
    </row>
    <row r="3512" spans="1:4" x14ac:dyDescent="0.35">
      <c r="A3512" t="s">
        <v>13148</v>
      </c>
      <c r="B3512">
        <v>509020</v>
      </c>
      <c r="C3512" t="s">
        <v>13149</v>
      </c>
      <c r="D3512" t="s">
        <v>8321</v>
      </c>
    </row>
    <row r="3513" spans="1:4" x14ac:dyDescent="0.35">
      <c r="A3513" t="s">
        <v>13150</v>
      </c>
      <c r="B3513">
        <v>500368</v>
      </c>
      <c r="C3513" t="s">
        <v>13151</v>
      </c>
      <c r="D3513" t="s">
        <v>8321</v>
      </c>
    </row>
    <row r="3514" spans="1:4" x14ac:dyDescent="0.35">
      <c r="A3514" t="s">
        <v>13152</v>
      </c>
      <c r="B3514">
        <v>540696</v>
      </c>
      <c r="C3514" t="s">
        <v>8075</v>
      </c>
      <c r="D3514" t="s">
        <v>16186</v>
      </c>
    </row>
    <row r="3515" spans="1:4" x14ac:dyDescent="0.35">
      <c r="A3515" t="s">
        <v>13153</v>
      </c>
      <c r="B3515">
        <v>540696</v>
      </c>
      <c r="C3515" t="s">
        <v>8075</v>
      </c>
      <c r="D3515" t="s">
        <v>16186</v>
      </c>
    </row>
    <row r="3516" spans="1:4" x14ac:dyDescent="0.35">
      <c r="A3516" t="s">
        <v>13154</v>
      </c>
      <c r="B3516">
        <v>532785</v>
      </c>
      <c r="C3516" t="s">
        <v>13155</v>
      </c>
      <c r="D3516" t="s">
        <v>8069</v>
      </c>
    </row>
    <row r="3517" spans="1:4" x14ac:dyDescent="0.35">
      <c r="A3517" t="s">
        <v>13156</v>
      </c>
      <c r="B3517">
        <v>539226</v>
      </c>
      <c r="C3517" t="s">
        <v>8075</v>
      </c>
      <c r="D3517" t="s">
        <v>8105</v>
      </c>
    </row>
    <row r="3518" spans="1:4" x14ac:dyDescent="0.35">
      <c r="A3518" t="s">
        <v>13157</v>
      </c>
      <c r="B3518" t="s">
        <v>8075</v>
      </c>
      <c r="C3518" t="s">
        <v>13158</v>
      </c>
      <c r="D3518" t="s">
        <v>8086</v>
      </c>
    </row>
    <row r="3519" spans="1:4" x14ac:dyDescent="0.35">
      <c r="A3519" t="s">
        <v>13159</v>
      </c>
      <c r="B3519">
        <v>519413</v>
      </c>
      <c r="C3519" t="s">
        <v>8075</v>
      </c>
      <c r="D3519" t="s">
        <v>16186</v>
      </c>
    </row>
    <row r="3520" spans="1:4" x14ac:dyDescent="0.35">
      <c r="A3520" t="s">
        <v>13160</v>
      </c>
      <c r="B3520">
        <v>530449</v>
      </c>
      <c r="C3520" t="s">
        <v>8075</v>
      </c>
      <c r="D3520" t="s">
        <v>8192</v>
      </c>
    </row>
    <row r="3521" spans="1:4" x14ac:dyDescent="0.35">
      <c r="A3521" t="s">
        <v>13161</v>
      </c>
      <c r="B3521">
        <v>533552</v>
      </c>
      <c r="C3521" t="s">
        <v>13162</v>
      </c>
      <c r="D3521" t="s">
        <v>8186</v>
      </c>
    </row>
    <row r="3522" spans="1:4" x14ac:dyDescent="0.35">
      <c r="A3522" t="s">
        <v>13163</v>
      </c>
      <c r="B3522">
        <v>533470</v>
      </c>
      <c r="C3522" t="s">
        <v>13164</v>
      </c>
      <c r="D3522" t="s">
        <v>8566</v>
      </c>
    </row>
    <row r="3523" spans="1:4" x14ac:dyDescent="0.35">
      <c r="A3523" t="s">
        <v>13165</v>
      </c>
      <c r="B3523">
        <v>504335</v>
      </c>
      <c r="C3523" t="s">
        <v>8075</v>
      </c>
      <c r="D3523" t="s">
        <v>16186</v>
      </c>
    </row>
    <row r="3524" spans="1:4" x14ac:dyDescent="0.35">
      <c r="A3524" t="s">
        <v>13166</v>
      </c>
      <c r="B3524">
        <v>517035</v>
      </c>
      <c r="C3524" t="s">
        <v>8075</v>
      </c>
      <c r="D3524" t="s">
        <v>8612</v>
      </c>
    </row>
    <row r="3525" spans="1:4" x14ac:dyDescent="0.35">
      <c r="A3525" t="s">
        <v>16204</v>
      </c>
      <c r="B3525">
        <v>542034</v>
      </c>
      <c r="C3525" t="s">
        <v>8075</v>
      </c>
      <c r="D3525" t="s">
        <v>8186</v>
      </c>
    </row>
    <row r="3526" spans="1:4" x14ac:dyDescent="0.35">
      <c r="A3526" t="s">
        <v>13167</v>
      </c>
      <c r="B3526">
        <v>532604</v>
      </c>
      <c r="C3526" t="s">
        <v>13168</v>
      </c>
      <c r="D3526" t="s">
        <v>8105</v>
      </c>
    </row>
    <row r="3527" spans="1:4" x14ac:dyDescent="0.35">
      <c r="A3527" t="s">
        <v>13169</v>
      </c>
      <c r="B3527">
        <v>540497</v>
      </c>
      <c r="C3527" t="s">
        <v>13170</v>
      </c>
      <c r="D3527" t="s">
        <v>8594</v>
      </c>
    </row>
    <row r="3528" spans="1:4" x14ac:dyDescent="0.35">
      <c r="A3528" t="s">
        <v>13171</v>
      </c>
      <c r="B3528">
        <v>534598</v>
      </c>
      <c r="C3528" t="s">
        <v>13172</v>
      </c>
      <c r="D3528" t="s">
        <v>8211</v>
      </c>
    </row>
    <row r="3529" spans="1:4" x14ac:dyDescent="0.35">
      <c r="A3529" t="s">
        <v>13173</v>
      </c>
      <c r="B3529">
        <v>539450</v>
      </c>
      <c r="C3529" t="s">
        <v>13174</v>
      </c>
      <c r="D3529" t="s">
        <v>8254</v>
      </c>
    </row>
    <row r="3530" spans="1:4" x14ac:dyDescent="0.35">
      <c r="A3530" t="s">
        <v>13175</v>
      </c>
      <c r="B3530">
        <v>532316</v>
      </c>
      <c r="C3530" t="s">
        <v>13176</v>
      </c>
      <c r="D3530" t="s">
        <v>13177</v>
      </c>
    </row>
    <row r="3531" spans="1:4" x14ac:dyDescent="0.35">
      <c r="A3531" t="s">
        <v>13178</v>
      </c>
      <c r="B3531">
        <v>540048</v>
      </c>
      <c r="C3531" t="s">
        <v>13179</v>
      </c>
      <c r="D3531" t="s">
        <v>8186</v>
      </c>
    </row>
    <row r="3532" spans="1:4" x14ac:dyDescent="0.35">
      <c r="A3532" t="s">
        <v>13180</v>
      </c>
      <c r="B3532">
        <v>536710</v>
      </c>
      <c r="C3532" t="s">
        <v>8075</v>
      </c>
      <c r="D3532" t="s">
        <v>8091</v>
      </c>
    </row>
    <row r="3533" spans="1:4" x14ac:dyDescent="0.35">
      <c r="A3533" t="s">
        <v>13181</v>
      </c>
      <c r="B3533">
        <v>513515</v>
      </c>
      <c r="C3533" t="s">
        <v>8075</v>
      </c>
      <c r="D3533" t="s">
        <v>8089</v>
      </c>
    </row>
    <row r="3534" spans="1:4" x14ac:dyDescent="0.35">
      <c r="A3534" t="s">
        <v>13182</v>
      </c>
      <c r="B3534">
        <v>531307</v>
      </c>
      <c r="C3534" t="s">
        <v>8075</v>
      </c>
      <c r="D3534" t="s">
        <v>8089</v>
      </c>
    </row>
    <row r="3535" spans="1:4" x14ac:dyDescent="0.35">
      <c r="A3535" t="s">
        <v>13183</v>
      </c>
      <c r="B3535" t="s">
        <v>8075</v>
      </c>
      <c r="C3535" t="s">
        <v>13184</v>
      </c>
      <c r="D3535" t="s">
        <v>8086</v>
      </c>
    </row>
    <row r="3536" spans="1:4" x14ac:dyDescent="0.35">
      <c r="A3536" t="s">
        <v>13185</v>
      </c>
      <c r="B3536">
        <v>538876</v>
      </c>
      <c r="C3536" t="s">
        <v>8075</v>
      </c>
      <c r="D3536" t="s">
        <v>8091</v>
      </c>
    </row>
    <row r="3537" spans="1:4" x14ac:dyDescent="0.35">
      <c r="A3537" t="s">
        <v>13186</v>
      </c>
      <c r="B3537">
        <v>535621</v>
      </c>
      <c r="C3537" t="s">
        <v>8075</v>
      </c>
      <c r="D3537" t="s">
        <v>8158</v>
      </c>
    </row>
    <row r="3538" spans="1:4" x14ac:dyDescent="0.35">
      <c r="A3538" t="s">
        <v>13187</v>
      </c>
      <c r="B3538">
        <v>503622</v>
      </c>
      <c r="C3538" t="s">
        <v>8075</v>
      </c>
      <c r="D3538" t="s">
        <v>8058</v>
      </c>
    </row>
    <row r="3539" spans="1:4" x14ac:dyDescent="0.35">
      <c r="A3539" t="s">
        <v>13188</v>
      </c>
      <c r="B3539">
        <v>514197</v>
      </c>
      <c r="C3539" t="s">
        <v>8075</v>
      </c>
      <c r="D3539" t="s">
        <v>8089</v>
      </c>
    </row>
    <row r="3540" spans="1:4" x14ac:dyDescent="0.35">
      <c r="A3540" t="s">
        <v>13189</v>
      </c>
      <c r="B3540">
        <v>540081</v>
      </c>
      <c r="C3540" t="s">
        <v>13190</v>
      </c>
      <c r="D3540" t="s">
        <v>8594</v>
      </c>
    </row>
    <row r="3541" spans="1:4" x14ac:dyDescent="0.35">
      <c r="A3541" t="s">
        <v>13191</v>
      </c>
      <c r="B3541">
        <v>539112</v>
      </c>
      <c r="C3541" t="s">
        <v>8075</v>
      </c>
      <c r="D3541" t="s">
        <v>8158</v>
      </c>
    </row>
    <row r="3542" spans="1:4" x14ac:dyDescent="0.35">
      <c r="A3542" t="s">
        <v>13192</v>
      </c>
      <c r="B3542">
        <v>530267</v>
      </c>
      <c r="C3542" t="s">
        <v>8075</v>
      </c>
      <c r="D3542" t="s">
        <v>8083</v>
      </c>
    </row>
    <row r="3543" spans="1:4" x14ac:dyDescent="0.35">
      <c r="A3543" t="s">
        <v>13193</v>
      </c>
      <c r="B3543">
        <v>530461</v>
      </c>
      <c r="C3543" t="s">
        <v>8075</v>
      </c>
      <c r="D3543" t="s">
        <v>8152</v>
      </c>
    </row>
    <row r="3544" spans="1:4" x14ac:dyDescent="0.35">
      <c r="A3544" t="s">
        <v>13194</v>
      </c>
      <c r="B3544">
        <v>540132</v>
      </c>
      <c r="C3544" t="s">
        <v>8075</v>
      </c>
      <c r="D3544" t="s">
        <v>16186</v>
      </c>
    </row>
    <row r="3545" spans="1:4" x14ac:dyDescent="0.35">
      <c r="A3545" t="s">
        <v>13195</v>
      </c>
      <c r="B3545">
        <v>540132</v>
      </c>
      <c r="C3545" t="s">
        <v>8075</v>
      </c>
      <c r="D3545" t="s">
        <v>16186</v>
      </c>
    </row>
    <row r="3546" spans="1:4" x14ac:dyDescent="0.35">
      <c r="A3546" t="s">
        <v>13196</v>
      </c>
      <c r="B3546">
        <v>531869</v>
      </c>
      <c r="C3546" t="s">
        <v>8075</v>
      </c>
      <c r="D3546" t="s">
        <v>8377</v>
      </c>
    </row>
    <row r="3547" spans="1:4" x14ac:dyDescent="0.35">
      <c r="A3547" t="s">
        <v>13197</v>
      </c>
      <c r="B3547">
        <v>532710</v>
      </c>
      <c r="C3547" t="s">
        <v>13198</v>
      </c>
      <c r="D3547" t="s">
        <v>8469</v>
      </c>
    </row>
    <row r="3548" spans="1:4" x14ac:dyDescent="0.35">
      <c r="A3548" t="s">
        <v>13199</v>
      </c>
      <c r="B3548">
        <v>539346</v>
      </c>
      <c r="C3548" t="s">
        <v>13200</v>
      </c>
      <c r="D3548" t="s">
        <v>8665</v>
      </c>
    </row>
    <row r="3549" spans="1:4" x14ac:dyDescent="0.35">
      <c r="A3549" t="s">
        <v>13201</v>
      </c>
      <c r="B3549">
        <v>506642</v>
      </c>
      <c r="C3549" t="s">
        <v>8075</v>
      </c>
      <c r="D3549" t="s">
        <v>8121</v>
      </c>
    </row>
    <row r="3550" spans="1:4" x14ac:dyDescent="0.35">
      <c r="A3550" t="s">
        <v>13202</v>
      </c>
      <c r="B3550">
        <v>540821</v>
      </c>
      <c r="C3550" t="s">
        <v>8075</v>
      </c>
      <c r="D3550" t="s">
        <v>8807</v>
      </c>
    </row>
    <row r="3551" spans="1:4" x14ac:dyDescent="0.35">
      <c r="A3551" t="s">
        <v>13203</v>
      </c>
      <c r="B3551">
        <v>532034</v>
      </c>
      <c r="C3551" t="s">
        <v>8075</v>
      </c>
      <c r="D3551" t="s">
        <v>8254</v>
      </c>
    </row>
    <row r="3552" spans="1:4" x14ac:dyDescent="0.35">
      <c r="A3552" t="s">
        <v>13204</v>
      </c>
      <c r="B3552">
        <v>531448</v>
      </c>
      <c r="C3552" t="s">
        <v>8075</v>
      </c>
      <c r="D3552" t="s">
        <v>8492</v>
      </c>
    </row>
    <row r="3553" spans="1:4" x14ac:dyDescent="0.35">
      <c r="A3553" t="s">
        <v>13205</v>
      </c>
      <c r="B3553">
        <v>523025</v>
      </c>
      <c r="C3553" t="s">
        <v>8075</v>
      </c>
      <c r="D3553" t="s">
        <v>8186</v>
      </c>
    </row>
    <row r="3554" spans="1:4" x14ac:dyDescent="0.35">
      <c r="A3554" t="s">
        <v>13206</v>
      </c>
      <c r="B3554">
        <v>523025</v>
      </c>
      <c r="C3554" t="s">
        <v>8075</v>
      </c>
      <c r="D3554" t="s">
        <v>8186</v>
      </c>
    </row>
    <row r="3555" spans="1:4" x14ac:dyDescent="0.35">
      <c r="A3555" t="s">
        <v>13207</v>
      </c>
      <c r="B3555">
        <v>502090</v>
      </c>
      <c r="C3555" t="s">
        <v>13208</v>
      </c>
      <c r="D3555" t="s">
        <v>8088</v>
      </c>
    </row>
    <row r="3556" spans="1:4" x14ac:dyDescent="0.35">
      <c r="A3556" t="s">
        <v>13209</v>
      </c>
      <c r="B3556">
        <v>540715</v>
      </c>
      <c r="C3556" t="s">
        <v>8075</v>
      </c>
      <c r="D3556" t="s">
        <v>8186</v>
      </c>
    </row>
    <row r="3557" spans="1:4" x14ac:dyDescent="0.35">
      <c r="A3557" t="s">
        <v>13210</v>
      </c>
      <c r="B3557">
        <v>532092</v>
      </c>
      <c r="C3557" t="s">
        <v>8075</v>
      </c>
      <c r="D3557" t="s">
        <v>8091</v>
      </c>
    </row>
    <row r="3558" spans="1:4" x14ac:dyDescent="0.35">
      <c r="A3558" t="s">
        <v>13211</v>
      </c>
      <c r="B3558">
        <v>507663</v>
      </c>
      <c r="C3558" t="s">
        <v>8075</v>
      </c>
      <c r="D3558" t="s">
        <v>8321</v>
      </c>
    </row>
    <row r="3559" spans="1:4" x14ac:dyDescent="0.35">
      <c r="A3559" t="s">
        <v>13212</v>
      </c>
      <c r="B3559">
        <v>511254</v>
      </c>
      <c r="C3559" t="s">
        <v>8075</v>
      </c>
      <c r="D3559" t="s">
        <v>8091</v>
      </c>
    </row>
    <row r="3560" spans="1:4" x14ac:dyDescent="0.35">
      <c r="A3560" t="s">
        <v>13213</v>
      </c>
      <c r="B3560">
        <v>526085</v>
      </c>
      <c r="C3560" t="s">
        <v>8075</v>
      </c>
      <c r="D3560" t="s">
        <v>8273</v>
      </c>
    </row>
    <row r="3561" spans="1:4" x14ac:dyDescent="0.35">
      <c r="A3561" t="s">
        <v>13214</v>
      </c>
      <c r="B3561" t="s">
        <v>8075</v>
      </c>
      <c r="C3561" t="s">
        <v>13215</v>
      </c>
      <c r="D3561" t="s">
        <v>8086</v>
      </c>
    </row>
    <row r="3562" spans="1:4" x14ac:dyDescent="0.35">
      <c r="A3562" t="s">
        <v>13216</v>
      </c>
      <c r="B3562">
        <v>540143</v>
      </c>
      <c r="C3562" t="s">
        <v>8075</v>
      </c>
      <c r="D3562" t="s">
        <v>8061</v>
      </c>
    </row>
    <row r="3563" spans="1:4" x14ac:dyDescent="0.35">
      <c r="A3563" t="s">
        <v>13217</v>
      </c>
      <c r="B3563">
        <v>540143</v>
      </c>
      <c r="C3563" t="s">
        <v>8075</v>
      </c>
      <c r="D3563" t="s">
        <v>8061</v>
      </c>
    </row>
    <row r="3564" spans="1:4" x14ac:dyDescent="0.35">
      <c r="A3564" t="s">
        <v>13218</v>
      </c>
      <c r="B3564">
        <v>511533</v>
      </c>
      <c r="C3564" t="s">
        <v>8075</v>
      </c>
      <c r="D3564" t="s">
        <v>16187</v>
      </c>
    </row>
    <row r="3565" spans="1:4" x14ac:dyDescent="0.35">
      <c r="A3565" t="s">
        <v>13219</v>
      </c>
      <c r="B3565">
        <v>503691</v>
      </c>
      <c r="C3565" t="s">
        <v>8075</v>
      </c>
      <c r="D3565" t="s">
        <v>8807</v>
      </c>
    </row>
    <row r="3566" spans="1:4" x14ac:dyDescent="0.35">
      <c r="A3566" t="s">
        <v>13220</v>
      </c>
      <c r="B3566">
        <v>532841</v>
      </c>
      <c r="C3566" t="s">
        <v>8075</v>
      </c>
      <c r="D3566" t="s">
        <v>8088</v>
      </c>
    </row>
    <row r="3567" spans="1:4" x14ac:dyDescent="0.35">
      <c r="A3567" t="s">
        <v>13221</v>
      </c>
      <c r="B3567">
        <v>539660</v>
      </c>
      <c r="C3567" t="s">
        <v>8075</v>
      </c>
      <c r="D3567" t="s">
        <v>8058</v>
      </c>
    </row>
    <row r="3568" spans="1:4" x14ac:dyDescent="0.35">
      <c r="A3568" t="s">
        <v>13222</v>
      </c>
      <c r="B3568">
        <v>538557</v>
      </c>
      <c r="C3568" t="s">
        <v>8075</v>
      </c>
      <c r="D3568" t="s">
        <v>16186</v>
      </c>
    </row>
    <row r="3569" spans="1:4" x14ac:dyDescent="0.35">
      <c r="A3569" t="s">
        <v>13223</v>
      </c>
      <c r="B3569">
        <v>531931</v>
      </c>
      <c r="C3569" t="s">
        <v>8075</v>
      </c>
      <c r="D3569" t="s">
        <v>8492</v>
      </c>
    </row>
    <row r="3570" spans="1:4" x14ac:dyDescent="0.35">
      <c r="A3570" t="s">
        <v>13224</v>
      </c>
      <c r="B3570">
        <v>530905</v>
      </c>
      <c r="C3570" t="s">
        <v>8075</v>
      </c>
      <c r="D3570" t="s">
        <v>8091</v>
      </c>
    </row>
    <row r="3571" spans="1:4" x14ac:dyDescent="0.35">
      <c r="A3571" t="s">
        <v>13225</v>
      </c>
      <c r="B3571">
        <v>540066</v>
      </c>
      <c r="C3571" t="s">
        <v>8075</v>
      </c>
      <c r="D3571" t="s">
        <v>8427</v>
      </c>
    </row>
    <row r="3572" spans="1:4" x14ac:dyDescent="0.35">
      <c r="A3572" t="s">
        <v>13226</v>
      </c>
      <c r="B3572">
        <v>530265</v>
      </c>
      <c r="C3572" t="s">
        <v>8075</v>
      </c>
      <c r="D3572" t="s">
        <v>8088</v>
      </c>
    </row>
    <row r="3573" spans="1:4" x14ac:dyDescent="0.35">
      <c r="A3573" t="s">
        <v>13227</v>
      </c>
      <c r="B3573">
        <v>515043</v>
      </c>
      <c r="C3573" t="s">
        <v>8075</v>
      </c>
      <c r="D3573" t="s">
        <v>8349</v>
      </c>
    </row>
    <row r="3574" spans="1:4" x14ac:dyDescent="0.35">
      <c r="A3574" t="s">
        <v>13228</v>
      </c>
      <c r="B3574">
        <v>515043</v>
      </c>
      <c r="C3574" t="s">
        <v>8075</v>
      </c>
      <c r="D3574" t="s">
        <v>8349</v>
      </c>
    </row>
    <row r="3575" spans="1:4" x14ac:dyDescent="0.35">
      <c r="A3575" t="s">
        <v>13229</v>
      </c>
      <c r="B3575" t="s">
        <v>8075</v>
      </c>
      <c r="C3575" t="s">
        <v>13230</v>
      </c>
      <c r="D3575" t="s">
        <v>8086</v>
      </c>
    </row>
    <row r="3576" spans="1:4" x14ac:dyDescent="0.35">
      <c r="A3576" t="s">
        <v>13231</v>
      </c>
      <c r="B3576" t="s">
        <v>8075</v>
      </c>
      <c r="C3576" t="s">
        <v>13232</v>
      </c>
      <c r="D3576" t="s">
        <v>8086</v>
      </c>
    </row>
    <row r="3577" spans="1:4" x14ac:dyDescent="0.35">
      <c r="A3577" t="s">
        <v>13233</v>
      </c>
      <c r="B3577">
        <v>590051</v>
      </c>
      <c r="C3577" t="s">
        <v>13234</v>
      </c>
      <c r="D3577" t="s">
        <v>8165</v>
      </c>
    </row>
    <row r="3578" spans="1:4" x14ac:dyDescent="0.35">
      <c r="A3578" t="s">
        <v>13235</v>
      </c>
      <c r="B3578">
        <v>511066</v>
      </c>
      <c r="C3578" t="s">
        <v>8075</v>
      </c>
      <c r="D3578" t="s">
        <v>8091</v>
      </c>
    </row>
    <row r="3579" spans="1:4" x14ac:dyDescent="0.35">
      <c r="A3579" t="s">
        <v>13236</v>
      </c>
      <c r="B3579">
        <v>507315</v>
      </c>
      <c r="C3579" t="s">
        <v>13237</v>
      </c>
      <c r="D3579" t="s">
        <v>8769</v>
      </c>
    </row>
    <row r="3580" spans="1:4" x14ac:dyDescent="0.35">
      <c r="A3580" t="s">
        <v>13238</v>
      </c>
      <c r="B3580">
        <v>532713</v>
      </c>
      <c r="C3580" t="s">
        <v>13239</v>
      </c>
      <c r="D3580" t="s">
        <v>16186</v>
      </c>
    </row>
    <row r="3581" spans="1:4" x14ac:dyDescent="0.35">
      <c r="A3581" t="s">
        <v>13240</v>
      </c>
      <c r="B3581">
        <v>540642</v>
      </c>
      <c r="C3581" t="s">
        <v>13241</v>
      </c>
      <c r="D3581" t="s">
        <v>8469</v>
      </c>
    </row>
    <row r="3582" spans="1:4" x14ac:dyDescent="0.35">
      <c r="A3582" t="s">
        <v>13242</v>
      </c>
      <c r="B3582">
        <v>540181</v>
      </c>
      <c r="C3582" t="s">
        <v>8075</v>
      </c>
      <c r="D3582" t="s">
        <v>8091</v>
      </c>
    </row>
    <row r="3583" spans="1:4" x14ac:dyDescent="0.35">
      <c r="A3583" t="s">
        <v>13243</v>
      </c>
      <c r="B3583">
        <v>526554</v>
      </c>
      <c r="C3583" t="s">
        <v>8075</v>
      </c>
      <c r="D3583" t="s">
        <v>8267</v>
      </c>
    </row>
    <row r="3584" spans="1:4" x14ac:dyDescent="0.35">
      <c r="A3584" t="s">
        <v>13244</v>
      </c>
      <c r="B3584">
        <v>590056</v>
      </c>
      <c r="C3584" t="s">
        <v>13245</v>
      </c>
      <c r="D3584" t="s">
        <v>8089</v>
      </c>
    </row>
    <row r="3585" spans="1:4" x14ac:dyDescent="0.35">
      <c r="A3585" t="s">
        <v>13246</v>
      </c>
      <c r="B3585">
        <v>500370</v>
      </c>
      <c r="C3585" t="s">
        <v>13247</v>
      </c>
      <c r="D3585" t="s">
        <v>16186</v>
      </c>
    </row>
    <row r="3586" spans="1:4" x14ac:dyDescent="0.35">
      <c r="A3586" t="s">
        <v>13248</v>
      </c>
      <c r="B3586">
        <v>517059</v>
      </c>
      <c r="C3586" t="s">
        <v>13249</v>
      </c>
      <c r="D3586" t="s">
        <v>8370</v>
      </c>
    </row>
    <row r="3587" spans="1:4" x14ac:dyDescent="0.35">
      <c r="A3587" t="s">
        <v>13250</v>
      </c>
      <c r="B3587">
        <v>532005</v>
      </c>
      <c r="C3587" t="s">
        <v>8075</v>
      </c>
      <c r="D3587" t="s">
        <v>8257</v>
      </c>
    </row>
    <row r="3588" spans="1:4" x14ac:dyDescent="0.35">
      <c r="A3588" t="s">
        <v>13251</v>
      </c>
      <c r="B3588">
        <v>521240</v>
      </c>
      <c r="C3588" t="s">
        <v>8075</v>
      </c>
      <c r="D3588" t="s">
        <v>8089</v>
      </c>
    </row>
    <row r="3589" spans="1:4" x14ac:dyDescent="0.35">
      <c r="A3589" t="s">
        <v>13252</v>
      </c>
      <c r="B3589">
        <v>511630</v>
      </c>
      <c r="C3589" t="s">
        <v>13253</v>
      </c>
      <c r="D3589" t="s">
        <v>8594</v>
      </c>
    </row>
    <row r="3590" spans="1:4" x14ac:dyDescent="0.35">
      <c r="A3590" t="s">
        <v>13254</v>
      </c>
      <c r="B3590">
        <v>520075</v>
      </c>
      <c r="C3590" t="s">
        <v>8075</v>
      </c>
      <c r="D3590" t="s">
        <v>8427</v>
      </c>
    </row>
    <row r="3591" spans="1:4" x14ac:dyDescent="0.35">
      <c r="A3591" t="s">
        <v>13255</v>
      </c>
      <c r="B3591">
        <v>530617</v>
      </c>
      <c r="C3591" t="s">
        <v>8075</v>
      </c>
      <c r="D3591" t="s">
        <v>8132</v>
      </c>
    </row>
    <row r="3592" spans="1:4" x14ac:dyDescent="0.35">
      <c r="A3592" t="s">
        <v>13256</v>
      </c>
      <c r="B3592">
        <v>530125</v>
      </c>
      <c r="C3592" t="s">
        <v>8075</v>
      </c>
      <c r="D3592" t="s">
        <v>8111</v>
      </c>
    </row>
    <row r="3593" spans="1:4" x14ac:dyDescent="0.35">
      <c r="A3593" t="s">
        <v>13257</v>
      </c>
      <c r="B3593">
        <v>500371</v>
      </c>
      <c r="C3593" t="s">
        <v>8075</v>
      </c>
      <c r="D3593" t="s">
        <v>8440</v>
      </c>
    </row>
    <row r="3594" spans="1:4" x14ac:dyDescent="0.35">
      <c r="A3594" t="s">
        <v>13258</v>
      </c>
      <c r="B3594">
        <v>500371</v>
      </c>
      <c r="C3594" t="s">
        <v>8075</v>
      </c>
      <c r="D3594" t="s">
        <v>8440</v>
      </c>
    </row>
    <row r="3595" spans="1:4" x14ac:dyDescent="0.35">
      <c r="A3595" t="s">
        <v>13259</v>
      </c>
      <c r="B3595">
        <v>521206</v>
      </c>
      <c r="C3595" t="s">
        <v>8075</v>
      </c>
      <c r="D3595" t="s">
        <v>8186</v>
      </c>
    </row>
    <row r="3596" spans="1:4" x14ac:dyDescent="0.35">
      <c r="A3596" t="s">
        <v>13260</v>
      </c>
      <c r="B3596">
        <v>530025</v>
      </c>
      <c r="C3596" t="s">
        <v>8075</v>
      </c>
      <c r="D3596" t="s">
        <v>8492</v>
      </c>
    </row>
    <row r="3597" spans="1:4" x14ac:dyDescent="0.35">
      <c r="A3597" t="s">
        <v>13261</v>
      </c>
      <c r="B3597">
        <v>780015</v>
      </c>
      <c r="C3597" t="s">
        <v>8075</v>
      </c>
      <c r="D3597" t="s">
        <v>8163</v>
      </c>
    </row>
    <row r="3598" spans="1:4" x14ac:dyDescent="0.35">
      <c r="A3598" t="s">
        <v>13262</v>
      </c>
      <c r="B3598">
        <v>509423</v>
      </c>
      <c r="C3598" t="s">
        <v>8075</v>
      </c>
      <c r="D3598" t="s">
        <v>8121</v>
      </c>
    </row>
    <row r="3599" spans="1:4" x14ac:dyDescent="0.35">
      <c r="A3599" t="s">
        <v>13263</v>
      </c>
      <c r="B3599">
        <v>521222</v>
      </c>
      <c r="C3599" t="s">
        <v>8075</v>
      </c>
      <c r="D3599" t="s">
        <v>8186</v>
      </c>
    </row>
    <row r="3600" spans="1:4" x14ac:dyDescent="0.35">
      <c r="A3600" t="s">
        <v>13264</v>
      </c>
      <c r="B3600" t="s">
        <v>8075</v>
      </c>
      <c r="C3600" t="s">
        <v>13265</v>
      </c>
      <c r="D3600" t="s">
        <v>8163</v>
      </c>
    </row>
    <row r="3601" spans="1:4" x14ac:dyDescent="0.35">
      <c r="A3601" t="s">
        <v>13266</v>
      </c>
      <c r="B3601">
        <v>523116</v>
      </c>
      <c r="C3601" t="s">
        <v>8075</v>
      </c>
      <c r="D3601" t="s">
        <v>8195</v>
      </c>
    </row>
    <row r="3602" spans="1:4" x14ac:dyDescent="0.35">
      <c r="A3602" t="s">
        <v>13267</v>
      </c>
      <c r="B3602">
        <v>541163</v>
      </c>
      <c r="C3602" t="s">
        <v>13268</v>
      </c>
      <c r="D3602" t="s">
        <v>8427</v>
      </c>
    </row>
    <row r="3603" spans="1:4" x14ac:dyDescent="0.35">
      <c r="A3603" t="s">
        <v>13269</v>
      </c>
      <c r="B3603">
        <v>524703</v>
      </c>
      <c r="C3603" t="s">
        <v>8075</v>
      </c>
      <c r="D3603" t="s">
        <v>8111</v>
      </c>
    </row>
    <row r="3604" spans="1:4" x14ac:dyDescent="0.35">
      <c r="A3604" t="s">
        <v>13270</v>
      </c>
      <c r="B3604">
        <v>504918</v>
      </c>
      <c r="C3604" t="s">
        <v>8075</v>
      </c>
      <c r="D3604" t="s">
        <v>8055</v>
      </c>
    </row>
    <row r="3605" spans="1:4" x14ac:dyDescent="0.35">
      <c r="A3605" t="s">
        <v>13271</v>
      </c>
      <c r="B3605">
        <v>539392</v>
      </c>
      <c r="C3605" t="s">
        <v>8075</v>
      </c>
      <c r="D3605" t="s">
        <v>16186</v>
      </c>
    </row>
    <row r="3606" spans="1:4" x14ac:dyDescent="0.35">
      <c r="A3606" t="s">
        <v>13272</v>
      </c>
      <c r="B3606">
        <v>539392</v>
      </c>
      <c r="C3606" t="s">
        <v>8075</v>
      </c>
      <c r="D3606" t="s">
        <v>16186</v>
      </c>
    </row>
    <row r="3607" spans="1:4" x14ac:dyDescent="0.35">
      <c r="A3607" t="s">
        <v>13273</v>
      </c>
      <c r="B3607">
        <v>516096</v>
      </c>
      <c r="C3607" t="s">
        <v>8075</v>
      </c>
      <c r="D3607" t="s">
        <v>8069</v>
      </c>
    </row>
    <row r="3608" spans="1:4" x14ac:dyDescent="0.35">
      <c r="A3608" t="s">
        <v>13274</v>
      </c>
      <c r="B3608">
        <v>514234</v>
      </c>
      <c r="C3608" t="s">
        <v>13275</v>
      </c>
      <c r="D3608" t="s">
        <v>8089</v>
      </c>
    </row>
    <row r="3609" spans="1:4" x14ac:dyDescent="0.35">
      <c r="A3609" t="s">
        <v>13276</v>
      </c>
      <c r="B3609">
        <v>514234</v>
      </c>
      <c r="C3609" t="s">
        <v>13275</v>
      </c>
      <c r="D3609" t="s">
        <v>8089</v>
      </c>
    </row>
    <row r="3610" spans="1:4" x14ac:dyDescent="0.35">
      <c r="A3610" t="s">
        <v>13277</v>
      </c>
      <c r="B3610">
        <v>534618</v>
      </c>
      <c r="C3610" t="s">
        <v>8075</v>
      </c>
      <c r="D3610" t="s">
        <v>8211</v>
      </c>
    </row>
    <row r="3611" spans="1:4" x14ac:dyDescent="0.35">
      <c r="A3611" t="s">
        <v>13278</v>
      </c>
      <c r="B3611">
        <v>511640</v>
      </c>
      <c r="C3611" t="s">
        <v>8075</v>
      </c>
      <c r="D3611" t="s">
        <v>8091</v>
      </c>
    </row>
    <row r="3612" spans="1:4" x14ac:dyDescent="0.35">
      <c r="A3612" t="s">
        <v>13279</v>
      </c>
      <c r="B3612">
        <v>526521</v>
      </c>
      <c r="C3612" t="s">
        <v>13280</v>
      </c>
      <c r="D3612" t="s">
        <v>8088</v>
      </c>
    </row>
    <row r="3613" spans="1:4" x14ac:dyDescent="0.35">
      <c r="A3613" t="s">
        <v>13281</v>
      </c>
      <c r="B3613">
        <v>540782</v>
      </c>
      <c r="C3613" t="s">
        <v>8075</v>
      </c>
      <c r="D3613" t="s">
        <v>8273</v>
      </c>
    </row>
    <row r="3614" spans="1:4" x14ac:dyDescent="0.35">
      <c r="A3614" t="s">
        <v>13282</v>
      </c>
      <c r="B3614">
        <v>533411</v>
      </c>
      <c r="C3614" t="s">
        <v>13283</v>
      </c>
      <c r="D3614" t="s">
        <v>8987</v>
      </c>
    </row>
    <row r="3615" spans="1:4" x14ac:dyDescent="0.35">
      <c r="A3615" t="s">
        <v>13284</v>
      </c>
      <c r="B3615">
        <v>530073</v>
      </c>
      <c r="C3615" t="s">
        <v>13285</v>
      </c>
      <c r="D3615" t="s">
        <v>8195</v>
      </c>
    </row>
    <row r="3616" spans="1:4" x14ac:dyDescent="0.35">
      <c r="A3616" t="s">
        <v>13286</v>
      </c>
      <c r="B3616" t="s">
        <v>8075</v>
      </c>
      <c r="C3616" t="s">
        <v>13287</v>
      </c>
      <c r="D3616" t="s">
        <v>8086</v>
      </c>
    </row>
    <row r="3617" spans="1:4" x14ac:dyDescent="0.35">
      <c r="A3617" t="s">
        <v>13288</v>
      </c>
      <c r="B3617">
        <v>531898</v>
      </c>
      <c r="C3617" t="s">
        <v>8075</v>
      </c>
      <c r="D3617" t="s">
        <v>8078</v>
      </c>
    </row>
    <row r="3618" spans="1:4" x14ac:dyDescent="0.35">
      <c r="A3618" t="s">
        <v>13289</v>
      </c>
      <c r="B3618">
        <v>531569</v>
      </c>
      <c r="C3618" t="s">
        <v>8075</v>
      </c>
      <c r="D3618" t="s">
        <v>8111</v>
      </c>
    </row>
    <row r="3619" spans="1:4" x14ac:dyDescent="0.35">
      <c r="A3619" t="s">
        <v>13290</v>
      </c>
      <c r="B3619">
        <v>532972</v>
      </c>
      <c r="C3619" t="s">
        <v>8075</v>
      </c>
      <c r="D3619" t="s">
        <v>8165</v>
      </c>
    </row>
    <row r="3620" spans="1:4" x14ac:dyDescent="0.35">
      <c r="A3620" t="s">
        <v>13291</v>
      </c>
      <c r="B3620">
        <v>532435</v>
      </c>
      <c r="C3620" t="s">
        <v>8075</v>
      </c>
      <c r="D3620" t="s">
        <v>8158</v>
      </c>
    </row>
    <row r="3621" spans="1:4" x14ac:dyDescent="0.35">
      <c r="A3621" t="s">
        <v>13292</v>
      </c>
      <c r="B3621">
        <v>512062</v>
      </c>
      <c r="C3621" t="s">
        <v>8075</v>
      </c>
      <c r="D3621" t="s">
        <v>8492</v>
      </c>
    </row>
    <row r="3622" spans="1:4" x14ac:dyDescent="0.35">
      <c r="A3622" t="s">
        <v>13293</v>
      </c>
      <c r="B3622">
        <v>500674</v>
      </c>
      <c r="C3622" t="s">
        <v>13294</v>
      </c>
      <c r="D3622" t="s">
        <v>8111</v>
      </c>
    </row>
    <row r="3623" spans="1:4" x14ac:dyDescent="0.35">
      <c r="A3623" t="s">
        <v>13295</v>
      </c>
      <c r="B3623">
        <v>500674</v>
      </c>
      <c r="C3623" t="s">
        <v>13294</v>
      </c>
      <c r="D3623" t="s">
        <v>8111</v>
      </c>
    </row>
    <row r="3624" spans="1:4" x14ac:dyDescent="0.35">
      <c r="A3624" t="s">
        <v>13296</v>
      </c>
      <c r="B3624">
        <v>514280</v>
      </c>
      <c r="C3624" t="s">
        <v>8075</v>
      </c>
      <c r="D3624" t="s">
        <v>8089</v>
      </c>
    </row>
    <row r="3625" spans="1:4" x14ac:dyDescent="0.35">
      <c r="A3625" t="s">
        <v>13297</v>
      </c>
      <c r="B3625">
        <v>530035</v>
      </c>
      <c r="C3625" t="s">
        <v>8075</v>
      </c>
      <c r="D3625" t="s">
        <v>8089</v>
      </c>
    </row>
    <row r="3626" spans="1:4" x14ac:dyDescent="0.35">
      <c r="A3626" t="s">
        <v>13298</v>
      </c>
      <c r="B3626">
        <v>540822</v>
      </c>
      <c r="C3626" t="s">
        <v>8075</v>
      </c>
      <c r="D3626" t="s">
        <v>8091</v>
      </c>
    </row>
    <row r="3627" spans="1:4" x14ac:dyDescent="0.35">
      <c r="A3627" t="s">
        <v>13299</v>
      </c>
      <c r="B3627">
        <v>519260</v>
      </c>
      <c r="C3627" t="s">
        <v>13300</v>
      </c>
      <c r="D3627" t="s">
        <v>8321</v>
      </c>
    </row>
    <row r="3628" spans="1:4" x14ac:dyDescent="0.35">
      <c r="A3628" t="s">
        <v>13301</v>
      </c>
      <c r="B3628">
        <v>506906</v>
      </c>
      <c r="C3628" t="s">
        <v>8075</v>
      </c>
      <c r="D3628" t="s">
        <v>16186</v>
      </c>
    </row>
    <row r="3629" spans="1:4" x14ac:dyDescent="0.35">
      <c r="A3629" t="s">
        <v>13302</v>
      </c>
      <c r="B3629">
        <v>519238</v>
      </c>
      <c r="C3629" t="s">
        <v>8075</v>
      </c>
      <c r="D3629" t="s">
        <v>8270</v>
      </c>
    </row>
    <row r="3630" spans="1:4" x14ac:dyDescent="0.35">
      <c r="A3630" t="s">
        <v>13303</v>
      </c>
      <c r="B3630">
        <v>538992</v>
      </c>
      <c r="C3630" t="s">
        <v>8075</v>
      </c>
      <c r="D3630" t="s">
        <v>8427</v>
      </c>
    </row>
    <row r="3631" spans="1:4" x14ac:dyDescent="0.35">
      <c r="A3631" t="s">
        <v>13304</v>
      </c>
      <c r="B3631">
        <v>512020</v>
      </c>
      <c r="C3631" t="s">
        <v>8075</v>
      </c>
      <c r="D3631" t="s">
        <v>8091</v>
      </c>
    </row>
    <row r="3632" spans="1:4" x14ac:dyDescent="0.35">
      <c r="A3632" t="s">
        <v>13305</v>
      </c>
      <c r="B3632">
        <v>512020</v>
      </c>
      <c r="C3632" t="s">
        <v>8075</v>
      </c>
      <c r="D3632" t="s">
        <v>8091</v>
      </c>
    </row>
    <row r="3633" spans="1:4" x14ac:dyDescent="0.35">
      <c r="A3633" t="s">
        <v>13306</v>
      </c>
      <c r="B3633">
        <v>504614</v>
      </c>
      <c r="C3633" t="s">
        <v>13307</v>
      </c>
      <c r="D3633" t="s">
        <v>8105</v>
      </c>
    </row>
    <row r="3634" spans="1:4" x14ac:dyDescent="0.35">
      <c r="A3634" t="s">
        <v>13308</v>
      </c>
      <c r="B3634">
        <v>516032</v>
      </c>
      <c r="C3634" t="s">
        <v>8075</v>
      </c>
      <c r="D3634" t="s">
        <v>8069</v>
      </c>
    </row>
    <row r="3635" spans="1:4" x14ac:dyDescent="0.35">
      <c r="A3635" t="s">
        <v>13309</v>
      </c>
      <c r="B3635">
        <v>516003</v>
      </c>
      <c r="C3635" t="s">
        <v>8075</v>
      </c>
      <c r="D3635" t="s">
        <v>8566</v>
      </c>
    </row>
    <row r="3636" spans="1:4" x14ac:dyDescent="0.35">
      <c r="A3636" t="s">
        <v>13310</v>
      </c>
      <c r="B3636">
        <v>519242</v>
      </c>
      <c r="C3636" t="s">
        <v>8075</v>
      </c>
      <c r="D3636" t="s">
        <v>8321</v>
      </c>
    </row>
    <row r="3637" spans="1:4" x14ac:dyDescent="0.35">
      <c r="A3637" t="s">
        <v>13311</v>
      </c>
      <c r="B3637">
        <v>532163</v>
      </c>
      <c r="C3637" t="s">
        <v>13312</v>
      </c>
      <c r="D3637" t="s">
        <v>8078</v>
      </c>
    </row>
    <row r="3638" spans="1:4" x14ac:dyDescent="0.35">
      <c r="A3638" t="s">
        <v>13313</v>
      </c>
      <c r="B3638">
        <v>532163</v>
      </c>
      <c r="C3638" t="s">
        <v>13312</v>
      </c>
      <c r="D3638" t="s">
        <v>8078</v>
      </c>
    </row>
    <row r="3639" spans="1:4" x14ac:dyDescent="0.35">
      <c r="A3639" t="s">
        <v>13314</v>
      </c>
      <c r="B3639">
        <v>526885</v>
      </c>
      <c r="C3639" t="s">
        <v>13315</v>
      </c>
      <c r="D3639" t="s">
        <v>8089</v>
      </c>
    </row>
    <row r="3640" spans="1:4" x14ac:dyDescent="0.35">
      <c r="A3640" t="s">
        <v>13316</v>
      </c>
      <c r="B3640">
        <v>530993</v>
      </c>
      <c r="C3640" t="s">
        <v>8075</v>
      </c>
      <c r="D3640" t="s">
        <v>16186</v>
      </c>
    </row>
    <row r="3641" spans="1:4" x14ac:dyDescent="0.35">
      <c r="A3641" t="s">
        <v>13317</v>
      </c>
      <c r="B3641">
        <v>531930</v>
      </c>
      <c r="C3641" t="s">
        <v>8075</v>
      </c>
      <c r="D3641" t="s">
        <v>8987</v>
      </c>
    </row>
    <row r="3642" spans="1:4" x14ac:dyDescent="0.35">
      <c r="A3642" t="s">
        <v>13318</v>
      </c>
      <c r="B3642">
        <v>540393</v>
      </c>
      <c r="C3642" t="s">
        <v>8075</v>
      </c>
      <c r="D3642" t="s">
        <v>8395</v>
      </c>
    </row>
    <row r="3643" spans="1:4" x14ac:dyDescent="0.35">
      <c r="A3643" t="s">
        <v>13319</v>
      </c>
      <c r="B3643">
        <v>514412</v>
      </c>
      <c r="C3643" t="s">
        <v>8075</v>
      </c>
      <c r="D3643" t="s">
        <v>8186</v>
      </c>
    </row>
    <row r="3644" spans="1:4" x14ac:dyDescent="0.35">
      <c r="A3644" t="s">
        <v>13320</v>
      </c>
      <c r="B3644">
        <v>506190</v>
      </c>
      <c r="C3644" t="s">
        <v>8075</v>
      </c>
      <c r="D3644" t="s">
        <v>8492</v>
      </c>
    </row>
    <row r="3645" spans="1:4" x14ac:dyDescent="0.35">
      <c r="A3645" t="s">
        <v>13321</v>
      </c>
      <c r="B3645" t="s">
        <v>8075</v>
      </c>
      <c r="C3645" t="s">
        <v>13322</v>
      </c>
      <c r="D3645" t="s">
        <v>8086</v>
      </c>
    </row>
    <row r="3646" spans="1:4" x14ac:dyDescent="0.35">
      <c r="A3646" t="s">
        <v>13323</v>
      </c>
      <c r="B3646">
        <v>539124</v>
      </c>
      <c r="C3646" t="s">
        <v>8075</v>
      </c>
      <c r="D3646" t="s">
        <v>8091</v>
      </c>
    </row>
    <row r="3647" spans="1:4" x14ac:dyDescent="0.35">
      <c r="A3647" t="s">
        <v>13324</v>
      </c>
      <c r="B3647">
        <v>506313</v>
      </c>
      <c r="C3647" t="s">
        <v>8075</v>
      </c>
      <c r="D3647" t="s">
        <v>8598</v>
      </c>
    </row>
    <row r="3648" spans="1:4" x14ac:dyDescent="0.35">
      <c r="A3648" t="s">
        <v>13325</v>
      </c>
      <c r="B3648">
        <v>532663</v>
      </c>
      <c r="C3648" t="s">
        <v>13326</v>
      </c>
      <c r="D3648" t="s">
        <v>8061</v>
      </c>
    </row>
    <row r="3649" spans="1:4" x14ac:dyDescent="0.35">
      <c r="A3649" t="s">
        <v>13327</v>
      </c>
      <c r="B3649">
        <v>533259</v>
      </c>
      <c r="C3649" t="s">
        <v>13328</v>
      </c>
      <c r="D3649" t="s">
        <v>8261</v>
      </c>
    </row>
    <row r="3650" spans="1:4" x14ac:dyDescent="0.35">
      <c r="A3650" t="s">
        <v>13329</v>
      </c>
      <c r="B3650">
        <v>511076</v>
      </c>
      <c r="C3650" t="s">
        <v>8075</v>
      </c>
      <c r="D3650" t="s">
        <v>16186</v>
      </c>
    </row>
    <row r="3651" spans="1:4" x14ac:dyDescent="0.35">
      <c r="A3651" t="s">
        <v>13330</v>
      </c>
      <c r="B3651">
        <v>526093</v>
      </c>
      <c r="C3651" t="s">
        <v>13331</v>
      </c>
      <c r="D3651" t="s">
        <v>8105</v>
      </c>
    </row>
    <row r="3652" spans="1:4" x14ac:dyDescent="0.35">
      <c r="A3652" t="s">
        <v>13332</v>
      </c>
      <c r="B3652">
        <v>539201</v>
      </c>
      <c r="C3652" t="s">
        <v>8075</v>
      </c>
      <c r="D3652" t="s">
        <v>8069</v>
      </c>
    </row>
    <row r="3653" spans="1:4" x14ac:dyDescent="0.35">
      <c r="A3653" t="s">
        <v>13333</v>
      </c>
      <c r="B3653">
        <v>539404</v>
      </c>
      <c r="C3653" t="s">
        <v>13334</v>
      </c>
      <c r="D3653" t="s">
        <v>8091</v>
      </c>
    </row>
    <row r="3654" spans="1:4" x14ac:dyDescent="0.35">
      <c r="A3654" t="s">
        <v>13335</v>
      </c>
      <c r="B3654">
        <v>536592</v>
      </c>
      <c r="C3654" t="s">
        <v>8075</v>
      </c>
      <c r="D3654" t="s">
        <v>8091</v>
      </c>
    </row>
    <row r="3655" spans="1:4" x14ac:dyDescent="0.35">
      <c r="A3655" t="s">
        <v>13336</v>
      </c>
      <c r="B3655">
        <v>508996</v>
      </c>
      <c r="C3655" t="s">
        <v>13337</v>
      </c>
      <c r="D3655" t="s">
        <v>8158</v>
      </c>
    </row>
    <row r="3656" spans="1:4" x14ac:dyDescent="0.35">
      <c r="A3656" t="s">
        <v>13338</v>
      </c>
      <c r="B3656">
        <v>503893</v>
      </c>
      <c r="C3656" t="s">
        <v>8075</v>
      </c>
      <c r="D3656" t="s">
        <v>8058</v>
      </c>
    </row>
    <row r="3657" spans="1:4" x14ac:dyDescent="0.35">
      <c r="A3657" t="s">
        <v>13339</v>
      </c>
      <c r="B3657">
        <v>539218</v>
      </c>
      <c r="C3657" t="s">
        <v>8075</v>
      </c>
      <c r="D3657" t="s">
        <v>8091</v>
      </c>
    </row>
    <row r="3658" spans="1:4" x14ac:dyDescent="0.35">
      <c r="A3658" t="s">
        <v>13340</v>
      </c>
      <c r="B3658">
        <v>502175</v>
      </c>
      <c r="C3658" t="s">
        <v>8075</v>
      </c>
      <c r="D3658" t="s">
        <v>8088</v>
      </c>
    </row>
    <row r="3659" spans="1:4" x14ac:dyDescent="0.35">
      <c r="A3659" t="s">
        <v>13341</v>
      </c>
      <c r="B3659">
        <v>511577</v>
      </c>
      <c r="C3659" t="s">
        <v>8075</v>
      </c>
      <c r="D3659" t="s">
        <v>8091</v>
      </c>
    </row>
    <row r="3660" spans="1:4" x14ac:dyDescent="0.35">
      <c r="A3660" t="s">
        <v>13342</v>
      </c>
      <c r="B3660">
        <v>517320</v>
      </c>
      <c r="C3660" t="s">
        <v>8075</v>
      </c>
      <c r="D3660" t="s">
        <v>8370</v>
      </c>
    </row>
    <row r="3661" spans="1:4" x14ac:dyDescent="0.35">
      <c r="A3661" t="s">
        <v>13343</v>
      </c>
      <c r="B3661">
        <v>532404</v>
      </c>
      <c r="C3661" t="s">
        <v>8075</v>
      </c>
      <c r="D3661" t="s">
        <v>8165</v>
      </c>
    </row>
    <row r="3662" spans="1:4" x14ac:dyDescent="0.35">
      <c r="A3662" t="s">
        <v>13344</v>
      </c>
      <c r="B3662">
        <v>512634</v>
      </c>
      <c r="C3662" t="s">
        <v>8075</v>
      </c>
      <c r="D3662" t="s">
        <v>8273</v>
      </c>
    </row>
    <row r="3663" spans="1:4" x14ac:dyDescent="0.35">
      <c r="A3663" t="s">
        <v>13345</v>
      </c>
      <c r="B3663">
        <v>524667</v>
      </c>
      <c r="C3663" t="s">
        <v>13346</v>
      </c>
      <c r="D3663" t="s">
        <v>8996</v>
      </c>
    </row>
    <row r="3664" spans="1:4" x14ac:dyDescent="0.35">
      <c r="A3664" t="s">
        <v>13347</v>
      </c>
      <c r="B3664">
        <v>531893</v>
      </c>
      <c r="C3664" t="s">
        <v>8075</v>
      </c>
      <c r="D3664" t="s">
        <v>8492</v>
      </c>
    </row>
    <row r="3665" spans="1:4" x14ac:dyDescent="0.35">
      <c r="A3665" t="s">
        <v>13348</v>
      </c>
      <c r="B3665">
        <v>523710</v>
      </c>
      <c r="C3665" t="s">
        <v>8075</v>
      </c>
      <c r="D3665" t="s">
        <v>8273</v>
      </c>
    </row>
    <row r="3666" spans="1:4" x14ac:dyDescent="0.35">
      <c r="A3666" t="s">
        <v>13349</v>
      </c>
      <c r="B3666">
        <v>540728</v>
      </c>
      <c r="C3666" t="s">
        <v>8075</v>
      </c>
      <c r="D3666" t="s">
        <v>8064</v>
      </c>
    </row>
    <row r="3667" spans="1:4" x14ac:dyDescent="0.35">
      <c r="A3667" t="s">
        <v>13350</v>
      </c>
      <c r="B3667">
        <v>532102</v>
      </c>
      <c r="C3667" t="s">
        <v>8075</v>
      </c>
      <c r="D3667" t="s">
        <v>8769</v>
      </c>
    </row>
    <row r="3668" spans="1:4" x14ac:dyDescent="0.35">
      <c r="A3668" t="s">
        <v>13351</v>
      </c>
      <c r="B3668">
        <v>540719</v>
      </c>
      <c r="C3668" t="s">
        <v>13352</v>
      </c>
      <c r="D3668" t="s">
        <v>10477</v>
      </c>
    </row>
    <row r="3669" spans="1:4" x14ac:dyDescent="0.35">
      <c r="A3669" t="s">
        <v>13353</v>
      </c>
      <c r="B3669">
        <v>590098</v>
      </c>
      <c r="C3669" t="s">
        <v>13354</v>
      </c>
      <c r="D3669" t="s">
        <v>8058</v>
      </c>
    </row>
    <row r="3670" spans="1:4" x14ac:dyDescent="0.35">
      <c r="A3670" t="s">
        <v>13355</v>
      </c>
      <c r="B3670">
        <v>526081</v>
      </c>
      <c r="C3670" t="s">
        <v>13356</v>
      </c>
      <c r="D3670" t="s">
        <v>8132</v>
      </c>
    </row>
    <row r="3671" spans="1:4" x14ac:dyDescent="0.35">
      <c r="A3671" t="s">
        <v>13357</v>
      </c>
      <c r="B3671">
        <v>531797</v>
      </c>
      <c r="C3671" t="s">
        <v>8075</v>
      </c>
      <c r="D3671" t="s">
        <v>8088</v>
      </c>
    </row>
    <row r="3672" spans="1:4" x14ac:dyDescent="0.35">
      <c r="A3672" t="s">
        <v>13358</v>
      </c>
      <c r="B3672">
        <v>511672</v>
      </c>
      <c r="C3672" t="s">
        <v>8075</v>
      </c>
      <c r="D3672" t="s">
        <v>8105</v>
      </c>
    </row>
    <row r="3673" spans="1:4" x14ac:dyDescent="0.35">
      <c r="A3673" t="s">
        <v>13359</v>
      </c>
      <c r="B3673">
        <v>516110</v>
      </c>
      <c r="C3673" t="s">
        <v>13360</v>
      </c>
      <c r="D3673" t="s">
        <v>8261</v>
      </c>
    </row>
    <row r="3674" spans="1:4" x14ac:dyDescent="0.35">
      <c r="A3674" t="s">
        <v>13361</v>
      </c>
      <c r="B3674">
        <v>526544</v>
      </c>
      <c r="C3674" t="s">
        <v>8075</v>
      </c>
      <c r="D3674" t="s">
        <v>8081</v>
      </c>
    </row>
    <row r="3675" spans="1:4" x14ac:dyDescent="0.35">
      <c r="A3675" t="s">
        <v>13362</v>
      </c>
      <c r="B3675">
        <v>507894</v>
      </c>
      <c r="C3675" t="s">
        <v>8075</v>
      </c>
      <c r="D3675" t="s">
        <v>8349</v>
      </c>
    </row>
    <row r="3676" spans="1:4" x14ac:dyDescent="0.35">
      <c r="A3676" t="s">
        <v>13363</v>
      </c>
      <c r="B3676">
        <v>507894</v>
      </c>
      <c r="C3676" t="s">
        <v>8075</v>
      </c>
      <c r="D3676" t="s">
        <v>8349</v>
      </c>
    </row>
    <row r="3677" spans="1:4" x14ac:dyDescent="0.35">
      <c r="A3677" t="s">
        <v>13364</v>
      </c>
      <c r="B3677">
        <v>505790</v>
      </c>
      <c r="C3677" t="s">
        <v>13365</v>
      </c>
      <c r="D3677" t="s">
        <v>8083</v>
      </c>
    </row>
    <row r="3678" spans="1:4" x14ac:dyDescent="0.35">
      <c r="A3678" t="s">
        <v>13366</v>
      </c>
      <c r="B3678">
        <v>505790</v>
      </c>
      <c r="C3678" t="s">
        <v>13365</v>
      </c>
      <c r="D3678" t="s">
        <v>8083</v>
      </c>
    </row>
    <row r="3679" spans="1:4" x14ac:dyDescent="0.35">
      <c r="A3679" t="s">
        <v>13367</v>
      </c>
      <c r="B3679">
        <v>534139</v>
      </c>
      <c r="C3679" t="s">
        <v>13368</v>
      </c>
      <c r="D3679" t="s">
        <v>8116</v>
      </c>
    </row>
    <row r="3680" spans="1:4" x14ac:dyDescent="0.35">
      <c r="A3680" t="s">
        <v>13369</v>
      </c>
      <c r="B3680">
        <v>538857</v>
      </c>
      <c r="C3680" t="s">
        <v>8075</v>
      </c>
      <c r="D3680" t="s">
        <v>8091</v>
      </c>
    </row>
    <row r="3681" spans="1:4" x14ac:dyDescent="0.35">
      <c r="A3681" t="s">
        <v>13370</v>
      </c>
      <c r="B3681">
        <v>505141</v>
      </c>
      <c r="C3681" t="s">
        <v>8075</v>
      </c>
      <c r="D3681" t="s">
        <v>8728</v>
      </c>
    </row>
    <row r="3682" spans="1:4" x14ac:dyDescent="0.35">
      <c r="A3682" t="s">
        <v>13371</v>
      </c>
      <c r="B3682">
        <v>505141</v>
      </c>
      <c r="C3682" t="s">
        <v>8075</v>
      </c>
      <c r="D3682" t="s">
        <v>8728</v>
      </c>
    </row>
    <row r="3683" spans="1:4" x14ac:dyDescent="0.35">
      <c r="A3683" t="s">
        <v>13372</v>
      </c>
      <c r="B3683">
        <v>530361</v>
      </c>
      <c r="C3683" t="s">
        <v>8075</v>
      </c>
      <c r="D3683" t="s">
        <v>8132</v>
      </c>
    </row>
    <row r="3684" spans="1:4" x14ac:dyDescent="0.35">
      <c r="A3684" t="s">
        <v>13373</v>
      </c>
      <c r="B3684">
        <v>533268</v>
      </c>
      <c r="C3684" t="s">
        <v>8075</v>
      </c>
      <c r="D3684" t="s">
        <v>8807</v>
      </c>
    </row>
    <row r="3685" spans="1:4" x14ac:dyDescent="0.35">
      <c r="A3685" t="s">
        <v>13374</v>
      </c>
      <c r="B3685">
        <v>526807</v>
      </c>
      <c r="C3685" t="s">
        <v>13375</v>
      </c>
      <c r="D3685" t="s">
        <v>9314</v>
      </c>
    </row>
    <row r="3686" spans="1:4" x14ac:dyDescent="0.35">
      <c r="A3686" t="s">
        <v>13376</v>
      </c>
      <c r="B3686">
        <v>521182</v>
      </c>
      <c r="C3686" t="s">
        <v>8075</v>
      </c>
      <c r="D3686" t="s">
        <v>16186</v>
      </c>
    </row>
    <row r="3687" spans="1:4" x14ac:dyDescent="0.35">
      <c r="A3687" t="s">
        <v>13377</v>
      </c>
      <c r="B3687">
        <v>514264</v>
      </c>
      <c r="C3687" t="s">
        <v>8075</v>
      </c>
      <c r="D3687" t="s">
        <v>8089</v>
      </c>
    </row>
    <row r="3688" spans="1:4" x14ac:dyDescent="0.35">
      <c r="A3688" t="s">
        <v>13378</v>
      </c>
      <c r="B3688" t="s">
        <v>8075</v>
      </c>
      <c r="C3688" t="s">
        <v>13379</v>
      </c>
      <c r="D3688" t="s">
        <v>8086</v>
      </c>
    </row>
    <row r="3689" spans="1:4" x14ac:dyDescent="0.35">
      <c r="A3689" t="s">
        <v>13380</v>
      </c>
      <c r="B3689">
        <v>540673</v>
      </c>
      <c r="C3689" t="s">
        <v>13381</v>
      </c>
      <c r="D3689" t="s">
        <v>10844</v>
      </c>
    </row>
    <row r="3690" spans="1:4" x14ac:dyDescent="0.35">
      <c r="A3690" t="s">
        <v>13382</v>
      </c>
      <c r="B3690">
        <v>540673</v>
      </c>
      <c r="C3690" t="s">
        <v>13381</v>
      </c>
      <c r="D3690" t="s">
        <v>10844</v>
      </c>
    </row>
    <row r="3691" spans="1:4" x14ac:dyDescent="0.35">
      <c r="A3691" t="s">
        <v>13383</v>
      </c>
      <c r="B3691">
        <v>532886</v>
      </c>
      <c r="C3691" t="s">
        <v>13384</v>
      </c>
      <c r="D3691" t="s">
        <v>8089</v>
      </c>
    </row>
    <row r="3692" spans="1:4" x14ac:dyDescent="0.35">
      <c r="A3692" t="s">
        <v>13385</v>
      </c>
      <c r="B3692">
        <v>530075</v>
      </c>
      <c r="C3692" t="s">
        <v>13386</v>
      </c>
      <c r="D3692" t="s">
        <v>8135</v>
      </c>
    </row>
    <row r="3693" spans="1:4" x14ac:dyDescent="0.35">
      <c r="A3693" t="s">
        <v>13387</v>
      </c>
      <c r="B3693">
        <v>538875</v>
      </c>
      <c r="C3693" t="s">
        <v>8075</v>
      </c>
      <c r="D3693" t="s">
        <v>8492</v>
      </c>
    </row>
    <row r="3694" spans="1:4" x14ac:dyDescent="0.35">
      <c r="A3694" t="s">
        <v>13388</v>
      </c>
      <c r="B3694">
        <v>532021</v>
      </c>
      <c r="C3694" t="s">
        <v>8075</v>
      </c>
      <c r="D3694" t="s">
        <v>8111</v>
      </c>
    </row>
    <row r="3695" spans="1:4" x14ac:dyDescent="0.35">
      <c r="A3695" t="s">
        <v>13389</v>
      </c>
      <c r="B3695">
        <v>531980</v>
      </c>
      <c r="C3695" t="s">
        <v>8075</v>
      </c>
      <c r="D3695" t="s">
        <v>8061</v>
      </c>
    </row>
    <row r="3696" spans="1:4" x14ac:dyDescent="0.35">
      <c r="A3696" t="s">
        <v>13390</v>
      </c>
      <c r="B3696">
        <v>512529</v>
      </c>
      <c r="C3696" t="s">
        <v>13391</v>
      </c>
      <c r="D3696" t="s">
        <v>8111</v>
      </c>
    </row>
    <row r="3697" spans="1:4" x14ac:dyDescent="0.35">
      <c r="A3697" t="s">
        <v>13392</v>
      </c>
      <c r="B3697" t="s">
        <v>8075</v>
      </c>
      <c r="C3697" t="s">
        <v>13393</v>
      </c>
      <c r="D3697" t="s">
        <v>8086</v>
      </c>
    </row>
    <row r="3698" spans="1:4" x14ac:dyDescent="0.35">
      <c r="A3698" t="s">
        <v>13394</v>
      </c>
      <c r="B3698">
        <v>502450</v>
      </c>
      <c r="C3698" t="s">
        <v>13395</v>
      </c>
      <c r="D3698" t="s">
        <v>8069</v>
      </c>
    </row>
    <row r="3699" spans="1:4" x14ac:dyDescent="0.35">
      <c r="A3699" t="s">
        <v>13396</v>
      </c>
      <c r="B3699">
        <v>505075</v>
      </c>
      <c r="C3699" t="s">
        <v>13397</v>
      </c>
      <c r="D3699" t="s">
        <v>8427</v>
      </c>
    </row>
    <row r="3700" spans="1:4" x14ac:dyDescent="0.35">
      <c r="A3700" t="s">
        <v>13398</v>
      </c>
      <c r="B3700">
        <v>511760</v>
      </c>
      <c r="C3700" t="s">
        <v>8075</v>
      </c>
      <c r="D3700" t="s">
        <v>8091</v>
      </c>
    </row>
    <row r="3701" spans="1:4" x14ac:dyDescent="0.35">
      <c r="A3701" t="s">
        <v>13399</v>
      </c>
      <c r="B3701">
        <v>524324</v>
      </c>
      <c r="C3701" t="s">
        <v>8075</v>
      </c>
      <c r="D3701" t="s">
        <v>8232</v>
      </c>
    </row>
    <row r="3702" spans="1:4" x14ac:dyDescent="0.35">
      <c r="A3702" t="s">
        <v>13400</v>
      </c>
      <c r="B3702">
        <v>532993</v>
      </c>
      <c r="C3702" t="s">
        <v>13401</v>
      </c>
      <c r="D3702" t="s">
        <v>8598</v>
      </c>
    </row>
    <row r="3703" spans="1:4" x14ac:dyDescent="0.35">
      <c r="A3703" t="s">
        <v>13402</v>
      </c>
      <c r="B3703">
        <v>530867</v>
      </c>
      <c r="C3703" t="s">
        <v>8075</v>
      </c>
      <c r="D3703" t="s">
        <v>8058</v>
      </c>
    </row>
    <row r="3704" spans="1:4" x14ac:dyDescent="0.35">
      <c r="A3704" t="s">
        <v>13403</v>
      </c>
      <c r="B3704">
        <v>524546</v>
      </c>
      <c r="C3704" t="s">
        <v>8075</v>
      </c>
      <c r="D3704" t="s">
        <v>8111</v>
      </c>
    </row>
    <row r="3705" spans="1:4" x14ac:dyDescent="0.35">
      <c r="A3705" t="s">
        <v>13404</v>
      </c>
      <c r="B3705">
        <v>513436</v>
      </c>
      <c r="C3705" t="s">
        <v>13405</v>
      </c>
      <c r="D3705" t="s">
        <v>8105</v>
      </c>
    </row>
    <row r="3706" spans="1:4" x14ac:dyDescent="0.35">
      <c r="A3706" t="s">
        <v>13406</v>
      </c>
      <c r="B3706">
        <v>509870</v>
      </c>
      <c r="C3706" t="s">
        <v>8075</v>
      </c>
      <c r="D3706" t="s">
        <v>8158</v>
      </c>
    </row>
    <row r="3707" spans="1:4" x14ac:dyDescent="0.35">
      <c r="A3707" t="s">
        <v>13407</v>
      </c>
      <c r="B3707">
        <v>519031</v>
      </c>
      <c r="C3707" t="s">
        <v>8075</v>
      </c>
      <c r="D3707" t="s">
        <v>8132</v>
      </c>
    </row>
    <row r="3708" spans="1:4" x14ac:dyDescent="0.35">
      <c r="A3708" t="s">
        <v>13408</v>
      </c>
      <c r="B3708">
        <v>526508</v>
      </c>
      <c r="C3708" t="s">
        <v>8075</v>
      </c>
      <c r="D3708" t="s">
        <v>9314</v>
      </c>
    </row>
    <row r="3709" spans="1:4" x14ac:dyDescent="0.35">
      <c r="A3709" t="s">
        <v>13409</v>
      </c>
      <c r="B3709">
        <v>539520</v>
      </c>
      <c r="C3709" t="s">
        <v>8075</v>
      </c>
      <c r="D3709" t="s">
        <v>16186</v>
      </c>
    </row>
    <row r="3710" spans="1:4" x14ac:dyDescent="0.35">
      <c r="A3710" t="s">
        <v>13410</v>
      </c>
      <c r="B3710">
        <v>501423</v>
      </c>
      <c r="C3710" t="s">
        <v>8075</v>
      </c>
      <c r="D3710" t="s">
        <v>8192</v>
      </c>
    </row>
    <row r="3711" spans="1:4" x14ac:dyDescent="0.35">
      <c r="A3711" t="s">
        <v>13411</v>
      </c>
      <c r="B3711" t="s">
        <v>8075</v>
      </c>
      <c r="C3711" t="s">
        <v>13412</v>
      </c>
      <c r="D3711" t="s">
        <v>8086</v>
      </c>
    </row>
    <row r="3712" spans="1:4" x14ac:dyDescent="0.35">
      <c r="A3712" t="s">
        <v>13413</v>
      </c>
      <c r="B3712">
        <v>531431</v>
      </c>
      <c r="C3712" t="s">
        <v>13414</v>
      </c>
      <c r="D3712" t="s">
        <v>8083</v>
      </c>
    </row>
    <row r="3713" spans="1:4" x14ac:dyDescent="0.35">
      <c r="A3713" t="s">
        <v>13415</v>
      </c>
      <c r="B3713">
        <v>531431</v>
      </c>
      <c r="C3713" t="s">
        <v>13414</v>
      </c>
      <c r="D3713" t="s">
        <v>8083</v>
      </c>
    </row>
    <row r="3714" spans="1:4" x14ac:dyDescent="0.35">
      <c r="A3714" t="s">
        <v>13416</v>
      </c>
      <c r="B3714">
        <v>540797</v>
      </c>
      <c r="C3714" t="s">
        <v>13417</v>
      </c>
      <c r="D3714" t="s">
        <v>8541</v>
      </c>
    </row>
    <row r="3715" spans="1:4" x14ac:dyDescent="0.35">
      <c r="A3715" t="s">
        <v>13418</v>
      </c>
      <c r="B3715">
        <v>511754</v>
      </c>
      <c r="C3715" t="s">
        <v>8075</v>
      </c>
      <c r="D3715" t="s">
        <v>8091</v>
      </c>
    </row>
    <row r="3716" spans="1:4" x14ac:dyDescent="0.35">
      <c r="A3716" t="s">
        <v>13419</v>
      </c>
      <c r="B3716">
        <v>539895</v>
      </c>
      <c r="C3716" t="s">
        <v>8075</v>
      </c>
      <c r="D3716" t="s">
        <v>8058</v>
      </c>
    </row>
    <row r="3717" spans="1:4" x14ac:dyDescent="0.35">
      <c r="A3717" t="s">
        <v>13420</v>
      </c>
      <c r="B3717">
        <v>509874</v>
      </c>
      <c r="C3717" t="s">
        <v>13421</v>
      </c>
      <c r="D3717" t="s">
        <v>8349</v>
      </c>
    </row>
    <row r="3718" spans="1:4" x14ac:dyDescent="0.35">
      <c r="A3718" t="s">
        <v>13422</v>
      </c>
      <c r="B3718">
        <v>512499</v>
      </c>
      <c r="C3718" t="s">
        <v>8075</v>
      </c>
      <c r="D3718" t="s">
        <v>8058</v>
      </c>
    </row>
    <row r="3719" spans="1:4" x14ac:dyDescent="0.35">
      <c r="A3719" t="s">
        <v>13423</v>
      </c>
      <c r="B3719">
        <v>532455</v>
      </c>
      <c r="C3719" t="s">
        <v>8075</v>
      </c>
      <c r="D3719" t="s">
        <v>8146</v>
      </c>
    </row>
    <row r="3720" spans="1:4" x14ac:dyDescent="0.35">
      <c r="A3720" t="s">
        <v>13424</v>
      </c>
      <c r="B3720">
        <v>540259</v>
      </c>
      <c r="C3720" t="s">
        <v>8075</v>
      </c>
      <c r="D3720" t="s">
        <v>10844</v>
      </c>
    </row>
    <row r="3721" spans="1:4" x14ac:dyDescent="0.35">
      <c r="A3721" t="s">
        <v>13425</v>
      </c>
      <c r="B3721">
        <v>542232</v>
      </c>
      <c r="C3721" t="s">
        <v>13426</v>
      </c>
      <c r="D3721" t="s">
        <v>16188</v>
      </c>
    </row>
    <row r="3722" spans="1:4" x14ac:dyDescent="0.35">
      <c r="A3722" t="s">
        <v>13427</v>
      </c>
      <c r="B3722">
        <v>540425</v>
      </c>
      <c r="C3722" t="s">
        <v>13428</v>
      </c>
      <c r="D3722" t="s">
        <v>8395</v>
      </c>
    </row>
    <row r="3723" spans="1:4" x14ac:dyDescent="0.35">
      <c r="A3723" t="s">
        <v>13429</v>
      </c>
      <c r="B3723">
        <v>512297</v>
      </c>
      <c r="C3723" t="s">
        <v>8075</v>
      </c>
      <c r="D3723" t="s">
        <v>8083</v>
      </c>
    </row>
    <row r="3724" spans="1:4" x14ac:dyDescent="0.35">
      <c r="A3724" t="s">
        <v>13430</v>
      </c>
      <c r="B3724">
        <v>531925</v>
      </c>
      <c r="C3724" t="s">
        <v>8075</v>
      </c>
      <c r="D3724" t="s">
        <v>8132</v>
      </c>
    </row>
    <row r="3725" spans="1:4" x14ac:dyDescent="0.35">
      <c r="A3725" t="s">
        <v>13431</v>
      </c>
      <c r="B3725">
        <v>522034</v>
      </c>
      <c r="C3725" t="s">
        <v>13432</v>
      </c>
      <c r="D3725" t="s">
        <v>8427</v>
      </c>
    </row>
    <row r="3726" spans="1:4" x14ac:dyDescent="0.35">
      <c r="A3726" t="s">
        <v>13433</v>
      </c>
      <c r="B3726">
        <v>539921</v>
      </c>
      <c r="C3726" t="s">
        <v>8075</v>
      </c>
      <c r="D3726" t="s">
        <v>8177</v>
      </c>
    </row>
    <row r="3727" spans="1:4" x14ac:dyDescent="0.35">
      <c r="A3727" t="s">
        <v>13434</v>
      </c>
      <c r="B3727" t="s">
        <v>8075</v>
      </c>
      <c r="C3727" t="s">
        <v>13435</v>
      </c>
      <c r="D3727" t="s">
        <v>8086</v>
      </c>
    </row>
    <row r="3728" spans="1:4" x14ac:dyDescent="0.35">
      <c r="A3728" t="s">
        <v>13436</v>
      </c>
      <c r="B3728" t="s">
        <v>8075</v>
      </c>
      <c r="C3728" t="s">
        <v>13435</v>
      </c>
      <c r="D3728" t="s">
        <v>8086</v>
      </c>
    </row>
    <row r="3729" spans="1:4" x14ac:dyDescent="0.35">
      <c r="A3729" t="s">
        <v>13437</v>
      </c>
      <c r="B3729">
        <v>514402</v>
      </c>
      <c r="C3729" t="s">
        <v>8075</v>
      </c>
      <c r="D3729" t="s">
        <v>8089</v>
      </c>
    </row>
    <row r="3730" spans="1:4" x14ac:dyDescent="0.35">
      <c r="A3730" t="s">
        <v>13438</v>
      </c>
      <c r="B3730">
        <v>539584</v>
      </c>
      <c r="C3730" t="s">
        <v>8075</v>
      </c>
      <c r="D3730" t="s">
        <v>16186</v>
      </c>
    </row>
    <row r="3731" spans="1:4" x14ac:dyDescent="0.35">
      <c r="A3731" t="s">
        <v>13439</v>
      </c>
      <c r="B3731">
        <v>538666</v>
      </c>
      <c r="C3731" t="s">
        <v>13440</v>
      </c>
      <c r="D3731" t="s">
        <v>8216</v>
      </c>
    </row>
    <row r="3732" spans="1:4" x14ac:dyDescent="0.35">
      <c r="A3732" t="s">
        <v>13441</v>
      </c>
      <c r="B3732">
        <v>513548</v>
      </c>
      <c r="C3732" t="s">
        <v>8075</v>
      </c>
      <c r="D3732" t="s">
        <v>8105</v>
      </c>
    </row>
    <row r="3733" spans="1:4" x14ac:dyDescent="0.35">
      <c r="A3733" t="s">
        <v>13442</v>
      </c>
      <c r="B3733">
        <v>535602</v>
      </c>
      <c r="C3733" t="s">
        <v>13443</v>
      </c>
      <c r="D3733" t="s">
        <v>8427</v>
      </c>
    </row>
    <row r="3734" spans="1:4" x14ac:dyDescent="0.35">
      <c r="A3734" t="s">
        <v>13444</v>
      </c>
      <c r="B3734">
        <v>512393</v>
      </c>
      <c r="C3734" t="s">
        <v>8075</v>
      </c>
      <c r="D3734" t="s">
        <v>8058</v>
      </c>
    </row>
    <row r="3735" spans="1:4" x14ac:dyDescent="0.35">
      <c r="A3735" t="s">
        <v>13445</v>
      </c>
      <c r="B3735">
        <v>540725</v>
      </c>
      <c r="C3735" t="s">
        <v>8075</v>
      </c>
      <c r="D3735" t="s">
        <v>8058</v>
      </c>
    </row>
    <row r="3736" spans="1:4" x14ac:dyDescent="0.35">
      <c r="A3736" t="s">
        <v>13446</v>
      </c>
      <c r="B3736">
        <v>540786</v>
      </c>
      <c r="C3736" t="s">
        <v>8075</v>
      </c>
      <c r="D3736" t="s">
        <v>8370</v>
      </c>
    </row>
    <row r="3737" spans="1:4" x14ac:dyDescent="0.35">
      <c r="A3737" t="s">
        <v>13447</v>
      </c>
      <c r="B3737">
        <v>532908</v>
      </c>
      <c r="C3737" t="s">
        <v>13448</v>
      </c>
      <c r="D3737" t="s">
        <v>8111</v>
      </c>
    </row>
    <row r="3738" spans="1:4" x14ac:dyDescent="0.35">
      <c r="A3738" t="s">
        <v>13449</v>
      </c>
      <c r="B3738">
        <v>523449</v>
      </c>
      <c r="C3738" t="s">
        <v>8075</v>
      </c>
      <c r="D3738" t="s">
        <v>8440</v>
      </c>
    </row>
    <row r="3739" spans="1:4" x14ac:dyDescent="0.35">
      <c r="A3739" t="s">
        <v>13450</v>
      </c>
      <c r="B3739">
        <v>523449</v>
      </c>
      <c r="C3739" t="s">
        <v>8075</v>
      </c>
      <c r="D3739" t="s">
        <v>8440</v>
      </c>
    </row>
    <row r="3740" spans="1:4" x14ac:dyDescent="0.35">
      <c r="A3740" t="s">
        <v>13451</v>
      </c>
      <c r="B3740">
        <v>538212</v>
      </c>
      <c r="C3740" t="s">
        <v>8075</v>
      </c>
      <c r="D3740" t="s">
        <v>8091</v>
      </c>
    </row>
    <row r="3741" spans="1:4" x14ac:dyDescent="0.35">
      <c r="A3741" t="s">
        <v>13452</v>
      </c>
      <c r="B3741">
        <v>540221</v>
      </c>
      <c r="C3741" t="s">
        <v>8075</v>
      </c>
      <c r="D3741" t="s">
        <v>16186</v>
      </c>
    </row>
    <row r="3742" spans="1:4" x14ac:dyDescent="0.35">
      <c r="A3742" t="s">
        <v>13453</v>
      </c>
      <c r="B3742">
        <v>540147</v>
      </c>
      <c r="C3742" t="s">
        <v>8075</v>
      </c>
      <c r="D3742" t="s">
        <v>8469</v>
      </c>
    </row>
    <row r="3743" spans="1:4" x14ac:dyDescent="0.35">
      <c r="A3743" t="s">
        <v>13454</v>
      </c>
      <c r="B3743">
        <v>540203</v>
      </c>
      <c r="C3743" t="s">
        <v>13455</v>
      </c>
      <c r="D3743" t="s">
        <v>8349</v>
      </c>
    </row>
    <row r="3744" spans="1:4" x14ac:dyDescent="0.35">
      <c r="A3744" t="s">
        <v>13456</v>
      </c>
      <c r="B3744">
        <v>540757</v>
      </c>
      <c r="C3744" t="s">
        <v>8075</v>
      </c>
      <c r="D3744" t="s">
        <v>8132</v>
      </c>
    </row>
    <row r="3745" spans="1:4" x14ac:dyDescent="0.35">
      <c r="A3745" t="s">
        <v>13457</v>
      </c>
      <c r="B3745">
        <v>530525</v>
      </c>
      <c r="C3745" t="s">
        <v>8075</v>
      </c>
      <c r="D3745" t="s">
        <v>8186</v>
      </c>
    </row>
    <row r="3746" spans="1:4" x14ac:dyDescent="0.35">
      <c r="A3746" t="s">
        <v>13458</v>
      </c>
      <c r="B3746">
        <v>533301</v>
      </c>
      <c r="C3746" t="s">
        <v>13459</v>
      </c>
      <c r="D3746" t="s">
        <v>8089</v>
      </c>
    </row>
    <row r="3747" spans="1:4" x14ac:dyDescent="0.35">
      <c r="A3747" t="s">
        <v>13460</v>
      </c>
      <c r="B3747">
        <v>526839</v>
      </c>
      <c r="C3747" t="s">
        <v>8075</v>
      </c>
      <c r="D3747" t="s">
        <v>8469</v>
      </c>
    </row>
    <row r="3748" spans="1:4" x14ac:dyDescent="0.35">
      <c r="A3748" t="s">
        <v>13461</v>
      </c>
      <c r="B3748">
        <v>538685</v>
      </c>
      <c r="C3748" t="s">
        <v>13462</v>
      </c>
      <c r="D3748" t="s">
        <v>8078</v>
      </c>
    </row>
    <row r="3749" spans="1:4" x14ac:dyDescent="0.35">
      <c r="A3749" t="s">
        <v>13463</v>
      </c>
      <c r="B3749">
        <v>512367</v>
      </c>
      <c r="C3749" t="s">
        <v>8075</v>
      </c>
      <c r="D3749" t="s">
        <v>8058</v>
      </c>
    </row>
    <row r="3750" spans="1:4" x14ac:dyDescent="0.35">
      <c r="A3750" t="s">
        <v>13464</v>
      </c>
      <c r="B3750">
        <v>526117</v>
      </c>
      <c r="C3750" t="s">
        <v>8075</v>
      </c>
      <c r="D3750" t="s">
        <v>8616</v>
      </c>
    </row>
    <row r="3751" spans="1:4" x14ac:dyDescent="0.35">
      <c r="A3751" t="s">
        <v>13465</v>
      </c>
      <c r="B3751">
        <v>539111</v>
      </c>
      <c r="C3751" t="s">
        <v>8075</v>
      </c>
      <c r="D3751" t="s">
        <v>8089</v>
      </c>
    </row>
    <row r="3752" spans="1:4" x14ac:dyDescent="0.35">
      <c r="A3752" t="s">
        <v>13466</v>
      </c>
      <c r="B3752">
        <v>526137</v>
      </c>
      <c r="C3752" t="s">
        <v>8075</v>
      </c>
      <c r="D3752" t="s">
        <v>8267</v>
      </c>
    </row>
    <row r="3753" spans="1:4" x14ac:dyDescent="0.35">
      <c r="A3753" t="s">
        <v>13467</v>
      </c>
      <c r="B3753">
        <v>507952</v>
      </c>
      <c r="C3753" t="s">
        <v>8075</v>
      </c>
      <c r="D3753" t="s">
        <v>8091</v>
      </c>
    </row>
    <row r="3754" spans="1:4" x14ac:dyDescent="0.35">
      <c r="A3754" t="s">
        <v>13468</v>
      </c>
      <c r="B3754">
        <v>531201</v>
      </c>
      <c r="C3754" t="s">
        <v>8075</v>
      </c>
      <c r="D3754" t="s">
        <v>8370</v>
      </c>
    </row>
    <row r="3755" spans="1:4" x14ac:dyDescent="0.35">
      <c r="A3755" t="s">
        <v>13469</v>
      </c>
      <c r="B3755">
        <v>513709</v>
      </c>
      <c r="C3755" t="s">
        <v>8075</v>
      </c>
      <c r="D3755" t="s">
        <v>8083</v>
      </c>
    </row>
    <row r="3756" spans="1:4" x14ac:dyDescent="0.35">
      <c r="A3756" t="s">
        <v>13470</v>
      </c>
      <c r="B3756">
        <v>530549</v>
      </c>
      <c r="C3756" t="s">
        <v>13471</v>
      </c>
      <c r="D3756" t="s">
        <v>8111</v>
      </c>
    </row>
    <row r="3757" spans="1:4" x14ac:dyDescent="0.35">
      <c r="A3757" t="s">
        <v>13472</v>
      </c>
      <c r="B3757">
        <v>533389</v>
      </c>
      <c r="C3757" t="s">
        <v>13473</v>
      </c>
      <c r="D3757" t="s">
        <v>8370</v>
      </c>
    </row>
    <row r="3758" spans="1:4" x14ac:dyDescent="0.35">
      <c r="A3758" t="s">
        <v>13474</v>
      </c>
      <c r="B3758">
        <v>523598</v>
      </c>
      <c r="C3758" t="s">
        <v>13475</v>
      </c>
      <c r="D3758" t="s">
        <v>9314</v>
      </c>
    </row>
    <row r="3759" spans="1:4" x14ac:dyDescent="0.35">
      <c r="A3759" t="s">
        <v>13476</v>
      </c>
      <c r="B3759">
        <v>523598</v>
      </c>
      <c r="C3759" t="s">
        <v>13475</v>
      </c>
      <c r="D3759" t="s">
        <v>9314</v>
      </c>
    </row>
    <row r="3760" spans="1:4" x14ac:dyDescent="0.35">
      <c r="A3760" t="s">
        <v>13477</v>
      </c>
      <c r="B3760">
        <v>512289</v>
      </c>
      <c r="C3760" t="s">
        <v>13478</v>
      </c>
      <c r="D3760" t="s">
        <v>10313</v>
      </c>
    </row>
    <row r="3761" spans="1:4" x14ac:dyDescent="0.35">
      <c r="A3761" t="s">
        <v>13479</v>
      </c>
      <c r="B3761">
        <v>540693</v>
      </c>
      <c r="C3761" t="s">
        <v>8075</v>
      </c>
      <c r="D3761" t="s">
        <v>8192</v>
      </c>
    </row>
    <row r="3762" spans="1:4" x14ac:dyDescent="0.35">
      <c r="A3762" t="s">
        <v>13480</v>
      </c>
      <c r="B3762">
        <v>532323</v>
      </c>
      <c r="C3762" t="s">
        <v>8075</v>
      </c>
      <c r="D3762" t="s">
        <v>8088</v>
      </c>
    </row>
    <row r="3763" spans="1:4" x14ac:dyDescent="0.35">
      <c r="A3763" t="s">
        <v>13481</v>
      </c>
      <c r="B3763">
        <v>530433</v>
      </c>
      <c r="C3763" t="s">
        <v>8075</v>
      </c>
      <c r="D3763" t="s">
        <v>8578</v>
      </c>
    </row>
    <row r="3764" spans="1:4" x14ac:dyDescent="0.35">
      <c r="A3764" t="s">
        <v>13482</v>
      </c>
      <c r="B3764">
        <v>540072</v>
      </c>
      <c r="C3764" t="s">
        <v>8075</v>
      </c>
      <c r="D3764" t="s">
        <v>8598</v>
      </c>
    </row>
    <row r="3765" spans="1:4" x14ac:dyDescent="0.35">
      <c r="A3765" t="s">
        <v>13483</v>
      </c>
      <c r="B3765">
        <v>524602</v>
      </c>
      <c r="C3765" t="s">
        <v>13484</v>
      </c>
      <c r="D3765" t="s">
        <v>8261</v>
      </c>
    </row>
    <row r="3766" spans="1:4" x14ac:dyDescent="0.35">
      <c r="A3766" t="s">
        <v>13485</v>
      </c>
      <c r="B3766">
        <v>540961</v>
      </c>
      <c r="C3766" t="s">
        <v>13486</v>
      </c>
      <c r="D3766" t="s">
        <v>8089</v>
      </c>
    </row>
    <row r="3767" spans="1:4" x14ac:dyDescent="0.35">
      <c r="A3767" t="s">
        <v>13487</v>
      </c>
      <c r="B3767">
        <v>521003</v>
      </c>
      <c r="C3767" t="s">
        <v>8075</v>
      </c>
      <c r="D3767" t="s">
        <v>16186</v>
      </c>
    </row>
    <row r="3768" spans="1:4" x14ac:dyDescent="0.35">
      <c r="A3768" t="s">
        <v>13488</v>
      </c>
      <c r="B3768">
        <v>511108</v>
      </c>
      <c r="C3768" t="s">
        <v>13489</v>
      </c>
      <c r="D3768" t="s">
        <v>8089</v>
      </c>
    </row>
    <row r="3769" spans="1:4" x14ac:dyDescent="0.35">
      <c r="A3769" t="s">
        <v>13490</v>
      </c>
      <c r="B3769">
        <v>522237</v>
      </c>
      <c r="C3769" t="s">
        <v>8075</v>
      </c>
      <c r="D3769" t="s">
        <v>8083</v>
      </c>
    </row>
    <row r="3770" spans="1:4" x14ac:dyDescent="0.35">
      <c r="A3770" t="s">
        <v>13491</v>
      </c>
      <c r="B3770">
        <v>513097</v>
      </c>
      <c r="C3770" t="s">
        <v>8075</v>
      </c>
      <c r="D3770" t="s">
        <v>8612</v>
      </c>
    </row>
    <row r="3771" spans="1:4" x14ac:dyDescent="0.35">
      <c r="A3771" t="s">
        <v>13492</v>
      </c>
      <c r="B3771">
        <v>539148</v>
      </c>
      <c r="C3771" t="s">
        <v>8075</v>
      </c>
      <c r="D3771" t="s">
        <v>8216</v>
      </c>
    </row>
    <row r="3772" spans="1:4" x14ac:dyDescent="0.35">
      <c r="A3772" t="s">
        <v>13493</v>
      </c>
      <c r="B3772">
        <v>532776</v>
      </c>
      <c r="C3772" t="s">
        <v>13494</v>
      </c>
      <c r="D3772" t="s">
        <v>8427</v>
      </c>
    </row>
    <row r="3773" spans="1:4" x14ac:dyDescent="0.35">
      <c r="A3773" t="s">
        <v>13495</v>
      </c>
      <c r="B3773">
        <v>539593</v>
      </c>
      <c r="C3773" t="s">
        <v>8075</v>
      </c>
      <c r="D3773" t="s">
        <v>8058</v>
      </c>
    </row>
    <row r="3774" spans="1:4" x14ac:dyDescent="0.35">
      <c r="A3774" t="s">
        <v>13496</v>
      </c>
      <c r="B3774">
        <v>539683</v>
      </c>
      <c r="C3774" t="s">
        <v>8075</v>
      </c>
      <c r="D3774" t="s">
        <v>8091</v>
      </c>
    </row>
    <row r="3775" spans="1:4" x14ac:dyDescent="0.35">
      <c r="A3775" t="s">
        <v>13497</v>
      </c>
      <c r="B3775">
        <v>539833</v>
      </c>
      <c r="C3775" t="s">
        <v>8075</v>
      </c>
      <c r="D3775" t="s">
        <v>8091</v>
      </c>
    </row>
    <row r="3776" spans="1:4" x14ac:dyDescent="0.35">
      <c r="A3776" t="s">
        <v>13498</v>
      </c>
      <c r="B3776">
        <v>532638</v>
      </c>
      <c r="C3776" t="s">
        <v>13499</v>
      </c>
      <c r="D3776" t="s">
        <v>8241</v>
      </c>
    </row>
    <row r="3777" spans="1:4" x14ac:dyDescent="0.35">
      <c r="A3777" t="s">
        <v>13500</v>
      </c>
      <c r="B3777" t="s">
        <v>8075</v>
      </c>
      <c r="C3777" t="s">
        <v>13501</v>
      </c>
      <c r="D3777" t="s">
        <v>8086</v>
      </c>
    </row>
    <row r="3778" spans="1:4" x14ac:dyDescent="0.35">
      <c r="A3778" t="s">
        <v>13502</v>
      </c>
      <c r="B3778">
        <v>538795</v>
      </c>
      <c r="C3778" t="s">
        <v>8075</v>
      </c>
      <c r="D3778" t="s">
        <v>8069</v>
      </c>
    </row>
    <row r="3779" spans="1:4" x14ac:dyDescent="0.35">
      <c r="A3779" t="s">
        <v>13503</v>
      </c>
      <c r="B3779">
        <v>521131</v>
      </c>
      <c r="C3779" t="s">
        <v>8075</v>
      </c>
      <c r="D3779" t="s">
        <v>8089</v>
      </c>
    </row>
    <row r="3780" spans="1:4" x14ac:dyDescent="0.35">
      <c r="A3780" t="s">
        <v>13504</v>
      </c>
      <c r="B3780">
        <v>502563</v>
      </c>
      <c r="C3780" t="s">
        <v>8075</v>
      </c>
      <c r="D3780" t="s">
        <v>8069</v>
      </c>
    </row>
    <row r="3781" spans="1:4" x14ac:dyDescent="0.35">
      <c r="A3781" t="s">
        <v>13505</v>
      </c>
      <c r="B3781">
        <v>500387</v>
      </c>
      <c r="C3781" t="s">
        <v>13506</v>
      </c>
      <c r="D3781" t="s">
        <v>8088</v>
      </c>
    </row>
    <row r="3782" spans="1:4" x14ac:dyDescent="0.35">
      <c r="A3782" t="s">
        <v>13507</v>
      </c>
      <c r="B3782">
        <v>502180</v>
      </c>
      <c r="C3782" t="s">
        <v>8075</v>
      </c>
      <c r="D3782" t="s">
        <v>8088</v>
      </c>
    </row>
    <row r="3783" spans="1:4" x14ac:dyDescent="0.35">
      <c r="A3783" t="s">
        <v>13508</v>
      </c>
      <c r="B3783">
        <v>539470</v>
      </c>
      <c r="C3783" t="s">
        <v>8075</v>
      </c>
      <c r="D3783" t="s">
        <v>8410</v>
      </c>
    </row>
    <row r="3784" spans="1:4" x14ac:dyDescent="0.35">
      <c r="A3784" t="s">
        <v>13509</v>
      </c>
      <c r="B3784">
        <v>539470</v>
      </c>
      <c r="C3784" t="s">
        <v>8075</v>
      </c>
      <c r="D3784" t="s">
        <v>8410</v>
      </c>
    </row>
    <row r="3785" spans="1:4" x14ac:dyDescent="0.35">
      <c r="A3785" t="s">
        <v>13510</v>
      </c>
      <c r="B3785">
        <v>530797</v>
      </c>
      <c r="C3785" t="s">
        <v>8075</v>
      </c>
      <c r="D3785" t="s">
        <v>16186</v>
      </c>
    </row>
    <row r="3786" spans="1:4" x14ac:dyDescent="0.35">
      <c r="A3786" t="s">
        <v>13511</v>
      </c>
      <c r="B3786">
        <v>532643</v>
      </c>
      <c r="C3786" t="s">
        <v>13512</v>
      </c>
      <c r="D3786" t="s">
        <v>8987</v>
      </c>
    </row>
    <row r="3787" spans="1:4" x14ac:dyDescent="0.35">
      <c r="A3787" t="s">
        <v>13513</v>
      </c>
      <c r="B3787">
        <v>540737</v>
      </c>
      <c r="C3787" t="s">
        <v>8075</v>
      </c>
      <c r="D3787" t="s">
        <v>8111</v>
      </c>
    </row>
    <row r="3788" spans="1:4" x14ac:dyDescent="0.35">
      <c r="A3788" t="s">
        <v>13514</v>
      </c>
      <c r="B3788">
        <v>512463</v>
      </c>
      <c r="C3788" t="s">
        <v>8075</v>
      </c>
      <c r="D3788" t="s">
        <v>8091</v>
      </c>
    </row>
    <row r="3789" spans="1:4" x14ac:dyDescent="0.35">
      <c r="A3789" t="s">
        <v>13515</v>
      </c>
      <c r="B3789">
        <v>524336</v>
      </c>
      <c r="C3789" t="s">
        <v>8075</v>
      </c>
      <c r="D3789" t="s">
        <v>8121</v>
      </c>
    </row>
    <row r="3790" spans="1:4" x14ac:dyDescent="0.35">
      <c r="A3790" t="s">
        <v>13516</v>
      </c>
      <c r="B3790">
        <v>516106</v>
      </c>
      <c r="C3790" t="s">
        <v>8075</v>
      </c>
      <c r="D3790" t="s">
        <v>8069</v>
      </c>
    </row>
    <row r="3791" spans="1:4" x14ac:dyDescent="0.35">
      <c r="A3791" t="s">
        <v>13517</v>
      </c>
      <c r="B3791">
        <v>542146</v>
      </c>
      <c r="C3791" t="s">
        <v>8075</v>
      </c>
      <c r="D3791" t="s">
        <v>8158</v>
      </c>
    </row>
    <row r="3792" spans="1:4" x14ac:dyDescent="0.35">
      <c r="A3792" t="s">
        <v>13518</v>
      </c>
      <c r="B3792">
        <v>500388</v>
      </c>
      <c r="C3792" t="s">
        <v>8075</v>
      </c>
      <c r="D3792" t="s">
        <v>8069</v>
      </c>
    </row>
    <row r="3793" spans="1:4" x14ac:dyDescent="0.35">
      <c r="A3793" t="s">
        <v>13519</v>
      </c>
      <c r="B3793">
        <v>503863</v>
      </c>
      <c r="C3793" t="s">
        <v>8075</v>
      </c>
      <c r="D3793" t="s">
        <v>8089</v>
      </c>
    </row>
    <row r="3794" spans="1:4" x14ac:dyDescent="0.35">
      <c r="A3794" t="s">
        <v>13520</v>
      </c>
      <c r="B3794">
        <v>531962</v>
      </c>
      <c r="C3794" t="s">
        <v>8075</v>
      </c>
      <c r="D3794" t="s">
        <v>8091</v>
      </c>
    </row>
    <row r="3795" spans="1:4" x14ac:dyDescent="0.35">
      <c r="A3795" t="s">
        <v>16205</v>
      </c>
      <c r="B3795">
        <v>540253</v>
      </c>
      <c r="C3795" t="s">
        <v>8075</v>
      </c>
      <c r="D3795" t="s">
        <v>8058</v>
      </c>
    </row>
    <row r="3796" spans="1:4" x14ac:dyDescent="0.35">
      <c r="A3796" t="s">
        <v>13521</v>
      </c>
      <c r="B3796">
        <v>506180</v>
      </c>
      <c r="C3796" t="s">
        <v>8075</v>
      </c>
      <c r="D3796" t="s">
        <v>16186</v>
      </c>
    </row>
    <row r="3797" spans="1:4" x14ac:dyDescent="0.35">
      <c r="A3797" t="s">
        <v>13522</v>
      </c>
      <c r="B3797">
        <v>527005</v>
      </c>
      <c r="C3797" t="s">
        <v>8075</v>
      </c>
      <c r="D3797" t="s">
        <v>9032</v>
      </c>
    </row>
    <row r="3798" spans="1:4" x14ac:dyDescent="0.35">
      <c r="A3798" t="s">
        <v>13523</v>
      </c>
      <c r="B3798">
        <v>533110</v>
      </c>
      <c r="C3798" t="s">
        <v>8075</v>
      </c>
      <c r="D3798" t="s">
        <v>8395</v>
      </c>
    </row>
    <row r="3799" spans="1:4" x14ac:dyDescent="0.35">
      <c r="A3799" t="s">
        <v>13524</v>
      </c>
      <c r="B3799">
        <v>539334</v>
      </c>
      <c r="C3799" t="s">
        <v>13525</v>
      </c>
      <c r="D3799" t="s">
        <v>8232</v>
      </c>
    </row>
    <row r="3800" spans="1:4" x14ac:dyDescent="0.35">
      <c r="A3800" t="s">
        <v>13526</v>
      </c>
      <c r="B3800">
        <v>503837</v>
      </c>
      <c r="C3800" t="s">
        <v>8075</v>
      </c>
      <c r="D3800" t="s">
        <v>8089</v>
      </c>
    </row>
    <row r="3801" spans="1:4" x14ac:dyDescent="0.35">
      <c r="A3801" t="s">
        <v>13527</v>
      </c>
      <c r="B3801">
        <v>516086</v>
      </c>
      <c r="C3801" t="s">
        <v>8075</v>
      </c>
      <c r="D3801" t="s">
        <v>8069</v>
      </c>
    </row>
    <row r="3802" spans="1:4" x14ac:dyDescent="0.35">
      <c r="A3802" t="s">
        <v>13528</v>
      </c>
      <c r="B3802" t="s">
        <v>8075</v>
      </c>
      <c r="C3802" t="s">
        <v>13529</v>
      </c>
      <c r="D3802" t="s">
        <v>8086</v>
      </c>
    </row>
    <row r="3803" spans="1:4" x14ac:dyDescent="0.35">
      <c r="A3803" t="s">
        <v>13530</v>
      </c>
      <c r="B3803">
        <v>532310</v>
      </c>
      <c r="C3803" t="s">
        <v>13531</v>
      </c>
      <c r="D3803" t="s">
        <v>8267</v>
      </c>
    </row>
    <row r="3804" spans="1:4" x14ac:dyDescent="0.35">
      <c r="A3804" t="s">
        <v>13532</v>
      </c>
      <c r="B3804">
        <v>500356</v>
      </c>
      <c r="C3804" t="s">
        <v>13533</v>
      </c>
      <c r="D3804" t="s">
        <v>8069</v>
      </c>
    </row>
    <row r="3805" spans="1:4" x14ac:dyDescent="0.35">
      <c r="A3805" t="s">
        <v>13534</v>
      </c>
      <c r="B3805">
        <v>532670</v>
      </c>
      <c r="C3805" t="s">
        <v>13535</v>
      </c>
      <c r="D3805" t="s">
        <v>8769</v>
      </c>
    </row>
    <row r="3806" spans="1:4" x14ac:dyDescent="0.35">
      <c r="A3806" t="s">
        <v>13536</v>
      </c>
      <c r="B3806">
        <v>503635</v>
      </c>
      <c r="C3806" t="s">
        <v>8075</v>
      </c>
      <c r="D3806" t="s">
        <v>8058</v>
      </c>
    </row>
    <row r="3807" spans="1:4" x14ac:dyDescent="0.35">
      <c r="A3807" t="s">
        <v>13537</v>
      </c>
      <c r="B3807">
        <v>538975</v>
      </c>
      <c r="C3807" t="s">
        <v>8075</v>
      </c>
      <c r="D3807" t="s">
        <v>8091</v>
      </c>
    </row>
    <row r="3808" spans="1:4" x14ac:dyDescent="0.35">
      <c r="A3808" t="s">
        <v>13538</v>
      </c>
      <c r="B3808">
        <v>513488</v>
      </c>
      <c r="C3808" t="s">
        <v>8075</v>
      </c>
      <c r="D3808" t="s">
        <v>8395</v>
      </c>
    </row>
    <row r="3809" spans="1:4" x14ac:dyDescent="0.35">
      <c r="A3809" t="s">
        <v>13539</v>
      </c>
      <c r="B3809">
        <v>531667</v>
      </c>
      <c r="C3809" t="s">
        <v>8075</v>
      </c>
      <c r="D3809" t="s">
        <v>16186</v>
      </c>
    </row>
    <row r="3810" spans="1:4" x14ac:dyDescent="0.35">
      <c r="A3810" t="s">
        <v>13540</v>
      </c>
      <c r="B3810" t="s">
        <v>8075</v>
      </c>
      <c r="C3810" t="s">
        <v>13541</v>
      </c>
      <c r="D3810" t="s">
        <v>8086</v>
      </c>
    </row>
    <row r="3811" spans="1:4" x14ac:dyDescent="0.35">
      <c r="A3811" t="s">
        <v>13542</v>
      </c>
      <c r="B3811">
        <v>590128</v>
      </c>
      <c r="C3811" t="s">
        <v>8075</v>
      </c>
      <c r="D3811" t="s">
        <v>8061</v>
      </c>
    </row>
    <row r="3812" spans="1:4" x14ac:dyDescent="0.35">
      <c r="A3812" t="s">
        <v>13543</v>
      </c>
      <c r="B3812" t="s">
        <v>8075</v>
      </c>
      <c r="C3812" t="s">
        <v>13544</v>
      </c>
      <c r="D3812" t="s">
        <v>8086</v>
      </c>
    </row>
    <row r="3813" spans="1:4" x14ac:dyDescent="0.35">
      <c r="A3813" t="s">
        <v>13545</v>
      </c>
      <c r="B3813">
        <v>541358</v>
      </c>
      <c r="C3813" t="s">
        <v>8075</v>
      </c>
      <c r="D3813" t="s">
        <v>8091</v>
      </c>
    </row>
    <row r="3814" spans="1:4" x14ac:dyDescent="0.35">
      <c r="A3814" t="s">
        <v>13546</v>
      </c>
      <c r="B3814">
        <v>540738</v>
      </c>
      <c r="C3814" t="s">
        <v>8075</v>
      </c>
      <c r="D3814" t="s">
        <v>8393</v>
      </c>
    </row>
    <row r="3815" spans="1:4" x14ac:dyDescent="0.35">
      <c r="A3815" t="s">
        <v>13547</v>
      </c>
      <c r="B3815">
        <v>503696</v>
      </c>
      <c r="C3815" t="s">
        <v>8075</v>
      </c>
      <c r="D3815" t="s">
        <v>8492</v>
      </c>
    </row>
    <row r="3816" spans="1:4" x14ac:dyDescent="0.35">
      <c r="A3816" t="s">
        <v>13548</v>
      </c>
      <c r="B3816" t="s">
        <v>8075</v>
      </c>
      <c r="C3816" t="s">
        <v>13549</v>
      </c>
      <c r="D3816" t="s">
        <v>8086</v>
      </c>
    </row>
    <row r="3817" spans="1:4" x14ac:dyDescent="0.35">
      <c r="A3817" t="s">
        <v>13550</v>
      </c>
      <c r="B3817">
        <v>541112</v>
      </c>
      <c r="C3817" t="s">
        <v>8075</v>
      </c>
      <c r="D3817" t="s">
        <v>8469</v>
      </c>
    </row>
    <row r="3818" spans="1:4" x14ac:dyDescent="0.35">
      <c r="A3818" t="s">
        <v>13551</v>
      </c>
      <c r="B3818">
        <v>532007</v>
      </c>
      <c r="C3818" t="s">
        <v>8075</v>
      </c>
      <c r="D3818" t="s">
        <v>8492</v>
      </c>
    </row>
    <row r="3819" spans="1:4" x14ac:dyDescent="0.35">
      <c r="A3819" t="s">
        <v>13552</v>
      </c>
      <c r="B3819" t="s">
        <v>8075</v>
      </c>
      <c r="C3819" t="s">
        <v>13553</v>
      </c>
      <c r="D3819" t="s">
        <v>8086</v>
      </c>
    </row>
    <row r="3820" spans="1:4" x14ac:dyDescent="0.35">
      <c r="A3820" t="s">
        <v>13554</v>
      </c>
      <c r="B3820">
        <v>516016</v>
      </c>
      <c r="C3820" t="s">
        <v>13555</v>
      </c>
      <c r="D3820" t="s">
        <v>8069</v>
      </c>
    </row>
    <row r="3821" spans="1:4" x14ac:dyDescent="0.35">
      <c r="A3821" t="s">
        <v>13556</v>
      </c>
      <c r="B3821">
        <v>526335</v>
      </c>
      <c r="C3821" t="s">
        <v>8075</v>
      </c>
      <c r="D3821" t="s">
        <v>8121</v>
      </c>
    </row>
    <row r="3822" spans="1:4" x14ac:dyDescent="0.35">
      <c r="A3822" t="s">
        <v>13557</v>
      </c>
      <c r="B3822">
        <v>520151</v>
      </c>
      <c r="C3822" t="s">
        <v>13558</v>
      </c>
      <c r="D3822" t="s">
        <v>9314</v>
      </c>
    </row>
    <row r="3823" spans="1:4" x14ac:dyDescent="0.35">
      <c r="A3823" t="s">
        <v>13559</v>
      </c>
      <c r="B3823">
        <v>526981</v>
      </c>
      <c r="C3823" t="s">
        <v>8075</v>
      </c>
      <c r="D3823" t="s">
        <v>8395</v>
      </c>
    </row>
    <row r="3824" spans="1:4" x14ac:dyDescent="0.35">
      <c r="A3824" t="s">
        <v>13560</v>
      </c>
      <c r="B3824">
        <v>530841</v>
      </c>
      <c r="C3824" t="s">
        <v>8075</v>
      </c>
      <c r="D3824" t="s">
        <v>8349</v>
      </c>
    </row>
    <row r="3825" spans="1:4" x14ac:dyDescent="0.35">
      <c r="A3825" t="s">
        <v>13561</v>
      </c>
      <c r="B3825">
        <v>503804</v>
      </c>
      <c r="C3825" t="s">
        <v>8075</v>
      </c>
      <c r="D3825" t="s">
        <v>8089</v>
      </c>
    </row>
    <row r="3826" spans="1:4" x14ac:dyDescent="0.35">
      <c r="A3826" t="s">
        <v>13562</v>
      </c>
      <c r="B3826">
        <v>512453</v>
      </c>
      <c r="C3826" t="s">
        <v>8075</v>
      </c>
      <c r="D3826" t="s">
        <v>8267</v>
      </c>
    </row>
    <row r="3827" spans="1:4" x14ac:dyDescent="0.35">
      <c r="A3827" t="s">
        <v>13563</v>
      </c>
      <c r="B3827">
        <v>532083</v>
      </c>
      <c r="C3827" t="s">
        <v>8075</v>
      </c>
      <c r="D3827" t="s">
        <v>8492</v>
      </c>
    </row>
    <row r="3828" spans="1:4" x14ac:dyDescent="0.35">
      <c r="A3828" t="s">
        <v>13564</v>
      </c>
      <c r="B3828">
        <v>530977</v>
      </c>
      <c r="C3828" t="s">
        <v>8075</v>
      </c>
      <c r="D3828" t="s">
        <v>8088</v>
      </c>
    </row>
    <row r="3829" spans="1:4" x14ac:dyDescent="0.35">
      <c r="A3829" t="s">
        <v>13565</v>
      </c>
      <c r="B3829">
        <v>531080</v>
      </c>
      <c r="C3829" t="s">
        <v>8075</v>
      </c>
      <c r="D3829" t="s">
        <v>8158</v>
      </c>
    </row>
    <row r="3830" spans="1:4" x14ac:dyDescent="0.35">
      <c r="A3830" t="s">
        <v>13566</v>
      </c>
      <c r="B3830">
        <v>538897</v>
      </c>
      <c r="C3830" t="s">
        <v>8075</v>
      </c>
      <c r="D3830" t="s">
        <v>8091</v>
      </c>
    </row>
    <row r="3831" spans="1:4" x14ac:dyDescent="0.35">
      <c r="A3831" t="s">
        <v>13567</v>
      </c>
      <c r="B3831" t="s">
        <v>8075</v>
      </c>
      <c r="C3831" t="s">
        <v>13568</v>
      </c>
      <c r="D3831" t="s">
        <v>8086</v>
      </c>
    </row>
    <row r="3832" spans="1:4" x14ac:dyDescent="0.35">
      <c r="A3832" t="s">
        <v>13569</v>
      </c>
      <c r="B3832">
        <v>508961</v>
      </c>
      <c r="C3832" t="s">
        <v>8075</v>
      </c>
      <c r="D3832" t="s">
        <v>8091</v>
      </c>
    </row>
    <row r="3833" spans="1:4" x14ac:dyDescent="0.35">
      <c r="A3833" t="s">
        <v>13570</v>
      </c>
      <c r="B3833">
        <v>531359</v>
      </c>
      <c r="C3833" t="s">
        <v>8075</v>
      </c>
      <c r="D3833" t="s">
        <v>10470</v>
      </c>
    </row>
    <row r="3834" spans="1:4" x14ac:dyDescent="0.35">
      <c r="A3834" t="s">
        <v>13571</v>
      </c>
      <c r="B3834">
        <v>532498</v>
      </c>
      <c r="C3834" t="s">
        <v>13572</v>
      </c>
      <c r="D3834" t="s">
        <v>8091</v>
      </c>
    </row>
    <row r="3835" spans="1:4" x14ac:dyDescent="0.35">
      <c r="A3835" t="s">
        <v>13573</v>
      </c>
      <c r="B3835">
        <v>532945</v>
      </c>
      <c r="C3835" t="s">
        <v>13574</v>
      </c>
      <c r="D3835" t="s">
        <v>8469</v>
      </c>
    </row>
    <row r="3836" spans="1:4" x14ac:dyDescent="0.35">
      <c r="A3836" t="s">
        <v>13575</v>
      </c>
      <c r="B3836" t="s">
        <v>8075</v>
      </c>
      <c r="C3836" t="s">
        <v>13576</v>
      </c>
      <c r="D3836" t="s">
        <v>8163</v>
      </c>
    </row>
    <row r="3837" spans="1:4" x14ac:dyDescent="0.35">
      <c r="A3837" t="s">
        <v>13577</v>
      </c>
      <c r="B3837">
        <v>511218</v>
      </c>
      <c r="C3837" t="s">
        <v>13578</v>
      </c>
      <c r="D3837" t="s">
        <v>8091</v>
      </c>
    </row>
    <row r="3838" spans="1:4" x14ac:dyDescent="0.35">
      <c r="A3838" t="s">
        <v>13579</v>
      </c>
      <c r="B3838">
        <v>511411</v>
      </c>
      <c r="C3838" t="s">
        <v>8075</v>
      </c>
      <c r="D3838" t="s">
        <v>8469</v>
      </c>
    </row>
    <row r="3839" spans="1:4" x14ac:dyDescent="0.35">
      <c r="A3839" t="s">
        <v>13580</v>
      </c>
      <c r="B3839">
        <v>542019</v>
      </c>
      <c r="C3839" t="s">
        <v>8075</v>
      </c>
      <c r="D3839" t="s">
        <v>8089</v>
      </c>
    </row>
    <row r="3840" spans="1:4" x14ac:dyDescent="0.35">
      <c r="A3840" t="s">
        <v>13581</v>
      </c>
      <c r="B3840" t="s">
        <v>8075</v>
      </c>
      <c r="C3840" t="s">
        <v>13582</v>
      </c>
      <c r="D3840" t="s">
        <v>8086</v>
      </c>
    </row>
    <row r="3841" spans="1:4" x14ac:dyDescent="0.35">
      <c r="A3841" t="s">
        <v>13583</v>
      </c>
      <c r="B3841">
        <v>531506</v>
      </c>
      <c r="C3841" t="s">
        <v>13584</v>
      </c>
      <c r="D3841" t="s">
        <v>8492</v>
      </c>
    </row>
    <row r="3842" spans="1:4" x14ac:dyDescent="0.35">
      <c r="A3842" t="s">
        <v>13585</v>
      </c>
      <c r="B3842">
        <v>523790</v>
      </c>
      <c r="C3842" t="s">
        <v>8075</v>
      </c>
      <c r="D3842" t="s">
        <v>8186</v>
      </c>
    </row>
    <row r="3843" spans="1:4" x14ac:dyDescent="0.35">
      <c r="A3843" t="s">
        <v>13586</v>
      </c>
      <c r="B3843">
        <v>524632</v>
      </c>
      <c r="C3843" t="s">
        <v>8075</v>
      </c>
      <c r="D3843" t="s">
        <v>8111</v>
      </c>
    </row>
    <row r="3844" spans="1:4" x14ac:dyDescent="0.35">
      <c r="A3844" t="s">
        <v>13587</v>
      </c>
      <c r="B3844">
        <v>539252</v>
      </c>
      <c r="C3844" t="s">
        <v>13588</v>
      </c>
      <c r="D3844" t="s">
        <v>8105</v>
      </c>
    </row>
    <row r="3845" spans="1:4" x14ac:dyDescent="0.35">
      <c r="A3845" t="s">
        <v>13589</v>
      </c>
      <c r="B3845">
        <v>517411</v>
      </c>
      <c r="C3845" t="s">
        <v>13590</v>
      </c>
      <c r="D3845" t="s">
        <v>8218</v>
      </c>
    </row>
    <row r="3846" spans="1:4" x14ac:dyDescent="0.35">
      <c r="A3846" t="s">
        <v>13591</v>
      </c>
      <c r="B3846">
        <v>531219</v>
      </c>
      <c r="C3846" t="s">
        <v>8075</v>
      </c>
      <c r="D3846" t="s">
        <v>8111</v>
      </c>
    </row>
    <row r="3847" spans="1:4" x14ac:dyDescent="0.35">
      <c r="A3847" t="s">
        <v>13592</v>
      </c>
      <c r="B3847">
        <v>505515</v>
      </c>
      <c r="C3847" t="s">
        <v>8075</v>
      </c>
      <c r="D3847" t="s">
        <v>8058</v>
      </c>
    </row>
    <row r="3848" spans="1:4" x14ac:dyDescent="0.35">
      <c r="A3848" t="s">
        <v>13593</v>
      </c>
      <c r="B3848">
        <v>530907</v>
      </c>
      <c r="C3848" t="s">
        <v>8075</v>
      </c>
      <c r="D3848" t="s">
        <v>8492</v>
      </c>
    </row>
    <row r="3849" spans="1:4" x14ac:dyDescent="0.35">
      <c r="A3849" t="s">
        <v>13594</v>
      </c>
      <c r="B3849">
        <v>520141</v>
      </c>
      <c r="C3849" t="s">
        <v>8075</v>
      </c>
      <c r="D3849" t="s">
        <v>8427</v>
      </c>
    </row>
    <row r="3850" spans="1:4" x14ac:dyDescent="0.35">
      <c r="A3850" t="s">
        <v>13595</v>
      </c>
      <c r="B3850">
        <v>533014</v>
      </c>
      <c r="C3850" t="s">
        <v>13596</v>
      </c>
      <c r="D3850" t="s">
        <v>16186</v>
      </c>
    </row>
    <row r="3851" spans="1:4" x14ac:dyDescent="0.35">
      <c r="A3851" t="s">
        <v>13597</v>
      </c>
      <c r="B3851">
        <v>533014</v>
      </c>
      <c r="C3851" t="s">
        <v>13596</v>
      </c>
      <c r="D3851" t="s">
        <v>16186</v>
      </c>
    </row>
    <row r="3852" spans="1:4" x14ac:dyDescent="0.35">
      <c r="A3852" t="s">
        <v>13598</v>
      </c>
      <c r="B3852">
        <v>520086</v>
      </c>
      <c r="C3852" t="s">
        <v>13599</v>
      </c>
      <c r="D3852" t="s">
        <v>8393</v>
      </c>
    </row>
    <row r="3853" spans="1:4" x14ac:dyDescent="0.35">
      <c r="A3853" t="s">
        <v>13600</v>
      </c>
      <c r="B3853">
        <v>540736</v>
      </c>
      <c r="C3853" t="s">
        <v>8075</v>
      </c>
      <c r="D3853" t="s">
        <v>8177</v>
      </c>
    </row>
    <row r="3854" spans="1:4" x14ac:dyDescent="0.35">
      <c r="A3854" t="s">
        <v>13601</v>
      </c>
      <c r="B3854">
        <v>539983</v>
      </c>
      <c r="C3854" t="s">
        <v>8075</v>
      </c>
      <c r="D3854" t="s">
        <v>8058</v>
      </c>
    </row>
    <row r="3855" spans="1:4" x14ac:dyDescent="0.35">
      <c r="A3855" t="s">
        <v>13602</v>
      </c>
      <c r="B3855">
        <v>532217</v>
      </c>
      <c r="C3855" t="s">
        <v>8075</v>
      </c>
      <c r="D3855" t="s">
        <v>8058</v>
      </c>
    </row>
    <row r="3856" spans="1:4" x14ac:dyDescent="0.35">
      <c r="A3856" t="s">
        <v>13603</v>
      </c>
      <c r="B3856">
        <v>500550</v>
      </c>
      <c r="C3856" t="s">
        <v>13604</v>
      </c>
      <c r="D3856" t="s">
        <v>8116</v>
      </c>
    </row>
    <row r="3857" spans="1:4" x14ac:dyDescent="0.35">
      <c r="A3857" t="s">
        <v>13605</v>
      </c>
      <c r="B3857">
        <v>512131</v>
      </c>
      <c r="C3857" t="s">
        <v>13606</v>
      </c>
      <c r="D3857" t="s">
        <v>8192</v>
      </c>
    </row>
    <row r="3858" spans="1:4" x14ac:dyDescent="0.35">
      <c r="A3858" t="s">
        <v>13607</v>
      </c>
      <c r="B3858">
        <v>523606</v>
      </c>
      <c r="C3858" t="s">
        <v>8075</v>
      </c>
      <c r="D3858" t="s">
        <v>8544</v>
      </c>
    </row>
    <row r="3859" spans="1:4" x14ac:dyDescent="0.35">
      <c r="A3859" t="s">
        <v>13608</v>
      </c>
      <c r="B3859" t="s">
        <v>8075</v>
      </c>
      <c r="C3859" t="s">
        <v>13609</v>
      </c>
      <c r="D3859" t="s">
        <v>8086</v>
      </c>
    </row>
    <row r="3860" spans="1:4" x14ac:dyDescent="0.35">
      <c r="A3860" t="s">
        <v>13610</v>
      </c>
      <c r="B3860">
        <v>524642</v>
      </c>
      <c r="C3860" t="s">
        <v>8075</v>
      </c>
      <c r="D3860" t="s">
        <v>8158</v>
      </c>
    </row>
    <row r="3861" spans="1:4" x14ac:dyDescent="0.35">
      <c r="A3861" t="s">
        <v>13611</v>
      </c>
      <c r="B3861">
        <v>521194</v>
      </c>
      <c r="C3861" t="s">
        <v>13612</v>
      </c>
      <c r="D3861" t="s">
        <v>8058</v>
      </c>
    </row>
    <row r="3862" spans="1:4" x14ac:dyDescent="0.35">
      <c r="A3862" t="s">
        <v>13613</v>
      </c>
      <c r="B3862" t="s">
        <v>8075</v>
      </c>
      <c r="C3862" t="s">
        <v>13614</v>
      </c>
      <c r="D3862" t="s">
        <v>8086</v>
      </c>
    </row>
    <row r="3863" spans="1:4" x14ac:dyDescent="0.35">
      <c r="A3863" t="s">
        <v>13615</v>
      </c>
      <c r="B3863" t="s">
        <v>8075</v>
      </c>
      <c r="C3863" t="s">
        <v>13616</v>
      </c>
      <c r="D3863" t="s">
        <v>8086</v>
      </c>
    </row>
    <row r="3864" spans="1:4" x14ac:dyDescent="0.35">
      <c r="A3864" t="s">
        <v>13617</v>
      </c>
      <c r="B3864">
        <v>531635</v>
      </c>
      <c r="C3864" t="s">
        <v>8075</v>
      </c>
      <c r="D3864" t="s">
        <v>8702</v>
      </c>
    </row>
    <row r="3865" spans="1:4" x14ac:dyDescent="0.35">
      <c r="A3865" t="s">
        <v>13618</v>
      </c>
      <c r="B3865">
        <v>512197</v>
      </c>
      <c r="C3865" t="s">
        <v>8075</v>
      </c>
      <c r="D3865" t="s">
        <v>8091</v>
      </c>
    </row>
    <row r="3866" spans="1:4" x14ac:dyDescent="0.35">
      <c r="A3866" t="s">
        <v>13619</v>
      </c>
      <c r="B3866">
        <v>531635</v>
      </c>
      <c r="C3866" t="s">
        <v>8075</v>
      </c>
      <c r="D3866" t="s">
        <v>8702</v>
      </c>
    </row>
    <row r="3867" spans="1:4" x14ac:dyDescent="0.35">
      <c r="A3867" t="s">
        <v>13620</v>
      </c>
      <c r="B3867" t="s">
        <v>8075</v>
      </c>
      <c r="C3867" t="s">
        <v>13621</v>
      </c>
      <c r="D3867" t="s">
        <v>8086</v>
      </c>
    </row>
    <row r="3868" spans="1:4" x14ac:dyDescent="0.35">
      <c r="A3868" t="s">
        <v>13622</v>
      </c>
      <c r="B3868">
        <v>536073</v>
      </c>
      <c r="C3868" t="s">
        <v>8075</v>
      </c>
      <c r="D3868" t="s">
        <v>8469</v>
      </c>
    </row>
    <row r="3869" spans="1:4" x14ac:dyDescent="0.35">
      <c r="A3869" t="s">
        <v>13623</v>
      </c>
      <c r="B3869">
        <v>539742</v>
      </c>
      <c r="C3869" t="s">
        <v>13624</v>
      </c>
      <c r="D3869" t="s">
        <v>8769</v>
      </c>
    </row>
    <row r="3870" spans="1:4" x14ac:dyDescent="0.35">
      <c r="A3870" t="s">
        <v>13625</v>
      </c>
      <c r="B3870">
        <v>507998</v>
      </c>
      <c r="C3870" t="s">
        <v>8075</v>
      </c>
      <c r="D3870" t="s">
        <v>8427</v>
      </c>
    </row>
    <row r="3871" spans="1:4" x14ac:dyDescent="0.35">
      <c r="A3871" t="s">
        <v>13626</v>
      </c>
      <c r="B3871">
        <v>513472</v>
      </c>
      <c r="C3871" t="s">
        <v>8075</v>
      </c>
      <c r="D3871" t="s">
        <v>8987</v>
      </c>
    </row>
    <row r="3872" spans="1:4" x14ac:dyDescent="0.35">
      <c r="A3872" t="s">
        <v>13627</v>
      </c>
      <c r="B3872">
        <v>523838</v>
      </c>
      <c r="C3872" t="s">
        <v>13628</v>
      </c>
      <c r="D3872" t="s">
        <v>8469</v>
      </c>
    </row>
    <row r="3873" spans="1:4" x14ac:dyDescent="0.35">
      <c r="A3873" t="s">
        <v>13629</v>
      </c>
      <c r="B3873">
        <v>533018</v>
      </c>
      <c r="C3873" t="s">
        <v>8075</v>
      </c>
      <c r="D3873" t="s">
        <v>8089</v>
      </c>
    </row>
    <row r="3874" spans="1:4" x14ac:dyDescent="0.35">
      <c r="A3874" t="s">
        <v>13630</v>
      </c>
      <c r="B3874">
        <v>533019</v>
      </c>
      <c r="C3874" t="s">
        <v>8075</v>
      </c>
      <c r="D3874" t="s">
        <v>8069</v>
      </c>
    </row>
    <row r="3875" spans="1:4" x14ac:dyDescent="0.35">
      <c r="A3875" t="s">
        <v>13631</v>
      </c>
      <c r="B3875">
        <v>503229</v>
      </c>
      <c r="C3875" t="s">
        <v>8075</v>
      </c>
      <c r="D3875" t="s">
        <v>8158</v>
      </c>
    </row>
    <row r="3876" spans="1:4" x14ac:dyDescent="0.35">
      <c r="A3876" t="s">
        <v>13632</v>
      </c>
      <c r="B3876">
        <v>519566</v>
      </c>
      <c r="C3876" t="s">
        <v>8075</v>
      </c>
      <c r="D3876" t="s">
        <v>8132</v>
      </c>
    </row>
    <row r="3877" spans="1:4" x14ac:dyDescent="0.35">
      <c r="A3877" t="s">
        <v>13633</v>
      </c>
      <c r="B3877">
        <v>523023</v>
      </c>
      <c r="C3877" t="s">
        <v>8075</v>
      </c>
      <c r="D3877" t="s">
        <v>8273</v>
      </c>
    </row>
    <row r="3878" spans="1:4" x14ac:dyDescent="0.35">
      <c r="A3878" t="s">
        <v>13634</v>
      </c>
      <c r="B3878">
        <v>532029</v>
      </c>
      <c r="C3878" t="s">
        <v>8075</v>
      </c>
      <c r="D3878" t="s">
        <v>8492</v>
      </c>
    </row>
    <row r="3879" spans="1:4" x14ac:dyDescent="0.35">
      <c r="A3879" t="s">
        <v>13635</v>
      </c>
      <c r="B3879">
        <v>505504</v>
      </c>
      <c r="C3879" t="s">
        <v>8075</v>
      </c>
      <c r="D3879" t="s">
        <v>8061</v>
      </c>
    </row>
    <row r="3880" spans="1:4" x14ac:dyDescent="0.35">
      <c r="A3880" t="s">
        <v>13636</v>
      </c>
      <c r="B3880">
        <v>505729</v>
      </c>
      <c r="C3880" t="s">
        <v>8075</v>
      </c>
      <c r="D3880" t="s">
        <v>8083</v>
      </c>
    </row>
    <row r="3881" spans="1:4" x14ac:dyDescent="0.35">
      <c r="A3881" t="s">
        <v>13637</v>
      </c>
      <c r="B3881">
        <v>505729</v>
      </c>
      <c r="C3881" t="s">
        <v>8075</v>
      </c>
      <c r="D3881" t="s">
        <v>8083</v>
      </c>
    </row>
    <row r="3882" spans="1:4" x14ac:dyDescent="0.35">
      <c r="A3882" t="s">
        <v>13638</v>
      </c>
      <c r="B3882">
        <v>509887</v>
      </c>
      <c r="C3882" t="s">
        <v>8075</v>
      </c>
      <c r="D3882" t="s">
        <v>10236</v>
      </c>
    </row>
    <row r="3883" spans="1:4" x14ac:dyDescent="0.35">
      <c r="A3883" t="s">
        <v>13639</v>
      </c>
      <c r="B3883">
        <v>539410</v>
      </c>
      <c r="C3883" t="s">
        <v>8075</v>
      </c>
      <c r="D3883" t="s">
        <v>16186</v>
      </c>
    </row>
    <row r="3884" spans="1:4" x14ac:dyDescent="0.35">
      <c r="A3884" t="s">
        <v>13640</v>
      </c>
      <c r="B3884">
        <v>539410</v>
      </c>
      <c r="C3884" t="s">
        <v>8075</v>
      </c>
      <c r="D3884" t="s">
        <v>16186</v>
      </c>
    </row>
    <row r="3885" spans="1:4" x14ac:dyDescent="0.35">
      <c r="A3885" t="s">
        <v>13641</v>
      </c>
      <c r="B3885" t="s">
        <v>8075</v>
      </c>
      <c r="C3885" t="s">
        <v>13642</v>
      </c>
      <c r="D3885" t="s">
        <v>8086</v>
      </c>
    </row>
    <row r="3886" spans="1:4" x14ac:dyDescent="0.35">
      <c r="A3886" t="s">
        <v>13643</v>
      </c>
      <c r="B3886" t="s">
        <v>8075</v>
      </c>
      <c r="C3886" t="s">
        <v>13642</v>
      </c>
      <c r="D3886" t="s">
        <v>8086</v>
      </c>
    </row>
    <row r="3887" spans="1:4" x14ac:dyDescent="0.35">
      <c r="A3887" t="s">
        <v>13644</v>
      </c>
      <c r="B3887">
        <v>502742</v>
      </c>
      <c r="C3887" t="s">
        <v>13645</v>
      </c>
      <c r="D3887" t="s">
        <v>8089</v>
      </c>
    </row>
    <row r="3888" spans="1:4" x14ac:dyDescent="0.35">
      <c r="A3888" t="s">
        <v>13646</v>
      </c>
      <c r="B3888">
        <v>540653</v>
      </c>
      <c r="C3888" t="s">
        <v>13647</v>
      </c>
      <c r="D3888" t="s">
        <v>8192</v>
      </c>
    </row>
    <row r="3889" spans="1:4" x14ac:dyDescent="0.35">
      <c r="A3889" t="s">
        <v>13648</v>
      </c>
      <c r="B3889">
        <v>523164</v>
      </c>
      <c r="C3889" t="s">
        <v>8075</v>
      </c>
      <c r="D3889" t="s">
        <v>8270</v>
      </c>
    </row>
    <row r="3890" spans="1:4" x14ac:dyDescent="0.35">
      <c r="A3890" t="s">
        <v>13649</v>
      </c>
      <c r="B3890">
        <v>532879</v>
      </c>
      <c r="C3890" t="s">
        <v>8075</v>
      </c>
      <c r="D3890" t="s">
        <v>8769</v>
      </c>
    </row>
    <row r="3891" spans="1:4" x14ac:dyDescent="0.35">
      <c r="A3891" t="s">
        <v>13650</v>
      </c>
      <c r="B3891" t="s">
        <v>8075</v>
      </c>
      <c r="C3891" t="s">
        <v>13651</v>
      </c>
      <c r="D3891" t="s">
        <v>8086</v>
      </c>
    </row>
    <row r="3892" spans="1:4" x14ac:dyDescent="0.35">
      <c r="A3892" t="s">
        <v>13652</v>
      </c>
      <c r="B3892" t="s">
        <v>8075</v>
      </c>
      <c r="C3892" t="s">
        <v>13651</v>
      </c>
      <c r="D3892" t="s">
        <v>8086</v>
      </c>
    </row>
    <row r="3893" spans="1:4" x14ac:dyDescent="0.35">
      <c r="A3893" t="s">
        <v>13653</v>
      </c>
      <c r="B3893">
        <v>538667</v>
      </c>
      <c r="C3893" t="s">
        <v>8075</v>
      </c>
      <c r="D3893" t="s">
        <v>16186</v>
      </c>
    </row>
    <row r="3894" spans="1:4" x14ac:dyDescent="0.35">
      <c r="A3894" t="s">
        <v>13654</v>
      </c>
      <c r="B3894">
        <v>512589</v>
      </c>
      <c r="C3894" t="s">
        <v>8075</v>
      </c>
      <c r="D3894" t="s">
        <v>16186</v>
      </c>
    </row>
    <row r="3895" spans="1:4" x14ac:dyDescent="0.35">
      <c r="A3895" t="s">
        <v>13655</v>
      </c>
      <c r="B3895">
        <v>532961</v>
      </c>
      <c r="C3895" t="s">
        <v>13656</v>
      </c>
      <c r="D3895" t="s">
        <v>8152</v>
      </c>
    </row>
    <row r="3896" spans="1:4" x14ac:dyDescent="0.35">
      <c r="A3896" t="s">
        <v>13657</v>
      </c>
      <c r="B3896">
        <v>532795</v>
      </c>
      <c r="C3896" t="s">
        <v>13658</v>
      </c>
      <c r="D3896" t="s">
        <v>8807</v>
      </c>
    </row>
    <row r="3897" spans="1:4" x14ac:dyDescent="0.35">
      <c r="A3897" t="s">
        <v>13659</v>
      </c>
      <c r="B3897">
        <v>503811</v>
      </c>
      <c r="C3897" t="s">
        <v>13660</v>
      </c>
      <c r="D3897" t="s">
        <v>8089</v>
      </c>
    </row>
    <row r="3898" spans="1:4" x14ac:dyDescent="0.35">
      <c r="A3898" t="s">
        <v>13661</v>
      </c>
      <c r="B3898">
        <v>504398</v>
      </c>
      <c r="C3898" t="s">
        <v>8075</v>
      </c>
      <c r="D3898" t="s">
        <v>8186</v>
      </c>
    </row>
    <row r="3899" spans="1:4" x14ac:dyDescent="0.35">
      <c r="A3899" t="s">
        <v>13662</v>
      </c>
      <c r="B3899">
        <v>533206</v>
      </c>
      <c r="C3899" t="s">
        <v>13663</v>
      </c>
      <c r="D3899" t="s">
        <v>8211</v>
      </c>
    </row>
    <row r="3900" spans="1:4" x14ac:dyDescent="0.35">
      <c r="A3900" t="s">
        <v>13664</v>
      </c>
      <c r="B3900">
        <v>500472</v>
      </c>
      <c r="C3900" t="s">
        <v>13665</v>
      </c>
      <c r="D3900" t="s">
        <v>8257</v>
      </c>
    </row>
    <row r="3901" spans="1:4" x14ac:dyDescent="0.35">
      <c r="A3901" t="s">
        <v>13666</v>
      </c>
      <c r="B3901">
        <v>500472</v>
      </c>
      <c r="C3901" t="s">
        <v>13667</v>
      </c>
      <c r="D3901" t="s">
        <v>8257</v>
      </c>
    </row>
    <row r="3902" spans="1:4" x14ac:dyDescent="0.35">
      <c r="A3902" t="s">
        <v>13668</v>
      </c>
      <c r="B3902">
        <v>539861</v>
      </c>
      <c r="C3902" t="s">
        <v>13669</v>
      </c>
      <c r="D3902" t="s">
        <v>8469</v>
      </c>
    </row>
    <row r="3903" spans="1:4" x14ac:dyDescent="0.35">
      <c r="A3903" t="s">
        <v>13670</v>
      </c>
      <c r="B3903">
        <v>538562</v>
      </c>
      <c r="C3903" t="s">
        <v>13671</v>
      </c>
      <c r="D3903" t="s">
        <v>8469</v>
      </c>
    </row>
    <row r="3904" spans="1:4" x14ac:dyDescent="0.35">
      <c r="A3904" t="s">
        <v>13672</v>
      </c>
      <c r="B3904">
        <v>532143</v>
      </c>
      <c r="C3904" t="s">
        <v>13673</v>
      </c>
      <c r="D3904" t="s">
        <v>8152</v>
      </c>
    </row>
    <row r="3905" spans="1:4" x14ac:dyDescent="0.35">
      <c r="A3905" t="s">
        <v>13674</v>
      </c>
      <c r="B3905">
        <v>532143</v>
      </c>
      <c r="C3905" t="s">
        <v>13673</v>
      </c>
      <c r="D3905" t="s">
        <v>8152</v>
      </c>
    </row>
    <row r="3906" spans="1:4" x14ac:dyDescent="0.35">
      <c r="A3906" t="s">
        <v>13675</v>
      </c>
      <c r="B3906">
        <v>531169</v>
      </c>
      <c r="C3906" t="s">
        <v>8075</v>
      </c>
      <c r="D3906" t="s">
        <v>8091</v>
      </c>
    </row>
    <row r="3907" spans="1:4" x14ac:dyDescent="0.35">
      <c r="A3907" t="s">
        <v>13676</v>
      </c>
      <c r="B3907" t="s">
        <v>8075</v>
      </c>
      <c r="C3907" t="s">
        <v>13677</v>
      </c>
      <c r="D3907" t="s">
        <v>8086</v>
      </c>
    </row>
    <row r="3908" spans="1:4" x14ac:dyDescent="0.35">
      <c r="A3908" t="s">
        <v>13678</v>
      </c>
      <c r="B3908">
        <v>541967</v>
      </c>
      <c r="C3908" t="s">
        <v>8075</v>
      </c>
      <c r="D3908" t="s">
        <v>8186</v>
      </c>
    </row>
    <row r="3909" spans="1:4" x14ac:dyDescent="0.35">
      <c r="A3909" t="s">
        <v>13679</v>
      </c>
      <c r="B3909">
        <v>526479</v>
      </c>
      <c r="C3909" t="s">
        <v>8075</v>
      </c>
      <c r="D3909" t="s">
        <v>8089</v>
      </c>
    </row>
    <row r="3910" spans="1:4" x14ac:dyDescent="0.35">
      <c r="A3910" t="s">
        <v>13680</v>
      </c>
      <c r="B3910">
        <v>505650</v>
      </c>
      <c r="C3910" t="s">
        <v>8075</v>
      </c>
      <c r="D3910" t="s">
        <v>8150</v>
      </c>
    </row>
    <row r="3911" spans="1:4" x14ac:dyDescent="0.35">
      <c r="A3911" t="s">
        <v>13681</v>
      </c>
      <c r="B3911">
        <v>538919</v>
      </c>
      <c r="C3911" t="s">
        <v>8075</v>
      </c>
      <c r="D3911" t="s">
        <v>8158</v>
      </c>
    </row>
    <row r="3912" spans="1:4" x14ac:dyDescent="0.35">
      <c r="A3912" t="s">
        <v>13682</v>
      </c>
      <c r="B3912">
        <v>538919</v>
      </c>
      <c r="C3912" t="s">
        <v>8075</v>
      </c>
      <c r="D3912" t="s">
        <v>8158</v>
      </c>
    </row>
    <row r="3913" spans="1:4" x14ac:dyDescent="0.35">
      <c r="A3913" t="s">
        <v>13683</v>
      </c>
      <c r="B3913">
        <v>539494</v>
      </c>
      <c r="C3913" t="s">
        <v>8075</v>
      </c>
      <c r="D3913" t="s">
        <v>8091</v>
      </c>
    </row>
    <row r="3914" spans="1:4" x14ac:dyDescent="0.35">
      <c r="A3914" t="s">
        <v>13684</v>
      </c>
      <c r="B3914">
        <v>532419</v>
      </c>
      <c r="C3914" t="s">
        <v>13685</v>
      </c>
      <c r="D3914" t="s">
        <v>9693</v>
      </c>
    </row>
    <row r="3915" spans="1:4" x14ac:dyDescent="0.35">
      <c r="A3915" t="s">
        <v>13686</v>
      </c>
      <c r="B3915">
        <v>508905</v>
      </c>
      <c r="C3915" t="s">
        <v>8075</v>
      </c>
      <c r="D3915" t="s">
        <v>8058</v>
      </c>
    </row>
    <row r="3916" spans="1:4" x14ac:dyDescent="0.35">
      <c r="A3916" t="s">
        <v>13687</v>
      </c>
      <c r="B3916">
        <v>505192</v>
      </c>
      <c r="C3916" t="s">
        <v>13688</v>
      </c>
      <c r="D3916" t="s">
        <v>8150</v>
      </c>
    </row>
    <row r="3917" spans="1:4" x14ac:dyDescent="0.35">
      <c r="A3917" t="s">
        <v>13689</v>
      </c>
      <c r="B3917">
        <v>540686</v>
      </c>
      <c r="C3917" t="s">
        <v>8075</v>
      </c>
      <c r="D3917" t="s">
        <v>8111</v>
      </c>
    </row>
    <row r="3918" spans="1:4" x14ac:dyDescent="0.35">
      <c r="A3918" t="s">
        <v>13690</v>
      </c>
      <c r="B3918">
        <v>540679</v>
      </c>
      <c r="C3918" t="s">
        <v>13691</v>
      </c>
      <c r="D3918" t="s">
        <v>8111</v>
      </c>
    </row>
    <row r="3919" spans="1:4" x14ac:dyDescent="0.35">
      <c r="A3919" t="s">
        <v>13692</v>
      </c>
      <c r="B3919">
        <v>540679</v>
      </c>
      <c r="C3919" t="s">
        <v>13691</v>
      </c>
      <c r="D3919" t="s">
        <v>8111</v>
      </c>
    </row>
    <row r="3920" spans="1:4" x14ac:dyDescent="0.35">
      <c r="A3920" t="s">
        <v>13693</v>
      </c>
      <c r="B3920">
        <v>532815</v>
      </c>
      <c r="C3920" t="s">
        <v>13694</v>
      </c>
      <c r="D3920" t="s">
        <v>8111</v>
      </c>
    </row>
    <row r="3921" spans="1:4" x14ac:dyDescent="0.35">
      <c r="A3921" t="s">
        <v>13695</v>
      </c>
      <c r="B3921" t="s">
        <v>8075</v>
      </c>
      <c r="C3921" t="s">
        <v>13696</v>
      </c>
      <c r="D3921" t="s">
        <v>8086</v>
      </c>
    </row>
    <row r="3922" spans="1:4" x14ac:dyDescent="0.35">
      <c r="A3922" t="s">
        <v>13697</v>
      </c>
      <c r="B3922">
        <v>505827</v>
      </c>
      <c r="C3922" t="s">
        <v>8075</v>
      </c>
      <c r="D3922" t="s">
        <v>8257</v>
      </c>
    </row>
    <row r="3923" spans="1:4" x14ac:dyDescent="0.35">
      <c r="A3923" t="s">
        <v>13698</v>
      </c>
      <c r="B3923">
        <v>538635</v>
      </c>
      <c r="C3923" t="s">
        <v>13699</v>
      </c>
      <c r="D3923" t="s">
        <v>8393</v>
      </c>
    </row>
    <row r="3924" spans="1:4" x14ac:dyDescent="0.35">
      <c r="A3924" t="s">
        <v>13700</v>
      </c>
      <c r="B3924">
        <v>532784</v>
      </c>
      <c r="C3924" t="s">
        <v>13701</v>
      </c>
      <c r="D3924" t="s">
        <v>8158</v>
      </c>
    </row>
    <row r="3925" spans="1:4" x14ac:dyDescent="0.35">
      <c r="A3925" t="s">
        <v>13702</v>
      </c>
      <c r="B3925">
        <v>512014</v>
      </c>
      <c r="C3925" t="s">
        <v>8075</v>
      </c>
      <c r="D3925" t="s">
        <v>8492</v>
      </c>
    </row>
    <row r="3926" spans="1:4" x14ac:dyDescent="0.35">
      <c r="A3926" t="s">
        <v>13703</v>
      </c>
      <c r="B3926">
        <v>538923</v>
      </c>
      <c r="C3926" t="s">
        <v>8075</v>
      </c>
      <c r="D3926" t="s">
        <v>8061</v>
      </c>
    </row>
    <row r="3927" spans="1:4" x14ac:dyDescent="0.35">
      <c r="A3927" t="s">
        <v>13704</v>
      </c>
      <c r="B3927">
        <v>504375</v>
      </c>
      <c r="C3927" t="s">
        <v>8075</v>
      </c>
      <c r="D3927" t="s">
        <v>8061</v>
      </c>
    </row>
    <row r="3928" spans="1:4" x14ac:dyDescent="0.35">
      <c r="A3928" t="s">
        <v>13705</v>
      </c>
      <c r="B3928">
        <v>532344</v>
      </c>
      <c r="C3928" t="s">
        <v>8075</v>
      </c>
      <c r="D3928" t="s">
        <v>8165</v>
      </c>
    </row>
    <row r="3929" spans="1:4" x14ac:dyDescent="0.35">
      <c r="A3929" t="s">
        <v>13706</v>
      </c>
      <c r="B3929">
        <v>532344</v>
      </c>
      <c r="C3929" t="s">
        <v>8075</v>
      </c>
      <c r="D3929" t="s">
        <v>8165</v>
      </c>
    </row>
    <row r="3930" spans="1:4" x14ac:dyDescent="0.35">
      <c r="A3930" t="s">
        <v>13707</v>
      </c>
      <c r="B3930" t="s">
        <v>8075</v>
      </c>
      <c r="C3930" t="s">
        <v>13708</v>
      </c>
      <c r="D3930" t="s">
        <v>8086</v>
      </c>
    </row>
    <row r="3931" spans="1:4" x14ac:dyDescent="0.35">
      <c r="A3931" t="s">
        <v>13709</v>
      </c>
      <c r="B3931">
        <v>532725</v>
      </c>
      <c r="C3931" t="s">
        <v>13710</v>
      </c>
      <c r="D3931" t="s">
        <v>8232</v>
      </c>
    </row>
    <row r="3932" spans="1:4" x14ac:dyDescent="0.35">
      <c r="A3932" t="s">
        <v>13711</v>
      </c>
      <c r="B3932">
        <v>532725</v>
      </c>
      <c r="C3932" t="s">
        <v>13710</v>
      </c>
      <c r="D3932" t="s">
        <v>8232</v>
      </c>
    </row>
    <row r="3933" spans="1:4" x14ac:dyDescent="0.35">
      <c r="A3933" t="s">
        <v>13712</v>
      </c>
      <c r="B3933">
        <v>541540</v>
      </c>
      <c r="C3933" t="s">
        <v>13713</v>
      </c>
      <c r="D3933" t="s">
        <v>8111</v>
      </c>
    </row>
    <row r="3934" spans="1:4" x14ac:dyDescent="0.35">
      <c r="A3934" t="s">
        <v>13714</v>
      </c>
      <c r="B3934" t="s">
        <v>8075</v>
      </c>
      <c r="C3934" t="s">
        <v>13715</v>
      </c>
      <c r="D3934" t="s">
        <v>8086</v>
      </c>
    </row>
    <row r="3935" spans="1:4" x14ac:dyDescent="0.35">
      <c r="A3935" t="s">
        <v>13716</v>
      </c>
      <c r="B3935">
        <v>500394</v>
      </c>
      <c r="C3935" t="s">
        <v>8075</v>
      </c>
      <c r="D3935" t="s">
        <v>8257</v>
      </c>
    </row>
    <row r="3936" spans="1:4" x14ac:dyDescent="0.35">
      <c r="A3936" t="s">
        <v>13717</v>
      </c>
      <c r="B3936">
        <v>502460</v>
      </c>
      <c r="C3936" t="s">
        <v>8075</v>
      </c>
      <c r="D3936" t="s">
        <v>8069</v>
      </c>
    </row>
    <row r="3937" spans="1:4" x14ac:dyDescent="0.35">
      <c r="A3937" t="s">
        <v>13718</v>
      </c>
      <c r="B3937">
        <v>513699</v>
      </c>
      <c r="C3937" t="s">
        <v>8075</v>
      </c>
      <c r="D3937" t="s">
        <v>8598</v>
      </c>
    </row>
    <row r="3938" spans="1:4" x14ac:dyDescent="0.35">
      <c r="A3938" t="s">
        <v>13719</v>
      </c>
      <c r="B3938">
        <v>538575</v>
      </c>
      <c r="C3938" t="s">
        <v>8075</v>
      </c>
      <c r="D3938" t="s">
        <v>16186</v>
      </c>
    </row>
    <row r="3939" spans="1:4" x14ac:dyDescent="0.35">
      <c r="A3939" t="s">
        <v>13720</v>
      </c>
      <c r="B3939">
        <v>522152</v>
      </c>
      <c r="C3939" t="s">
        <v>8075</v>
      </c>
      <c r="D3939" t="s">
        <v>8083</v>
      </c>
    </row>
    <row r="3940" spans="1:4" x14ac:dyDescent="0.35">
      <c r="A3940" t="s">
        <v>13721</v>
      </c>
      <c r="B3940">
        <v>511571</v>
      </c>
      <c r="C3940" t="s">
        <v>8075</v>
      </c>
      <c r="D3940" t="s">
        <v>8091</v>
      </c>
    </row>
    <row r="3941" spans="1:4" x14ac:dyDescent="0.35">
      <c r="A3941" t="s">
        <v>13722</v>
      </c>
      <c r="B3941">
        <v>507514</v>
      </c>
      <c r="C3941" t="s">
        <v>13723</v>
      </c>
      <c r="D3941" t="s">
        <v>8702</v>
      </c>
    </row>
    <row r="3942" spans="1:4" x14ac:dyDescent="0.35">
      <c r="A3942" t="s">
        <v>13724</v>
      </c>
      <c r="B3942">
        <v>521034</v>
      </c>
      <c r="C3942" t="s">
        <v>13725</v>
      </c>
      <c r="D3942" t="s">
        <v>8089</v>
      </c>
    </row>
    <row r="3943" spans="1:4" x14ac:dyDescent="0.35">
      <c r="A3943" t="s">
        <v>13726</v>
      </c>
      <c r="B3943">
        <v>531548</v>
      </c>
      <c r="C3943" t="s">
        <v>13727</v>
      </c>
      <c r="D3943" t="s">
        <v>8349</v>
      </c>
    </row>
    <row r="3944" spans="1:4" x14ac:dyDescent="0.35">
      <c r="A3944" t="s">
        <v>13728</v>
      </c>
      <c r="B3944">
        <v>533001</v>
      </c>
      <c r="C3944" t="s">
        <v>13729</v>
      </c>
      <c r="D3944" t="s">
        <v>8083</v>
      </c>
    </row>
    <row r="3945" spans="1:4" x14ac:dyDescent="0.35">
      <c r="A3945" t="s">
        <v>13730</v>
      </c>
      <c r="B3945">
        <v>526901</v>
      </c>
      <c r="C3945" t="s">
        <v>8075</v>
      </c>
      <c r="D3945" t="s">
        <v>8121</v>
      </c>
    </row>
    <row r="3946" spans="1:4" x14ac:dyDescent="0.35">
      <c r="A3946" t="s">
        <v>13731</v>
      </c>
      <c r="B3946">
        <v>538943</v>
      </c>
      <c r="C3946" t="s">
        <v>8075</v>
      </c>
      <c r="D3946" t="s">
        <v>8091</v>
      </c>
    </row>
    <row r="3947" spans="1:4" x14ac:dyDescent="0.35">
      <c r="A3947" t="s">
        <v>13732</v>
      </c>
      <c r="B3947" t="s">
        <v>8075</v>
      </c>
      <c r="C3947" t="s">
        <v>13733</v>
      </c>
      <c r="D3947" t="s">
        <v>8086</v>
      </c>
    </row>
    <row r="3948" spans="1:4" x14ac:dyDescent="0.35">
      <c r="A3948" t="s">
        <v>13734</v>
      </c>
      <c r="B3948">
        <v>532221</v>
      </c>
      <c r="C3948" t="s">
        <v>13735</v>
      </c>
      <c r="D3948" t="s">
        <v>8061</v>
      </c>
    </row>
    <row r="3949" spans="1:4" x14ac:dyDescent="0.35">
      <c r="A3949" t="s">
        <v>13736</v>
      </c>
      <c r="B3949">
        <v>539378</v>
      </c>
      <c r="C3949" t="s">
        <v>8075</v>
      </c>
      <c r="D3949" t="s">
        <v>8541</v>
      </c>
    </row>
    <row r="3950" spans="1:4" x14ac:dyDescent="0.35">
      <c r="A3950" t="s">
        <v>13737</v>
      </c>
      <c r="B3950" t="s">
        <v>8075</v>
      </c>
      <c r="C3950" t="s">
        <v>13738</v>
      </c>
      <c r="D3950" t="s">
        <v>8086</v>
      </c>
    </row>
    <row r="3951" spans="1:4" x14ac:dyDescent="0.35">
      <c r="A3951" t="s">
        <v>13739</v>
      </c>
      <c r="B3951">
        <v>541633</v>
      </c>
      <c r="C3951" t="s">
        <v>8075</v>
      </c>
      <c r="D3951" t="s">
        <v>8069</v>
      </c>
    </row>
    <row r="3952" spans="1:4" x14ac:dyDescent="0.35">
      <c r="A3952" t="s">
        <v>13740</v>
      </c>
      <c r="B3952">
        <v>532679</v>
      </c>
      <c r="C3952" t="s">
        <v>13741</v>
      </c>
      <c r="D3952" t="s">
        <v>8064</v>
      </c>
    </row>
    <row r="3953" spans="1:4" x14ac:dyDescent="0.35">
      <c r="A3953" t="s">
        <v>13742</v>
      </c>
      <c r="B3953">
        <v>521036</v>
      </c>
      <c r="C3953" t="s">
        <v>8075</v>
      </c>
      <c r="D3953" t="s">
        <v>8089</v>
      </c>
    </row>
    <row r="3954" spans="1:4" x14ac:dyDescent="0.35">
      <c r="A3954" t="s">
        <v>13743</v>
      </c>
      <c r="B3954">
        <v>521036</v>
      </c>
      <c r="C3954" t="s">
        <v>8075</v>
      </c>
      <c r="D3954" t="s">
        <v>8089</v>
      </c>
    </row>
    <row r="3955" spans="1:4" x14ac:dyDescent="0.35">
      <c r="A3955" t="s">
        <v>13744</v>
      </c>
      <c r="B3955">
        <v>531398</v>
      </c>
      <c r="C3955" t="s">
        <v>8075</v>
      </c>
      <c r="D3955" t="s">
        <v>8111</v>
      </c>
    </row>
    <row r="3956" spans="1:4" x14ac:dyDescent="0.35">
      <c r="A3956" t="s">
        <v>13745</v>
      </c>
      <c r="B3956">
        <v>526477</v>
      </c>
      <c r="C3956" t="s">
        <v>8075</v>
      </c>
      <c r="D3956" t="s">
        <v>8250</v>
      </c>
    </row>
    <row r="3957" spans="1:4" x14ac:dyDescent="0.35">
      <c r="A3957" t="s">
        <v>13746</v>
      </c>
      <c r="B3957">
        <v>516108</v>
      </c>
      <c r="C3957" t="s">
        <v>8075</v>
      </c>
      <c r="D3957" t="s">
        <v>8069</v>
      </c>
    </row>
    <row r="3958" spans="1:4" x14ac:dyDescent="0.35">
      <c r="A3958" t="s">
        <v>13747</v>
      </c>
      <c r="B3958">
        <v>538891</v>
      </c>
      <c r="C3958" t="s">
        <v>8075</v>
      </c>
      <c r="D3958" t="s">
        <v>8091</v>
      </c>
    </row>
    <row r="3959" spans="1:4" x14ac:dyDescent="0.35">
      <c r="A3959" t="s">
        <v>13748</v>
      </c>
      <c r="B3959" t="s">
        <v>8075</v>
      </c>
      <c r="C3959" t="s">
        <v>13749</v>
      </c>
      <c r="D3959" t="s">
        <v>8086</v>
      </c>
    </row>
    <row r="3960" spans="1:4" x14ac:dyDescent="0.35">
      <c r="A3960" t="s">
        <v>13750</v>
      </c>
      <c r="B3960">
        <v>509910</v>
      </c>
      <c r="C3960" t="s">
        <v>8075</v>
      </c>
      <c r="D3960" t="s">
        <v>8121</v>
      </c>
    </row>
    <row r="3961" spans="1:4" x14ac:dyDescent="0.35">
      <c r="A3961" t="s">
        <v>13751</v>
      </c>
      <c r="B3961">
        <v>540174</v>
      </c>
      <c r="C3961" t="s">
        <v>8075</v>
      </c>
      <c r="D3961" t="s">
        <v>8061</v>
      </c>
    </row>
    <row r="3962" spans="1:4" x14ac:dyDescent="0.35">
      <c r="A3962" t="s">
        <v>13752</v>
      </c>
      <c r="B3962">
        <v>514454</v>
      </c>
      <c r="C3962" t="s">
        <v>8075</v>
      </c>
      <c r="D3962" t="s">
        <v>8089</v>
      </c>
    </row>
    <row r="3963" spans="1:4" x14ac:dyDescent="0.35">
      <c r="A3963" t="s">
        <v>13753</v>
      </c>
      <c r="B3963">
        <v>513498</v>
      </c>
      <c r="C3963" t="s">
        <v>8075</v>
      </c>
      <c r="D3963" t="s">
        <v>8055</v>
      </c>
    </row>
    <row r="3964" spans="1:4" x14ac:dyDescent="0.35">
      <c r="A3964" t="s">
        <v>13754</v>
      </c>
      <c r="B3964">
        <v>532669</v>
      </c>
      <c r="C3964" t="s">
        <v>8075</v>
      </c>
      <c r="D3964" t="s">
        <v>8121</v>
      </c>
    </row>
    <row r="3965" spans="1:4" x14ac:dyDescent="0.35">
      <c r="A3965" t="s">
        <v>13755</v>
      </c>
      <c r="B3965">
        <v>590030</v>
      </c>
      <c r="C3965" t="s">
        <v>13756</v>
      </c>
      <c r="D3965" t="s">
        <v>8578</v>
      </c>
    </row>
    <row r="3966" spans="1:4" x14ac:dyDescent="0.35">
      <c r="A3966" t="s">
        <v>13757</v>
      </c>
      <c r="B3966">
        <v>523826</v>
      </c>
      <c r="C3966" t="s">
        <v>8075</v>
      </c>
      <c r="D3966" t="s">
        <v>8186</v>
      </c>
    </row>
    <row r="3967" spans="1:4" x14ac:dyDescent="0.35">
      <c r="A3967" t="s">
        <v>13758</v>
      </c>
      <c r="B3967">
        <v>532025</v>
      </c>
      <c r="C3967" t="s">
        <v>8075</v>
      </c>
      <c r="D3967" t="s">
        <v>8078</v>
      </c>
    </row>
    <row r="3968" spans="1:4" x14ac:dyDescent="0.35">
      <c r="A3968" t="s">
        <v>13759</v>
      </c>
      <c r="B3968">
        <v>530289</v>
      </c>
      <c r="C3968" t="s">
        <v>8075</v>
      </c>
      <c r="D3968" t="s">
        <v>8492</v>
      </c>
    </row>
    <row r="3969" spans="1:4" x14ac:dyDescent="0.35">
      <c r="A3969" t="s">
        <v>13760</v>
      </c>
      <c r="B3969">
        <v>542376</v>
      </c>
      <c r="C3969" t="s">
        <v>13761</v>
      </c>
      <c r="D3969" t="s">
        <v>8058</v>
      </c>
    </row>
    <row r="3970" spans="1:4" x14ac:dyDescent="0.35">
      <c r="A3970" t="s">
        <v>13762</v>
      </c>
      <c r="B3970">
        <v>541890</v>
      </c>
      <c r="C3970" t="s">
        <v>8075</v>
      </c>
      <c r="D3970" t="s">
        <v>8061</v>
      </c>
    </row>
    <row r="3971" spans="1:4" x14ac:dyDescent="0.35">
      <c r="A3971" t="s">
        <v>13763</v>
      </c>
      <c r="B3971">
        <v>538920</v>
      </c>
      <c r="C3971" t="s">
        <v>8075</v>
      </c>
      <c r="D3971" t="s">
        <v>16186</v>
      </c>
    </row>
    <row r="3972" spans="1:4" x14ac:dyDescent="0.35">
      <c r="A3972" t="s">
        <v>13764</v>
      </c>
      <c r="B3972" t="s">
        <v>8075</v>
      </c>
      <c r="C3972" t="s">
        <v>13765</v>
      </c>
      <c r="D3972" t="s">
        <v>8163</v>
      </c>
    </row>
    <row r="3973" spans="1:4" x14ac:dyDescent="0.35">
      <c r="A3973" t="s">
        <v>13766</v>
      </c>
      <c r="B3973" t="s">
        <v>8075</v>
      </c>
      <c r="C3973" t="s">
        <v>13765</v>
      </c>
      <c r="D3973" t="s">
        <v>8163</v>
      </c>
    </row>
    <row r="3974" spans="1:4" x14ac:dyDescent="0.35">
      <c r="A3974" t="s">
        <v>13767</v>
      </c>
      <c r="B3974">
        <v>524727</v>
      </c>
      <c r="C3974" t="s">
        <v>8075</v>
      </c>
      <c r="D3974" t="s">
        <v>8111</v>
      </c>
    </row>
    <row r="3975" spans="1:4" x14ac:dyDescent="0.35">
      <c r="A3975" t="s">
        <v>13768</v>
      </c>
      <c r="B3975">
        <v>531370</v>
      </c>
      <c r="C3975" t="s">
        <v>8075</v>
      </c>
      <c r="D3975" t="s">
        <v>8061</v>
      </c>
    </row>
    <row r="3976" spans="1:4" x14ac:dyDescent="0.35">
      <c r="A3976" t="s">
        <v>13769</v>
      </c>
      <c r="B3976">
        <v>540211</v>
      </c>
      <c r="C3976" t="s">
        <v>8075</v>
      </c>
      <c r="D3976" t="s">
        <v>8091</v>
      </c>
    </row>
    <row r="3977" spans="1:4" x14ac:dyDescent="0.35">
      <c r="A3977" t="s">
        <v>13770</v>
      </c>
      <c r="B3977">
        <v>534425</v>
      </c>
      <c r="C3977" t="s">
        <v>13771</v>
      </c>
      <c r="D3977" t="s">
        <v>8560</v>
      </c>
    </row>
    <row r="3978" spans="1:4" x14ac:dyDescent="0.35">
      <c r="A3978" t="s">
        <v>13772</v>
      </c>
      <c r="B3978">
        <v>513687</v>
      </c>
      <c r="C3978" t="s">
        <v>8075</v>
      </c>
      <c r="D3978" t="s">
        <v>8427</v>
      </c>
    </row>
    <row r="3979" spans="1:4" x14ac:dyDescent="0.35">
      <c r="A3979" t="s">
        <v>13773</v>
      </c>
      <c r="B3979" t="s">
        <v>8075</v>
      </c>
      <c r="C3979" t="s">
        <v>13774</v>
      </c>
      <c r="D3979" t="s">
        <v>8086</v>
      </c>
    </row>
    <row r="3980" spans="1:4" x14ac:dyDescent="0.35">
      <c r="A3980" t="s">
        <v>13775</v>
      </c>
      <c r="B3980">
        <v>531982</v>
      </c>
      <c r="C3980" t="s">
        <v>8075</v>
      </c>
      <c r="D3980" t="s">
        <v>8152</v>
      </c>
    </row>
    <row r="3981" spans="1:4" x14ac:dyDescent="0.35">
      <c r="A3981" t="s">
        <v>13776</v>
      </c>
      <c r="B3981">
        <v>512153</v>
      </c>
      <c r="C3981" t="s">
        <v>8075</v>
      </c>
      <c r="D3981" t="s">
        <v>8492</v>
      </c>
    </row>
    <row r="3982" spans="1:4" x14ac:dyDescent="0.35">
      <c r="A3982" t="s">
        <v>13777</v>
      </c>
      <c r="B3982">
        <v>512291</v>
      </c>
      <c r="C3982" t="s">
        <v>8075</v>
      </c>
      <c r="D3982" t="s">
        <v>8058</v>
      </c>
    </row>
    <row r="3983" spans="1:4" x14ac:dyDescent="0.35">
      <c r="A3983" t="s">
        <v>13778</v>
      </c>
      <c r="B3983">
        <v>517166</v>
      </c>
      <c r="C3983" t="s">
        <v>8075</v>
      </c>
      <c r="D3983" t="s">
        <v>8612</v>
      </c>
    </row>
    <row r="3984" spans="1:4" x14ac:dyDescent="0.35">
      <c r="A3984" t="s">
        <v>13779</v>
      </c>
      <c r="B3984">
        <v>542337</v>
      </c>
      <c r="C3984" t="s">
        <v>13780</v>
      </c>
      <c r="D3984" t="s">
        <v>8241</v>
      </c>
    </row>
    <row r="3985" spans="1:4" x14ac:dyDescent="0.35">
      <c r="A3985" t="s">
        <v>13781</v>
      </c>
      <c r="B3985" t="s">
        <v>8075</v>
      </c>
      <c r="C3985" t="s">
        <v>13782</v>
      </c>
      <c r="D3985" t="s">
        <v>8241</v>
      </c>
    </row>
    <row r="3986" spans="1:4" x14ac:dyDescent="0.35">
      <c r="A3986" t="s">
        <v>13783</v>
      </c>
      <c r="B3986">
        <v>526161</v>
      </c>
      <c r="C3986" t="s">
        <v>8075</v>
      </c>
      <c r="D3986" t="s">
        <v>8186</v>
      </c>
    </row>
    <row r="3987" spans="1:4" x14ac:dyDescent="0.35">
      <c r="A3987" t="s">
        <v>13784</v>
      </c>
      <c r="B3987">
        <v>521082</v>
      </c>
      <c r="C3987" t="s">
        <v>13785</v>
      </c>
      <c r="D3987" t="s">
        <v>8089</v>
      </c>
    </row>
    <row r="3988" spans="1:4" x14ac:dyDescent="0.35">
      <c r="A3988" t="s">
        <v>13786</v>
      </c>
      <c r="B3988">
        <v>526827</v>
      </c>
      <c r="C3988" t="s">
        <v>8075</v>
      </c>
      <c r="D3988" t="s">
        <v>8186</v>
      </c>
    </row>
    <row r="3989" spans="1:4" x14ac:dyDescent="0.35">
      <c r="A3989" t="s">
        <v>13787</v>
      </c>
      <c r="B3989">
        <v>517214</v>
      </c>
      <c r="C3989" t="s">
        <v>13788</v>
      </c>
      <c r="D3989" t="s">
        <v>8218</v>
      </c>
    </row>
    <row r="3990" spans="1:4" x14ac:dyDescent="0.35">
      <c r="A3990" t="s">
        <v>13789</v>
      </c>
      <c r="B3990">
        <v>500285</v>
      </c>
      <c r="C3990" t="s">
        <v>8075</v>
      </c>
      <c r="D3990" t="s">
        <v>10203</v>
      </c>
    </row>
    <row r="3991" spans="1:4" x14ac:dyDescent="0.35">
      <c r="A3991" t="s">
        <v>13790</v>
      </c>
      <c r="B3991">
        <v>540084</v>
      </c>
      <c r="C3991" t="s">
        <v>8075</v>
      </c>
      <c r="D3991" t="s">
        <v>8078</v>
      </c>
    </row>
    <row r="3992" spans="1:4" x14ac:dyDescent="0.35">
      <c r="A3992" t="s">
        <v>13791</v>
      </c>
      <c r="B3992">
        <v>532651</v>
      </c>
      <c r="C3992" t="s">
        <v>13792</v>
      </c>
      <c r="D3992" t="s">
        <v>8186</v>
      </c>
    </row>
    <row r="3993" spans="1:4" x14ac:dyDescent="0.35">
      <c r="A3993" t="s">
        <v>13793</v>
      </c>
      <c r="B3993">
        <v>513414</v>
      </c>
      <c r="C3993" t="s">
        <v>13794</v>
      </c>
      <c r="D3993" t="s">
        <v>8105</v>
      </c>
    </row>
    <row r="3994" spans="1:4" x14ac:dyDescent="0.35">
      <c r="A3994" t="s">
        <v>13795</v>
      </c>
      <c r="B3994">
        <v>500402</v>
      </c>
      <c r="C3994" t="s">
        <v>13796</v>
      </c>
      <c r="D3994" t="s">
        <v>8469</v>
      </c>
    </row>
    <row r="3995" spans="1:4" x14ac:dyDescent="0.35">
      <c r="A3995" t="s">
        <v>13797</v>
      </c>
      <c r="B3995">
        <v>539221</v>
      </c>
      <c r="C3995" t="s">
        <v>8075</v>
      </c>
      <c r="D3995" t="s">
        <v>8089</v>
      </c>
    </row>
    <row r="3996" spans="1:4" x14ac:dyDescent="0.35">
      <c r="A3996" t="s">
        <v>13798</v>
      </c>
      <c r="B3996">
        <v>539221</v>
      </c>
      <c r="C3996" t="s">
        <v>8075</v>
      </c>
      <c r="D3996" t="s">
        <v>8089</v>
      </c>
    </row>
    <row r="3997" spans="1:4" x14ac:dyDescent="0.35">
      <c r="A3997" t="s">
        <v>13799</v>
      </c>
      <c r="B3997">
        <v>540079</v>
      </c>
      <c r="C3997" t="s">
        <v>8075</v>
      </c>
      <c r="D3997" t="s">
        <v>8987</v>
      </c>
    </row>
    <row r="3998" spans="1:4" x14ac:dyDescent="0.35">
      <c r="A3998" t="s">
        <v>13800</v>
      </c>
      <c r="B3998">
        <v>540570</v>
      </c>
      <c r="C3998" t="s">
        <v>13801</v>
      </c>
      <c r="D3998" t="s">
        <v>12872</v>
      </c>
    </row>
    <row r="3999" spans="1:4" x14ac:dyDescent="0.35">
      <c r="A3999" t="s">
        <v>13802</v>
      </c>
      <c r="B3999">
        <v>538402</v>
      </c>
      <c r="C3999" t="s">
        <v>8075</v>
      </c>
      <c r="D3999" t="s">
        <v>8091</v>
      </c>
    </row>
    <row r="4000" spans="1:4" x14ac:dyDescent="0.35">
      <c r="A4000" t="s">
        <v>13803</v>
      </c>
      <c r="B4000">
        <v>530177</v>
      </c>
      <c r="C4000" t="s">
        <v>8075</v>
      </c>
      <c r="D4000" t="s">
        <v>16186</v>
      </c>
    </row>
    <row r="4001" spans="1:4" x14ac:dyDescent="0.35">
      <c r="A4001" t="s">
        <v>13804</v>
      </c>
      <c r="B4001">
        <v>533121</v>
      </c>
      <c r="C4001" t="s">
        <v>13805</v>
      </c>
      <c r="D4001" t="s">
        <v>8061</v>
      </c>
    </row>
    <row r="4002" spans="1:4" x14ac:dyDescent="0.35">
      <c r="A4002" t="s">
        <v>13806</v>
      </c>
      <c r="B4002">
        <v>526532</v>
      </c>
      <c r="C4002" t="s">
        <v>8075</v>
      </c>
      <c r="D4002" t="s">
        <v>8121</v>
      </c>
    </row>
    <row r="4003" spans="1:4" x14ac:dyDescent="0.35">
      <c r="A4003" t="s">
        <v>13807</v>
      </c>
      <c r="B4003">
        <v>526532</v>
      </c>
      <c r="C4003" t="s">
        <v>8075</v>
      </c>
      <c r="D4003" t="s">
        <v>8121</v>
      </c>
    </row>
    <row r="4004" spans="1:4" x14ac:dyDescent="0.35">
      <c r="A4004" t="s">
        <v>13808</v>
      </c>
      <c r="B4004">
        <v>530037</v>
      </c>
      <c r="C4004" t="s">
        <v>8075</v>
      </c>
      <c r="D4004" t="s">
        <v>8089</v>
      </c>
    </row>
    <row r="4005" spans="1:4" x14ac:dyDescent="0.35">
      <c r="A4005" t="s">
        <v>13809</v>
      </c>
      <c r="B4005">
        <v>532842</v>
      </c>
      <c r="C4005" t="s">
        <v>13810</v>
      </c>
      <c r="D4005" t="s">
        <v>8121</v>
      </c>
    </row>
    <row r="4006" spans="1:4" x14ac:dyDescent="0.35">
      <c r="A4006" t="s">
        <v>13811</v>
      </c>
      <c r="B4006">
        <v>514248</v>
      </c>
      <c r="C4006" t="s">
        <v>8075</v>
      </c>
      <c r="D4006" t="s">
        <v>8121</v>
      </c>
    </row>
    <row r="4007" spans="1:4" x14ac:dyDescent="0.35">
      <c r="A4007" t="s">
        <v>13812</v>
      </c>
      <c r="B4007">
        <v>535601</v>
      </c>
      <c r="C4007" t="s">
        <v>13813</v>
      </c>
      <c r="D4007" t="s">
        <v>8497</v>
      </c>
    </row>
    <row r="4008" spans="1:4" x14ac:dyDescent="0.35">
      <c r="A4008" t="s">
        <v>13814</v>
      </c>
      <c r="B4008">
        <v>523756</v>
      </c>
      <c r="C4008" t="s">
        <v>13815</v>
      </c>
      <c r="D4008" t="s">
        <v>8091</v>
      </c>
    </row>
    <row r="4009" spans="1:4" x14ac:dyDescent="0.35">
      <c r="A4009" t="s">
        <v>13816</v>
      </c>
      <c r="B4009">
        <v>539217</v>
      </c>
      <c r="C4009" t="s">
        <v>8075</v>
      </c>
      <c r="D4009" t="s">
        <v>8094</v>
      </c>
    </row>
    <row r="4010" spans="1:4" x14ac:dyDescent="0.35">
      <c r="A4010" t="s">
        <v>13817</v>
      </c>
      <c r="B4010">
        <v>503806</v>
      </c>
      <c r="C4010" t="s">
        <v>13818</v>
      </c>
      <c r="D4010" t="s">
        <v>8089</v>
      </c>
    </row>
    <row r="4011" spans="1:4" x14ac:dyDescent="0.35">
      <c r="A4011" t="s">
        <v>13819</v>
      </c>
      <c r="B4011">
        <v>534680</v>
      </c>
      <c r="C4011" t="s">
        <v>8075</v>
      </c>
      <c r="D4011" t="s">
        <v>16187</v>
      </c>
    </row>
    <row r="4012" spans="1:4" x14ac:dyDescent="0.35">
      <c r="A4012" t="s">
        <v>13820</v>
      </c>
      <c r="B4012">
        <v>530943</v>
      </c>
      <c r="C4012" t="s">
        <v>13821</v>
      </c>
      <c r="D4012" t="s">
        <v>8078</v>
      </c>
    </row>
    <row r="4013" spans="1:4" x14ac:dyDescent="0.35">
      <c r="A4013" t="s">
        <v>13822</v>
      </c>
      <c r="B4013">
        <v>538863</v>
      </c>
      <c r="C4013" t="s">
        <v>8075</v>
      </c>
      <c r="D4013" t="s">
        <v>8091</v>
      </c>
    </row>
    <row r="4014" spans="1:4" x14ac:dyDescent="0.35">
      <c r="A4014" t="s">
        <v>13823</v>
      </c>
      <c r="B4014">
        <v>531322</v>
      </c>
      <c r="C4014" t="s">
        <v>13824</v>
      </c>
      <c r="D4014" t="s">
        <v>8282</v>
      </c>
    </row>
    <row r="4015" spans="1:4" x14ac:dyDescent="0.35">
      <c r="A4015" t="s">
        <v>13825</v>
      </c>
      <c r="B4015">
        <v>514442</v>
      </c>
      <c r="C4015" t="s">
        <v>8075</v>
      </c>
      <c r="D4015" t="s">
        <v>8192</v>
      </c>
    </row>
    <row r="4016" spans="1:4" x14ac:dyDescent="0.35">
      <c r="A4016" t="s">
        <v>13826</v>
      </c>
      <c r="B4016">
        <v>539363</v>
      </c>
      <c r="C4016" t="s">
        <v>8075</v>
      </c>
      <c r="D4016" t="s">
        <v>8158</v>
      </c>
    </row>
    <row r="4017" spans="1:4" x14ac:dyDescent="0.35">
      <c r="A4017" t="s">
        <v>13827</v>
      </c>
      <c r="B4017">
        <v>539363</v>
      </c>
      <c r="C4017" t="s">
        <v>8075</v>
      </c>
      <c r="D4017" t="s">
        <v>8158</v>
      </c>
    </row>
    <row r="4018" spans="1:4" x14ac:dyDescent="0.35">
      <c r="A4018" t="s">
        <v>13828</v>
      </c>
      <c r="B4018" t="s">
        <v>8075</v>
      </c>
      <c r="C4018" t="s">
        <v>13829</v>
      </c>
      <c r="D4018" t="s">
        <v>8086</v>
      </c>
    </row>
    <row r="4019" spans="1:4" x14ac:dyDescent="0.35">
      <c r="A4019" t="s">
        <v>13830</v>
      </c>
      <c r="B4019">
        <v>521161</v>
      </c>
      <c r="C4019" t="s">
        <v>8075</v>
      </c>
      <c r="D4019" t="s">
        <v>8089</v>
      </c>
    </row>
    <row r="4020" spans="1:4" x14ac:dyDescent="0.35">
      <c r="A4020" t="s">
        <v>13831</v>
      </c>
      <c r="B4020">
        <v>521234</v>
      </c>
      <c r="C4020" t="s">
        <v>8075</v>
      </c>
      <c r="D4020" t="s">
        <v>8089</v>
      </c>
    </row>
    <row r="4021" spans="1:4" x14ac:dyDescent="0.35">
      <c r="A4021" t="s">
        <v>13832</v>
      </c>
      <c r="B4021">
        <v>521178</v>
      </c>
      <c r="C4021" t="s">
        <v>8075</v>
      </c>
      <c r="D4021" t="s">
        <v>8089</v>
      </c>
    </row>
    <row r="4022" spans="1:4" x14ac:dyDescent="0.35">
      <c r="A4022" t="s">
        <v>13833</v>
      </c>
      <c r="B4022">
        <v>515081</v>
      </c>
      <c r="C4022" t="s">
        <v>8075</v>
      </c>
      <c r="D4022" t="s">
        <v>8598</v>
      </c>
    </row>
    <row r="4023" spans="1:4" x14ac:dyDescent="0.35">
      <c r="A4023" t="s">
        <v>13834</v>
      </c>
      <c r="B4023">
        <v>513605</v>
      </c>
      <c r="C4023" t="s">
        <v>13835</v>
      </c>
      <c r="D4023" t="s">
        <v>8395</v>
      </c>
    </row>
    <row r="4024" spans="1:4" x14ac:dyDescent="0.35">
      <c r="A4024" t="s">
        <v>13836</v>
      </c>
      <c r="B4024">
        <v>523222</v>
      </c>
      <c r="C4024" t="s">
        <v>8075</v>
      </c>
      <c r="D4024" t="s">
        <v>8211</v>
      </c>
    </row>
    <row r="4025" spans="1:4" x14ac:dyDescent="0.35">
      <c r="A4025" t="s">
        <v>13837</v>
      </c>
      <c r="B4025">
        <v>536799</v>
      </c>
      <c r="C4025" t="s">
        <v>8075</v>
      </c>
      <c r="D4025" t="s">
        <v>8091</v>
      </c>
    </row>
    <row r="4026" spans="1:4" x14ac:dyDescent="0.35">
      <c r="A4026" t="s">
        <v>13838</v>
      </c>
      <c r="B4026">
        <v>533569</v>
      </c>
      <c r="C4026" t="s">
        <v>13839</v>
      </c>
      <c r="D4026" t="s">
        <v>8186</v>
      </c>
    </row>
    <row r="4027" spans="1:4" x14ac:dyDescent="0.35">
      <c r="A4027" t="s">
        <v>13840</v>
      </c>
      <c r="B4027">
        <v>540914</v>
      </c>
      <c r="C4027" t="s">
        <v>8075</v>
      </c>
      <c r="D4027" t="s">
        <v>16186</v>
      </c>
    </row>
    <row r="4028" spans="1:4" x14ac:dyDescent="0.35">
      <c r="A4028" t="s">
        <v>13841</v>
      </c>
      <c r="B4028">
        <v>524636</v>
      </c>
      <c r="C4028" t="s">
        <v>8075</v>
      </c>
      <c r="D4028" t="s">
        <v>8111</v>
      </c>
    </row>
    <row r="4029" spans="1:4" x14ac:dyDescent="0.35">
      <c r="A4029" t="s">
        <v>13842</v>
      </c>
      <c r="B4029">
        <v>530821</v>
      </c>
      <c r="C4029" t="s">
        <v>8075</v>
      </c>
      <c r="D4029" t="s">
        <v>8158</v>
      </c>
    </row>
    <row r="4030" spans="1:4" x14ac:dyDescent="0.35">
      <c r="A4030" t="s">
        <v>13843</v>
      </c>
      <c r="B4030">
        <v>539026</v>
      </c>
      <c r="C4030" t="s">
        <v>8075</v>
      </c>
      <c r="D4030" t="s">
        <v>8058</v>
      </c>
    </row>
    <row r="4031" spans="1:4" x14ac:dyDescent="0.35">
      <c r="A4031" t="s">
        <v>13844</v>
      </c>
      <c r="B4031">
        <v>531723</v>
      </c>
      <c r="C4031" t="s">
        <v>13845</v>
      </c>
      <c r="D4031" t="s">
        <v>8058</v>
      </c>
    </row>
    <row r="4032" spans="1:4" x14ac:dyDescent="0.35">
      <c r="A4032" t="s">
        <v>13844</v>
      </c>
      <c r="B4032">
        <v>570005</v>
      </c>
      <c r="C4032" t="s">
        <v>13846</v>
      </c>
      <c r="D4032" t="s">
        <v>8058</v>
      </c>
    </row>
    <row r="4033" spans="1:4" x14ac:dyDescent="0.35">
      <c r="A4033" t="s">
        <v>13847</v>
      </c>
      <c r="B4033">
        <v>504180</v>
      </c>
      <c r="C4033" t="s">
        <v>8075</v>
      </c>
      <c r="D4033" t="s">
        <v>8091</v>
      </c>
    </row>
    <row r="4034" spans="1:4" x14ac:dyDescent="0.35">
      <c r="A4034" t="s">
        <v>13848</v>
      </c>
      <c r="B4034">
        <v>511700</v>
      </c>
      <c r="C4034" t="s">
        <v>8075</v>
      </c>
      <c r="D4034" t="s">
        <v>8091</v>
      </c>
    </row>
    <row r="4035" spans="1:4" x14ac:dyDescent="0.35">
      <c r="A4035" t="s">
        <v>13849</v>
      </c>
      <c r="B4035">
        <v>580001</v>
      </c>
      <c r="C4035" t="s">
        <v>8075</v>
      </c>
      <c r="D4035" t="s">
        <v>8390</v>
      </c>
    </row>
    <row r="4036" spans="1:4" x14ac:dyDescent="0.35">
      <c r="A4036" t="s">
        <v>13850</v>
      </c>
      <c r="B4036">
        <v>530017</v>
      </c>
      <c r="C4036" t="s">
        <v>13851</v>
      </c>
      <c r="D4036" t="s">
        <v>8121</v>
      </c>
    </row>
    <row r="4037" spans="1:4" x14ac:dyDescent="0.35">
      <c r="A4037" t="s">
        <v>13852</v>
      </c>
      <c r="B4037">
        <v>523351</v>
      </c>
      <c r="C4037" t="s">
        <v>8075</v>
      </c>
      <c r="D4037" t="s">
        <v>8232</v>
      </c>
    </row>
    <row r="4038" spans="1:4" x14ac:dyDescent="0.35">
      <c r="A4038" t="s">
        <v>13853</v>
      </c>
      <c r="B4038">
        <v>523351</v>
      </c>
      <c r="C4038" t="s">
        <v>8075</v>
      </c>
      <c r="D4038" t="s">
        <v>8232</v>
      </c>
    </row>
    <row r="4039" spans="1:4" x14ac:dyDescent="0.35">
      <c r="A4039" t="s">
        <v>13854</v>
      </c>
      <c r="B4039">
        <v>526231</v>
      </c>
      <c r="C4039" t="s">
        <v>8075</v>
      </c>
      <c r="D4039" t="s">
        <v>8121</v>
      </c>
    </row>
    <row r="4040" spans="1:4" x14ac:dyDescent="0.35">
      <c r="A4040" t="s">
        <v>13855</v>
      </c>
      <c r="B4040">
        <v>530931</v>
      </c>
      <c r="C4040" t="s">
        <v>8075</v>
      </c>
      <c r="D4040" t="s">
        <v>8267</v>
      </c>
    </row>
    <row r="4041" spans="1:4" x14ac:dyDescent="0.35">
      <c r="A4041" t="s">
        <v>13856</v>
      </c>
      <c r="B4041">
        <v>530931</v>
      </c>
      <c r="C4041" t="s">
        <v>8075</v>
      </c>
      <c r="D4041" t="s">
        <v>8267</v>
      </c>
    </row>
    <row r="4042" spans="1:4" x14ac:dyDescent="0.35">
      <c r="A4042" t="s">
        <v>13857</v>
      </c>
      <c r="B4042">
        <v>506105</v>
      </c>
      <c r="C4042" t="s">
        <v>8075</v>
      </c>
      <c r="D4042" t="s">
        <v>8094</v>
      </c>
    </row>
    <row r="4043" spans="1:4" x14ac:dyDescent="0.35">
      <c r="A4043" t="s">
        <v>13858</v>
      </c>
      <c r="B4043">
        <v>540575</v>
      </c>
      <c r="C4043" t="s">
        <v>13859</v>
      </c>
      <c r="D4043" t="s">
        <v>8088</v>
      </c>
    </row>
    <row r="4044" spans="1:4" x14ac:dyDescent="0.35">
      <c r="A4044" t="s">
        <v>13860</v>
      </c>
      <c r="B4044">
        <v>539255</v>
      </c>
      <c r="C4044" t="s">
        <v>8075</v>
      </c>
      <c r="D4044" t="s">
        <v>8116</v>
      </c>
    </row>
    <row r="4045" spans="1:4" x14ac:dyDescent="0.35">
      <c r="A4045" t="s">
        <v>13861</v>
      </c>
      <c r="B4045">
        <v>516022</v>
      </c>
      <c r="C4045" t="s">
        <v>13862</v>
      </c>
      <c r="D4045" t="s">
        <v>8069</v>
      </c>
    </row>
    <row r="4046" spans="1:4" x14ac:dyDescent="0.35">
      <c r="A4046" t="s">
        <v>13863</v>
      </c>
      <c r="B4046">
        <v>531616</v>
      </c>
      <c r="C4046" t="s">
        <v>8075</v>
      </c>
      <c r="D4046" t="s">
        <v>8061</v>
      </c>
    </row>
    <row r="4047" spans="1:4" x14ac:dyDescent="0.35">
      <c r="A4047" t="s">
        <v>13864</v>
      </c>
      <c r="B4047">
        <v>538733</v>
      </c>
      <c r="C4047" t="s">
        <v>8075</v>
      </c>
      <c r="D4047" t="s">
        <v>10313</v>
      </c>
    </row>
    <row r="4048" spans="1:4" x14ac:dyDescent="0.35">
      <c r="A4048" t="s">
        <v>13865</v>
      </c>
      <c r="B4048">
        <v>517548</v>
      </c>
      <c r="C4048" t="s">
        <v>8075</v>
      </c>
      <c r="D4048" t="s">
        <v>16186</v>
      </c>
    </row>
    <row r="4049" spans="1:4" x14ac:dyDescent="0.35">
      <c r="A4049" t="s">
        <v>13866</v>
      </c>
      <c r="B4049">
        <v>520155</v>
      </c>
      <c r="C4049" t="s">
        <v>8075</v>
      </c>
      <c r="D4049" t="s">
        <v>8208</v>
      </c>
    </row>
    <row r="4050" spans="1:4" x14ac:dyDescent="0.35">
      <c r="A4050" t="s">
        <v>13867</v>
      </c>
      <c r="B4050">
        <v>500112</v>
      </c>
      <c r="C4050" t="s">
        <v>13868</v>
      </c>
      <c r="D4050" t="s">
        <v>8390</v>
      </c>
    </row>
    <row r="4051" spans="1:4" x14ac:dyDescent="0.35">
      <c r="A4051" t="s">
        <v>13869</v>
      </c>
      <c r="B4051">
        <v>500113</v>
      </c>
      <c r="C4051" t="s">
        <v>13870</v>
      </c>
      <c r="D4051" t="s">
        <v>8105</v>
      </c>
    </row>
    <row r="4052" spans="1:4" x14ac:dyDescent="0.35">
      <c r="A4052" t="s">
        <v>13871</v>
      </c>
      <c r="B4052">
        <v>500113</v>
      </c>
      <c r="C4052" t="s">
        <v>13870</v>
      </c>
      <c r="D4052" t="s">
        <v>8105</v>
      </c>
    </row>
    <row r="4053" spans="1:4" x14ac:dyDescent="0.35">
      <c r="A4053" t="s">
        <v>13872</v>
      </c>
      <c r="B4053" t="s">
        <v>8075</v>
      </c>
      <c r="C4053" t="s">
        <v>13873</v>
      </c>
      <c r="D4053" t="s">
        <v>8086</v>
      </c>
    </row>
    <row r="4054" spans="1:4" x14ac:dyDescent="0.35">
      <c r="A4054" t="s">
        <v>13874</v>
      </c>
      <c r="B4054">
        <v>534748</v>
      </c>
      <c r="C4054" t="s">
        <v>13875</v>
      </c>
      <c r="D4054" t="s">
        <v>8105</v>
      </c>
    </row>
    <row r="4055" spans="1:4" x14ac:dyDescent="0.35">
      <c r="A4055" t="s">
        <v>13876</v>
      </c>
      <c r="B4055">
        <v>534748</v>
      </c>
      <c r="C4055" t="s">
        <v>13875</v>
      </c>
      <c r="D4055" t="s">
        <v>8105</v>
      </c>
    </row>
    <row r="4056" spans="1:4" x14ac:dyDescent="0.35">
      <c r="A4056" t="s">
        <v>13877</v>
      </c>
      <c r="B4056">
        <v>513173</v>
      </c>
      <c r="C4056" t="s">
        <v>8075</v>
      </c>
      <c r="D4056" t="s">
        <v>8158</v>
      </c>
    </row>
    <row r="4057" spans="1:4" x14ac:dyDescent="0.35">
      <c r="A4057" t="s">
        <v>13878</v>
      </c>
      <c r="B4057">
        <v>504717</v>
      </c>
      <c r="C4057" t="s">
        <v>13879</v>
      </c>
      <c r="D4057" t="s">
        <v>11930</v>
      </c>
    </row>
    <row r="4058" spans="1:4" x14ac:dyDescent="0.35">
      <c r="A4058" t="s">
        <v>13880</v>
      </c>
      <c r="B4058">
        <v>513262</v>
      </c>
      <c r="C4058" t="s">
        <v>13881</v>
      </c>
      <c r="D4058" t="s">
        <v>8427</v>
      </c>
    </row>
    <row r="4059" spans="1:4" x14ac:dyDescent="0.35">
      <c r="A4059" t="s">
        <v>13882</v>
      </c>
      <c r="B4059">
        <v>513517</v>
      </c>
      <c r="C4059" t="s">
        <v>8075</v>
      </c>
      <c r="D4059" t="s">
        <v>8987</v>
      </c>
    </row>
    <row r="4060" spans="1:4" x14ac:dyDescent="0.35">
      <c r="A4060" t="s">
        <v>13883</v>
      </c>
      <c r="B4060">
        <v>500399</v>
      </c>
      <c r="C4060" t="s">
        <v>8075</v>
      </c>
      <c r="D4060" t="s">
        <v>8105</v>
      </c>
    </row>
    <row r="4061" spans="1:4" x14ac:dyDescent="0.35">
      <c r="A4061" t="s">
        <v>13884</v>
      </c>
      <c r="B4061">
        <v>533316</v>
      </c>
      <c r="C4061" t="s">
        <v>13885</v>
      </c>
      <c r="D4061" t="s">
        <v>8238</v>
      </c>
    </row>
    <row r="4062" spans="1:4" x14ac:dyDescent="0.35">
      <c r="A4062" t="s">
        <v>13886</v>
      </c>
      <c r="B4062">
        <v>526071</v>
      </c>
      <c r="C4062" t="s">
        <v>8075</v>
      </c>
      <c r="D4062" t="s">
        <v>8058</v>
      </c>
    </row>
    <row r="4063" spans="1:4" x14ac:dyDescent="0.35">
      <c r="A4063" t="s">
        <v>13887</v>
      </c>
      <c r="B4063">
        <v>526071</v>
      </c>
      <c r="C4063" t="s">
        <v>8075</v>
      </c>
      <c r="D4063" t="s">
        <v>8058</v>
      </c>
    </row>
    <row r="4064" spans="1:4" x14ac:dyDescent="0.35">
      <c r="A4064" t="s">
        <v>13888</v>
      </c>
      <c r="B4064">
        <v>536738</v>
      </c>
      <c r="C4064" t="s">
        <v>8075</v>
      </c>
      <c r="D4064" t="s">
        <v>8058</v>
      </c>
    </row>
    <row r="4065" spans="1:4" x14ac:dyDescent="0.35">
      <c r="A4065" t="s">
        <v>13889</v>
      </c>
      <c r="B4065">
        <v>531509</v>
      </c>
      <c r="C4065" t="s">
        <v>8075</v>
      </c>
      <c r="D4065" t="s">
        <v>8058</v>
      </c>
    </row>
    <row r="4066" spans="1:4" x14ac:dyDescent="0.35">
      <c r="A4066" t="s">
        <v>13890</v>
      </c>
      <c r="B4066">
        <v>526500</v>
      </c>
      <c r="C4066" t="s">
        <v>8075</v>
      </c>
      <c r="D4066" t="s">
        <v>8273</v>
      </c>
    </row>
    <row r="4067" spans="1:4" x14ac:dyDescent="0.35">
      <c r="A4067" t="s">
        <v>13891</v>
      </c>
      <c r="B4067">
        <v>508963</v>
      </c>
      <c r="C4067" t="s">
        <v>13892</v>
      </c>
      <c r="D4067" t="s">
        <v>8091</v>
      </c>
    </row>
    <row r="4068" spans="1:4" x14ac:dyDescent="0.35">
      <c r="A4068" t="s">
        <v>13893</v>
      </c>
      <c r="B4068">
        <v>531628</v>
      </c>
      <c r="C4068" t="s">
        <v>8075</v>
      </c>
      <c r="D4068" t="s">
        <v>8089</v>
      </c>
    </row>
    <row r="4069" spans="1:4" x14ac:dyDescent="0.35">
      <c r="A4069" t="s">
        <v>13894</v>
      </c>
      <c r="B4069">
        <v>530759</v>
      </c>
      <c r="C4069" t="s">
        <v>13895</v>
      </c>
      <c r="D4069" t="s">
        <v>8427</v>
      </c>
    </row>
    <row r="4070" spans="1:4" x14ac:dyDescent="0.35">
      <c r="A4070" t="s">
        <v>13896</v>
      </c>
      <c r="B4070">
        <v>532374</v>
      </c>
      <c r="C4070" t="s">
        <v>13897</v>
      </c>
      <c r="D4070" t="s">
        <v>9014</v>
      </c>
    </row>
    <row r="4071" spans="1:4" x14ac:dyDescent="0.35">
      <c r="A4071" t="s">
        <v>13898</v>
      </c>
      <c r="B4071">
        <v>513151</v>
      </c>
      <c r="C4071" t="s">
        <v>13899</v>
      </c>
      <c r="D4071" t="s">
        <v>8089</v>
      </c>
    </row>
    <row r="4072" spans="1:4" x14ac:dyDescent="0.35">
      <c r="A4072" t="s">
        <v>13900</v>
      </c>
      <c r="B4072">
        <v>513151</v>
      </c>
      <c r="C4072" t="s">
        <v>13901</v>
      </c>
      <c r="D4072" t="s">
        <v>8089</v>
      </c>
    </row>
    <row r="4073" spans="1:4" x14ac:dyDescent="0.35">
      <c r="A4073" t="s">
        <v>13902</v>
      </c>
      <c r="B4073">
        <v>532730</v>
      </c>
      <c r="C4073" t="s">
        <v>13903</v>
      </c>
      <c r="D4073" t="s">
        <v>8089</v>
      </c>
    </row>
    <row r="4074" spans="1:4" x14ac:dyDescent="0.35">
      <c r="A4074" t="s">
        <v>13904</v>
      </c>
      <c r="B4074">
        <v>504959</v>
      </c>
      <c r="C4074" t="s">
        <v>8075</v>
      </c>
      <c r="D4074" t="s">
        <v>8083</v>
      </c>
    </row>
    <row r="4075" spans="1:4" x14ac:dyDescent="0.35">
      <c r="A4075" t="s">
        <v>13905</v>
      </c>
      <c r="B4075">
        <v>530495</v>
      </c>
      <c r="C4075" t="s">
        <v>8075</v>
      </c>
      <c r="D4075" t="s">
        <v>16186</v>
      </c>
    </row>
    <row r="4076" spans="1:4" x14ac:dyDescent="0.35">
      <c r="A4076" t="s">
        <v>13906</v>
      </c>
      <c r="B4076">
        <v>532531</v>
      </c>
      <c r="C4076" t="s">
        <v>13907</v>
      </c>
      <c r="D4076" t="s">
        <v>8111</v>
      </c>
    </row>
    <row r="4077" spans="1:4" x14ac:dyDescent="0.35">
      <c r="A4077" t="s">
        <v>13908</v>
      </c>
      <c r="B4077">
        <v>530611</v>
      </c>
      <c r="C4077" t="s">
        <v>8075</v>
      </c>
      <c r="D4077" t="s">
        <v>8192</v>
      </c>
    </row>
    <row r="4078" spans="1:4" x14ac:dyDescent="0.35">
      <c r="A4078" t="s">
        <v>13909</v>
      </c>
      <c r="B4078">
        <v>526951</v>
      </c>
      <c r="C4078" t="s">
        <v>8075</v>
      </c>
      <c r="D4078" t="s">
        <v>8566</v>
      </c>
    </row>
    <row r="4079" spans="1:4" x14ac:dyDescent="0.35">
      <c r="A4079" t="s">
        <v>13910</v>
      </c>
      <c r="B4079" t="s">
        <v>8075</v>
      </c>
      <c r="C4079" t="s">
        <v>13911</v>
      </c>
      <c r="D4079" t="s">
        <v>8566</v>
      </c>
    </row>
    <row r="4080" spans="1:4" x14ac:dyDescent="0.35">
      <c r="A4080" t="s">
        <v>13912</v>
      </c>
      <c r="B4080">
        <v>532348</v>
      </c>
      <c r="C4080" t="s">
        <v>8075</v>
      </c>
      <c r="D4080" t="s">
        <v>8165</v>
      </c>
    </row>
    <row r="4081" spans="1:4" x14ac:dyDescent="0.35">
      <c r="A4081" t="s">
        <v>13913</v>
      </c>
      <c r="B4081">
        <v>530231</v>
      </c>
      <c r="C4081" t="s">
        <v>8075</v>
      </c>
      <c r="D4081" t="s">
        <v>8089</v>
      </c>
    </row>
    <row r="4082" spans="1:4" x14ac:dyDescent="0.35">
      <c r="A4082" t="s">
        <v>13914</v>
      </c>
      <c r="B4082">
        <v>517168</v>
      </c>
      <c r="C4082" t="s">
        <v>13915</v>
      </c>
      <c r="D4082" t="s">
        <v>8427</v>
      </c>
    </row>
    <row r="4083" spans="1:4" x14ac:dyDescent="0.35">
      <c r="A4083" t="s">
        <v>13916</v>
      </c>
      <c r="B4083">
        <v>511024</v>
      </c>
      <c r="C4083" t="s">
        <v>8075</v>
      </c>
      <c r="D4083" t="s">
        <v>8492</v>
      </c>
    </row>
    <row r="4084" spans="1:4" x14ac:dyDescent="0.35">
      <c r="A4084" t="s">
        <v>13917</v>
      </c>
      <c r="B4084">
        <v>538714</v>
      </c>
      <c r="C4084" t="s">
        <v>8075</v>
      </c>
      <c r="D4084" t="s">
        <v>8091</v>
      </c>
    </row>
    <row r="4085" spans="1:4" x14ac:dyDescent="0.35">
      <c r="A4085" t="s">
        <v>13918</v>
      </c>
      <c r="B4085">
        <v>506003</v>
      </c>
      <c r="C4085" t="s">
        <v>8075</v>
      </c>
      <c r="D4085" t="s">
        <v>8377</v>
      </c>
    </row>
    <row r="4086" spans="1:4" x14ac:dyDescent="0.35">
      <c r="A4086" t="s">
        <v>13919</v>
      </c>
      <c r="B4086">
        <v>506655</v>
      </c>
      <c r="C4086" t="s">
        <v>13920</v>
      </c>
      <c r="D4086" t="s">
        <v>8232</v>
      </c>
    </row>
    <row r="4087" spans="1:4" x14ac:dyDescent="0.35">
      <c r="A4087" t="s">
        <v>13921</v>
      </c>
      <c r="B4087">
        <v>521113</v>
      </c>
      <c r="C4087" t="s">
        <v>8075</v>
      </c>
      <c r="D4087" t="s">
        <v>8089</v>
      </c>
    </row>
    <row r="4088" spans="1:4" x14ac:dyDescent="0.35">
      <c r="A4088" t="s">
        <v>13922</v>
      </c>
      <c r="B4088">
        <v>540318</v>
      </c>
      <c r="C4088" t="s">
        <v>8075</v>
      </c>
      <c r="D4088" t="s">
        <v>8089</v>
      </c>
    </row>
    <row r="4089" spans="1:4" x14ac:dyDescent="0.35">
      <c r="A4089" t="s">
        <v>13923</v>
      </c>
      <c r="B4089">
        <v>511654</v>
      </c>
      <c r="C4089" t="s">
        <v>8075</v>
      </c>
      <c r="D4089" t="s">
        <v>8091</v>
      </c>
    </row>
    <row r="4090" spans="1:4" x14ac:dyDescent="0.35">
      <c r="A4090" t="s">
        <v>13924</v>
      </c>
      <c r="B4090">
        <v>542683</v>
      </c>
      <c r="C4090" t="s">
        <v>13925</v>
      </c>
      <c r="D4090" t="s">
        <v>8218</v>
      </c>
    </row>
    <row r="4091" spans="1:4" x14ac:dyDescent="0.35">
      <c r="A4091" t="s">
        <v>13926</v>
      </c>
      <c r="B4091">
        <v>539117</v>
      </c>
      <c r="C4091" t="s">
        <v>8075</v>
      </c>
      <c r="D4091" t="s">
        <v>8091</v>
      </c>
    </row>
    <row r="4092" spans="1:4" x14ac:dyDescent="0.35">
      <c r="A4092" t="s">
        <v>13927</v>
      </c>
      <c r="B4092">
        <v>517224</v>
      </c>
      <c r="C4092" t="s">
        <v>13928</v>
      </c>
      <c r="D4092" t="s">
        <v>8987</v>
      </c>
    </row>
    <row r="4093" spans="1:4" x14ac:dyDescent="0.35">
      <c r="A4093" t="s">
        <v>13929</v>
      </c>
      <c r="B4093">
        <v>524542</v>
      </c>
      <c r="C4093" t="s">
        <v>8075</v>
      </c>
      <c r="D4093" t="s">
        <v>8270</v>
      </c>
    </row>
    <row r="4094" spans="1:4" x14ac:dyDescent="0.35">
      <c r="A4094" t="s">
        <v>13930</v>
      </c>
      <c r="B4094">
        <v>508969</v>
      </c>
      <c r="C4094" t="s">
        <v>8075</v>
      </c>
      <c r="D4094" t="s">
        <v>8091</v>
      </c>
    </row>
    <row r="4095" spans="1:4" x14ac:dyDescent="0.35">
      <c r="A4095" t="s">
        <v>13931</v>
      </c>
      <c r="B4095">
        <v>530419</v>
      </c>
      <c r="C4095" t="s">
        <v>8075</v>
      </c>
      <c r="D4095" t="s">
        <v>8058</v>
      </c>
    </row>
    <row r="4096" spans="1:4" x14ac:dyDescent="0.35">
      <c r="A4096" t="s">
        <v>13932</v>
      </c>
      <c r="B4096">
        <v>514211</v>
      </c>
      <c r="C4096" t="s">
        <v>13933</v>
      </c>
      <c r="D4096" t="s">
        <v>8089</v>
      </c>
    </row>
    <row r="4097" spans="1:4" x14ac:dyDescent="0.35">
      <c r="A4097" t="s">
        <v>13934</v>
      </c>
      <c r="B4097">
        <v>530445</v>
      </c>
      <c r="C4097" t="s">
        <v>8075</v>
      </c>
      <c r="D4097" t="s">
        <v>16186</v>
      </c>
    </row>
    <row r="4098" spans="1:4" x14ac:dyDescent="0.35">
      <c r="A4098" t="s">
        <v>13935</v>
      </c>
      <c r="B4098" t="s">
        <v>8075</v>
      </c>
      <c r="C4098" t="s">
        <v>13936</v>
      </c>
      <c r="D4098" t="s">
        <v>8086</v>
      </c>
    </row>
    <row r="4099" spans="1:4" x14ac:dyDescent="0.35">
      <c r="A4099" t="s">
        <v>13937</v>
      </c>
      <c r="B4099">
        <v>533306</v>
      </c>
      <c r="C4099" t="s">
        <v>13938</v>
      </c>
      <c r="D4099" t="s">
        <v>8094</v>
      </c>
    </row>
    <row r="4100" spans="1:4" x14ac:dyDescent="0.35">
      <c r="A4100" t="s">
        <v>13939</v>
      </c>
      <c r="B4100">
        <v>532154</v>
      </c>
      <c r="C4100" t="s">
        <v>8075</v>
      </c>
      <c r="D4100" t="s">
        <v>8492</v>
      </c>
    </row>
    <row r="4101" spans="1:4" x14ac:dyDescent="0.35">
      <c r="A4101" t="s">
        <v>13940</v>
      </c>
      <c r="B4101">
        <v>532872</v>
      </c>
      <c r="C4101" t="s">
        <v>13941</v>
      </c>
      <c r="D4101" t="s">
        <v>8111</v>
      </c>
    </row>
    <row r="4102" spans="1:4" x14ac:dyDescent="0.35">
      <c r="A4102" t="s">
        <v>13942</v>
      </c>
      <c r="B4102">
        <v>524715</v>
      </c>
      <c r="C4102" t="s">
        <v>13943</v>
      </c>
      <c r="D4102" t="s">
        <v>8111</v>
      </c>
    </row>
    <row r="4103" spans="1:4" x14ac:dyDescent="0.35">
      <c r="A4103" t="s">
        <v>13944</v>
      </c>
      <c r="B4103">
        <v>542025</v>
      </c>
      <c r="C4103" t="s">
        <v>8075</v>
      </c>
      <c r="D4103" t="s">
        <v>16186</v>
      </c>
    </row>
    <row r="4104" spans="1:4" x14ac:dyDescent="0.35">
      <c r="A4104" t="s">
        <v>13945</v>
      </c>
      <c r="B4104">
        <v>517403</v>
      </c>
      <c r="C4104" t="s">
        <v>8075</v>
      </c>
      <c r="D4104" t="s">
        <v>8211</v>
      </c>
    </row>
    <row r="4105" spans="1:4" x14ac:dyDescent="0.35">
      <c r="A4105" t="s">
        <v>13946</v>
      </c>
      <c r="B4105">
        <v>517403</v>
      </c>
      <c r="C4105" t="s">
        <v>8075</v>
      </c>
      <c r="D4105" t="s">
        <v>8211</v>
      </c>
    </row>
    <row r="4106" spans="1:4" x14ac:dyDescent="0.35">
      <c r="A4106" t="s">
        <v>13947</v>
      </c>
      <c r="B4106">
        <v>531752</v>
      </c>
      <c r="C4106" t="s">
        <v>8075</v>
      </c>
      <c r="D4106" t="s">
        <v>16186</v>
      </c>
    </row>
    <row r="4107" spans="1:4" x14ac:dyDescent="0.35">
      <c r="A4107" t="s">
        <v>13948</v>
      </c>
      <c r="B4107">
        <v>532733</v>
      </c>
      <c r="C4107" t="s">
        <v>13949</v>
      </c>
      <c r="D4107" t="s">
        <v>8807</v>
      </c>
    </row>
    <row r="4108" spans="1:4" x14ac:dyDescent="0.35">
      <c r="A4108" t="s">
        <v>13950</v>
      </c>
      <c r="B4108">
        <v>539526</v>
      </c>
      <c r="C4108" t="s">
        <v>8075</v>
      </c>
      <c r="D4108" t="s">
        <v>8107</v>
      </c>
    </row>
    <row r="4109" spans="1:4" x14ac:dyDescent="0.35">
      <c r="A4109" t="s">
        <v>13951</v>
      </c>
      <c r="B4109">
        <v>530795</v>
      </c>
      <c r="C4109" t="s">
        <v>8075</v>
      </c>
      <c r="D4109" t="s">
        <v>8089</v>
      </c>
    </row>
    <row r="4110" spans="1:4" x14ac:dyDescent="0.35">
      <c r="A4110" t="s">
        <v>13952</v>
      </c>
      <c r="B4110">
        <v>590072</v>
      </c>
      <c r="C4110" t="s">
        <v>13953</v>
      </c>
      <c r="D4110" t="s">
        <v>8427</v>
      </c>
    </row>
    <row r="4111" spans="1:4" x14ac:dyDescent="0.35">
      <c r="A4111" t="s">
        <v>13954</v>
      </c>
      <c r="B4111">
        <v>520056</v>
      </c>
      <c r="C4111" t="s">
        <v>13955</v>
      </c>
      <c r="D4111" t="s">
        <v>8427</v>
      </c>
    </row>
    <row r="4112" spans="1:4" x14ac:dyDescent="0.35">
      <c r="A4112" t="s">
        <v>13956</v>
      </c>
      <c r="B4112" t="s">
        <v>8075</v>
      </c>
      <c r="C4112" t="s">
        <v>13957</v>
      </c>
      <c r="D4112" t="s">
        <v>8163</v>
      </c>
    </row>
    <row r="4113" spans="1:4" x14ac:dyDescent="0.35">
      <c r="A4113" t="s">
        <v>13958</v>
      </c>
      <c r="B4113">
        <v>590071</v>
      </c>
      <c r="C4113" t="s">
        <v>13959</v>
      </c>
      <c r="D4113" t="s">
        <v>8091</v>
      </c>
    </row>
    <row r="4114" spans="1:4" x14ac:dyDescent="0.35">
      <c r="A4114" t="s">
        <v>13960</v>
      </c>
      <c r="B4114">
        <v>533166</v>
      </c>
      <c r="C4114" t="s">
        <v>13961</v>
      </c>
      <c r="D4114" t="s">
        <v>10058</v>
      </c>
    </row>
    <row r="4115" spans="1:4" x14ac:dyDescent="0.35">
      <c r="A4115" t="s">
        <v>13962</v>
      </c>
      <c r="B4115">
        <v>500403</v>
      </c>
      <c r="C4115" t="s">
        <v>13963</v>
      </c>
      <c r="D4115" t="s">
        <v>8427</v>
      </c>
    </row>
    <row r="4116" spans="1:4" x14ac:dyDescent="0.35">
      <c r="A4116" t="s">
        <v>13964</v>
      </c>
      <c r="B4116">
        <v>500404</v>
      </c>
      <c r="C4116" t="s">
        <v>13965</v>
      </c>
      <c r="D4116" t="s">
        <v>8105</v>
      </c>
    </row>
    <row r="4117" spans="1:4" x14ac:dyDescent="0.35">
      <c r="A4117" t="s">
        <v>13966</v>
      </c>
      <c r="B4117">
        <v>531433</v>
      </c>
      <c r="C4117" t="s">
        <v>8075</v>
      </c>
      <c r="D4117" t="s">
        <v>8091</v>
      </c>
    </row>
    <row r="4118" spans="1:4" x14ac:dyDescent="0.35">
      <c r="A4118" t="s">
        <v>13967</v>
      </c>
      <c r="B4118">
        <v>541799</v>
      </c>
      <c r="C4118" t="s">
        <v>8075</v>
      </c>
      <c r="D4118" t="s">
        <v>9669</v>
      </c>
    </row>
    <row r="4119" spans="1:4" x14ac:dyDescent="0.35">
      <c r="A4119" t="s">
        <v>13968</v>
      </c>
      <c r="B4119">
        <v>530953</v>
      </c>
      <c r="C4119" t="s">
        <v>8075</v>
      </c>
      <c r="D4119" t="s">
        <v>8132</v>
      </c>
    </row>
    <row r="4120" spans="1:4" x14ac:dyDescent="0.35">
      <c r="A4120" t="s">
        <v>13969</v>
      </c>
      <c r="B4120">
        <v>537253</v>
      </c>
      <c r="C4120" t="s">
        <v>8075</v>
      </c>
      <c r="D4120" t="s">
        <v>8111</v>
      </c>
    </row>
    <row r="4121" spans="1:4" x14ac:dyDescent="0.35">
      <c r="A4121" t="s">
        <v>13970</v>
      </c>
      <c r="B4121">
        <v>532711</v>
      </c>
      <c r="C4121" t="s">
        <v>13971</v>
      </c>
      <c r="D4121" t="s">
        <v>8469</v>
      </c>
    </row>
    <row r="4122" spans="1:4" x14ac:dyDescent="0.35">
      <c r="A4122" t="s">
        <v>13972</v>
      </c>
      <c r="B4122">
        <v>521232</v>
      </c>
      <c r="C4122" t="s">
        <v>8075</v>
      </c>
      <c r="D4122" t="s">
        <v>16186</v>
      </c>
    </row>
    <row r="4123" spans="1:4" x14ac:dyDescent="0.35">
      <c r="A4123" t="s">
        <v>13973</v>
      </c>
      <c r="B4123">
        <v>523425</v>
      </c>
      <c r="C4123" t="s">
        <v>13974</v>
      </c>
      <c r="D4123" t="s">
        <v>8626</v>
      </c>
    </row>
    <row r="4124" spans="1:4" x14ac:dyDescent="0.35">
      <c r="A4124" t="s">
        <v>13975</v>
      </c>
      <c r="B4124">
        <v>501110</v>
      </c>
      <c r="C4124" t="s">
        <v>8075</v>
      </c>
      <c r="D4124" t="s">
        <v>8058</v>
      </c>
    </row>
    <row r="4125" spans="1:4" x14ac:dyDescent="0.35">
      <c r="A4125" t="s">
        <v>13976</v>
      </c>
      <c r="B4125">
        <v>530845</v>
      </c>
      <c r="C4125" t="s">
        <v>8075</v>
      </c>
      <c r="D4125" t="s">
        <v>8121</v>
      </c>
    </row>
    <row r="4126" spans="1:4" x14ac:dyDescent="0.35">
      <c r="A4126" t="s">
        <v>13977</v>
      </c>
      <c r="B4126">
        <v>539574</v>
      </c>
      <c r="C4126" t="s">
        <v>8075</v>
      </c>
      <c r="D4126" t="s">
        <v>8091</v>
      </c>
    </row>
    <row r="4127" spans="1:4" x14ac:dyDescent="0.35">
      <c r="A4127" t="s">
        <v>13978</v>
      </c>
      <c r="B4127">
        <v>535141</v>
      </c>
      <c r="C4127" t="s">
        <v>8075</v>
      </c>
      <c r="D4127" t="s">
        <v>8158</v>
      </c>
    </row>
    <row r="4128" spans="1:4" x14ac:dyDescent="0.35">
      <c r="A4128" t="s">
        <v>13979</v>
      </c>
      <c r="B4128">
        <v>512179</v>
      </c>
      <c r="C4128" t="s">
        <v>13980</v>
      </c>
      <c r="D4128" t="s">
        <v>8158</v>
      </c>
    </row>
    <row r="4129" spans="1:4" x14ac:dyDescent="0.35">
      <c r="A4129" t="s">
        <v>13981</v>
      </c>
      <c r="B4129">
        <v>530735</v>
      </c>
      <c r="C4129" t="s">
        <v>8075</v>
      </c>
      <c r="D4129" t="s">
        <v>8132</v>
      </c>
    </row>
    <row r="4130" spans="1:4" x14ac:dyDescent="0.35">
      <c r="A4130" t="s">
        <v>13982</v>
      </c>
      <c r="B4130">
        <v>530735</v>
      </c>
      <c r="C4130" t="s">
        <v>8075</v>
      </c>
      <c r="D4130" t="s">
        <v>8132</v>
      </c>
    </row>
    <row r="4131" spans="1:4" x14ac:dyDescent="0.35">
      <c r="A4131" t="s">
        <v>13983</v>
      </c>
      <c r="B4131">
        <v>530883</v>
      </c>
      <c r="C4131" t="s">
        <v>8075</v>
      </c>
      <c r="D4131" t="s">
        <v>8216</v>
      </c>
    </row>
    <row r="4132" spans="1:4" x14ac:dyDescent="0.35">
      <c r="A4132" t="s">
        <v>13984</v>
      </c>
      <c r="B4132">
        <v>531699</v>
      </c>
      <c r="C4132" t="s">
        <v>8075</v>
      </c>
      <c r="D4132" t="s">
        <v>8832</v>
      </c>
    </row>
    <row r="4133" spans="1:4" x14ac:dyDescent="0.35">
      <c r="A4133" t="s">
        <v>13985</v>
      </c>
      <c r="B4133">
        <v>540269</v>
      </c>
      <c r="C4133" t="s">
        <v>8075</v>
      </c>
      <c r="D4133" t="s">
        <v>8186</v>
      </c>
    </row>
    <row r="4134" spans="1:4" x14ac:dyDescent="0.35">
      <c r="A4134" t="s">
        <v>13986</v>
      </c>
      <c r="B4134">
        <v>512527</v>
      </c>
      <c r="C4134" t="s">
        <v>8075</v>
      </c>
      <c r="D4134" t="s">
        <v>8089</v>
      </c>
    </row>
    <row r="4135" spans="1:4" x14ac:dyDescent="0.35">
      <c r="A4135" t="s">
        <v>13987</v>
      </c>
      <c r="B4135">
        <v>512527</v>
      </c>
      <c r="C4135" t="s">
        <v>8075</v>
      </c>
      <c r="D4135" t="s">
        <v>8089</v>
      </c>
    </row>
    <row r="4136" spans="1:4" x14ac:dyDescent="0.35">
      <c r="A4136" t="s">
        <v>13988</v>
      </c>
      <c r="B4136">
        <v>521180</v>
      </c>
      <c r="C4136" t="s">
        <v>13989</v>
      </c>
      <c r="D4136" t="s">
        <v>8089</v>
      </c>
    </row>
    <row r="4137" spans="1:4" x14ac:dyDescent="0.35">
      <c r="A4137" t="s">
        <v>13990</v>
      </c>
      <c r="B4137">
        <v>523842</v>
      </c>
      <c r="C4137" t="s">
        <v>8075</v>
      </c>
      <c r="D4137" t="s">
        <v>8186</v>
      </c>
    </row>
    <row r="4138" spans="1:4" x14ac:dyDescent="0.35">
      <c r="A4138" t="s">
        <v>13991</v>
      </c>
      <c r="B4138">
        <v>532070</v>
      </c>
      <c r="C4138" t="s">
        <v>8075</v>
      </c>
      <c r="D4138" t="s">
        <v>8069</v>
      </c>
    </row>
    <row r="4139" spans="1:4" x14ac:dyDescent="0.35">
      <c r="A4139" t="s">
        <v>13992</v>
      </c>
      <c r="B4139">
        <v>523283</v>
      </c>
      <c r="C4139" t="s">
        <v>13993</v>
      </c>
      <c r="D4139" t="s">
        <v>8497</v>
      </c>
    </row>
    <row r="4140" spans="1:4" x14ac:dyDescent="0.35">
      <c r="A4140" t="s">
        <v>13994</v>
      </c>
      <c r="B4140">
        <v>539835</v>
      </c>
      <c r="C4140" t="s">
        <v>8075</v>
      </c>
      <c r="D4140" t="s">
        <v>8091</v>
      </c>
    </row>
    <row r="4141" spans="1:4" x14ac:dyDescent="0.35">
      <c r="A4141" t="s">
        <v>13995</v>
      </c>
      <c r="B4141">
        <v>519234</v>
      </c>
      <c r="C4141" t="s">
        <v>13996</v>
      </c>
      <c r="D4141" t="s">
        <v>8321</v>
      </c>
    </row>
    <row r="4142" spans="1:4" x14ac:dyDescent="0.35">
      <c r="A4142" t="s">
        <v>13997</v>
      </c>
      <c r="B4142">
        <v>780008</v>
      </c>
      <c r="C4142" t="s">
        <v>8075</v>
      </c>
      <c r="D4142" t="s">
        <v>8163</v>
      </c>
    </row>
    <row r="4143" spans="1:4" x14ac:dyDescent="0.35">
      <c r="A4143" t="s">
        <v>13998</v>
      </c>
      <c r="B4143">
        <v>541701</v>
      </c>
      <c r="C4143" t="s">
        <v>8075</v>
      </c>
      <c r="D4143" t="s">
        <v>8395</v>
      </c>
    </row>
    <row r="4144" spans="1:4" x14ac:dyDescent="0.35">
      <c r="A4144" t="s">
        <v>13999</v>
      </c>
      <c r="B4144">
        <v>526133</v>
      </c>
      <c r="C4144" t="s">
        <v>8075</v>
      </c>
      <c r="D4144" t="s">
        <v>8089</v>
      </c>
    </row>
    <row r="4145" spans="1:4" x14ac:dyDescent="0.35">
      <c r="A4145" t="s">
        <v>14000</v>
      </c>
      <c r="B4145">
        <v>540168</v>
      </c>
      <c r="C4145" t="s">
        <v>8075</v>
      </c>
      <c r="D4145" t="s">
        <v>8091</v>
      </c>
    </row>
    <row r="4146" spans="1:4" x14ac:dyDescent="0.35">
      <c r="A4146" t="s">
        <v>14001</v>
      </c>
      <c r="B4146">
        <v>511539</v>
      </c>
      <c r="C4146" t="s">
        <v>8075</v>
      </c>
      <c r="D4146" t="s">
        <v>8058</v>
      </c>
    </row>
    <row r="4147" spans="1:4" x14ac:dyDescent="0.35">
      <c r="A4147" t="s">
        <v>14002</v>
      </c>
      <c r="B4147">
        <v>532509</v>
      </c>
      <c r="C4147" t="s">
        <v>14003</v>
      </c>
      <c r="D4147" t="s">
        <v>8427</v>
      </c>
    </row>
    <row r="4148" spans="1:4" x14ac:dyDescent="0.35">
      <c r="A4148" t="s">
        <v>14004</v>
      </c>
      <c r="B4148" t="s">
        <v>8075</v>
      </c>
      <c r="C4148" t="s">
        <v>14005</v>
      </c>
      <c r="D4148" t="s">
        <v>8086</v>
      </c>
    </row>
    <row r="4149" spans="1:4" x14ac:dyDescent="0.35">
      <c r="A4149" t="s">
        <v>14006</v>
      </c>
      <c r="B4149">
        <v>530677</v>
      </c>
      <c r="C4149" t="s">
        <v>8075</v>
      </c>
      <c r="D4149" t="s">
        <v>8158</v>
      </c>
    </row>
    <row r="4150" spans="1:4" x14ac:dyDescent="0.35">
      <c r="A4150" t="s">
        <v>14007</v>
      </c>
      <c r="B4150">
        <v>530677</v>
      </c>
      <c r="C4150" t="s">
        <v>8075</v>
      </c>
      <c r="D4150" t="s">
        <v>8158</v>
      </c>
    </row>
    <row r="4151" spans="1:4" x14ac:dyDescent="0.35">
      <c r="A4151" t="s">
        <v>14008</v>
      </c>
      <c r="B4151" t="s">
        <v>8075</v>
      </c>
      <c r="C4151" t="s">
        <v>14009</v>
      </c>
      <c r="D4151" t="s">
        <v>8086</v>
      </c>
    </row>
    <row r="4152" spans="1:4" x14ac:dyDescent="0.35">
      <c r="A4152" t="s">
        <v>14010</v>
      </c>
      <c r="B4152">
        <v>509930</v>
      </c>
      <c r="C4152" t="s">
        <v>14011</v>
      </c>
      <c r="D4152" t="s">
        <v>8192</v>
      </c>
    </row>
    <row r="4153" spans="1:4" x14ac:dyDescent="0.35">
      <c r="A4153" t="s">
        <v>14012</v>
      </c>
      <c r="B4153">
        <v>532904</v>
      </c>
      <c r="C4153" t="s">
        <v>14013</v>
      </c>
      <c r="D4153" t="s">
        <v>8469</v>
      </c>
    </row>
    <row r="4154" spans="1:4" x14ac:dyDescent="0.35">
      <c r="A4154" t="s">
        <v>14014</v>
      </c>
      <c r="B4154">
        <v>532904</v>
      </c>
      <c r="C4154" t="s">
        <v>14013</v>
      </c>
      <c r="D4154" t="s">
        <v>8469</v>
      </c>
    </row>
    <row r="4155" spans="1:4" x14ac:dyDescent="0.35">
      <c r="A4155" t="s">
        <v>14015</v>
      </c>
      <c r="B4155">
        <v>500405</v>
      </c>
      <c r="C4155" t="s">
        <v>14016</v>
      </c>
      <c r="D4155" t="s">
        <v>8286</v>
      </c>
    </row>
    <row r="4156" spans="1:4" x14ac:dyDescent="0.35">
      <c r="A4156" t="s">
        <v>14017</v>
      </c>
      <c r="B4156">
        <v>534733</v>
      </c>
      <c r="C4156" t="s">
        <v>8075</v>
      </c>
      <c r="D4156" t="s">
        <v>8105</v>
      </c>
    </row>
    <row r="4157" spans="1:4" x14ac:dyDescent="0.35">
      <c r="A4157" t="s">
        <v>14018</v>
      </c>
      <c r="B4157">
        <v>531638</v>
      </c>
      <c r="C4157" t="s">
        <v>8075</v>
      </c>
      <c r="D4157" t="s">
        <v>8395</v>
      </c>
    </row>
    <row r="4158" spans="1:4" x14ac:dyDescent="0.35">
      <c r="A4158" t="s">
        <v>14019</v>
      </c>
      <c r="B4158">
        <v>518075</v>
      </c>
      <c r="C4158" t="s">
        <v>8075</v>
      </c>
      <c r="D4158" t="s">
        <v>8105</v>
      </c>
    </row>
    <row r="4159" spans="1:4" x14ac:dyDescent="0.35">
      <c r="A4159" t="s">
        <v>14020</v>
      </c>
      <c r="B4159">
        <v>533298</v>
      </c>
      <c r="C4159" t="s">
        <v>14021</v>
      </c>
      <c r="D4159" t="s">
        <v>8612</v>
      </c>
    </row>
    <row r="4160" spans="1:4" x14ac:dyDescent="0.35">
      <c r="A4160" t="s">
        <v>14022</v>
      </c>
      <c r="B4160">
        <v>517530</v>
      </c>
      <c r="C4160" t="s">
        <v>14023</v>
      </c>
      <c r="D4160" t="s">
        <v>8342</v>
      </c>
    </row>
    <row r="4161" spans="1:4" x14ac:dyDescent="0.35">
      <c r="A4161" t="s">
        <v>14024</v>
      </c>
      <c r="B4161">
        <v>530185</v>
      </c>
      <c r="C4161" t="s">
        <v>8075</v>
      </c>
      <c r="D4161" t="s">
        <v>8089</v>
      </c>
    </row>
    <row r="4162" spans="1:4" x14ac:dyDescent="0.35">
      <c r="A4162" t="s">
        <v>14025</v>
      </c>
      <c r="B4162" t="s">
        <v>8075</v>
      </c>
      <c r="C4162" t="s">
        <v>14026</v>
      </c>
      <c r="D4162" t="s">
        <v>8086</v>
      </c>
    </row>
    <row r="4163" spans="1:4" x14ac:dyDescent="0.35">
      <c r="A4163" t="s">
        <v>14027</v>
      </c>
      <c r="B4163">
        <v>539253</v>
      </c>
      <c r="C4163" t="s">
        <v>8075</v>
      </c>
      <c r="D4163" t="s">
        <v>8091</v>
      </c>
    </row>
    <row r="4164" spans="1:4" x14ac:dyDescent="0.35">
      <c r="A4164" t="s">
        <v>14028</v>
      </c>
      <c r="B4164">
        <v>539253</v>
      </c>
      <c r="C4164" t="s">
        <v>8075</v>
      </c>
      <c r="D4164" t="s">
        <v>8091</v>
      </c>
    </row>
    <row r="4165" spans="1:4" x14ac:dyDescent="0.35">
      <c r="A4165" t="s">
        <v>14029</v>
      </c>
      <c r="B4165">
        <v>500336</v>
      </c>
      <c r="C4165" t="s">
        <v>14030</v>
      </c>
      <c r="D4165" t="s">
        <v>8064</v>
      </c>
    </row>
    <row r="4166" spans="1:4" x14ac:dyDescent="0.35">
      <c r="A4166" t="s">
        <v>14031</v>
      </c>
      <c r="B4166">
        <v>533101</v>
      </c>
      <c r="C4166" t="s">
        <v>8075</v>
      </c>
      <c r="D4166" t="s">
        <v>8089</v>
      </c>
    </row>
    <row r="4167" spans="1:4" x14ac:dyDescent="0.35">
      <c r="A4167" t="s">
        <v>14032</v>
      </c>
      <c r="B4167">
        <v>532874</v>
      </c>
      <c r="C4167" t="s">
        <v>8075</v>
      </c>
      <c r="D4167" t="s">
        <v>8211</v>
      </c>
    </row>
    <row r="4168" spans="1:4" x14ac:dyDescent="0.35">
      <c r="A4168" t="s">
        <v>14033</v>
      </c>
      <c r="B4168">
        <v>511185</v>
      </c>
      <c r="C4168" t="s">
        <v>8075</v>
      </c>
      <c r="D4168" t="s">
        <v>8393</v>
      </c>
    </row>
    <row r="4169" spans="1:4" x14ac:dyDescent="0.35">
      <c r="A4169" t="s">
        <v>14034</v>
      </c>
      <c r="B4169">
        <v>521200</v>
      </c>
      <c r="C4169" t="s">
        <v>14035</v>
      </c>
      <c r="D4169" t="s">
        <v>8089</v>
      </c>
    </row>
    <row r="4170" spans="1:4" x14ac:dyDescent="0.35">
      <c r="A4170" t="s">
        <v>14036</v>
      </c>
      <c r="B4170">
        <v>514138</v>
      </c>
      <c r="C4170" t="s">
        <v>8075</v>
      </c>
      <c r="D4170" t="s">
        <v>8089</v>
      </c>
    </row>
    <row r="4171" spans="1:4" x14ac:dyDescent="0.35">
      <c r="A4171" t="s">
        <v>14037</v>
      </c>
      <c r="B4171">
        <v>514140</v>
      </c>
      <c r="C4171" t="s">
        <v>8075</v>
      </c>
      <c r="D4171" t="s">
        <v>8089</v>
      </c>
    </row>
    <row r="4172" spans="1:4" x14ac:dyDescent="0.35">
      <c r="A4172" t="s">
        <v>14038</v>
      </c>
      <c r="B4172">
        <v>519604</v>
      </c>
      <c r="C4172" t="s">
        <v>14039</v>
      </c>
      <c r="D4172" t="s">
        <v>8132</v>
      </c>
    </row>
    <row r="4173" spans="1:4" x14ac:dyDescent="0.35">
      <c r="A4173" t="s">
        <v>14040</v>
      </c>
      <c r="B4173">
        <v>532782</v>
      </c>
      <c r="C4173" t="s">
        <v>14041</v>
      </c>
      <c r="D4173" t="s">
        <v>8089</v>
      </c>
    </row>
    <row r="4174" spans="1:4" x14ac:dyDescent="0.35">
      <c r="A4174" t="s">
        <v>14042</v>
      </c>
      <c r="B4174" t="s">
        <v>8075</v>
      </c>
      <c r="C4174" t="s">
        <v>14043</v>
      </c>
      <c r="D4174" t="s">
        <v>8086</v>
      </c>
    </row>
    <row r="4175" spans="1:4" x14ac:dyDescent="0.35">
      <c r="A4175" t="s">
        <v>14044</v>
      </c>
      <c r="B4175">
        <v>530239</v>
      </c>
      <c r="C4175" t="s">
        <v>14045</v>
      </c>
      <c r="D4175" t="s">
        <v>8111</v>
      </c>
    </row>
    <row r="4176" spans="1:4" x14ac:dyDescent="0.35">
      <c r="A4176" t="s">
        <v>14046</v>
      </c>
      <c r="B4176">
        <v>531640</v>
      </c>
      <c r="C4176" t="s">
        <v>8075</v>
      </c>
      <c r="D4176" t="s">
        <v>8158</v>
      </c>
    </row>
    <row r="4177" spans="1:4" x14ac:dyDescent="0.35">
      <c r="A4177" t="s">
        <v>14047</v>
      </c>
      <c r="B4177">
        <v>537259</v>
      </c>
      <c r="C4177" t="s">
        <v>8075</v>
      </c>
      <c r="D4177" t="s">
        <v>9014</v>
      </c>
    </row>
    <row r="4178" spans="1:4" x14ac:dyDescent="0.35">
      <c r="A4178" t="s">
        <v>14048</v>
      </c>
      <c r="B4178">
        <v>532667</v>
      </c>
      <c r="C4178" t="s">
        <v>14049</v>
      </c>
      <c r="D4178" t="s">
        <v>8116</v>
      </c>
    </row>
    <row r="4179" spans="1:4" x14ac:dyDescent="0.35">
      <c r="A4179" t="s">
        <v>14050</v>
      </c>
      <c r="B4179">
        <v>531885</v>
      </c>
      <c r="C4179" t="s">
        <v>8075</v>
      </c>
      <c r="D4179" t="s">
        <v>16186</v>
      </c>
    </row>
    <row r="4180" spans="1:4" x14ac:dyDescent="0.35">
      <c r="A4180" t="s">
        <v>14051</v>
      </c>
      <c r="B4180">
        <v>531885</v>
      </c>
      <c r="C4180" t="s">
        <v>8075</v>
      </c>
      <c r="D4180" t="s">
        <v>16186</v>
      </c>
    </row>
    <row r="4181" spans="1:4" x14ac:dyDescent="0.35">
      <c r="A4181" t="s">
        <v>14052</v>
      </c>
      <c r="B4181">
        <v>523722</v>
      </c>
      <c r="C4181" t="s">
        <v>8075</v>
      </c>
      <c r="D4181" t="s">
        <v>8165</v>
      </c>
    </row>
    <row r="4182" spans="1:4" x14ac:dyDescent="0.35">
      <c r="A4182" t="s">
        <v>14053</v>
      </c>
      <c r="B4182">
        <v>503624</v>
      </c>
      <c r="C4182" t="s">
        <v>8075</v>
      </c>
      <c r="D4182" t="s">
        <v>8058</v>
      </c>
    </row>
    <row r="4183" spans="1:4" x14ac:dyDescent="0.35">
      <c r="A4183" t="s">
        <v>14054</v>
      </c>
      <c r="B4183">
        <v>539911</v>
      </c>
      <c r="C4183" t="s">
        <v>8075</v>
      </c>
      <c r="D4183" t="s">
        <v>16186</v>
      </c>
    </row>
    <row r="4184" spans="1:4" x14ac:dyDescent="0.35">
      <c r="A4184" t="s">
        <v>14055</v>
      </c>
      <c r="B4184">
        <v>524488</v>
      </c>
      <c r="C4184" t="s">
        <v>14056</v>
      </c>
      <c r="D4184" t="s">
        <v>8121</v>
      </c>
    </row>
    <row r="4185" spans="1:4" x14ac:dyDescent="0.35">
      <c r="A4185" t="s">
        <v>14057</v>
      </c>
      <c r="B4185">
        <v>512449</v>
      </c>
      <c r="C4185" t="s">
        <v>8075</v>
      </c>
      <c r="D4185" t="s">
        <v>8055</v>
      </c>
    </row>
    <row r="4186" spans="1:4" x14ac:dyDescent="0.35">
      <c r="A4186" t="s">
        <v>14058</v>
      </c>
      <c r="B4186">
        <v>505590</v>
      </c>
      <c r="C4186" t="s">
        <v>8075</v>
      </c>
      <c r="D4186" t="s">
        <v>8089</v>
      </c>
    </row>
    <row r="4187" spans="1:4" x14ac:dyDescent="0.35">
      <c r="A4187" t="s">
        <v>14059</v>
      </c>
      <c r="B4187">
        <v>539041</v>
      </c>
      <c r="C4187" t="s">
        <v>8075</v>
      </c>
      <c r="D4187" t="s">
        <v>16186</v>
      </c>
    </row>
    <row r="4188" spans="1:4" x14ac:dyDescent="0.35">
      <c r="A4188" t="s">
        <v>14060</v>
      </c>
      <c r="B4188">
        <v>503659</v>
      </c>
      <c r="C4188" t="s">
        <v>8075</v>
      </c>
      <c r="D4188" t="s">
        <v>8492</v>
      </c>
    </row>
    <row r="4189" spans="1:4" x14ac:dyDescent="0.35">
      <c r="A4189" t="s">
        <v>14061</v>
      </c>
      <c r="B4189">
        <v>506863</v>
      </c>
      <c r="C4189" t="s">
        <v>8075</v>
      </c>
      <c r="D4189" t="s">
        <v>8267</v>
      </c>
    </row>
    <row r="4190" spans="1:4" x14ac:dyDescent="0.35">
      <c r="A4190" t="s">
        <v>14062</v>
      </c>
      <c r="B4190">
        <v>503816</v>
      </c>
      <c r="C4190" t="s">
        <v>8075</v>
      </c>
      <c r="D4190" t="s">
        <v>8089</v>
      </c>
    </row>
    <row r="4191" spans="1:4" x14ac:dyDescent="0.35">
      <c r="A4191" t="s">
        <v>14063</v>
      </c>
      <c r="B4191">
        <v>531909</v>
      </c>
      <c r="C4191" t="s">
        <v>8075</v>
      </c>
      <c r="D4191" t="s">
        <v>8158</v>
      </c>
    </row>
    <row r="4192" spans="1:4" x14ac:dyDescent="0.35">
      <c r="A4192" t="s">
        <v>14064</v>
      </c>
      <c r="B4192">
        <v>539406</v>
      </c>
      <c r="C4192" t="s">
        <v>8075</v>
      </c>
      <c r="D4192" t="s">
        <v>16186</v>
      </c>
    </row>
    <row r="4193" spans="1:4" x14ac:dyDescent="0.35">
      <c r="A4193" t="s">
        <v>14065</v>
      </c>
      <c r="B4193">
        <v>503310</v>
      </c>
      <c r="C4193" t="s">
        <v>14066</v>
      </c>
      <c r="D4193" t="s">
        <v>8089</v>
      </c>
    </row>
    <row r="4194" spans="1:4" x14ac:dyDescent="0.35">
      <c r="A4194" t="s">
        <v>14067</v>
      </c>
      <c r="B4194">
        <v>539353</v>
      </c>
      <c r="C4194" t="s">
        <v>8075</v>
      </c>
      <c r="D4194" t="s">
        <v>8427</v>
      </c>
    </row>
    <row r="4195" spans="1:4" x14ac:dyDescent="0.35">
      <c r="A4195" t="s">
        <v>14068</v>
      </c>
      <c r="B4195">
        <v>500407</v>
      </c>
      <c r="C4195" t="s">
        <v>14069</v>
      </c>
      <c r="D4195" t="s">
        <v>8427</v>
      </c>
    </row>
    <row r="4196" spans="1:4" x14ac:dyDescent="0.35">
      <c r="A4196" t="s">
        <v>14070</v>
      </c>
      <c r="B4196">
        <v>531003</v>
      </c>
      <c r="C4196" t="s">
        <v>8075</v>
      </c>
      <c r="D4196" t="s">
        <v>8091</v>
      </c>
    </row>
    <row r="4197" spans="1:4" x14ac:dyDescent="0.35">
      <c r="A4197" t="s">
        <v>14071</v>
      </c>
      <c r="B4197">
        <v>526365</v>
      </c>
      <c r="C4197" t="s">
        <v>8075</v>
      </c>
      <c r="D4197" t="s">
        <v>8186</v>
      </c>
    </row>
    <row r="4198" spans="1:4" x14ac:dyDescent="0.35">
      <c r="A4198" t="s">
        <v>14072</v>
      </c>
      <c r="B4198">
        <v>512257</v>
      </c>
      <c r="C4198" t="s">
        <v>8075</v>
      </c>
      <c r="D4198" t="s">
        <v>8064</v>
      </c>
    </row>
    <row r="4199" spans="1:4" x14ac:dyDescent="0.35">
      <c r="A4199" t="s">
        <v>14073</v>
      </c>
      <c r="B4199">
        <v>510245</v>
      </c>
      <c r="C4199" t="s">
        <v>8075</v>
      </c>
      <c r="D4199" t="s">
        <v>16186</v>
      </c>
    </row>
    <row r="4200" spans="1:4" x14ac:dyDescent="0.35">
      <c r="A4200" t="s">
        <v>14074</v>
      </c>
      <c r="B4200">
        <v>501386</v>
      </c>
      <c r="C4200" t="s">
        <v>8075</v>
      </c>
      <c r="D4200" t="s">
        <v>8058</v>
      </c>
    </row>
    <row r="4201" spans="1:4" x14ac:dyDescent="0.35">
      <c r="A4201" t="s">
        <v>14075</v>
      </c>
      <c r="B4201">
        <v>530585</v>
      </c>
      <c r="C4201" t="s">
        <v>8075</v>
      </c>
      <c r="D4201" t="s">
        <v>8058</v>
      </c>
    </row>
    <row r="4202" spans="1:4" x14ac:dyDescent="0.35">
      <c r="A4202" t="s">
        <v>14076</v>
      </c>
      <c r="B4202">
        <v>532051</v>
      </c>
      <c r="C4202" t="s">
        <v>14077</v>
      </c>
      <c r="D4202" t="s">
        <v>8116</v>
      </c>
    </row>
    <row r="4203" spans="1:4" x14ac:dyDescent="0.35">
      <c r="A4203" t="s">
        <v>14078</v>
      </c>
      <c r="B4203">
        <v>522215</v>
      </c>
      <c r="C4203" t="s">
        <v>8075</v>
      </c>
      <c r="D4203" t="s">
        <v>8083</v>
      </c>
    </row>
    <row r="4204" spans="1:4" x14ac:dyDescent="0.35">
      <c r="A4204" t="s">
        <v>14079</v>
      </c>
      <c r="B4204">
        <v>517201</v>
      </c>
      <c r="C4204" t="s">
        <v>8075</v>
      </c>
      <c r="D4204" t="s">
        <v>8612</v>
      </c>
    </row>
    <row r="4205" spans="1:4" x14ac:dyDescent="0.35">
      <c r="A4205" t="s">
        <v>14080</v>
      </c>
      <c r="B4205">
        <v>531637</v>
      </c>
      <c r="C4205" t="s">
        <v>8075</v>
      </c>
      <c r="D4205" t="s">
        <v>8111</v>
      </c>
    </row>
    <row r="4206" spans="1:4" x14ac:dyDescent="0.35">
      <c r="A4206" t="s">
        <v>14081</v>
      </c>
      <c r="B4206">
        <v>512359</v>
      </c>
      <c r="C4206" t="s">
        <v>8075</v>
      </c>
      <c r="D4206" t="s">
        <v>16186</v>
      </c>
    </row>
    <row r="4207" spans="1:4" x14ac:dyDescent="0.35">
      <c r="A4207" t="s">
        <v>14082</v>
      </c>
      <c r="B4207">
        <v>531499</v>
      </c>
      <c r="C4207" t="s">
        <v>8075</v>
      </c>
      <c r="D4207" t="s">
        <v>8089</v>
      </c>
    </row>
    <row r="4208" spans="1:4" x14ac:dyDescent="0.35">
      <c r="A4208" t="s">
        <v>14083</v>
      </c>
      <c r="B4208">
        <v>539682</v>
      </c>
      <c r="C4208" t="s">
        <v>8075</v>
      </c>
      <c r="D4208" t="s">
        <v>8177</v>
      </c>
    </row>
    <row r="4209" spans="1:4" x14ac:dyDescent="0.35">
      <c r="A4209" t="s">
        <v>14084</v>
      </c>
      <c r="B4209">
        <v>511447</v>
      </c>
      <c r="C4209" t="s">
        <v>8075</v>
      </c>
      <c r="D4209" t="s">
        <v>8081</v>
      </c>
    </row>
    <row r="4210" spans="1:4" x14ac:dyDescent="0.35">
      <c r="A4210" t="s">
        <v>14085</v>
      </c>
      <c r="B4210">
        <v>539278</v>
      </c>
      <c r="C4210" t="s">
        <v>8075</v>
      </c>
      <c r="D4210" t="s">
        <v>8058</v>
      </c>
    </row>
    <row r="4211" spans="1:4" x14ac:dyDescent="0.35">
      <c r="A4211" t="s">
        <v>14086</v>
      </c>
      <c r="B4211">
        <v>517385</v>
      </c>
      <c r="C4211" t="s">
        <v>14087</v>
      </c>
      <c r="D4211" t="s">
        <v>8440</v>
      </c>
    </row>
    <row r="4212" spans="1:4" x14ac:dyDescent="0.35">
      <c r="A4212" t="s">
        <v>14088</v>
      </c>
      <c r="B4212">
        <v>524470</v>
      </c>
      <c r="C4212" t="s">
        <v>8075</v>
      </c>
      <c r="D4212" t="s">
        <v>8111</v>
      </c>
    </row>
    <row r="4213" spans="1:4" x14ac:dyDescent="0.35">
      <c r="A4213" t="s">
        <v>14089</v>
      </c>
      <c r="B4213">
        <v>524470</v>
      </c>
      <c r="C4213" t="s">
        <v>8075</v>
      </c>
      <c r="D4213" t="s">
        <v>8111</v>
      </c>
    </row>
    <row r="4214" spans="1:4" x14ac:dyDescent="0.35">
      <c r="A4214" t="s">
        <v>14090</v>
      </c>
      <c r="B4214">
        <v>533157</v>
      </c>
      <c r="C4214" t="s">
        <v>14091</v>
      </c>
      <c r="D4214" t="s">
        <v>8111</v>
      </c>
    </row>
    <row r="4215" spans="1:4" x14ac:dyDescent="0.35">
      <c r="A4215" t="s">
        <v>14092</v>
      </c>
      <c r="B4215">
        <v>532276</v>
      </c>
      <c r="C4215" t="s">
        <v>14093</v>
      </c>
      <c r="D4215" t="s">
        <v>8390</v>
      </c>
    </row>
    <row r="4216" spans="1:4" x14ac:dyDescent="0.35">
      <c r="A4216" t="s">
        <v>14094</v>
      </c>
      <c r="B4216">
        <v>541929</v>
      </c>
      <c r="C4216" t="s">
        <v>8075</v>
      </c>
      <c r="D4216" t="s">
        <v>8987</v>
      </c>
    </row>
    <row r="4217" spans="1:4" x14ac:dyDescent="0.35">
      <c r="A4217" t="s">
        <v>14095</v>
      </c>
      <c r="B4217">
        <v>539268</v>
      </c>
      <c r="C4217" t="s">
        <v>14096</v>
      </c>
      <c r="D4217" t="s">
        <v>8111</v>
      </c>
    </row>
    <row r="4218" spans="1:4" x14ac:dyDescent="0.35">
      <c r="A4218" t="s">
        <v>14097</v>
      </c>
      <c r="B4218">
        <v>513307</v>
      </c>
      <c r="C4218" t="s">
        <v>8075</v>
      </c>
      <c r="D4218" t="s">
        <v>8377</v>
      </c>
    </row>
    <row r="4219" spans="1:4" x14ac:dyDescent="0.35">
      <c r="A4219" t="s">
        <v>14098</v>
      </c>
      <c r="B4219">
        <v>531173</v>
      </c>
      <c r="C4219" t="s">
        <v>8075</v>
      </c>
      <c r="D4219" t="s">
        <v>8111</v>
      </c>
    </row>
    <row r="4220" spans="1:4" x14ac:dyDescent="0.35">
      <c r="A4220" t="s">
        <v>14099</v>
      </c>
      <c r="B4220">
        <v>531173</v>
      </c>
      <c r="C4220" t="s">
        <v>8075</v>
      </c>
      <c r="D4220" t="s">
        <v>8111</v>
      </c>
    </row>
    <row r="4221" spans="1:4" x14ac:dyDescent="0.35">
      <c r="A4221" t="s">
        <v>14100</v>
      </c>
      <c r="B4221">
        <v>539842</v>
      </c>
      <c r="C4221" t="s">
        <v>8075</v>
      </c>
      <c r="D4221" t="s">
        <v>8267</v>
      </c>
    </row>
    <row r="4222" spans="1:4" x14ac:dyDescent="0.35">
      <c r="A4222" t="s">
        <v>14101</v>
      </c>
      <c r="B4222">
        <v>526506</v>
      </c>
      <c r="C4222" t="s">
        <v>8075</v>
      </c>
      <c r="D4222" t="s">
        <v>8058</v>
      </c>
    </row>
    <row r="4223" spans="1:4" x14ac:dyDescent="0.35">
      <c r="A4223" t="s">
        <v>14102</v>
      </c>
      <c r="B4223">
        <v>531432</v>
      </c>
      <c r="C4223" t="s">
        <v>8075</v>
      </c>
      <c r="D4223" t="s">
        <v>8091</v>
      </c>
    </row>
    <row r="4224" spans="1:4" x14ac:dyDescent="0.35">
      <c r="A4224" t="s">
        <v>14103</v>
      </c>
      <c r="B4224">
        <v>522294</v>
      </c>
      <c r="C4224" t="s">
        <v>8075</v>
      </c>
      <c r="D4224" t="s">
        <v>8083</v>
      </c>
    </row>
    <row r="4225" spans="1:4" x14ac:dyDescent="0.35">
      <c r="A4225" t="s">
        <v>14104</v>
      </c>
      <c r="B4225">
        <v>533553</v>
      </c>
      <c r="C4225" t="s">
        <v>8075</v>
      </c>
      <c r="D4225" t="s">
        <v>8116</v>
      </c>
    </row>
    <row r="4226" spans="1:4" x14ac:dyDescent="0.35">
      <c r="A4226" t="s">
        <v>14105</v>
      </c>
      <c r="B4226">
        <v>532444</v>
      </c>
      <c r="C4226" t="s">
        <v>8075</v>
      </c>
      <c r="D4226" t="s">
        <v>8165</v>
      </c>
    </row>
    <row r="4227" spans="1:4" x14ac:dyDescent="0.35">
      <c r="A4227" t="s">
        <v>14106</v>
      </c>
      <c r="B4227">
        <v>514142</v>
      </c>
      <c r="C4227" t="s">
        <v>14107</v>
      </c>
      <c r="D4227" t="s">
        <v>8089</v>
      </c>
    </row>
    <row r="4228" spans="1:4" x14ac:dyDescent="0.35">
      <c r="A4228" t="s">
        <v>14108</v>
      </c>
      <c r="B4228">
        <v>539956</v>
      </c>
      <c r="C4228" t="s">
        <v>8075</v>
      </c>
      <c r="D4228" t="s">
        <v>10203</v>
      </c>
    </row>
    <row r="4229" spans="1:4" x14ac:dyDescent="0.35">
      <c r="A4229" t="s">
        <v>14109</v>
      </c>
      <c r="B4229">
        <v>537392</v>
      </c>
      <c r="C4229" t="s">
        <v>8075</v>
      </c>
      <c r="D4229" t="s">
        <v>8241</v>
      </c>
    </row>
    <row r="4230" spans="1:4" x14ac:dyDescent="0.35">
      <c r="A4230" t="s">
        <v>14110</v>
      </c>
      <c r="B4230">
        <v>519483</v>
      </c>
      <c r="C4230" t="s">
        <v>8075</v>
      </c>
      <c r="D4230" t="s">
        <v>16186</v>
      </c>
    </row>
    <row r="4231" spans="1:4" x14ac:dyDescent="0.35">
      <c r="A4231" t="s">
        <v>14111</v>
      </c>
      <c r="B4231">
        <v>507785</v>
      </c>
      <c r="C4231" t="s">
        <v>14112</v>
      </c>
      <c r="D4231" t="s">
        <v>8192</v>
      </c>
    </row>
    <row r="4232" spans="1:4" x14ac:dyDescent="0.35">
      <c r="A4232" t="s">
        <v>14113</v>
      </c>
      <c r="B4232">
        <v>532390</v>
      </c>
      <c r="C4232" t="s">
        <v>14114</v>
      </c>
      <c r="D4232" t="s">
        <v>8273</v>
      </c>
    </row>
    <row r="4233" spans="1:4" x14ac:dyDescent="0.35">
      <c r="A4233" t="s">
        <v>14115</v>
      </c>
      <c r="B4233">
        <v>532890</v>
      </c>
      <c r="C4233" t="s">
        <v>14116</v>
      </c>
      <c r="D4233" t="s">
        <v>8061</v>
      </c>
    </row>
    <row r="4234" spans="1:4" x14ac:dyDescent="0.35">
      <c r="A4234" t="s">
        <v>14117</v>
      </c>
      <c r="B4234">
        <v>505160</v>
      </c>
      <c r="C4234" t="s">
        <v>14118</v>
      </c>
      <c r="D4234" t="s">
        <v>8427</v>
      </c>
    </row>
    <row r="4235" spans="1:4" x14ac:dyDescent="0.35">
      <c r="A4235" t="s">
        <v>14119</v>
      </c>
      <c r="B4235">
        <v>538987</v>
      </c>
      <c r="C4235" t="s">
        <v>8075</v>
      </c>
      <c r="D4235" t="s">
        <v>8427</v>
      </c>
    </row>
    <row r="4236" spans="1:4" x14ac:dyDescent="0.35">
      <c r="A4236" t="s">
        <v>14120</v>
      </c>
      <c r="B4236">
        <v>533200</v>
      </c>
      <c r="C4236" t="s">
        <v>14121</v>
      </c>
      <c r="D4236" t="s">
        <v>8250</v>
      </c>
    </row>
    <row r="4237" spans="1:4" x14ac:dyDescent="0.35">
      <c r="A4237" t="s">
        <v>14122</v>
      </c>
      <c r="B4237">
        <v>541545</v>
      </c>
      <c r="C4237" t="s">
        <v>14123</v>
      </c>
      <c r="D4237" t="s">
        <v>8250</v>
      </c>
    </row>
    <row r="4238" spans="1:4" x14ac:dyDescent="0.35">
      <c r="A4238" t="s">
        <v>14124</v>
      </c>
      <c r="B4238">
        <v>533170</v>
      </c>
      <c r="C4238" t="s">
        <v>8075</v>
      </c>
      <c r="D4238" t="s">
        <v>8094</v>
      </c>
    </row>
    <row r="4239" spans="1:4" x14ac:dyDescent="0.35">
      <c r="A4239" t="s">
        <v>14125</v>
      </c>
      <c r="B4239">
        <v>531426</v>
      </c>
      <c r="C4239" t="s">
        <v>14126</v>
      </c>
      <c r="D4239" t="s">
        <v>8069</v>
      </c>
    </row>
    <row r="4240" spans="1:4" x14ac:dyDescent="0.35">
      <c r="A4240" t="s">
        <v>14127</v>
      </c>
      <c r="B4240">
        <v>521038</v>
      </c>
      <c r="C4240" t="s">
        <v>8075</v>
      </c>
      <c r="D4240" t="s">
        <v>8089</v>
      </c>
    </row>
    <row r="4241" spans="1:4" x14ac:dyDescent="0.35">
      <c r="A4241" t="s">
        <v>14128</v>
      </c>
      <c r="B4241">
        <v>500777</v>
      </c>
      <c r="C4241" t="s">
        <v>14129</v>
      </c>
      <c r="D4241" t="s">
        <v>8121</v>
      </c>
    </row>
    <row r="4242" spans="1:4" x14ac:dyDescent="0.35">
      <c r="A4242" t="s">
        <v>14130</v>
      </c>
      <c r="B4242">
        <v>513540</v>
      </c>
      <c r="C4242" t="s">
        <v>8075</v>
      </c>
      <c r="D4242" t="s">
        <v>8395</v>
      </c>
    </row>
    <row r="4243" spans="1:4" x14ac:dyDescent="0.35">
      <c r="A4243" t="s">
        <v>14131</v>
      </c>
      <c r="B4243">
        <v>523419</v>
      </c>
      <c r="C4243" t="s">
        <v>14132</v>
      </c>
      <c r="D4243" t="s">
        <v>8342</v>
      </c>
    </row>
    <row r="4244" spans="1:4" x14ac:dyDescent="0.35">
      <c r="A4244" t="s">
        <v>14133</v>
      </c>
      <c r="B4244">
        <v>522229</v>
      </c>
      <c r="C4244" t="s">
        <v>8075</v>
      </c>
      <c r="D4244" t="s">
        <v>10549</v>
      </c>
    </row>
    <row r="4245" spans="1:4" x14ac:dyDescent="0.35">
      <c r="A4245" t="s">
        <v>14134</v>
      </c>
      <c r="B4245">
        <v>506854</v>
      </c>
      <c r="C4245" t="s">
        <v>8075</v>
      </c>
      <c r="D4245" t="s">
        <v>8121</v>
      </c>
    </row>
    <row r="4246" spans="1:4" x14ac:dyDescent="0.35">
      <c r="A4246" t="s">
        <v>14135</v>
      </c>
      <c r="B4246">
        <v>532790</v>
      </c>
      <c r="C4246" t="s">
        <v>14136</v>
      </c>
      <c r="D4246" t="s">
        <v>8165</v>
      </c>
    </row>
    <row r="4247" spans="1:4" x14ac:dyDescent="0.35">
      <c r="A4247" t="s">
        <v>14137</v>
      </c>
      <c r="B4247">
        <v>532738</v>
      </c>
      <c r="C4247" t="s">
        <v>14138</v>
      </c>
      <c r="D4247" t="s">
        <v>8469</v>
      </c>
    </row>
    <row r="4248" spans="1:4" x14ac:dyDescent="0.35">
      <c r="A4248" t="s">
        <v>14139</v>
      </c>
      <c r="B4248">
        <v>540332</v>
      </c>
      <c r="C4248" t="s">
        <v>8075</v>
      </c>
      <c r="D4248" t="s">
        <v>16186</v>
      </c>
    </row>
    <row r="4249" spans="1:4" x14ac:dyDescent="0.35">
      <c r="A4249" t="s">
        <v>14140</v>
      </c>
      <c r="B4249">
        <v>540332</v>
      </c>
      <c r="C4249" t="s">
        <v>8075</v>
      </c>
      <c r="D4249" t="s">
        <v>16186</v>
      </c>
    </row>
    <row r="4250" spans="1:4" x14ac:dyDescent="0.35">
      <c r="A4250" t="s">
        <v>14141</v>
      </c>
      <c r="B4250">
        <v>505685</v>
      </c>
      <c r="C4250" t="s">
        <v>8075</v>
      </c>
      <c r="D4250" t="s">
        <v>8395</v>
      </c>
    </row>
    <row r="4251" spans="1:4" x14ac:dyDescent="0.35">
      <c r="A4251" t="s">
        <v>14142</v>
      </c>
      <c r="B4251" t="s">
        <v>8075</v>
      </c>
      <c r="C4251" t="s">
        <v>14143</v>
      </c>
      <c r="D4251" t="s">
        <v>8086</v>
      </c>
    </row>
    <row r="4252" spans="1:4" x14ac:dyDescent="0.35">
      <c r="A4252" t="s">
        <v>14144</v>
      </c>
      <c r="B4252">
        <v>534756</v>
      </c>
      <c r="C4252" t="s">
        <v>14145</v>
      </c>
      <c r="D4252" t="s">
        <v>8186</v>
      </c>
    </row>
    <row r="4253" spans="1:4" x14ac:dyDescent="0.35">
      <c r="A4253" t="s">
        <v>14146</v>
      </c>
      <c r="B4253">
        <v>519285</v>
      </c>
      <c r="C4253" t="s">
        <v>8075</v>
      </c>
      <c r="D4253" t="s">
        <v>8270</v>
      </c>
    </row>
    <row r="4254" spans="1:4" x14ac:dyDescent="0.35">
      <c r="A4254" t="s">
        <v>14147</v>
      </c>
      <c r="B4254">
        <v>533203</v>
      </c>
      <c r="C4254" t="s">
        <v>14148</v>
      </c>
      <c r="D4254" t="s">
        <v>8116</v>
      </c>
    </row>
    <row r="4255" spans="1:4" x14ac:dyDescent="0.35">
      <c r="A4255" t="s">
        <v>14149</v>
      </c>
      <c r="B4255">
        <v>538496</v>
      </c>
      <c r="C4255" t="s">
        <v>8075</v>
      </c>
      <c r="D4255" t="s">
        <v>8156</v>
      </c>
    </row>
    <row r="4256" spans="1:4" x14ac:dyDescent="0.35">
      <c r="A4256" t="s">
        <v>14150</v>
      </c>
      <c r="B4256">
        <v>532869</v>
      </c>
      <c r="C4256" t="s">
        <v>14151</v>
      </c>
      <c r="D4256" t="s">
        <v>8469</v>
      </c>
    </row>
    <row r="4257" spans="1:4" x14ac:dyDescent="0.35">
      <c r="A4257" t="s">
        <v>14152</v>
      </c>
      <c r="B4257">
        <v>512271</v>
      </c>
      <c r="C4257" t="s">
        <v>8075</v>
      </c>
      <c r="D4257" t="s">
        <v>8492</v>
      </c>
    </row>
    <row r="4258" spans="1:4" x14ac:dyDescent="0.35">
      <c r="A4258" t="s">
        <v>14153</v>
      </c>
      <c r="B4258">
        <v>512271</v>
      </c>
      <c r="C4258" t="s">
        <v>8075</v>
      </c>
      <c r="D4258" t="s">
        <v>8492</v>
      </c>
    </row>
    <row r="4259" spans="1:4" x14ac:dyDescent="0.35">
      <c r="A4259" t="s">
        <v>14154</v>
      </c>
      <c r="B4259">
        <v>519091</v>
      </c>
      <c r="C4259" t="s">
        <v>14155</v>
      </c>
      <c r="D4259" t="s">
        <v>8132</v>
      </c>
    </row>
    <row r="4260" spans="1:4" x14ac:dyDescent="0.35">
      <c r="A4260" t="s">
        <v>14156</v>
      </c>
      <c r="B4260">
        <v>540955</v>
      </c>
      <c r="C4260" t="s">
        <v>8075</v>
      </c>
      <c r="D4260" t="s">
        <v>8132</v>
      </c>
    </row>
    <row r="4261" spans="1:4" x14ac:dyDescent="0.35">
      <c r="A4261" t="s">
        <v>14157</v>
      </c>
      <c r="B4261">
        <v>500770</v>
      </c>
      <c r="C4261" t="s">
        <v>14158</v>
      </c>
      <c r="D4261" t="s">
        <v>8121</v>
      </c>
    </row>
    <row r="4262" spans="1:4" x14ac:dyDescent="0.35">
      <c r="A4262" t="s">
        <v>14159</v>
      </c>
      <c r="B4262">
        <v>532301</v>
      </c>
      <c r="C4262" t="s">
        <v>14160</v>
      </c>
      <c r="D4262" t="s">
        <v>8478</v>
      </c>
    </row>
    <row r="4263" spans="1:4" x14ac:dyDescent="0.35">
      <c r="A4263" t="s">
        <v>14161</v>
      </c>
      <c r="B4263">
        <v>500483</v>
      </c>
      <c r="C4263" t="s">
        <v>14162</v>
      </c>
      <c r="D4263" t="s">
        <v>14163</v>
      </c>
    </row>
    <row r="4264" spans="1:4" x14ac:dyDescent="0.35">
      <c r="A4264" t="s">
        <v>14164</v>
      </c>
      <c r="B4264">
        <v>532540</v>
      </c>
      <c r="C4264" t="s">
        <v>14165</v>
      </c>
      <c r="D4264" t="s">
        <v>8061</v>
      </c>
    </row>
    <row r="4265" spans="1:4" x14ac:dyDescent="0.35">
      <c r="A4265" t="s">
        <v>14166</v>
      </c>
      <c r="B4265">
        <v>500408</v>
      </c>
      <c r="C4265" t="s">
        <v>14167</v>
      </c>
      <c r="D4265" t="s">
        <v>8165</v>
      </c>
    </row>
    <row r="4266" spans="1:4" x14ac:dyDescent="0.35">
      <c r="A4266" t="s">
        <v>14168</v>
      </c>
      <c r="B4266">
        <v>500800</v>
      </c>
      <c r="C4266" t="s">
        <v>14169</v>
      </c>
      <c r="D4266" t="s">
        <v>8478</v>
      </c>
    </row>
    <row r="4267" spans="1:4" x14ac:dyDescent="0.35">
      <c r="A4267" t="s">
        <v>14170</v>
      </c>
      <c r="B4267">
        <v>501301</v>
      </c>
      <c r="C4267" t="s">
        <v>14171</v>
      </c>
      <c r="D4267" t="s">
        <v>8238</v>
      </c>
    </row>
    <row r="4268" spans="1:4" x14ac:dyDescent="0.35">
      <c r="A4268" t="s">
        <v>14172</v>
      </c>
      <c r="B4268">
        <v>513434</v>
      </c>
      <c r="C4268" t="s">
        <v>14173</v>
      </c>
      <c r="D4268" t="s">
        <v>8105</v>
      </c>
    </row>
    <row r="4269" spans="1:4" x14ac:dyDescent="0.35">
      <c r="A4269" t="s">
        <v>14174</v>
      </c>
      <c r="B4269">
        <v>500570</v>
      </c>
      <c r="C4269" t="s">
        <v>14175</v>
      </c>
      <c r="D4269" t="s">
        <v>8150</v>
      </c>
    </row>
    <row r="4270" spans="1:4" x14ac:dyDescent="0.35">
      <c r="A4270" t="s">
        <v>14174</v>
      </c>
      <c r="B4270">
        <v>570001</v>
      </c>
      <c r="C4270" t="s">
        <v>14176</v>
      </c>
      <c r="D4270" t="s">
        <v>8150</v>
      </c>
    </row>
    <row r="4271" spans="1:4" x14ac:dyDescent="0.35">
      <c r="A4271" t="s">
        <v>14177</v>
      </c>
      <c r="B4271">
        <v>500400</v>
      </c>
      <c r="C4271" t="s">
        <v>14178</v>
      </c>
      <c r="D4271" t="s">
        <v>8211</v>
      </c>
    </row>
    <row r="4272" spans="1:4" x14ac:dyDescent="0.35">
      <c r="A4272" t="s">
        <v>14179</v>
      </c>
      <c r="B4272">
        <v>513010</v>
      </c>
      <c r="C4272" t="s">
        <v>14180</v>
      </c>
      <c r="D4272" t="s">
        <v>8105</v>
      </c>
    </row>
    <row r="4273" spans="1:4" x14ac:dyDescent="0.35">
      <c r="A4273" t="s">
        <v>14181</v>
      </c>
      <c r="B4273" t="s">
        <v>8075</v>
      </c>
      <c r="C4273" t="s">
        <v>14182</v>
      </c>
      <c r="D4273" t="s">
        <v>8105</v>
      </c>
    </row>
    <row r="4274" spans="1:4" x14ac:dyDescent="0.35">
      <c r="A4274" t="s">
        <v>14183</v>
      </c>
      <c r="B4274">
        <v>500470</v>
      </c>
      <c r="C4274" t="s">
        <v>14184</v>
      </c>
      <c r="D4274" t="s">
        <v>8105</v>
      </c>
    </row>
    <row r="4275" spans="1:4" x14ac:dyDescent="0.35">
      <c r="A4275" t="s">
        <v>14185</v>
      </c>
      <c r="B4275">
        <v>532371</v>
      </c>
      <c r="C4275" t="s">
        <v>14186</v>
      </c>
      <c r="D4275" t="s">
        <v>9011</v>
      </c>
    </row>
    <row r="4276" spans="1:4" x14ac:dyDescent="0.35">
      <c r="A4276" t="s">
        <v>14187</v>
      </c>
      <c r="B4276">
        <v>521228</v>
      </c>
      <c r="C4276" t="s">
        <v>8075</v>
      </c>
      <c r="D4276" t="s">
        <v>8186</v>
      </c>
    </row>
    <row r="4277" spans="1:4" x14ac:dyDescent="0.35">
      <c r="A4277" t="s">
        <v>14188</v>
      </c>
      <c r="B4277">
        <v>531190</v>
      </c>
      <c r="C4277" t="s">
        <v>8075</v>
      </c>
      <c r="D4277" t="s">
        <v>8089</v>
      </c>
    </row>
    <row r="4278" spans="1:4" x14ac:dyDescent="0.35">
      <c r="A4278" t="s">
        <v>14189</v>
      </c>
      <c r="B4278">
        <v>541228</v>
      </c>
      <c r="C4278" t="s">
        <v>8075</v>
      </c>
      <c r="D4278" t="s">
        <v>8083</v>
      </c>
    </row>
    <row r="4279" spans="1:4" x14ac:dyDescent="0.35">
      <c r="A4279" t="s">
        <v>14190</v>
      </c>
      <c r="B4279">
        <v>504961</v>
      </c>
      <c r="C4279" t="s">
        <v>8075</v>
      </c>
      <c r="D4279" t="s">
        <v>8105</v>
      </c>
    </row>
    <row r="4280" spans="1:4" x14ac:dyDescent="0.35">
      <c r="A4280" t="s">
        <v>14191</v>
      </c>
      <c r="B4280">
        <v>532284</v>
      </c>
      <c r="C4280" t="s">
        <v>8075</v>
      </c>
      <c r="D4280" t="s">
        <v>8058</v>
      </c>
    </row>
    <row r="4281" spans="1:4" x14ac:dyDescent="0.35">
      <c r="A4281" t="s">
        <v>14192</v>
      </c>
      <c r="B4281">
        <v>533393</v>
      </c>
      <c r="C4281" t="s">
        <v>14193</v>
      </c>
      <c r="D4281" t="s">
        <v>8158</v>
      </c>
    </row>
    <row r="4282" spans="1:4" x14ac:dyDescent="0.35">
      <c r="A4282" t="s">
        <v>14194</v>
      </c>
      <c r="B4282">
        <v>540212</v>
      </c>
      <c r="C4282" t="s">
        <v>14195</v>
      </c>
      <c r="D4282" t="s">
        <v>8393</v>
      </c>
    </row>
    <row r="4283" spans="1:4" x14ac:dyDescent="0.35">
      <c r="A4283" t="s">
        <v>14196</v>
      </c>
      <c r="B4283">
        <v>501242</v>
      </c>
      <c r="C4283" t="s">
        <v>14197</v>
      </c>
      <c r="D4283" t="s">
        <v>8091</v>
      </c>
    </row>
    <row r="4284" spans="1:4" x14ac:dyDescent="0.35">
      <c r="A4284" t="s">
        <v>14198</v>
      </c>
      <c r="B4284">
        <v>532262</v>
      </c>
      <c r="C4284" t="s">
        <v>8075</v>
      </c>
      <c r="D4284" t="s">
        <v>8393</v>
      </c>
    </row>
    <row r="4285" spans="1:4" x14ac:dyDescent="0.35">
      <c r="A4285" t="s">
        <v>14199</v>
      </c>
      <c r="B4285">
        <v>524156</v>
      </c>
      <c r="C4285" t="s">
        <v>8075</v>
      </c>
      <c r="D4285" t="s">
        <v>8121</v>
      </c>
    </row>
    <row r="4286" spans="1:4" x14ac:dyDescent="0.35">
      <c r="A4286" t="s">
        <v>14200</v>
      </c>
      <c r="B4286">
        <v>541700</v>
      </c>
      <c r="C4286" t="s">
        <v>14201</v>
      </c>
      <c r="D4286" t="s">
        <v>8186</v>
      </c>
    </row>
    <row r="4287" spans="1:4" x14ac:dyDescent="0.35">
      <c r="A4287" t="s">
        <v>14202</v>
      </c>
      <c r="B4287">
        <v>523301</v>
      </c>
      <c r="C4287" t="s">
        <v>14203</v>
      </c>
      <c r="D4287" t="s">
        <v>8069</v>
      </c>
    </row>
    <row r="4288" spans="1:4" x14ac:dyDescent="0.35">
      <c r="A4288" t="s">
        <v>14204</v>
      </c>
      <c r="B4288" t="s">
        <v>8075</v>
      </c>
      <c r="C4288" t="s">
        <v>14205</v>
      </c>
      <c r="D4288" t="s">
        <v>8163</v>
      </c>
    </row>
    <row r="4289" spans="1:4" x14ac:dyDescent="0.35">
      <c r="A4289" t="s">
        <v>14206</v>
      </c>
      <c r="B4289">
        <v>512011</v>
      </c>
      <c r="C4289" t="s">
        <v>8075</v>
      </c>
      <c r="D4289" t="s">
        <v>16186</v>
      </c>
    </row>
    <row r="4290" spans="1:4" x14ac:dyDescent="0.35">
      <c r="A4290" t="s">
        <v>14207</v>
      </c>
      <c r="B4290">
        <v>539658</v>
      </c>
      <c r="C4290" t="s">
        <v>14208</v>
      </c>
      <c r="D4290" t="s">
        <v>10844</v>
      </c>
    </row>
    <row r="4291" spans="1:4" x14ac:dyDescent="0.35">
      <c r="A4291" t="s">
        <v>14209</v>
      </c>
      <c r="B4291">
        <v>532755</v>
      </c>
      <c r="C4291" t="s">
        <v>14210</v>
      </c>
      <c r="D4291" t="s">
        <v>8061</v>
      </c>
    </row>
    <row r="4292" spans="1:4" x14ac:dyDescent="0.35">
      <c r="A4292" t="s">
        <v>14211</v>
      </c>
      <c r="B4292">
        <v>526576</v>
      </c>
      <c r="C4292" t="s">
        <v>14212</v>
      </c>
      <c r="D4292" t="s">
        <v>8270</v>
      </c>
    </row>
    <row r="4293" spans="1:4" x14ac:dyDescent="0.35">
      <c r="A4293" t="s">
        <v>14213</v>
      </c>
      <c r="B4293">
        <v>542141</v>
      </c>
      <c r="C4293" t="s">
        <v>14214</v>
      </c>
      <c r="D4293" t="s">
        <v>8469</v>
      </c>
    </row>
    <row r="4294" spans="1:4" x14ac:dyDescent="0.35">
      <c r="A4294" t="s">
        <v>14215</v>
      </c>
      <c r="B4294">
        <v>532804</v>
      </c>
      <c r="C4294" t="s">
        <v>14216</v>
      </c>
      <c r="D4294" t="s">
        <v>8395</v>
      </c>
    </row>
    <row r="4295" spans="1:4" x14ac:dyDescent="0.35">
      <c r="A4295" t="s">
        <v>14217</v>
      </c>
      <c r="B4295">
        <v>532804</v>
      </c>
      <c r="C4295" t="s">
        <v>14216</v>
      </c>
      <c r="D4295" t="s">
        <v>8395</v>
      </c>
    </row>
    <row r="4296" spans="1:4" x14ac:dyDescent="0.35">
      <c r="A4296" t="s">
        <v>14218</v>
      </c>
      <c r="B4296">
        <v>533216</v>
      </c>
      <c r="C4296" t="s">
        <v>14219</v>
      </c>
      <c r="D4296" t="s">
        <v>8469</v>
      </c>
    </row>
    <row r="4297" spans="1:4" x14ac:dyDescent="0.35">
      <c r="A4297" t="s">
        <v>14220</v>
      </c>
      <c r="B4297">
        <v>509917</v>
      </c>
      <c r="C4297" t="s">
        <v>8075</v>
      </c>
      <c r="D4297" t="s">
        <v>8612</v>
      </c>
    </row>
    <row r="4298" spans="1:4" x14ac:dyDescent="0.35">
      <c r="A4298" t="s">
        <v>14221</v>
      </c>
      <c r="B4298">
        <v>501421</v>
      </c>
      <c r="C4298" t="s">
        <v>8075</v>
      </c>
      <c r="D4298" t="s">
        <v>8165</v>
      </c>
    </row>
    <row r="4299" spans="1:4" x14ac:dyDescent="0.35">
      <c r="A4299" t="s">
        <v>14222</v>
      </c>
      <c r="B4299">
        <v>524204</v>
      </c>
      <c r="C4299" t="s">
        <v>8075</v>
      </c>
      <c r="D4299" t="s">
        <v>8578</v>
      </c>
    </row>
    <row r="4300" spans="1:4" x14ac:dyDescent="0.35">
      <c r="A4300" t="s">
        <v>14223</v>
      </c>
      <c r="B4300">
        <v>540595</v>
      </c>
      <c r="C4300" t="s">
        <v>14224</v>
      </c>
      <c r="D4300" t="s">
        <v>9014</v>
      </c>
    </row>
    <row r="4301" spans="1:4" x14ac:dyDescent="0.35">
      <c r="A4301" t="s">
        <v>14225</v>
      </c>
      <c r="B4301">
        <v>539428</v>
      </c>
      <c r="C4301" t="s">
        <v>8075</v>
      </c>
      <c r="D4301" t="s">
        <v>8541</v>
      </c>
    </row>
    <row r="4302" spans="1:4" x14ac:dyDescent="0.35">
      <c r="A4302" t="s">
        <v>14226</v>
      </c>
      <c r="B4302">
        <v>530595</v>
      </c>
      <c r="C4302" t="s">
        <v>8075</v>
      </c>
      <c r="D4302" t="s">
        <v>8165</v>
      </c>
    </row>
    <row r="4303" spans="1:4" x14ac:dyDescent="0.35">
      <c r="A4303" t="s">
        <v>14227</v>
      </c>
      <c r="B4303">
        <v>533982</v>
      </c>
      <c r="C4303" t="s">
        <v>14228</v>
      </c>
      <c r="D4303" t="s">
        <v>8061</v>
      </c>
    </row>
    <row r="4304" spans="1:4" x14ac:dyDescent="0.35">
      <c r="A4304" t="s">
        <v>14229</v>
      </c>
      <c r="B4304">
        <v>530533</v>
      </c>
      <c r="C4304" t="s">
        <v>8075</v>
      </c>
      <c r="D4304" t="s">
        <v>8478</v>
      </c>
    </row>
    <row r="4305" spans="1:4" x14ac:dyDescent="0.35">
      <c r="A4305" t="s">
        <v>14230</v>
      </c>
      <c r="B4305">
        <v>506162</v>
      </c>
      <c r="C4305" t="s">
        <v>8075</v>
      </c>
      <c r="D4305" t="s">
        <v>8058</v>
      </c>
    </row>
    <row r="4306" spans="1:4" x14ac:dyDescent="0.35">
      <c r="A4306" t="s">
        <v>14231</v>
      </c>
      <c r="B4306">
        <v>512157</v>
      </c>
      <c r="C4306" t="s">
        <v>8075</v>
      </c>
      <c r="D4306" t="s">
        <v>8492</v>
      </c>
    </row>
    <row r="4307" spans="1:4" x14ac:dyDescent="0.35">
      <c r="A4307" t="s">
        <v>14232</v>
      </c>
      <c r="B4307">
        <v>505400</v>
      </c>
      <c r="C4307" t="s">
        <v>14233</v>
      </c>
      <c r="D4307" t="s">
        <v>8158</v>
      </c>
    </row>
    <row r="4308" spans="1:4" x14ac:dyDescent="0.35">
      <c r="A4308" t="s">
        <v>14234</v>
      </c>
      <c r="B4308">
        <v>533326</v>
      </c>
      <c r="C4308" t="s">
        <v>14235</v>
      </c>
      <c r="D4308" t="s">
        <v>8469</v>
      </c>
    </row>
    <row r="4309" spans="1:4" x14ac:dyDescent="0.35">
      <c r="A4309" t="s">
        <v>14236</v>
      </c>
      <c r="B4309">
        <v>533164</v>
      </c>
      <c r="C4309" t="s">
        <v>14237</v>
      </c>
      <c r="D4309" t="s">
        <v>8192</v>
      </c>
    </row>
    <row r="4310" spans="1:4" x14ac:dyDescent="0.35">
      <c r="A4310" t="s">
        <v>14238</v>
      </c>
      <c r="B4310">
        <v>532845</v>
      </c>
      <c r="C4310" t="s">
        <v>14239</v>
      </c>
      <c r="D4310" t="s">
        <v>8273</v>
      </c>
    </row>
    <row r="4311" spans="1:4" x14ac:dyDescent="0.35">
      <c r="A4311" t="s">
        <v>14240</v>
      </c>
      <c r="B4311">
        <v>507753</v>
      </c>
      <c r="C4311" t="s">
        <v>8075</v>
      </c>
      <c r="D4311" t="s">
        <v>8121</v>
      </c>
    </row>
    <row r="4312" spans="1:4" x14ac:dyDescent="0.35">
      <c r="A4312" t="s">
        <v>14241</v>
      </c>
      <c r="B4312">
        <v>509945</v>
      </c>
      <c r="C4312" t="s">
        <v>8075</v>
      </c>
      <c r="D4312" t="s">
        <v>8058</v>
      </c>
    </row>
    <row r="4313" spans="1:4" x14ac:dyDescent="0.35">
      <c r="A4313" t="s">
        <v>14242</v>
      </c>
      <c r="B4313">
        <v>526654</v>
      </c>
      <c r="C4313" t="s">
        <v>8075</v>
      </c>
      <c r="D4313" t="s">
        <v>8158</v>
      </c>
    </row>
    <row r="4314" spans="1:4" x14ac:dyDescent="0.35">
      <c r="A4314" t="s">
        <v>14243</v>
      </c>
      <c r="B4314">
        <v>509015</v>
      </c>
      <c r="C4314" t="s">
        <v>8075</v>
      </c>
      <c r="D4314" t="s">
        <v>8612</v>
      </c>
    </row>
    <row r="4315" spans="1:4" x14ac:dyDescent="0.35">
      <c r="A4315" t="s">
        <v>14244</v>
      </c>
      <c r="B4315">
        <v>509015</v>
      </c>
      <c r="C4315" t="s">
        <v>8075</v>
      </c>
      <c r="D4315" t="s">
        <v>8612</v>
      </c>
    </row>
    <row r="4316" spans="1:4" x14ac:dyDescent="0.35">
      <c r="A4316" t="s">
        <v>14245</v>
      </c>
      <c r="B4316">
        <v>514484</v>
      </c>
      <c r="C4316" t="s">
        <v>8075</v>
      </c>
      <c r="D4316" t="s">
        <v>8089</v>
      </c>
    </row>
    <row r="4317" spans="1:4" x14ac:dyDescent="0.35">
      <c r="A4317" t="s">
        <v>14246</v>
      </c>
      <c r="B4317">
        <v>533158</v>
      </c>
      <c r="C4317" t="s">
        <v>14247</v>
      </c>
      <c r="D4317" t="s">
        <v>8186</v>
      </c>
    </row>
    <row r="4318" spans="1:4" x14ac:dyDescent="0.35">
      <c r="A4318" t="s">
        <v>14248</v>
      </c>
      <c r="B4318">
        <v>590062</v>
      </c>
      <c r="C4318" t="s">
        <v>14249</v>
      </c>
      <c r="D4318" t="s">
        <v>8121</v>
      </c>
    </row>
    <row r="4319" spans="1:4" x14ac:dyDescent="0.35">
      <c r="A4319" t="s">
        <v>14250</v>
      </c>
      <c r="B4319">
        <v>542460</v>
      </c>
      <c r="C4319" t="s">
        <v>14251</v>
      </c>
      <c r="D4319" t="s">
        <v>8083</v>
      </c>
    </row>
    <row r="4320" spans="1:4" x14ac:dyDescent="0.35">
      <c r="A4320" t="s">
        <v>14252</v>
      </c>
      <c r="B4320">
        <v>531373</v>
      </c>
      <c r="C4320" t="s">
        <v>14253</v>
      </c>
      <c r="D4320" t="s">
        <v>8273</v>
      </c>
    </row>
    <row r="4321" spans="1:4" x14ac:dyDescent="0.35">
      <c r="A4321" t="s">
        <v>14254</v>
      </c>
      <c r="B4321">
        <v>500469</v>
      </c>
      <c r="C4321" t="s">
        <v>14255</v>
      </c>
      <c r="D4321" t="s">
        <v>8390</v>
      </c>
    </row>
    <row r="4322" spans="1:4" x14ac:dyDescent="0.35">
      <c r="A4322" t="s">
        <v>14256</v>
      </c>
      <c r="B4322">
        <v>500620</v>
      </c>
      <c r="C4322" t="s">
        <v>14257</v>
      </c>
      <c r="D4322" t="s">
        <v>9314</v>
      </c>
    </row>
    <row r="4323" spans="1:4" x14ac:dyDescent="0.35">
      <c r="A4323" t="s">
        <v>14258</v>
      </c>
      <c r="B4323" t="s">
        <v>8075</v>
      </c>
      <c r="C4323" t="s">
        <v>14259</v>
      </c>
      <c r="D4323" t="s">
        <v>8163</v>
      </c>
    </row>
    <row r="4324" spans="1:4" x14ac:dyDescent="0.35">
      <c r="A4324" t="s">
        <v>14260</v>
      </c>
      <c r="B4324">
        <v>522073</v>
      </c>
      <c r="C4324" t="s">
        <v>14261</v>
      </c>
      <c r="D4324" t="s">
        <v>8427</v>
      </c>
    </row>
    <row r="4325" spans="1:4" x14ac:dyDescent="0.35">
      <c r="A4325" t="s">
        <v>14262</v>
      </c>
      <c r="B4325">
        <v>530005</v>
      </c>
      <c r="C4325" t="s">
        <v>14263</v>
      </c>
      <c r="D4325" t="s">
        <v>8088</v>
      </c>
    </row>
    <row r="4326" spans="1:4" x14ac:dyDescent="0.35">
      <c r="A4326" t="s">
        <v>14264</v>
      </c>
      <c r="B4326">
        <v>500850</v>
      </c>
      <c r="C4326" t="s">
        <v>14265</v>
      </c>
      <c r="D4326" t="s">
        <v>8273</v>
      </c>
    </row>
    <row r="4327" spans="1:4" x14ac:dyDescent="0.35">
      <c r="A4327" t="s">
        <v>14266</v>
      </c>
      <c r="B4327">
        <v>540954</v>
      </c>
      <c r="C4327" t="s">
        <v>8075</v>
      </c>
      <c r="D4327" t="s">
        <v>8566</v>
      </c>
    </row>
    <row r="4328" spans="1:4" x14ac:dyDescent="0.35">
      <c r="A4328" t="s">
        <v>14267</v>
      </c>
      <c r="B4328">
        <v>530023</v>
      </c>
      <c r="C4328" t="s">
        <v>14268</v>
      </c>
      <c r="D4328" t="s">
        <v>8091</v>
      </c>
    </row>
    <row r="4329" spans="1:4" x14ac:dyDescent="0.35">
      <c r="A4329" t="s">
        <v>14269</v>
      </c>
      <c r="B4329">
        <v>530023</v>
      </c>
      <c r="C4329" t="s">
        <v>14268</v>
      </c>
      <c r="D4329" t="s">
        <v>8091</v>
      </c>
    </row>
    <row r="4330" spans="1:4" x14ac:dyDescent="0.35">
      <c r="A4330" t="s">
        <v>14270</v>
      </c>
      <c r="B4330">
        <v>532209</v>
      </c>
      <c r="C4330" t="s">
        <v>14271</v>
      </c>
      <c r="D4330" t="s">
        <v>8390</v>
      </c>
    </row>
    <row r="4331" spans="1:4" x14ac:dyDescent="0.35">
      <c r="A4331" t="s">
        <v>14272</v>
      </c>
      <c r="B4331">
        <v>532652</v>
      </c>
      <c r="C4331" t="s">
        <v>14273</v>
      </c>
      <c r="D4331" t="s">
        <v>8390</v>
      </c>
    </row>
    <row r="4332" spans="1:4" x14ac:dyDescent="0.35">
      <c r="A4332" t="s">
        <v>14274</v>
      </c>
      <c r="B4332">
        <v>540210</v>
      </c>
      <c r="C4332" t="s">
        <v>14275</v>
      </c>
      <c r="D4332" t="s">
        <v>8076</v>
      </c>
    </row>
    <row r="4333" spans="1:4" x14ac:dyDescent="0.35">
      <c r="A4333" t="s">
        <v>14276</v>
      </c>
      <c r="B4333">
        <v>501343</v>
      </c>
      <c r="C4333" t="s">
        <v>14277</v>
      </c>
      <c r="D4333" t="s">
        <v>8091</v>
      </c>
    </row>
    <row r="4334" spans="1:4" x14ac:dyDescent="0.35">
      <c r="A4334" t="s">
        <v>14278</v>
      </c>
      <c r="B4334">
        <v>540769</v>
      </c>
      <c r="C4334" t="s">
        <v>14279</v>
      </c>
      <c r="D4334" t="s">
        <v>10148</v>
      </c>
    </row>
    <row r="4335" spans="1:4" x14ac:dyDescent="0.35">
      <c r="A4335" t="s">
        <v>14280</v>
      </c>
      <c r="B4335">
        <v>590086</v>
      </c>
      <c r="C4335" t="s">
        <v>14281</v>
      </c>
      <c r="D4335" t="s">
        <v>8055</v>
      </c>
    </row>
    <row r="4336" spans="1:4" x14ac:dyDescent="0.35">
      <c r="A4336" t="s">
        <v>14282</v>
      </c>
      <c r="B4336" t="s">
        <v>8075</v>
      </c>
      <c r="C4336" t="s">
        <v>14283</v>
      </c>
      <c r="D4336" t="s">
        <v>8163</v>
      </c>
    </row>
    <row r="4337" spans="1:4" x14ac:dyDescent="0.35">
      <c r="A4337" t="s">
        <v>14284</v>
      </c>
      <c r="B4337">
        <v>503100</v>
      </c>
      <c r="C4337" t="s">
        <v>14285</v>
      </c>
      <c r="D4337" t="s">
        <v>8158</v>
      </c>
    </row>
    <row r="4338" spans="1:4" x14ac:dyDescent="0.35">
      <c r="A4338" t="s">
        <v>14286</v>
      </c>
      <c r="B4338">
        <v>542123</v>
      </c>
      <c r="C4338" t="s">
        <v>8075</v>
      </c>
      <c r="D4338" t="s">
        <v>8578</v>
      </c>
    </row>
    <row r="4339" spans="1:4" x14ac:dyDescent="0.35">
      <c r="A4339" t="s">
        <v>14287</v>
      </c>
      <c r="B4339">
        <v>500260</v>
      </c>
      <c r="C4339" t="s">
        <v>14288</v>
      </c>
      <c r="D4339" t="s">
        <v>8088</v>
      </c>
    </row>
    <row r="4340" spans="1:4" x14ac:dyDescent="0.35">
      <c r="A4340" t="s">
        <v>14289</v>
      </c>
      <c r="B4340">
        <v>503169</v>
      </c>
      <c r="C4340" t="s">
        <v>14290</v>
      </c>
      <c r="D4340" t="s">
        <v>8089</v>
      </c>
    </row>
    <row r="4341" spans="1:4" x14ac:dyDescent="0.35">
      <c r="A4341" t="s">
        <v>14291</v>
      </c>
      <c r="B4341">
        <v>526725</v>
      </c>
      <c r="C4341" t="s">
        <v>14292</v>
      </c>
      <c r="D4341" t="s">
        <v>8594</v>
      </c>
    </row>
    <row r="4342" spans="1:4" x14ac:dyDescent="0.35">
      <c r="A4342" t="s">
        <v>14293</v>
      </c>
      <c r="B4342">
        <v>532218</v>
      </c>
      <c r="C4342" t="s">
        <v>14294</v>
      </c>
      <c r="D4342" t="s">
        <v>8390</v>
      </c>
    </row>
    <row r="4343" spans="1:4" x14ac:dyDescent="0.35">
      <c r="A4343" t="s">
        <v>14295</v>
      </c>
      <c r="B4343">
        <v>512531</v>
      </c>
      <c r="C4343" t="s">
        <v>14296</v>
      </c>
      <c r="D4343" t="s">
        <v>16186</v>
      </c>
    </row>
    <row r="4344" spans="1:4" x14ac:dyDescent="0.35">
      <c r="A4344" t="s">
        <v>14297</v>
      </c>
      <c r="B4344">
        <v>512531</v>
      </c>
      <c r="C4344" t="s">
        <v>14298</v>
      </c>
      <c r="D4344" t="s">
        <v>16186</v>
      </c>
    </row>
    <row r="4345" spans="1:4" x14ac:dyDescent="0.35">
      <c r="A4345" t="s">
        <v>14299</v>
      </c>
      <c r="B4345">
        <v>504966</v>
      </c>
      <c r="C4345" t="s">
        <v>14300</v>
      </c>
      <c r="D4345" t="s">
        <v>8267</v>
      </c>
    </row>
    <row r="4346" spans="1:4" x14ac:dyDescent="0.35">
      <c r="A4346" t="s">
        <v>14301</v>
      </c>
      <c r="B4346">
        <v>504966</v>
      </c>
      <c r="C4346" t="s">
        <v>14300</v>
      </c>
      <c r="D4346" t="s">
        <v>8267</v>
      </c>
    </row>
    <row r="4347" spans="1:4" x14ac:dyDescent="0.35">
      <c r="A4347" t="s">
        <v>14302</v>
      </c>
      <c r="B4347">
        <v>530363</v>
      </c>
      <c r="C4347" t="s">
        <v>14303</v>
      </c>
      <c r="D4347" t="s">
        <v>8769</v>
      </c>
    </row>
    <row r="4348" spans="1:4" x14ac:dyDescent="0.35">
      <c r="A4348" t="s">
        <v>14304</v>
      </c>
      <c r="B4348" t="s">
        <v>8075</v>
      </c>
      <c r="C4348" t="s">
        <v>14305</v>
      </c>
      <c r="D4348" t="s">
        <v>8163</v>
      </c>
    </row>
    <row r="4349" spans="1:4" x14ac:dyDescent="0.35">
      <c r="A4349" t="s">
        <v>14306</v>
      </c>
      <c r="B4349" t="s">
        <v>8075</v>
      </c>
      <c r="C4349" t="s">
        <v>14307</v>
      </c>
      <c r="D4349" t="s">
        <v>8163</v>
      </c>
    </row>
    <row r="4350" spans="1:4" x14ac:dyDescent="0.35">
      <c r="A4350" t="s">
        <v>14308</v>
      </c>
      <c r="B4350">
        <v>540980</v>
      </c>
      <c r="C4350" t="s">
        <v>8075</v>
      </c>
      <c r="D4350" t="s">
        <v>16186</v>
      </c>
    </row>
    <row r="4351" spans="1:4" x14ac:dyDescent="0.35">
      <c r="A4351" t="s">
        <v>14309</v>
      </c>
      <c r="B4351" t="s">
        <v>8075</v>
      </c>
      <c r="C4351" t="s">
        <v>14310</v>
      </c>
      <c r="D4351" t="s">
        <v>8086</v>
      </c>
    </row>
    <row r="4352" spans="1:4" x14ac:dyDescent="0.35">
      <c r="A4352" t="s">
        <v>14311</v>
      </c>
      <c r="B4352">
        <v>530199</v>
      </c>
      <c r="C4352" t="s">
        <v>14312</v>
      </c>
      <c r="D4352" t="s">
        <v>8111</v>
      </c>
    </row>
    <row r="4353" spans="1:4" x14ac:dyDescent="0.35">
      <c r="A4353" t="s">
        <v>14313</v>
      </c>
      <c r="B4353">
        <v>500411</v>
      </c>
      <c r="C4353" t="s">
        <v>14314</v>
      </c>
      <c r="D4353" t="s">
        <v>8116</v>
      </c>
    </row>
    <row r="4354" spans="1:4" x14ac:dyDescent="0.35">
      <c r="A4354" t="s">
        <v>14315</v>
      </c>
      <c r="B4354">
        <v>539310</v>
      </c>
      <c r="C4354" t="s">
        <v>8075</v>
      </c>
      <c r="D4354" t="s">
        <v>9669</v>
      </c>
    </row>
    <row r="4355" spans="1:4" x14ac:dyDescent="0.35">
      <c r="A4355" t="s">
        <v>14316</v>
      </c>
      <c r="B4355">
        <v>538464</v>
      </c>
      <c r="C4355" t="s">
        <v>8075</v>
      </c>
      <c r="D4355" t="s">
        <v>8091</v>
      </c>
    </row>
    <row r="4356" spans="1:4" x14ac:dyDescent="0.35">
      <c r="A4356" t="s">
        <v>14317</v>
      </c>
      <c r="B4356">
        <v>531652</v>
      </c>
      <c r="C4356" t="s">
        <v>8075</v>
      </c>
      <c r="D4356" t="s">
        <v>8091</v>
      </c>
    </row>
    <row r="4357" spans="1:4" x14ac:dyDescent="0.35">
      <c r="A4357" t="s">
        <v>14318</v>
      </c>
      <c r="B4357">
        <v>507450</v>
      </c>
      <c r="C4357" t="s">
        <v>14319</v>
      </c>
      <c r="D4357" t="s">
        <v>8769</v>
      </c>
    </row>
    <row r="4358" spans="1:4" x14ac:dyDescent="0.35">
      <c r="A4358" t="s">
        <v>14320</v>
      </c>
      <c r="B4358">
        <v>500412</v>
      </c>
      <c r="C4358" t="s">
        <v>14321</v>
      </c>
      <c r="D4358" t="s">
        <v>8121</v>
      </c>
    </row>
    <row r="4359" spans="1:4" x14ac:dyDescent="0.35">
      <c r="A4359" t="s">
        <v>14322</v>
      </c>
      <c r="B4359">
        <v>500413</v>
      </c>
      <c r="C4359" t="s">
        <v>14323</v>
      </c>
      <c r="D4359" t="s">
        <v>9070</v>
      </c>
    </row>
    <row r="4360" spans="1:4" x14ac:dyDescent="0.35">
      <c r="A4360" t="s">
        <v>14324</v>
      </c>
      <c r="B4360">
        <v>500413</v>
      </c>
      <c r="C4360" t="s">
        <v>14323</v>
      </c>
      <c r="D4360" t="s">
        <v>9070</v>
      </c>
    </row>
    <row r="4361" spans="1:4" x14ac:dyDescent="0.35">
      <c r="A4361" t="s">
        <v>14325</v>
      </c>
      <c r="B4361">
        <v>533941</v>
      </c>
      <c r="C4361" t="s">
        <v>14326</v>
      </c>
      <c r="D4361" t="s">
        <v>8186</v>
      </c>
    </row>
    <row r="4362" spans="1:4" x14ac:dyDescent="0.35">
      <c r="A4362" t="s">
        <v>14327</v>
      </c>
      <c r="B4362">
        <v>533941</v>
      </c>
      <c r="C4362" t="s">
        <v>14326</v>
      </c>
      <c r="D4362" t="s">
        <v>8186</v>
      </c>
    </row>
    <row r="4363" spans="1:4" x14ac:dyDescent="0.35">
      <c r="A4363" t="s">
        <v>14328</v>
      </c>
      <c r="B4363">
        <v>539871</v>
      </c>
      <c r="C4363" t="s">
        <v>14329</v>
      </c>
      <c r="D4363" t="s">
        <v>8261</v>
      </c>
    </row>
    <row r="4364" spans="1:4" x14ac:dyDescent="0.35">
      <c r="A4364" t="s">
        <v>14330</v>
      </c>
      <c r="B4364">
        <v>504973</v>
      </c>
      <c r="C4364" t="s">
        <v>14331</v>
      </c>
      <c r="D4364" t="s">
        <v>8427</v>
      </c>
    </row>
    <row r="4365" spans="1:4" x14ac:dyDescent="0.35">
      <c r="A4365" t="s">
        <v>14332</v>
      </c>
      <c r="B4365">
        <v>540108</v>
      </c>
      <c r="C4365" t="s">
        <v>8075</v>
      </c>
      <c r="D4365" t="s">
        <v>8058</v>
      </c>
    </row>
    <row r="4366" spans="1:4" x14ac:dyDescent="0.35">
      <c r="A4366" t="s">
        <v>14333</v>
      </c>
      <c r="B4366">
        <v>590005</v>
      </c>
      <c r="C4366" t="s">
        <v>14334</v>
      </c>
      <c r="D4366" t="s">
        <v>8282</v>
      </c>
    </row>
    <row r="4367" spans="1:4" x14ac:dyDescent="0.35">
      <c r="A4367" t="s">
        <v>14335</v>
      </c>
      <c r="B4367">
        <v>590005</v>
      </c>
      <c r="C4367" t="s">
        <v>14334</v>
      </c>
      <c r="D4367" t="s">
        <v>8282</v>
      </c>
    </row>
    <row r="4368" spans="1:4" x14ac:dyDescent="0.35">
      <c r="A4368" t="s">
        <v>14336</v>
      </c>
      <c r="B4368">
        <v>536264</v>
      </c>
      <c r="C4368" t="s">
        <v>8075</v>
      </c>
      <c r="D4368" t="s">
        <v>8393</v>
      </c>
    </row>
    <row r="4369" spans="1:4" x14ac:dyDescent="0.35">
      <c r="A4369" t="s">
        <v>14337</v>
      </c>
      <c r="B4369">
        <v>536264</v>
      </c>
      <c r="C4369" t="s">
        <v>8075</v>
      </c>
      <c r="D4369" t="s">
        <v>8393</v>
      </c>
    </row>
    <row r="4370" spans="1:4" x14ac:dyDescent="0.35">
      <c r="A4370" t="s">
        <v>14338</v>
      </c>
      <c r="B4370">
        <v>533629</v>
      </c>
      <c r="C4370" t="s">
        <v>14339</v>
      </c>
      <c r="D4370" t="s">
        <v>8192</v>
      </c>
    </row>
    <row r="4371" spans="1:4" x14ac:dyDescent="0.35">
      <c r="A4371" t="s">
        <v>14340</v>
      </c>
      <c r="B4371">
        <v>505196</v>
      </c>
      <c r="C4371" t="s">
        <v>14341</v>
      </c>
      <c r="D4371" t="s">
        <v>8195</v>
      </c>
    </row>
    <row r="4372" spans="1:4" x14ac:dyDescent="0.35">
      <c r="A4372" t="s">
        <v>14342</v>
      </c>
      <c r="B4372">
        <v>503663</v>
      </c>
      <c r="C4372" t="s">
        <v>14343</v>
      </c>
      <c r="D4372" t="s">
        <v>8094</v>
      </c>
    </row>
    <row r="4373" spans="1:4" x14ac:dyDescent="0.35">
      <c r="A4373" t="s">
        <v>14344</v>
      </c>
      <c r="B4373">
        <v>507205</v>
      </c>
      <c r="C4373" t="s">
        <v>14345</v>
      </c>
      <c r="D4373" t="s">
        <v>8702</v>
      </c>
    </row>
    <row r="4374" spans="1:4" x14ac:dyDescent="0.35">
      <c r="A4374" t="s">
        <v>14346</v>
      </c>
      <c r="B4374">
        <v>532856</v>
      </c>
      <c r="C4374" t="s">
        <v>14347</v>
      </c>
      <c r="D4374" t="s">
        <v>8192</v>
      </c>
    </row>
    <row r="4375" spans="1:4" x14ac:dyDescent="0.35">
      <c r="A4375" t="s">
        <v>14348</v>
      </c>
      <c r="B4375">
        <v>511559</v>
      </c>
      <c r="C4375" t="s">
        <v>14349</v>
      </c>
      <c r="D4375" t="s">
        <v>8091</v>
      </c>
    </row>
    <row r="4376" spans="1:4" x14ac:dyDescent="0.35">
      <c r="A4376" t="s">
        <v>14350</v>
      </c>
      <c r="B4376">
        <v>500414</v>
      </c>
      <c r="C4376" t="s">
        <v>8075</v>
      </c>
      <c r="D4376" t="s">
        <v>8186</v>
      </c>
    </row>
    <row r="4377" spans="1:4" x14ac:dyDescent="0.35">
      <c r="A4377" t="s">
        <v>14351</v>
      </c>
      <c r="B4377">
        <v>500414</v>
      </c>
      <c r="C4377" t="s">
        <v>8075</v>
      </c>
      <c r="D4377" t="s">
        <v>8186</v>
      </c>
    </row>
    <row r="4378" spans="1:4" x14ac:dyDescent="0.35">
      <c r="A4378" t="s">
        <v>14352</v>
      </c>
      <c r="B4378">
        <v>522113</v>
      </c>
      <c r="C4378" t="s">
        <v>14353</v>
      </c>
      <c r="D4378" t="s">
        <v>8083</v>
      </c>
    </row>
    <row r="4379" spans="1:4" x14ac:dyDescent="0.35">
      <c r="A4379" t="s">
        <v>14354</v>
      </c>
      <c r="B4379">
        <v>522113</v>
      </c>
      <c r="C4379" t="s">
        <v>14353</v>
      </c>
      <c r="D4379" t="s">
        <v>8083</v>
      </c>
    </row>
    <row r="4380" spans="1:4" x14ac:dyDescent="0.35">
      <c r="A4380" t="s">
        <v>14355</v>
      </c>
      <c r="B4380">
        <v>530475</v>
      </c>
      <c r="C4380" t="s">
        <v>8075</v>
      </c>
      <c r="D4380" t="s">
        <v>8232</v>
      </c>
    </row>
    <row r="4381" spans="1:4" x14ac:dyDescent="0.35">
      <c r="A4381" t="s">
        <v>14356</v>
      </c>
      <c r="B4381">
        <v>541741</v>
      </c>
      <c r="C4381" t="s">
        <v>8075</v>
      </c>
      <c r="D4381" t="s">
        <v>16186</v>
      </c>
    </row>
    <row r="4382" spans="1:4" x14ac:dyDescent="0.35">
      <c r="A4382" t="s">
        <v>14357</v>
      </c>
      <c r="B4382">
        <v>532375</v>
      </c>
      <c r="C4382" t="s">
        <v>14358</v>
      </c>
      <c r="D4382" t="s">
        <v>8078</v>
      </c>
    </row>
    <row r="4383" spans="1:4" x14ac:dyDescent="0.35">
      <c r="A4383" t="s">
        <v>14359</v>
      </c>
      <c r="B4383">
        <v>539488</v>
      </c>
      <c r="C4383" t="s">
        <v>8075</v>
      </c>
      <c r="D4383" t="s">
        <v>8094</v>
      </c>
    </row>
    <row r="4384" spans="1:4" x14ac:dyDescent="0.35">
      <c r="A4384" t="s">
        <v>14360</v>
      </c>
      <c r="B4384">
        <v>540904</v>
      </c>
      <c r="C4384" t="s">
        <v>8075</v>
      </c>
      <c r="D4384" t="s">
        <v>8349</v>
      </c>
    </row>
    <row r="4385" spans="1:4" x14ac:dyDescent="0.35">
      <c r="A4385" t="s">
        <v>14361</v>
      </c>
      <c r="B4385" t="s">
        <v>8075</v>
      </c>
      <c r="C4385" t="s">
        <v>14362</v>
      </c>
      <c r="D4385" t="s">
        <v>8086</v>
      </c>
    </row>
    <row r="4386" spans="1:4" x14ac:dyDescent="0.35">
      <c r="A4386" t="s">
        <v>14363</v>
      </c>
      <c r="B4386">
        <v>531547</v>
      </c>
      <c r="C4386" t="s">
        <v>8075</v>
      </c>
      <c r="D4386" t="s">
        <v>8270</v>
      </c>
    </row>
    <row r="4387" spans="1:4" x14ac:dyDescent="0.35">
      <c r="A4387" t="s">
        <v>14364</v>
      </c>
      <c r="B4387">
        <v>531547</v>
      </c>
      <c r="C4387" t="s">
        <v>8075</v>
      </c>
      <c r="D4387" t="s">
        <v>8270</v>
      </c>
    </row>
    <row r="4388" spans="1:4" x14ac:dyDescent="0.35">
      <c r="A4388" t="s">
        <v>14365</v>
      </c>
      <c r="B4388">
        <v>531814</v>
      </c>
      <c r="C4388" t="s">
        <v>8075</v>
      </c>
      <c r="D4388" t="s">
        <v>8158</v>
      </c>
    </row>
    <row r="4389" spans="1:4" x14ac:dyDescent="0.35">
      <c r="A4389" t="s">
        <v>14366</v>
      </c>
      <c r="B4389">
        <v>524582</v>
      </c>
      <c r="C4389" t="s">
        <v>8075</v>
      </c>
      <c r="D4389" t="s">
        <v>8152</v>
      </c>
    </row>
    <row r="4390" spans="1:4" x14ac:dyDescent="0.35">
      <c r="A4390" t="s">
        <v>14367</v>
      </c>
      <c r="B4390">
        <v>539040</v>
      </c>
      <c r="C4390" t="s">
        <v>8075</v>
      </c>
      <c r="D4390" t="s">
        <v>8551</v>
      </c>
    </row>
    <row r="4391" spans="1:4" x14ac:dyDescent="0.35">
      <c r="A4391" t="s">
        <v>14368</v>
      </c>
      <c r="B4391">
        <v>539985</v>
      </c>
      <c r="C4391" t="s">
        <v>8075</v>
      </c>
      <c r="D4391" t="s">
        <v>8089</v>
      </c>
    </row>
    <row r="4392" spans="1:4" x14ac:dyDescent="0.35">
      <c r="A4392" t="s">
        <v>14369</v>
      </c>
      <c r="B4392">
        <v>532966</v>
      </c>
      <c r="C4392" t="s">
        <v>14370</v>
      </c>
      <c r="D4392" t="s">
        <v>8150</v>
      </c>
    </row>
    <row r="4393" spans="1:4" x14ac:dyDescent="0.35">
      <c r="A4393" t="s">
        <v>14371</v>
      </c>
      <c r="B4393">
        <v>524717</v>
      </c>
      <c r="C4393" t="s">
        <v>8075</v>
      </c>
      <c r="D4393" t="s">
        <v>8232</v>
      </c>
    </row>
    <row r="4394" spans="1:4" x14ac:dyDescent="0.35">
      <c r="A4394" t="s">
        <v>14372</v>
      </c>
      <c r="B4394">
        <v>500114</v>
      </c>
      <c r="C4394" t="s">
        <v>14373</v>
      </c>
      <c r="D4394" t="s">
        <v>8186</v>
      </c>
    </row>
    <row r="4395" spans="1:4" x14ac:dyDescent="0.35">
      <c r="A4395" t="s">
        <v>14374</v>
      </c>
      <c r="B4395">
        <v>530045</v>
      </c>
      <c r="C4395" t="s">
        <v>8075</v>
      </c>
      <c r="D4395" t="s">
        <v>8091</v>
      </c>
    </row>
    <row r="4396" spans="1:4" x14ac:dyDescent="0.35">
      <c r="A4396" t="s">
        <v>14375</v>
      </c>
      <c r="B4396">
        <v>511096</v>
      </c>
      <c r="C4396" t="s">
        <v>8075</v>
      </c>
      <c r="D4396" t="s">
        <v>8158</v>
      </c>
    </row>
    <row r="4397" spans="1:4" x14ac:dyDescent="0.35">
      <c r="A4397" t="s">
        <v>14376</v>
      </c>
      <c r="B4397">
        <v>531830</v>
      </c>
      <c r="C4397" t="s">
        <v>14377</v>
      </c>
      <c r="D4397" t="s">
        <v>8616</v>
      </c>
    </row>
    <row r="4398" spans="1:4" x14ac:dyDescent="0.35">
      <c r="A4398" t="s">
        <v>14378</v>
      </c>
      <c r="B4398">
        <v>531644</v>
      </c>
      <c r="C4398" t="s">
        <v>8075</v>
      </c>
      <c r="D4398" t="s">
        <v>8091</v>
      </c>
    </row>
    <row r="4399" spans="1:4" x14ac:dyDescent="0.35">
      <c r="A4399" t="s">
        <v>14379</v>
      </c>
      <c r="B4399">
        <v>500418</v>
      </c>
      <c r="C4399" t="s">
        <v>14380</v>
      </c>
      <c r="D4399" t="s">
        <v>8192</v>
      </c>
    </row>
    <row r="4400" spans="1:4" x14ac:dyDescent="0.35">
      <c r="A4400" t="s">
        <v>14381</v>
      </c>
      <c r="B4400">
        <v>500420</v>
      </c>
      <c r="C4400" t="s">
        <v>14382</v>
      </c>
      <c r="D4400" t="s">
        <v>8111</v>
      </c>
    </row>
    <row r="4401" spans="1:4" x14ac:dyDescent="0.35">
      <c r="A4401" t="s">
        <v>14383</v>
      </c>
      <c r="B4401">
        <v>532779</v>
      </c>
      <c r="C4401" t="s">
        <v>14384</v>
      </c>
      <c r="D4401" t="s">
        <v>8211</v>
      </c>
    </row>
    <row r="4402" spans="1:4" x14ac:dyDescent="0.35">
      <c r="A4402" t="s">
        <v>14385</v>
      </c>
      <c r="B4402">
        <v>523878</v>
      </c>
      <c r="C4402" t="s">
        <v>8075</v>
      </c>
      <c r="D4402" t="s">
        <v>8397</v>
      </c>
    </row>
    <row r="4403" spans="1:4" x14ac:dyDescent="0.35">
      <c r="A4403" t="s">
        <v>14386</v>
      </c>
      <c r="B4403" t="s">
        <v>8075</v>
      </c>
      <c r="C4403" t="s">
        <v>14387</v>
      </c>
      <c r="D4403" t="s">
        <v>8086</v>
      </c>
    </row>
    <row r="4404" spans="1:4" x14ac:dyDescent="0.35">
      <c r="A4404" t="s">
        <v>14388</v>
      </c>
      <c r="B4404" t="s">
        <v>8075</v>
      </c>
      <c r="C4404" t="s">
        <v>14389</v>
      </c>
      <c r="D4404" t="s">
        <v>8086</v>
      </c>
    </row>
    <row r="4405" spans="1:4" x14ac:dyDescent="0.35">
      <c r="A4405" t="s">
        <v>14390</v>
      </c>
      <c r="B4405">
        <v>526650</v>
      </c>
      <c r="C4405" t="s">
        <v>14391</v>
      </c>
      <c r="D4405" t="s">
        <v>10398</v>
      </c>
    </row>
    <row r="4406" spans="1:4" x14ac:dyDescent="0.35">
      <c r="A4406" t="s">
        <v>14392</v>
      </c>
      <c r="B4406">
        <v>526650</v>
      </c>
      <c r="C4406" t="s">
        <v>14391</v>
      </c>
      <c r="D4406" t="s">
        <v>10398</v>
      </c>
    </row>
    <row r="4407" spans="1:4" x14ac:dyDescent="0.35">
      <c r="A4407" t="s">
        <v>14393</v>
      </c>
      <c r="B4407">
        <v>531771</v>
      </c>
      <c r="C4407" t="s">
        <v>8075</v>
      </c>
      <c r="D4407" t="s">
        <v>8370</v>
      </c>
    </row>
    <row r="4408" spans="1:4" x14ac:dyDescent="0.35">
      <c r="A4408" t="s">
        <v>14394</v>
      </c>
      <c r="B4408">
        <v>538607</v>
      </c>
      <c r="C4408" t="s">
        <v>8075</v>
      </c>
      <c r="D4408" t="s">
        <v>8058</v>
      </c>
    </row>
    <row r="4409" spans="1:4" x14ac:dyDescent="0.35">
      <c r="A4409" t="s">
        <v>14395</v>
      </c>
      <c r="B4409">
        <v>500421</v>
      </c>
      <c r="C4409" t="s">
        <v>8075</v>
      </c>
      <c r="D4409" t="s">
        <v>8267</v>
      </c>
    </row>
    <row r="4410" spans="1:4" x14ac:dyDescent="0.35">
      <c r="A4410" t="s">
        <v>14396</v>
      </c>
      <c r="B4410">
        <v>500421</v>
      </c>
      <c r="C4410" t="s">
        <v>8075</v>
      </c>
      <c r="D4410" t="s">
        <v>8267</v>
      </c>
    </row>
    <row r="4411" spans="1:4" x14ac:dyDescent="0.35">
      <c r="A4411" t="s">
        <v>14397</v>
      </c>
      <c r="B4411">
        <v>526582</v>
      </c>
      <c r="C4411" t="s">
        <v>14398</v>
      </c>
      <c r="D4411" t="s">
        <v>8192</v>
      </c>
    </row>
    <row r="4412" spans="1:4" x14ac:dyDescent="0.35">
      <c r="A4412" t="s">
        <v>14399</v>
      </c>
      <c r="B4412">
        <v>509953</v>
      </c>
      <c r="C4412" t="s">
        <v>8075</v>
      </c>
      <c r="D4412" t="s">
        <v>9070</v>
      </c>
    </row>
    <row r="4413" spans="1:4" x14ac:dyDescent="0.35">
      <c r="A4413" t="s">
        <v>14400</v>
      </c>
      <c r="B4413">
        <v>530783</v>
      </c>
      <c r="C4413" t="s">
        <v>8075</v>
      </c>
      <c r="D4413" t="s">
        <v>8111</v>
      </c>
    </row>
    <row r="4414" spans="1:4" x14ac:dyDescent="0.35">
      <c r="A4414" t="s">
        <v>14401</v>
      </c>
      <c r="B4414">
        <v>526961</v>
      </c>
      <c r="C4414" t="s">
        <v>14402</v>
      </c>
      <c r="D4414" t="s">
        <v>8091</v>
      </c>
    </row>
    <row r="4415" spans="1:4" x14ac:dyDescent="0.35">
      <c r="A4415" t="s">
        <v>14403</v>
      </c>
      <c r="B4415">
        <v>500422</v>
      </c>
      <c r="C4415" t="s">
        <v>8075</v>
      </c>
      <c r="D4415" t="s">
        <v>8111</v>
      </c>
    </row>
    <row r="4416" spans="1:4" x14ac:dyDescent="0.35">
      <c r="A4416" t="s">
        <v>14404</v>
      </c>
      <c r="B4416">
        <v>532410</v>
      </c>
      <c r="C4416" t="s">
        <v>8075</v>
      </c>
      <c r="D4416" t="s">
        <v>8058</v>
      </c>
    </row>
    <row r="4417" spans="1:4" x14ac:dyDescent="0.35">
      <c r="A4417" t="s">
        <v>14405</v>
      </c>
      <c r="B4417">
        <v>532928</v>
      </c>
      <c r="C4417" t="s">
        <v>14406</v>
      </c>
      <c r="D4417" t="s">
        <v>8116</v>
      </c>
    </row>
    <row r="4418" spans="1:4" x14ac:dyDescent="0.35">
      <c r="A4418" t="s">
        <v>14407</v>
      </c>
      <c r="B4418">
        <v>532928</v>
      </c>
      <c r="C4418" t="s">
        <v>14406</v>
      </c>
      <c r="D4418" t="s">
        <v>8116</v>
      </c>
    </row>
    <row r="4419" spans="1:4" x14ac:dyDescent="0.35">
      <c r="A4419" t="s">
        <v>14408</v>
      </c>
      <c r="B4419">
        <v>513063</v>
      </c>
      <c r="C4419" t="s">
        <v>8075</v>
      </c>
      <c r="D4419" t="s">
        <v>8395</v>
      </c>
    </row>
    <row r="4420" spans="1:4" x14ac:dyDescent="0.35">
      <c r="A4420" t="s">
        <v>14409</v>
      </c>
      <c r="B4420">
        <v>526139</v>
      </c>
      <c r="C4420" t="s">
        <v>8075</v>
      </c>
      <c r="D4420" t="s">
        <v>8261</v>
      </c>
    </row>
    <row r="4421" spans="1:4" x14ac:dyDescent="0.35">
      <c r="A4421" t="s">
        <v>14410</v>
      </c>
      <c r="B4421">
        <v>519367</v>
      </c>
      <c r="C4421" t="s">
        <v>8075</v>
      </c>
      <c r="D4421" t="s">
        <v>8506</v>
      </c>
    </row>
    <row r="4422" spans="1:4" x14ac:dyDescent="0.35">
      <c r="A4422" t="s">
        <v>14411</v>
      </c>
      <c r="B4422">
        <v>509003</v>
      </c>
      <c r="C4422" t="s">
        <v>8075</v>
      </c>
      <c r="D4422" t="s">
        <v>8492</v>
      </c>
    </row>
    <row r="4423" spans="1:4" x14ac:dyDescent="0.35">
      <c r="A4423" t="s">
        <v>14412</v>
      </c>
      <c r="B4423">
        <v>506687</v>
      </c>
      <c r="C4423" t="s">
        <v>8075</v>
      </c>
      <c r="D4423" t="s">
        <v>8121</v>
      </c>
    </row>
    <row r="4424" spans="1:4" x14ac:dyDescent="0.35">
      <c r="A4424" t="s">
        <v>14413</v>
      </c>
      <c r="B4424">
        <v>532349</v>
      </c>
      <c r="C4424" t="s">
        <v>14414</v>
      </c>
      <c r="D4424" t="s">
        <v>8144</v>
      </c>
    </row>
    <row r="4425" spans="1:4" x14ac:dyDescent="0.35">
      <c r="A4425" t="s">
        <v>14415</v>
      </c>
      <c r="B4425">
        <v>532349</v>
      </c>
      <c r="C4425" t="s">
        <v>14414</v>
      </c>
      <c r="D4425" t="s">
        <v>8144</v>
      </c>
    </row>
    <row r="4426" spans="1:4" x14ac:dyDescent="0.35">
      <c r="A4426" t="s">
        <v>14416</v>
      </c>
      <c r="B4426">
        <v>532812</v>
      </c>
      <c r="C4426" t="s">
        <v>14417</v>
      </c>
      <c r="D4426" t="s">
        <v>8091</v>
      </c>
    </row>
    <row r="4427" spans="1:4" x14ac:dyDescent="0.35">
      <c r="A4427" t="s">
        <v>14418</v>
      </c>
      <c r="B4427" t="s">
        <v>8075</v>
      </c>
      <c r="C4427" t="s">
        <v>14419</v>
      </c>
      <c r="D4427" t="s">
        <v>8086</v>
      </c>
    </row>
    <row r="4428" spans="1:4" x14ac:dyDescent="0.35">
      <c r="A4428" t="s">
        <v>14420</v>
      </c>
      <c r="B4428">
        <v>533540</v>
      </c>
      <c r="C4428" t="s">
        <v>14421</v>
      </c>
      <c r="D4428" t="s">
        <v>8177</v>
      </c>
    </row>
    <row r="4429" spans="1:4" x14ac:dyDescent="0.35">
      <c r="A4429" t="s">
        <v>14422</v>
      </c>
      <c r="B4429">
        <v>542233</v>
      </c>
      <c r="C4429" t="s">
        <v>14423</v>
      </c>
      <c r="D4429" t="s">
        <v>9264</v>
      </c>
    </row>
    <row r="4430" spans="1:4" x14ac:dyDescent="0.35">
      <c r="A4430" t="s">
        <v>14424</v>
      </c>
      <c r="B4430">
        <v>500251</v>
      </c>
      <c r="C4430" t="s">
        <v>14425</v>
      </c>
      <c r="D4430" t="s">
        <v>8076</v>
      </c>
    </row>
    <row r="4431" spans="1:4" x14ac:dyDescent="0.35">
      <c r="A4431" t="s">
        <v>14426</v>
      </c>
      <c r="B4431">
        <v>532159</v>
      </c>
      <c r="C4431" t="s">
        <v>8075</v>
      </c>
      <c r="D4431" t="s">
        <v>8058</v>
      </c>
    </row>
    <row r="4432" spans="1:4" x14ac:dyDescent="0.35">
      <c r="A4432" t="s">
        <v>14427</v>
      </c>
      <c r="B4432">
        <v>505854</v>
      </c>
      <c r="C4432" t="s">
        <v>14428</v>
      </c>
      <c r="D4432" t="s">
        <v>8083</v>
      </c>
    </row>
    <row r="4433" spans="1:4" x14ac:dyDescent="0.35">
      <c r="A4433" t="s">
        <v>14429</v>
      </c>
      <c r="B4433">
        <v>534369</v>
      </c>
      <c r="C4433" t="s">
        <v>14430</v>
      </c>
      <c r="D4433" t="s">
        <v>8186</v>
      </c>
    </row>
    <row r="4434" spans="1:4" x14ac:dyDescent="0.35">
      <c r="A4434" t="s">
        <v>14431</v>
      </c>
      <c r="B4434">
        <v>531716</v>
      </c>
      <c r="C4434" t="s">
        <v>8075</v>
      </c>
      <c r="D4434" t="s">
        <v>8152</v>
      </c>
    </row>
    <row r="4435" spans="1:4" x14ac:dyDescent="0.35">
      <c r="A4435" t="s">
        <v>14432</v>
      </c>
      <c r="B4435">
        <v>521064</v>
      </c>
      <c r="C4435" t="s">
        <v>14433</v>
      </c>
      <c r="D4435" t="s">
        <v>8089</v>
      </c>
    </row>
    <row r="4436" spans="1:4" x14ac:dyDescent="0.35">
      <c r="A4436" t="s">
        <v>14434</v>
      </c>
      <c r="B4436">
        <v>540726</v>
      </c>
      <c r="C4436" t="s">
        <v>8075</v>
      </c>
      <c r="D4436" t="s">
        <v>16186</v>
      </c>
    </row>
    <row r="4437" spans="1:4" x14ac:dyDescent="0.35">
      <c r="A4437" t="s">
        <v>14435</v>
      </c>
      <c r="B4437">
        <v>531972</v>
      </c>
      <c r="C4437" t="s">
        <v>8075</v>
      </c>
      <c r="D4437" t="s">
        <v>8257</v>
      </c>
    </row>
    <row r="4438" spans="1:4" x14ac:dyDescent="0.35">
      <c r="A4438" t="s">
        <v>14436</v>
      </c>
      <c r="B4438">
        <v>517562</v>
      </c>
      <c r="C4438" t="s">
        <v>14437</v>
      </c>
      <c r="D4438" t="s">
        <v>8061</v>
      </c>
    </row>
    <row r="4439" spans="1:4" x14ac:dyDescent="0.35">
      <c r="A4439" t="s">
        <v>14438</v>
      </c>
      <c r="B4439">
        <v>531658</v>
      </c>
      <c r="C4439" t="s">
        <v>8075</v>
      </c>
      <c r="D4439" t="s">
        <v>8091</v>
      </c>
    </row>
    <row r="4440" spans="1:4" x14ac:dyDescent="0.35">
      <c r="A4440" t="s">
        <v>14439</v>
      </c>
      <c r="B4440">
        <v>536565</v>
      </c>
      <c r="C4440" t="s">
        <v>8075</v>
      </c>
      <c r="D4440" t="s">
        <v>14440</v>
      </c>
    </row>
    <row r="4441" spans="1:4" x14ac:dyDescent="0.35">
      <c r="A4441" t="s">
        <v>14441</v>
      </c>
      <c r="B4441">
        <v>531846</v>
      </c>
      <c r="C4441" t="s">
        <v>8075</v>
      </c>
      <c r="D4441" t="s">
        <v>8058</v>
      </c>
    </row>
    <row r="4442" spans="1:4" x14ac:dyDescent="0.35">
      <c r="A4442" t="s">
        <v>14442</v>
      </c>
      <c r="B4442">
        <v>531846</v>
      </c>
      <c r="C4442" t="s">
        <v>8075</v>
      </c>
      <c r="D4442" t="s">
        <v>8058</v>
      </c>
    </row>
    <row r="4443" spans="1:4" x14ac:dyDescent="0.35">
      <c r="A4443" t="s">
        <v>14443</v>
      </c>
      <c r="B4443">
        <v>534755</v>
      </c>
      <c r="C4443" t="s">
        <v>14444</v>
      </c>
      <c r="D4443" t="s">
        <v>8058</v>
      </c>
    </row>
    <row r="4444" spans="1:4" x14ac:dyDescent="0.35">
      <c r="A4444" t="s">
        <v>14445</v>
      </c>
      <c r="B4444">
        <v>512101</v>
      </c>
      <c r="C4444" t="s">
        <v>8075</v>
      </c>
      <c r="D4444" t="s">
        <v>8111</v>
      </c>
    </row>
    <row r="4445" spans="1:4" x14ac:dyDescent="0.35">
      <c r="A4445" t="s">
        <v>14446</v>
      </c>
      <c r="B4445">
        <v>531279</v>
      </c>
      <c r="C4445" t="s">
        <v>8075</v>
      </c>
      <c r="D4445" t="s">
        <v>8091</v>
      </c>
    </row>
    <row r="4446" spans="1:4" x14ac:dyDescent="0.35">
      <c r="A4446" t="s">
        <v>14447</v>
      </c>
      <c r="B4446">
        <v>523387</v>
      </c>
      <c r="C4446" t="s">
        <v>8075</v>
      </c>
      <c r="D4446" t="s">
        <v>8186</v>
      </c>
    </row>
    <row r="4447" spans="1:4" x14ac:dyDescent="0.35">
      <c r="A4447" t="s">
        <v>14448</v>
      </c>
      <c r="B4447">
        <v>505978</v>
      </c>
      <c r="C4447" t="s">
        <v>8075</v>
      </c>
      <c r="D4447" t="s">
        <v>8427</v>
      </c>
    </row>
    <row r="4448" spans="1:4" x14ac:dyDescent="0.35">
      <c r="A4448" t="s">
        <v>14449</v>
      </c>
      <c r="B4448">
        <v>532356</v>
      </c>
      <c r="C4448" t="s">
        <v>14450</v>
      </c>
      <c r="D4448" t="s">
        <v>8769</v>
      </c>
    </row>
    <row r="4449" spans="1:4" x14ac:dyDescent="0.35">
      <c r="A4449" t="s">
        <v>14451</v>
      </c>
      <c r="B4449">
        <v>538569</v>
      </c>
      <c r="C4449" t="s">
        <v>14452</v>
      </c>
      <c r="D4449" t="s">
        <v>16188</v>
      </c>
    </row>
    <row r="4450" spans="1:4" x14ac:dyDescent="0.35">
      <c r="A4450" t="s">
        <v>14453</v>
      </c>
      <c r="B4450">
        <v>502281</v>
      </c>
      <c r="C4450" t="s">
        <v>8075</v>
      </c>
      <c r="D4450" t="s">
        <v>8598</v>
      </c>
    </row>
    <row r="4451" spans="1:4" x14ac:dyDescent="0.35">
      <c r="A4451" t="s">
        <v>14454</v>
      </c>
      <c r="B4451">
        <v>533655</v>
      </c>
      <c r="C4451" t="s">
        <v>14455</v>
      </c>
      <c r="D4451" t="s">
        <v>8116</v>
      </c>
    </row>
    <row r="4452" spans="1:4" x14ac:dyDescent="0.35">
      <c r="A4452" t="s">
        <v>14456</v>
      </c>
      <c r="B4452">
        <v>538579</v>
      </c>
      <c r="C4452" t="s">
        <v>8075</v>
      </c>
      <c r="D4452" t="s">
        <v>16186</v>
      </c>
    </row>
    <row r="4453" spans="1:4" x14ac:dyDescent="0.35">
      <c r="A4453" t="s">
        <v>14457</v>
      </c>
      <c r="B4453">
        <v>519303</v>
      </c>
      <c r="C4453" t="s">
        <v>8075</v>
      </c>
      <c r="D4453" t="s">
        <v>8321</v>
      </c>
    </row>
    <row r="4454" spans="1:4" x14ac:dyDescent="0.35">
      <c r="A4454" t="s">
        <v>14458</v>
      </c>
      <c r="B4454">
        <v>538597</v>
      </c>
      <c r="C4454" t="s">
        <v>8075</v>
      </c>
      <c r="D4454" t="s">
        <v>8091</v>
      </c>
    </row>
    <row r="4455" spans="1:4" x14ac:dyDescent="0.35">
      <c r="A4455" t="s">
        <v>14459</v>
      </c>
      <c r="B4455">
        <v>507747</v>
      </c>
      <c r="C4455" t="s">
        <v>14460</v>
      </c>
      <c r="D4455" t="s">
        <v>8111</v>
      </c>
    </row>
    <row r="4456" spans="1:4" x14ac:dyDescent="0.35">
      <c r="A4456" t="s">
        <v>14461</v>
      </c>
      <c r="B4456">
        <v>517506</v>
      </c>
      <c r="C4456" t="s">
        <v>14462</v>
      </c>
      <c r="D4456" t="s">
        <v>9113</v>
      </c>
    </row>
    <row r="4457" spans="1:4" x14ac:dyDescent="0.35">
      <c r="A4457" t="s">
        <v>14463</v>
      </c>
      <c r="B4457">
        <v>514236</v>
      </c>
      <c r="C4457" t="s">
        <v>14464</v>
      </c>
      <c r="D4457" t="s">
        <v>16188</v>
      </c>
    </row>
    <row r="4458" spans="1:4" x14ac:dyDescent="0.35">
      <c r="A4458" t="s">
        <v>14465</v>
      </c>
      <c r="B4458">
        <v>540762</v>
      </c>
      <c r="C4458" t="s">
        <v>14466</v>
      </c>
      <c r="D4458" t="s">
        <v>8427</v>
      </c>
    </row>
    <row r="4459" spans="1:4" x14ac:dyDescent="0.35">
      <c r="A4459" t="s">
        <v>14467</v>
      </c>
      <c r="B4459">
        <v>540762</v>
      </c>
      <c r="C4459" t="s">
        <v>14468</v>
      </c>
      <c r="D4459" t="s">
        <v>8427</v>
      </c>
    </row>
    <row r="4460" spans="1:4" x14ac:dyDescent="0.35">
      <c r="A4460" t="s">
        <v>14469</v>
      </c>
      <c r="B4460">
        <v>524514</v>
      </c>
      <c r="C4460" t="s">
        <v>8075</v>
      </c>
      <c r="D4460" t="s">
        <v>8121</v>
      </c>
    </row>
    <row r="4461" spans="1:4" x14ac:dyDescent="0.35">
      <c r="A4461" t="s">
        <v>14470</v>
      </c>
      <c r="B4461">
        <v>531088</v>
      </c>
      <c r="C4461" t="s">
        <v>8075</v>
      </c>
      <c r="D4461" t="s">
        <v>8091</v>
      </c>
    </row>
    <row r="4462" spans="1:4" x14ac:dyDescent="0.35">
      <c r="A4462" t="s">
        <v>14471</v>
      </c>
      <c r="B4462">
        <v>505285</v>
      </c>
      <c r="C4462" t="s">
        <v>8075</v>
      </c>
      <c r="D4462" t="s">
        <v>8257</v>
      </c>
    </row>
    <row r="4463" spans="1:4" x14ac:dyDescent="0.35">
      <c r="A4463" t="s">
        <v>14472</v>
      </c>
      <c r="B4463">
        <v>532948</v>
      </c>
      <c r="C4463" t="s">
        <v>14473</v>
      </c>
      <c r="D4463" t="s">
        <v>8192</v>
      </c>
    </row>
    <row r="4464" spans="1:4" x14ac:dyDescent="0.35">
      <c r="A4464" t="s">
        <v>14474</v>
      </c>
      <c r="B4464">
        <v>504273</v>
      </c>
      <c r="C4464" t="s">
        <v>8075</v>
      </c>
      <c r="D4464" t="s">
        <v>8370</v>
      </c>
    </row>
    <row r="4465" spans="1:4" x14ac:dyDescent="0.35">
      <c r="A4465" t="s">
        <v>14475</v>
      </c>
      <c r="B4465">
        <v>531411</v>
      </c>
      <c r="C4465" t="s">
        <v>8075</v>
      </c>
      <c r="D4465" t="s">
        <v>8089</v>
      </c>
    </row>
    <row r="4466" spans="1:4" x14ac:dyDescent="0.35">
      <c r="A4466" t="s">
        <v>14476</v>
      </c>
      <c r="B4466">
        <v>506808</v>
      </c>
      <c r="C4466" t="s">
        <v>8075</v>
      </c>
      <c r="D4466" t="s">
        <v>8121</v>
      </c>
    </row>
    <row r="4467" spans="1:4" x14ac:dyDescent="0.35">
      <c r="A4467" t="s">
        <v>14477</v>
      </c>
      <c r="B4467">
        <v>532515</v>
      </c>
      <c r="C4467" t="s">
        <v>14478</v>
      </c>
      <c r="D4467" t="s">
        <v>8807</v>
      </c>
    </row>
    <row r="4468" spans="1:4" x14ac:dyDescent="0.35">
      <c r="A4468" t="s">
        <v>14479</v>
      </c>
      <c r="B4468">
        <v>540083</v>
      </c>
      <c r="C4468" t="s">
        <v>14480</v>
      </c>
      <c r="D4468" t="s">
        <v>8807</v>
      </c>
    </row>
    <row r="4469" spans="1:4" x14ac:dyDescent="0.35">
      <c r="A4469" t="s">
        <v>14481</v>
      </c>
      <c r="B4469">
        <v>532800</v>
      </c>
      <c r="C4469" t="s">
        <v>14482</v>
      </c>
      <c r="D4469" t="s">
        <v>8807</v>
      </c>
    </row>
    <row r="4470" spans="1:4" x14ac:dyDescent="0.35">
      <c r="A4470" t="s">
        <v>14483</v>
      </c>
      <c r="B4470">
        <v>532513</v>
      </c>
      <c r="C4470" t="s">
        <v>14484</v>
      </c>
      <c r="D4470" t="s">
        <v>8169</v>
      </c>
    </row>
    <row r="4471" spans="1:4" x14ac:dyDescent="0.35">
      <c r="A4471" t="s">
        <v>14485</v>
      </c>
      <c r="B4471">
        <v>532343</v>
      </c>
      <c r="C4471" t="s">
        <v>14486</v>
      </c>
      <c r="D4471" t="s">
        <v>8728</v>
      </c>
    </row>
    <row r="4472" spans="1:4" x14ac:dyDescent="0.35">
      <c r="A4472" t="s">
        <v>14487</v>
      </c>
      <c r="B4472">
        <v>509243</v>
      </c>
      <c r="C4472" t="s">
        <v>14488</v>
      </c>
      <c r="D4472" t="s">
        <v>8551</v>
      </c>
    </row>
    <row r="4473" spans="1:4" x14ac:dyDescent="0.35">
      <c r="A4473" t="s">
        <v>14489</v>
      </c>
      <c r="B4473">
        <v>512117</v>
      </c>
      <c r="C4473" t="s">
        <v>8075</v>
      </c>
      <c r="D4473" t="s">
        <v>8492</v>
      </c>
    </row>
    <row r="4474" spans="1:4" x14ac:dyDescent="0.35">
      <c r="A4474" t="s">
        <v>14490</v>
      </c>
      <c r="B4474">
        <v>531917</v>
      </c>
      <c r="C4474" t="s">
        <v>8075</v>
      </c>
      <c r="D4474" t="s">
        <v>8165</v>
      </c>
    </row>
    <row r="4475" spans="1:4" x14ac:dyDescent="0.35">
      <c r="A4475" t="s">
        <v>14491</v>
      </c>
      <c r="B4475">
        <v>532384</v>
      </c>
      <c r="C4475" t="s">
        <v>8075</v>
      </c>
      <c r="D4475" t="s">
        <v>8111</v>
      </c>
    </row>
    <row r="4476" spans="1:4" x14ac:dyDescent="0.35">
      <c r="A4476" t="s">
        <v>14492</v>
      </c>
      <c r="B4476">
        <v>539468</v>
      </c>
      <c r="C4476" t="s">
        <v>8075</v>
      </c>
      <c r="D4476" t="s">
        <v>8091</v>
      </c>
    </row>
    <row r="4477" spans="1:4" x14ac:dyDescent="0.35">
      <c r="A4477" t="s">
        <v>14493</v>
      </c>
      <c r="B4477">
        <v>512307</v>
      </c>
      <c r="C4477" t="s">
        <v>8075</v>
      </c>
      <c r="D4477" t="s">
        <v>8089</v>
      </c>
    </row>
    <row r="4478" spans="1:4" x14ac:dyDescent="0.35">
      <c r="A4478" t="s">
        <v>14494</v>
      </c>
      <c r="B4478">
        <v>526945</v>
      </c>
      <c r="C4478" t="s">
        <v>8075</v>
      </c>
      <c r="D4478" t="s">
        <v>8478</v>
      </c>
    </row>
    <row r="4479" spans="1:4" x14ac:dyDescent="0.35">
      <c r="A4479" t="s">
        <v>16206</v>
      </c>
      <c r="B4479">
        <v>541338</v>
      </c>
      <c r="C4479" t="s">
        <v>8075</v>
      </c>
      <c r="D4479" t="s">
        <v>8186</v>
      </c>
    </row>
    <row r="4480" spans="1:4" x14ac:dyDescent="0.35">
      <c r="A4480" t="s">
        <v>14495</v>
      </c>
      <c r="B4480">
        <v>500464</v>
      </c>
      <c r="C4480" t="s">
        <v>14496</v>
      </c>
      <c r="D4480" t="s">
        <v>8427</v>
      </c>
    </row>
    <row r="4481" spans="1:4" x14ac:dyDescent="0.35">
      <c r="A4481" t="s">
        <v>14497</v>
      </c>
      <c r="B4481">
        <v>532505</v>
      </c>
      <c r="C4481" t="s">
        <v>14498</v>
      </c>
      <c r="D4481" t="s">
        <v>8390</v>
      </c>
    </row>
    <row r="4482" spans="1:4" x14ac:dyDescent="0.35">
      <c r="A4482" t="s">
        <v>14499</v>
      </c>
      <c r="B4482">
        <v>530131</v>
      </c>
      <c r="C4482" t="s">
        <v>8075</v>
      </c>
      <c r="D4482" t="s">
        <v>8088</v>
      </c>
    </row>
    <row r="4483" spans="1:4" x14ac:dyDescent="0.35">
      <c r="A4483" t="s">
        <v>14500</v>
      </c>
      <c r="B4483">
        <v>539518</v>
      </c>
      <c r="C4483" t="s">
        <v>8075</v>
      </c>
      <c r="D4483" t="s">
        <v>8107</v>
      </c>
    </row>
    <row r="4484" spans="1:4" x14ac:dyDescent="0.35">
      <c r="A4484" t="s">
        <v>14501</v>
      </c>
      <c r="B4484">
        <v>500148</v>
      </c>
      <c r="C4484" t="s">
        <v>14502</v>
      </c>
      <c r="D4484" t="s">
        <v>8267</v>
      </c>
    </row>
    <row r="4485" spans="1:4" x14ac:dyDescent="0.35">
      <c r="A4485" t="s">
        <v>14503</v>
      </c>
      <c r="B4485">
        <v>539141</v>
      </c>
      <c r="C4485" t="s">
        <v>14504</v>
      </c>
      <c r="D4485" t="s">
        <v>8807</v>
      </c>
    </row>
    <row r="4486" spans="1:4" x14ac:dyDescent="0.35">
      <c r="A4486" t="s">
        <v>14505</v>
      </c>
      <c r="B4486">
        <v>539141</v>
      </c>
      <c r="C4486" t="s">
        <v>14504</v>
      </c>
      <c r="D4486" t="s">
        <v>8807</v>
      </c>
    </row>
    <row r="4487" spans="1:4" x14ac:dyDescent="0.35">
      <c r="A4487" t="s">
        <v>14506</v>
      </c>
      <c r="B4487">
        <v>511742</v>
      </c>
      <c r="C4487" t="s">
        <v>8075</v>
      </c>
      <c r="D4487" t="s">
        <v>8091</v>
      </c>
    </row>
    <row r="4488" spans="1:4" x14ac:dyDescent="0.35">
      <c r="A4488" t="s">
        <v>14507</v>
      </c>
      <c r="B4488">
        <v>533644</v>
      </c>
      <c r="C4488" t="s">
        <v>14508</v>
      </c>
      <c r="D4488" t="s">
        <v>8116</v>
      </c>
    </row>
    <row r="4489" spans="1:4" x14ac:dyDescent="0.35">
      <c r="A4489" t="s">
        <v>14509</v>
      </c>
      <c r="B4489">
        <v>539874</v>
      </c>
      <c r="C4489" t="s">
        <v>14510</v>
      </c>
      <c r="D4489" t="s">
        <v>8091</v>
      </c>
    </row>
    <row r="4490" spans="1:4" x14ac:dyDescent="0.35">
      <c r="A4490" t="s">
        <v>14511</v>
      </c>
      <c r="B4490" t="s">
        <v>8075</v>
      </c>
      <c r="C4490" t="s">
        <v>14512</v>
      </c>
      <c r="D4490" t="s">
        <v>8086</v>
      </c>
    </row>
    <row r="4491" spans="1:4" x14ac:dyDescent="0.35">
      <c r="A4491" t="s">
        <v>14513</v>
      </c>
      <c r="B4491">
        <v>538706</v>
      </c>
      <c r="C4491" t="s">
        <v>8075</v>
      </c>
      <c r="D4491" t="s">
        <v>8370</v>
      </c>
    </row>
    <row r="4492" spans="1:4" x14ac:dyDescent="0.35">
      <c r="A4492" t="s">
        <v>14514</v>
      </c>
      <c r="B4492">
        <v>538706</v>
      </c>
      <c r="C4492" t="s">
        <v>8075</v>
      </c>
      <c r="D4492" t="s">
        <v>8370</v>
      </c>
    </row>
    <row r="4493" spans="1:4" x14ac:dyDescent="0.35">
      <c r="A4493" t="s">
        <v>14515</v>
      </c>
      <c r="B4493">
        <v>506685</v>
      </c>
      <c r="C4493" t="s">
        <v>8075</v>
      </c>
      <c r="D4493" t="s">
        <v>8232</v>
      </c>
    </row>
    <row r="4494" spans="1:4" x14ac:dyDescent="0.35">
      <c r="A4494" t="s">
        <v>14516</v>
      </c>
      <c r="B4494">
        <v>532538</v>
      </c>
      <c r="C4494" t="s">
        <v>14517</v>
      </c>
      <c r="D4494" t="s">
        <v>8088</v>
      </c>
    </row>
    <row r="4495" spans="1:4" x14ac:dyDescent="0.35">
      <c r="A4495" t="s">
        <v>14518</v>
      </c>
      <c r="B4495">
        <v>500231</v>
      </c>
      <c r="C4495" t="s">
        <v>14519</v>
      </c>
      <c r="D4495" t="s">
        <v>8132</v>
      </c>
    </row>
    <row r="4496" spans="1:4" x14ac:dyDescent="0.35">
      <c r="A4496" t="s">
        <v>14520</v>
      </c>
      <c r="B4496">
        <v>539798</v>
      </c>
      <c r="C4496" t="s">
        <v>8075</v>
      </c>
      <c r="D4496" t="s">
        <v>8395</v>
      </c>
    </row>
    <row r="4497" spans="1:4" x14ac:dyDescent="0.35">
      <c r="A4497" t="s">
        <v>14521</v>
      </c>
      <c r="B4497">
        <v>504605</v>
      </c>
      <c r="C4497" t="s">
        <v>8075</v>
      </c>
      <c r="D4497" t="s">
        <v>8395</v>
      </c>
    </row>
    <row r="4498" spans="1:4" x14ac:dyDescent="0.35">
      <c r="A4498" t="s">
        <v>14522</v>
      </c>
      <c r="B4498">
        <v>506690</v>
      </c>
      <c r="C4498" t="s">
        <v>14523</v>
      </c>
      <c r="D4498" t="s">
        <v>8111</v>
      </c>
    </row>
    <row r="4499" spans="1:4" x14ac:dyDescent="0.35">
      <c r="A4499" t="s">
        <v>14524</v>
      </c>
      <c r="B4499">
        <v>541503</v>
      </c>
      <c r="C4499" t="s">
        <v>8075</v>
      </c>
      <c r="D4499" t="s">
        <v>10058</v>
      </c>
    </row>
    <row r="4500" spans="1:4" x14ac:dyDescent="0.35">
      <c r="A4500" t="s">
        <v>14525</v>
      </c>
      <c r="B4500" t="s">
        <v>8075</v>
      </c>
      <c r="C4500" t="s">
        <v>14526</v>
      </c>
      <c r="D4500" t="s">
        <v>8086</v>
      </c>
    </row>
    <row r="4501" spans="1:4" x14ac:dyDescent="0.35">
      <c r="A4501" t="s">
        <v>14527</v>
      </c>
      <c r="B4501">
        <v>503671</v>
      </c>
      <c r="C4501" t="s">
        <v>8075</v>
      </c>
      <c r="D4501" t="s">
        <v>8058</v>
      </c>
    </row>
    <row r="4502" spans="1:4" x14ac:dyDescent="0.35">
      <c r="A4502" t="s">
        <v>14528</v>
      </c>
      <c r="B4502">
        <v>512595</v>
      </c>
      <c r="C4502" t="s">
        <v>14529</v>
      </c>
      <c r="D4502" t="s">
        <v>8626</v>
      </c>
    </row>
    <row r="4503" spans="1:4" x14ac:dyDescent="0.35">
      <c r="A4503" t="s">
        <v>14530</v>
      </c>
      <c r="B4503">
        <v>532477</v>
      </c>
      <c r="C4503" t="s">
        <v>14531</v>
      </c>
      <c r="D4503" t="s">
        <v>8390</v>
      </c>
    </row>
    <row r="4504" spans="1:4" x14ac:dyDescent="0.35">
      <c r="A4504" t="s">
        <v>14532</v>
      </c>
      <c r="B4504">
        <v>526799</v>
      </c>
      <c r="C4504" t="s">
        <v>8075</v>
      </c>
      <c r="D4504" t="s">
        <v>8267</v>
      </c>
    </row>
    <row r="4505" spans="1:4" x14ac:dyDescent="0.35">
      <c r="A4505" t="s">
        <v>14533</v>
      </c>
      <c r="B4505">
        <v>500429</v>
      </c>
      <c r="C4505" t="s">
        <v>14534</v>
      </c>
      <c r="D4505" t="s">
        <v>16186</v>
      </c>
    </row>
    <row r="4506" spans="1:4" x14ac:dyDescent="0.35">
      <c r="A4506" t="s">
        <v>14535</v>
      </c>
      <c r="B4506">
        <v>526957</v>
      </c>
      <c r="C4506" t="s">
        <v>8075</v>
      </c>
      <c r="D4506" t="s">
        <v>8566</v>
      </c>
    </row>
    <row r="4507" spans="1:4" x14ac:dyDescent="0.35">
      <c r="A4507" t="s">
        <v>14536</v>
      </c>
      <c r="B4507">
        <v>532646</v>
      </c>
      <c r="C4507" t="s">
        <v>14537</v>
      </c>
      <c r="D4507" t="s">
        <v>8566</v>
      </c>
    </row>
    <row r="4508" spans="1:4" x14ac:dyDescent="0.35">
      <c r="A4508" t="s">
        <v>14538</v>
      </c>
      <c r="B4508">
        <v>530997</v>
      </c>
      <c r="C4508" t="s">
        <v>8075</v>
      </c>
      <c r="D4508" t="s">
        <v>8270</v>
      </c>
    </row>
    <row r="4509" spans="1:4" x14ac:dyDescent="0.35">
      <c r="A4509" t="s">
        <v>14539</v>
      </c>
      <c r="B4509">
        <v>521226</v>
      </c>
      <c r="C4509" t="s">
        <v>8075</v>
      </c>
      <c r="D4509" t="s">
        <v>8089</v>
      </c>
    </row>
    <row r="4510" spans="1:4" x14ac:dyDescent="0.35">
      <c r="A4510" t="s">
        <v>14540</v>
      </c>
      <c r="B4510">
        <v>526113</v>
      </c>
      <c r="C4510" t="s">
        <v>8075</v>
      </c>
      <c r="D4510" t="s">
        <v>8132</v>
      </c>
    </row>
    <row r="4511" spans="1:4" x14ac:dyDescent="0.35">
      <c r="A4511" t="s">
        <v>14541</v>
      </c>
      <c r="B4511">
        <v>537582</v>
      </c>
      <c r="C4511" t="s">
        <v>8075</v>
      </c>
      <c r="D4511" t="s">
        <v>8158</v>
      </c>
    </row>
    <row r="4512" spans="1:4" x14ac:dyDescent="0.35">
      <c r="A4512" t="s">
        <v>14542</v>
      </c>
      <c r="B4512">
        <v>538610</v>
      </c>
      <c r="C4512" t="s">
        <v>8075</v>
      </c>
      <c r="D4512" t="s">
        <v>8395</v>
      </c>
    </row>
    <row r="4513" spans="1:4" x14ac:dyDescent="0.35">
      <c r="A4513" t="s">
        <v>14543</v>
      </c>
      <c r="B4513">
        <v>532035</v>
      </c>
      <c r="C4513" t="s">
        <v>8075</v>
      </c>
      <c r="D4513" t="s">
        <v>8091</v>
      </c>
    </row>
    <row r="4514" spans="1:4" x14ac:dyDescent="0.35">
      <c r="A4514" t="s">
        <v>14544</v>
      </c>
      <c r="B4514">
        <v>531831</v>
      </c>
      <c r="C4514" t="s">
        <v>8075</v>
      </c>
      <c r="D4514" t="s">
        <v>16187</v>
      </c>
    </row>
    <row r="4515" spans="1:4" x14ac:dyDescent="0.35">
      <c r="A4515" t="s">
        <v>14545</v>
      </c>
      <c r="B4515">
        <v>531867</v>
      </c>
      <c r="C4515" t="s">
        <v>8075</v>
      </c>
      <c r="D4515" t="s">
        <v>16186</v>
      </c>
    </row>
    <row r="4516" spans="1:4" x14ac:dyDescent="0.35">
      <c r="A4516" t="s">
        <v>14546</v>
      </c>
      <c r="B4516">
        <v>507878</v>
      </c>
      <c r="C4516" t="s">
        <v>14547</v>
      </c>
      <c r="D4516" t="s">
        <v>8158</v>
      </c>
    </row>
    <row r="4517" spans="1:4" x14ac:dyDescent="0.35">
      <c r="A4517" t="s">
        <v>14548</v>
      </c>
      <c r="B4517">
        <v>533171</v>
      </c>
      <c r="C4517" t="s">
        <v>14549</v>
      </c>
      <c r="D4517" t="s">
        <v>8390</v>
      </c>
    </row>
    <row r="4518" spans="1:4" x14ac:dyDescent="0.35">
      <c r="A4518" t="s">
        <v>14550</v>
      </c>
      <c r="B4518">
        <v>532478</v>
      </c>
      <c r="C4518" t="s">
        <v>14551</v>
      </c>
      <c r="D4518" t="s">
        <v>8702</v>
      </c>
    </row>
    <row r="4519" spans="1:4" x14ac:dyDescent="0.35">
      <c r="A4519" t="s">
        <v>14552</v>
      </c>
      <c r="B4519">
        <v>531091</v>
      </c>
      <c r="C4519" t="s">
        <v>8075</v>
      </c>
      <c r="D4519" t="s">
        <v>8091</v>
      </c>
    </row>
    <row r="4520" spans="1:4" x14ac:dyDescent="0.35">
      <c r="A4520" t="s">
        <v>14553</v>
      </c>
      <c r="B4520">
        <v>522014</v>
      </c>
      <c r="C4520" t="s">
        <v>8075</v>
      </c>
      <c r="D4520" t="s">
        <v>8257</v>
      </c>
    </row>
    <row r="4521" spans="1:4" x14ac:dyDescent="0.35">
      <c r="A4521" t="s">
        <v>14554</v>
      </c>
      <c r="B4521">
        <v>502893</v>
      </c>
      <c r="C4521" t="s">
        <v>8075</v>
      </c>
      <c r="D4521" t="s">
        <v>8081</v>
      </c>
    </row>
    <row r="4522" spans="1:4" x14ac:dyDescent="0.35">
      <c r="A4522" t="s">
        <v>14555</v>
      </c>
      <c r="B4522">
        <v>507808</v>
      </c>
      <c r="C4522" t="s">
        <v>8075</v>
      </c>
      <c r="D4522" t="s">
        <v>8091</v>
      </c>
    </row>
    <row r="4523" spans="1:4" x14ac:dyDescent="0.35">
      <c r="A4523" t="s">
        <v>14556</v>
      </c>
      <c r="B4523" t="s">
        <v>8075</v>
      </c>
      <c r="C4523" t="s">
        <v>14557</v>
      </c>
      <c r="D4523" t="s">
        <v>8086</v>
      </c>
    </row>
    <row r="4524" spans="1:4" x14ac:dyDescent="0.35">
      <c r="A4524" t="s">
        <v>14558</v>
      </c>
      <c r="B4524">
        <v>532432</v>
      </c>
      <c r="C4524" t="s">
        <v>14559</v>
      </c>
      <c r="D4524" t="s">
        <v>8702</v>
      </c>
    </row>
    <row r="4525" spans="1:4" x14ac:dyDescent="0.35">
      <c r="A4525" t="s">
        <v>14560</v>
      </c>
      <c r="B4525">
        <v>521188</v>
      </c>
      <c r="C4525" t="s">
        <v>8075</v>
      </c>
      <c r="D4525" t="s">
        <v>8089</v>
      </c>
    </row>
    <row r="4526" spans="1:4" x14ac:dyDescent="0.35">
      <c r="A4526" t="s">
        <v>14561</v>
      </c>
      <c r="B4526">
        <v>522091</v>
      </c>
      <c r="C4526" t="s">
        <v>8075</v>
      </c>
      <c r="D4526" t="s">
        <v>8116</v>
      </c>
    </row>
    <row r="4527" spans="1:4" x14ac:dyDescent="0.35">
      <c r="A4527" t="s">
        <v>14562</v>
      </c>
      <c r="B4527">
        <v>532746</v>
      </c>
      <c r="C4527" t="s">
        <v>14563</v>
      </c>
      <c r="D4527" t="s">
        <v>8469</v>
      </c>
    </row>
    <row r="4528" spans="1:4" x14ac:dyDescent="0.35">
      <c r="A4528" t="s">
        <v>14564</v>
      </c>
      <c r="B4528" t="s">
        <v>8075</v>
      </c>
      <c r="C4528" t="s">
        <v>14565</v>
      </c>
      <c r="D4528" t="s">
        <v>8086</v>
      </c>
    </row>
    <row r="4529" spans="1:4" x14ac:dyDescent="0.35">
      <c r="A4529" t="s">
        <v>14566</v>
      </c>
      <c r="B4529" t="s">
        <v>8075</v>
      </c>
      <c r="C4529" t="s">
        <v>14565</v>
      </c>
      <c r="D4529" t="s">
        <v>8086</v>
      </c>
    </row>
    <row r="4530" spans="1:4" x14ac:dyDescent="0.35">
      <c r="A4530" t="s">
        <v>14567</v>
      </c>
      <c r="B4530">
        <v>532378</v>
      </c>
      <c r="C4530" t="s">
        <v>8075</v>
      </c>
      <c r="D4530" t="s">
        <v>8078</v>
      </c>
    </row>
    <row r="4531" spans="1:4" x14ac:dyDescent="0.35">
      <c r="A4531" t="s">
        <v>14568</v>
      </c>
      <c r="B4531">
        <v>539314</v>
      </c>
      <c r="C4531" t="s">
        <v>8075</v>
      </c>
      <c r="D4531" t="s">
        <v>8427</v>
      </c>
    </row>
    <row r="4532" spans="1:4" x14ac:dyDescent="0.35">
      <c r="A4532" t="s">
        <v>14569</v>
      </c>
      <c r="B4532">
        <v>504212</v>
      </c>
      <c r="C4532" t="s">
        <v>14570</v>
      </c>
      <c r="D4532" t="s">
        <v>8370</v>
      </c>
    </row>
    <row r="4533" spans="1:4" x14ac:dyDescent="0.35">
      <c r="A4533" t="s">
        <v>14571</v>
      </c>
      <c r="B4533">
        <v>531963</v>
      </c>
      <c r="C4533" t="s">
        <v>8075</v>
      </c>
      <c r="D4533" t="s">
        <v>8492</v>
      </c>
    </row>
    <row r="4534" spans="1:4" x14ac:dyDescent="0.35">
      <c r="A4534" t="s">
        <v>14572</v>
      </c>
      <c r="B4534">
        <v>523519</v>
      </c>
      <c r="C4534" t="s">
        <v>8075</v>
      </c>
      <c r="D4534" t="s">
        <v>16186</v>
      </c>
    </row>
    <row r="4535" spans="1:4" x14ac:dyDescent="0.35">
      <c r="A4535" t="s">
        <v>14573</v>
      </c>
      <c r="B4535">
        <v>504673</v>
      </c>
      <c r="C4535" t="s">
        <v>8075</v>
      </c>
      <c r="D4535" t="s">
        <v>8377</v>
      </c>
    </row>
    <row r="4536" spans="1:4" x14ac:dyDescent="0.35">
      <c r="A4536" t="s">
        <v>14574</v>
      </c>
      <c r="B4536">
        <v>524408</v>
      </c>
      <c r="C4536" t="s">
        <v>8075</v>
      </c>
      <c r="D4536" t="s">
        <v>8121</v>
      </c>
    </row>
    <row r="4537" spans="1:4" x14ac:dyDescent="0.35">
      <c r="A4537" t="s">
        <v>14575</v>
      </c>
      <c r="B4537">
        <v>514144</v>
      </c>
      <c r="C4537" t="s">
        <v>8075</v>
      </c>
      <c r="D4537" t="s">
        <v>8089</v>
      </c>
    </row>
    <row r="4538" spans="1:4" x14ac:dyDescent="0.35">
      <c r="A4538" t="s">
        <v>14576</v>
      </c>
      <c r="B4538">
        <v>512408</v>
      </c>
      <c r="C4538" t="s">
        <v>8075</v>
      </c>
      <c r="D4538" t="s">
        <v>8089</v>
      </c>
    </row>
    <row r="4539" spans="1:4" x14ac:dyDescent="0.35">
      <c r="A4539" t="s">
        <v>14577</v>
      </c>
      <c r="B4539">
        <v>531762</v>
      </c>
      <c r="C4539" t="s">
        <v>8075</v>
      </c>
      <c r="D4539" t="s">
        <v>8111</v>
      </c>
    </row>
    <row r="4540" spans="1:4" x14ac:dyDescent="0.35">
      <c r="A4540" t="s">
        <v>14578</v>
      </c>
      <c r="B4540">
        <v>511764</v>
      </c>
      <c r="C4540" t="s">
        <v>8075</v>
      </c>
      <c r="D4540" t="s">
        <v>8091</v>
      </c>
    </row>
    <row r="4541" spans="1:4" x14ac:dyDescent="0.35">
      <c r="A4541" t="s">
        <v>14579</v>
      </c>
      <c r="B4541">
        <v>512070</v>
      </c>
      <c r="C4541" t="s">
        <v>14580</v>
      </c>
      <c r="D4541" t="s">
        <v>8216</v>
      </c>
    </row>
    <row r="4542" spans="1:4" x14ac:dyDescent="0.35">
      <c r="A4542" t="s">
        <v>14581</v>
      </c>
      <c r="B4542">
        <v>531390</v>
      </c>
      <c r="C4542" t="s">
        <v>8075</v>
      </c>
      <c r="D4542" t="s">
        <v>8091</v>
      </c>
    </row>
    <row r="4543" spans="1:4" x14ac:dyDescent="0.35">
      <c r="A4543" t="s">
        <v>14582</v>
      </c>
      <c r="B4543" t="s">
        <v>8075</v>
      </c>
      <c r="C4543" t="s">
        <v>14583</v>
      </c>
      <c r="D4543" t="s">
        <v>8086</v>
      </c>
    </row>
    <row r="4544" spans="1:4" x14ac:dyDescent="0.35">
      <c r="A4544" t="s">
        <v>14584</v>
      </c>
      <c r="B4544">
        <v>526987</v>
      </c>
      <c r="C4544" t="s">
        <v>14585</v>
      </c>
      <c r="D4544" t="s">
        <v>16186</v>
      </c>
    </row>
    <row r="4545" spans="1:4" x14ac:dyDescent="0.35">
      <c r="A4545" t="s">
        <v>14586</v>
      </c>
      <c r="B4545">
        <v>532402</v>
      </c>
      <c r="C4545" t="s">
        <v>8075</v>
      </c>
      <c r="D4545" t="s">
        <v>8165</v>
      </c>
    </row>
    <row r="4546" spans="1:4" x14ac:dyDescent="0.35">
      <c r="A4546" t="s">
        <v>14587</v>
      </c>
      <c r="B4546">
        <v>532398</v>
      </c>
      <c r="C4546" t="s">
        <v>14588</v>
      </c>
      <c r="D4546" t="s">
        <v>8165</v>
      </c>
    </row>
    <row r="4547" spans="1:4" x14ac:dyDescent="0.35">
      <c r="A4547" t="s">
        <v>14589</v>
      </c>
      <c r="B4547">
        <v>517146</v>
      </c>
      <c r="C4547" t="s">
        <v>14590</v>
      </c>
      <c r="D4547" t="s">
        <v>8395</v>
      </c>
    </row>
    <row r="4548" spans="1:4" x14ac:dyDescent="0.35">
      <c r="A4548" t="s">
        <v>14591</v>
      </c>
      <c r="B4548">
        <v>511507</v>
      </c>
      <c r="C4548" t="s">
        <v>8075</v>
      </c>
      <c r="D4548" t="s">
        <v>8091</v>
      </c>
    </row>
    <row r="4549" spans="1:4" x14ac:dyDescent="0.35">
      <c r="A4549" t="s">
        <v>14592</v>
      </c>
      <c r="B4549" t="s">
        <v>8075</v>
      </c>
      <c r="C4549" t="s">
        <v>14593</v>
      </c>
      <c r="D4549" t="s">
        <v>8086</v>
      </c>
    </row>
    <row r="4550" spans="1:4" x14ac:dyDescent="0.35">
      <c r="A4550" t="s">
        <v>14594</v>
      </c>
      <c r="B4550">
        <v>511736</v>
      </c>
      <c r="C4550" t="s">
        <v>8075</v>
      </c>
      <c r="D4550" t="s">
        <v>16186</v>
      </c>
    </row>
    <row r="4551" spans="1:4" x14ac:dyDescent="0.35">
      <c r="A4551" t="s">
        <v>14595</v>
      </c>
      <c r="B4551">
        <v>532765</v>
      </c>
      <c r="C4551" t="s">
        <v>14596</v>
      </c>
      <c r="D4551" t="s">
        <v>8270</v>
      </c>
    </row>
    <row r="4552" spans="1:4" x14ac:dyDescent="0.35">
      <c r="A4552" t="s">
        <v>14597</v>
      </c>
      <c r="B4552">
        <v>590101</v>
      </c>
      <c r="C4552" t="s">
        <v>14598</v>
      </c>
      <c r="D4552" t="s">
        <v>8058</v>
      </c>
    </row>
    <row r="4553" spans="1:4" x14ac:dyDescent="0.35">
      <c r="A4553" t="s">
        <v>14599</v>
      </c>
      <c r="B4553">
        <v>500426</v>
      </c>
      <c r="C4553" t="s">
        <v>8075</v>
      </c>
      <c r="D4553" t="s">
        <v>8158</v>
      </c>
    </row>
    <row r="4554" spans="1:4" x14ac:dyDescent="0.35">
      <c r="A4554" t="s">
        <v>14600</v>
      </c>
      <c r="B4554">
        <v>513216</v>
      </c>
      <c r="C4554" t="s">
        <v>14601</v>
      </c>
      <c r="D4554" t="s">
        <v>8105</v>
      </c>
    </row>
    <row r="4555" spans="1:4" x14ac:dyDescent="0.35">
      <c r="A4555" t="s">
        <v>14602</v>
      </c>
      <c r="B4555">
        <v>532729</v>
      </c>
      <c r="C4555" t="s">
        <v>14603</v>
      </c>
      <c r="D4555" t="s">
        <v>8769</v>
      </c>
    </row>
    <row r="4556" spans="1:4" x14ac:dyDescent="0.35">
      <c r="A4556" t="s">
        <v>14604</v>
      </c>
      <c r="B4556">
        <v>500254</v>
      </c>
      <c r="C4556" t="s">
        <v>14605</v>
      </c>
      <c r="D4556" t="s">
        <v>8105</v>
      </c>
    </row>
    <row r="4557" spans="1:4" x14ac:dyDescent="0.35">
      <c r="A4557" t="s">
        <v>14606</v>
      </c>
      <c r="B4557">
        <v>511110</v>
      </c>
      <c r="C4557" t="s">
        <v>8075</v>
      </c>
      <c r="D4557" t="s">
        <v>8058</v>
      </c>
    </row>
    <row r="4558" spans="1:4" x14ac:dyDescent="0.35">
      <c r="A4558" t="s">
        <v>14607</v>
      </c>
      <c r="B4558">
        <v>539123</v>
      </c>
      <c r="C4558" t="s">
        <v>8075</v>
      </c>
      <c r="D4558" t="s">
        <v>8094</v>
      </c>
    </row>
    <row r="4559" spans="1:4" x14ac:dyDescent="0.35">
      <c r="A4559" t="s">
        <v>14608</v>
      </c>
      <c r="B4559">
        <v>542654</v>
      </c>
      <c r="C4559" t="s">
        <v>14609</v>
      </c>
      <c r="D4559" t="s">
        <v>8076</v>
      </c>
    </row>
    <row r="4560" spans="1:4" x14ac:dyDescent="0.35">
      <c r="A4560" t="s">
        <v>14610</v>
      </c>
      <c r="B4560">
        <v>523888</v>
      </c>
      <c r="C4560" t="s">
        <v>8075</v>
      </c>
      <c r="D4560" t="s">
        <v>8551</v>
      </c>
    </row>
    <row r="4561" spans="1:4" x14ac:dyDescent="0.35">
      <c r="A4561" t="s">
        <v>14611</v>
      </c>
      <c r="B4561">
        <v>531266</v>
      </c>
      <c r="C4561" t="s">
        <v>14612</v>
      </c>
      <c r="D4561" t="s">
        <v>8150</v>
      </c>
    </row>
    <row r="4562" spans="1:4" x14ac:dyDescent="0.35">
      <c r="A4562" t="s">
        <v>14613</v>
      </c>
      <c r="B4562">
        <v>532867</v>
      </c>
      <c r="C4562" t="s">
        <v>14614</v>
      </c>
      <c r="D4562" t="s">
        <v>8241</v>
      </c>
    </row>
    <row r="4563" spans="1:4" x14ac:dyDescent="0.35">
      <c r="A4563" t="s">
        <v>14615</v>
      </c>
      <c r="B4563">
        <v>533269</v>
      </c>
      <c r="C4563" t="s">
        <v>14616</v>
      </c>
      <c r="D4563" t="s">
        <v>8098</v>
      </c>
    </row>
    <row r="4564" spans="1:4" x14ac:dyDescent="0.35">
      <c r="A4564" t="s">
        <v>14617</v>
      </c>
      <c r="B4564">
        <v>532320</v>
      </c>
      <c r="C4564" t="s">
        <v>8075</v>
      </c>
      <c r="D4564" t="s">
        <v>8091</v>
      </c>
    </row>
    <row r="4565" spans="1:4" x14ac:dyDescent="0.35">
      <c r="A4565" t="s">
        <v>14618</v>
      </c>
      <c r="B4565">
        <v>519152</v>
      </c>
      <c r="C4565" t="s">
        <v>8075</v>
      </c>
      <c r="D4565" t="s">
        <v>16186</v>
      </c>
    </row>
    <row r="4566" spans="1:4" x14ac:dyDescent="0.35">
      <c r="A4566" t="s">
        <v>14619</v>
      </c>
      <c r="B4566">
        <v>519156</v>
      </c>
      <c r="C4566" t="s">
        <v>14620</v>
      </c>
      <c r="D4566" t="s">
        <v>8132</v>
      </c>
    </row>
    <row r="4567" spans="1:4" x14ac:dyDescent="0.35">
      <c r="A4567" t="s">
        <v>14621</v>
      </c>
      <c r="B4567" t="s">
        <v>8075</v>
      </c>
      <c r="C4567" t="s">
        <v>14622</v>
      </c>
      <c r="D4567" t="s">
        <v>8086</v>
      </c>
    </row>
    <row r="4568" spans="1:4" x14ac:dyDescent="0.35">
      <c r="A4568" t="s">
        <v>14623</v>
      </c>
      <c r="B4568">
        <v>531676</v>
      </c>
      <c r="C4568" t="s">
        <v>8075</v>
      </c>
      <c r="D4568" t="s">
        <v>8132</v>
      </c>
    </row>
    <row r="4569" spans="1:4" x14ac:dyDescent="0.35">
      <c r="A4569" t="s">
        <v>14624</v>
      </c>
      <c r="B4569">
        <v>532156</v>
      </c>
      <c r="C4569" t="s">
        <v>14625</v>
      </c>
      <c r="D4569" t="s">
        <v>8186</v>
      </c>
    </row>
    <row r="4570" spans="1:4" x14ac:dyDescent="0.35">
      <c r="A4570" t="s">
        <v>14626</v>
      </c>
      <c r="B4570" t="s">
        <v>8075</v>
      </c>
      <c r="C4570" t="s">
        <v>14627</v>
      </c>
      <c r="D4570" t="s">
        <v>8086</v>
      </c>
    </row>
    <row r="4571" spans="1:4" x14ac:dyDescent="0.35">
      <c r="A4571" t="s">
        <v>14628</v>
      </c>
      <c r="B4571">
        <v>511431</v>
      </c>
      <c r="C4571" t="s">
        <v>14629</v>
      </c>
      <c r="D4571" t="s">
        <v>8076</v>
      </c>
    </row>
    <row r="4572" spans="1:4" x14ac:dyDescent="0.35">
      <c r="A4572" t="s">
        <v>14630</v>
      </c>
      <c r="B4572">
        <v>539402</v>
      </c>
      <c r="C4572" t="s">
        <v>8075</v>
      </c>
      <c r="D4572" t="s">
        <v>8270</v>
      </c>
    </row>
    <row r="4573" spans="1:4" x14ac:dyDescent="0.35">
      <c r="A4573" t="s">
        <v>14631</v>
      </c>
      <c r="B4573">
        <v>526775</v>
      </c>
      <c r="C4573" t="s">
        <v>8075</v>
      </c>
      <c r="D4573" t="s">
        <v>8218</v>
      </c>
    </row>
    <row r="4574" spans="1:4" x14ac:dyDescent="0.35">
      <c r="A4574" t="s">
        <v>14632</v>
      </c>
      <c r="B4574">
        <v>540145</v>
      </c>
      <c r="C4574" t="s">
        <v>8075</v>
      </c>
      <c r="D4574" t="s">
        <v>8111</v>
      </c>
    </row>
    <row r="4575" spans="1:4" x14ac:dyDescent="0.35">
      <c r="A4575" t="s">
        <v>14633</v>
      </c>
      <c r="B4575">
        <v>530403</v>
      </c>
      <c r="C4575" t="s">
        <v>8075</v>
      </c>
      <c r="D4575" t="s">
        <v>8267</v>
      </c>
    </row>
    <row r="4576" spans="1:4" x14ac:dyDescent="0.35">
      <c r="A4576" t="s">
        <v>14634</v>
      </c>
      <c r="B4576">
        <v>513397</v>
      </c>
      <c r="C4576" t="s">
        <v>8075</v>
      </c>
      <c r="D4576" t="s">
        <v>8395</v>
      </c>
    </row>
    <row r="4577" spans="1:4" x14ac:dyDescent="0.35">
      <c r="A4577" t="s">
        <v>14635</v>
      </c>
      <c r="B4577">
        <v>539543</v>
      </c>
      <c r="C4577" t="s">
        <v>8075</v>
      </c>
      <c r="D4577" t="s">
        <v>8094</v>
      </c>
    </row>
    <row r="4578" spans="1:4" x14ac:dyDescent="0.35">
      <c r="A4578" t="s">
        <v>14636</v>
      </c>
      <c r="B4578">
        <v>530459</v>
      </c>
      <c r="C4578" t="s">
        <v>8075</v>
      </c>
      <c r="D4578" t="s">
        <v>8089</v>
      </c>
    </row>
    <row r="4579" spans="1:4" x14ac:dyDescent="0.35">
      <c r="A4579" t="s">
        <v>14637</v>
      </c>
      <c r="B4579">
        <v>512175</v>
      </c>
      <c r="C4579" t="s">
        <v>8075</v>
      </c>
      <c r="D4579" t="s">
        <v>8061</v>
      </c>
    </row>
    <row r="4580" spans="1:4" x14ac:dyDescent="0.35">
      <c r="A4580" t="s">
        <v>14638</v>
      </c>
      <c r="B4580">
        <v>530369</v>
      </c>
      <c r="C4580" t="s">
        <v>8075</v>
      </c>
      <c r="D4580" t="s">
        <v>8551</v>
      </c>
    </row>
    <row r="4581" spans="1:4" x14ac:dyDescent="0.35">
      <c r="A4581" t="s">
        <v>14639</v>
      </c>
      <c r="B4581">
        <v>532090</v>
      </c>
      <c r="C4581" t="s">
        <v>8075</v>
      </c>
      <c r="D4581" t="s">
        <v>8089</v>
      </c>
    </row>
    <row r="4582" spans="1:4" x14ac:dyDescent="0.35">
      <c r="A4582" t="s">
        <v>14640</v>
      </c>
      <c r="B4582">
        <v>538918</v>
      </c>
      <c r="C4582" t="s">
        <v>8075</v>
      </c>
      <c r="D4582" t="s">
        <v>8091</v>
      </c>
    </row>
    <row r="4583" spans="1:4" x14ac:dyDescent="0.35">
      <c r="A4583" t="s">
        <v>14641</v>
      </c>
      <c r="B4583">
        <v>540729</v>
      </c>
      <c r="C4583" t="s">
        <v>8075</v>
      </c>
      <c r="D4583" t="s">
        <v>8111</v>
      </c>
    </row>
    <row r="4584" spans="1:4" x14ac:dyDescent="0.35">
      <c r="A4584" t="s">
        <v>14642</v>
      </c>
      <c r="B4584">
        <v>539761</v>
      </c>
      <c r="C4584" t="s">
        <v>8075</v>
      </c>
      <c r="D4584" t="s">
        <v>8177</v>
      </c>
    </row>
    <row r="4585" spans="1:4" x14ac:dyDescent="0.35">
      <c r="A4585" t="s">
        <v>14643</v>
      </c>
      <c r="B4585">
        <v>502589</v>
      </c>
      <c r="C4585" t="s">
        <v>8075</v>
      </c>
      <c r="D4585" t="s">
        <v>8069</v>
      </c>
    </row>
    <row r="4586" spans="1:4" x14ac:dyDescent="0.35">
      <c r="A4586" t="s">
        <v>14644</v>
      </c>
      <c r="B4586">
        <v>524796</v>
      </c>
      <c r="C4586" t="s">
        <v>8075</v>
      </c>
      <c r="D4586" t="s">
        <v>8111</v>
      </c>
    </row>
    <row r="4587" spans="1:4" x14ac:dyDescent="0.35">
      <c r="A4587" t="s">
        <v>14645</v>
      </c>
      <c r="B4587" t="s">
        <v>8075</v>
      </c>
      <c r="C4587" t="s">
        <v>14646</v>
      </c>
      <c r="D4587" t="s">
        <v>8163</v>
      </c>
    </row>
    <row r="4588" spans="1:4" x14ac:dyDescent="0.35">
      <c r="A4588" t="s">
        <v>14647</v>
      </c>
      <c r="B4588">
        <v>531444</v>
      </c>
      <c r="C4588" t="s">
        <v>8075</v>
      </c>
      <c r="D4588" t="s">
        <v>8088</v>
      </c>
    </row>
    <row r="4589" spans="1:4" x14ac:dyDescent="0.35">
      <c r="A4589" t="s">
        <v>14648</v>
      </c>
      <c r="B4589">
        <v>500439</v>
      </c>
      <c r="C4589" t="s">
        <v>14649</v>
      </c>
      <c r="D4589" t="s">
        <v>8091</v>
      </c>
    </row>
    <row r="4590" spans="1:4" x14ac:dyDescent="0.35">
      <c r="A4590" t="s">
        <v>14650</v>
      </c>
      <c r="B4590">
        <v>513534</v>
      </c>
      <c r="C4590" t="s">
        <v>8075</v>
      </c>
      <c r="D4590" t="s">
        <v>8105</v>
      </c>
    </row>
    <row r="4591" spans="1:4" x14ac:dyDescent="0.35">
      <c r="A4591" t="s">
        <v>14651</v>
      </c>
      <c r="B4591">
        <v>514175</v>
      </c>
      <c r="C4591" t="s">
        <v>14652</v>
      </c>
      <c r="D4591" t="s">
        <v>8089</v>
      </c>
    </row>
    <row r="4592" spans="1:4" x14ac:dyDescent="0.35">
      <c r="A4592" t="s">
        <v>14653</v>
      </c>
      <c r="B4592">
        <v>534392</v>
      </c>
      <c r="C4592" t="s">
        <v>14654</v>
      </c>
      <c r="D4592" t="s">
        <v>8395</v>
      </c>
    </row>
    <row r="4593" spans="1:4" x14ac:dyDescent="0.35">
      <c r="A4593" t="s">
        <v>14655</v>
      </c>
      <c r="B4593">
        <v>502986</v>
      </c>
      <c r="C4593" t="s">
        <v>14656</v>
      </c>
      <c r="D4593" t="s">
        <v>8089</v>
      </c>
    </row>
    <row r="4594" spans="1:4" x14ac:dyDescent="0.35">
      <c r="A4594" t="s">
        <v>14657</v>
      </c>
      <c r="B4594">
        <v>541578</v>
      </c>
      <c r="C4594" t="s">
        <v>14658</v>
      </c>
      <c r="D4594" t="s">
        <v>8427</v>
      </c>
    </row>
    <row r="4595" spans="1:4" x14ac:dyDescent="0.35">
      <c r="A4595" t="s">
        <v>14659</v>
      </c>
      <c r="B4595">
        <v>540180</v>
      </c>
      <c r="C4595" t="s">
        <v>14660</v>
      </c>
      <c r="D4595" t="s">
        <v>8267</v>
      </c>
    </row>
    <row r="4596" spans="1:4" x14ac:dyDescent="0.35">
      <c r="A4596" t="s">
        <v>14661</v>
      </c>
      <c r="B4596">
        <v>512511</v>
      </c>
      <c r="C4596" t="s">
        <v>8075</v>
      </c>
      <c r="D4596" t="s">
        <v>8492</v>
      </c>
    </row>
    <row r="4597" spans="1:4" x14ac:dyDescent="0.35">
      <c r="A4597" t="s">
        <v>14662</v>
      </c>
      <c r="B4597">
        <v>531574</v>
      </c>
      <c r="C4597" t="s">
        <v>8075</v>
      </c>
      <c r="D4597" t="s">
        <v>8158</v>
      </c>
    </row>
    <row r="4598" spans="1:4" x14ac:dyDescent="0.35">
      <c r="A4598" t="s">
        <v>14663</v>
      </c>
      <c r="B4598" t="s">
        <v>8075</v>
      </c>
      <c r="C4598" t="s">
        <v>14664</v>
      </c>
      <c r="D4598" t="s">
        <v>8086</v>
      </c>
    </row>
    <row r="4599" spans="1:4" x14ac:dyDescent="0.35">
      <c r="A4599" t="s">
        <v>14665</v>
      </c>
      <c r="B4599">
        <v>533156</v>
      </c>
      <c r="C4599" t="s">
        <v>14666</v>
      </c>
      <c r="D4599" t="s">
        <v>8158</v>
      </c>
    </row>
    <row r="4600" spans="1:4" x14ac:dyDescent="0.35">
      <c r="A4600" t="s">
        <v>14667</v>
      </c>
      <c r="B4600">
        <v>538634</v>
      </c>
      <c r="C4600" t="s">
        <v>8075</v>
      </c>
      <c r="D4600" t="s">
        <v>8111</v>
      </c>
    </row>
    <row r="4601" spans="1:4" x14ac:dyDescent="0.35">
      <c r="A4601" t="s">
        <v>14668</v>
      </c>
      <c r="B4601">
        <v>533576</v>
      </c>
      <c r="C4601" t="s">
        <v>14669</v>
      </c>
      <c r="D4601" t="s">
        <v>8105</v>
      </c>
    </row>
    <row r="4602" spans="1:4" x14ac:dyDescent="0.35">
      <c r="A4602" t="s">
        <v>14670</v>
      </c>
      <c r="B4602">
        <v>531650</v>
      </c>
      <c r="C4602" t="s">
        <v>8075</v>
      </c>
      <c r="D4602" t="s">
        <v>8492</v>
      </c>
    </row>
    <row r="4603" spans="1:4" x14ac:dyDescent="0.35">
      <c r="A4603" t="s">
        <v>14671</v>
      </c>
      <c r="B4603">
        <v>513005</v>
      </c>
      <c r="C4603" t="s">
        <v>8075</v>
      </c>
      <c r="D4603" t="s">
        <v>8105</v>
      </c>
    </row>
    <row r="4604" spans="1:4" x14ac:dyDescent="0.35">
      <c r="A4604" t="s">
        <v>14672</v>
      </c>
      <c r="B4604">
        <v>511493</v>
      </c>
      <c r="C4604" t="s">
        <v>8075</v>
      </c>
      <c r="D4604" t="s">
        <v>8091</v>
      </c>
    </row>
    <row r="4605" spans="1:4" x14ac:dyDescent="0.35">
      <c r="A4605" t="s">
        <v>14673</v>
      </c>
      <c r="B4605">
        <v>536672</v>
      </c>
      <c r="C4605" t="s">
        <v>8075</v>
      </c>
      <c r="D4605" t="s">
        <v>9693</v>
      </c>
    </row>
    <row r="4606" spans="1:4" x14ac:dyDescent="0.35">
      <c r="A4606" t="s">
        <v>14674</v>
      </c>
      <c r="B4606">
        <v>500295</v>
      </c>
      <c r="C4606" t="s">
        <v>14675</v>
      </c>
      <c r="D4606" t="s">
        <v>10579</v>
      </c>
    </row>
    <row r="4607" spans="1:4" x14ac:dyDescent="0.35">
      <c r="A4607" t="s">
        <v>14676</v>
      </c>
      <c r="B4607">
        <v>533056</v>
      </c>
      <c r="C4607" t="s">
        <v>8075</v>
      </c>
      <c r="D4607" t="s">
        <v>8081</v>
      </c>
    </row>
    <row r="4608" spans="1:4" x14ac:dyDescent="0.35">
      <c r="A4608" t="s">
        <v>14677</v>
      </c>
      <c r="B4608">
        <v>522267</v>
      </c>
      <c r="C4608" t="s">
        <v>8075</v>
      </c>
      <c r="D4608" t="s">
        <v>8083</v>
      </c>
    </row>
    <row r="4609" spans="1:4" x14ac:dyDescent="0.35">
      <c r="A4609" t="s">
        <v>14678</v>
      </c>
      <c r="B4609">
        <v>503657</v>
      </c>
      <c r="C4609" t="s">
        <v>8075</v>
      </c>
      <c r="D4609" t="s">
        <v>8211</v>
      </c>
    </row>
    <row r="4610" spans="1:4" x14ac:dyDescent="0.35">
      <c r="A4610" t="s">
        <v>14679</v>
      </c>
      <c r="B4610">
        <v>542046</v>
      </c>
      <c r="C4610" t="s">
        <v>8075</v>
      </c>
      <c r="D4610" t="s">
        <v>8158</v>
      </c>
    </row>
    <row r="4611" spans="1:4" x14ac:dyDescent="0.35">
      <c r="A4611" t="s">
        <v>14680</v>
      </c>
      <c r="B4611">
        <v>540252</v>
      </c>
      <c r="C4611" t="s">
        <v>8075</v>
      </c>
      <c r="D4611" t="s">
        <v>8186</v>
      </c>
    </row>
    <row r="4612" spans="1:4" x14ac:dyDescent="0.35">
      <c r="A4612" t="s">
        <v>14681</v>
      </c>
      <c r="B4612">
        <v>511523</v>
      </c>
      <c r="C4612" t="s">
        <v>8075</v>
      </c>
      <c r="D4612" t="s">
        <v>8111</v>
      </c>
    </row>
    <row r="4613" spans="1:4" x14ac:dyDescent="0.35">
      <c r="A4613" t="s">
        <v>14682</v>
      </c>
      <c r="B4613">
        <v>539132</v>
      </c>
      <c r="C4613" t="s">
        <v>8075</v>
      </c>
      <c r="D4613" t="s">
        <v>8321</v>
      </c>
    </row>
    <row r="4614" spans="1:4" x14ac:dyDescent="0.35">
      <c r="A4614" t="s">
        <v>14683</v>
      </c>
      <c r="B4614">
        <v>526755</v>
      </c>
      <c r="C4614" t="s">
        <v>8075</v>
      </c>
      <c r="D4614" t="s">
        <v>8273</v>
      </c>
    </row>
    <row r="4615" spans="1:4" x14ac:dyDescent="0.35">
      <c r="A4615" t="s">
        <v>14684</v>
      </c>
      <c r="B4615">
        <v>505232</v>
      </c>
      <c r="C4615" t="s">
        <v>8075</v>
      </c>
      <c r="D4615" t="s">
        <v>8427</v>
      </c>
    </row>
    <row r="4616" spans="1:4" x14ac:dyDescent="0.35">
      <c r="A4616" t="s">
        <v>14685</v>
      </c>
      <c r="B4616">
        <v>523261</v>
      </c>
      <c r="C4616" t="s">
        <v>14686</v>
      </c>
      <c r="D4616" t="s">
        <v>8132</v>
      </c>
    </row>
    <row r="4617" spans="1:4" x14ac:dyDescent="0.35">
      <c r="A4617" t="s">
        <v>14687</v>
      </c>
      <c r="B4617">
        <v>523261</v>
      </c>
      <c r="C4617" t="s">
        <v>14686</v>
      </c>
      <c r="D4617" t="s">
        <v>8132</v>
      </c>
    </row>
    <row r="4618" spans="1:4" x14ac:dyDescent="0.35">
      <c r="A4618" t="s">
        <v>14688</v>
      </c>
      <c r="B4618">
        <v>524038</v>
      </c>
      <c r="C4618" t="s">
        <v>8075</v>
      </c>
      <c r="D4618" t="s">
        <v>8121</v>
      </c>
    </row>
    <row r="4619" spans="1:4" x14ac:dyDescent="0.35">
      <c r="A4619" t="s">
        <v>14689</v>
      </c>
      <c r="B4619">
        <v>512060</v>
      </c>
      <c r="C4619" t="s">
        <v>14690</v>
      </c>
      <c r="D4619" t="s">
        <v>8492</v>
      </c>
    </row>
    <row r="4620" spans="1:4" x14ac:dyDescent="0.35">
      <c r="A4620" t="s">
        <v>14691</v>
      </c>
      <c r="B4620">
        <v>516098</v>
      </c>
      <c r="C4620" t="s">
        <v>8075</v>
      </c>
      <c r="D4620" t="s">
        <v>8089</v>
      </c>
    </row>
    <row r="4621" spans="1:4" x14ac:dyDescent="0.35">
      <c r="A4621" t="s">
        <v>14692</v>
      </c>
      <c r="B4621">
        <v>526953</v>
      </c>
      <c r="C4621" t="s">
        <v>14693</v>
      </c>
      <c r="D4621" t="s">
        <v>8111</v>
      </c>
    </row>
    <row r="4622" spans="1:4" x14ac:dyDescent="0.35">
      <c r="A4622" t="s">
        <v>14694</v>
      </c>
      <c r="B4622" t="s">
        <v>8075</v>
      </c>
      <c r="C4622" t="s">
        <v>14695</v>
      </c>
      <c r="D4622" t="s">
        <v>8086</v>
      </c>
    </row>
    <row r="4623" spans="1:4" x14ac:dyDescent="0.35">
      <c r="A4623" t="s">
        <v>14696</v>
      </c>
      <c r="B4623">
        <v>512229</v>
      </c>
      <c r="C4623" t="s">
        <v>8075</v>
      </c>
      <c r="D4623" t="s">
        <v>16186</v>
      </c>
    </row>
    <row r="4624" spans="1:4" x14ac:dyDescent="0.35">
      <c r="A4624" t="s">
        <v>14697</v>
      </c>
      <c r="B4624">
        <v>512229</v>
      </c>
      <c r="C4624" t="s">
        <v>8075</v>
      </c>
      <c r="D4624" t="s">
        <v>16186</v>
      </c>
    </row>
    <row r="4625" spans="1:4" x14ac:dyDescent="0.35">
      <c r="A4625" t="s">
        <v>14698</v>
      </c>
      <c r="B4625">
        <v>531695</v>
      </c>
      <c r="C4625" t="s">
        <v>8075</v>
      </c>
      <c r="D4625" t="s">
        <v>8078</v>
      </c>
    </row>
    <row r="4626" spans="1:4" x14ac:dyDescent="0.35">
      <c r="A4626" t="s">
        <v>14699</v>
      </c>
      <c r="B4626">
        <v>531950</v>
      </c>
      <c r="C4626" t="s">
        <v>8075</v>
      </c>
      <c r="D4626" t="s">
        <v>8058</v>
      </c>
    </row>
    <row r="4627" spans="1:4" x14ac:dyDescent="0.35">
      <c r="A4627" t="s">
        <v>14700</v>
      </c>
      <c r="B4627">
        <v>515099</v>
      </c>
      <c r="C4627" t="s">
        <v>8075</v>
      </c>
      <c r="D4627" t="s">
        <v>8598</v>
      </c>
    </row>
    <row r="4628" spans="1:4" x14ac:dyDescent="0.35">
      <c r="A4628" t="s">
        <v>14701</v>
      </c>
      <c r="B4628" t="s">
        <v>8075</v>
      </c>
      <c r="C4628" t="s">
        <v>14702</v>
      </c>
      <c r="D4628" t="s">
        <v>8086</v>
      </c>
    </row>
    <row r="4629" spans="1:4" x14ac:dyDescent="0.35">
      <c r="A4629" t="s">
        <v>14703</v>
      </c>
      <c r="B4629">
        <v>520113</v>
      </c>
      <c r="C4629" t="s">
        <v>14704</v>
      </c>
      <c r="D4629" t="s">
        <v>8257</v>
      </c>
    </row>
    <row r="4630" spans="1:4" x14ac:dyDescent="0.35">
      <c r="A4630" t="s">
        <v>14705</v>
      </c>
      <c r="B4630">
        <v>520113</v>
      </c>
      <c r="C4630" t="s">
        <v>14704</v>
      </c>
      <c r="D4630" t="s">
        <v>8257</v>
      </c>
    </row>
    <row r="4631" spans="1:4" x14ac:dyDescent="0.35">
      <c r="A4631" t="s">
        <v>14706</v>
      </c>
      <c r="B4631">
        <v>539331</v>
      </c>
      <c r="C4631" t="s">
        <v>14707</v>
      </c>
      <c r="D4631" t="s">
        <v>8370</v>
      </c>
    </row>
    <row r="4632" spans="1:4" x14ac:dyDescent="0.35">
      <c r="A4632" t="s">
        <v>14708</v>
      </c>
      <c r="B4632">
        <v>532953</v>
      </c>
      <c r="C4632" t="s">
        <v>14709</v>
      </c>
      <c r="D4632" t="s">
        <v>8370</v>
      </c>
    </row>
    <row r="4633" spans="1:4" x14ac:dyDescent="0.35">
      <c r="A4633" t="s">
        <v>14710</v>
      </c>
      <c r="B4633">
        <v>537524</v>
      </c>
      <c r="C4633" t="s">
        <v>8075</v>
      </c>
      <c r="D4633" t="s">
        <v>9113</v>
      </c>
    </row>
    <row r="4634" spans="1:4" x14ac:dyDescent="0.35">
      <c r="A4634" t="s">
        <v>14711</v>
      </c>
      <c r="B4634">
        <v>538732</v>
      </c>
      <c r="C4634" t="s">
        <v>8075</v>
      </c>
      <c r="D4634" t="s">
        <v>8091</v>
      </c>
    </row>
    <row r="4635" spans="1:4" x14ac:dyDescent="0.35">
      <c r="A4635" t="s">
        <v>14712</v>
      </c>
      <c r="B4635">
        <v>523796</v>
      </c>
      <c r="C4635" t="s">
        <v>14713</v>
      </c>
      <c r="D4635" t="s">
        <v>8273</v>
      </c>
    </row>
    <row r="4636" spans="1:4" x14ac:dyDescent="0.35">
      <c r="A4636" t="s">
        <v>14714</v>
      </c>
      <c r="B4636">
        <v>503349</v>
      </c>
      <c r="C4636" t="s">
        <v>8075</v>
      </c>
      <c r="D4636" t="s">
        <v>8089</v>
      </c>
    </row>
    <row r="4637" spans="1:4" x14ac:dyDescent="0.35">
      <c r="A4637" t="s">
        <v>14715</v>
      </c>
      <c r="B4637">
        <v>531234</v>
      </c>
      <c r="C4637" t="s">
        <v>8075</v>
      </c>
      <c r="D4637" t="s">
        <v>8069</v>
      </c>
    </row>
    <row r="4638" spans="1:4" x14ac:dyDescent="0.35">
      <c r="A4638" t="s">
        <v>14716</v>
      </c>
      <c r="B4638">
        <v>531234</v>
      </c>
      <c r="C4638" t="s">
        <v>8075</v>
      </c>
      <c r="D4638" t="s">
        <v>8069</v>
      </c>
    </row>
    <row r="4639" spans="1:4" x14ac:dyDescent="0.35">
      <c r="A4639" t="s">
        <v>14717</v>
      </c>
      <c r="B4639">
        <v>511389</v>
      </c>
      <c r="C4639" t="s">
        <v>14718</v>
      </c>
      <c r="D4639" t="s">
        <v>8440</v>
      </c>
    </row>
    <row r="4640" spans="1:4" x14ac:dyDescent="0.35">
      <c r="A4640" t="s">
        <v>14719</v>
      </c>
      <c r="B4640">
        <v>531717</v>
      </c>
      <c r="C4640" t="s">
        <v>14720</v>
      </c>
      <c r="D4640" t="s">
        <v>8232</v>
      </c>
    </row>
    <row r="4641" spans="1:4" x14ac:dyDescent="0.35">
      <c r="A4641" t="s">
        <v>14721</v>
      </c>
      <c r="B4641">
        <v>539659</v>
      </c>
      <c r="C4641" t="s">
        <v>8075</v>
      </c>
      <c r="D4641" t="s">
        <v>8560</v>
      </c>
    </row>
    <row r="4642" spans="1:4" x14ac:dyDescent="0.35">
      <c r="A4642" t="s">
        <v>14722</v>
      </c>
      <c r="B4642">
        <v>523724</v>
      </c>
      <c r="C4642" t="s">
        <v>14723</v>
      </c>
      <c r="D4642" t="s">
        <v>8158</v>
      </c>
    </row>
    <row r="4643" spans="1:4" x14ac:dyDescent="0.35">
      <c r="A4643" t="s">
        <v>14724</v>
      </c>
      <c r="B4643">
        <v>531069</v>
      </c>
      <c r="C4643" t="s">
        <v>8075</v>
      </c>
      <c r="D4643" t="s">
        <v>8321</v>
      </c>
    </row>
    <row r="4644" spans="1:4" x14ac:dyDescent="0.35">
      <c r="A4644" t="s">
        <v>14725</v>
      </c>
      <c r="B4644">
        <v>530151</v>
      </c>
      <c r="C4644" t="s">
        <v>8075</v>
      </c>
      <c r="D4644" t="s">
        <v>16186</v>
      </c>
    </row>
    <row r="4645" spans="1:4" x14ac:dyDescent="0.35">
      <c r="A4645" t="s">
        <v>14726</v>
      </c>
      <c r="B4645">
        <v>532401</v>
      </c>
      <c r="C4645" t="s">
        <v>14727</v>
      </c>
      <c r="D4645" t="s">
        <v>8390</v>
      </c>
    </row>
    <row r="4646" spans="1:4" x14ac:dyDescent="0.35">
      <c r="A4646" t="s">
        <v>14728</v>
      </c>
      <c r="B4646">
        <v>537820</v>
      </c>
      <c r="C4646" t="s">
        <v>14729</v>
      </c>
      <c r="D4646" t="s">
        <v>8091</v>
      </c>
    </row>
    <row r="4647" spans="1:4" x14ac:dyDescent="0.35">
      <c r="A4647" t="s">
        <v>14730</v>
      </c>
      <c r="B4647">
        <v>531334</v>
      </c>
      <c r="C4647" t="s">
        <v>8075</v>
      </c>
      <c r="D4647" t="s">
        <v>8492</v>
      </c>
    </row>
    <row r="4648" spans="1:4" x14ac:dyDescent="0.35">
      <c r="A4648" t="s">
        <v>14731</v>
      </c>
      <c r="B4648">
        <v>530961</v>
      </c>
      <c r="C4648" t="s">
        <v>14732</v>
      </c>
      <c r="D4648" t="s">
        <v>8232</v>
      </c>
    </row>
    <row r="4649" spans="1:4" x14ac:dyDescent="0.35">
      <c r="A4649" t="s">
        <v>14733</v>
      </c>
      <c r="B4649">
        <v>542655</v>
      </c>
      <c r="C4649" t="s">
        <v>14734</v>
      </c>
      <c r="D4649" t="s">
        <v>16188</v>
      </c>
    </row>
    <row r="4650" spans="1:4" x14ac:dyDescent="0.35">
      <c r="A4650" t="s">
        <v>14735</v>
      </c>
      <c r="B4650">
        <v>531518</v>
      </c>
      <c r="C4650" t="s">
        <v>8075</v>
      </c>
      <c r="D4650" t="s">
        <v>8270</v>
      </c>
    </row>
    <row r="4651" spans="1:4" x14ac:dyDescent="0.35">
      <c r="A4651" t="s">
        <v>14736</v>
      </c>
      <c r="B4651">
        <v>519307</v>
      </c>
      <c r="C4651" t="s">
        <v>8075</v>
      </c>
      <c r="D4651" t="s">
        <v>8232</v>
      </c>
    </row>
    <row r="4652" spans="1:4" x14ac:dyDescent="0.35">
      <c r="A4652" t="s">
        <v>14737</v>
      </c>
      <c r="B4652">
        <v>530477</v>
      </c>
      <c r="C4652" t="s">
        <v>8075</v>
      </c>
      <c r="D4652" t="s">
        <v>8111</v>
      </c>
    </row>
    <row r="4653" spans="1:4" x14ac:dyDescent="0.35">
      <c r="A4653" t="s">
        <v>14738</v>
      </c>
      <c r="B4653">
        <v>530477</v>
      </c>
      <c r="C4653" t="s">
        <v>8075</v>
      </c>
      <c r="D4653" t="s">
        <v>8111</v>
      </c>
    </row>
    <row r="4654" spans="1:4" x14ac:dyDescent="0.35">
      <c r="A4654" t="s">
        <v>14739</v>
      </c>
      <c r="B4654">
        <v>506196</v>
      </c>
      <c r="C4654" t="s">
        <v>8075</v>
      </c>
      <c r="D4654" t="s">
        <v>16186</v>
      </c>
    </row>
    <row r="4655" spans="1:4" x14ac:dyDescent="0.35">
      <c r="A4655" t="s">
        <v>14740</v>
      </c>
      <c r="B4655">
        <v>519373</v>
      </c>
      <c r="C4655" t="s">
        <v>14741</v>
      </c>
      <c r="D4655" t="s">
        <v>8321</v>
      </c>
    </row>
    <row r="4656" spans="1:4" x14ac:dyDescent="0.35">
      <c r="A4656" t="s">
        <v>14742</v>
      </c>
      <c r="B4656">
        <v>524394</v>
      </c>
      <c r="C4656" t="s">
        <v>14743</v>
      </c>
      <c r="D4656" t="s">
        <v>8261</v>
      </c>
    </row>
    <row r="4657" spans="1:4" x14ac:dyDescent="0.35">
      <c r="A4657" t="s">
        <v>14744</v>
      </c>
      <c r="B4657">
        <v>504380</v>
      </c>
      <c r="C4657" t="s">
        <v>8075</v>
      </c>
      <c r="D4657" t="s">
        <v>16186</v>
      </c>
    </row>
    <row r="4658" spans="1:4" x14ac:dyDescent="0.35">
      <c r="A4658" t="s">
        <v>14745</v>
      </c>
      <c r="B4658">
        <v>524200</v>
      </c>
      <c r="C4658" t="s">
        <v>14746</v>
      </c>
      <c r="D4658" t="s">
        <v>8121</v>
      </c>
    </row>
    <row r="4659" spans="1:4" x14ac:dyDescent="0.35">
      <c r="A4659" t="s">
        <v>14747</v>
      </c>
      <c r="B4659">
        <v>534639</v>
      </c>
      <c r="C4659" t="s">
        <v>8075</v>
      </c>
      <c r="D4659" t="s">
        <v>8267</v>
      </c>
    </row>
    <row r="4660" spans="1:4" x14ac:dyDescent="0.35">
      <c r="A4660" t="s">
        <v>14748</v>
      </c>
      <c r="B4660">
        <v>517015</v>
      </c>
      <c r="C4660" t="s">
        <v>14749</v>
      </c>
      <c r="D4660" t="s">
        <v>8342</v>
      </c>
    </row>
    <row r="4661" spans="1:4" x14ac:dyDescent="0.35">
      <c r="A4661" t="s">
        <v>14750</v>
      </c>
      <c r="B4661" t="s">
        <v>8075</v>
      </c>
      <c r="C4661" t="s">
        <v>14751</v>
      </c>
      <c r="D4661" t="s">
        <v>8086</v>
      </c>
    </row>
    <row r="4662" spans="1:4" x14ac:dyDescent="0.35">
      <c r="A4662" t="s">
        <v>14752</v>
      </c>
      <c r="B4662">
        <v>531051</v>
      </c>
      <c r="C4662" t="s">
        <v>8075</v>
      </c>
      <c r="D4662" t="s">
        <v>8091</v>
      </c>
    </row>
    <row r="4663" spans="1:4" x14ac:dyDescent="0.35">
      <c r="A4663" t="s">
        <v>14753</v>
      </c>
      <c r="B4663">
        <v>524129</v>
      </c>
      <c r="C4663" t="s">
        <v>14754</v>
      </c>
      <c r="D4663" t="s">
        <v>8448</v>
      </c>
    </row>
    <row r="4664" spans="1:4" x14ac:dyDescent="0.35">
      <c r="A4664" t="s">
        <v>14755</v>
      </c>
      <c r="B4664">
        <v>524129</v>
      </c>
      <c r="C4664" t="s">
        <v>14756</v>
      </c>
      <c r="D4664" t="s">
        <v>8448</v>
      </c>
    </row>
    <row r="4665" spans="1:4" x14ac:dyDescent="0.35">
      <c r="A4665" t="s">
        <v>14757</v>
      </c>
      <c r="B4665">
        <v>530401</v>
      </c>
      <c r="C4665" t="s">
        <v>8075</v>
      </c>
      <c r="D4665" t="s">
        <v>8121</v>
      </c>
    </row>
    <row r="4666" spans="1:4" x14ac:dyDescent="0.35">
      <c r="A4666" t="s">
        <v>14758</v>
      </c>
      <c r="B4666">
        <v>532613</v>
      </c>
      <c r="C4666" t="s">
        <v>14759</v>
      </c>
      <c r="D4666" t="s">
        <v>16186</v>
      </c>
    </row>
    <row r="4667" spans="1:4" x14ac:dyDescent="0.35">
      <c r="A4667" t="s">
        <v>14760</v>
      </c>
      <c r="B4667">
        <v>507880</v>
      </c>
      <c r="C4667" t="s">
        <v>14761</v>
      </c>
      <c r="D4667" t="s">
        <v>8186</v>
      </c>
    </row>
    <row r="4668" spans="1:4" x14ac:dyDescent="0.35">
      <c r="A4668" t="s">
        <v>14762</v>
      </c>
      <c r="B4668">
        <v>514302</v>
      </c>
      <c r="C4668" t="s">
        <v>8075</v>
      </c>
      <c r="D4668" t="s">
        <v>8089</v>
      </c>
    </row>
    <row r="4669" spans="1:4" x14ac:dyDescent="0.35">
      <c r="A4669" t="s">
        <v>14763</v>
      </c>
      <c r="B4669">
        <v>511726</v>
      </c>
      <c r="C4669" t="s">
        <v>14764</v>
      </c>
      <c r="D4669" t="s">
        <v>8158</v>
      </c>
    </row>
    <row r="4670" spans="1:4" x14ac:dyDescent="0.35">
      <c r="A4670" t="s">
        <v>14765</v>
      </c>
      <c r="B4670">
        <v>530627</v>
      </c>
      <c r="C4670" t="s">
        <v>8075</v>
      </c>
      <c r="D4670" t="s">
        <v>8232</v>
      </c>
    </row>
    <row r="4671" spans="1:4" x14ac:dyDescent="0.35">
      <c r="A4671" t="s">
        <v>14766</v>
      </c>
      <c r="B4671">
        <v>519457</v>
      </c>
      <c r="C4671" t="s">
        <v>8075</v>
      </c>
      <c r="D4671" t="s">
        <v>8132</v>
      </c>
    </row>
    <row r="4672" spans="1:4" x14ac:dyDescent="0.35">
      <c r="A4672" t="s">
        <v>14767</v>
      </c>
      <c r="B4672">
        <v>530521</v>
      </c>
      <c r="C4672" t="s">
        <v>8075</v>
      </c>
      <c r="D4672" t="s">
        <v>8186</v>
      </c>
    </row>
    <row r="4673" spans="1:4" x14ac:dyDescent="0.35">
      <c r="A4673" t="s">
        <v>14768</v>
      </c>
      <c r="B4673">
        <v>539167</v>
      </c>
      <c r="C4673" t="s">
        <v>8075</v>
      </c>
      <c r="D4673" t="s">
        <v>8091</v>
      </c>
    </row>
    <row r="4674" spans="1:4" x14ac:dyDescent="0.35">
      <c r="A4674" t="s">
        <v>14769</v>
      </c>
      <c r="B4674">
        <v>532354</v>
      </c>
      <c r="C4674" t="s">
        <v>8075</v>
      </c>
      <c r="D4674" t="s">
        <v>8165</v>
      </c>
    </row>
    <row r="4675" spans="1:4" x14ac:dyDescent="0.35">
      <c r="A4675" t="s">
        <v>14770</v>
      </c>
      <c r="B4675">
        <v>532372</v>
      </c>
      <c r="C4675" t="s">
        <v>8075</v>
      </c>
      <c r="D4675" t="s">
        <v>8165</v>
      </c>
    </row>
    <row r="4676" spans="1:4" x14ac:dyDescent="0.35">
      <c r="A4676" t="s">
        <v>14771</v>
      </c>
      <c r="B4676">
        <v>534741</v>
      </c>
      <c r="C4676" t="s">
        <v>8075</v>
      </c>
      <c r="D4676" t="s">
        <v>8177</v>
      </c>
    </row>
    <row r="4677" spans="1:4" x14ac:dyDescent="0.35">
      <c r="A4677" t="s">
        <v>14772</v>
      </c>
      <c r="B4677">
        <v>531126</v>
      </c>
      <c r="C4677" t="s">
        <v>8075</v>
      </c>
      <c r="D4677" t="s">
        <v>8165</v>
      </c>
    </row>
    <row r="4678" spans="1:4" x14ac:dyDescent="0.35">
      <c r="A4678" t="s">
        <v>14773</v>
      </c>
      <c r="B4678">
        <v>532721</v>
      </c>
      <c r="C4678" t="s">
        <v>14774</v>
      </c>
      <c r="D4678" t="s">
        <v>8105</v>
      </c>
    </row>
    <row r="4679" spans="1:4" x14ac:dyDescent="0.35">
      <c r="A4679" t="s">
        <v>14775</v>
      </c>
      <c r="B4679">
        <v>531025</v>
      </c>
      <c r="C4679" t="s">
        <v>8075</v>
      </c>
      <c r="D4679" t="s">
        <v>8058</v>
      </c>
    </row>
    <row r="4680" spans="1:4" x14ac:dyDescent="0.35">
      <c r="A4680" t="s">
        <v>14776</v>
      </c>
      <c r="B4680">
        <v>506146</v>
      </c>
      <c r="C4680" t="s">
        <v>14777</v>
      </c>
      <c r="D4680" t="s">
        <v>8089</v>
      </c>
    </row>
    <row r="4681" spans="1:4" x14ac:dyDescent="0.35">
      <c r="A4681" t="s">
        <v>14778</v>
      </c>
      <c r="B4681">
        <v>509055</v>
      </c>
      <c r="C4681" t="s">
        <v>14779</v>
      </c>
      <c r="D4681" t="s">
        <v>8088</v>
      </c>
    </row>
    <row r="4682" spans="1:4" x14ac:dyDescent="0.35">
      <c r="A4682" t="s">
        <v>14780</v>
      </c>
      <c r="B4682">
        <v>540097</v>
      </c>
      <c r="C4682" t="s">
        <v>8075</v>
      </c>
      <c r="D4682" t="s">
        <v>8058</v>
      </c>
    </row>
    <row r="4683" spans="1:4" x14ac:dyDescent="0.35">
      <c r="A4683" t="s">
        <v>14781</v>
      </c>
      <c r="B4683">
        <v>532411</v>
      </c>
      <c r="C4683" t="s">
        <v>14782</v>
      </c>
      <c r="D4683" t="s">
        <v>8165</v>
      </c>
    </row>
    <row r="4684" spans="1:4" x14ac:dyDescent="0.35">
      <c r="A4684" t="s">
        <v>14783</v>
      </c>
      <c r="B4684">
        <v>539398</v>
      </c>
      <c r="C4684" t="s">
        <v>8075</v>
      </c>
      <c r="D4684" t="s">
        <v>8083</v>
      </c>
    </row>
    <row r="4685" spans="1:4" x14ac:dyDescent="0.35">
      <c r="A4685" t="s">
        <v>14784</v>
      </c>
      <c r="B4685">
        <v>538598</v>
      </c>
      <c r="C4685" t="s">
        <v>8075</v>
      </c>
      <c r="D4685" t="s">
        <v>8089</v>
      </c>
    </row>
    <row r="4686" spans="1:4" x14ac:dyDescent="0.35">
      <c r="A4686" t="s">
        <v>14785</v>
      </c>
      <c r="B4686">
        <v>516072</v>
      </c>
      <c r="C4686" t="s">
        <v>14786</v>
      </c>
      <c r="D4686" t="s">
        <v>8121</v>
      </c>
    </row>
    <row r="4687" spans="1:4" x14ac:dyDescent="0.35">
      <c r="A4687" t="s">
        <v>14787</v>
      </c>
      <c r="B4687">
        <v>512064</v>
      </c>
      <c r="C4687" t="s">
        <v>14788</v>
      </c>
      <c r="D4687" t="s">
        <v>8492</v>
      </c>
    </row>
    <row r="4688" spans="1:4" x14ac:dyDescent="0.35">
      <c r="A4688" t="s">
        <v>14789</v>
      </c>
      <c r="B4688">
        <v>526441</v>
      </c>
      <c r="C4688" t="s">
        <v>8075</v>
      </c>
      <c r="D4688" t="s">
        <v>9669</v>
      </c>
    </row>
    <row r="4689" spans="1:4" x14ac:dyDescent="0.35">
      <c r="A4689" t="s">
        <v>14790</v>
      </c>
      <c r="B4689">
        <v>531668</v>
      </c>
      <c r="C4689" t="s">
        <v>8075</v>
      </c>
      <c r="D4689" t="s">
        <v>8078</v>
      </c>
    </row>
    <row r="4690" spans="1:4" x14ac:dyDescent="0.35">
      <c r="A4690" t="s">
        <v>14791</v>
      </c>
      <c r="B4690">
        <v>524711</v>
      </c>
      <c r="C4690" t="s">
        <v>8075</v>
      </c>
      <c r="D4690" t="s">
        <v>8111</v>
      </c>
    </row>
    <row r="4691" spans="1:4" x14ac:dyDescent="0.35">
      <c r="A4691" t="s">
        <v>14792</v>
      </c>
      <c r="B4691">
        <v>538565</v>
      </c>
      <c r="C4691" t="s">
        <v>8075</v>
      </c>
      <c r="D4691" t="s">
        <v>8091</v>
      </c>
    </row>
    <row r="4692" spans="1:4" x14ac:dyDescent="0.35">
      <c r="A4692" t="s">
        <v>14793</v>
      </c>
      <c r="B4692">
        <v>540823</v>
      </c>
      <c r="C4692" t="s">
        <v>8075</v>
      </c>
      <c r="D4692" t="s">
        <v>16186</v>
      </c>
    </row>
    <row r="4693" spans="1:4" x14ac:dyDescent="0.35">
      <c r="A4693" t="s">
        <v>14794</v>
      </c>
      <c r="B4693">
        <v>541735</v>
      </c>
      <c r="C4693" t="s">
        <v>8075</v>
      </c>
      <c r="D4693" t="s">
        <v>8469</v>
      </c>
    </row>
    <row r="4694" spans="1:4" x14ac:dyDescent="0.35">
      <c r="A4694" t="s">
        <v>14795</v>
      </c>
      <c r="B4694">
        <v>530057</v>
      </c>
      <c r="C4694" t="s">
        <v>8075</v>
      </c>
      <c r="D4694" t="s">
        <v>8111</v>
      </c>
    </row>
    <row r="4695" spans="1:4" x14ac:dyDescent="0.35">
      <c r="A4695" t="s">
        <v>14796</v>
      </c>
      <c r="B4695">
        <v>524576</v>
      </c>
      <c r="C4695" t="s">
        <v>8075</v>
      </c>
      <c r="D4695" t="s">
        <v>8121</v>
      </c>
    </row>
    <row r="4696" spans="1:4" x14ac:dyDescent="0.35">
      <c r="A4696" t="s">
        <v>14797</v>
      </c>
      <c r="B4696">
        <v>532660</v>
      </c>
      <c r="C4696" t="s">
        <v>14798</v>
      </c>
      <c r="D4696" t="s">
        <v>8111</v>
      </c>
    </row>
    <row r="4697" spans="1:4" x14ac:dyDescent="0.35">
      <c r="A4697" t="s">
        <v>14799</v>
      </c>
      <c r="B4697">
        <v>511509</v>
      </c>
      <c r="C4697" t="s">
        <v>8075</v>
      </c>
      <c r="D4697" t="s">
        <v>8410</v>
      </c>
    </row>
    <row r="4698" spans="1:4" x14ac:dyDescent="0.35">
      <c r="A4698" t="s">
        <v>14800</v>
      </c>
      <c r="B4698">
        <v>509026</v>
      </c>
      <c r="C4698" t="s">
        <v>8075</v>
      </c>
      <c r="D4698" t="s">
        <v>8177</v>
      </c>
    </row>
    <row r="4699" spans="1:4" x14ac:dyDescent="0.35">
      <c r="A4699" t="s">
        <v>14801</v>
      </c>
      <c r="B4699">
        <v>536128</v>
      </c>
      <c r="C4699" t="s">
        <v>8075</v>
      </c>
      <c r="D4699" t="s">
        <v>8469</v>
      </c>
    </row>
    <row r="4700" spans="1:4" x14ac:dyDescent="0.35">
      <c r="A4700" t="s">
        <v>14802</v>
      </c>
      <c r="B4700">
        <v>511333</v>
      </c>
      <c r="C4700" t="s">
        <v>14803</v>
      </c>
      <c r="D4700" t="s">
        <v>8058</v>
      </c>
    </row>
    <row r="4701" spans="1:4" x14ac:dyDescent="0.35">
      <c r="A4701" t="s">
        <v>14804</v>
      </c>
      <c r="B4701">
        <v>534976</v>
      </c>
      <c r="C4701" t="s">
        <v>14805</v>
      </c>
      <c r="D4701" t="s">
        <v>8241</v>
      </c>
    </row>
    <row r="4702" spans="1:4" x14ac:dyDescent="0.35">
      <c r="A4702" t="s">
        <v>14806</v>
      </c>
      <c r="B4702">
        <v>533427</v>
      </c>
      <c r="C4702" t="s">
        <v>8075</v>
      </c>
      <c r="D4702" t="s">
        <v>8208</v>
      </c>
    </row>
    <row r="4703" spans="1:4" x14ac:dyDescent="0.35">
      <c r="A4703" t="s">
        <v>14807</v>
      </c>
      <c r="B4703">
        <v>539222</v>
      </c>
      <c r="C4703" t="s">
        <v>8075</v>
      </c>
      <c r="D4703" t="s">
        <v>9070</v>
      </c>
    </row>
    <row r="4704" spans="1:4" x14ac:dyDescent="0.35">
      <c r="A4704" t="s">
        <v>14808</v>
      </c>
      <c r="B4704">
        <v>532822</v>
      </c>
      <c r="C4704" t="s">
        <v>14809</v>
      </c>
      <c r="D4704" t="s">
        <v>9011</v>
      </c>
    </row>
    <row r="4705" spans="1:4" x14ac:dyDescent="0.35">
      <c r="A4705" t="s">
        <v>14810</v>
      </c>
      <c r="B4705">
        <v>522122</v>
      </c>
      <c r="C4705" t="s">
        <v>8075</v>
      </c>
      <c r="D4705" t="s">
        <v>8089</v>
      </c>
    </row>
    <row r="4706" spans="1:4" x14ac:dyDescent="0.35">
      <c r="A4706" t="s">
        <v>14811</v>
      </c>
      <c r="B4706">
        <v>522122</v>
      </c>
      <c r="C4706" t="s">
        <v>8075</v>
      </c>
      <c r="D4706" t="s">
        <v>8089</v>
      </c>
    </row>
    <row r="4707" spans="1:4" x14ac:dyDescent="0.35">
      <c r="A4707" t="s">
        <v>14812</v>
      </c>
      <c r="B4707">
        <v>509038</v>
      </c>
      <c r="C4707" t="s">
        <v>8075</v>
      </c>
      <c r="D4707" t="s">
        <v>8091</v>
      </c>
    </row>
    <row r="4708" spans="1:4" x14ac:dyDescent="0.35">
      <c r="A4708" t="s">
        <v>14813</v>
      </c>
      <c r="B4708">
        <v>532757</v>
      </c>
      <c r="C4708" t="s">
        <v>14814</v>
      </c>
      <c r="D4708" t="s">
        <v>8116</v>
      </c>
    </row>
    <row r="4709" spans="1:4" x14ac:dyDescent="0.35">
      <c r="A4709" t="s">
        <v>14815</v>
      </c>
      <c r="B4709">
        <v>500575</v>
      </c>
      <c r="C4709" t="s">
        <v>14816</v>
      </c>
      <c r="D4709" t="s">
        <v>8440</v>
      </c>
    </row>
    <row r="4710" spans="1:4" x14ac:dyDescent="0.35">
      <c r="A4710" t="s">
        <v>14817</v>
      </c>
      <c r="B4710">
        <v>512215</v>
      </c>
      <c r="C4710" t="s">
        <v>8075</v>
      </c>
      <c r="D4710" t="s">
        <v>8058</v>
      </c>
    </row>
    <row r="4711" spans="1:4" x14ac:dyDescent="0.35">
      <c r="A4711" t="s">
        <v>14818</v>
      </c>
      <c r="B4711">
        <v>539118</v>
      </c>
      <c r="C4711" t="s">
        <v>14819</v>
      </c>
      <c r="D4711" t="s">
        <v>8393</v>
      </c>
    </row>
    <row r="4712" spans="1:4" x14ac:dyDescent="0.35">
      <c r="A4712" t="s">
        <v>14820</v>
      </c>
      <c r="B4712">
        <v>519331</v>
      </c>
      <c r="C4712" t="s">
        <v>8075</v>
      </c>
      <c r="D4712" t="s">
        <v>8469</v>
      </c>
    </row>
    <row r="4713" spans="1:4" x14ac:dyDescent="0.35">
      <c r="A4713" t="s">
        <v>14821</v>
      </c>
      <c r="B4713">
        <v>509966</v>
      </c>
      <c r="C4713" t="s">
        <v>14822</v>
      </c>
      <c r="D4713" t="s">
        <v>10236</v>
      </c>
    </row>
    <row r="4714" spans="1:4" x14ac:dyDescent="0.35">
      <c r="A4714" t="s">
        <v>14823</v>
      </c>
      <c r="B4714">
        <v>532893</v>
      </c>
      <c r="C4714" t="s">
        <v>8075</v>
      </c>
      <c r="D4714" t="s">
        <v>8089</v>
      </c>
    </row>
    <row r="4715" spans="1:4" x14ac:dyDescent="0.35">
      <c r="A4715" t="s">
        <v>14824</v>
      </c>
      <c r="B4715">
        <v>517399</v>
      </c>
      <c r="C4715" t="s">
        <v>14825</v>
      </c>
      <c r="D4715" t="s">
        <v>8440</v>
      </c>
    </row>
    <row r="4716" spans="1:4" x14ac:dyDescent="0.35">
      <c r="A4716" t="s">
        <v>14826</v>
      </c>
      <c r="B4716">
        <v>506142</v>
      </c>
      <c r="C4716" t="s">
        <v>8075</v>
      </c>
      <c r="D4716" t="s">
        <v>8058</v>
      </c>
    </row>
    <row r="4717" spans="1:4" x14ac:dyDescent="0.35">
      <c r="A4717" t="s">
        <v>14827</v>
      </c>
      <c r="B4717">
        <v>501391</v>
      </c>
      <c r="C4717" t="s">
        <v>8075</v>
      </c>
      <c r="D4717" t="s">
        <v>16186</v>
      </c>
    </row>
    <row r="4718" spans="1:4" x14ac:dyDescent="0.35">
      <c r="A4718" t="s">
        <v>14828</v>
      </c>
      <c r="B4718">
        <v>504220</v>
      </c>
      <c r="C4718" t="s">
        <v>8075</v>
      </c>
      <c r="D4718" t="s">
        <v>8083</v>
      </c>
    </row>
    <row r="4719" spans="1:4" x14ac:dyDescent="0.35">
      <c r="A4719" t="s">
        <v>14829</v>
      </c>
      <c r="B4719" t="s">
        <v>8075</v>
      </c>
      <c r="C4719" t="s">
        <v>14830</v>
      </c>
      <c r="D4719" t="s">
        <v>8163</v>
      </c>
    </row>
    <row r="4720" spans="1:4" x14ac:dyDescent="0.35">
      <c r="A4720" t="s">
        <v>14831</v>
      </c>
      <c r="B4720">
        <v>504220</v>
      </c>
      <c r="C4720" t="s">
        <v>8075</v>
      </c>
      <c r="D4720" t="s">
        <v>8083</v>
      </c>
    </row>
    <row r="4721" spans="1:4" x14ac:dyDescent="0.35">
      <c r="A4721" t="s">
        <v>14832</v>
      </c>
      <c r="B4721">
        <v>505583</v>
      </c>
      <c r="C4721" t="s">
        <v>8075</v>
      </c>
      <c r="D4721" t="s">
        <v>8158</v>
      </c>
    </row>
    <row r="4722" spans="1:4" x14ac:dyDescent="0.35">
      <c r="A4722" t="s">
        <v>14833</v>
      </c>
      <c r="B4722">
        <v>541445</v>
      </c>
      <c r="C4722" t="s">
        <v>8075</v>
      </c>
      <c r="D4722" t="s">
        <v>8370</v>
      </c>
    </row>
    <row r="4723" spans="1:4" x14ac:dyDescent="0.35">
      <c r="A4723" t="s">
        <v>14834</v>
      </c>
      <c r="B4723">
        <v>533023</v>
      </c>
      <c r="C4723" t="s">
        <v>14835</v>
      </c>
      <c r="D4723" t="s">
        <v>8427</v>
      </c>
    </row>
    <row r="4724" spans="1:4" x14ac:dyDescent="0.35">
      <c r="A4724" t="s">
        <v>14836</v>
      </c>
      <c r="B4724">
        <v>533023</v>
      </c>
      <c r="C4724" t="s">
        <v>14837</v>
      </c>
      <c r="D4724" t="s">
        <v>8427</v>
      </c>
    </row>
    <row r="4725" spans="1:4" x14ac:dyDescent="0.35">
      <c r="A4725" t="s">
        <v>14838</v>
      </c>
      <c r="B4725">
        <v>503675</v>
      </c>
      <c r="C4725" t="s">
        <v>8075</v>
      </c>
      <c r="D4725" t="s">
        <v>8492</v>
      </c>
    </row>
    <row r="4726" spans="1:4" x14ac:dyDescent="0.35">
      <c r="A4726" t="s">
        <v>14839</v>
      </c>
      <c r="B4726">
        <v>501370</v>
      </c>
      <c r="C4726" t="s">
        <v>8075</v>
      </c>
      <c r="D4726" t="s">
        <v>8156</v>
      </c>
    </row>
    <row r="4727" spans="1:4" x14ac:dyDescent="0.35">
      <c r="A4727" t="s">
        <v>14840</v>
      </c>
      <c r="B4727">
        <v>507410</v>
      </c>
      <c r="C4727" t="s">
        <v>14841</v>
      </c>
      <c r="D4727" t="s">
        <v>8064</v>
      </c>
    </row>
    <row r="4728" spans="1:4" x14ac:dyDescent="0.35">
      <c r="A4728" t="s">
        <v>14842</v>
      </c>
      <c r="B4728">
        <v>511147</v>
      </c>
      <c r="C4728" t="s">
        <v>8075</v>
      </c>
      <c r="D4728" t="s">
        <v>8091</v>
      </c>
    </row>
    <row r="4729" spans="1:4" x14ac:dyDescent="0.35">
      <c r="A4729" t="s">
        <v>14843</v>
      </c>
      <c r="B4729">
        <v>532053</v>
      </c>
      <c r="C4729" t="s">
        <v>8075</v>
      </c>
      <c r="D4729" t="s">
        <v>8058</v>
      </c>
    </row>
    <row r="4730" spans="1:4" x14ac:dyDescent="0.35">
      <c r="A4730" t="s">
        <v>14844</v>
      </c>
      <c r="B4730">
        <v>524212</v>
      </c>
      <c r="C4730" t="s">
        <v>14845</v>
      </c>
      <c r="D4730" t="s">
        <v>8111</v>
      </c>
    </row>
    <row r="4731" spans="1:4" x14ac:dyDescent="0.35">
      <c r="A4731" t="s">
        <v>14846</v>
      </c>
      <c r="B4731">
        <v>511690</v>
      </c>
      <c r="C4731" t="s">
        <v>8075</v>
      </c>
      <c r="D4731" t="s">
        <v>8091</v>
      </c>
    </row>
    <row r="4732" spans="1:4" x14ac:dyDescent="0.35">
      <c r="A4732" t="s">
        <v>14847</v>
      </c>
      <c r="B4732">
        <v>508494</v>
      </c>
      <c r="C4732" t="s">
        <v>8075</v>
      </c>
      <c r="D4732" t="s">
        <v>8478</v>
      </c>
    </row>
    <row r="4733" spans="1:4" x14ac:dyDescent="0.35">
      <c r="A4733" t="s">
        <v>14848</v>
      </c>
      <c r="B4733">
        <v>523660</v>
      </c>
      <c r="C4733" t="s">
        <v>8075</v>
      </c>
      <c r="D4733" t="s">
        <v>8152</v>
      </c>
    </row>
    <row r="4734" spans="1:4" x14ac:dyDescent="0.35">
      <c r="A4734" t="s">
        <v>14849</v>
      </c>
      <c r="B4734" t="s">
        <v>8075</v>
      </c>
      <c r="C4734" t="s">
        <v>14850</v>
      </c>
      <c r="D4734" t="s">
        <v>8086</v>
      </c>
    </row>
    <row r="4735" spans="1:4" x14ac:dyDescent="0.35">
      <c r="A4735" t="s">
        <v>14851</v>
      </c>
      <c r="B4735">
        <v>780016</v>
      </c>
      <c r="C4735" t="s">
        <v>8075</v>
      </c>
      <c r="D4735" t="s">
        <v>8163</v>
      </c>
    </row>
    <row r="4736" spans="1:4" x14ac:dyDescent="0.35">
      <c r="A4736" t="s">
        <v>14852</v>
      </c>
      <c r="B4736">
        <v>517498</v>
      </c>
      <c r="C4736" t="s">
        <v>14853</v>
      </c>
      <c r="D4736" t="s">
        <v>8370</v>
      </c>
    </row>
    <row r="4737" spans="1:4" x14ac:dyDescent="0.35">
      <c r="A4737" t="s">
        <v>14854</v>
      </c>
      <c r="B4737">
        <v>511074</v>
      </c>
      <c r="C4737" t="s">
        <v>8075</v>
      </c>
      <c r="D4737" t="s">
        <v>8091</v>
      </c>
    </row>
    <row r="4738" spans="1:4" x14ac:dyDescent="0.35">
      <c r="A4738" t="s">
        <v>14855</v>
      </c>
      <c r="B4738">
        <v>533452</v>
      </c>
      <c r="C4738" t="s">
        <v>14856</v>
      </c>
      <c r="D4738" t="s">
        <v>8058</v>
      </c>
    </row>
    <row r="4739" spans="1:4" x14ac:dyDescent="0.35">
      <c r="A4739" t="s">
        <v>14857</v>
      </c>
      <c r="B4739">
        <v>523011</v>
      </c>
      <c r="C4739" t="s">
        <v>14858</v>
      </c>
      <c r="D4739" t="s">
        <v>16186</v>
      </c>
    </row>
    <row r="4740" spans="1:4" x14ac:dyDescent="0.35">
      <c r="A4740" t="s">
        <v>14859</v>
      </c>
      <c r="B4740">
        <v>504988</v>
      </c>
      <c r="C4740" t="s">
        <v>8075</v>
      </c>
      <c r="D4740" t="s">
        <v>8987</v>
      </c>
    </row>
    <row r="4741" spans="1:4" x14ac:dyDescent="0.35">
      <c r="A4741" t="s">
        <v>14860</v>
      </c>
      <c r="B4741">
        <v>524661</v>
      </c>
      <c r="C4741" t="s">
        <v>8075</v>
      </c>
      <c r="D4741" t="s">
        <v>8111</v>
      </c>
    </row>
    <row r="4742" spans="1:4" x14ac:dyDescent="0.35">
      <c r="A4742" t="s">
        <v>14861</v>
      </c>
      <c r="B4742">
        <v>532016</v>
      </c>
      <c r="C4742" t="s">
        <v>8075</v>
      </c>
      <c r="D4742" t="s">
        <v>8158</v>
      </c>
    </row>
    <row r="4743" spans="1:4" x14ac:dyDescent="0.35">
      <c r="A4743" t="s">
        <v>14862</v>
      </c>
      <c r="B4743">
        <v>531211</v>
      </c>
      <c r="C4743" t="s">
        <v>8075</v>
      </c>
      <c r="D4743" t="s">
        <v>8058</v>
      </c>
    </row>
    <row r="4744" spans="1:4" x14ac:dyDescent="0.35">
      <c r="A4744" t="s">
        <v>14863</v>
      </c>
      <c r="B4744">
        <v>514162</v>
      </c>
      <c r="C4744" t="s">
        <v>14864</v>
      </c>
      <c r="D4744" t="s">
        <v>8089</v>
      </c>
    </row>
    <row r="4745" spans="1:4" x14ac:dyDescent="0.35">
      <c r="A4745" t="s">
        <v>14865</v>
      </c>
      <c r="B4745">
        <v>532144</v>
      </c>
      <c r="C4745" t="s">
        <v>14866</v>
      </c>
      <c r="D4745" t="s">
        <v>8469</v>
      </c>
    </row>
    <row r="4746" spans="1:4" x14ac:dyDescent="0.35">
      <c r="A4746" t="s">
        <v>14867</v>
      </c>
      <c r="B4746">
        <v>532553</v>
      </c>
      <c r="C4746" t="s">
        <v>14868</v>
      </c>
      <c r="D4746" t="s">
        <v>8469</v>
      </c>
    </row>
    <row r="4747" spans="1:4" x14ac:dyDescent="0.35">
      <c r="A4747" t="s">
        <v>14869</v>
      </c>
      <c r="B4747">
        <v>514162</v>
      </c>
      <c r="C4747" t="s">
        <v>14864</v>
      </c>
      <c r="D4747" t="s">
        <v>8089</v>
      </c>
    </row>
    <row r="4748" spans="1:4" x14ac:dyDescent="0.35">
      <c r="A4748" t="s">
        <v>14870</v>
      </c>
      <c r="B4748">
        <v>533252</v>
      </c>
      <c r="C4748" t="s">
        <v>14871</v>
      </c>
      <c r="D4748" t="s">
        <v>8058</v>
      </c>
    </row>
    <row r="4749" spans="1:4" x14ac:dyDescent="0.35">
      <c r="A4749" t="s">
        <v>14872</v>
      </c>
      <c r="B4749">
        <v>526431</v>
      </c>
      <c r="C4749" t="s">
        <v>8075</v>
      </c>
      <c r="D4749" t="s">
        <v>8497</v>
      </c>
    </row>
    <row r="4750" spans="1:4" x14ac:dyDescent="0.35">
      <c r="A4750" t="s">
        <v>14873</v>
      </c>
      <c r="B4750">
        <v>505412</v>
      </c>
      <c r="C4750" t="s">
        <v>14874</v>
      </c>
      <c r="D4750" t="s">
        <v>8083</v>
      </c>
    </row>
    <row r="4751" spans="1:4" x14ac:dyDescent="0.35">
      <c r="A4751" t="s">
        <v>14875</v>
      </c>
      <c r="B4751">
        <v>505412</v>
      </c>
      <c r="C4751" t="s">
        <v>14874</v>
      </c>
      <c r="D4751" t="s">
        <v>8083</v>
      </c>
    </row>
    <row r="4752" spans="1:4" x14ac:dyDescent="0.35">
      <c r="A4752" t="s">
        <v>14876</v>
      </c>
      <c r="B4752">
        <v>532373</v>
      </c>
      <c r="C4752" t="s">
        <v>8075</v>
      </c>
      <c r="D4752" t="s">
        <v>16186</v>
      </c>
    </row>
    <row r="4753" spans="1:4" x14ac:dyDescent="0.35">
      <c r="A4753" t="s">
        <v>14877</v>
      </c>
      <c r="B4753">
        <v>500444</v>
      </c>
      <c r="C4753" t="s">
        <v>14878</v>
      </c>
      <c r="D4753" t="s">
        <v>8069</v>
      </c>
    </row>
    <row r="4754" spans="1:4" x14ac:dyDescent="0.35">
      <c r="A4754" t="s">
        <v>14879</v>
      </c>
      <c r="B4754">
        <v>538382</v>
      </c>
      <c r="C4754" t="s">
        <v>8075</v>
      </c>
      <c r="D4754" t="s">
        <v>16186</v>
      </c>
    </row>
    <row r="4755" spans="1:4" x14ac:dyDescent="0.35">
      <c r="A4755" t="s">
        <v>14880</v>
      </c>
      <c r="B4755">
        <v>504998</v>
      </c>
      <c r="C4755" t="s">
        <v>8075</v>
      </c>
      <c r="D4755" t="s">
        <v>8105</v>
      </c>
    </row>
    <row r="4756" spans="1:4" x14ac:dyDescent="0.35">
      <c r="A4756" t="s">
        <v>14881</v>
      </c>
      <c r="B4756">
        <v>505533</v>
      </c>
      <c r="C4756" t="s">
        <v>8075</v>
      </c>
      <c r="D4756" t="s">
        <v>8560</v>
      </c>
    </row>
    <row r="4757" spans="1:4" x14ac:dyDescent="0.35">
      <c r="A4757" t="s">
        <v>14882</v>
      </c>
      <c r="B4757">
        <v>590073</v>
      </c>
      <c r="C4757" t="s">
        <v>14883</v>
      </c>
      <c r="D4757" t="s">
        <v>8427</v>
      </c>
    </row>
    <row r="4758" spans="1:4" x14ac:dyDescent="0.35">
      <c r="A4758" t="s">
        <v>14884</v>
      </c>
      <c r="B4758">
        <v>590073</v>
      </c>
      <c r="C4758" t="s">
        <v>14883</v>
      </c>
      <c r="D4758" t="s">
        <v>8427</v>
      </c>
    </row>
    <row r="4759" spans="1:4" x14ac:dyDescent="0.35">
      <c r="A4759" t="s">
        <v>14885</v>
      </c>
      <c r="B4759">
        <v>500238</v>
      </c>
      <c r="C4759" t="s">
        <v>14886</v>
      </c>
      <c r="D4759" t="s">
        <v>8440</v>
      </c>
    </row>
    <row r="4760" spans="1:4" x14ac:dyDescent="0.35">
      <c r="A4760" t="s">
        <v>14887</v>
      </c>
      <c r="B4760">
        <v>500238</v>
      </c>
      <c r="C4760" t="s">
        <v>14886</v>
      </c>
      <c r="D4760" t="s">
        <v>8440</v>
      </c>
    </row>
    <row r="4761" spans="1:4" x14ac:dyDescent="0.35">
      <c r="A4761" t="s">
        <v>14888</v>
      </c>
      <c r="B4761">
        <v>513713</v>
      </c>
      <c r="C4761" t="s">
        <v>8075</v>
      </c>
      <c r="D4761" t="s">
        <v>8186</v>
      </c>
    </row>
    <row r="4762" spans="1:4" x14ac:dyDescent="0.35">
      <c r="A4762" t="s">
        <v>14889</v>
      </c>
      <c r="B4762">
        <v>542667</v>
      </c>
      <c r="C4762" t="s">
        <v>14890</v>
      </c>
      <c r="D4762" t="s">
        <v>16188</v>
      </c>
    </row>
    <row r="4763" spans="1:4" x14ac:dyDescent="0.35">
      <c r="A4763" t="s">
        <v>14891</v>
      </c>
      <c r="B4763">
        <v>519214</v>
      </c>
      <c r="C4763" t="s">
        <v>8075</v>
      </c>
      <c r="D4763" t="s">
        <v>8091</v>
      </c>
    </row>
    <row r="4764" spans="1:4" x14ac:dyDescent="0.35">
      <c r="A4764" t="s">
        <v>14892</v>
      </c>
      <c r="B4764">
        <v>519224</v>
      </c>
      <c r="C4764" t="s">
        <v>14893</v>
      </c>
      <c r="D4764" t="s">
        <v>16186</v>
      </c>
    </row>
    <row r="4765" spans="1:4" x14ac:dyDescent="0.35">
      <c r="A4765" t="s">
        <v>14894</v>
      </c>
      <c r="B4765">
        <v>526586</v>
      </c>
      <c r="C4765" t="s">
        <v>8075</v>
      </c>
      <c r="D4765" t="s">
        <v>8192</v>
      </c>
    </row>
    <row r="4766" spans="1:4" x14ac:dyDescent="0.35">
      <c r="A4766" t="s">
        <v>14895</v>
      </c>
      <c r="B4766">
        <v>522029</v>
      </c>
      <c r="C4766" t="s">
        <v>14896</v>
      </c>
      <c r="D4766" t="s">
        <v>8083</v>
      </c>
    </row>
    <row r="4767" spans="1:4" x14ac:dyDescent="0.35">
      <c r="A4767" t="s">
        <v>14897</v>
      </c>
      <c r="B4767">
        <v>512022</v>
      </c>
      <c r="C4767" t="s">
        <v>8075</v>
      </c>
      <c r="D4767" t="s">
        <v>8058</v>
      </c>
    </row>
    <row r="4768" spans="1:4" x14ac:dyDescent="0.35">
      <c r="A4768" t="s">
        <v>14898</v>
      </c>
      <c r="B4768">
        <v>512022</v>
      </c>
      <c r="C4768" t="s">
        <v>8075</v>
      </c>
      <c r="D4768" t="s">
        <v>8058</v>
      </c>
    </row>
    <row r="4769" spans="1:4" x14ac:dyDescent="0.35">
      <c r="A4769" t="s">
        <v>14899</v>
      </c>
      <c r="B4769">
        <v>526471</v>
      </c>
      <c r="C4769" t="s">
        <v>8075</v>
      </c>
      <c r="D4769" t="s">
        <v>8702</v>
      </c>
    </row>
    <row r="4770" spans="1:4" x14ac:dyDescent="0.35">
      <c r="A4770" t="s">
        <v>14900</v>
      </c>
      <c r="B4770">
        <v>514470</v>
      </c>
      <c r="C4770" t="s">
        <v>8075</v>
      </c>
      <c r="D4770" t="s">
        <v>8089</v>
      </c>
    </row>
    <row r="4771" spans="1:4" x14ac:dyDescent="0.35">
      <c r="A4771" t="s">
        <v>14901</v>
      </c>
      <c r="B4771">
        <v>514348</v>
      </c>
      <c r="C4771" t="s">
        <v>14902</v>
      </c>
      <c r="D4771" t="s">
        <v>8089</v>
      </c>
    </row>
    <row r="4772" spans="1:4" x14ac:dyDescent="0.35">
      <c r="A4772" t="s">
        <v>14903</v>
      </c>
      <c r="B4772">
        <v>524758</v>
      </c>
      <c r="C4772" t="s">
        <v>8075</v>
      </c>
      <c r="D4772" t="s">
        <v>8111</v>
      </c>
    </row>
    <row r="4773" spans="1:4" x14ac:dyDescent="0.35">
      <c r="A4773" t="s">
        <v>14904</v>
      </c>
      <c r="B4773">
        <v>538873</v>
      </c>
      <c r="C4773" t="s">
        <v>8075</v>
      </c>
      <c r="D4773" t="s">
        <v>8091</v>
      </c>
    </row>
    <row r="4774" spans="1:4" x14ac:dyDescent="0.35">
      <c r="A4774" t="s">
        <v>14905</v>
      </c>
      <c r="B4774">
        <v>507685</v>
      </c>
      <c r="C4774" t="s">
        <v>14906</v>
      </c>
      <c r="D4774" t="s">
        <v>8061</v>
      </c>
    </row>
    <row r="4775" spans="1:4" x14ac:dyDescent="0.35">
      <c r="A4775" t="s">
        <v>14907</v>
      </c>
      <c r="B4775">
        <v>507817</v>
      </c>
      <c r="C4775" t="s">
        <v>8075</v>
      </c>
      <c r="D4775" t="s">
        <v>8089</v>
      </c>
    </row>
    <row r="4776" spans="1:4" x14ac:dyDescent="0.35">
      <c r="A4776" t="s">
        <v>14908</v>
      </c>
      <c r="B4776">
        <v>511642</v>
      </c>
      <c r="C4776" t="s">
        <v>8075</v>
      </c>
      <c r="D4776" t="s">
        <v>8091</v>
      </c>
    </row>
    <row r="4777" spans="1:4" x14ac:dyDescent="0.35">
      <c r="A4777" t="s">
        <v>14909</v>
      </c>
      <c r="B4777">
        <v>532300</v>
      </c>
      <c r="C4777" t="s">
        <v>14910</v>
      </c>
      <c r="D4777" t="s">
        <v>8111</v>
      </c>
    </row>
    <row r="4778" spans="1:4" x14ac:dyDescent="0.35">
      <c r="A4778" t="s">
        <v>14911</v>
      </c>
      <c r="B4778">
        <v>531396</v>
      </c>
      <c r="C4778" t="s">
        <v>8075</v>
      </c>
      <c r="D4778" t="s">
        <v>8165</v>
      </c>
    </row>
    <row r="4779" spans="1:4" x14ac:dyDescent="0.35">
      <c r="A4779" t="s">
        <v>14912</v>
      </c>
      <c r="B4779">
        <v>538128</v>
      </c>
      <c r="C4779" t="s">
        <v>8075</v>
      </c>
      <c r="D4779" t="s">
        <v>8186</v>
      </c>
    </row>
    <row r="4780" spans="1:4" x14ac:dyDescent="0.35">
      <c r="A4780" t="s">
        <v>14913</v>
      </c>
      <c r="B4780">
        <v>538268</v>
      </c>
      <c r="C4780" t="s">
        <v>14914</v>
      </c>
      <c r="D4780" t="s">
        <v>8250</v>
      </c>
    </row>
    <row r="4781" spans="1:4" x14ac:dyDescent="0.35">
      <c r="A4781" t="s">
        <v>14915</v>
      </c>
      <c r="B4781">
        <v>526959</v>
      </c>
      <c r="C4781" t="s">
        <v>8075</v>
      </c>
      <c r="D4781" t="s">
        <v>8273</v>
      </c>
    </row>
    <row r="4782" spans="1:4" x14ac:dyDescent="0.35">
      <c r="A4782" t="s">
        <v>14916</v>
      </c>
      <c r="B4782">
        <v>526525</v>
      </c>
      <c r="C4782" t="s">
        <v>8075</v>
      </c>
      <c r="D4782" t="s">
        <v>8186</v>
      </c>
    </row>
    <row r="4783" spans="1:4" x14ac:dyDescent="0.35">
      <c r="A4783" t="s">
        <v>14917</v>
      </c>
      <c r="B4783">
        <v>538451</v>
      </c>
      <c r="C4783" t="s">
        <v>8075</v>
      </c>
      <c r="D4783" t="s">
        <v>8094</v>
      </c>
    </row>
    <row r="4784" spans="1:4" x14ac:dyDescent="0.35">
      <c r="A4784" t="s">
        <v>14918</v>
      </c>
      <c r="B4784" t="s">
        <v>8075</v>
      </c>
      <c r="C4784" t="s">
        <v>14919</v>
      </c>
      <c r="D4784" t="s">
        <v>8086</v>
      </c>
    </row>
    <row r="4785" spans="1:4" x14ac:dyDescent="0.35">
      <c r="A4785" t="s">
        <v>14920</v>
      </c>
      <c r="B4785">
        <v>505872</v>
      </c>
      <c r="C4785" t="s">
        <v>8075</v>
      </c>
      <c r="D4785" t="s">
        <v>8083</v>
      </c>
    </row>
    <row r="4786" spans="1:4" x14ac:dyDescent="0.35">
      <c r="A4786" t="s">
        <v>14921</v>
      </c>
      <c r="B4786">
        <v>532616</v>
      </c>
      <c r="C4786" t="s">
        <v>14922</v>
      </c>
      <c r="D4786" t="s">
        <v>8402</v>
      </c>
    </row>
    <row r="4787" spans="1:4" x14ac:dyDescent="0.35">
      <c r="A4787" t="s">
        <v>14923</v>
      </c>
      <c r="B4787">
        <v>542367</v>
      </c>
      <c r="C4787" t="s">
        <v>14924</v>
      </c>
      <c r="D4787" t="s">
        <v>13177</v>
      </c>
    </row>
    <row r="4788" spans="1:4" x14ac:dyDescent="0.35">
      <c r="A4788" t="s">
        <v>14925</v>
      </c>
      <c r="B4788">
        <v>532788</v>
      </c>
      <c r="C4788" t="s">
        <v>14926</v>
      </c>
      <c r="D4788" t="s">
        <v>8218</v>
      </c>
    </row>
    <row r="4789" spans="1:4" x14ac:dyDescent="0.35">
      <c r="A4789" t="s">
        <v>14927</v>
      </c>
      <c r="B4789">
        <v>590013</v>
      </c>
      <c r="C4789" t="s">
        <v>14928</v>
      </c>
      <c r="D4789" t="s">
        <v>8121</v>
      </c>
    </row>
    <row r="4790" spans="1:4" x14ac:dyDescent="0.35">
      <c r="A4790" t="s">
        <v>14929</v>
      </c>
      <c r="B4790">
        <v>590013</v>
      </c>
      <c r="C4790" t="s">
        <v>14930</v>
      </c>
      <c r="D4790" t="s">
        <v>8121</v>
      </c>
    </row>
    <row r="4791" spans="1:4" x14ac:dyDescent="0.35">
      <c r="A4791" t="s">
        <v>14931</v>
      </c>
      <c r="B4791">
        <v>511012</v>
      </c>
      <c r="C4791" t="s">
        <v>8075</v>
      </c>
      <c r="D4791" t="s">
        <v>8094</v>
      </c>
    </row>
    <row r="4792" spans="1:4" x14ac:dyDescent="0.35">
      <c r="A4792" t="s">
        <v>14932</v>
      </c>
      <c r="B4792">
        <v>514378</v>
      </c>
      <c r="C4792" t="s">
        <v>8075</v>
      </c>
      <c r="D4792" t="s">
        <v>16186</v>
      </c>
    </row>
    <row r="4793" spans="1:4" x14ac:dyDescent="0.35">
      <c r="A4793" t="s">
        <v>14933</v>
      </c>
      <c r="B4793">
        <v>539939</v>
      </c>
      <c r="C4793" t="s">
        <v>8075</v>
      </c>
      <c r="D4793" t="s">
        <v>8232</v>
      </c>
    </row>
    <row r="4794" spans="1:4" x14ac:dyDescent="0.35">
      <c r="A4794" t="s">
        <v>14934</v>
      </c>
      <c r="B4794">
        <v>511601</v>
      </c>
      <c r="C4794" t="s">
        <v>8075</v>
      </c>
      <c r="D4794" t="s">
        <v>16186</v>
      </c>
    </row>
    <row r="4795" spans="1:4" x14ac:dyDescent="0.35">
      <c r="A4795" t="s">
        <v>14935</v>
      </c>
      <c r="B4795">
        <v>516030</v>
      </c>
      <c r="C4795" t="s">
        <v>8075</v>
      </c>
      <c r="D4795" t="s">
        <v>8069</v>
      </c>
    </row>
    <row r="4796" spans="1:4" x14ac:dyDescent="0.35">
      <c r="A4796" t="s">
        <v>14936</v>
      </c>
      <c r="B4796">
        <v>541167</v>
      </c>
      <c r="C4796" t="s">
        <v>8075</v>
      </c>
      <c r="D4796" t="s">
        <v>8232</v>
      </c>
    </row>
    <row r="4797" spans="1:4" x14ac:dyDescent="0.35">
      <c r="A4797" t="s">
        <v>14937</v>
      </c>
      <c r="B4797">
        <v>530063</v>
      </c>
      <c r="C4797" t="s">
        <v>8075</v>
      </c>
      <c r="D4797" t="s">
        <v>8267</v>
      </c>
    </row>
    <row r="4798" spans="1:4" x14ac:dyDescent="0.35">
      <c r="A4798" t="s">
        <v>14938</v>
      </c>
      <c r="B4798">
        <v>532648</v>
      </c>
      <c r="C4798" t="s">
        <v>14939</v>
      </c>
      <c r="D4798" t="s">
        <v>8390</v>
      </c>
    </row>
    <row r="4799" spans="1:4" x14ac:dyDescent="0.35">
      <c r="A4799" t="s">
        <v>14940</v>
      </c>
      <c r="B4799">
        <v>531260</v>
      </c>
      <c r="C4799" t="s">
        <v>8075</v>
      </c>
      <c r="D4799" t="s">
        <v>8132</v>
      </c>
    </row>
    <row r="4800" spans="1:4" x14ac:dyDescent="0.35">
      <c r="A4800" t="s">
        <v>14941</v>
      </c>
      <c r="B4800">
        <v>522209</v>
      </c>
      <c r="C4800" t="s">
        <v>8075</v>
      </c>
      <c r="D4800" t="s">
        <v>8058</v>
      </c>
    </row>
    <row r="4801" spans="1:4" x14ac:dyDescent="0.35">
      <c r="A4801" t="s">
        <v>14942</v>
      </c>
      <c r="B4801">
        <v>522209</v>
      </c>
      <c r="C4801" t="s">
        <v>8075</v>
      </c>
      <c r="D4801" t="s">
        <v>8058</v>
      </c>
    </row>
    <row r="4802" spans="1:4" x14ac:dyDescent="0.35">
      <c r="A4802" t="s">
        <v>14943</v>
      </c>
      <c r="B4802">
        <v>539097</v>
      </c>
      <c r="C4802" t="s">
        <v>8075</v>
      </c>
      <c r="D4802" t="s">
        <v>16186</v>
      </c>
    </row>
    <row r="4803" spans="1:4" x14ac:dyDescent="0.35">
      <c r="A4803" t="s">
        <v>14944</v>
      </c>
      <c r="B4803">
        <v>530675</v>
      </c>
      <c r="C4803" t="s">
        <v>8075</v>
      </c>
      <c r="D4803" t="s">
        <v>8186</v>
      </c>
    </row>
    <row r="4804" spans="1:4" x14ac:dyDescent="0.35">
      <c r="A4804" t="s">
        <v>14945</v>
      </c>
      <c r="B4804">
        <v>540550</v>
      </c>
      <c r="C4804" t="s">
        <v>8075</v>
      </c>
      <c r="D4804" t="s">
        <v>8232</v>
      </c>
    </row>
    <row r="4805" spans="1:4" x14ac:dyDescent="0.35">
      <c r="A4805" t="s">
        <v>14946</v>
      </c>
      <c r="B4805">
        <v>522108</v>
      </c>
      <c r="C4805" t="s">
        <v>8075</v>
      </c>
      <c r="D4805" t="s">
        <v>8427</v>
      </c>
    </row>
    <row r="4806" spans="1:4" x14ac:dyDescent="0.35">
      <c r="A4806" t="s">
        <v>14947</v>
      </c>
      <c r="B4806">
        <v>522108</v>
      </c>
      <c r="C4806" t="s">
        <v>8075</v>
      </c>
      <c r="D4806" t="s">
        <v>8427</v>
      </c>
    </row>
    <row r="4807" spans="1:4" x14ac:dyDescent="0.35">
      <c r="A4807" t="s">
        <v>14948</v>
      </c>
      <c r="B4807">
        <v>536846</v>
      </c>
      <c r="C4807" t="s">
        <v>8075</v>
      </c>
      <c r="D4807" t="s">
        <v>8469</v>
      </c>
    </row>
    <row r="4808" spans="1:4" x14ac:dyDescent="0.35">
      <c r="A4808" t="s">
        <v>14949</v>
      </c>
      <c r="B4808">
        <v>531663</v>
      </c>
      <c r="C4808" t="s">
        <v>14950</v>
      </c>
      <c r="D4808" t="s">
        <v>9885</v>
      </c>
    </row>
    <row r="4809" spans="1:4" x14ac:dyDescent="0.35">
      <c r="A4809" t="s">
        <v>14951</v>
      </c>
      <c r="B4809">
        <v>505163</v>
      </c>
      <c r="C4809" t="s">
        <v>8075</v>
      </c>
      <c r="D4809" t="s">
        <v>8427</v>
      </c>
    </row>
    <row r="4810" spans="1:4" x14ac:dyDescent="0.35">
      <c r="A4810" t="s">
        <v>14952</v>
      </c>
      <c r="B4810">
        <v>505163</v>
      </c>
      <c r="C4810" t="s">
        <v>8075</v>
      </c>
      <c r="D4810" t="s">
        <v>8427</v>
      </c>
    </row>
    <row r="4811" spans="1:4" x14ac:dyDescent="0.35">
      <c r="A4811" t="s">
        <v>14953</v>
      </c>
      <c r="B4811">
        <v>539963</v>
      </c>
      <c r="C4811" t="s">
        <v>8075</v>
      </c>
      <c r="D4811" t="s">
        <v>8152</v>
      </c>
    </row>
    <row r="4812" spans="1:4" x14ac:dyDescent="0.35">
      <c r="A4812" t="s">
        <v>14954</v>
      </c>
      <c r="B4812">
        <v>505537</v>
      </c>
      <c r="C4812" t="s">
        <v>14955</v>
      </c>
      <c r="D4812" t="s">
        <v>8807</v>
      </c>
    </row>
    <row r="4813" spans="1:4" x14ac:dyDescent="0.35">
      <c r="A4813" t="s">
        <v>14956</v>
      </c>
      <c r="B4813">
        <v>533287</v>
      </c>
      <c r="C4813" t="s">
        <v>14957</v>
      </c>
      <c r="D4813" t="s">
        <v>8177</v>
      </c>
    </row>
    <row r="4814" spans="1:4" x14ac:dyDescent="0.35">
      <c r="A4814" t="s">
        <v>14958</v>
      </c>
      <c r="B4814">
        <v>532794</v>
      </c>
      <c r="C4814" t="s">
        <v>14959</v>
      </c>
      <c r="D4814" t="s">
        <v>8807</v>
      </c>
    </row>
    <row r="4815" spans="1:4" x14ac:dyDescent="0.35">
      <c r="A4815" t="s">
        <v>14960</v>
      </c>
      <c r="B4815">
        <v>533339</v>
      </c>
      <c r="C4815" t="s">
        <v>14961</v>
      </c>
      <c r="D4815" t="s">
        <v>8165</v>
      </c>
    </row>
    <row r="4816" spans="1:4" x14ac:dyDescent="0.35">
      <c r="A4816" t="s">
        <v>14962</v>
      </c>
      <c r="B4816">
        <v>531845</v>
      </c>
      <c r="C4816" t="s">
        <v>14963</v>
      </c>
      <c r="D4816" t="s">
        <v>8469</v>
      </c>
    </row>
    <row r="4817" spans="1:4" x14ac:dyDescent="0.35">
      <c r="A4817" t="s">
        <v>14964</v>
      </c>
      <c r="B4817">
        <v>531845</v>
      </c>
      <c r="C4817" t="s">
        <v>14963</v>
      </c>
      <c r="D4817" t="s">
        <v>8469</v>
      </c>
    </row>
    <row r="4818" spans="1:4" x14ac:dyDescent="0.35">
      <c r="A4818" t="s">
        <v>14965</v>
      </c>
      <c r="B4818">
        <v>512553</v>
      </c>
      <c r="C4818" t="s">
        <v>14966</v>
      </c>
      <c r="D4818" t="s">
        <v>8089</v>
      </c>
    </row>
    <row r="4819" spans="1:4" x14ac:dyDescent="0.35">
      <c r="A4819" t="s">
        <v>14967</v>
      </c>
      <c r="B4819">
        <v>514266</v>
      </c>
      <c r="C4819" t="s">
        <v>8075</v>
      </c>
      <c r="D4819" t="s">
        <v>8089</v>
      </c>
    </row>
    <row r="4820" spans="1:4" x14ac:dyDescent="0.35">
      <c r="A4820" t="s">
        <v>14968</v>
      </c>
      <c r="B4820">
        <v>530665</v>
      </c>
      <c r="C4820" t="s">
        <v>8075</v>
      </c>
      <c r="D4820" t="s">
        <v>8111</v>
      </c>
    </row>
    <row r="4821" spans="1:4" x14ac:dyDescent="0.35">
      <c r="A4821" t="s">
        <v>14969</v>
      </c>
      <c r="B4821">
        <v>530697</v>
      </c>
      <c r="C4821" t="s">
        <v>8075</v>
      </c>
      <c r="D4821" t="s">
        <v>8492</v>
      </c>
    </row>
    <row r="4822" spans="1:4" x14ac:dyDescent="0.35">
      <c r="A4822" t="s">
        <v>14970</v>
      </c>
      <c r="B4822">
        <v>532039</v>
      </c>
      <c r="C4822" t="s">
        <v>8075</v>
      </c>
      <c r="D4822" t="s">
        <v>8111</v>
      </c>
    </row>
    <row r="4823" spans="1:4" x14ac:dyDescent="0.35">
      <c r="A4823" t="s">
        <v>14971</v>
      </c>
      <c r="B4823">
        <v>504067</v>
      </c>
      <c r="C4823" t="s">
        <v>14972</v>
      </c>
      <c r="D4823" t="s">
        <v>8061</v>
      </c>
    </row>
    <row r="4824" spans="1:4" x14ac:dyDescent="0.35">
      <c r="A4824" t="s">
        <v>14973</v>
      </c>
      <c r="B4824">
        <v>531404</v>
      </c>
      <c r="C4824" t="s">
        <v>14974</v>
      </c>
      <c r="D4824" t="s">
        <v>8612</v>
      </c>
    </row>
    <row r="4825" spans="1:4" x14ac:dyDescent="0.35">
      <c r="A4825" t="s">
        <v>14975</v>
      </c>
      <c r="B4825">
        <v>541400</v>
      </c>
      <c r="C4825" t="s">
        <v>8075</v>
      </c>
      <c r="D4825" t="s">
        <v>8111</v>
      </c>
    </row>
    <row r="4826" spans="1:4" x14ac:dyDescent="0.35">
      <c r="A4826" t="s">
        <v>14976</v>
      </c>
      <c r="B4826">
        <v>521163</v>
      </c>
      <c r="C4826" t="s">
        <v>14977</v>
      </c>
      <c r="D4826" t="s">
        <v>8186</v>
      </c>
    </row>
    <row r="4827" spans="1:4" x14ac:dyDescent="0.35">
      <c r="A4827" t="s">
        <v>14978</v>
      </c>
      <c r="B4827" t="s">
        <v>8075</v>
      </c>
      <c r="C4827" t="s">
        <v>14979</v>
      </c>
      <c r="D4827" t="s">
        <v>8086</v>
      </c>
    </row>
    <row r="4828" spans="1:4" x14ac:dyDescent="0.35">
      <c r="A4828" t="s">
        <v>14980</v>
      </c>
      <c r="B4828">
        <v>512587</v>
      </c>
      <c r="C4828" t="s">
        <v>14981</v>
      </c>
      <c r="D4828" t="s">
        <v>8186</v>
      </c>
    </row>
    <row r="4829" spans="1:4" x14ac:dyDescent="0.35">
      <c r="A4829" t="s">
        <v>14982</v>
      </c>
      <c r="B4829">
        <v>503641</v>
      </c>
      <c r="C4829" t="s">
        <v>14983</v>
      </c>
      <c r="D4829" t="s">
        <v>8156</v>
      </c>
    </row>
    <row r="4830" spans="1:4" x14ac:dyDescent="0.35">
      <c r="A4830" t="s">
        <v>14984</v>
      </c>
      <c r="B4830" t="s">
        <v>8075</v>
      </c>
      <c r="C4830" t="s">
        <v>14985</v>
      </c>
      <c r="D4830" t="s">
        <v>8086</v>
      </c>
    </row>
    <row r="4831" spans="1:4" x14ac:dyDescent="0.35">
      <c r="A4831" t="s">
        <v>14986</v>
      </c>
      <c r="B4831">
        <v>534742</v>
      </c>
      <c r="C4831" t="s">
        <v>14987</v>
      </c>
      <c r="D4831" t="s">
        <v>8578</v>
      </c>
    </row>
    <row r="4832" spans="1:4" x14ac:dyDescent="0.35">
      <c r="A4832" t="s">
        <v>14988</v>
      </c>
      <c r="B4832">
        <v>500780</v>
      </c>
      <c r="C4832" t="s">
        <v>14989</v>
      </c>
      <c r="D4832" t="s">
        <v>8578</v>
      </c>
    </row>
    <row r="4833" spans="1:4" x14ac:dyDescent="0.35">
      <c r="A4833" t="s">
        <v>14990</v>
      </c>
      <c r="B4833">
        <v>531335</v>
      </c>
      <c r="C4833" t="s">
        <v>14991</v>
      </c>
      <c r="D4833" t="s">
        <v>8132</v>
      </c>
    </row>
    <row r="4834" spans="1:4" x14ac:dyDescent="0.35">
      <c r="A4834" t="s">
        <v>14992</v>
      </c>
      <c r="B4834">
        <v>532883</v>
      </c>
      <c r="C4834" t="s">
        <v>14993</v>
      </c>
      <c r="D4834" t="s">
        <v>8165</v>
      </c>
    </row>
    <row r="4835" spans="1:4" x14ac:dyDescent="0.35">
      <c r="A4835" t="s">
        <v>14994</v>
      </c>
      <c r="B4835">
        <v>500202</v>
      </c>
      <c r="C4835" t="s">
        <v>14995</v>
      </c>
      <c r="D4835" t="s">
        <v>8091</v>
      </c>
    </row>
    <row r="4836" spans="1:4" x14ac:dyDescent="0.35">
      <c r="A4836" t="s">
        <v>14996</v>
      </c>
      <c r="B4836">
        <v>500458</v>
      </c>
      <c r="C4836" t="s">
        <v>14997</v>
      </c>
      <c r="D4836" t="s">
        <v>8152</v>
      </c>
    </row>
    <row r="4837" spans="1:4" x14ac:dyDescent="0.35">
      <c r="A4837" t="s">
        <v>14998</v>
      </c>
      <c r="B4837">
        <v>501111</v>
      </c>
      <c r="C4837" t="s">
        <v>14999</v>
      </c>
      <c r="D4837" t="s">
        <v>16186</v>
      </c>
    </row>
    <row r="4838" spans="1:4" x14ac:dyDescent="0.35">
      <c r="A4838" t="s">
        <v>15000</v>
      </c>
      <c r="B4838">
        <v>501151</v>
      </c>
      <c r="C4838" t="s">
        <v>15001</v>
      </c>
      <c r="D4838" t="s">
        <v>8058</v>
      </c>
    </row>
    <row r="4839" spans="1:4" x14ac:dyDescent="0.35">
      <c r="A4839" t="s">
        <v>15002</v>
      </c>
      <c r="B4839">
        <v>501311</v>
      </c>
      <c r="C4839" t="s">
        <v>15003</v>
      </c>
      <c r="D4839" t="s">
        <v>8091</v>
      </c>
    </row>
    <row r="4840" spans="1:4" x14ac:dyDescent="0.35">
      <c r="A4840" t="s">
        <v>15004</v>
      </c>
      <c r="B4840">
        <v>501622</v>
      </c>
      <c r="C4840" t="s">
        <v>15005</v>
      </c>
      <c r="D4840" t="s">
        <v>15006</v>
      </c>
    </row>
    <row r="4841" spans="1:4" x14ac:dyDescent="0.35">
      <c r="A4841" t="s">
        <v>15007</v>
      </c>
      <c r="B4841">
        <v>502850</v>
      </c>
      <c r="C4841" t="s">
        <v>15008</v>
      </c>
      <c r="D4841" t="s">
        <v>8089</v>
      </c>
    </row>
    <row r="4842" spans="1:4" x14ac:dyDescent="0.35">
      <c r="A4842" t="s">
        <v>15009</v>
      </c>
      <c r="B4842">
        <v>503669</v>
      </c>
      <c r="C4842" t="s">
        <v>15010</v>
      </c>
      <c r="D4842" t="s">
        <v>15006</v>
      </c>
    </row>
    <row r="4843" spans="1:4" x14ac:dyDescent="0.35">
      <c r="A4843" t="s">
        <v>15011</v>
      </c>
      <c r="B4843">
        <v>506975</v>
      </c>
      <c r="C4843" t="s">
        <v>15012</v>
      </c>
      <c r="D4843" t="s">
        <v>8089</v>
      </c>
    </row>
    <row r="4844" spans="1:4" x14ac:dyDescent="0.35">
      <c r="A4844" t="s">
        <v>15013</v>
      </c>
      <c r="B4844">
        <v>508924</v>
      </c>
      <c r="C4844" t="s">
        <v>15014</v>
      </c>
      <c r="D4844" t="s">
        <v>15006</v>
      </c>
    </row>
    <row r="4845" spans="1:4" x14ac:dyDescent="0.35">
      <c r="A4845" t="s">
        <v>15015</v>
      </c>
      <c r="B4845">
        <v>511260</v>
      </c>
      <c r="C4845" t="s">
        <v>15016</v>
      </c>
      <c r="D4845" t="s">
        <v>8058</v>
      </c>
    </row>
    <row r="4846" spans="1:4" x14ac:dyDescent="0.35">
      <c r="A4846" t="s">
        <v>15017</v>
      </c>
      <c r="B4846">
        <v>511730</v>
      </c>
      <c r="C4846" t="s">
        <v>15018</v>
      </c>
      <c r="D4846" t="s">
        <v>8091</v>
      </c>
    </row>
    <row r="4847" spans="1:4" x14ac:dyDescent="0.35">
      <c r="A4847" t="s">
        <v>15019</v>
      </c>
      <c r="B4847">
        <v>512221</v>
      </c>
      <c r="C4847" t="s">
        <v>15020</v>
      </c>
      <c r="D4847" t="s">
        <v>8091</v>
      </c>
    </row>
    <row r="4848" spans="1:4" x14ac:dyDescent="0.35">
      <c r="A4848" t="s">
        <v>15021</v>
      </c>
      <c r="B4848">
        <v>512344</v>
      </c>
      <c r="C4848" t="s">
        <v>15022</v>
      </c>
      <c r="D4848" t="s">
        <v>16186</v>
      </c>
    </row>
    <row r="4849" spans="1:4" x14ac:dyDescent="0.35">
      <c r="A4849" t="s">
        <v>15023</v>
      </c>
      <c r="B4849">
        <v>512345</v>
      </c>
      <c r="C4849" t="s">
        <v>15024</v>
      </c>
      <c r="D4849" t="s">
        <v>8058</v>
      </c>
    </row>
    <row r="4850" spans="1:4" x14ac:dyDescent="0.35">
      <c r="A4850" t="s">
        <v>15025</v>
      </c>
      <c r="B4850">
        <v>512479</v>
      </c>
      <c r="C4850" t="s">
        <v>15026</v>
      </c>
      <c r="D4850" t="s">
        <v>8158</v>
      </c>
    </row>
    <row r="4851" spans="1:4" x14ac:dyDescent="0.35">
      <c r="A4851" t="s">
        <v>15027</v>
      </c>
      <c r="B4851">
        <v>513343</v>
      </c>
      <c r="C4851" t="s">
        <v>15028</v>
      </c>
      <c r="D4851" t="s">
        <v>8395</v>
      </c>
    </row>
    <row r="4852" spans="1:4" x14ac:dyDescent="0.35">
      <c r="A4852" t="s">
        <v>15029</v>
      </c>
      <c r="B4852">
        <v>513418</v>
      </c>
      <c r="C4852" t="s">
        <v>15030</v>
      </c>
      <c r="D4852" t="s">
        <v>8987</v>
      </c>
    </row>
    <row r="4853" spans="1:4" x14ac:dyDescent="0.35">
      <c r="A4853" t="s">
        <v>15031</v>
      </c>
      <c r="B4853">
        <v>515008</v>
      </c>
      <c r="C4853" t="s">
        <v>15032</v>
      </c>
      <c r="D4853" t="s">
        <v>8370</v>
      </c>
    </row>
    <row r="4854" spans="1:4" x14ac:dyDescent="0.35">
      <c r="A4854" t="s">
        <v>15033</v>
      </c>
      <c r="B4854">
        <v>517273</v>
      </c>
      <c r="C4854" t="s">
        <v>15034</v>
      </c>
      <c r="D4854" t="s">
        <v>8370</v>
      </c>
    </row>
    <row r="4855" spans="1:4" x14ac:dyDescent="0.35">
      <c r="A4855" t="s">
        <v>15035</v>
      </c>
      <c r="B4855">
        <v>517360</v>
      </c>
      <c r="C4855" t="s">
        <v>15036</v>
      </c>
      <c r="D4855" t="s">
        <v>16186</v>
      </c>
    </row>
    <row r="4856" spans="1:4" x14ac:dyDescent="0.35">
      <c r="A4856" t="s">
        <v>15037</v>
      </c>
      <c r="B4856">
        <v>517393</v>
      </c>
      <c r="C4856" t="s">
        <v>15038</v>
      </c>
      <c r="D4856" t="s">
        <v>8397</v>
      </c>
    </row>
    <row r="4857" spans="1:4" x14ac:dyDescent="0.35">
      <c r="A4857" t="s">
        <v>15039</v>
      </c>
      <c r="B4857">
        <v>519397</v>
      </c>
      <c r="C4857" t="s">
        <v>15040</v>
      </c>
      <c r="D4857" t="s">
        <v>8132</v>
      </c>
    </row>
    <row r="4858" spans="1:4" x14ac:dyDescent="0.35">
      <c r="A4858" t="s">
        <v>15041</v>
      </c>
      <c r="B4858">
        <v>519500</v>
      </c>
      <c r="C4858" t="s">
        <v>15042</v>
      </c>
      <c r="D4858" t="s">
        <v>8132</v>
      </c>
    </row>
    <row r="4859" spans="1:4" x14ac:dyDescent="0.35">
      <c r="A4859" t="s">
        <v>15043</v>
      </c>
      <c r="B4859">
        <v>522171</v>
      </c>
      <c r="C4859" t="s">
        <v>15044</v>
      </c>
      <c r="D4859" t="s">
        <v>8083</v>
      </c>
    </row>
    <row r="4860" spans="1:4" x14ac:dyDescent="0.35">
      <c r="A4860" t="s">
        <v>15045</v>
      </c>
      <c r="B4860">
        <v>524572</v>
      </c>
      <c r="C4860" t="s">
        <v>15046</v>
      </c>
      <c r="D4860" t="s">
        <v>8111</v>
      </c>
    </row>
    <row r="4861" spans="1:4" x14ac:dyDescent="0.35">
      <c r="A4861" t="s">
        <v>15047</v>
      </c>
      <c r="B4861">
        <v>526211</v>
      </c>
      <c r="C4861" t="s">
        <v>15048</v>
      </c>
      <c r="D4861" t="s">
        <v>8321</v>
      </c>
    </row>
    <row r="4862" spans="1:4" x14ac:dyDescent="0.35">
      <c r="A4862" t="s">
        <v>15049</v>
      </c>
      <c r="B4862">
        <v>526638</v>
      </c>
      <c r="C4862" t="s">
        <v>15050</v>
      </c>
      <c r="D4862" t="s">
        <v>8192</v>
      </c>
    </row>
    <row r="4863" spans="1:4" x14ac:dyDescent="0.35">
      <c r="A4863" t="s">
        <v>15051</v>
      </c>
      <c r="B4863">
        <v>530291</v>
      </c>
      <c r="C4863" t="s">
        <v>15052</v>
      </c>
      <c r="D4863" t="s">
        <v>8321</v>
      </c>
    </row>
    <row r="4864" spans="1:4" x14ac:dyDescent="0.35">
      <c r="A4864" t="s">
        <v>15053</v>
      </c>
      <c r="B4864">
        <v>530439</v>
      </c>
      <c r="C4864" t="s">
        <v>15054</v>
      </c>
      <c r="D4864" t="s">
        <v>8091</v>
      </c>
    </row>
    <row r="4865" spans="1:4" x14ac:dyDescent="0.35">
      <c r="A4865" t="s">
        <v>15055</v>
      </c>
      <c r="B4865">
        <v>530443</v>
      </c>
      <c r="C4865" t="s">
        <v>15056</v>
      </c>
      <c r="D4865" t="s">
        <v>8089</v>
      </c>
    </row>
    <row r="4866" spans="1:4" x14ac:dyDescent="0.35">
      <c r="A4866" t="s">
        <v>15057</v>
      </c>
      <c r="B4866">
        <v>531205</v>
      </c>
      <c r="C4866" t="s">
        <v>15058</v>
      </c>
      <c r="D4866" t="s">
        <v>16186</v>
      </c>
    </row>
    <row r="4867" spans="1:4" x14ac:dyDescent="0.35">
      <c r="A4867" t="s">
        <v>15059</v>
      </c>
      <c r="B4867">
        <v>531225</v>
      </c>
      <c r="C4867" t="s">
        <v>15060</v>
      </c>
      <c r="D4867" t="s">
        <v>8165</v>
      </c>
    </row>
    <row r="4868" spans="1:4" x14ac:dyDescent="0.35">
      <c r="A4868" t="s">
        <v>15061</v>
      </c>
      <c r="B4868">
        <v>531436</v>
      </c>
      <c r="C4868" t="s">
        <v>15062</v>
      </c>
      <c r="D4868" t="s">
        <v>8069</v>
      </c>
    </row>
    <row r="4869" spans="1:4" x14ac:dyDescent="0.35">
      <c r="A4869" t="s">
        <v>15063</v>
      </c>
      <c r="B4869">
        <v>531621</v>
      </c>
      <c r="C4869" t="s">
        <v>15064</v>
      </c>
      <c r="D4869" t="s">
        <v>8081</v>
      </c>
    </row>
    <row r="4870" spans="1:4" x14ac:dyDescent="0.35">
      <c r="A4870" t="s">
        <v>15065</v>
      </c>
      <c r="B4870">
        <v>531944</v>
      </c>
      <c r="C4870" t="s">
        <v>15066</v>
      </c>
      <c r="D4870" t="s">
        <v>8083</v>
      </c>
    </row>
    <row r="4871" spans="1:4" x14ac:dyDescent="0.35">
      <c r="A4871" t="s">
        <v>15067</v>
      </c>
      <c r="B4871">
        <v>532138</v>
      </c>
      <c r="C4871" t="s">
        <v>15068</v>
      </c>
      <c r="D4871" t="s">
        <v>8091</v>
      </c>
    </row>
    <row r="4872" spans="1:4" x14ac:dyDescent="0.35">
      <c r="A4872" t="s">
        <v>15069</v>
      </c>
      <c r="B4872">
        <v>533093</v>
      </c>
      <c r="C4872" t="s">
        <v>15070</v>
      </c>
      <c r="D4872" t="s">
        <v>8321</v>
      </c>
    </row>
    <row r="4873" spans="1:4" x14ac:dyDescent="0.35">
      <c r="A4873" t="s">
        <v>15071</v>
      </c>
      <c r="B4873">
        <v>533570</v>
      </c>
      <c r="C4873" t="s">
        <v>15072</v>
      </c>
      <c r="D4873" t="s">
        <v>115</v>
      </c>
    </row>
    <row r="4874" spans="1:4" x14ac:dyDescent="0.35">
      <c r="A4874" t="s">
        <v>15073</v>
      </c>
      <c r="B4874">
        <v>533719</v>
      </c>
      <c r="C4874" t="s">
        <v>15074</v>
      </c>
      <c r="D4874" t="s">
        <v>115</v>
      </c>
    </row>
    <row r="4875" spans="1:4" x14ac:dyDescent="0.35">
      <c r="A4875" t="s">
        <v>15075</v>
      </c>
      <c r="B4875">
        <v>535276</v>
      </c>
      <c r="C4875" t="s">
        <v>15076</v>
      </c>
      <c r="D4875" t="s">
        <v>115</v>
      </c>
    </row>
    <row r="4876" spans="1:4" x14ac:dyDescent="0.35">
      <c r="A4876" t="s">
        <v>15077</v>
      </c>
      <c r="B4876">
        <v>536960</v>
      </c>
      <c r="C4876" t="s">
        <v>15078</v>
      </c>
      <c r="D4876" t="s">
        <v>115</v>
      </c>
    </row>
    <row r="4877" spans="1:4" x14ac:dyDescent="0.35">
      <c r="A4877" t="s">
        <v>15079</v>
      </c>
      <c r="B4877">
        <v>537007</v>
      </c>
      <c r="C4877" t="s">
        <v>15080</v>
      </c>
      <c r="D4877" t="s">
        <v>115</v>
      </c>
    </row>
    <row r="4878" spans="1:4" x14ac:dyDescent="0.35">
      <c r="A4878" t="s">
        <v>15081</v>
      </c>
      <c r="B4878">
        <v>537008</v>
      </c>
      <c r="C4878" t="s">
        <v>15082</v>
      </c>
      <c r="D4878" t="s">
        <v>115</v>
      </c>
    </row>
    <row r="4879" spans="1:4" x14ac:dyDescent="0.35">
      <c r="A4879" t="s">
        <v>15083</v>
      </c>
      <c r="B4879">
        <v>537483</v>
      </c>
      <c r="C4879" t="s">
        <v>15084</v>
      </c>
      <c r="D4879" t="s">
        <v>115</v>
      </c>
    </row>
    <row r="4880" spans="1:4" x14ac:dyDescent="0.35">
      <c r="A4880" t="s">
        <v>15085</v>
      </c>
      <c r="B4880">
        <v>537708</v>
      </c>
      <c r="C4880" t="s">
        <v>15086</v>
      </c>
      <c r="D4880" t="s">
        <v>115</v>
      </c>
    </row>
    <row r="4881" spans="1:4" x14ac:dyDescent="0.35">
      <c r="A4881" t="s">
        <v>15087</v>
      </c>
      <c r="B4881">
        <v>538057</v>
      </c>
      <c r="C4881" t="s">
        <v>15088</v>
      </c>
      <c r="D4881" t="s">
        <v>115</v>
      </c>
    </row>
    <row r="4882" spans="1:4" x14ac:dyDescent="0.35">
      <c r="A4882" t="s">
        <v>15089</v>
      </c>
      <c r="B4882">
        <v>538273</v>
      </c>
      <c r="C4882" t="s">
        <v>15090</v>
      </c>
      <c r="D4882" t="s">
        <v>8165</v>
      </c>
    </row>
    <row r="4883" spans="1:4" x14ac:dyDescent="0.35">
      <c r="A4883" t="s">
        <v>15091</v>
      </c>
      <c r="B4883">
        <v>538452</v>
      </c>
      <c r="C4883" t="s">
        <v>15092</v>
      </c>
      <c r="D4883" t="s">
        <v>16186</v>
      </c>
    </row>
    <row r="4884" spans="1:4" x14ac:dyDescent="0.35">
      <c r="A4884" t="s">
        <v>15093</v>
      </c>
      <c r="B4884">
        <v>538501</v>
      </c>
      <c r="C4884" t="s">
        <v>15094</v>
      </c>
      <c r="D4884" t="s">
        <v>115</v>
      </c>
    </row>
    <row r="4885" spans="1:4" x14ac:dyDescent="0.35">
      <c r="A4885" t="s">
        <v>15095</v>
      </c>
      <c r="B4885">
        <v>538502</v>
      </c>
      <c r="C4885" t="s">
        <v>15096</v>
      </c>
      <c r="D4885" t="s">
        <v>115</v>
      </c>
    </row>
    <row r="4886" spans="1:4" x14ac:dyDescent="0.35">
      <c r="A4886" t="s">
        <v>15097</v>
      </c>
      <c r="B4886">
        <v>538577</v>
      </c>
      <c r="C4886" t="s">
        <v>15098</v>
      </c>
      <c r="D4886" t="s">
        <v>115</v>
      </c>
    </row>
    <row r="4887" spans="1:4" x14ac:dyDescent="0.35">
      <c r="A4887" t="s">
        <v>15099</v>
      </c>
      <c r="B4887">
        <v>538578</v>
      </c>
      <c r="C4887" t="s">
        <v>15100</v>
      </c>
      <c r="D4887" t="s">
        <v>115</v>
      </c>
    </row>
    <row r="4888" spans="1:4" x14ac:dyDescent="0.35">
      <c r="A4888" t="s">
        <v>15101</v>
      </c>
      <c r="B4888">
        <v>538646</v>
      </c>
      <c r="C4888" t="s">
        <v>15102</v>
      </c>
      <c r="D4888" t="s">
        <v>8091</v>
      </c>
    </row>
    <row r="4889" spans="1:4" x14ac:dyDescent="0.35">
      <c r="A4889" t="s">
        <v>15103</v>
      </c>
      <c r="B4889">
        <v>538683</v>
      </c>
      <c r="C4889" t="s">
        <v>15104</v>
      </c>
      <c r="D4889" t="s">
        <v>115</v>
      </c>
    </row>
    <row r="4890" spans="1:4" x14ac:dyDescent="0.35">
      <c r="A4890" t="s">
        <v>15105</v>
      </c>
      <c r="B4890">
        <v>538728</v>
      </c>
      <c r="C4890" t="s">
        <v>15106</v>
      </c>
      <c r="D4890" t="s">
        <v>115</v>
      </c>
    </row>
    <row r="4891" spans="1:4" x14ac:dyDescent="0.35">
      <c r="A4891" t="s">
        <v>15107</v>
      </c>
      <c r="B4891">
        <v>538729</v>
      </c>
      <c r="C4891" t="s">
        <v>15108</v>
      </c>
      <c r="D4891" t="s">
        <v>115</v>
      </c>
    </row>
    <row r="4892" spans="1:4" x14ac:dyDescent="0.35">
      <c r="A4892" t="s">
        <v>15109</v>
      </c>
      <c r="B4892">
        <v>538808</v>
      </c>
      <c r="C4892" t="s">
        <v>15110</v>
      </c>
      <c r="D4892" t="s">
        <v>115</v>
      </c>
    </row>
    <row r="4893" spans="1:4" x14ac:dyDescent="0.35">
      <c r="A4893" t="s">
        <v>15111</v>
      </c>
      <c r="B4893">
        <v>538809</v>
      </c>
      <c r="C4893" t="s">
        <v>15112</v>
      </c>
      <c r="D4893" t="s">
        <v>115</v>
      </c>
    </row>
    <row r="4894" spans="1:4" x14ac:dyDescent="0.35">
      <c r="A4894" t="s">
        <v>15113</v>
      </c>
      <c r="B4894">
        <v>538810</v>
      </c>
      <c r="C4894" t="s">
        <v>15114</v>
      </c>
      <c r="D4894" t="s">
        <v>115</v>
      </c>
    </row>
    <row r="4895" spans="1:4" x14ac:dyDescent="0.35">
      <c r="A4895" t="s">
        <v>15115</v>
      </c>
      <c r="B4895">
        <v>538811</v>
      </c>
      <c r="C4895" t="s">
        <v>15116</v>
      </c>
      <c r="D4895" t="s">
        <v>115</v>
      </c>
    </row>
    <row r="4896" spans="1:4" x14ac:dyDescent="0.35">
      <c r="A4896" t="s">
        <v>15117</v>
      </c>
      <c r="B4896">
        <v>539031</v>
      </c>
      <c r="C4896" t="s">
        <v>15118</v>
      </c>
      <c r="D4896" t="s">
        <v>115</v>
      </c>
    </row>
    <row r="4897" spans="1:4" x14ac:dyDescent="0.35">
      <c r="A4897" t="s">
        <v>15119</v>
      </c>
      <c r="B4897">
        <v>539090</v>
      </c>
      <c r="C4897" t="s">
        <v>15120</v>
      </c>
      <c r="D4897" t="s">
        <v>8091</v>
      </c>
    </row>
    <row r="4898" spans="1:4" x14ac:dyDescent="0.35">
      <c r="A4898" t="s">
        <v>15121</v>
      </c>
      <c r="B4898">
        <v>539142</v>
      </c>
      <c r="C4898" t="s">
        <v>15122</v>
      </c>
      <c r="D4898" t="s">
        <v>115</v>
      </c>
    </row>
    <row r="4899" spans="1:4" x14ac:dyDescent="0.35">
      <c r="A4899" t="s">
        <v>15123</v>
      </c>
      <c r="B4899">
        <v>539274</v>
      </c>
      <c r="C4899" t="s">
        <v>15124</v>
      </c>
      <c r="D4899" t="s">
        <v>8091</v>
      </c>
    </row>
    <row r="4900" spans="1:4" x14ac:dyDescent="0.35">
      <c r="A4900" t="s">
        <v>15125</v>
      </c>
      <c r="B4900">
        <v>539312</v>
      </c>
      <c r="C4900" t="s">
        <v>15126</v>
      </c>
      <c r="D4900" t="s">
        <v>115</v>
      </c>
    </row>
    <row r="4901" spans="1:4" x14ac:dyDescent="0.35">
      <c r="A4901" t="s">
        <v>15127</v>
      </c>
      <c r="B4901">
        <v>539313</v>
      </c>
      <c r="C4901" t="s">
        <v>15128</v>
      </c>
      <c r="D4901" t="s">
        <v>115</v>
      </c>
    </row>
    <row r="4902" spans="1:4" x14ac:dyDescent="0.35">
      <c r="A4902" t="s">
        <v>15129</v>
      </c>
      <c r="B4902">
        <v>539480</v>
      </c>
      <c r="C4902" t="s">
        <v>15130</v>
      </c>
      <c r="D4902" t="s">
        <v>115</v>
      </c>
    </row>
    <row r="4903" spans="1:4" x14ac:dyDescent="0.35">
      <c r="A4903" t="s">
        <v>15131</v>
      </c>
      <c r="B4903">
        <v>539487</v>
      </c>
      <c r="C4903" t="s">
        <v>15132</v>
      </c>
      <c r="D4903" t="s">
        <v>115</v>
      </c>
    </row>
    <row r="4904" spans="1:4" x14ac:dyDescent="0.35">
      <c r="A4904" t="s">
        <v>15133</v>
      </c>
      <c r="B4904">
        <v>539516</v>
      </c>
      <c r="C4904" t="s">
        <v>15134</v>
      </c>
      <c r="D4904" t="s">
        <v>115</v>
      </c>
    </row>
    <row r="4905" spans="1:4" x14ac:dyDescent="0.35">
      <c r="A4905" t="s">
        <v>15135</v>
      </c>
      <c r="B4905">
        <v>539517</v>
      </c>
      <c r="C4905" t="s">
        <v>15136</v>
      </c>
      <c r="D4905" t="s">
        <v>115</v>
      </c>
    </row>
    <row r="4906" spans="1:4" x14ac:dyDescent="0.35">
      <c r="A4906" t="s">
        <v>15137</v>
      </c>
      <c r="B4906">
        <v>539561</v>
      </c>
      <c r="C4906" t="s">
        <v>15138</v>
      </c>
      <c r="D4906" t="s">
        <v>16186</v>
      </c>
    </row>
    <row r="4907" spans="1:4" x14ac:dyDescent="0.35">
      <c r="A4907" t="s">
        <v>15139</v>
      </c>
      <c r="B4907">
        <v>539784</v>
      </c>
      <c r="C4907" t="s">
        <v>15140</v>
      </c>
      <c r="D4907" t="s">
        <v>115</v>
      </c>
    </row>
    <row r="4908" spans="1:4" x14ac:dyDescent="0.35">
      <c r="A4908" t="s">
        <v>15141</v>
      </c>
      <c r="B4908">
        <v>539945</v>
      </c>
      <c r="C4908" t="s">
        <v>15142</v>
      </c>
      <c r="D4908" t="s">
        <v>115</v>
      </c>
    </row>
    <row r="4909" spans="1:4" x14ac:dyDescent="0.35">
      <c r="A4909" t="s">
        <v>15143</v>
      </c>
      <c r="B4909">
        <v>539980</v>
      </c>
      <c r="C4909" t="s">
        <v>15144</v>
      </c>
      <c r="D4909" t="s">
        <v>115</v>
      </c>
    </row>
    <row r="4910" spans="1:4" x14ac:dyDescent="0.35">
      <c r="A4910" t="s">
        <v>15145</v>
      </c>
      <c r="B4910">
        <v>540008</v>
      </c>
      <c r="C4910" t="s">
        <v>15146</v>
      </c>
      <c r="D4910" t="s">
        <v>115</v>
      </c>
    </row>
    <row r="4911" spans="1:4" x14ac:dyDescent="0.35">
      <c r="A4911" t="s">
        <v>15147</v>
      </c>
      <c r="B4911">
        <v>540154</v>
      </c>
      <c r="C4911" t="s">
        <v>15148</v>
      </c>
      <c r="D4911" t="s">
        <v>115</v>
      </c>
    </row>
    <row r="4912" spans="1:4" x14ac:dyDescent="0.35">
      <c r="A4912" t="s">
        <v>15149</v>
      </c>
      <c r="B4912">
        <v>540333</v>
      </c>
      <c r="C4912" t="s">
        <v>15150</v>
      </c>
      <c r="D4912" t="s">
        <v>115</v>
      </c>
    </row>
    <row r="4913" spans="1:4" x14ac:dyDescent="0.35">
      <c r="A4913" t="s">
        <v>15151</v>
      </c>
      <c r="B4913">
        <v>540334</v>
      </c>
      <c r="C4913" t="s">
        <v>15152</v>
      </c>
      <c r="D4913" t="s">
        <v>115</v>
      </c>
    </row>
    <row r="4914" spans="1:4" x14ac:dyDescent="0.35">
      <c r="A4914" t="s">
        <v>15153</v>
      </c>
      <c r="B4914">
        <v>540335</v>
      </c>
      <c r="C4914" t="s">
        <v>15154</v>
      </c>
      <c r="D4914" t="s">
        <v>115</v>
      </c>
    </row>
    <row r="4915" spans="1:4" x14ac:dyDescent="0.35">
      <c r="A4915" t="s">
        <v>15155</v>
      </c>
      <c r="B4915">
        <v>540336</v>
      </c>
      <c r="C4915" t="s">
        <v>15156</v>
      </c>
      <c r="D4915" t="s">
        <v>115</v>
      </c>
    </row>
    <row r="4916" spans="1:4" x14ac:dyDescent="0.35">
      <c r="A4916" t="s">
        <v>15157</v>
      </c>
      <c r="B4916">
        <v>540469</v>
      </c>
      <c r="C4916" t="s">
        <v>15158</v>
      </c>
      <c r="D4916" t="s">
        <v>115</v>
      </c>
    </row>
    <row r="4917" spans="1:4" x14ac:dyDescent="0.35">
      <c r="A4917" t="s">
        <v>15159</v>
      </c>
      <c r="B4917">
        <v>540470</v>
      </c>
      <c r="C4917" t="s">
        <v>15160</v>
      </c>
      <c r="D4917" t="s">
        <v>115</v>
      </c>
    </row>
    <row r="4918" spans="1:4" x14ac:dyDescent="0.35">
      <c r="A4918" t="s">
        <v>15161</v>
      </c>
      <c r="B4918">
        <v>540538</v>
      </c>
      <c r="C4918" t="s">
        <v>15162</v>
      </c>
      <c r="D4918" t="s">
        <v>115</v>
      </c>
    </row>
    <row r="4919" spans="1:4" x14ac:dyDescent="0.35">
      <c r="A4919" t="s">
        <v>15163</v>
      </c>
      <c r="B4919">
        <v>540539</v>
      </c>
      <c r="C4919" t="s">
        <v>15164</v>
      </c>
      <c r="D4919" t="s">
        <v>115</v>
      </c>
    </row>
    <row r="4920" spans="1:4" x14ac:dyDescent="0.35">
      <c r="A4920" t="s">
        <v>15165</v>
      </c>
      <c r="B4920">
        <v>540551</v>
      </c>
      <c r="C4920" t="s">
        <v>15166</v>
      </c>
      <c r="D4920" t="s">
        <v>115</v>
      </c>
    </row>
    <row r="4921" spans="1:4" x14ac:dyDescent="0.35">
      <c r="A4921" t="s">
        <v>15167</v>
      </c>
      <c r="B4921">
        <v>540552</v>
      </c>
      <c r="C4921" t="s">
        <v>15168</v>
      </c>
      <c r="D4921" t="s">
        <v>115</v>
      </c>
    </row>
    <row r="4922" spans="1:4" x14ac:dyDescent="0.35">
      <c r="A4922" t="s">
        <v>15169</v>
      </c>
      <c r="B4922">
        <v>540586</v>
      </c>
      <c r="C4922" t="s">
        <v>15170</v>
      </c>
      <c r="D4922" t="s">
        <v>115</v>
      </c>
    </row>
    <row r="4923" spans="1:4" x14ac:dyDescent="0.35">
      <c r="A4923" t="s">
        <v>15171</v>
      </c>
      <c r="B4923">
        <v>540587</v>
      </c>
      <c r="C4923" t="s">
        <v>15172</v>
      </c>
      <c r="D4923" t="s">
        <v>115</v>
      </c>
    </row>
    <row r="4924" spans="1:4" x14ac:dyDescent="0.35">
      <c r="A4924" t="s">
        <v>15173</v>
      </c>
      <c r="B4924">
        <v>540588</v>
      </c>
      <c r="C4924" t="s">
        <v>15174</v>
      </c>
      <c r="D4924" t="s">
        <v>115</v>
      </c>
    </row>
    <row r="4925" spans="1:4" x14ac:dyDescent="0.35">
      <c r="A4925" t="s">
        <v>15175</v>
      </c>
      <c r="B4925">
        <v>540589</v>
      </c>
      <c r="C4925" t="s">
        <v>15176</v>
      </c>
      <c r="D4925" t="s">
        <v>115</v>
      </c>
    </row>
    <row r="4926" spans="1:4" x14ac:dyDescent="0.35">
      <c r="A4926" t="s">
        <v>16207</v>
      </c>
      <c r="B4926">
        <v>540591</v>
      </c>
      <c r="C4926" t="s">
        <v>15177</v>
      </c>
      <c r="D4926" t="s">
        <v>115</v>
      </c>
    </row>
    <row r="4927" spans="1:4" x14ac:dyDescent="0.35">
      <c r="A4927" t="s">
        <v>16208</v>
      </c>
      <c r="B4927">
        <v>540592</v>
      </c>
      <c r="C4927" t="s">
        <v>15178</v>
      </c>
      <c r="D4927" t="s">
        <v>115</v>
      </c>
    </row>
    <row r="4928" spans="1:4" x14ac:dyDescent="0.35">
      <c r="A4928" t="s">
        <v>15179</v>
      </c>
      <c r="B4928">
        <v>540593</v>
      </c>
      <c r="C4928" t="s">
        <v>15180</v>
      </c>
      <c r="D4928" t="s">
        <v>115</v>
      </c>
    </row>
    <row r="4929" spans="1:4" x14ac:dyDescent="0.35">
      <c r="A4929" t="s">
        <v>16209</v>
      </c>
      <c r="B4929">
        <v>540594</v>
      </c>
      <c r="C4929" t="s">
        <v>15181</v>
      </c>
      <c r="D4929" t="s">
        <v>115</v>
      </c>
    </row>
    <row r="4930" spans="1:4" x14ac:dyDescent="0.35">
      <c r="A4930" t="s">
        <v>15182</v>
      </c>
      <c r="B4930">
        <v>540612</v>
      </c>
      <c r="C4930" t="s">
        <v>15183</v>
      </c>
      <c r="D4930" t="s">
        <v>115</v>
      </c>
    </row>
    <row r="4931" spans="1:4" x14ac:dyDescent="0.35">
      <c r="A4931" t="s">
        <v>15184</v>
      </c>
      <c r="B4931">
        <v>540617</v>
      </c>
      <c r="C4931" t="s">
        <v>15185</v>
      </c>
      <c r="D4931" t="s">
        <v>115</v>
      </c>
    </row>
    <row r="4932" spans="1:4" x14ac:dyDescent="0.35">
      <c r="A4932" t="s">
        <v>15186</v>
      </c>
      <c r="B4932">
        <v>540618</v>
      </c>
      <c r="C4932" t="s">
        <v>15187</v>
      </c>
      <c r="D4932" t="s">
        <v>115</v>
      </c>
    </row>
    <row r="4933" spans="1:4" x14ac:dyDescent="0.35">
      <c r="A4933" t="s">
        <v>15188</v>
      </c>
      <c r="B4933">
        <v>540619</v>
      </c>
      <c r="C4933" t="s">
        <v>15189</v>
      </c>
      <c r="D4933" t="s">
        <v>115</v>
      </c>
    </row>
    <row r="4934" spans="1:4" x14ac:dyDescent="0.35">
      <c r="A4934" t="s">
        <v>15190</v>
      </c>
      <c r="B4934">
        <v>540620</v>
      </c>
      <c r="C4934" t="s">
        <v>15191</v>
      </c>
      <c r="D4934" t="s">
        <v>115</v>
      </c>
    </row>
    <row r="4935" spans="1:4" x14ac:dyDescent="0.35">
      <c r="A4935" t="s">
        <v>15192</v>
      </c>
      <c r="B4935">
        <v>540626</v>
      </c>
      <c r="C4935" t="s">
        <v>15193</v>
      </c>
      <c r="D4935" t="s">
        <v>115</v>
      </c>
    </row>
    <row r="4936" spans="1:4" x14ac:dyDescent="0.35">
      <c r="A4936" t="s">
        <v>15194</v>
      </c>
      <c r="B4936">
        <v>540627</v>
      </c>
      <c r="C4936" t="s">
        <v>15195</v>
      </c>
      <c r="D4936" t="s">
        <v>115</v>
      </c>
    </row>
    <row r="4937" spans="1:4" x14ac:dyDescent="0.35">
      <c r="A4937" t="s">
        <v>15196</v>
      </c>
      <c r="B4937">
        <v>540629</v>
      </c>
      <c r="C4937" t="s">
        <v>15197</v>
      </c>
      <c r="D4937" t="s">
        <v>115</v>
      </c>
    </row>
    <row r="4938" spans="1:4" x14ac:dyDescent="0.35">
      <c r="A4938" t="s">
        <v>15198</v>
      </c>
      <c r="B4938">
        <v>540631</v>
      </c>
      <c r="C4938" t="s">
        <v>15199</v>
      </c>
      <c r="D4938" t="s">
        <v>115</v>
      </c>
    </row>
    <row r="4939" spans="1:4" x14ac:dyDescent="0.35">
      <c r="A4939" t="s">
        <v>15200</v>
      </c>
      <c r="B4939">
        <v>540634</v>
      </c>
      <c r="C4939" t="s">
        <v>15201</v>
      </c>
      <c r="D4939" t="s">
        <v>115</v>
      </c>
    </row>
    <row r="4940" spans="1:4" x14ac:dyDescent="0.35">
      <c r="A4940" t="s">
        <v>15202</v>
      </c>
      <c r="B4940">
        <v>540635</v>
      </c>
      <c r="C4940" t="s">
        <v>15203</v>
      </c>
      <c r="D4940" t="s">
        <v>115</v>
      </c>
    </row>
    <row r="4941" spans="1:4" x14ac:dyDescent="0.35">
      <c r="A4941" t="s">
        <v>15204</v>
      </c>
      <c r="B4941">
        <v>540636</v>
      </c>
      <c r="C4941" t="s">
        <v>15205</v>
      </c>
      <c r="D4941" t="s">
        <v>115</v>
      </c>
    </row>
    <row r="4942" spans="1:4" x14ac:dyDescent="0.35">
      <c r="A4942" t="s">
        <v>15206</v>
      </c>
      <c r="B4942">
        <v>540637</v>
      </c>
      <c r="C4942" t="s">
        <v>15207</v>
      </c>
      <c r="D4942" t="s">
        <v>115</v>
      </c>
    </row>
    <row r="4943" spans="1:4" x14ac:dyDescent="0.35">
      <c r="A4943" t="s">
        <v>15208</v>
      </c>
      <c r="B4943">
        <v>540669</v>
      </c>
      <c r="C4943" t="s">
        <v>15209</v>
      </c>
      <c r="D4943" t="s">
        <v>115</v>
      </c>
    </row>
    <row r="4944" spans="1:4" x14ac:dyDescent="0.35">
      <c r="A4944" t="s">
        <v>15210</v>
      </c>
      <c r="B4944">
        <v>540671</v>
      </c>
      <c r="C4944" t="s">
        <v>15211</v>
      </c>
      <c r="D4944" t="s">
        <v>115</v>
      </c>
    </row>
    <row r="4945" spans="1:4" x14ac:dyDescent="0.35">
      <c r="A4945" t="s">
        <v>15212</v>
      </c>
      <c r="B4945">
        <v>540672</v>
      </c>
      <c r="C4945" t="s">
        <v>15213</v>
      </c>
      <c r="D4945" t="s">
        <v>115</v>
      </c>
    </row>
    <row r="4946" spans="1:4" x14ac:dyDescent="0.35">
      <c r="A4946" t="s">
        <v>15214</v>
      </c>
      <c r="B4946">
        <v>540682</v>
      </c>
      <c r="C4946" t="s">
        <v>15215</v>
      </c>
      <c r="D4946" t="s">
        <v>115</v>
      </c>
    </row>
    <row r="4947" spans="1:4" x14ac:dyDescent="0.35">
      <c r="A4947" t="s">
        <v>15216</v>
      </c>
      <c r="B4947">
        <v>540683</v>
      </c>
      <c r="C4947" t="s">
        <v>15217</v>
      </c>
      <c r="D4947" t="s">
        <v>115</v>
      </c>
    </row>
    <row r="4948" spans="1:4" x14ac:dyDescent="0.35">
      <c r="A4948" t="s">
        <v>15218</v>
      </c>
      <c r="B4948">
        <v>540684</v>
      </c>
      <c r="C4948" t="s">
        <v>15219</v>
      </c>
      <c r="D4948" t="s">
        <v>115</v>
      </c>
    </row>
    <row r="4949" spans="1:4" x14ac:dyDescent="0.35">
      <c r="A4949" t="s">
        <v>15220</v>
      </c>
      <c r="B4949">
        <v>540685</v>
      </c>
      <c r="C4949" t="s">
        <v>15221</v>
      </c>
      <c r="D4949" t="s">
        <v>115</v>
      </c>
    </row>
    <row r="4950" spans="1:4" x14ac:dyDescent="0.35">
      <c r="A4950" t="s">
        <v>15222</v>
      </c>
      <c r="B4950">
        <v>540711</v>
      </c>
      <c r="C4950" t="s">
        <v>15223</v>
      </c>
      <c r="D4950" t="s">
        <v>115</v>
      </c>
    </row>
    <row r="4951" spans="1:4" x14ac:dyDescent="0.35">
      <c r="A4951" t="s">
        <v>15224</v>
      </c>
      <c r="B4951">
        <v>540712</v>
      </c>
      <c r="C4951" t="s">
        <v>15225</v>
      </c>
      <c r="D4951" t="s">
        <v>115</v>
      </c>
    </row>
    <row r="4952" spans="1:4" x14ac:dyDescent="0.35">
      <c r="A4952" t="s">
        <v>15226</v>
      </c>
      <c r="B4952">
        <v>540713</v>
      </c>
      <c r="C4952" t="s">
        <v>15227</v>
      </c>
      <c r="D4952" t="s">
        <v>115</v>
      </c>
    </row>
    <row r="4953" spans="1:4" x14ac:dyDescent="0.35">
      <c r="A4953" t="s">
        <v>15228</v>
      </c>
      <c r="B4953">
        <v>540714</v>
      </c>
      <c r="C4953" t="s">
        <v>15229</v>
      </c>
      <c r="D4953" t="s">
        <v>115</v>
      </c>
    </row>
    <row r="4954" spans="1:4" x14ac:dyDescent="0.35">
      <c r="A4954" t="s">
        <v>15230</v>
      </c>
      <c r="B4954">
        <v>540739</v>
      </c>
      <c r="C4954" t="s">
        <v>15231</v>
      </c>
      <c r="D4954" t="s">
        <v>115</v>
      </c>
    </row>
    <row r="4955" spans="1:4" x14ac:dyDescent="0.35">
      <c r="A4955" t="s">
        <v>15232</v>
      </c>
      <c r="B4955">
        <v>540740</v>
      </c>
      <c r="C4955" t="s">
        <v>15233</v>
      </c>
      <c r="D4955" t="s">
        <v>115</v>
      </c>
    </row>
    <row r="4956" spans="1:4" x14ac:dyDescent="0.35">
      <c r="A4956" t="s">
        <v>15234</v>
      </c>
      <c r="B4956">
        <v>540741</v>
      </c>
      <c r="C4956" t="s">
        <v>15235</v>
      </c>
      <c r="D4956" t="s">
        <v>115</v>
      </c>
    </row>
    <row r="4957" spans="1:4" x14ac:dyDescent="0.35">
      <c r="A4957" t="s">
        <v>15236</v>
      </c>
      <c r="B4957">
        <v>540742</v>
      </c>
      <c r="C4957" t="s">
        <v>15237</v>
      </c>
      <c r="D4957" t="s">
        <v>115</v>
      </c>
    </row>
    <row r="4958" spans="1:4" x14ac:dyDescent="0.35">
      <c r="A4958" t="s">
        <v>15238</v>
      </c>
      <c r="B4958">
        <v>540763</v>
      </c>
      <c r="C4958" t="s">
        <v>15239</v>
      </c>
      <c r="D4958" t="s">
        <v>115</v>
      </c>
    </row>
    <row r="4959" spans="1:4" x14ac:dyDescent="0.35">
      <c r="A4959" t="s">
        <v>15240</v>
      </c>
      <c r="B4959">
        <v>540764</v>
      </c>
      <c r="C4959" t="s">
        <v>15241</v>
      </c>
      <c r="D4959" t="s">
        <v>115</v>
      </c>
    </row>
    <row r="4960" spans="1:4" x14ac:dyDescent="0.35">
      <c r="A4960" t="s">
        <v>15242</v>
      </c>
      <c r="B4960">
        <v>540765</v>
      </c>
      <c r="C4960" t="s">
        <v>15243</v>
      </c>
      <c r="D4960" t="s">
        <v>115</v>
      </c>
    </row>
    <row r="4961" spans="1:4" x14ac:dyDescent="0.35">
      <c r="A4961" t="s">
        <v>15244</v>
      </c>
      <c r="B4961">
        <v>540766</v>
      </c>
      <c r="C4961" t="s">
        <v>15245</v>
      </c>
      <c r="D4961" t="s">
        <v>115</v>
      </c>
    </row>
    <row r="4962" spans="1:4" x14ac:dyDescent="0.35">
      <c r="A4962" t="s">
        <v>16210</v>
      </c>
      <c r="B4962">
        <v>540778</v>
      </c>
      <c r="C4962" t="s">
        <v>15246</v>
      </c>
      <c r="D4962" t="s">
        <v>115</v>
      </c>
    </row>
    <row r="4963" spans="1:4" x14ac:dyDescent="0.35">
      <c r="A4963" t="s">
        <v>16211</v>
      </c>
      <c r="B4963">
        <v>540779</v>
      </c>
      <c r="C4963" t="s">
        <v>15247</v>
      </c>
      <c r="D4963" t="s">
        <v>115</v>
      </c>
    </row>
    <row r="4964" spans="1:4" x14ac:dyDescent="0.35">
      <c r="A4964" t="s">
        <v>16212</v>
      </c>
      <c r="B4964">
        <v>540780</v>
      </c>
      <c r="C4964" t="s">
        <v>15248</v>
      </c>
      <c r="D4964" t="s">
        <v>115</v>
      </c>
    </row>
    <row r="4965" spans="1:4" x14ac:dyDescent="0.35">
      <c r="A4965" t="s">
        <v>16213</v>
      </c>
      <c r="B4965">
        <v>540781</v>
      </c>
      <c r="C4965" t="s">
        <v>15249</v>
      </c>
      <c r="D4965" t="s">
        <v>115</v>
      </c>
    </row>
    <row r="4966" spans="1:4" x14ac:dyDescent="0.35">
      <c r="A4966" t="s">
        <v>15250</v>
      </c>
      <c r="B4966">
        <v>540787</v>
      </c>
      <c r="C4966" t="s">
        <v>15251</v>
      </c>
      <c r="D4966" t="s">
        <v>115</v>
      </c>
    </row>
    <row r="4967" spans="1:4" x14ac:dyDescent="0.35">
      <c r="A4967" t="s">
        <v>15252</v>
      </c>
      <c r="B4967">
        <v>540791</v>
      </c>
      <c r="C4967" t="s">
        <v>15253</v>
      </c>
      <c r="D4967" t="s">
        <v>115</v>
      </c>
    </row>
    <row r="4968" spans="1:4" x14ac:dyDescent="0.35">
      <c r="A4968" t="s">
        <v>15254</v>
      </c>
      <c r="B4968">
        <v>540792</v>
      </c>
      <c r="C4968" t="s">
        <v>15255</v>
      </c>
      <c r="D4968" t="s">
        <v>115</v>
      </c>
    </row>
    <row r="4969" spans="1:4" x14ac:dyDescent="0.35">
      <c r="A4969" t="s">
        <v>15256</v>
      </c>
      <c r="B4969">
        <v>540793</v>
      </c>
      <c r="C4969" t="s">
        <v>15257</v>
      </c>
      <c r="D4969" t="s">
        <v>115</v>
      </c>
    </row>
    <row r="4970" spans="1:4" x14ac:dyDescent="0.35">
      <c r="A4970" t="s">
        <v>16214</v>
      </c>
      <c r="B4970">
        <v>540794</v>
      </c>
      <c r="C4970" t="s">
        <v>15258</v>
      </c>
      <c r="D4970" t="s">
        <v>115</v>
      </c>
    </row>
    <row r="4971" spans="1:4" x14ac:dyDescent="0.35">
      <c r="A4971" t="s">
        <v>15259</v>
      </c>
      <c r="B4971">
        <v>540799</v>
      </c>
      <c r="C4971" t="s">
        <v>15260</v>
      </c>
      <c r="D4971" t="s">
        <v>115</v>
      </c>
    </row>
    <row r="4972" spans="1:4" x14ac:dyDescent="0.35">
      <c r="A4972" t="s">
        <v>15261</v>
      </c>
      <c r="B4972">
        <v>540800</v>
      </c>
      <c r="C4972" t="s">
        <v>15262</v>
      </c>
      <c r="D4972" t="s">
        <v>115</v>
      </c>
    </row>
    <row r="4973" spans="1:4" x14ac:dyDescent="0.35">
      <c r="A4973" t="s">
        <v>15263</v>
      </c>
      <c r="B4973">
        <v>540801</v>
      </c>
      <c r="C4973" t="s">
        <v>15264</v>
      </c>
      <c r="D4973" t="s">
        <v>115</v>
      </c>
    </row>
    <row r="4974" spans="1:4" x14ac:dyDescent="0.35">
      <c r="A4974" t="s">
        <v>15265</v>
      </c>
      <c r="B4974">
        <v>540802</v>
      </c>
      <c r="C4974" t="s">
        <v>15266</v>
      </c>
      <c r="D4974" t="s">
        <v>115</v>
      </c>
    </row>
    <row r="4975" spans="1:4" x14ac:dyDescent="0.35">
      <c r="A4975" t="s">
        <v>16215</v>
      </c>
      <c r="B4975">
        <v>540825</v>
      </c>
      <c r="C4975" t="s">
        <v>15267</v>
      </c>
      <c r="D4975" t="s">
        <v>115</v>
      </c>
    </row>
    <row r="4976" spans="1:4" x14ac:dyDescent="0.35">
      <c r="A4976" t="s">
        <v>16216</v>
      </c>
      <c r="B4976">
        <v>540826</v>
      </c>
      <c r="C4976" t="s">
        <v>15268</v>
      </c>
      <c r="D4976" t="s">
        <v>115</v>
      </c>
    </row>
    <row r="4977" spans="1:4" x14ac:dyDescent="0.35">
      <c r="A4977" t="s">
        <v>16217</v>
      </c>
      <c r="B4977">
        <v>540827</v>
      </c>
      <c r="C4977" t="s">
        <v>15269</v>
      </c>
      <c r="D4977" t="s">
        <v>115</v>
      </c>
    </row>
    <row r="4978" spans="1:4" x14ac:dyDescent="0.35">
      <c r="A4978" t="s">
        <v>16218</v>
      </c>
      <c r="B4978">
        <v>540828</v>
      </c>
      <c r="C4978" t="s">
        <v>15270</v>
      </c>
      <c r="D4978" t="s">
        <v>115</v>
      </c>
    </row>
    <row r="4979" spans="1:4" x14ac:dyDescent="0.35">
      <c r="A4979" t="s">
        <v>15271</v>
      </c>
      <c r="B4979">
        <v>540861</v>
      </c>
      <c r="C4979" t="s">
        <v>15272</v>
      </c>
      <c r="D4979" t="s">
        <v>115</v>
      </c>
    </row>
    <row r="4980" spans="1:4" x14ac:dyDescent="0.35">
      <c r="A4980" t="s">
        <v>16219</v>
      </c>
      <c r="B4980">
        <v>540862</v>
      </c>
      <c r="C4980" t="s">
        <v>15273</v>
      </c>
      <c r="D4980" t="s">
        <v>115</v>
      </c>
    </row>
    <row r="4981" spans="1:4" x14ac:dyDescent="0.35">
      <c r="A4981" t="s">
        <v>16220</v>
      </c>
      <c r="B4981">
        <v>540863</v>
      </c>
      <c r="C4981" t="s">
        <v>15274</v>
      </c>
      <c r="D4981" t="s">
        <v>115</v>
      </c>
    </row>
    <row r="4982" spans="1:4" x14ac:dyDescent="0.35">
      <c r="A4982" t="s">
        <v>16221</v>
      </c>
      <c r="B4982">
        <v>540864</v>
      </c>
      <c r="C4982" t="s">
        <v>15275</v>
      </c>
      <c r="D4982" t="s">
        <v>115</v>
      </c>
    </row>
    <row r="4983" spans="1:4" x14ac:dyDescent="0.35">
      <c r="A4983" t="s">
        <v>16222</v>
      </c>
      <c r="B4983">
        <v>540896</v>
      </c>
      <c r="C4983" t="s">
        <v>15276</v>
      </c>
      <c r="D4983" t="s">
        <v>115</v>
      </c>
    </row>
    <row r="4984" spans="1:4" x14ac:dyDescent="0.35">
      <c r="A4984" t="s">
        <v>16223</v>
      </c>
      <c r="B4984">
        <v>540897</v>
      </c>
      <c r="C4984" t="s">
        <v>15277</v>
      </c>
      <c r="D4984" t="s">
        <v>115</v>
      </c>
    </row>
    <row r="4985" spans="1:4" x14ac:dyDescent="0.35">
      <c r="A4985" t="s">
        <v>16224</v>
      </c>
      <c r="B4985">
        <v>540898</v>
      </c>
      <c r="C4985" t="s">
        <v>15278</v>
      </c>
      <c r="D4985" t="s">
        <v>115</v>
      </c>
    </row>
    <row r="4986" spans="1:4" x14ac:dyDescent="0.35">
      <c r="A4986" t="s">
        <v>16225</v>
      </c>
      <c r="B4986">
        <v>540899</v>
      </c>
      <c r="C4986" t="s">
        <v>15279</v>
      </c>
      <c r="D4986" t="s">
        <v>115</v>
      </c>
    </row>
    <row r="4987" spans="1:4" x14ac:dyDescent="0.35">
      <c r="A4987" t="s">
        <v>15280</v>
      </c>
      <c r="B4987">
        <v>540947</v>
      </c>
      <c r="C4987" t="s">
        <v>15281</v>
      </c>
      <c r="D4987" t="s">
        <v>115</v>
      </c>
    </row>
    <row r="4988" spans="1:4" x14ac:dyDescent="0.35">
      <c r="A4988" t="s">
        <v>15282</v>
      </c>
      <c r="B4988">
        <v>540949</v>
      </c>
      <c r="C4988" t="s">
        <v>15283</v>
      </c>
      <c r="D4988" t="s">
        <v>115</v>
      </c>
    </row>
    <row r="4989" spans="1:4" x14ac:dyDescent="0.35">
      <c r="A4989" t="s">
        <v>15284</v>
      </c>
      <c r="B4989">
        <v>540950</v>
      </c>
      <c r="C4989" t="s">
        <v>15285</v>
      </c>
      <c r="D4989" t="s">
        <v>115</v>
      </c>
    </row>
    <row r="4990" spans="1:4" x14ac:dyDescent="0.35">
      <c r="A4990" t="s">
        <v>15286</v>
      </c>
      <c r="B4990">
        <v>540951</v>
      </c>
      <c r="C4990" t="s">
        <v>15287</v>
      </c>
      <c r="D4990" t="s">
        <v>115</v>
      </c>
    </row>
    <row r="4991" spans="1:4" x14ac:dyDescent="0.35">
      <c r="A4991" t="s">
        <v>16226</v>
      </c>
      <c r="B4991">
        <v>540981</v>
      </c>
      <c r="C4991" t="s">
        <v>15288</v>
      </c>
      <c r="D4991" t="s">
        <v>115</v>
      </c>
    </row>
    <row r="4992" spans="1:4" x14ac:dyDescent="0.35">
      <c r="A4992" t="s">
        <v>16227</v>
      </c>
      <c r="B4992">
        <v>540982</v>
      </c>
      <c r="C4992" t="s">
        <v>15289</v>
      </c>
      <c r="D4992" t="s">
        <v>115</v>
      </c>
    </row>
    <row r="4993" spans="1:4" x14ac:dyDescent="0.35">
      <c r="A4993" t="s">
        <v>15290</v>
      </c>
      <c r="B4993">
        <v>540983</v>
      </c>
      <c r="C4993" t="s">
        <v>15291</v>
      </c>
      <c r="D4993" t="s">
        <v>115</v>
      </c>
    </row>
    <row r="4994" spans="1:4" x14ac:dyDescent="0.35">
      <c r="A4994" t="s">
        <v>16228</v>
      </c>
      <c r="B4994">
        <v>540984</v>
      </c>
      <c r="C4994" t="s">
        <v>15292</v>
      </c>
      <c r="D4994" t="s">
        <v>115</v>
      </c>
    </row>
    <row r="4995" spans="1:4" x14ac:dyDescent="0.35">
      <c r="A4995" t="s">
        <v>16229</v>
      </c>
      <c r="B4995">
        <v>541068</v>
      </c>
      <c r="C4995" t="s">
        <v>15293</v>
      </c>
      <c r="D4995" t="s">
        <v>115</v>
      </c>
    </row>
    <row r="4996" spans="1:4" x14ac:dyDescent="0.35">
      <c r="A4996" t="s">
        <v>16230</v>
      </c>
      <c r="B4996">
        <v>541069</v>
      </c>
      <c r="C4996" t="s">
        <v>15294</v>
      </c>
      <c r="D4996" t="s">
        <v>115</v>
      </c>
    </row>
    <row r="4997" spans="1:4" x14ac:dyDescent="0.35">
      <c r="A4997" t="s">
        <v>16231</v>
      </c>
      <c r="B4997">
        <v>541070</v>
      </c>
      <c r="C4997" t="s">
        <v>15295</v>
      </c>
      <c r="D4997" t="s">
        <v>115</v>
      </c>
    </row>
    <row r="4998" spans="1:4" x14ac:dyDescent="0.35">
      <c r="A4998" t="s">
        <v>16232</v>
      </c>
      <c r="B4998">
        <v>541071</v>
      </c>
      <c r="C4998" t="s">
        <v>15296</v>
      </c>
      <c r="D4998" t="s">
        <v>115</v>
      </c>
    </row>
    <row r="4999" spans="1:4" x14ac:dyDescent="0.35">
      <c r="A4999" t="s">
        <v>15297</v>
      </c>
      <c r="B4999">
        <v>541084</v>
      </c>
      <c r="C4999" t="s">
        <v>15298</v>
      </c>
      <c r="D4999" t="s">
        <v>115</v>
      </c>
    </row>
    <row r="5000" spans="1:4" x14ac:dyDescent="0.35">
      <c r="A5000" t="s">
        <v>15299</v>
      </c>
      <c r="B5000">
        <v>541085</v>
      </c>
      <c r="C5000" t="s">
        <v>15300</v>
      </c>
      <c r="D5000" t="s">
        <v>115</v>
      </c>
    </row>
    <row r="5001" spans="1:4" x14ac:dyDescent="0.35">
      <c r="A5001" t="s">
        <v>15301</v>
      </c>
      <c r="B5001">
        <v>541086</v>
      </c>
      <c r="C5001" t="s">
        <v>15302</v>
      </c>
      <c r="D5001" t="s">
        <v>115</v>
      </c>
    </row>
    <row r="5002" spans="1:4" x14ac:dyDescent="0.35">
      <c r="A5002" t="s">
        <v>16233</v>
      </c>
      <c r="B5002">
        <v>541087</v>
      </c>
      <c r="C5002" t="s">
        <v>15303</v>
      </c>
      <c r="D5002" t="s">
        <v>115</v>
      </c>
    </row>
    <row r="5003" spans="1:4" x14ac:dyDescent="0.35">
      <c r="A5003" t="s">
        <v>15304</v>
      </c>
      <c r="B5003">
        <v>541092</v>
      </c>
      <c r="C5003" t="s">
        <v>15305</v>
      </c>
      <c r="D5003" t="s">
        <v>115</v>
      </c>
    </row>
    <row r="5004" spans="1:4" x14ac:dyDescent="0.35">
      <c r="A5004" t="s">
        <v>15306</v>
      </c>
      <c r="B5004">
        <v>541093</v>
      </c>
      <c r="C5004" t="s">
        <v>15307</v>
      </c>
      <c r="D5004" t="s">
        <v>115</v>
      </c>
    </row>
    <row r="5005" spans="1:4" x14ac:dyDescent="0.35">
      <c r="A5005" t="s">
        <v>15308</v>
      </c>
      <c r="B5005">
        <v>541094</v>
      </c>
      <c r="C5005" t="s">
        <v>15309</v>
      </c>
      <c r="D5005" t="s">
        <v>115</v>
      </c>
    </row>
    <row r="5006" spans="1:4" x14ac:dyDescent="0.35">
      <c r="A5006" t="s">
        <v>15310</v>
      </c>
      <c r="B5006">
        <v>541095</v>
      </c>
      <c r="C5006" t="s">
        <v>15311</v>
      </c>
      <c r="D5006" t="s">
        <v>115</v>
      </c>
    </row>
    <row r="5007" spans="1:4" x14ac:dyDescent="0.35">
      <c r="A5007" t="s">
        <v>15312</v>
      </c>
      <c r="B5007">
        <v>541252</v>
      </c>
      <c r="C5007" t="s">
        <v>15313</v>
      </c>
      <c r="D5007" t="s">
        <v>115</v>
      </c>
    </row>
    <row r="5008" spans="1:4" x14ac:dyDescent="0.35">
      <c r="A5008" t="s">
        <v>15314</v>
      </c>
      <c r="B5008">
        <v>541253</v>
      </c>
      <c r="C5008" t="s">
        <v>15315</v>
      </c>
      <c r="D5008" t="s">
        <v>115</v>
      </c>
    </row>
    <row r="5009" spans="1:4" x14ac:dyDescent="0.35">
      <c r="A5009" t="s">
        <v>15316</v>
      </c>
      <c r="B5009">
        <v>541254</v>
      </c>
      <c r="C5009" t="s">
        <v>15317</v>
      </c>
      <c r="D5009" t="s">
        <v>115</v>
      </c>
    </row>
    <row r="5010" spans="1:4" x14ac:dyDescent="0.35">
      <c r="A5010" t="s">
        <v>15318</v>
      </c>
      <c r="B5010">
        <v>541255</v>
      </c>
      <c r="C5010" t="s">
        <v>15319</v>
      </c>
      <c r="D5010" t="s">
        <v>115</v>
      </c>
    </row>
    <row r="5011" spans="1:4" x14ac:dyDescent="0.35">
      <c r="A5011" t="s">
        <v>15320</v>
      </c>
      <c r="B5011">
        <v>541300</v>
      </c>
      <c r="C5011" t="s">
        <v>15321</v>
      </c>
      <c r="D5011" t="s">
        <v>115</v>
      </c>
    </row>
    <row r="5012" spans="1:4" x14ac:dyDescent="0.35">
      <c r="A5012" t="s">
        <v>15322</v>
      </c>
      <c r="B5012">
        <v>541309</v>
      </c>
      <c r="C5012" t="s">
        <v>15323</v>
      </c>
      <c r="D5012" t="s">
        <v>115</v>
      </c>
    </row>
    <row r="5013" spans="1:4" x14ac:dyDescent="0.35">
      <c r="A5013" t="s">
        <v>15324</v>
      </c>
      <c r="B5013">
        <v>541310</v>
      </c>
      <c r="C5013" t="s">
        <v>15325</v>
      </c>
      <c r="D5013" t="s">
        <v>115</v>
      </c>
    </row>
    <row r="5014" spans="1:4" x14ac:dyDescent="0.35">
      <c r="A5014" t="s">
        <v>15326</v>
      </c>
      <c r="B5014">
        <v>541311</v>
      </c>
      <c r="C5014" t="s">
        <v>15327</v>
      </c>
      <c r="D5014" t="s">
        <v>115</v>
      </c>
    </row>
    <row r="5015" spans="1:4" x14ac:dyDescent="0.35">
      <c r="A5015" t="s">
        <v>15328</v>
      </c>
      <c r="B5015">
        <v>541312</v>
      </c>
      <c r="C5015" t="s">
        <v>15329</v>
      </c>
      <c r="D5015" t="s">
        <v>115</v>
      </c>
    </row>
    <row r="5016" spans="1:4" x14ac:dyDescent="0.35">
      <c r="A5016" t="s">
        <v>15330</v>
      </c>
      <c r="B5016">
        <v>541313</v>
      </c>
      <c r="C5016" t="s">
        <v>15331</v>
      </c>
      <c r="D5016" t="s">
        <v>115</v>
      </c>
    </row>
    <row r="5017" spans="1:4" x14ac:dyDescent="0.35">
      <c r="A5017" t="s">
        <v>15332</v>
      </c>
      <c r="B5017">
        <v>541341</v>
      </c>
      <c r="C5017" t="s">
        <v>15333</v>
      </c>
      <c r="D5017" t="s">
        <v>115</v>
      </c>
    </row>
    <row r="5018" spans="1:4" x14ac:dyDescent="0.35">
      <c r="A5018" t="s">
        <v>15334</v>
      </c>
      <c r="B5018">
        <v>541343</v>
      </c>
      <c r="C5018" t="s">
        <v>15335</v>
      </c>
      <c r="D5018" t="s">
        <v>115</v>
      </c>
    </row>
    <row r="5019" spans="1:4" x14ac:dyDescent="0.35">
      <c r="A5019" t="s">
        <v>15336</v>
      </c>
      <c r="B5019">
        <v>541345</v>
      </c>
      <c r="C5019" t="s">
        <v>15337</v>
      </c>
      <c r="D5019" t="s">
        <v>115</v>
      </c>
    </row>
    <row r="5020" spans="1:4" x14ac:dyDescent="0.35">
      <c r="A5020" t="s">
        <v>15338</v>
      </c>
      <c r="B5020">
        <v>541346</v>
      </c>
      <c r="C5020" t="s">
        <v>15339</v>
      </c>
      <c r="D5020" t="s">
        <v>115</v>
      </c>
    </row>
    <row r="5021" spans="1:4" x14ac:dyDescent="0.35">
      <c r="A5021" t="s">
        <v>16234</v>
      </c>
      <c r="B5021">
        <v>541672</v>
      </c>
      <c r="C5021" t="s">
        <v>15340</v>
      </c>
      <c r="D5021" t="s">
        <v>115</v>
      </c>
    </row>
    <row r="5022" spans="1:4" x14ac:dyDescent="0.35">
      <c r="A5022" t="s">
        <v>16235</v>
      </c>
      <c r="B5022">
        <v>541673</v>
      </c>
      <c r="C5022" t="s">
        <v>15341</v>
      </c>
      <c r="D5022" t="s">
        <v>115</v>
      </c>
    </row>
    <row r="5023" spans="1:4" x14ac:dyDescent="0.35">
      <c r="A5023" t="s">
        <v>16236</v>
      </c>
      <c r="B5023">
        <v>541674</v>
      </c>
      <c r="C5023" t="s">
        <v>15342</v>
      </c>
      <c r="D5023" t="s">
        <v>115</v>
      </c>
    </row>
    <row r="5024" spans="1:4" x14ac:dyDescent="0.35">
      <c r="A5024" t="s">
        <v>16237</v>
      </c>
      <c r="B5024">
        <v>541675</v>
      </c>
      <c r="C5024" t="s">
        <v>15343</v>
      </c>
      <c r="D5024" t="s">
        <v>115</v>
      </c>
    </row>
    <row r="5025" spans="1:4" x14ac:dyDescent="0.35">
      <c r="A5025" t="s">
        <v>15344</v>
      </c>
      <c r="B5025">
        <v>541676</v>
      </c>
      <c r="C5025" t="s">
        <v>15345</v>
      </c>
      <c r="D5025" t="s">
        <v>115</v>
      </c>
    </row>
    <row r="5026" spans="1:4" x14ac:dyDescent="0.35">
      <c r="A5026" t="s">
        <v>15346</v>
      </c>
      <c r="B5026">
        <v>541677</v>
      </c>
      <c r="C5026" t="s">
        <v>15347</v>
      </c>
      <c r="D5026" t="s">
        <v>115</v>
      </c>
    </row>
    <row r="5027" spans="1:4" x14ac:dyDescent="0.35">
      <c r="A5027" t="s">
        <v>15348</v>
      </c>
      <c r="B5027">
        <v>541678</v>
      </c>
      <c r="C5027" t="s">
        <v>15349</v>
      </c>
      <c r="D5027" t="s">
        <v>115</v>
      </c>
    </row>
    <row r="5028" spans="1:4" x14ac:dyDescent="0.35">
      <c r="A5028" t="s">
        <v>15350</v>
      </c>
      <c r="B5028">
        <v>541679</v>
      </c>
      <c r="C5028" t="s">
        <v>15351</v>
      </c>
      <c r="D5028" t="s">
        <v>115</v>
      </c>
    </row>
    <row r="5029" spans="1:4" x14ac:dyDescent="0.35">
      <c r="A5029" t="s">
        <v>15352</v>
      </c>
      <c r="B5029">
        <v>541725</v>
      </c>
      <c r="C5029" t="s">
        <v>15353</v>
      </c>
      <c r="D5029" t="s">
        <v>115</v>
      </c>
    </row>
    <row r="5030" spans="1:4" x14ac:dyDescent="0.35">
      <c r="A5030" t="s">
        <v>16238</v>
      </c>
      <c r="B5030">
        <v>541726</v>
      </c>
      <c r="C5030" t="s">
        <v>15354</v>
      </c>
      <c r="D5030" t="s">
        <v>115</v>
      </c>
    </row>
    <row r="5031" spans="1:4" x14ac:dyDescent="0.35">
      <c r="A5031" t="s">
        <v>15355</v>
      </c>
      <c r="B5031">
        <v>541727</v>
      </c>
      <c r="C5031" t="s">
        <v>15356</v>
      </c>
      <c r="D5031" t="s">
        <v>115</v>
      </c>
    </row>
    <row r="5032" spans="1:4" x14ac:dyDescent="0.35">
      <c r="A5032" t="s">
        <v>15357</v>
      </c>
      <c r="B5032">
        <v>541728</v>
      </c>
      <c r="C5032" t="s">
        <v>15358</v>
      </c>
      <c r="D5032" t="s">
        <v>115</v>
      </c>
    </row>
    <row r="5033" spans="1:4" x14ac:dyDescent="0.35">
      <c r="A5033" t="s">
        <v>16239</v>
      </c>
      <c r="B5033">
        <v>541742</v>
      </c>
      <c r="C5033" t="s">
        <v>15359</v>
      </c>
      <c r="D5033" t="s">
        <v>115</v>
      </c>
    </row>
    <row r="5034" spans="1:4" x14ac:dyDescent="0.35">
      <c r="A5034" t="s">
        <v>16240</v>
      </c>
      <c r="B5034">
        <v>541743</v>
      </c>
      <c r="C5034" t="s">
        <v>15360</v>
      </c>
      <c r="D5034" t="s">
        <v>115</v>
      </c>
    </row>
    <row r="5035" spans="1:4" x14ac:dyDescent="0.35">
      <c r="A5035" t="s">
        <v>16241</v>
      </c>
      <c r="B5035">
        <v>541744</v>
      </c>
      <c r="C5035" t="s">
        <v>15361</v>
      </c>
      <c r="D5035" t="s">
        <v>115</v>
      </c>
    </row>
    <row r="5036" spans="1:4" x14ac:dyDescent="0.35">
      <c r="A5036" t="s">
        <v>16242</v>
      </c>
      <c r="B5036">
        <v>541745</v>
      </c>
      <c r="C5036" t="s">
        <v>15362</v>
      </c>
      <c r="D5036" t="s">
        <v>115</v>
      </c>
    </row>
    <row r="5037" spans="1:4" x14ac:dyDescent="0.35">
      <c r="A5037" t="s">
        <v>15363</v>
      </c>
      <c r="B5037">
        <v>541804</v>
      </c>
      <c r="C5037" t="s">
        <v>15364</v>
      </c>
      <c r="D5037" t="s">
        <v>115</v>
      </c>
    </row>
    <row r="5038" spans="1:4" x14ac:dyDescent="0.35">
      <c r="A5038" t="s">
        <v>15365</v>
      </c>
      <c r="B5038">
        <v>541805</v>
      </c>
      <c r="C5038" t="s">
        <v>15366</v>
      </c>
      <c r="D5038" t="s">
        <v>115</v>
      </c>
    </row>
    <row r="5039" spans="1:4" x14ac:dyDescent="0.35">
      <c r="A5039" t="s">
        <v>15367</v>
      </c>
      <c r="B5039">
        <v>541806</v>
      </c>
      <c r="C5039" t="s">
        <v>15368</v>
      </c>
      <c r="D5039" t="s">
        <v>115</v>
      </c>
    </row>
    <row r="5040" spans="1:4" x14ac:dyDescent="0.35">
      <c r="A5040" t="s">
        <v>15369</v>
      </c>
      <c r="B5040">
        <v>541807</v>
      </c>
      <c r="C5040" t="s">
        <v>15370</v>
      </c>
      <c r="D5040" t="s">
        <v>115</v>
      </c>
    </row>
    <row r="5041" spans="1:4" x14ac:dyDescent="0.35">
      <c r="A5041" t="s">
        <v>15371</v>
      </c>
      <c r="B5041">
        <v>541809</v>
      </c>
      <c r="C5041" t="s">
        <v>15372</v>
      </c>
      <c r="D5041" t="s">
        <v>115</v>
      </c>
    </row>
    <row r="5042" spans="1:4" x14ac:dyDescent="0.35">
      <c r="A5042" t="s">
        <v>15373</v>
      </c>
      <c r="B5042">
        <v>541879</v>
      </c>
      <c r="C5042" t="s">
        <v>15374</v>
      </c>
      <c r="D5042" t="s">
        <v>115</v>
      </c>
    </row>
    <row r="5043" spans="1:4" x14ac:dyDescent="0.35">
      <c r="A5043" t="s">
        <v>15375</v>
      </c>
      <c r="B5043">
        <v>541881</v>
      </c>
      <c r="C5043" t="s">
        <v>15376</v>
      </c>
      <c r="D5043" t="s">
        <v>115</v>
      </c>
    </row>
    <row r="5044" spans="1:4" x14ac:dyDescent="0.35">
      <c r="A5044" t="s">
        <v>15377</v>
      </c>
      <c r="B5044">
        <v>541882</v>
      </c>
      <c r="C5044" t="s">
        <v>15378</v>
      </c>
      <c r="D5044" t="s">
        <v>115</v>
      </c>
    </row>
    <row r="5045" spans="1:4" x14ac:dyDescent="0.35">
      <c r="A5045" t="s">
        <v>15379</v>
      </c>
      <c r="B5045">
        <v>541884</v>
      </c>
      <c r="C5045" t="s">
        <v>15380</v>
      </c>
      <c r="D5045" t="s">
        <v>115</v>
      </c>
    </row>
    <row r="5046" spans="1:4" x14ac:dyDescent="0.35">
      <c r="A5046" t="s">
        <v>15381</v>
      </c>
      <c r="B5046">
        <v>541972</v>
      </c>
      <c r="C5046" t="s">
        <v>15382</v>
      </c>
      <c r="D5046" t="s">
        <v>115</v>
      </c>
    </row>
    <row r="5047" spans="1:4" x14ac:dyDescent="0.35">
      <c r="A5047" t="s">
        <v>16243</v>
      </c>
      <c r="B5047">
        <v>541984</v>
      </c>
      <c r="C5047" t="s">
        <v>15383</v>
      </c>
      <c r="D5047" t="s">
        <v>115</v>
      </c>
    </row>
    <row r="5048" spans="1:4" x14ac:dyDescent="0.35">
      <c r="A5048" t="s">
        <v>16244</v>
      </c>
      <c r="B5048">
        <v>541985</v>
      </c>
      <c r="C5048" t="s">
        <v>15384</v>
      </c>
      <c r="D5048" t="s">
        <v>115</v>
      </c>
    </row>
    <row r="5049" spans="1:4" x14ac:dyDescent="0.35">
      <c r="A5049" t="s">
        <v>16245</v>
      </c>
      <c r="B5049">
        <v>541986</v>
      </c>
      <c r="C5049" t="s">
        <v>15385</v>
      </c>
      <c r="D5049" t="s">
        <v>115</v>
      </c>
    </row>
    <row r="5050" spans="1:4" x14ac:dyDescent="0.35">
      <c r="A5050" t="s">
        <v>16246</v>
      </c>
      <c r="B5050">
        <v>541987</v>
      </c>
      <c r="C5050" t="s">
        <v>15386</v>
      </c>
      <c r="D5050" t="s">
        <v>115</v>
      </c>
    </row>
    <row r="5051" spans="1:4" x14ac:dyDescent="0.35">
      <c r="A5051" t="s">
        <v>15387</v>
      </c>
      <c r="B5051">
        <v>542131</v>
      </c>
      <c r="C5051" t="s">
        <v>15388</v>
      </c>
      <c r="D5051" t="s">
        <v>115</v>
      </c>
    </row>
    <row r="5052" spans="1:4" x14ac:dyDescent="0.35">
      <c r="A5052" t="s">
        <v>15389</v>
      </c>
      <c r="B5052">
        <v>542156</v>
      </c>
      <c r="C5052" t="s">
        <v>15390</v>
      </c>
      <c r="D5052" t="s">
        <v>115</v>
      </c>
    </row>
    <row r="5053" spans="1:4" x14ac:dyDescent="0.35">
      <c r="A5053" t="s">
        <v>15391</v>
      </c>
      <c r="B5053">
        <v>542158</v>
      </c>
      <c r="C5053" t="s">
        <v>15392</v>
      </c>
      <c r="D5053" t="s">
        <v>115</v>
      </c>
    </row>
    <row r="5054" spans="1:4" x14ac:dyDescent="0.35">
      <c r="A5054" t="s">
        <v>16247</v>
      </c>
      <c r="B5054">
        <v>542160</v>
      </c>
      <c r="C5054" t="s">
        <v>15393</v>
      </c>
      <c r="D5054" t="s">
        <v>115</v>
      </c>
    </row>
    <row r="5055" spans="1:4" x14ac:dyDescent="0.35">
      <c r="A5055" t="s">
        <v>16248</v>
      </c>
      <c r="B5055">
        <v>542163</v>
      </c>
      <c r="C5055" t="s">
        <v>15394</v>
      </c>
      <c r="D5055" t="s">
        <v>115</v>
      </c>
    </row>
    <row r="5056" spans="1:4" x14ac:dyDescent="0.35">
      <c r="A5056" t="s">
        <v>15395</v>
      </c>
      <c r="B5056">
        <v>542230</v>
      </c>
      <c r="C5056" t="s">
        <v>15396</v>
      </c>
      <c r="D5056" t="s">
        <v>115</v>
      </c>
    </row>
    <row r="5057" spans="1:4" x14ac:dyDescent="0.35">
      <c r="A5057" t="s">
        <v>15397</v>
      </c>
      <c r="B5057">
        <v>542244</v>
      </c>
      <c r="C5057" t="s">
        <v>15398</v>
      </c>
      <c r="D5057" t="s">
        <v>115</v>
      </c>
    </row>
    <row r="5058" spans="1:4" x14ac:dyDescent="0.35">
      <c r="A5058" t="s">
        <v>15399</v>
      </c>
      <c r="B5058">
        <v>542245</v>
      </c>
      <c r="C5058" t="s">
        <v>15400</v>
      </c>
      <c r="D5058" t="s">
        <v>115</v>
      </c>
    </row>
    <row r="5059" spans="1:4" x14ac:dyDescent="0.35">
      <c r="A5059" t="s">
        <v>15401</v>
      </c>
      <c r="B5059">
        <v>542246</v>
      </c>
      <c r="C5059" t="s">
        <v>15402</v>
      </c>
      <c r="D5059" t="s">
        <v>115</v>
      </c>
    </row>
    <row r="5060" spans="1:4" x14ac:dyDescent="0.35">
      <c r="A5060" t="s">
        <v>15403</v>
      </c>
      <c r="B5060">
        <v>542247</v>
      </c>
      <c r="C5060" t="s">
        <v>15404</v>
      </c>
      <c r="D5060" t="s">
        <v>115</v>
      </c>
    </row>
    <row r="5061" spans="1:4" x14ac:dyDescent="0.35">
      <c r="A5061" t="s">
        <v>15405</v>
      </c>
      <c r="B5061">
        <v>542513</v>
      </c>
      <c r="C5061" t="s">
        <v>15406</v>
      </c>
      <c r="D5061" t="s">
        <v>115</v>
      </c>
    </row>
    <row r="5062" spans="1:4" x14ac:dyDescent="0.35">
      <c r="A5062" t="s">
        <v>15407</v>
      </c>
      <c r="B5062">
        <v>542543</v>
      </c>
      <c r="C5062" t="s">
        <v>15408</v>
      </c>
      <c r="D5062" t="s">
        <v>115</v>
      </c>
    </row>
    <row r="5063" spans="1:4" x14ac:dyDescent="0.35">
      <c r="A5063" t="s">
        <v>15409</v>
      </c>
      <c r="B5063">
        <v>542694</v>
      </c>
      <c r="C5063" t="s">
        <v>15410</v>
      </c>
      <c r="D5063" t="s">
        <v>16186</v>
      </c>
    </row>
    <row r="5064" spans="1:4" x14ac:dyDescent="0.35">
      <c r="A5064" t="s">
        <v>15411</v>
      </c>
      <c r="B5064">
        <v>542721</v>
      </c>
      <c r="C5064" t="s">
        <v>15412</v>
      </c>
      <c r="D5064" t="s">
        <v>16186</v>
      </c>
    </row>
    <row r="5065" spans="1:4" x14ac:dyDescent="0.35">
      <c r="A5065" t="s">
        <v>15413</v>
      </c>
      <c r="B5065">
        <v>542724</v>
      </c>
      <c r="C5065" t="s">
        <v>15414</v>
      </c>
      <c r="D5065" t="s">
        <v>8111</v>
      </c>
    </row>
    <row r="5066" spans="1:4" x14ac:dyDescent="0.35">
      <c r="A5066" t="s">
        <v>15415</v>
      </c>
      <c r="B5066">
        <v>542725</v>
      </c>
      <c r="C5066" t="s">
        <v>15416</v>
      </c>
      <c r="D5066" t="s">
        <v>8186</v>
      </c>
    </row>
    <row r="5067" spans="1:4" x14ac:dyDescent="0.35">
      <c r="A5067" t="s">
        <v>15417</v>
      </c>
      <c r="B5067">
        <v>542726</v>
      </c>
      <c r="C5067" t="s">
        <v>15418</v>
      </c>
      <c r="D5067" t="s">
        <v>8081</v>
      </c>
    </row>
    <row r="5068" spans="1:4" x14ac:dyDescent="0.35">
      <c r="A5068" t="s">
        <v>15419</v>
      </c>
      <c r="B5068">
        <v>542727</v>
      </c>
      <c r="C5068" t="s">
        <v>15420</v>
      </c>
      <c r="D5068" t="s">
        <v>8076</v>
      </c>
    </row>
    <row r="5069" spans="1:4" x14ac:dyDescent="0.35">
      <c r="A5069" t="s">
        <v>15421</v>
      </c>
      <c r="B5069">
        <v>542728</v>
      </c>
      <c r="C5069" t="s">
        <v>15422</v>
      </c>
      <c r="D5069" t="s">
        <v>8186</v>
      </c>
    </row>
    <row r="5070" spans="1:4" x14ac:dyDescent="0.35">
      <c r="A5070" t="s">
        <v>15423</v>
      </c>
      <c r="B5070">
        <v>542729</v>
      </c>
      <c r="C5070" t="s">
        <v>15424</v>
      </c>
      <c r="D5070" t="s">
        <v>8089</v>
      </c>
    </row>
    <row r="5071" spans="1:4" x14ac:dyDescent="0.35">
      <c r="A5071" t="s">
        <v>15425</v>
      </c>
      <c r="B5071">
        <v>542730</v>
      </c>
      <c r="C5071" t="s">
        <v>15426</v>
      </c>
      <c r="D5071" t="s">
        <v>115</v>
      </c>
    </row>
    <row r="5072" spans="1:4" x14ac:dyDescent="0.35">
      <c r="A5072" t="s">
        <v>15427</v>
      </c>
      <c r="B5072">
        <v>542747</v>
      </c>
      <c r="C5072" t="s">
        <v>15428</v>
      </c>
      <c r="D5072" t="s">
        <v>115</v>
      </c>
    </row>
    <row r="5073" spans="1:4" x14ac:dyDescent="0.35">
      <c r="A5073" t="s">
        <v>15429</v>
      </c>
      <c r="B5073">
        <v>542752</v>
      </c>
      <c r="C5073" t="s">
        <v>15430</v>
      </c>
      <c r="D5073" t="s">
        <v>9669</v>
      </c>
    </row>
    <row r="5074" spans="1:4" x14ac:dyDescent="0.35">
      <c r="A5074" t="s">
        <v>15431</v>
      </c>
      <c r="B5074">
        <v>542753</v>
      </c>
      <c r="C5074" t="s">
        <v>15432</v>
      </c>
      <c r="D5074" t="s">
        <v>8107</v>
      </c>
    </row>
    <row r="5075" spans="1:4" x14ac:dyDescent="0.35">
      <c r="A5075" t="s">
        <v>15433</v>
      </c>
      <c r="B5075">
        <v>542758</v>
      </c>
      <c r="C5075" t="s">
        <v>15434</v>
      </c>
      <c r="D5075" t="s">
        <v>115</v>
      </c>
    </row>
    <row r="5076" spans="1:4" x14ac:dyDescent="0.35">
      <c r="A5076" t="s">
        <v>15435</v>
      </c>
      <c r="B5076">
        <v>542759</v>
      </c>
      <c r="C5076" t="s">
        <v>15436</v>
      </c>
      <c r="D5076" t="s">
        <v>8091</v>
      </c>
    </row>
    <row r="5077" spans="1:4" x14ac:dyDescent="0.35">
      <c r="A5077" t="s">
        <v>15437</v>
      </c>
      <c r="B5077">
        <v>542760</v>
      </c>
      <c r="C5077" t="s">
        <v>15438</v>
      </c>
      <c r="D5077" t="s">
        <v>8116</v>
      </c>
    </row>
    <row r="5078" spans="1:4" x14ac:dyDescent="0.35">
      <c r="A5078" t="s">
        <v>15439</v>
      </c>
      <c r="B5078">
        <v>542765</v>
      </c>
      <c r="C5078" t="s">
        <v>15440</v>
      </c>
      <c r="D5078" t="s">
        <v>9234</v>
      </c>
    </row>
    <row r="5079" spans="1:4" x14ac:dyDescent="0.35">
      <c r="A5079" t="s">
        <v>15441</v>
      </c>
      <c r="B5079">
        <v>542770</v>
      </c>
      <c r="C5079" t="s">
        <v>15442</v>
      </c>
      <c r="D5079" t="s">
        <v>8061</v>
      </c>
    </row>
    <row r="5080" spans="1:4" x14ac:dyDescent="0.35">
      <c r="A5080" t="s">
        <v>15443</v>
      </c>
      <c r="B5080">
        <v>542771</v>
      </c>
      <c r="C5080" t="s">
        <v>15444</v>
      </c>
      <c r="D5080" t="s">
        <v>8254</v>
      </c>
    </row>
    <row r="5081" spans="1:4" x14ac:dyDescent="0.35">
      <c r="A5081" t="s">
        <v>15445</v>
      </c>
      <c r="B5081">
        <v>542772</v>
      </c>
      <c r="C5081" t="s">
        <v>15446</v>
      </c>
      <c r="D5081" t="s">
        <v>8058</v>
      </c>
    </row>
    <row r="5082" spans="1:4" x14ac:dyDescent="0.35">
      <c r="A5082" t="s">
        <v>15447</v>
      </c>
      <c r="B5082">
        <v>542773</v>
      </c>
      <c r="C5082" t="s">
        <v>15448</v>
      </c>
      <c r="D5082" t="s">
        <v>8058</v>
      </c>
    </row>
    <row r="5083" spans="1:4" x14ac:dyDescent="0.35">
      <c r="A5083" t="s">
        <v>15449</v>
      </c>
      <c r="B5083">
        <v>542774</v>
      </c>
      <c r="C5083" t="s">
        <v>15450</v>
      </c>
      <c r="D5083" t="s">
        <v>8091</v>
      </c>
    </row>
    <row r="5084" spans="1:4" x14ac:dyDescent="0.35">
      <c r="A5084" t="s">
        <v>15451</v>
      </c>
      <c r="B5084">
        <v>542801</v>
      </c>
      <c r="C5084" t="s">
        <v>15452</v>
      </c>
      <c r="D5084" t="s">
        <v>8083</v>
      </c>
    </row>
    <row r="5085" spans="1:4" x14ac:dyDescent="0.35">
      <c r="A5085" t="s">
        <v>15453</v>
      </c>
      <c r="B5085">
        <v>542802</v>
      </c>
      <c r="C5085" t="s">
        <v>15454</v>
      </c>
      <c r="D5085" t="s">
        <v>8058</v>
      </c>
    </row>
    <row r="5086" spans="1:4" x14ac:dyDescent="0.35">
      <c r="A5086" t="s">
        <v>15455</v>
      </c>
      <c r="B5086">
        <v>542803</v>
      </c>
      <c r="C5086" t="s">
        <v>15456</v>
      </c>
      <c r="D5086" t="s">
        <v>16186</v>
      </c>
    </row>
    <row r="5087" spans="1:4" x14ac:dyDescent="0.35">
      <c r="A5087" t="s">
        <v>15457</v>
      </c>
      <c r="B5087">
        <v>542804</v>
      </c>
      <c r="C5087" t="s">
        <v>15458</v>
      </c>
      <c r="D5087" t="s">
        <v>115</v>
      </c>
    </row>
    <row r="5088" spans="1:4" x14ac:dyDescent="0.35">
      <c r="A5088" t="s">
        <v>15459</v>
      </c>
      <c r="B5088">
        <v>542805</v>
      </c>
      <c r="C5088" t="s">
        <v>15460</v>
      </c>
      <c r="D5088" t="s">
        <v>115</v>
      </c>
    </row>
    <row r="5089" spans="1:4" x14ac:dyDescent="0.35">
      <c r="A5089" t="s">
        <v>15461</v>
      </c>
      <c r="B5089">
        <v>542806</v>
      </c>
      <c r="C5089" t="s">
        <v>15462</v>
      </c>
      <c r="D5089" t="s">
        <v>115</v>
      </c>
    </row>
    <row r="5090" spans="1:4" x14ac:dyDescent="0.35">
      <c r="A5090" t="s">
        <v>15463</v>
      </c>
      <c r="B5090">
        <v>542807</v>
      </c>
      <c r="C5090" t="s">
        <v>15464</v>
      </c>
      <c r="D5090" t="s">
        <v>115</v>
      </c>
    </row>
    <row r="5091" spans="1:4" x14ac:dyDescent="0.35">
      <c r="A5091" t="s">
        <v>15465</v>
      </c>
      <c r="B5091">
        <v>542808</v>
      </c>
      <c r="C5091" t="s">
        <v>15466</v>
      </c>
      <c r="D5091" t="s">
        <v>115</v>
      </c>
    </row>
    <row r="5092" spans="1:4" x14ac:dyDescent="0.35">
      <c r="A5092" t="s">
        <v>15467</v>
      </c>
      <c r="B5092">
        <v>542809</v>
      </c>
      <c r="C5092" t="s">
        <v>15468</v>
      </c>
      <c r="D5092" t="s">
        <v>115</v>
      </c>
    </row>
    <row r="5093" spans="1:4" x14ac:dyDescent="0.35">
      <c r="A5093" t="s">
        <v>15469</v>
      </c>
      <c r="B5093">
        <v>542810</v>
      </c>
      <c r="C5093" t="s">
        <v>15470</v>
      </c>
      <c r="D5093" t="s">
        <v>115</v>
      </c>
    </row>
    <row r="5094" spans="1:4" x14ac:dyDescent="0.35">
      <c r="A5094" t="s">
        <v>15471</v>
      </c>
      <c r="B5094">
        <v>542811</v>
      </c>
      <c r="C5094" t="s">
        <v>15472</v>
      </c>
      <c r="D5094" t="s">
        <v>115</v>
      </c>
    </row>
    <row r="5095" spans="1:4" x14ac:dyDescent="0.35">
      <c r="A5095" t="s">
        <v>15473</v>
      </c>
      <c r="B5095">
        <v>542812</v>
      </c>
      <c r="C5095" t="s">
        <v>15474</v>
      </c>
      <c r="D5095" t="s">
        <v>8232</v>
      </c>
    </row>
    <row r="5096" spans="1:4" x14ac:dyDescent="0.35">
      <c r="A5096" t="s">
        <v>15475</v>
      </c>
      <c r="B5096">
        <v>542813</v>
      </c>
      <c r="C5096" t="s">
        <v>15476</v>
      </c>
      <c r="D5096" t="s">
        <v>115</v>
      </c>
    </row>
    <row r="5097" spans="1:4" x14ac:dyDescent="0.35">
      <c r="A5097" t="s">
        <v>15477</v>
      </c>
      <c r="B5097">
        <v>542814</v>
      </c>
      <c r="C5097" t="s">
        <v>15478</v>
      </c>
      <c r="D5097" t="s">
        <v>115</v>
      </c>
    </row>
    <row r="5098" spans="1:4" x14ac:dyDescent="0.35">
      <c r="A5098" t="s">
        <v>15479</v>
      </c>
      <c r="B5098">
        <v>542815</v>
      </c>
      <c r="C5098" t="s">
        <v>15480</v>
      </c>
      <c r="D5098" t="s">
        <v>115</v>
      </c>
    </row>
    <row r="5099" spans="1:4" x14ac:dyDescent="0.35">
      <c r="A5099" t="s">
        <v>15481</v>
      </c>
      <c r="B5099">
        <v>542816</v>
      </c>
      <c r="C5099" t="s">
        <v>15482</v>
      </c>
      <c r="D5099" t="s">
        <v>115</v>
      </c>
    </row>
    <row r="5100" spans="1:4" x14ac:dyDescent="0.35">
      <c r="A5100" t="s">
        <v>15483</v>
      </c>
      <c r="B5100">
        <v>542817</v>
      </c>
      <c r="C5100" t="s">
        <v>15484</v>
      </c>
      <c r="D5100" t="s">
        <v>115</v>
      </c>
    </row>
    <row r="5101" spans="1:4" x14ac:dyDescent="0.35">
      <c r="A5101" t="s">
        <v>15485</v>
      </c>
      <c r="B5101">
        <v>542818</v>
      </c>
      <c r="C5101" t="s">
        <v>15486</v>
      </c>
      <c r="D5101" t="s">
        <v>115</v>
      </c>
    </row>
    <row r="5102" spans="1:4" x14ac:dyDescent="0.35">
      <c r="A5102" t="s">
        <v>15487</v>
      </c>
      <c r="B5102">
        <v>542819</v>
      </c>
      <c r="C5102" t="s">
        <v>15488</v>
      </c>
      <c r="D5102" t="s">
        <v>115</v>
      </c>
    </row>
    <row r="5103" spans="1:4" x14ac:dyDescent="0.35">
      <c r="A5103" t="s">
        <v>15489</v>
      </c>
      <c r="B5103">
        <v>542820</v>
      </c>
      <c r="C5103" t="s">
        <v>15490</v>
      </c>
      <c r="D5103" t="s">
        <v>115</v>
      </c>
    </row>
    <row r="5104" spans="1:4" x14ac:dyDescent="0.35">
      <c r="A5104" t="s">
        <v>15491</v>
      </c>
      <c r="B5104">
        <v>542830</v>
      </c>
      <c r="C5104" t="s">
        <v>15492</v>
      </c>
      <c r="D5104" t="s">
        <v>9070</v>
      </c>
    </row>
    <row r="5105" spans="1:4" x14ac:dyDescent="0.35">
      <c r="A5105" t="s">
        <v>15493</v>
      </c>
      <c r="B5105">
        <v>542836</v>
      </c>
      <c r="C5105" t="s">
        <v>15494</v>
      </c>
      <c r="D5105" t="s">
        <v>115</v>
      </c>
    </row>
    <row r="5106" spans="1:4" x14ac:dyDescent="0.35">
      <c r="A5106" t="s">
        <v>15495</v>
      </c>
      <c r="B5106">
        <v>542837</v>
      </c>
      <c r="C5106" t="s">
        <v>15496</v>
      </c>
      <c r="D5106" t="s">
        <v>115</v>
      </c>
    </row>
    <row r="5107" spans="1:4" x14ac:dyDescent="0.35">
      <c r="A5107" t="s">
        <v>15497</v>
      </c>
      <c r="B5107">
        <v>542838</v>
      </c>
      <c r="C5107" t="s">
        <v>15498</v>
      </c>
      <c r="D5107" t="s">
        <v>115</v>
      </c>
    </row>
    <row r="5108" spans="1:4" x14ac:dyDescent="0.35">
      <c r="A5108" t="s">
        <v>15499</v>
      </c>
      <c r="B5108">
        <v>542839</v>
      </c>
      <c r="C5108" t="s">
        <v>15500</v>
      </c>
      <c r="D5108" t="s">
        <v>115</v>
      </c>
    </row>
    <row r="5109" spans="1:4" x14ac:dyDescent="0.35">
      <c r="A5109" t="s">
        <v>15501</v>
      </c>
      <c r="B5109">
        <v>542840</v>
      </c>
      <c r="C5109" t="s">
        <v>15502</v>
      </c>
      <c r="D5109" t="s">
        <v>115</v>
      </c>
    </row>
    <row r="5110" spans="1:4" x14ac:dyDescent="0.35">
      <c r="A5110" t="s">
        <v>15503</v>
      </c>
      <c r="B5110">
        <v>542841</v>
      </c>
      <c r="C5110" t="s">
        <v>15504</v>
      </c>
      <c r="D5110" t="s">
        <v>115</v>
      </c>
    </row>
    <row r="5111" spans="1:4" x14ac:dyDescent="0.35">
      <c r="A5111" t="s">
        <v>15505</v>
      </c>
      <c r="B5111">
        <v>542842</v>
      </c>
      <c r="C5111" t="s">
        <v>15506</v>
      </c>
      <c r="D5111" t="s">
        <v>115</v>
      </c>
    </row>
    <row r="5112" spans="1:4" x14ac:dyDescent="0.35">
      <c r="A5112" t="s">
        <v>15507</v>
      </c>
      <c r="B5112">
        <v>542843</v>
      </c>
      <c r="C5112" t="s">
        <v>15508</v>
      </c>
      <c r="D5112" t="s">
        <v>115</v>
      </c>
    </row>
    <row r="5113" spans="1:4" x14ac:dyDescent="0.35">
      <c r="A5113" t="s">
        <v>15509</v>
      </c>
      <c r="B5113">
        <v>542844</v>
      </c>
      <c r="C5113" t="s">
        <v>15510</v>
      </c>
      <c r="D5113" t="s">
        <v>115</v>
      </c>
    </row>
    <row r="5114" spans="1:4" x14ac:dyDescent="0.35">
      <c r="A5114" t="s">
        <v>15511</v>
      </c>
      <c r="B5114">
        <v>542845</v>
      </c>
      <c r="C5114" t="s">
        <v>15512</v>
      </c>
      <c r="D5114" t="s">
        <v>115</v>
      </c>
    </row>
    <row r="5115" spans="1:4" x14ac:dyDescent="0.35">
      <c r="A5115" t="s">
        <v>15513</v>
      </c>
      <c r="B5115">
        <v>542846</v>
      </c>
      <c r="C5115" t="s">
        <v>15514</v>
      </c>
      <c r="D5115" t="s">
        <v>115</v>
      </c>
    </row>
    <row r="5116" spans="1:4" x14ac:dyDescent="0.35">
      <c r="A5116" t="s">
        <v>15515</v>
      </c>
      <c r="B5116">
        <v>542847</v>
      </c>
      <c r="C5116" t="s">
        <v>15516</v>
      </c>
      <c r="D5116" t="s">
        <v>115</v>
      </c>
    </row>
    <row r="5117" spans="1:4" x14ac:dyDescent="0.35">
      <c r="A5117" t="s">
        <v>15517</v>
      </c>
      <c r="B5117">
        <v>542848</v>
      </c>
      <c r="C5117" t="s">
        <v>15518</v>
      </c>
      <c r="D5117" t="s">
        <v>115</v>
      </c>
    </row>
    <row r="5118" spans="1:4" x14ac:dyDescent="0.35">
      <c r="A5118" t="s">
        <v>15519</v>
      </c>
      <c r="B5118">
        <v>542849</v>
      </c>
      <c r="C5118" t="s">
        <v>15520</v>
      </c>
      <c r="D5118" t="s">
        <v>115</v>
      </c>
    </row>
    <row r="5119" spans="1:4" x14ac:dyDescent="0.35">
      <c r="A5119" t="s">
        <v>15521</v>
      </c>
      <c r="B5119">
        <v>542850</v>
      </c>
      <c r="C5119" t="s">
        <v>15522</v>
      </c>
      <c r="D5119" t="s">
        <v>8186</v>
      </c>
    </row>
    <row r="5120" spans="1:4" x14ac:dyDescent="0.35">
      <c r="A5120" t="s">
        <v>15523</v>
      </c>
      <c r="B5120">
        <v>542851</v>
      </c>
      <c r="C5120" t="s">
        <v>15524</v>
      </c>
      <c r="D5120" t="s">
        <v>8156</v>
      </c>
    </row>
    <row r="5121" spans="1:4" x14ac:dyDescent="0.35">
      <c r="A5121" t="s">
        <v>15525</v>
      </c>
      <c r="B5121">
        <v>542852</v>
      </c>
      <c r="C5121" t="s">
        <v>15526</v>
      </c>
      <c r="D5121" t="s">
        <v>8769</v>
      </c>
    </row>
    <row r="5122" spans="1:4" x14ac:dyDescent="0.35">
      <c r="A5122" t="s">
        <v>15527</v>
      </c>
      <c r="B5122">
        <v>542857</v>
      </c>
      <c r="C5122" t="s">
        <v>15528</v>
      </c>
      <c r="D5122" t="s">
        <v>8566</v>
      </c>
    </row>
    <row r="5123" spans="1:4" x14ac:dyDescent="0.35">
      <c r="A5123" t="s">
        <v>15529</v>
      </c>
      <c r="B5123">
        <v>542862</v>
      </c>
      <c r="C5123" t="s">
        <v>15530</v>
      </c>
      <c r="D5123" t="s">
        <v>8089</v>
      </c>
    </row>
    <row r="5124" spans="1:4" x14ac:dyDescent="0.35">
      <c r="A5124" t="s">
        <v>15531</v>
      </c>
      <c r="B5124">
        <v>542863</v>
      </c>
      <c r="C5124" t="s">
        <v>15532</v>
      </c>
      <c r="D5124" t="s">
        <v>115</v>
      </c>
    </row>
    <row r="5125" spans="1:4" x14ac:dyDescent="0.35">
      <c r="A5125" t="s">
        <v>15533</v>
      </c>
      <c r="B5125">
        <v>542864</v>
      </c>
      <c r="C5125" t="s">
        <v>15534</v>
      </c>
      <c r="D5125" t="s">
        <v>8158</v>
      </c>
    </row>
    <row r="5126" spans="1:4" x14ac:dyDescent="0.35">
      <c r="A5126" t="s">
        <v>15535</v>
      </c>
      <c r="B5126">
        <v>542865</v>
      </c>
      <c r="C5126" t="s">
        <v>15536</v>
      </c>
      <c r="D5126" t="s">
        <v>8267</v>
      </c>
    </row>
    <row r="5127" spans="1:4" x14ac:dyDescent="0.35">
      <c r="A5127" t="s">
        <v>15537</v>
      </c>
      <c r="B5127">
        <v>542866</v>
      </c>
      <c r="C5127" t="s">
        <v>15538</v>
      </c>
      <c r="D5127" t="s">
        <v>8058</v>
      </c>
    </row>
    <row r="5128" spans="1:4" x14ac:dyDescent="0.35">
      <c r="A5128" t="s">
        <v>15539</v>
      </c>
      <c r="B5128">
        <v>542867</v>
      </c>
      <c r="C5128" t="s">
        <v>15540</v>
      </c>
      <c r="D5128" t="s">
        <v>8390</v>
      </c>
    </row>
    <row r="5129" spans="1:4" x14ac:dyDescent="0.35">
      <c r="A5129" t="s">
        <v>15541</v>
      </c>
      <c r="B5129">
        <v>542904</v>
      </c>
      <c r="C5129" t="s">
        <v>15542</v>
      </c>
      <c r="D5129" t="s">
        <v>8390</v>
      </c>
    </row>
    <row r="5130" spans="1:4" x14ac:dyDescent="0.35">
      <c r="A5130" t="s">
        <v>15543</v>
      </c>
      <c r="B5130">
        <v>542905</v>
      </c>
      <c r="C5130" t="s">
        <v>15544</v>
      </c>
      <c r="D5130" t="s">
        <v>8370</v>
      </c>
    </row>
    <row r="5131" spans="1:4" x14ac:dyDescent="0.35">
      <c r="A5131" t="s">
        <v>15545</v>
      </c>
      <c r="B5131">
        <v>542906</v>
      </c>
      <c r="C5131" t="s">
        <v>15546</v>
      </c>
      <c r="D5131" t="s">
        <v>8091</v>
      </c>
    </row>
    <row r="5132" spans="1:4" x14ac:dyDescent="0.35">
      <c r="A5132" t="s">
        <v>15547</v>
      </c>
      <c r="B5132">
        <v>542907</v>
      </c>
      <c r="C5132" t="s">
        <v>15548</v>
      </c>
      <c r="D5132" t="s">
        <v>8192</v>
      </c>
    </row>
    <row r="5133" spans="1:4" x14ac:dyDescent="0.35">
      <c r="A5133" t="s">
        <v>15549</v>
      </c>
      <c r="B5133">
        <v>542910</v>
      </c>
      <c r="C5133" t="s">
        <v>15550</v>
      </c>
      <c r="D5133" t="s">
        <v>8506</v>
      </c>
    </row>
    <row r="5134" spans="1:4" x14ac:dyDescent="0.35">
      <c r="A5134" t="s">
        <v>15551</v>
      </c>
      <c r="B5134">
        <v>542911</v>
      </c>
      <c r="C5134" t="s">
        <v>15552</v>
      </c>
      <c r="D5134" t="s">
        <v>8091</v>
      </c>
    </row>
    <row r="5135" spans="1:4" x14ac:dyDescent="0.35">
      <c r="A5135" t="s">
        <v>15553</v>
      </c>
      <c r="B5135">
        <v>542918</v>
      </c>
      <c r="C5135" t="s">
        <v>15554</v>
      </c>
      <c r="D5135" t="s">
        <v>8261</v>
      </c>
    </row>
    <row r="5136" spans="1:4" x14ac:dyDescent="0.35">
      <c r="A5136" t="s">
        <v>15555</v>
      </c>
      <c r="B5136">
        <v>542919</v>
      </c>
      <c r="C5136" t="s">
        <v>15556</v>
      </c>
      <c r="D5136" t="s">
        <v>8261</v>
      </c>
    </row>
    <row r="5137" spans="1:4" x14ac:dyDescent="0.35">
      <c r="A5137" t="s">
        <v>15557</v>
      </c>
      <c r="B5137">
        <v>542920</v>
      </c>
      <c r="C5137" t="s">
        <v>15558</v>
      </c>
      <c r="D5137" t="s">
        <v>8216</v>
      </c>
    </row>
    <row r="5138" spans="1:4" x14ac:dyDescent="0.35">
      <c r="A5138" t="s">
        <v>15559</v>
      </c>
      <c r="B5138">
        <v>542921</v>
      </c>
      <c r="C5138" t="s">
        <v>15560</v>
      </c>
      <c r="D5138" t="s">
        <v>115</v>
      </c>
    </row>
    <row r="5139" spans="1:4" x14ac:dyDescent="0.35">
      <c r="A5139" t="s">
        <v>15561</v>
      </c>
      <c r="B5139">
        <v>542922</v>
      </c>
      <c r="C5139" t="s">
        <v>15562</v>
      </c>
      <c r="D5139" t="s">
        <v>115</v>
      </c>
    </row>
    <row r="5140" spans="1:4" x14ac:dyDescent="0.35">
      <c r="A5140" t="s">
        <v>15563</v>
      </c>
      <c r="B5140">
        <v>542923</v>
      </c>
      <c r="C5140" t="s">
        <v>15564</v>
      </c>
      <c r="D5140" t="s">
        <v>8061</v>
      </c>
    </row>
    <row r="5141" spans="1:4" x14ac:dyDescent="0.35">
      <c r="A5141" t="s">
        <v>15565</v>
      </c>
      <c r="B5141">
        <v>542924</v>
      </c>
      <c r="C5141" t="s">
        <v>15566</v>
      </c>
      <c r="D5141" t="s">
        <v>8064</v>
      </c>
    </row>
    <row r="5142" spans="1:4" x14ac:dyDescent="0.35">
      <c r="A5142" t="s">
        <v>15567</v>
      </c>
      <c r="B5142">
        <v>542931</v>
      </c>
      <c r="C5142" t="s">
        <v>15568</v>
      </c>
      <c r="D5142" t="s">
        <v>8091</v>
      </c>
    </row>
    <row r="5143" spans="1:4" x14ac:dyDescent="0.35">
      <c r="A5143" t="s">
        <v>15569</v>
      </c>
      <c r="B5143">
        <v>542932</v>
      </c>
      <c r="C5143" t="s">
        <v>15570</v>
      </c>
      <c r="D5143" t="s">
        <v>8551</v>
      </c>
    </row>
    <row r="5144" spans="1:4" x14ac:dyDescent="0.35">
      <c r="A5144" t="s">
        <v>15571</v>
      </c>
      <c r="B5144">
        <v>542933</v>
      </c>
      <c r="C5144" t="s">
        <v>15572</v>
      </c>
      <c r="D5144" t="s">
        <v>9305</v>
      </c>
    </row>
    <row r="5145" spans="1:4" x14ac:dyDescent="0.35">
      <c r="A5145" t="s">
        <v>15573</v>
      </c>
      <c r="B5145">
        <v>542934</v>
      </c>
      <c r="C5145" t="s">
        <v>15574</v>
      </c>
      <c r="D5145" t="s">
        <v>8111</v>
      </c>
    </row>
    <row r="5146" spans="1:4" x14ac:dyDescent="0.35">
      <c r="A5146" t="s">
        <v>15575</v>
      </c>
      <c r="B5146">
        <v>542935</v>
      </c>
      <c r="C5146" t="s">
        <v>15576</v>
      </c>
      <c r="D5146" t="s">
        <v>8132</v>
      </c>
    </row>
    <row r="5147" spans="1:4" x14ac:dyDescent="0.35">
      <c r="A5147" t="s">
        <v>15577</v>
      </c>
      <c r="B5147">
        <v>542938</v>
      </c>
      <c r="C5147" t="s">
        <v>15578</v>
      </c>
      <c r="D5147" t="s">
        <v>8478</v>
      </c>
    </row>
    <row r="5148" spans="1:4" x14ac:dyDescent="0.35">
      <c r="A5148" t="s">
        <v>15579</v>
      </c>
      <c r="B5148">
        <v>543064</v>
      </c>
      <c r="C5148" t="s">
        <v>15580</v>
      </c>
      <c r="D5148" t="s">
        <v>8111</v>
      </c>
    </row>
    <row r="5149" spans="1:4" x14ac:dyDescent="0.35">
      <c r="A5149" t="s">
        <v>15581</v>
      </c>
      <c r="B5149">
        <v>543065</v>
      </c>
      <c r="C5149" t="s">
        <v>15582</v>
      </c>
      <c r="D5149" t="s">
        <v>8257</v>
      </c>
    </row>
    <row r="5150" spans="1:4" x14ac:dyDescent="0.35">
      <c r="A5150" t="s">
        <v>15583</v>
      </c>
      <c r="B5150">
        <v>543066</v>
      </c>
      <c r="C5150" t="s">
        <v>15584</v>
      </c>
      <c r="D5150" t="s">
        <v>8091</v>
      </c>
    </row>
    <row r="5151" spans="1:4" x14ac:dyDescent="0.35">
      <c r="A5151" t="s">
        <v>16249</v>
      </c>
      <c r="B5151">
        <v>543144</v>
      </c>
      <c r="C5151" t="s">
        <v>15585</v>
      </c>
      <c r="D5151" t="s">
        <v>115</v>
      </c>
    </row>
    <row r="5152" spans="1:4" x14ac:dyDescent="0.35">
      <c r="A5152" t="s">
        <v>16250</v>
      </c>
      <c r="B5152">
        <v>543145</v>
      </c>
      <c r="C5152" t="s">
        <v>15586</v>
      </c>
      <c r="D5152" t="s">
        <v>115</v>
      </c>
    </row>
    <row r="5153" spans="1:4" x14ac:dyDescent="0.35">
      <c r="A5153" t="s">
        <v>16249</v>
      </c>
      <c r="B5153">
        <v>543146</v>
      </c>
      <c r="C5153" t="s">
        <v>15587</v>
      </c>
      <c r="D5153" t="s">
        <v>115</v>
      </c>
    </row>
    <row r="5154" spans="1:4" x14ac:dyDescent="0.35">
      <c r="A5154" t="s">
        <v>16251</v>
      </c>
      <c r="B5154">
        <v>543147</v>
      </c>
      <c r="C5154" t="s">
        <v>15588</v>
      </c>
      <c r="D5154" t="s">
        <v>115</v>
      </c>
    </row>
    <row r="5155" spans="1:4" x14ac:dyDescent="0.35">
      <c r="A5155" t="s">
        <v>16251</v>
      </c>
      <c r="B5155">
        <v>543148</v>
      </c>
      <c r="C5155" t="s">
        <v>15589</v>
      </c>
      <c r="D5155" t="s">
        <v>115</v>
      </c>
    </row>
    <row r="5156" spans="1:4" x14ac:dyDescent="0.35">
      <c r="A5156" t="s">
        <v>16252</v>
      </c>
      <c r="B5156">
        <v>543149</v>
      </c>
      <c r="C5156" t="s">
        <v>15590</v>
      </c>
      <c r="D5156" t="s">
        <v>115</v>
      </c>
    </row>
    <row r="5157" spans="1:4" x14ac:dyDescent="0.35">
      <c r="A5157" t="s">
        <v>16253</v>
      </c>
      <c r="B5157">
        <v>543150</v>
      </c>
      <c r="C5157" t="s">
        <v>15591</v>
      </c>
      <c r="D5157" t="s">
        <v>115</v>
      </c>
    </row>
    <row r="5158" spans="1:4" x14ac:dyDescent="0.35">
      <c r="A5158" t="s">
        <v>16254</v>
      </c>
      <c r="B5158">
        <v>543151</v>
      </c>
      <c r="C5158" t="s">
        <v>15592</v>
      </c>
      <c r="D5158" t="s">
        <v>115</v>
      </c>
    </row>
    <row r="5159" spans="1:4" x14ac:dyDescent="0.35">
      <c r="A5159" t="s">
        <v>16255</v>
      </c>
      <c r="B5159">
        <v>543152</v>
      </c>
      <c r="C5159" t="s">
        <v>15593</v>
      </c>
      <c r="D5159" t="s">
        <v>115</v>
      </c>
    </row>
    <row r="5160" spans="1:4" x14ac:dyDescent="0.35">
      <c r="A5160" t="s">
        <v>16256</v>
      </c>
      <c r="B5160">
        <v>543153</v>
      </c>
      <c r="C5160" t="s">
        <v>15594</v>
      </c>
      <c r="D5160" t="s">
        <v>115</v>
      </c>
    </row>
    <row r="5161" spans="1:4" x14ac:dyDescent="0.35">
      <c r="A5161" t="s">
        <v>16255</v>
      </c>
      <c r="B5161">
        <v>543154</v>
      </c>
      <c r="C5161" t="s">
        <v>15595</v>
      </c>
      <c r="D5161" t="s">
        <v>115</v>
      </c>
    </row>
    <row r="5162" spans="1:4" x14ac:dyDescent="0.35">
      <c r="A5162" t="s">
        <v>16257</v>
      </c>
      <c r="B5162">
        <v>543155</v>
      </c>
      <c r="C5162" t="s">
        <v>15596</v>
      </c>
      <c r="D5162" t="s">
        <v>115</v>
      </c>
    </row>
    <row r="5163" spans="1:4" x14ac:dyDescent="0.35">
      <c r="A5163" t="s">
        <v>16258</v>
      </c>
      <c r="B5163">
        <v>543156</v>
      </c>
      <c r="C5163" t="s">
        <v>15597</v>
      </c>
      <c r="D5163" t="s">
        <v>115</v>
      </c>
    </row>
    <row r="5164" spans="1:4" x14ac:dyDescent="0.35">
      <c r="A5164" t="s">
        <v>16257</v>
      </c>
      <c r="B5164">
        <v>543168</v>
      </c>
      <c r="C5164" t="s">
        <v>15598</v>
      </c>
      <c r="D5164" t="s">
        <v>115</v>
      </c>
    </row>
    <row r="5165" spans="1:4" x14ac:dyDescent="0.35">
      <c r="A5165" t="s">
        <v>16258</v>
      </c>
      <c r="B5165">
        <v>543169</v>
      </c>
      <c r="C5165" t="s">
        <v>15599</v>
      </c>
      <c r="D5165" t="s">
        <v>115</v>
      </c>
    </row>
    <row r="5166" spans="1:4" x14ac:dyDescent="0.35">
      <c r="A5166" t="s">
        <v>16250</v>
      </c>
      <c r="B5166">
        <v>543170</v>
      </c>
      <c r="C5166" t="s">
        <v>15600</v>
      </c>
      <c r="D5166" t="s">
        <v>115</v>
      </c>
    </row>
    <row r="5167" spans="1:4" x14ac:dyDescent="0.35">
      <c r="A5167" t="s">
        <v>15601</v>
      </c>
      <c r="B5167">
        <v>543171</v>
      </c>
      <c r="C5167" t="s">
        <v>15602</v>
      </c>
      <c r="D5167" t="s">
        <v>8186</v>
      </c>
    </row>
    <row r="5168" spans="1:4" x14ac:dyDescent="0.35">
      <c r="A5168" t="s">
        <v>15603</v>
      </c>
      <c r="B5168">
        <v>543172</v>
      </c>
      <c r="C5168" t="s">
        <v>15604</v>
      </c>
      <c r="D5168" t="s">
        <v>8083</v>
      </c>
    </row>
    <row r="5169" spans="1:4" x14ac:dyDescent="0.35">
      <c r="A5169" t="s">
        <v>16259</v>
      </c>
      <c r="B5169">
        <v>543173</v>
      </c>
      <c r="C5169" t="s">
        <v>15605</v>
      </c>
      <c r="D5169" t="s">
        <v>115</v>
      </c>
    </row>
    <row r="5170" spans="1:4" x14ac:dyDescent="0.35">
      <c r="A5170" t="s">
        <v>16260</v>
      </c>
      <c r="B5170">
        <v>543174</v>
      </c>
      <c r="C5170" t="s">
        <v>15606</v>
      </c>
      <c r="D5170" t="s">
        <v>115</v>
      </c>
    </row>
    <row r="5171" spans="1:4" x14ac:dyDescent="0.35">
      <c r="A5171" t="s">
        <v>16261</v>
      </c>
      <c r="B5171">
        <v>543175</v>
      </c>
      <c r="C5171" t="s">
        <v>15607</v>
      </c>
      <c r="D5171" t="s">
        <v>115</v>
      </c>
    </row>
    <row r="5172" spans="1:4" x14ac:dyDescent="0.35">
      <c r="A5172" t="s">
        <v>16262</v>
      </c>
      <c r="B5172">
        <v>543176</v>
      </c>
      <c r="C5172" t="s">
        <v>15608</v>
      </c>
      <c r="D5172" t="s">
        <v>115</v>
      </c>
    </row>
    <row r="5173" spans="1:4" x14ac:dyDescent="0.35">
      <c r="A5173" t="s">
        <v>16263</v>
      </c>
      <c r="B5173">
        <v>543177</v>
      </c>
      <c r="C5173" t="s">
        <v>15609</v>
      </c>
      <c r="D5173" t="s">
        <v>115</v>
      </c>
    </row>
    <row r="5174" spans="1:4" x14ac:dyDescent="0.35">
      <c r="A5174" t="s">
        <v>16264</v>
      </c>
      <c r="B5174">
        <v>543178</v>
      </c>
      <c r="C5174" t="s">
        <v>15610</v>
      </c>
      <c r="D5174" t="s">
        <v>115</v>
      </c>
    </row>
    <row r="5175" spans="1:4" x14ac:dyDescent="0.35">
      <c r="A5175" t="s">
        <v>16265</v>
      </c>
      <c r="B5175">
        <v>543179</v>
      </c>
      <c r="C5175" t="s">
        <v>15611</v>
      </c>
      <c r="D5175" t="s">
        <v>115</v>
      </c>
    </row>
    <row r="5176" spans="1:4" x14ac:dyDescent="0.35">
      <c r="A5176" t="s">
        <v>16266</v>
      </c>
      <c r="B5176">
        <v>543180</v>
      </c>
      <c r="C5176" t="s">
        <v>15612</v>
      </c>
      <c r="D5176" t="s">
        <v>115</v>
      </c>
    </row>
    <row r="5177" spans="1:4" x14ac:dyDescent="0.35">
      <c r="A5177" t="s">
        <v>16267</v>
      </c>
      <c r="B5177">
        <v>543181</v>
      </c>
      <c r="C5177" t="s">
        <v>15613</v>
      </c>
      <c r="D5177" t="s">
        <v>115</v>
      </c>
    </row>
    <row r="5178" spans="1:4" x14ac:dyDescent="0.35">
      <c r="A5178" t="s">
        <v>16268</v>
      </c>
      <c r="B5178">
        <v>543182</v>
      </c>
      <c r="C5178" t="s">
        <v>15614</v>
      </c>
      <c r="D5178" t="s">
        <v>115</v>
      </c>
    </row>
    <row r="5179" spans="1:4" x14ac:dyDescent="0.35">
      <c r="A5179" t="s">
        <v>16269</v>
      </c>
      <c r="B5179">
        <v>543183</v>
      </c>
      <c r="C5179" t="s">
        <v>15615</v>
      </c>
      <c r="D5179" t="s">
        <v>115</v>
      </c>
    </row>
    <row r="5180" spans="1:4" x14ac:dyDescent="0.35">
      <c r="A5180" t="s">
        <v>16270</v>
      </c>
      <c r="B5180">
        <v>543184</v>
      </c>
      <c r="C5180" t="s">
        <v>15616</v>
      </c>
      <c r="D5180" t="s">
        <v>115</v>
      </c>
    </row>
    <row r="5181" spans="1:4" x14ac:dyDescent="0.35">
      <c r="A5181" t="s">
        <v>16271</v>
      </c>
      <c r="B5181">
        <v>543185</v>
      </c>
      <c r="C5181" t="s">
        <v>15617</v>
      </c>
      <c r="D5181" t="s">
        <v>115</v>
      </c>
    </row>
    <row r="5182" spans="1:4" x14ac:dyDescent="0.35">
      <c r="A5182" t="s">
        <v>16272</v>
      </c>
      <c r="B5182">
        <v>543186</v>
      </c>
      <c r="C5182" t="s">
        <v>15618</v>
      </c>
      <c r="D5182" t="s">
        <v>115</v>
      </c>
    </row>
    <row r="5183" spans="1:4" x14ac:dyDescent="0.35">
      <c r="A5183" t="s">
        <v>15619</v>
      </c>
      <c r="B5183">
        <v>543187</v>
      </c>
      <c r="C5183" t="s">
        <v>15620</v>
      </c>
      <c r="D5183" t="s">
        <v>8116</v>
      </c>
    </row>
    <row r="5184" spans="1:4" x14ac:dyDescent="0.35">
      <c r="A5184" t="s">
        <v>15621</v>
      </c>
      <c r="B5184">
        <v>543193</v>
      </c>
      <c r="C5184" t="s">
        <v>15622</v>
      </c>
      <c r="D5184" t="s">
        <v>8393</v>
      </c>
    </row>
    <row r="5185" spans="1:4" x14ac:dyDescent="0.35">
      <c r="A5185" t="s">
        <v>15623</v>
      </c>
      <c r="B5185">
        <v>543194</v>
      </c>
      <c r="C5185" t="s">
        <v>15624</v>
      </c>
      <c r="D5185" t="s">
        <v>15006</v>
      </c>
    </row>
    <row r="5186" spans="1:4" x14ac:dyDescent="0.35">
      <c r="A5186" t="s">
        <v>15625</v>
      </c>
      <c r="B5186">
        <v>543207</v>
      </c>
      <c r="C5186" t="s">
        <v>15626</v>
      </c>
      <c r="D5186" t="s">
        <v>8216</v>
      </c>
    </row>
    <row r="5187" spans="1:4" x14ac:dyDescent="0.35">
      <c r="A5187" t="s">
        <v>15627</v>
      </c>
      <c r="B5187">
        <v>543208</v>
      </c>
      <c r="C5187" t="s">
        <v>15628</v>
      </c>
      <c r="D5187" t="s">
        <v>8091</v>
      </c>
    </row>
    <row r="5188" spans="1:4" x14ac:dyDescent="0.35">
      <c r="A5188" t="s">
        <v>15629</v>
      </c>
      <c r="B5188">
        <v>543209</v>
      </c>
      <c r="C5188" t="s">
        <v>15630</v>
      </c>
      <c r="D5188" t="s">
        <v>8064</v>
      </c>
    </row>
    <row r="5189" spans="1:4" x14ac:dyDescent="0.35">
      <c r="A5189" t="s">
        <v>15631</v>
      </c>
      <c r="B5189">
        <v>543210</v>
      </c>
      <c r="C5189" t="s">
        <v>15632</v>
      </c>
      <c r="D5189" t="s">
        <v>8232</v>
      </c>
    </row>
    <row r="5190" spans="1:4" x14ac:dyDescent="0.35">
      <c r="A5190" t="s">
        <v>15633</v>
      </c>
      <c r="B5190">
        <v>543211</v>
      </c>
      <c r="C5190" t="s">
        <v>15634</v>
      </c>
      <c r="D5190" t="s">
        <v>8987</v>
      </c>
    </row>
    <row r="5191" spans="1:4" x14ac:dyDescent="0.35">
      <c r="A5191" t="s">
        <v>15635</v>
      </c>
      <c r="B5191">
        <v>543212</v>
      </c>
      <c r="C5191" t="s">
        <v>15636</v>
      </c>
      <c r="D5191" t="s">
        <v>9113</v>
      </c>
    </row>
    <row r="5192" spans="1:4" x14ac:dyDescent="0.35">
      <c r="A5192" t="s">
        <v>15637</v>
      </c>
      <c r="B5192">
        <v>543213</v>
      </c>
      <c r="C5192" t="s">
        <v>15638</v>
      </c>
      <c r="D5192" t="s">
        <v>8232</v>
      </c>
    </row>
    <row r="5193" spans="1:4" x14ac:dyDescent="0.35">
      <c r="A5193" t="s">
        <v>15639</v>
      </c>
      <c r="B5193">
        <v>543214</v>
      </c>
      <c r="C5193" t="s">
        <v>15640</v>
      </c>
      <c r="D5193" t="s">
        <v>8427</v>
      </c>
    </row>
    <row r="5194" spans="1:4" x14ac:dyDescent="0.35">
      <c r="A5194" t="s">
        <v>15641</v>
      </c>
      <c r="B5194">
        <v>543217</v>
      </c>
      <c r="C5194" t="s">
        <v>15642</v>
      </c>
      <c r="D5194" t="s">
        <v>115</v>
      </c>
    </row>
    <row r="5195" spans="1:4" x14ac:dyDescent="0.35">
      <c r="A5195" t="s">
        <v>15643</v>
      </c>
      <c r="B5195">
        <v>543218</v>
      </c>
      <c r="C5195" t="s">
        <v>15644</v>
      </c>
      <c r="D5195" t="s">
        <v>8158</v>
      </c>
    </row>
    <row r="5196" spans="1:4" x14ac:dyDescent="0.35">
      <c r="A5196" t="s">
        <v>15645</v>
      </c>
      <c r="B5196">
        <v>543219</v>
      </c>
      <c r="C5196" t="s">
        <v>15646</v>
      </c>
      <c r="D5196" t="s">
        <v>115</v>
      </c>
    </row>
    <row r="5197" spans="1:4" x14ac:dyDescent="0.35">
      <c r="A5197" t="s">
        <v>15647</v>
      </c>
      <c r="B5197">
        <v>543220</v>
      </c>
      <c r="C5197" t="s">
        <v>15648</v>
      </c>
      <c r="D5197" t="s">
        <v>8541</v>
      </c>
    </row>
    <row r="5198" spans="1:4" x14ac:dyDescent="0.35">
      <c r="A5198" t="s">
        <v>15649</v>
      </c>
      <c r="B5198">
        <v>543221</v>
      </c>
      <c r="C5198" t="s">
        <v>15650</v>
      </c>
      <c r="D5198" t="s">
        <v>115</v>
      </c>
    </row>
    <row r="5199" spans="1:4" x14ac:dyDescent="0.35">
      <c r="A5199" t="s">
        <v>15651</v>
      </c>
      <c r="B5199">
        <v>543222</v>
      </c>
      <c r="C5199" t="s">
        <v>15652</v>
      </c>
      <c r="D5199" t="s">
        <v>8195</v>
      </c>
    </row>
    <row r="5200" spans="1:4" x14ac:dyDescent="0.35">
      <c r="A5200" t="s">
        <v>15653</v>
      </c>
      <c r="B5200">
        <v>543223</v>
      </c>
      <c r="C5200" t="s">
        <v>11777</v>
      </c>
      <c r="D5200" t="s">
        <v>8238</v>
      </c>
    </row>
    <row r="5201" spans="1:4" x14ac:dyDescent="0.35">
      <c r="A5201" t="s">
        <v>15654</v>
      </c>
      <c r="B5201">
        <v>543224</v>
      </c>
      <c r="C5201" t="s">
        <v>15655</v>
      </c>
      <c r="D5201" t="s">
        <v>115</v>
      </c>
    </row>
    <row r="5202" spans="1:4" x14ac:dyDescent="0.35">
      <c r="A5202" t="s">
        <v>15656</v>
      </c>
      <c r="B5202">
        <v>543225</v>
      </c>
      <c r="C5202" t="s">
        <v>15657</v>
      </c>
      <c r="D5202" t="s">
        <v>115</v>
      </c>
    </row>
    <row r="5203" spans="1:4" x14ac:dyDescent="0.35">
      <c r="A5203" t="s">
        <v>15658</v>
      </c>
      <c r="B5203">
        <v>543226</v>
      </c>
      <c r="C5203" t="s">
        <v>15659</v>
      </c>
      <c r="D5203" t="s">
        <v>115</v>
      </c>
    </row>
    <row r="5204" spans="1:4" x14ac:dyDescent="0.35">
      <c r="A5204" t="s">
        <v>15660</v>
      </c>
      <c r="B5204">
        <v>543227</v>
      </c>
      <c r="C5204" t="s">
        <v>15661</v>
      </c>
      <c r="D5204" t="s">
        <v>8061</v>
      </c>
    </row>
    <row r="5205" spans="1:4" x14ac:dyDescent="0.35">
      <c r="A5205" t="s">
        <v>15662</v>
      </c>
      <c r="B5205">
        <v>543228</v>
      </c>
      <c r="C5205" t="s">
        <v>15663</v>
      </c>
      <c r="D5205" t="s">
        <v>8081</v>
      </c>
    </row>
    <row r="5206" spans="1:4" x14ac:dyDescent="0.35">
      <c r="A5206" t="s">
        <v>15664</v>
      </c>
      <c r="B5206">
        <v>543230</v>
      </c>
      <c r="C5206" t="s">
        <v>15665</v>
      </c>
      <c r="D5206" t="s">
        <v>8370</v>
      </c>
    </row>
    <row r="5207" spans="1:4" x14ac:dyDescent="0.35">
      <c r="A5207" t="s">
        <v>15666</v>
      </c>
      <c r="B5207">
        <v>543231</v>
      </c>
      <c r="C5207" t="s">
        <v>15667</v>
      </c>
      <c r="D5207" t="s">
        <v>8566</v>
      </c>
    </row>
    <row r="5208" spans="1:4" x14ac:dyDescent="0.35">
      <c r="A5208" t="s">
        <v>15668</v>
      </c>
      <c r="B5208">
        <v>543232</v>
      </c>
      <c r="C5208" t="s">
        <v>15669</v>
      </c>
      <c r="D5208" t="s">
        <v>8058</v>
      </c>
    </row>
    <row r="5209" spans="1:4" x14ac:dyDescent="0.35">
      <c r="A5209" t="s">
        <v>15670</v>
      </c>
      <c r="B5209">
        <v>543233</v>
      </c>
      <c r="C5209" t="s">
        <v>15671</v>
      </c>
      <c r="D5209" t="s">
        <v>8232</v>
      </c>
    </row>
    <row r="5210" spans="1:4" x14ac:dyDescent="0.35">
      <c r="A5210" t="s">
        <v>15672</v>
      </c>
      <c r="B5210">
        <v>543234</v>
      </c>
      <c r="C5210" t="s">
        <v>15673</v>
      </c>
      <c r="D5210" t="s">
        <v>8061</v>
      </c>
    </row>
    <row r="5211" spans="1:4" x14ac:dyDescent="0.35">
      <c r="A5211" t="s">
        <v>15674</v>
      </c>
      <c r="B5211">
        <v>543235</v>
      </c>
      <c r="C5211" t="s">
        <v>15675</v>
      </c>
      <c r="D5211" t="s">
        <v>8058</v>
      </c>
    </row>
    <row r="5212" spans="1:4" x14ac:dyDescent="0.35">
      <c r="A5212" t="s">
        <v>15676</v>
      </c>
      <c r="B5212">
        <v>543236</v>
      </c>
      <c r="C5212" t="s">
        <v>15677</v>
      </c>
      <c r="D5212" t="s">
        <v>8083</v>
      </c>
    </row>
    <row r="5213" spans="1:4" x14ac:dyDescent="0.35">
      <c r="A5213" t="s">
        <v>15678</v>
      </c>
      <c r="B5213">
        <v>543237</v>
      </c>
      <c r="C5213" t="s">
        <v>15679</v>
      </c>
      <c r="D5213" t="s">
        <v>8544</v>
      </c>
    </row>
    <row r="5214" spans="1:4" x14ac:dyDescent="0.35">
      <c r="A5214" t="s">
        <v>15680</v>
      </c>
      <c r="B5214">
        <v>543238</v>
      </c>
      <c r="C5214" t="s">
        <v>15681</v>
      </c>
      <c r="D5214" t="s">
        <v>10470</v>
      </c>
    </row>
    <row r="5215" spans="1:4" x14ac:dyDescent="0.35">
      <c r="A5215" t="s">
        <v>15682</v>
      </c>
      <c r="B5215">
        <v>543239</v>
      </c>
      <c r="C5215" t="s">
        <v>15683</v>
      </c>
      <c r="D5215" t="s">
        <v>8192</v>
      </c>
    </row>
    <row r="5216" spans="1:4" x14ac:dyDescent="0.35">
      <c r="A5216" t="s">
        <v>15684</v>
      </c>
      <c r="B5216">
        <v>543240</v>
      </c>
      <c r="C5216" t="s">
        <v>15685</v>
      </c>
      <c r="D5216" t="s">
        <v>8469</v>
      </c>
    </row>
    <row r="5217" spans="1:4" x14ac:dyDescent="0.35">
      <c r="A5217" t="s">
        <v>15686</v>
      </c>
      <c r="B5217">
        <v>543241</v>
      </c>
      <c r="C5217" t="s">
        <v>15687</v>
      </c>
      <c r="D5217" t="s">
        <v>8158</v>
      </c>
    </row>
    <row r="5218" spans="1:4" x14ac:dyDescent="0.35">
      <c r="A5218" t="s">
        <v>15688</v>
      </c>
      <c r="B5218">
        <v>543242</v>
      </c>
      <c r="C5218" t="s">
        <v>15689</v>
      </c>
      <c r="D5218" t="s">
        <v>8158</v>
      </c>
    </row>
    <row r="5219" spans="1:4" x14ac:dyDescent="0.35">
      <c r="A5219" t="s">
        <v>15690</v>
      </c>
      <c r="B5219">
        <v>543243</v>
      </c>
      <c r="C5219" t="s">
        <v>15691</v>
      </c>
      <c r="D5219" t="s">
        <v>8390</v>
      </c>
    </row>
    <row r="5220" spans="1:4" x14ac:dyDescent="0.35">
      <c r="A5220" t="s">
        <v>15692</v>
      </c>
      <c r="B5220">
        <v>543244</v>
      </c>
      <c r="C5220" t="s">
        <v>15693</v>
      </c>
      <c r="D5220" t="s">
        <v>8089</v>
      </c>
    </row>
    <row r="5221" spans="1:4" x14ac:dyDescent="0.35">
      <c r="A5221" t="s">
        <v>15694</v>
      </c>
      <c r="B5221">
        <v>500270</v>
      </c>
      <c r="C5221" t="s">
        <v>15695</v>
      </c>
      <c r="D5221" t="s">
        <v>15696</v>
      </c>
    </row>
    <row r="5222" spans="1:4" x14ac:dyDescent="0.35">
      <c r="A5222" t="s">
        <v>15697</v>
      </c>
      <c r="B5222">
        <v>503685</v>
      </c>
      <c r="C5222" t="s">
        <v>15698</v>
      </c>
      <c r="D5222" t="s">
        <v>15699</v>
      </c>
    </row>
    <row r="5223" spans="1:4" x14ac:dyDescent="0.35">
      <c r="A5223" t="s">
        <v>15700</v>
      </c>
      <c r="B5223">
        <v>505100</v>
      </c>
      <c r="C5223" t="s">
        <v>15701</v>
      </c>
      <c r="D5223" t="s">
        <v>15702</v>
      </c>
    </row>
    <row r="5224" spans="1:4" x14ac:dyDescent="0.35">
      <c r="A5224" t="s">
        <v>15703</v>
      </c>
      <c r="B5224">
        <v>506580</v>
      </c>
      <c r="C5224" t="s">
        <v>15704</v>
      </c>
      <c r="D5224" t="s">
        <v>15705</v>
      </c>
    </row>
    <row r="5225" spans="1:4" x14ac:dyDescent="0.35">
      <c r="A5225" t="s">
        <v>15706</v>
      </c>
      <c r="B5225">
        <v>509069</v>
      </c>
      <c r="C5225" t="s">
        <v>15707</v>
      </c>
      <c r="D5225" t="s">
        <v>15708</v>
      </c>
    </row>
    <row r="5226" spans="1:4" x14ac:dyDescent="0.35">
      <c r="A5226" t="s">
        <v>15709</v>
      </c>
      <c r="B5226">
        <v>509960</v>
      </c>
      <c r="C5226" t="s">
        <v>15710</v>
      </c>
      <c r="D5226" t="s">
        <v>15711</v>
      </c>
    </row>
    <row r="5227" spans="1:4" x14ac:dyDescent="0.35">
      <c r="A5227" t="s">
        <v>15712</v>
      </c>
      <c r="B5227">
        <v>511016</v>
      </c>
      <c r="C5227" t="s">
        <v>15713</v>
      </c>
      <c r="D5227" t="s">
        <v>15714</v>
      </c>
    </row>
    <row r="5228" spans="1:4" x14ac:dyDescent="0.35">
      <c r="A5228" t="s">
        <v>15715</v>
      </c>
      <c r="B5228">
        <v>511194</v>
      </c>
      <c r="C5228" t="s">
        <v>15716</v>
      </c>
      <c r="D5228" t="s">
        <v>15006</v>
      </c>
    </row>
    <row r="5229" spans="1:4" x14ac:dyDescent="0.35">
      <c r="A5229" t="s">
        <v>15717</v>
      </c>
      <c r="B5229">
        <v>512097</v>
      </c>
      <c r="C5229" t="s">
        <v>15718</v>
      </c>
      <c r="D5229" t="s">
        <v>15719</v>
      </c>
    </row>
    <row r="5230" spans="1:4" x14ac:dyDescent="0.35">
      <c r="A5230" t="s">
        <v>15720</v>
      </c>
      <c r="B5230">
        <v>512115</v>
      </c>
      <c r="C5230" t="s">
        <v>15721</v>
      </c>
      <c r="D5230" t="s">
        <v>15719</v>
      </c>
    </row>
    <row r="5231" spans="1:4" x14ac:dyDescent="0.35">
      <c r="A5231" t="s">
        <v>15722</v>
      </c>
      <c r="B5231">
        <v>514260</v>
      </c>
      <c r="C5231" t="s">
        <v>15723</v>
      </c>
      <c r="D5231" t="s">
        <v>15696</v>
      </c>
    </row>
    <row r="5232" spans="1:4" x14ac:dyDescent="0.35">
      <c r="A5232" t="s">
        <v>15724</v>
      </c>
      <c r="B5232">
        <v>523309</v>
      </c>
      <c r="C5232" t="s">
        <v>15725</v>
      </c>
      <c r="D5232" t="s">
        <v>15726</v>
      </c>
    </row>
    <row r="5233" spans="1:4" x14ac:dyDescent="0.35">
      <c r="A5233" t="s">
        <v>15727</v>
      </c>
      <c r="B5233">
        <v>523868</v>
      </c>
      <c r="C5233" t="s">
        <v>15728</v>
      </c>
      <c r="D5233" t="s">
        <v>8083</v>
      </c>
    </row>
    <row r="5234" spans="1:4" x14ac:dyDescent="0.35">
      <c r="A5234" t="s">
        <v>15729</v>
      </c>
      <c r="B5234">
        <v>524046</v>
      </c>
      <c r="C5234" t="s">
        <v>15730</v>
      </c>
      <c r="D5234" t="s">
        <v>15731</v>
      </c>
    </row>
    <row r="5235" spans="1:4" x14ac:dyDescent="0.35">
      <c r="A5235" t="s">
        <v>15732</v>
      </c>
      <c r="B5235">
        <v>526345</v>
      </c>
      <c r="C5235" t="s">
        <v>15733</v>
      </c>
      <c r="D5235" t="s">
        <v>8132</v>
      </c>
    </row>
    <row r="5236" spans="1:4" x14ac:dyDescent="0.35">
      <c r="A5236" t="s">
        <v>15734</v>
      </c>
      <c r="B5236">
        <v>526468</v>
      </c>
      <c r="C5236" t="s">
        <v>15735</v>
      </c>
      <c r="D5236" t="s">
        <v>15736</v>
      </c>
    </row>
    <row r="5237" spans="1:4" x14ac:dyDescent="0.35">
      <c r="A5237" t="s">
        <v>15737</v>
      </c>
      <c r="B5237">
        <v>526677</v>
      </c>
      <c r="C5237" t="s">
        <v>15738</v>
      </c>
      <c r="D5237" t="s">
        <v>8177</v>
      </c>
    </row>
    <row r="5238" spans="1:4" x14ac:dyDescent="0.35">
      <c r="A5238" t="s">
        <v>15739</v>
      </c>
      <c r="B5238">
        <v>526877</v>
      </c>
      <c r="C5238" t="s">
        <v>15740</v>
      </c>
      <c r="D5238" t="s">
        <v>15719</v>
      </c>
    </row>
    <row r="5239" spans="1:4" x14ac:dyDescent="0.35">
      <c r="A5239" t="s">
        <v>15741</v>
      </c>
      <c r="B5239">
        <v>530027</v>
      </c>
      <c r="C5239" t="s">
        <v>15742</v>
      </c>
      <c r="D5239" t="s">
        <v>8286</v>
      </c>
    </row>
    <row r="5240" spans="1:4" x14ac:dyDescent="0.35">
      <c r="A5240" t="s">
        <v>15743</v>
      </c>
      <c r="B5240">
        <v>531240</v>
      </c>
      <c r="C5240" t="s">
        <v>15744</v>
      </c>
      <c r="D5240" t="s">
        <v>15719</v>
      </c>
    </row>
    <row r="5241" spans="1:4" x14ac:dyDescent="0.35">
      <c r="A5241" t="s">
        <v>15745</v>
      </c>
      <c r="B5241">
        <v>531399</v>
      </c>
      <c r="C5241" t="s">
        <v>15746</v>
      </c>
      <c r="D5241" t="s">
        <v>15702</v>
      </c>
    </row>
    <row r="5242" spans="1:4" x14ac:dyDescent="0.35">
      <c r="A5242" t="s">
        <v>15747</v>
      </c>
      <c r="B5242">
        <v>531812</v>
      </c>
      <c r="C5242" t="s">
        <v>15748</v>
      </c>
      <c r="D5242" t="s">
        <v>15714</v>
      </c>
    </row>
    <row r="5243" spans="1:4" x14ac:dyDescent="0.35">
      <c r="A5243" t="s">
        <v>15749</v>
      </c>
      <c r="B5243">
        <v>532019</v>
      </c>
      <c r="C5243" t="s">
        <v>15750</v>
      </c>
      <c r="D5243" t="s">
        <v>15751</v>
      </c>
    </row>
    <row r="5244" spans="1:4" x14ac:dyDescent="0.35">
      <c r="A5244" t="s">
        <v>15752</v>
      </c>
      <c r="B5244">
        <v>532335</v>
      </c>
      <c r="C5244" t="s">
        <v>15753</v>
      </c>
      <c r="D5244" t="s">
        <v>9885</v>
      </c>
    </row>
    <row r="5245" spans="1:4" x14ac:dyDescent="0.35">
      <c r="A5245" t="s">
        <v>15754</v>
      </c>
      <c r="B5245">
        <v>537709</v>
      </c>
      <c r="C5245" t="s">
        <v>15755</v>
      </c>
      <c r="D5245" t="s">
        <v>8769</v>
      </c>
    </row>
    <row r="5246" spans="1:4" x14ac:dyDescent="0.35">
      <c r="A5246" t="s">
        <v>15756</v>
      </c>
      <c r="B5246">
        <v>543229</v>
      </c>
      <c r="C5246" t="s">
        <v>15757</v>
      </c>
      <c r="D5246" t="s">
        <v>15758</v>
      </c>
    </row>
    <row r="5247" spans="1:4" x14ac:dyDescent="0.35">
      <c r="A5247" t="s">
        <v>15759</v>
      </c>
      <c r="B5247">
        <v>543245</v>
      </c>
      <c r="C5247" t="s">
        <v>15760</v>
      </c>
      <c r="D5247" t="s">
        <v>8111</v>
      </c>
    </row>
    <row r="5248" spans="1:4" x14ac:dyDescent="0.35">
      <c r="A5248" t="s">
        <v>15761</v>
      </c>
      <c r="B5248">
        <v>543246</v>
      </c>
      <c r="C5248" t="s">
        <v>15762</v>
      </c>
      <c r="D5248" t="s">
        <v>115</v>
      </c>
    </row>
    <row r="5249" spans="1:4" x14ac:dyDescent="0.35">
      <c r="A5249" t="s">
        <v>15763</v>
      </c>
      <c r="B5249">
        <v>543247</v>
      </c>
      <c r="C5249" t="s">
        <v>15764</v>
      </c>
      <c r="D5249" t="s">
        <v>15699</v>
      </c>
    </row>
    <row r="5250" spans="1:4" x14ac:dyDescent="0.35">
      <c r="A5250" t="s">
        <v>15765</v>
      </c>
      <c r="B5250">
        <v>543248</v>
      </c>
      <c r="C5250" t="s">
        <v>15766</v>
      </c>
      <c r="D5250" t="s">
        <v>8560</v>
      </c>
    </row>
    <row r="5251" spans="1:4" x14ac:dyDescent="0.35">
      <c r="A5251" t="s">
        <v>15767</v>
      </c>
      <c r="B5251">
        <v>543249</v>
      </c>
      <c r="C5251" t="s">
        <v>15768</v>
      </c>
      <c r="D5251" t="s">
        <v>15769</v>
      </c>
    </row>
    <row r="5252" spans="1:4" x14ac:dyDescent="0.35">
      <c r="A5252" t="s">
        <v>15770</v>
      </c>
      <c r="B5252">
        <v>543251</v>
      </c>
      <c r="C5252" t="s">
        <v>15771</v>
      </c>
      <c r="D5252" t="s">
        <v>15769</v>
      </c>
    </row>
    <row r="5253" spans="1:4" x14ac:dyDescent="0.35">
      <c r="A5253" t="s">
        <v>15772</v>
      </c>
      <c r="B5253">
        <v>543252</v>
      </c>
      <c r="C5253" t="s">
        <v>15773</v>
      </c>
      <c r="D5253" t="s">
        <v>8232</v>
      </c>
    </row>
    <row r="5254" spans="1:4" x14ac:dyDescent="0.35">
      <c r="A5254" t="s">
        <v>15774</v>
      </c>
      <c r="B5254">
        <v>543253</v>
      </c>
      <c r="C5254" t="s">
        <v>15775</v>
      </c>
      <c r="D5254" t="s">
        <v>8132</v>
      </c>
    </row>
    <row r="5255" spans="1:4" x14ac:dyDescent="0.35">
      <c r="A5255" t="s">
        <v>15776</v>
      </c>
      <c r="B5255">
        <v>543254</v>
      </c>
      <c r="C5255" t="s">
        <v>15777</v>
      </c>
      <c r="D5255" t="s">
        <v>15778</v>
      </c>
    </row>
    <row r="5256" spans="1:4" x14ac:dyDescent="0.35">
      <c r="A5256" t="s">
        <v>15779</v>
      </c>
      <c r="B5256">
        <v>543255</v>
      </c>
      <c r="C5256" t="s">
        <v>15780</v>
      </c>
      <c r="D5256" t="s">
        <v>115</v>
      </c>
    </row>
    <row r="5257" spans="1:4" x14ac:dyDescent="0.35">
      <c r="A5257" t="s">
        <v>15781</v>
      </c>
      <c r="B5257">
        <v>543256</v>
      </c>
      <c r="C5257" t="s">
        <v>15782</v>
      </c>
      <c r="D5257" t="s">
        <v>15783</v>
      </c>
    </row>
    <row r="5258" spans="1:4" x14ac:dyDescent="0.35">
      <c r="A5258" t="s">
        <v>15784</v>
      </c>
      <c r="B5258">
        <v>543257</v>
      </c>
      <c r="C5258" t="s">
        <v>15785</v>
      </c>
      <c r="D5258" t="s">
        <v>15786</v>
      </c>
    </row>
    <row r="5259" spans="1:4" x14ac:dyDescent="0.35">
      <c r="A5259" t="s">
        <v>15787</v>
      </c>
      <c r="B5259">
        <v>543258</v>
      </c>
      <c r="C5259" t="s">
        <v>15788</v>
      </c>
      <c r="D5259" t="s">
        <v>15789</v>
      </c>
    </row>
    <row r="5260" spans="1:4" x14ac:dyDescent="0.35">
      <c r="A5260" t="s">
        <v>15790</v>
      </c>
      <c r="B5260">
        <v>543259</v>
      </c>
      <c r="C5260" t="s">
        <v>15791</v>
      </c>
      <c r="D5260" t="s">
        <v>15792</v>
      </c>
    </row>
    <row r="5261" spans="1:4" x14ac:dyDescent="0.35">
      <c r="A5261" t="s">
        <v>15793</v>
      </c>
      <c r="B5261">
        <v>543260</v>
      </c>
      <c r="C5261" t="s">
        <v>15794</v>
      </c>
      <c r="D5261" t="s">
        <v>8832</v>
      </c>
    </row>
    <row r="5262" spans="1:4" x14ac:dyDescent="0.35">
      <c r="A5262" t="s">
        <v>15795</v>
      </c>
      <c r="B5262">
        <v>543261</v>
      </c>
      <c r="C5262" t="s">
        <v>15796</v>
      </c>
      <c r="D5262" t="s">
        <v>15797</v>
      </c>
    </row>
    <row r="5263" spans="1:4" x14ac:dyDescent="0.35">
      <c r="A5263" t="s">
        <v>15798</v>
      </c>
      <c r="B5263">
        <v>543262</v>
      </c>
      <c r="C5263" t="s">
        <v>15799</v>
      </c>
      <c r="D5263" t="s">
        <v>8107</v>
      </c>
    </row>
    <row r="5264" spans="1:4" x14ac:dyDescent="0.35">
      <c r="A5264" t="s">
        <v>15800</v>
      </c>
      <c r="B5264">
        <v>543263</v>
      </c>
      <c r="C5264" t="s">
        <v>15801</v>
      </c>
      <c r="D5264" t="s">
        <v>15802</v>
      </c>
    </row>
    <row r="5265" spans="1:4" x14ac:dyDescent="0.35">
      <c r="A5265" t="s">
        <v>15803</v>
      </c>
      <c r="B5265">
        <v>543264</v>
      </c>
      <c r="C5265" t="s">
        <v>15804</v>
      </c>
      <c r="D5265" t="s">
        <v>15805</v>
      </c>
    </row>
    <row r="5266" spans="1:4" x14ac:dyDescent="0.35">
      <c r="A5266" t="s">
        <v>15806</v>
      </c>
      <c r="B5266">
        <v>543265</v>
      </c>
      <c r="C5266" t="s">
        <v>15807</v>
      </c>
      <c r="D5266" t="s">
        <v>9014</v>
      </c>
    </row>
    <row r="5267" spans="1:4" x14ac:dyDescent="0.35">
      <c r="A5267" t="s">
        <v>15808</v>
      </c>
      <c r="B5267">
        <v>543266</v>
      </c>
      <c r="C5267" t="s">
        <v>15809</v>
      </c>
      <c r="D5267" t="s">
        <v>15705</v>
      </c>
    </row>
    <row r="5268" spans="1:4" x14ac:dyDescent="0.35">
      <c r="A5268" t="s">
        <v>15810</v>
      </c>
      <c r="B5268">
        <v>543267</v>
      </c>
      <c r="C5268" t="s">
        <v>15811</v>
      </c>
      <c r="D5268" t="s">
        <v>8769</v>
      </c>
    </row>
    <row r="5269" spans="1:4" x14ac:dyDescent="0.35">
      <c r="A5269" t="s">
        <v>15812</v>
      </c>
      <c r="B5269">
        <v>543269</v>
      </c>
      <c r="C5269" t="s">
        <v>15813</v>
      </c>
      <c r="D5269" t="s">
        <v>15814</v>
      </c>
    </row>
    <row r="5270" spans="1:4" x14ac:dyDescent="0.35">
      <c r="A5270" t="s">
        <v>15815</v>
      </c>
      <c r="B5270">
        <v>543270</v>
      </c>
      <c r="C5270" t="s">
        <v>15816</v>
      </c>
      <c r="D5270" t="s">
        <v>15817</v>
      </c>
    </row>
    <row r="5271" spans="1:4" x14ac:dyDescent="0.35">
      <c r="A5271" t="s">
        <v>15818</v>
      </c>
      <c r="B5271">
        <v>543271</v>
      </c>
      <c r="C5271" t="s">
        <v>15819</v>
      </c>
      <c r="D5271" t="s">
        <v>8232</v>
      </c>
    </row>
    <row r="5272" spans="1:4" x14ac:dyDescent="0.35">
      <c r="A5272" t="s">
        <v>15820</v>
      </c>
      <c r="B5272">
        <v>543272</v>
      </c>
      <c r="C5272" t="s">
        <v>15821</v>
      </c>
      <c r="D5272" t="s">
        <v>15822</v>
      </c>
    </row>
    <row r="5273" spans="1:4" x14ac:dyDescent="0.35">
      <c r="A5273" t="s">
        <v>15823</v>
      </c>
      <c r="B5273">
        <v>543273</v>
      </c>
      <c r="C5273" t="s">
        <v>15824</v>
      </c>
      <c r="D5273" t="s">
        <v>9314</v>
      </c>
    </row>
    <row r="5274" spans="1:4" x14ac:dyDescent="0.35">
      <c r="A5274" t="s">
        <v>15825</v>
      </c>
      <c r="B5274">
        <v>543274</v>
      </c>
      <c r="C5274" t="s">
        <v>15826</v>
      </c>
      <c r="D5274" t="s">
        <v>15696</v>
      </c>
    </row>
    <row r="5275" spans="1:4" x14ac:dyDescent="0.35">
      <c r="A5275" t="s">
        <v>15827</v>
      </c>
      <c r="B5275">
        <v>543275</v>
      </c>
      <c r="C5275" t="s">
        <v>15828</v>
      </c>
      <c r="D5275" t="s">
        <v>8232</v>
      </c>
    </row>
    <row r="5276" spans="1:4" x14ac:dyDescent="0.35">
      <c r="A5276" t="s">
        <v>15829</v>
      </c>
      <c r="B5276">
        <v>543276</v>
      </c>
      <c r="C5276" t="s">
        <v>15830</v>
      </c>
      <c r="D5276" t="s">
        <v>15702</v>
      </c>
    </row>
    <row r="5277" spans="1:4" x14ac:dyDescent="0.35">
      <c r="A5277" t="s">
        <v>15831</v>
      </c>
      <c r="B5277">
        <v>543277</v>
      </c>
      <c r="C5277" t="s">
        <v>15832</v>
      </c>
      <c r="D5277" t="s">
        <v>8232</v>
      </c>
    </row>
    <row r="5278" spans="1:4" x14ac:dyDescent="0.35">
      <c r="A5278" t="s">
        <v>15833</v>
      </c>
      <c r="B5278">
        <v>543278</v>
      </c>
      <c r="C5278" t="s">
        <v>15834</v>
      </c>
      <c r="D5278" t="s">
        <v>15736</v>
      </c>
    </row>
    <row r="5279" spans="1:4" x14ac:dyDescent="0.35">
      <c r="A5279" t="s">
        <v>15835</v>
      </c>
      <c r="B5279">
        <v>543279</v>
      </c>
      <c r="C5279" t="s">
        <v>15836</v>
      </c>
      <c r="D5279" t="s">
        <v>15837</v>
      </c>
    </row>
    <row r="5280" spans="1:4" x14ac:dyDescent="0.35">
      <c r="A5280" t="s">
        <v>15838</v>
      </c>
      <c r="B5280">
        <v>543280</v>
      </c>
      <c r="C5280" t="s">
        <v>15839</v>
      </c>
      <c r="D5280" t="s">
        <v>15840</v>
      </c>
    </row>
    <row r="5281" spans="1:4" x14ac:dyDescent="0.35">
      <c r="A5281" t="s">
        <v>15841</v>
      </c>
      <c r="B5281">
        <v>543281</v>
      </c>
      <c r="C5281" t="s">
        <v>15842</v>
      </c>
      <c r="D5281" t="s">
        <v>15843</v>
      </c>
    </row>
    <row r="5282" spans="1:4" x14ac:dyDescent="0.35">
      <c r="A5282" t="s">
        <v>15844</v>
      </c>
      <c r="B5282">
        <v>543282</v>
      </c>
      <c r="C5282" t="s">
        <v>15845</v>
      </c>
      <c r="D5282" t="s">
        <v>15814</v>
      </c>
    </row>
    <row r="5283" spans="1:4" x14ac:dyDescent="0.35">
      <c r="A5283" t="s">
        <v>15846</v>
      </c>
      <c r="B5283">
        <v>543283</v>
      </c>
      <c r="C5283" t="s">
        <v>15847</v>
      </c>
      <c r="D5283" t="s">
        <v>8560</v>
      </c>
    </row>
    <row r="5284" spans="1:4" x14ac:dyDescent="0.35">
      <c r="A5284" t="s">
        <v>15848</v>
      </c>
      <c r="B5284">
        <v>543284</v>
      </c>
      <c r="C5284" t="s">
        <v>15849</v>
      </c>
      <c r="D5284" t="s">
        <v>8156</v>
      </c>
    </row>
    <row r="5285" spans="1:4" x14ac:dyDescent="0.35">
      <c r="A5285" t="s">
        <v>15850</v>
      </c>
      <c r="B5285">
        <v>543285</v>
      </c>
      <c r="C5285" t="s">
        <v>15851</v>
      </c>
      <c r="D5285" t="s">
        <v>15852</v>
      </c>
    </row>
    <row r="5286" spans="1:4" x14ac:dyDescent="0.35">
      <c r="A5286" t="s">
        <v>15853</v>
      </c>
      <c r="B5286">
        <v>543286</v>
      </c>
      <c r="C5286" t="s">
        <v>15854</v>
      </c>
      <c r="D5286" t="s">
        <v>8152</v>
      </c>
    </row>
    <row r="5287" spans="1:4" x14ac:dyDescent="0.35">
      <c r="A5287" t="s">
        <v>15855</v>
      </c>
      <c r="B5287">
        <v>543287</v>
      </c>
      <c r="C5287" t="s">
        <v>15856</v>
      </c>
      <c r="D5287" t="s">
        <v>15769</v>
      </c>
    </row>
    <row r="5288" spans="1:4" x14ac:dyDescent="0.35">
      <c r="A5288" t="s">
        <v>15857</v>
      </c>
      <c r="B5288">
        <v>543288</v>
      </c>
      <c r="C5288" t="s">
        <v>9575</v>
      </c>
      <c r="D5288" t="s">
        <v>15858</v>
      </c>
    </row>
    <row r="5289" spans="1:4" x14ac:dyDescent="0.35">
      <c r="A5289" t="s">
        <v>15859</v>
      </c>
      <c r="B5289">
        <v>543289</v>
      </c>
      <c r="C5289" t="s">
        <v>15860</v>
      </c>
      <c r="D5289" t="s">
        <v>8177</v>
      </c>
    </row>
    <row r="5290" spans="1:4" x14ac:dyDescent="0.35">
      <c r="A5290" t="s">
        <v>15861</v>
      </c>
      <c r="B5290">
        <v>543290</v>
      </c>
      <c r="C5290" t="s">
        <v>15862</v>
      </c>
      <c r="D5290" t="s">
        <v>15863</v>
      </c>
    </row>
    <row r="5291" spans="1:4" x14ac:dyDescent="0.35">
      <c r="A5291" t="s">
        <v>15864</v>
      </c>
      <c r="B5291">
        <v>543291</v>
      </c>
      <c r="C5291" t="s">
        <v>15865</v>
      </c>
      <c r="D5291" t="s">
        <v>115</v>
      </c>
    </row>
    <row r="5292" spans="1:4" x14ac:dyDescent="0.35">
      <c r="A5292" t="s">
        <v>15866</v>
      </c>
      <c r="B5292">
        <v>543292</v>
      </c>
      <c r="C5292" t="s">
        <v>15867</v>
      </c>
      <c r="D5292" t="s">
        <v>115</v>
      </c>
    </row>
    <row r="5293" spans="1:4" x14ac:dyDescent="0.35">
      <c r="A5293" t="s">
        <v>15868</v>
      </c>
      <c r="B5293">
        <v>543297</v>
      </c>
      <c r="C5293" t="s">
        <v>15869</v>
      </c>
      <c r="D5293" t="s">
        <v>8116</v>
      </c>
    </row>
    <row r="5294" spans="1:4" x14ac:dyDescent="0.35">
      <c r="A5294" t="s">
        <v>15870</v>
      </c>
      <c r="B5294">
        <v>543298</v>
      </c>
      <c r="C5294" t="s">
        <v>15871</v>
      </c>
      <c r="D5294" t="s">
        <v>8111</v>
      </c>
    </row>
    <row r="5295" spans="1:4" x14ac:dyDescent="0.35">
      <c r="A5295" t="s">
        <v>15872</v>
      </c>
      <c r="B5295">
        <v>543299</v>
      </c>
      <c r="C5295" t="s">
        <v>15873</v>
      </c>
      <c r="D5295" t="s">
        <v>15874</v>
      </c>
    </row>
    <row r="5296" spans="1:4" x14ac:dyDescent="0.35">
      <c r="A5296" t="s">
        <v>15875</v>
      </c>
      <c r="B5296">
        <v>543300</v>
      </c>
      <c r="C5296" t="s">
        <v>15876</v>
      </c>
      <c r="D5296" t="s">
        <v>15702</v>
      </c>
    </row>
    <row r="5297" spans="1:4" x14ac:dyDescent="0.35">
      <c r="A5297" t="s">
        <v>15877</v>
      </c>
      <c r="B5297">
        <v>543305</v>
      </c>
      <c r="C5297" t="s">
        <v>15878</v>
      </c>
      <c r="D5297" t="s">
        <v>8156</v>
      </c>
    </row>
    <row r="5298" spans="1:4" x14ac:dyDescent="0.35">
      <c r="A5298" t="s">
        <v>15879</v>
      </c>
      <c r="B5298">
        <v>543306</v>
      </c>
      <c r="C5298" t="s">
        <v>15880</v>
      </c>
      <c r="D5298" t="s">
        <v>15881</v>
      </c>
    </row>
    <row r="5299" spans="1:4" x14ac:dyDescent="0.35">
      <c r="A5299" t="s">
        <v>15882</v>
      </c>
      <c r="B5299">
        <v>543308</v>
      </c>
      <c r="C5299" t="s">
        <v>15883</v>
      </c>
      <c r="D5299" t="s">
        <v>15884</v>
      </c>
    </row>
    <row r="5300" spans="1:4" x14ac:dyDescent="0.35">
      <c r="A5300" t="s">
        <v>15885</v>
      </c>
      <c r="B5300">
        <v>543309</v>
      </c>
      <c r="C5300" t="s">
        <v>15886</v>
      </c>
      <c r="D5300" t="s">
        <v>15887</v>
      </c>
    </row>
    <row r="5301" spans="1:4" x14ac:dyDescent="0.35">
      <c r="A5301" t="s">
        <v>15888</v>
      </c>
      <c r="B5301">
        <v>543310</v>
      </c>
      <c r="C5301" t="s">
        <v>15889</v>
      </c>
      <c r="D5301" t="s">
        <v>8270</v>
      </c>
    </row>
    <row r="5302" spans="1:4" x14ac:dyDescent="0.35">
      <c r="A5302" t="s">
        <v>15890</v>
      </c>
      <c r="B5302">
        <v>543311</v>
      </c>
      <c r="C5302" t="s">
        <v>15891</v>
      </c>
      <c r="D5302" t="s">
        <v>15705</v>
      </c>
    </row>
    <row r="5303" spans="1:4" x14ac:dyDescent="0.35">
      <c r="A5303" t="s">
        <v>15892</v>
      </c>
      <c r="B5303">
        <v>543312</v>
      </c>
      <c r="C5303" t="s">
        <v>9989</v>
      </c>
      <c r="D5303" t="s">
        <v>15814</v>
      </c>
    </row>
    <row r="5304" spans="1:4" x14ac:dyDescent="0.35">
      <c r="A5304" t="s">
        <v>15893</v>
      </c>
      <c r="B5304">
        <v>543317</v>
      </c>
      <c r="C5304" t="s">
        <v>15894</v>
      </c>
      <c r="D5304" t="s">
        <v>15895</v>
      </c>
    </row>
    <row r="5305" spans="1:4" x14ac:dyDescent="0.35">
      <c r="A5305" t="s">
        <v>15896</v>
      </c>
      <c r="B5305">
        <v>543318</v>
      </c>
      <c r="C5305" t="s">
        <v>15897</v>
      </c>
      <c r="D5305" t="s">
        <v>8121</v>
      </c>
    </row>
    <row r="5306" spans="1:4" x14ac:dyDescent="0.35">
      <c r="A5306" t="s">
        <v>15898</v>
      </c>
      <c r="B5306">
        <v>543319</v>
      </c>
      <c r="C5306" t="s">
        <v>15899</v>
      </c>
      <c r="D5306" t="s">
        <v>15719</v>
      </c>
    </row>
    <row r="5307" spans="1:4" x14ac:dyDescent="0.35">
      <c r="A5307" t="s">
        <v>15900</v>
      </c>
      <c r="B5307">
        <v>543320</v>
      </c>
      <c r="C5307" t="s">
        <v>15901</v>
      </c>
      <c r="D5307" t="s">
        <v>15902</v>
      </c>
    </row>
    <row r="5308" spans="1:4" x14ac:dyDescent="0.35">
      <c r="A5308" t="s">
        <v>15903</v>
      </c>
      <c r="B5308">
        <v>543321</v>
      </c>
      <c r="C5308" t="s">
        <v>15904</v>
      </c>
      <c r="D5308" t="s">
        <v>8232</v>
      </c>
    </row>
    <row r="5309" spans="1:4" x14ac:dyDescent="0.35">
      <c r="A5309" t="s">
        <v>15905</v>
      </c>
      <c r="B5309">
        <v>543322</v>
      </c>
      <c r="C5309" t="s">
        <v>15906</v>
      </c>
      <c r="D5309" t="s">
        <v>8111</v>
      </c>
    </row>
    <row r="5310" spans="1:4" x14ac:dyDescent="0.35">
      <c r="A5310" t="s">
        <v>15907</v>
      </c>
      <c r="B5310">
        <v>543323</v>
      </c>
      <c r="C5310" t="s">
        <v>15908</v>
      </c>
      <c r="D5310" t="s">
        <v>115</v>
      </c>
    </row>
    <row r="5311" spans="1:4" x14ac:dyDescent="0.35">
      <c r="A5311" t="s">
        <v>15909</v>
      </c>
      <c r="B5311">
        <v>543324</v>
      </c>
      <c r="C5311" t="s">
        <v>15910</v>
      </c>
      <c r="D5311" t="s">
        <v>15911</v>
      </c>
    </row>
    <row r="5312" spans="1:4" x14ac:dyDescent="0.35">
      <c r="A5312" t="s">
        <v>15912</v>
      </c>
      <c r="B5312">
        <v>543325</v>
      </c>
      <c r="C5312" t="s">
        <v>15913</v>
      </c>
      <c r="D5312" t="s">
        <v>15702</v>
      </c>
    </row>
    <row r="5313" spans="1:4" x14ac:dyDescent="0.35">
      <c r="A5313" t="s">
        <v>15914</v>
      </c>
      <c r="B5313">
        <v>543326</v>
      </c>
      <c r="C5313" t="s">
        <v>15915</v>
      </c>
      <c r="D5313" t="s">
        <v>115</v>
      </c>
    </row>
    <row r="5314" spans="1:4" x14ac:dyDescent="0.35">
      <c r="A5314" t="s">
        <v>15916</v>
      </c>
      <c r="B5314">
        <v>543327</v>
      </c>
      <c r="C5314" t="s">
        <v>15917</v>
      </c>
      <c r="D5314" t="s">
        <v>15918</v>
      </c>
    </row>
    <row r="5315" spans="1:4" x14ac:dyDescent="0.35">
      <c r="A5315" t="s">
        <v>15919</v>
      </c>
      <c r="B5315">
        <v>543328</v>
      </c>
      <c r="C5315" t="s">
        <v>15920</v>
      </c>
      <c r="D5315" t="s">
        <v>15921</v>
      </c>
    </row>
    <row r="5316" spans="1:4" x14ac:dyDescent="0.35">
      <c r="A5316" t="s">
        <v>15922</v>
      </c>
      <c r="B5316">
        <v>543329</v>
      </c>
      <c r="C5316" t="s">
        <v>15923</v>
      </c>
      <c r="D5316" t="s">
        <v>8111</v>
      </c>
    </row>
    <row r="5317" spans="1:4" x14ac:dyDescent="0.35">
      <c r="A5317" t="s">
        <v>15924</v>
      </c>
      <c r="B5317">
        <v>543330</v>
      </c>
      <c r="C5317" t="s">
        <v>15925</v>
      </c>
      <c r="D5317" t="s">
        <v>8560</v>
      </c>
    </row>
    <row r="5318" spans="1:4" x14ac:dyDescent="0.35">
      <c r="A5318" t="s">
        <v>15926</v>
      </c>
      <c r="B5318">
        <v>543331</v>
      </c>
      <c r="C5318" t="s">
        <v>15927</v>
      </c>
      <c r="D5318" t="s">
        <v>15705</v>
      </c>
    </row>
    <row r="5319" spans="1:4" x14ac:dyDescent="0.35">
      <c r="A5319" t="s">
        <v>15928</v>
      </c>
      <c r="B5319">
        <v>543332</v>
      </c>
      <c r="C5319" t="s">
        <v>15929</v>
      </c>
      <c r="D5319" t="s">
        <v>8232</v>
      </c>
    </row>
    <row r="5320" spans="1:4" x14ac:dyDescent="0.35">
      <c r="A5320" t="s">
        <v>15930</v>
      </c>
      <c r="B5320">
        <v>543333</v>
      </c>
      <c r="C5320" t="s">
        <v>15931</v>
      </c>
      <c r="D5320" t="s">
        <v>15902</v>
      </c>
    </row>
    <row r="5321" spans="1:4" x14ac:dyDescent="0.35">
      <c r="A5321" t="s">
        <v>15932</v>
      </c>
      <c r="B5321">
        <v>543334</v>
      </c>
      <c r="C5321" t="s">
        <v>15933</v>
      </c>
      <c r="D5321" t="s">
        <v>8088</v>
      </c>
    </row>
    <row r="5322" spans="1:4" x14ac:dyDescent="0.35">
      <c r="A5322" t="s">
        <v>15934</v>
      </c>
      <c r="B5322">
        <v>543335</v>
      </c>
      <c r="C5322" t="s">
        <v>15935</v>
      </c>
      <c r="D5322" t="s">
        <v>15792</v>
      </c>
    </row>
    <row r="5323" spans="1:4" x14ac:dyDescent="0.35">
      <c r="A5323" t="s">
        <v>15936</v>
      </c>
      <c r="B5323">
        <v>543336</v>
      </c>
      <c r="C5323" t="s">
        <v>15937</v>
      </c>
      <c r="D5323" t="s">
        <v>8121</v>
      </c>
    </row>
    <row r="5324" spans="1:4" x14ac:dyDescent="0.35">
      <c r="A5324" t="s">
        <v>15938</v>
      </c>
      <c r="B5324">
        <v>543341</v>
      </c>
      <c r="C5324" t="s">
        <v>15939</v>
      </c>
      <c r="D5324" t="s">
        <v>15940</v>
      </c>
    </row>
    <row r="5325" spans="1:4" x14ac:dyDescent="0.35">
      <c r="A5325" t="s">
        <v>15941</v>
      </c>
      <c r="B5325">
        <v>543346</v>
      </c>
      <c r="C5325" t="s">
        <v>15942</v>
      </c>
      <c r="D5325" t="s">
        <v>15884</v>
      </c>
    </row>
    <row r="5326" spans="1:4" x14ac:dyDescent="0.35">
      <c r="A5326" t="s">
        <v>15943</v>
      </c>
      <c r="B5326">
        <v>543347</v>
      </c>
      <c r="C5326" t="s">
        <v>15944</v>
      </c>
      <c r="D5326" t="s">
        <v>115</v>
      </c>
    </row>
    <row r="5327" spans="1:4" x14ac:dyDescent="0.35">
      <c r="A5327" t="s">
        <v>15945</v>
      </c>
      <c r="B5327">
        <v>543348</v>
      </c>
      <c r="C5327" t="s">
        <v>15946</v>
      </c>
      <c r="D5327" t="s">
        <v>115</v>
      </c>
    </row>
    <row r="5328" spans="1:4" x14ac:dyDescent="0.35">
      <c r="A5328" t="s">
        <v>15947</v>
      </c>
      <c r="B5328">
        <v>543349</v>
      </c>
      <c r="C5328" t="s">
        <v>15948</v>
      </c>
      <c r="D5328" t="s">
        <v>8111</v>
      </c>
    </row>
    <row r="5329" spans="1:4" x14ac:dyDescent="0.35">
      <c r="A5329" t="s">
        <v>15949</v>
      </c>
      <c r="B5329">
        <v>543350</v>
      </c>
      <c r="C5329" t="s">
        <v>15950</v>
      </c>
      <c r="D5329" t="s">
        <v>15921</v>
      </c>
    </row>
    <row r="5330" spans="1:4" x14ac:dyDescent="0.35">
      <c r="A5330" t="s">
        <v>15951</v>
      </c>
      <c r="B5330">
        <v>543351</v>
      </c>
      <c r="C5330" t="s">
        <v>15952</v>
      </c>
      <c r="D5330" t="s">
        <v>15814</v>
      </c>
    </row>
    <row r="5331" spans="1:4" x14ac:dyDescent="0.35">
      <c r="A5331" t="s">
        <v>15953</v>
      </c>
      <c r="B5331">
        <v>543352</v>
      </c>
      <c r="C5331" t="s">
        <v>15954</v>
      </c>
      <c r="D5331" t="s">
        <v>15955</v>
      </c>
    </row>
    <row r="5332" spans="1:4" x14ac:dyDescent="0.35">
      <c r="A5332" t="s">
        <v>15956</v>
      </c>
      <c r="B5332">
        <v>543357</v>
      </c>
      <c r="C5332" t="s">
        <v>15957</v>
      </c>
      <c r="D5332" t="s">
        <v>115</v>
      </c>
    </row>
    <row r="5333" spans="1:4" x14ac:dyDescent="0.35">
      <c r="A5333" t="s">
        <v>15958</v>
      </c>
      <c r="B5333">
        <v>543358</v>
      </c>
      <c r="C5333" t="s">
        <v>15959</v>
      </c>
      <c r="D5333" t="s">
        <v>15702</v>
      </c>
    </row>
    <row r="5334" spans="1:4" x14ac:dyDescent="0.35">
      <c r="A5334" t="s">
        <v>15960</v>
      </c>
      <c r="B5334">
        <v>543363</v>
      </c>
      <c r="C5334" t="s">
        <v>15961</v>
      </c>
      <c r="D5334" t="s">
        <v>15805</v>
      </c>
    </row>
    <row r="5335" spans="1:4" x14ac:dyDescent="0.35">
      <c r="A5335" t="s">
        <v>15962</v>
      </c>
      <c r="B5335">
        <v>543364</v>
      </c>
      <c r="C5335" t="s">
        <v>15963</v>
      </c>
      <c r="D5335" t="s">
        <v>15895</v>
      </c>
    </row>
    <row r="5336" spans="1:4" x14ac:dyDescent="0.35">
      <c r="A5336" t="s">
        <v>15964</v>
      </c>
      <c r="B5336">
        <v>543365</v>
      </c>
      <c r="C5336" t="s">
        <v>15965</v>
      </c>
      <c r="D5336" t="s">
        <v>115</v>
      </c>
    </row>
    <row r="5337" spans="1:4" x14ac:dyDescent="0.35">
      <c r="A5337" t="s">
        <v>15966</v>
      </c>
      <c r="B5337">
        <v>543366</v>
      </c>
      <c r="C5337" t="s">
        <v>15967</v>
      </c>
      <c r="D5337" t="s">
        <v>15769</v>
      </c>
    </row>
    <row r="5338" spans="1:4" x14ac:dyDescent="0.35">
      <c r="A5338" t="s">
        <v>15968</v>
      </c>
      <c r="B5338">
        <v>543367</v>
      </c>
      <c r="C5338" t="s">
        <v>15969</v>
      </c>
      <c r="D5338" t="s">
        <v>15817</v>
      </c>
    </row>
    <row r="5339" spans="1:4" x14ac:dyDescent="0.35">
      <c r="A5339" t="s">
        <v>15970</v>
      </c>
      <c r="B5339">
        <v>543372</v>
      </c>
      <c r="C5339" t="s">
        <v>15971</v>
      </c>
      <c r="D5339" t="s">
        <v>15972</v>
      </c>
    </row>
    <row r="5340" spans="1:4" x14ac:dyDescent="0.35">
      <c r="A5340" t="s">
        <v>15973</v>
      </c>
      <c r="B5340">
        <v>543373</v>
      </c>
      <c r="C5340" t="s">
        <v>15974</v>
      </c>
      <c r="D5340" t="s">
        <v>15726</v>
      </c>
    </row>
    <row r="5341" spans="1:4" x14ac:dyDescent="0.35">
      <c r="A5341" t="s">
        <v>15975</v>
      </c>
      <c r="B5341">
        <v>543374</v>
      </c>
      <c r="C5341" t="s">
        <v>15976</v>
      </c>
      <c r="D5341" t="s">
        <v>15977</v>
      </c>
    </row>
    <row r="5342" spans="1:4" x14ac:dyDescent="0.35">
      <c r="A5342" t="s">
        <v>15978</v>
      </c>
      <c r="B5342">
        <v>543375</v>
      </c>
      <c r="C5342" t="s">
        <v>15979</v>
      </c>
      <c r="D5342" t="s">
        <v>15980</v>
      </c>
    </row>
    <row r="5343" spans="1:4" x14ac:dyDescent="0.35">
      <c r="A5343" t="s">
        <v>15981</v>
      </c>
      <c r="B5343">
        <v>543376</v>
      </c>
      <c r="C5343" t="s">
        <v>15982</v>
      </c>
      <c r="D5343" t="s">
        <v>15769</v>
      </c>
    </row>
    <row r="5344" spans="1:4" x14ac:dyDescent="0.35">
      <c r="A5344" t="s">
        <v>15983</v>
      </c>
      <c r="B5344">
        <v>543377</v>
      </c>
      <c r="C5344" t="s">
        <v>15984</v>
      </c>
      <c r="D5344" t="s">
        <v>8395</v>
      </c>
    </row>
    <row r="5345" spans="1:4" x14ac:dyDescent="0.35">
      <c r="A5345" t="s">
        <v>15985</v>
      </c>
      <c r="B5345">
        <v>543378</v>
      </c>
      <c r="C5345" t="s">
        <v>15986</v>
      </c>
      <c r="D5345" t="s">
        <v>8440</v>
      </c>
    </row>
    <row r="5346" spans="1:4" x14ac:dyDescent="0.35">
      <c r="A5346" t="s">
        <v>15987</v>
      </c>
      <c r="B5346">
        <v>543383</v>
      </c>
      <c r="C5346" t="s">
        <v>15988</v>
      </c>
      <c r="D5346" t="s">
        <v>115</v>
      </c>
    </row>
    <row r="5347" spans="1:4" x14ac:dyDescent="0.35">
      <c r="A5347" t="s">
        <v>15989</v>
      </c>
      <c r="B5347">
        <v>543384</v>
      </c>
      <c r="C5347" t="s">
        <v>15990</v>
      </c>
      <c r="D5347" t="s">
        <v>15902</v>
      </c>
    </row>
    <row r="5348" spans="1:4" x14ac:dyDescent="0.35">
      <c r="A5348" t="s">
        <v>15991</v>
      </c>
      <c r="B5348">
        <v>543385</v>
      </c>
      <c r="C5348" t="s">
        <v>15992</v>
      </c>
      <c r="D5348" t="s">
        <v>15895</v>
      </c>
    </row>
    <row r="5349" spans="1:4" x14ac:dyDescent="0.35">
      <c r="A5349" t="s">
        <v>15993</v>
      </c>
      <c r="B5349">
        <v>543386</v>
      </c>
      <c r="C5349" t="s">
        <v>15994</v>
      </c>
      <c r="D5349" t="s">
        <v>15837</v>
      </c>
    </row>
    <row r="5350" spans="1:4" x14ac:dyDescent="0.35">
      <c r="A5350" t="s">
        <v>15995</v>
      </c>
      <c r="B5350">
        <v>543387</v>
      </c>
      <c r="C5350" t="s">
        <v>15996</v>
      </c>
      <c r="D5350" t="s">
        <v>15702</v>
      </c>
    </row>
    <row r="5351" spans="1:4" x14ac:dyDescent="0.35">
      <c r="A5351" t="s">
        <v>15997</v>
      </c>
      <c r="B5351">
        <v>543388</v>
      </c>
      <c r="C5351" t="s">
        <v>15998</v>
      </c>
      <c r="D5351" t="s">
        <v>115</v>
      </c>
    </row>
    <row r="5352" spans="1:4" x14ac:dyDescent="0.35">
      <c r="A5352" t="s">
        <v>15999</v>
      </c>
      <c r="B5352">
        <v>543389</v>
      </c>
      <c r="C5352" t="s">
        <v>16000</v>
      </c>
      <c r="D5352" t="s">
        <v>8111</v>
      </c>
    </row>
    <row r="5353" spans="1:4" x14ac:dyDescent="0.35">
      <c r="A5353" t="s">
        <v>16001</v>
      </c>
      <c r="B5353">
        <v>543390</v>
      </c>
      <c r="C5353" t="s">
        <v>16002</v>
      </c>
      <c r="D5353" t="s">
        <v>15843</v>
      </c>
    </row>
    <row r="5354" spans="1:4" x14ac:dyDescent="0.35">
      <c r="A5354" t="s">
        <v>16003</v>
      </c>
      <c r="B5354">
        <v>543391</v>
      </c>
      <c r="C5354" t="s">
        <v>16004</v>
      </c>
      <c r="D5354" t="s">
        <v>15895</v>
      </c>
    </row>
    <row r="5355" spans="1:4" x14ac:dyDescent="0.35">
      <c r="A5355" t="s">
        <v>16005</v>
      </c>
      <c r="B5355">
        <v>543396</v>
      </c>
      <c r="C5355" t="s">
        <v>16006</v>
      </c>
      <c r="D5355" t="s">
        <v>15843</v>
      </c>
    </row>
    <row r="5356" spans="1:4" x14ac:dyDescent="0.35">
      <c r="A5356" t="s">
        <v>16007</v>
      </c>
      <c r="B5356">
        <v>543397</v>
      </c>
      <c r="C5356" t="s">
        <v>16008</v>
      </c>
      <c r="D5356" t="s">
        <v>8560</v>
      </c>
    </row>
    <row r="5357" spans="1:4" x14ac:dyDescent="0.35">
      <c r="A5357" t="s">
        <v>16009</v>
      </c>
      <c r="B5357">
        <v>543398</v>
      </c>
      <c r="C5357" t="s">
        <v>16010</v>
      </c>
      <c r="D5357" t="s">
        <v>15814</v>
      </c>
    </row>
    <row r="5358" spans="1:4" x14ac:dyDescent="0.35">
      <c r="A5358" t="s">
        <v>16011</v>
      </c>
      <c r="B5358">
        <v>543399</v>
      </c>
      <c r="C5358" t="s">
        <v>16012</v>
      </c>
      <c r="D5358" t="s">
        <v>15805</v>
      </c>
    </row>
    <row r="5359" spans="1:4" x14ac:dyDescent="0.35">
      <c r="A5359" t="s">
        <v>16013</v>
      </c>
      <c r="B5359">
        <v>543400</v>
      </c>
      <c r="C5359" t="s">
        <v>16014</v>
      </c>
      <c r="D5359" t="s">
        <v>16015</v>
      </c>
    </row>
    <row r="5360" spans="1:4" x14ac:dyDescent="0.35">
      <c r="A5360" t="s">
        <v>16016</v>
      </c>
      <c r="B5360">
        <v>543401</v>
      </c>
      <c r="C5360" t="s">
        <v>16017</v>
      </c>
      <c r="D5360" t="s">
        <v>16018</v>
      </c>
    </row>
    <row r="5361" spans="1:4" x14ac:dyDescent="0.35">
      <c r="A5361" t="s">
        <v>16019</v>
      </c>
      <c r="B5361">
        <v>543410</v>
      </c>
      <c r="C5361" t="s">
        <v>16020</v>
      </c>
      <c r="D5361" t="s">
        <v>8156</v>
      </c>
    </row>
    <row r="5362" spans="1:4" x14ac:dyDescent="0.35">
      <c r="A5362" t="s">
        <v>16021</v>
      </c>
      <c r="B5362">
        <v>543411</v>
      </c>
      <c r="C5362" t="s">
        <v>10593</v>
      </c>
      <c r="D5362" t="s">
        <v>8395</v>
      </c>
    </row>
    <row r="5363" spans="1:4" x14ac:dyDescent="0.35">
      <c r="A5363" t="s">
        <v>16022</v>
      </c>
      <c r="B5363">
        <v>543412</v>
      </c>
      <c r="C5363" t="s">
        <v>16023</v>
      </c>
      <c r="D5363" t="s">
        <v>10148</v>
      </c>
    </row>
    <row r="5364" spans="1:4" x14ac:dyDescent="0.35">
      <c r="A5364" t="s">
        <v>16024</v>
      </c>
      <c r="B5364">
        <v>543413</v>
      </c>
      <c r="C5364" t="s">
        <v>16025</v>
      </c>
      <c r="D5364" t="s">
        <v>16026</v>
      </c>
    </row>
    <row r="5365" spans="1:4" x14ac:dyDescent="0.35">
      <c r="A5365" t="s">
        <v>16027</v>
      </c>
      <c r="B5365">
        <v>543414</v>
      </c>
      <c r="C5365" t="s">
        <v>16028</v>
      </c>
      <c r="D5365" t="s">
        <v>115</v>
      </c>
    </row>
    <row r="5366" spans="1:4" x14ac:dyDescent="0.35">
      <c r="A5366" t="s">
        <v>16029</v>
      </c>
      <c r="B5366">
        <v>543415</v>
      </c>
      <c r="C5366" t="s">
        <v>16030</v>
      </c>
      <c r="D5366" t="s">
        <v>16031</v>
      </c>
    </row>
    <row r="5367" spans="1:4" x14ac:dyDescent="0.35">
      <c r="A5367" t="s">
        <v>16032</v>
      </c>
      <c r="B5367">
        <v>543416</v>
      </c>
      <c r="C5367" t="s">
        <v>14979</v>
      </c>
      <c r="D5367" t="s">
        <v>15980</v>
      </c>
    </row>
    <row r="5368" spans="1:4" x14ac:dyDescent="0.35">
      <c r="A5368" t="s">
        <v>16033</v>
      </c>
      <c r="B5368">
        <v>543417</v>
      </c>
      <c r="C5368" t="s">
        <v>16034</v>
      </c>
      <c r="D5368" t="s">
        <v>15814</v>
      </c>
    </row>
    <row r="5369" spans="1:4" x14ac:dyDescent="0.35">
      <c r="A5369" t="s">
        <v>16035</v>
      </c>
      <c r="B5369">
        <v>543419</v>
      </c>
      <c r="C5369" t="s">
        <v>16036</v>
      </c>
      <c r="D5369" t="s">
        <v>15769</v>
      </c>
    </row>
    <row r="5370" spans="1:4" x14ac:dyDescent="0.35">
      <c r="A5370" t="s">
        <v>16037</v>
      </c>
      <c r="B5370">
        <v>543420</v>
      </c>
      <c r="C5370" t="s">
        <v>11036</v>
      </c>
      <c r="D5370" t="s">
        <v>16038</v>
      </c>
    </row>
    <row r="5371" spans="1:4" x14ac:dyDescent="0.35">
      <c r="A5371" t="s">
        <v>16039</v>
      </c>
      <c r="B5371">
        <v>543425</v>
      </c>
      <c r="C5371" t="s">
        <v>16040</v>
      </c>
      <c r="D5371" t="s">
        <v>16041</v>
      </c>
    </row>
    <row r="5372" spans="1:4" x14ac:dyDescent="0.35">
      <c r="A5372" t="s">
        <v>16042</v>
      </c>
      <c r="B5372">
        <v>543426</v>
      </c>
      <c r="C5372" t="s">
        <v>16043</v>
      </c>
      <c r="D5372" t="s">
        <v>8497</v>
      </c>
    </row>
    <row r="5373" spans="1:4" x14ac:dyDescent="0.35">
      <c r="A5373" t="s">
        <v>16044</v>
      </c>
      <c r="B5373">
        <v>543427</v>
      </c>
      <c r="C5373" t="s">
        <v>16045</v>
      </c>
      <c r="D5373" t="s">
        <v>16046</v>
      </c>
    </row>
    <row r="5374" spans="1:4" x14ac:dyDescent="0.35">
      <c r="A5374" t="s">
        <v>16047</v>
      </c>
      <c r="B5374">
        <v>543428</v>
      </c>
      <c r="C5374" t="s">
        <v>16048</v>
      </c>
      <c r="D5374" t="s">
        <v>15817</v>
      </c>
    </row>
    <row r="5375" spans="1:4" x14ac:dyDescent="0.35">
      <c r="A5375" t="s">
        <v>16049</v>
      </c>
      <c r="B5375">
        <v>543433</v>
      </c>
      <c r="C5375" t="s">
        <v>16050</v>
      </c>
      <c r="D5375" t="s">
        <v>8232</v>
      </c>
    </row>
    <row r="5376" spans="1:4" x14ac:dyDescent="0.35">
      <c r="A5376" t="s">
        <v>16051</v>
      </c>
      <c r="B5376">
        <v>543434</v>
      </c>
      <c r="C5376" t="s">
        <v>16052</v>
      </c>
      <c r="D5376" t="s">
        <v>8111</v>
      </c>
    </row>
    <row r="5377" spans="1:4" x14ac:dyDescent="0.35">
      <c r="A5377" t="s">
        <v>16053</v>
      </c>
      <c r="B5377">
        <v>543435</v>
      </c>
      <c r="C5377" t="s">
        <v>16054</v>
      </c>
      <c r="D5377" t="s">
        <v>15852</v>
      </c>
    </row>
    <row r="5378" spans="1:4" x14ac:dyDescent="0.35">
      <c r="A5378" t="s">
        <v>16055</v>
      </c>
      <c r="B5378">
        <v>543436</v>
      </c>
      <c r="C5378" t="s">
        <v>16056</v>
      </c>
      <c r="D5378" t="s">
        <v>15814</v>
      </c>
    </row>
    <row r="5379" spans="1:4" x14ac:dyDescent="0.35">
      <c r="A5379" t="s">
        <v>16057</v>
      </c>
      <c r="B5379">
        <v>543437</v>
      </c>
      <c r="C5379" t="s">
        <v>16058</v>
      </c>
      <c r="D5379" t="s">
        <v>115</v>
      </c>
    </row>
    <row r="5380" spans="1:4" x14ac:dyDescent="0.35">
      <c r="A5380" t="s">
        <v>16059</v>
      </c>
      <c r="B5380">
        <v>543438</v>
      </c>
      <c r="C5380" t="s">
        <v>16060</v>
      </c>
      <c r="D5380" t="s">
        <v>115</v>
      </c>
    </row>
    <row r="5381" spans="1:4" x14ac:dyDescent="0.35">
      <c r="A5381" t="s">
        <v>16061</v>
      </c>
      <c r="B5381">
        <v>543439</v>
      </c>
      <c r="C5381" t="s">
        <v>16062</v>
      </c>
      <c r="D5381" t="s">
        <v>15940</v>
      </c>
    </row>
    <row r="5382" spans="1:4" x14ac:dyDescent="0.35">
      <c r="A5382" t="s">
        <v>16063</v>
      </c>
      <c r="B5382">
        <v>543440</v>
      </c>
      <c r="C5382" t="s">
        <v>16064</v>
      </c>
      <c r="D5382" t="s">
        <v>115</v>
      </c>
    </row>
    <row r="5383" spans="1:4" x14ac:dyDescent="0.35">
      <c r="A5383" t="s">
        <v>16065</v>
      </c>
      <c r="B5383">
        <v>543441</v>
      </c>
      <c r="C5383" t="s">
        <v>16066</v>
      </c>
      <c r="D5383" t="s">
        <v>15006</v>
      </c>
    </row>
    <row r="5384" spans="1:4" x14ac:dyDescent="0.35">
      <c r="A5384" t="s">
        <v>16067</v>
      </c>
      <c r="B5384">
        <v>543442</v>
      </c>
      <c r="C5384" t="s">
        <v>9124</v>
      </c>
      <c r="D5384" t="s">
        <v>16018</v>
      </c>
    </row>
    <row r="5385" spans="1:4" x14ac:dyDescent="0.35">
      <c r="A5385" t="s">
        <v>16068</v>
      </c>
      <c r="B5385">
        <v>543443</v>
      </c>
      <c r="C5385" t="s">
        <v>16069</v>
      </c>
      <c r="D5385" t="s">
        <v>8177</v>
      </c>
    </row>
    <row r="5386" spans="1:4" x14ac:dyDescent="0.35">
      <c r="A5386" t="s">
        <v>16070</v>
      </c>
      <c r="B5386">
        <v>543444</v>
      </c>
      <c r="C5386" t="s">
        <v>16071</v>
      </c>
      <c r="D5386" t="s">
        <v>8111</v>
      </c>
    </row>
    <row r="5387" spans="1:4" x14ac:dyDescent="0.35">
      <c r="A5387" t="s">
        <v>16072</v>
      </c>
      <c r="B5387">
        <v>543449</v>
      </c>
      <c r="C5387" t="s">
        <v>16073</v>
      </c>
      <c r="D5387" t="s">
        <v>8832</v>
      </c>
    </row>
    <row r="5388" spans="1:4" x14ac:dyDescent="0.35">
      <c r="A5388" t="s">
        <v>16074</v>
      </c>
      <c r="B5388">
        <v>543450</v>
      </c>
      <c r="C5388" t="s">
        <v>16075</v>
      </c>
      <c r="D5388" t="s">
        <v>115</v>
      </c>
    </row>
    <row r="5389" spans="1:4" x14ac:dyDescent="0.35">
      <c r="A5389" t="s">
        <v>16076</v>
      </c>
      <c r="B5389">
        <v>543451</v>
      </c>
      <c r="C5389" t="s">
        <v>16077</v>
      </c>
      <c r="D5389" t="s">
        <v>15006</v>
      </c>
    </row>
    <row r="5390" spans="1:4" x14ac:dyDescent="0.35">
      <c r="A5390" t="s">
        <v>16078</v>
      </c>
      <c r="B5390">
        <v>543452</v>
      </c>
      <c r="C5390" t="s">
        <v>16079</v>
      </c>
      <c r="D5390" t="s">
        <v>115</v>
      </c>
    </row>
    <row r="5391" spans="1:4" x14ac:dyDescent="0.35">
      <c r="A5391" t="s">
        <v>16080</v>
      </c>
      <c r="B5391">
        <v>543453</v>
      </c>
      <c r="C5391" t="s">
        <v>16081</v>
      </c>
      <c r="D5391" t="s">
        <v>16082</v>
      </c>
    </row>
    <row r="5392" spans="1:4" x14ac:dyDescent="0.35">
      <c r="A5392" t="s">
        <v>16083</v>
      </c>
      <c r="B5392">
        <v>543454</v>
      </c>
      <c r="C5392" t="s">
        <v>16084</v>
      </c>
      <c r="D5392" t="s">
        <v>115</v>
      </c>
    </row>
    <row r="5393" spans="1:4" x14ac:dyDescent="0.35">
      <c r="A5393" t="s">
        <v>16085</v>
      </c>
      <c r="B5393">
        <v>543458</v>
      </c>
      <c r="C5393" t="s">
        <v>16086</v>
      </c>
      <c r="D5393" t="s">
        <v>15726</v>
      </c>
    </row>
    <row r="5394" spans="1:4" x14ac:dyDescent="0.35">
      <c r="A5394" t="s">
        <v>16087</v>
      </c>
      <c r="B5394">
        <v>543460</v>
      </c>
      <c r="C5394" t="s">
        <v>16088</v>
      </c>
      <c r="D5394" t="s">
        <v>8083</v>
      </c>
    </row>
    <row r="5395" spans="1:4" x14ac:dyDescent="0.35">
      <c r="A5395" t="s">
        <v>16089</v>
      </c>
      <c r="B5395">
        <v>543461</v>
      </c>
      <c r="C5395" t="s">
        <v>16090</v>
      </c>
      <c r="D5395" t="s">
        <v>15719</v>
      </c>
    </row>
    <row r="5396" spans="1:4" x14ac:dyDescent="0.35">
      <c r="A5396" t="s">
        <v>16091</v>
      </c>
      <c r="B5396">
        <v>543462</v>
      </c>
      <c r="C5396" t="s">
        <v>9598</v>
      </c>
      <c r="D5396" t="s">
        <v>16092</v>
      </c>
    </row>
    <row r="5397" spans="1:4" x14ac:dyDescent="0.35">
      <c r="A5397" t="s">
        <v>16093</v>
      </c>
      <c r="B5397">
        <v>543463</v>
      </c>
      <c r="C5397" t="s">
        <v>16094</v>
      </c>
      <c r="D5397" t="s">
        <v>16018</v>
      </c>
    </row>
    <row r="5398" spans="1:4" x14ac:dyDescent="0.35">
      <c r="A5398" t="s">
        <v>16095</v>
      </c>
      <c r="B5398">
        <v>543464</v>
      </c>
      <c r="C5398" t="s">
        <v>16096</v>
      </c>
      <c r="D5398" t="s">
        <v>9113</v>
      </c>
    </row>
    <row r="5399" spans="1:4" x14ac:dyDescent="0.35">
      <c r="A5399" t="s">
        <v>16097</v>
      </c>
      <c r="B5399">
        <v>543465</v>
      </c>
      <c r="C5399" t="s">
        <v>16098</v>
      </c>
      <c r="D5399" t="s">
        <v>115</v>
      </c>
    </row>
    <row r="5400" spans="1:4" x14ac:dyDescent="0.35">
      <c r="A5400" t="s">
        <v>16099</v>
      </c>
      <c r="B5400">
        <v>543470</v>
      </c>
      <c r="C5400" t="s">
        <v>13708</v>
      </c>
      <c r="D5400" t="s">
        <v>15814</v>
      </c>
    </row>
    <row r="5401" spans="1:4" x14ac:dyDescent="0.35">
      <c r="A5401" t="s">
        <v>16100</v>
      </c>
      <c r="B5401">
        <v>543471</v>
      </c>
      <c r="C5401" t="s">
        <v>16101</v>
      </c>
      <c r="D5401" t="s">
        <v>115</v>
      </c>
    </row>
    <row r="5402" spans="1:4" x14ac:dyDescent="0.35">
      <c r="A5402" t="s">
        <v>16102</v>
      </c>
      <c r="B5402">
        <v>543472</v>
      </c>
      <c r="C5402" t="s">
        <v>16103</v>
      </c>
      <c r="D5402" t="s">
        <v>115</v>
      </c>
    </row>
    <row r="5403" spans="1:4" x14ac:dyDescent="0.35">
      <c r="A5403" t="s">
        <v>16104</v>
      </c>
      <c r="B5403">
        <v>543473</v>
      </c>
      <c r="C5403" t="s">
        <v>16105</v>
      </c>
      <c r="D5403" t="s">
        <v>115</v>
      </c>
    </row>
    <row r="5404" spans="1:4" x14ac:dyDescent="0.35">
      <c r="A5404" t="s">
        <v>16106</v>
      </c>
      <c r="B5404">
        <v>543474</v>
      </c>
      <c r="C5404" t="s">
        <v>16107</v>
      </c>
      <c r="D5404" t="s">
        <v>115</v>
      </c>
    </row>
    <row r="5405" spans="1:4" x14ac:dyDescent="0.35">
      <c r="A5405" t="s">
        <v>16108</v>
      </c>
      <c r="B5405">
        <v>543475</v>
      </c>
      <c r="C5405" t="s">
        <v>16109</v>
      </c>
      <c r="D5405" t="s">
        <v>16092</v>
      </c>
    </row>
    <row r="5406" spans="1:4" x14ac:dyDescent="0.35">
      <c r="A5406" t="s">
        <v>16110</v>
      </c>
      <c r="B5406">
        <v>543481</v>
      </c>
      <c r="C5406" t="s">
        <v>16111</v>
      </c>
      <c r="D5406" t="s">
        <v>115</v>
      </c>
    </row>
    <row r="5407" spans="1:4" x14ac:dyDescent="0.35">
      <c r="A5407" t="s">
        <v>16112</v>
      </c>
      <c r="B5407">
        <v>543482</v>
      </c>
      <c r="C5407" t="s">
        <v>16113</v>
      </c>
      <c r="D5407" t="s">
        <v>8832</v>
      </c>
    </row>
    <row r="5408" spans="1:4" x14ac:dyDescent="0.35">
      <c r="A5408" t="s">
        <v>16114</v>
      </c>
      <c r="B5408">
        <v>543489</v>
      </c>
      <c r="C5408" t="s">
        <v>16115</v>
      </c>
      <c r="D5408" t="s">
        <v>16038</v>
      </c>
    </row>
    <row r="5409" spans="1:4" x14ac:dyDescent="0.35">
      <c r="A5409" t="s">
        <v>16116</v>
      </c>
      <c r="B5409">
        <v>543490</v>
      </c>
      <c r="C5409" t="s">
        <v>16117</v>
      </c>
      <c r="D5409" t="s">
        <v>15980</v>
      </c>
    </row>
    <row r="5410" spans="1:4" x14ac:dyDescent="0.35">
      <c r="A5410" t="s">
        <v>16118</v>
      </c>
      <c r="B5410">
        <v>543497</v>
      </c>
      <c r="C5410" t="s">
        <v>16119</v>
      </c>
      <c r="D5410" t="s">
        <v>8232</v>
      </c>
    </row>
    <row r="5411" spans="1:4" x14ac:dyDescent="0.35">
      <c r="A5411" t="s">
        <v>16120</v>
      </c>
      <c r="B5411">
        <v>543498</v>
      </c>
      <c r="C5411" t="s">
        <v>16121</v>
      </c>
      <c r="D5411" t="s">
        <v>15702</v>
      </c>
    </row>
    <row r="5412" spans="1:4" x14ac:dyDescent="0.35">
      <c r="A5412" t="s">
        <v>16122</v>
      </c>
      <c r="B5412">
        <v>543499</v>
      </c>
      <c r="C5412" t="s">
        <v>16123</v>
      </c>
      <c r="D5412" t="s">
        <v>8111</v>
      </c>
    </row>
    <row r="5413" spans="1:4" x14ac:dyDescent="0.35">
      <c r="A5413" t="s">
        <v>16124</v>
      </c>
      <c r="B5413">
        <v>543500</v>
      </c>
      <c r="C5413" t="s">
        <v>16125</v>
      </c>
      <c r="D5413" t="s">
        <v>15719</v>
      </c>
    </row>
    <row r="5414" spans="1:4" x14ac:dyDescent="0.35">
      <c r="A5414" t="s">
        <v>16126</v>
      </c>
      <c r="B5414">
        <v>543501</v>
      </c>
      <c r="C5414" t="s">
        <v>16127</v>
      </c>
      <c r="D5414" t="s">
        <v>115</v>
      </c>
    </row>
    <row r="5415" spans="1:4" x14ac:dyDescent="0.35">
      <c r="A5415" t="s">
        <v>16128</v>
      </c>
      <c r="B5415">
        <v>543512</v>
      </c>
      <c r="C5415" t="s">
        <v>16129</v>
      </c>
      <c r="D5415" t="s">
        <v>16130</v>
      </c>
    </row>
    <row r="5416" spans="1:4" x14ac:dyDescent="0.35">
      <c r="A5416" t="s">
        <v>16131</v>
      </c>
      <c r="B5416">
        <v>543513</v>
      </c>
      <c r="C5416" t="s">
        <v>16132</v>
      </c>
      <c r="D5416" t="s">
        <v>15719</v>
      </c>
    </row>
    <row r="5417" spans="1:4" x14ac:dyDescent="0.35">
      <c r="A5417" t="s">
        <v>16133</v>
      </c>
      <c r="B5417">
        <v>543514</v>
      </c>
      <c r="C5417" t="s">
        <v>16134</v>
      </c>
      <c r="D5417" t="s">
        <v>15751</v>
      </c>
    </row>
    <row r="5418" spans="1:4" x14ac:dyDescent="0.35">
      <c r="A5418" t="s">
        <v>16135</v>
      </c>
      <c r="B5418">
        <v>543515</v>
      </c>
      <c r="C5418" t="s">
        <v>16136</v>
      </c>
      <c r="D5418" t="s">
        <v>15719</v>
      </c>
    </row>
    <row r="5419" spans="1:4" x14ac:dyDescent="0.35">
      <c r="A5419" t="s">
        <v>16137</v>
      </c>
      <c r="B5419">
        <v>543516</v>
      </c>
      <c r="C5419" t="s">
        <v>16138</v>
      </c>
      <c r="D5419" t="s">
        <v>15719</v>
      </c>
    </row>
    <row r="5420" spans="1:4" x14ac:dyDescent="0.35">
      <c r="A5420" t="s">
        <v>16139</v>
      </c>
      <c r="B5420">
        <v>543517</v>
      </c>
      <c r="C5420" t="s">
        <v>16140</v>
      </c>
      <c r="D5420" t="s">
        <v>8395</v>
      </c>
    </row>
    <row r="5421" spans="1:4" x14ac:dyDescent="0.35">
      <c r="A5421" t="s">
        <v>16141</v>
      </c>
      <c r="B5421">
        <v>543518</v>
      </c>
      <c r="C5421" t="s">
        <v>16142</v>
      </c>
      <c r="D5421" t="s">
        <v>15736</v>
      </c>
    </row>
    <row r="5422" spans="1:4" x14ac:dyDescent="0.35">
      <c r="A5422" t="s">
        <v>16143</v>
      </c>
      <c r="B5422">
        <v>543519</v>
      </c>
      <c r="C5422" t="s">
        <v>16144</v>
      </c>
      <c r="D5422" t="s">
        <v>15918</v>
      </c>
    </row>
    <row r="5423" spans="1:4" x14ac:dyDescent="0.35">
      <c r="A5423" t="s">
        <v>16145</v>
      </c>
      <c r="B5423">
        <v>543520</v>
      </c>
      <c r="C5423" t="s">
        <v>16146</v>
      </c>
      <c r="D5423" t="s">
        <v>15884</v>
      </c>
    </row>
    <row r="5424" spans="1:4" x14ac:dyDescent="0.35">
      <c r="A5424" t="s">
        <v>16147</v>
      </c>
      <c r="B5424">
        <v>543521</v>
      </c>
      <c r="C5424" t="s">
        <v>16148</v>
      </c>
      <c r="D5424" t="s">
        <v>15902</v>
      </c>
    </row>
    <row r="5425" spans="1:4" x14ac:dyDescent="0.35">
      <c r="A5425" t="s">
        <v>16149</v>
      </c>
      <c r="B5425">
        <v>543522</v>
      </c>
      <c r="C5425" t="s">
        <v>16150</v>
      </c>
      <c r="D5425" t="s">
        <v>16151</v>
      </c>
    </row>
    <row r="5426" spans="1:4" x14ac:dyDescent="0.35">
      <c r="A5426" t="s">
        <v>16152</v>
      </c>
      <c r="B5426">
        <v>543523</v>
      </c>
      <c r="C5426" t="s">
        <v>16153</v>
      </c>
      <c r="D5426" t="s">
        <v>8497</v>
      </c>
    </row>
    <row r="5427" spans="1:4" x14ac:dyDescent="0.35">
      <c r="A5427" t="s">
        <v>16154</v>
      </c>
      <c r="B5427">
        <v>543524</v>
      </c>
      <c r="C5427" t="s">
        <v>16155</v>
      </c>
      <c r="D5427" t="s">
        <v>15884</v>
      </c>
    </row>
    <row r="5428" spans="1:4" x14ac:dyDescent="0.35">
      <c r="A5428" t="s">
        <v>16156</v>
      </c>
      <c r="B5428">
        <v>543525</v>
      </c>
      <c r="C5428" t="s">
        <v>13621</v>
      </c>
      <c r="D5428" t="s">
        <v>16092</v>
      </c>
    </row>
    <row r="5429" spans="1:4" x14ac:dyDescent="0.35">
      <c r="A5429" t="s">
        <v>16157</v>
      </c>
      <c r="B5429">
        <v>543526</v>
      </c>
      <c r="C5429" t="s">
        <v>16158</v>
      </c>
      <c r="D5429" t="s">
        <v>10477</v>
      </c>
    </row>
    <row r="5430" spans="1:4" x14ac:dyDescent="0.35">
      <c r="A5430" t="s">
        <v>16159</v>
      </c>
      <c r="B5430">
        <v>543527</v>
      </c>
      <c r="C5430" t="s">
        <v>16160</v>
      </c>
      <c r="D5430" t="s">
        <v>16031</v>
      </c>
    </row>
    <row r="5431" spans="1:4" x14ac:dyDescent="0.35">
      <c r="A5431" t="s">
        <v>16161</v>
      </c>
      <c r="B5431">
        <v>543528</v>
      </c>
      <c r="C5431" t="s">
        <v>16162</v>
      </c>
      <c r="D5431" t="s">
        <v>8395</v>
      </c>
    </row>
    <row r="5432" spans="1:4" x14ac:dyDescent="0.35">
      <c r="A5432" t="s">
        <v>16163</v>
      </c>
      <c r="B5432">
        <v>543529</v>
      </c>
      <c r="C5432" t="s">
        <v>16164</v>
      </c>
      <c r="D5432" t="s">
        <v>16038</v>
      </c>
    </row>
    <row r="5433" spans="1:4" x14ac:dyDescent="0.35">
      <c r="A5433" t="s">
        <v>16165</v>
      </c>
      <c r="B5433">
        <v>543530</v>
      </c>
      <c r="C5433" t="s">
        <v>16166</v>
      </c>
      <c r="D5433" t="s">
        <v>8578</v>
      </c>
    </row>
    <row r="5434" spans="1:4" x14ac:dyDescent="0.35">
      <c r="A5434" t="s">
        <v>16167</v>
      </c>
      <c r="B5434">
        <v>543531</v>
      </c>
      <c r="C5434" t="s">
        <v>16168</v>
      </c>
      <c r="D5434" t="s">
        <v>8270</v>
      </c>
    </row>
    <row r="5435" spans="1:4" x14ac:dyDescent="0.35">
      <c r="A5435" t="s">
        <v>16169</v>
      </c>
      <c r="B5435">
        <v>543532</v>
      </c>
      <c r="C5435" t="s">
        <v>16170</v>
      </c>
      <c r="D5435" t="s">
        <v>15736</v>
      </c>
    </row>
    <row r="5436" spans="1:4" x14ac:dyDescent="0.35">
      <c r="A5436" t="s">
        <v>16171</v>
      </c>
      <c r="B5436">
        <v>543533</v>
      </c>
      <c r="C5436" t="s">
        <v>16172</v>
      </c>
      <c r="D5436" t="s">
        <v>16092</v>
      </c>
    </row>
    <row r="5437" spans="1:4" x14ac:dyDescent="0.35">
      <c r="A5437" t="s">
        <v>16173</v>
      </c>
      <c r="B5437">
        <v>543534</v>
      </c>
      <c r="C5437" t="s">
        <v>16174</v>
      </c>
      <c r="D5437" t="s">
        <v>8232</v>
      </c>
    </row>
    <row r="5438" spans="1:4" x14ac:dyDescent="0.35">
      <c r="A5438" t="s">
        <v>16175</v>
      </c>
      <c r="B5438">
        <v>543535</v>
      </c>
      <c r="C5438" t="s">
        <v>16176</v>
      </c>
      <c r="D5438" t="s">
        <v>15955</v>
      </c>
    </row>
    <row r="5439" spans="1:4" x14ac:dyDescent="0.35">
      <c r="A5439" t="s">
        <v>16177</v>
      </c>
      <c r="B5439">
        <v>543536</v>
      </c>
      <c r="C5439" t="s">
        <v>16178</v>
      </c>
      <c r="D5439" t="s">
        <v>15711</v>
      </c>
    </row>
    <row r="5440" spans="1:4" x14ac:dyDescent="0.35">
      <c r="A5440" t="s">
        <v>16179</v>
      </c>
      <c r="B5440">
        <v>590136</v>
      </c>
      <c r="C5440" t="s">
        <v>16180</v>
      </c>
      <c r="D5440" t="s">
        <v>115</v>
      </c>
    </row>
    <row r="5441" spans="1:4" x14ac:dyDescent="0.35">
      <c r="A5441" t="s">
        <v>16181</v>
      </c>
      <c r="B5441">
        <v>590137</v>
      </c>
      <c r="C5441" t="s">
        <v>16182</v>
      </c>
      <c r="D5441" t="s">
        <v>115</v>
      </c>
    </row>
    <row r="5442" spans="1:4" x14ac:dyDescent="0.35">
      <c r="A5442" t="s">
        <v>16183</v>
      </c>
      <c r="B5442">
        <v>590138</v>
      </c>
      <c r="C5442" t="s">
        <v>16184</v>
      </c>
      <c r="D5442" t="s">
        <v>115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34BDEC-9182-4A8E-ADF0-B1C74630AF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15</vt:i4>
      </vt:variant>
    </vt:vector>
  </HeadingPairs>
  <TitlesOfParts>
    <vt:vector size="46" baseType="lpstr">
      <vt:lpstr>Financials&gt;</vt:lpstr>
      <vt:lpstr>One Page Profile </vt:lpstr>
      <vt:lpstr>HistoricalFS</vt:lpstr>
      <vt:lpstr>Forecast</vt:lpstr>
      <vt:lpstr>Common Size Income Statement</vt:lpstr>
      <vt:lpstr>Ratio Analysis</vt:lpstr>
      <vt:lpstr>Dupont Analysis</vt:lpstr>
      <vt:lpstr>Data&gt;</vt:lpstr>
      <vt:lpstr>Hind. Uni Share Price Daily 5y</vt:lpstr>
      <vt:lpstr>Cash Flow Data</vt:lpstr>
      <vt:lpstr>Data Sheet</vt:lpstr>
      <vt:lpstr>Data Room&gt;</vt:lpstr>
      <vt:lpstr>Raw FS</vt:lpstr>
      <vt:lpstr>DCF&gt;</vt:lpstr>
      <vt:lpstr>Intrinsic Growth</vt:lpstr>
      <vt:lpstr>Beta</vt:lpstr>
      <vt:lpstr>Wacc</vt:lpstr>
      <vt:lpstr>DCF</vt:lpstr>
      <vt:lpstr>Comps Data Beta</vt:lpstr>
      <vt:lpstr>Comps_Val</vt:lpstr>
      <vt:lpstr>Football Field Analysis </vt:lpstr>
      <vt:lpstr>Data2</vt:lpstr>
      <vt:lpstr>Beta-Comps</vt:lpstr>
      <vt:lpstr>Rm</vt:lpstr>
      <vt:lpstr>Data of Peers</vt:lpstr>
      <vt:lpstr>Data_Comps</vt:lpstr>
      <vt:lpstr>VAR&gt;</vt:lpstr>
      <vt:lpstr>Historical Approach</vt:lpstr>
      <vt:lpstr>Monte Carlo Simulation</vt:lpstr>
      <vt:lpstr>Altman's Z Score</vt:lpstr>
      <vt:lpstr>List of Stocks</vt:lpstr>
      <vt:lpstr>'Altman''s Z Score'!Print_Area</vt:lpstr>
      <vt:lpstr>Beta!Print_Area</vt:lpstr>
      <vt:lpstr>'Common Size Income Statement'!Print_Area</vt:lpstr>
      <vt:lpstr>Comps_Val!Print_Area</vt:lpstr>
      <vt:lpstr>DCF!Print_Area</vt:lpstr>
      <vt:lpstr>'Dupont Analysis'!Print_Area</vt:lpstr>
      <vt:lpstr>'Football Field Analysis '!Print_Area</vt:lpstr>
      <vt:lpstr>Forecast!Print_Area</vt:lpstr>
      <vt:lpstr>'Historical Approach'!Print_Area</vt:lpstr>
      <vt:lpstr>HistoricalFS!Print_Area</vt:lpstr>
      <vt:lpstr>'Intrinsic Growth'!Print_Area</vt:lpstr>
      <vt:lpstr>'Monte Carlo Simulation'!Print_Area</vt:lpstr>
      <vt:lpstr>'Ratio Analysis'!Print_Area</vt:lpstr>
      <vt:lpstr>Wacc!Print_Area</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cp:lastPrinted>2026-06-25T00:05:13Z</cp:lastPrinted>
  <dcterms:created xsi:type="dcterms:W3CDTF">2026-02-23T08:39:07Z</dcterms:created>
  <dcterms:modified xsi:type="dcterms:W3CDTF">2026-06-25T00:05:21Z</dcterms:modified>
</cp:coreProperties>
</file>